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5.xml" ContentType="application/vnd.openxmlformats-officedocument.drawingml.chart+xml"/>
  <Override PartName="/xl/drawings/drawing11.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codeName="ThisWorkbook"/>
  <mc:AlternateContent xmlns:mc="http://schemas.openxmlformats.org/markup-compatibility/2006">
    <mc:Choice Requires="x15">
      <x15ac:absPath xmlns:x15ac="http://schemas.microsoft.com/office/spreadsheetml/2010/11/ac" url="C:\Users\dbielen\Desktop\ReEDS-LDRD-FY17\Demand data\"/>
    </mc:Choice>
  </mc:AlternateContent>
  <bookViews>
    <workbookView xWindow="0" yWindow="0" windowWidth="23040" windowHeight="9072" tabRatio="923" firstSheet="1" activeTab="1" xr2:uid="{00000000-000D-0000-FFFF-FFFF00000000}"/>
  </bookViews>
  <sheets>
    <sheet name="Menu" sheetId="2" r:id="rId1"/>
    <sheet name="Read_Me" sheetId="27" r:id="rId2"/>
    <sheet name="SummaryTable" sheetId="3" r:id="rId3"/>
    <sheet name="Tax Credit Summary" sheetId="4" r:id="rId4"/>
    <sheet name="Buildings Generation Chart" sheetId="8" r:id="rId5"/>
    <sheet name="Buildings Fuel Use Chart" sheetId="9" r:id="rId6"/>
    <sheet name="Buildings Capacity Chart" sheetId="10" r:id="rId7"/>
    <sheet name="Buildings Units Chart" sheetId="11" r:id="rId8"/>
    <sheet name="GDP" sheetId="5" r:id="rId9"/>
    <sheet name="Tax Credits" sheetId="6" r:id="rId10"/>
    <sheet name="Year Selections" sheetId="7" r:id="rId11"/>
    <sheet name="ResidentialGenPivot" sheetId="12" r:id="rId12"/>
    <sheet name="ResidentialSalesPivot" sheetId="13" r:id="rId13"/>
    <sheet name="ResidentialFuelUsePivot" sheetId="14" r:id="rId14"/>
    <sheet name="ResidentialHWOutputPivot" sheetId="15" r:id="rId15"/>
    <sheet name="ResidentialSHOutputPivot" sheetId="16" r:id="rId16"/>
    <sheet name="ResidentialUnitsPivot" sheetId="17" r:id="rId17"/>
    <sheet name="ResidentialInvestPivot" sheetId="18" r:id="rId18"/>
    <sheet name="CommercialGenPivot" sheetId="19" r:id="rId19"/>
    <sheet name="CommercialSalesPivot" sheetId="20" r:id="rId20"/>
    <sheet name="CommercialFuelUsePivot" sheetId="21" r:id="rId21"/>
    <sheet name="CommercialHWOutputPivot" sheetId="22" r:id="rId22"/>
    <sheet name="CommercialSHOutputPivot" sheetId="23" r:id="rId23"/>
    <sheet name="CommercialUnitsPivot" sheetId="24" r:id="rId24"/>
    <sheet name="CommercialInvestPivot" sheetId="25" r:id="rId25"/>
  </sheets>
  <definedNames>
    <definedName name="AEOdollarYr">'Year Selections'!$C$6</definedName>
    <definedName name="AERFSourceDir">SummaryTable!$A$4</definedName>
    <definedName name="CommYr">'Year Selections'!$C$5</definedName>
    <definedName name="DollarYr">'Year Selections'!#REF!</definedName>
    <definedName name="GDPyear">'Year Selections'!$C$7</definedName>
    <definedName name="_xlnm.Print_Area" localSheetId="2">SummaryTable!$A$1:$AS$251</definedName>
    <definedName name="_xlnm.Print_Titles" localSheetId="2">SummaryTable!$A:$A,SummaryTable!$1:$4</definedName>
    <definedName name="ResYr">'Year Selections'!$C$3</definedName>
    <definedName name="RunID">SummaryTable!$A$5</definedName>
    <definedName name="TaxMin">'Tax Credits'!$C$19</definedName>
  </definedNames>
  <calcPr calcId="171027"/>
  <pivotCaches>
    <pivotCache cacheId="0" r:id="rId26"/>
    <pivotCache cacheId="1" r:id="rId27"/>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2" i="3" l="1"/>
  <c r="D12" i="3"/>
  <c r="C17" i="3"/>
  <c r="D17" i="3"/>
  <c r="C18" i="3"/>
  <c r="D18" i="3"/>
  <c r="D20" i="3" l="1"/>
  <c r="C20" i="3"/>
  <c r="C7" i="7" l="1"/>
  <c r="B151" i="4" l="1"/>
  <c r="B149" i="4"/>
  <c r="B148" i="4"/>
  <c r="B146" i="4"/>
  <c r="B139" i="4"/>
  <c r="B137" i="4"/>
  <c r="B136" i="4"/>
  <c r="B134" i="4"/>
  <c r="B127" i="4"/>
  <c r="B125" i="4"/>
  <c r="B122" i="4"/>
  <c r="B124" i="4"/>
  <c r="C5" i="7" l="1"/>
  <c r="J108" i="4" l="1"/>
  <c r="H15" i="4"/>
  <c r="H16" i="4" s="1"/>
  <c r="G14" i="4"/>
  <c r="F15" i="3"/>
  <c r="H14" i="4"/>
  <c r="AR108" i="4"/>
  <c r="AJ108" i="4"/>
  <c r="AB108" i="4"/>
  <c r="T108" i="4"/>
  <c r="L108" i="4"/>
  <c r="AP97" i="4"/>
  <c r="AH97" i="4"/>
  <c r="Z97" i="4"/>
  <c r="R97" i="4"/>
  <c r="J97" i="4"/>
  <c r="AN86" i="4"/>
  <c r="AF86" i="4"/>
  <c r="X86" i="4"/>
  <c r="P86" i="4"/>
  <c r="H86" i="4"/>
  <c r="AL75" i="4"/>
  <c r="AD75" i="4"/>
  <c r="V75" i="4"/>
  <c r="N75" i="4"/>
  <c r="AR61" i="4"/>
  <c r="AJ61" i="4"/>
  <c r="AB61" i="4"/>
  <c r="T61" i="4"/>
  <c r="L61" i="4"/>
  <c r="AP52" i="4"/>
  <c r="AH52" i="4"/>
  <c r="Z52" i="4"/>
  <c r="R52" i="4"/>
  <c r="J52" i="4"/>
  <c r="AR38" i="4"/>
  <c r="AJ38" i="4"/>
  <c r="AB38" i="4"/>
  <c r="T38" i="4"/>
  <c r="L38" i="4"/>
  <c r="AP29" i="4"/>
  <c r="AH29" i="4"/>
  <c r="Z29" i="4"/>
  <c r="R29" i="4"/>
  <c r="J29" i="4"/>
  <c r="AR15" i="4"/>
  <c r="AJ15" i="4"/>
  <c r="AB15" i="4"/>
  <c r="T15" i="4"/>
  <c r="L15" i="4"/>
  <c r="AP6" i="4"/>
  <c r="AH6" i="4"/>
  <c r="Z6" i="4"/>
  <c r="R6" i="4"/>
  <c r="J6" i="4"/>
  <c r="AG108" i="4"/>
  <c r="I108" i="4"/>
  <c r="W97" i="4"/>
  <c r="AK86" i="4"/>
  <c r="M86" i="4"/>
  <c r="AA75" i="4"/>
  <c r="AO61" i="4"/>
  <c r="Q61" i="4"/>
  <c r="AE52" i="4"/>
  <c r="G52" i="4"/>
  <c r="Y38" i="4"/>
  <c r="AM29" i="4"/>
  <c r="W29" i="4"/>
  <c r="AO15" i="4"/>
  <c r="Q15" i="4"/>
  <c r="AE6" i="4"/>
  <c r="AN108" i="4"/>
  <c r="P108" i="4"/>
  <c r="AD97" i="4"/>
  <c r="N97" i="4"/>
  <c r="AB86" i="4"/>
  <c r="AP75" i="4"/>
  <c r="J75" i="4"/>
  <c r="X61" i="4"/>
  <c r="H61" i="4"/>
  <c r="N52" i="4"/>
  <c r="AF38" i="4"/>
  <c r="AL29" i="4"/>
  <c r="V29" i="4"/>
  <c r="F29" i="4"/>
  <c r="X15" i="4"/>
  <c r="AL6" i="4"/>
  <c r="N6" i="4"/>
  <c r="AE108" i="4"/>
  <c r="G108" i="4"/>
  <c r="U97" i="4"/>
  <c r="AQ108" i="4"/>
  <c r="AI108" i="4"/>
  <c r="AA108" i="4"/>
  <c r="S108" i="4"/>
  <c r="K108" i="4"/>
  <c r="AO97" i="4"/>
  <c r="AG97" i="4"/>
  <c r="Y97" i="4"/>
  <c r="Q97" i="4"/>
  <c r="I97" i="4"/>
  <c r="AM86" i="4"/>
  <c r="AE86" i="4"/>
  <c r="W86" i="4"/>
  <c r="O86" i="4"/>
  <c r="G86" i="4"/>
  <c r="AK75" i="4"/>
  <c r="AC75" i="4"/>
  <c r="U75" i="4"/>
  <c r="M75" i="4"/>
  <c r="AQ61" i="4"/>
  <c r="AI61" i="4"/>
  <c r="AA61" i="4"/>
  <c r="S61" i="4"/>
  <c r="K61" i="4"/>
  <c r="AO52" i="4"/>
  <c r="AG52" i="4"/>
  <c r="Y52" i="4"/>
  <c r="Q52" i="4"/>
  <c r="I52" i="4"/>
  <c r="AQ38" i="4"/>
  <c r="AI38" i="4"/>
  <c r="AA38" i="4"/>
  <c r="S38" i="4"/>
  <c r="K38" i="4"/>
  <c r="AO29" i="4"/>
  <c r="AG29" i="4"/>
  <c r="Y29" i="4"/>
  <c r="Q29" i="4"/>
  <c r="I29" i="4"/>
  <c r="AQ15" i="4"/>
  <c r="AI15" i="4"/>
  <c r="AA15" i="4"/>
  <c r="S15" i="4"/>
  <c r="K15" i="4"/>
  <c r="AO6" i="4"/>
  <c r="AG6" i="4"/>
  <c r="Y6" i="4"/>
  <c r="Q6" i="4"/>
  <c r="I6" i="4"/>
  <c r="Y108" i="4"/>
  <c r="AM97" i="4"/>
  <c r="O97" i="4"/>
  <c r="U86" i="4"/>
  <c r="AI75" i="4"/>
  <c r="K75" i="4"/>
  <c r="Y61" i="4"/>
  <c r="AM52" i="4"/>
  <c r="O52" i="4"/>
  <c r="AG38" i="4"/>
  <c r="I38" i="4"/>
  <c r="O29" i="4"/>
  <c r="AG15" i="4"/>
  <c r="I15" i="4"/>
  <c r="W6" i="4"/>
  <c r="G6" i="4"/>
  <c r="X108" i="4"/>
  <c r="AL97" i="4"/>
  <c r="AR86" i="4"/>
  <c r="T86" i="4"/>
  <c r="AH75" i="4"/>
  <c r="AN61" i="4"/>
  <c r="P61" i="4"/>
  <c r="AD52" i="4"/>
  <c r="F52" i="4"/>
  <c r="X38" i="4"/>
  <c r="H38" i="4"/>
  <c r="N29" i="4"/>
  <c r="AF15" i="4"/>
  <c r="V6" i="4"/>
  <c r="AM108" i="4"/>
  <c r="O108" i="4"/>
  <c r="AC97" i="4"/>
  <c r="AP108" i="4"/>
  <c r="AH108" i="4"/>
  <c r="Z108" i="4"/>
  <c r="R108" i="4"/>
  <c r="AN97" i="4"/>
  <c r="AF97" i="4"/>
  <c r="X97" i="4"/>
  <c r="P97" i="4"/>
  <c r="H97" i="4"/>
  <c r="AL86" i="4"/>
  <c r="AD86" i="4"/>
  <c r="V86" i="4"/>
  <c r="N86" i="4"/>
  <c r="AR75" i="4"/>
  <c r="AJ75" i="4"/>
  <c r="AB75" i="4"/>
  <c r="T75" i="4"/>
  <c r="L75" i="4"/>
  <c r="AP61" i="4"/>
  <c r="AH61" i="4"/>
  <c r="Z61" i="4"/>
  <c r="R61" i="4"/>
  <c r="J61" i="4"/>
  <c r="AN52" i="4"/>
  <c r="AF52" i="4"/>
  <c r="X52" i="4"/>
  <c r="P52" i="4"/>
  <c r="H52" i="4"/>
  <c r="AP38" i="4"/>
  <c r="AH38" i="4"/>
  <c r="Z38" i="4"/>
  <c r="R38" i="4"/>
  <c r="J38" i="4"/>
  <c r="AN29" i="4"/>
  <c r="AF29" i="4"/>
  <c r="X29" i="4"/>
  <c r="P29" i="4"/>
  <c r="H29" i="4"/>
  <c r="AP15" i="4"/>
  <c r="AH15" i="4"/>
  <c r="Z15" i="4"/>
  <c r="R15" i="4"/>
  <c r="J15" i="4"/>
  <c r="AN6" i="4"/>
  <c r="AF6" i="4"/>
  <c r="X6" i="4"/>
  <c r="P6" i="4"/>
  <c r="H6" i="4"/>
  <c r="AO108" i="4"/>
  <c r="Q108" i="4"/>
  <c r="AE97" i="4"/>
  <c r="G97" i="4"/>
  <c r="AC86" i="4"/>
  <c r="AQ75" i="4"/>
  <c r="S75" i="4"/>
  <c r="AG61" i="4"/>
  <c r="I61" i="4"/>
  <c r="W52" i="4"/>
  <c r="AO38" i="4"/>
  <c r="Q38" i="4"/>
  <c r="AE29" i="4"/>
  <c r="G29" i="4"/>
  <c r="Y15" i="4"/>
  <c r="AM6" i="4"/>
  <c r="O6" i="4"/>
  <c r="AF108" i="4"/>
  <c r="H108" i="4"/>
  <c r="V97" i="4"/>
  <c r="AJ86" i="4"/>
  <c r="L86" i="4"/>
  <c r="Z75" i="4"/>
  <c r="R75" i="4"/>
  <c r="AF61" i="4"/>
  <c r="AL52" i="4"/>
  <c r="V52" i="4"/>
  <c r="AN38" i="4"/>
  <c r="P38" i="4"/>
  <c r="AD29" i="4"/>
  <c r="AN15" i="4"/>
  <c r="P15" i="4"/>
  <c r="AD6" i="4"/>
  <c r="F6" i="4"/>
  <c r="W108" i="4"/>
  <c r="AK97" i="4"/>
  <c r="AL108" i="4"/>
  <c r="AR97" i="4"/>
  <c r="M97" i="4"/>
  <c r="AG86" i="4"/>
  <c r="J86" i="4"/>
  <c r="Y75" i="4"/>
  <c r="G75" i="4"/>
  <c r="V61" i="4"/>
  <c r="AK52" i="4"/>
  <c r="S52" i="4"/>
  <c r="AL38" i="4"/>
  <c r="O38" i="4"/>
  <c r="AI29" i="4"/>
  <c r="L29" i="4"/>
  <c r="AE15" i="4"/>
  <c r="M15" i="4"/>
  <c r="AB6" i="4"/>
  <c r="E6" i="4"/>
  <c r="AR6" i="4"/>
  <c r="C6" i="4"/>
  <c r="AC108" i="4"/>
  <c r="AQ86" i="4"/>
  <c r="AN75" i="4"/>
  <c r="N61" i="4"/>
  <c r="AC52" i="4"/>
  <c r="AD38" i="4"/>
  <c r="D29" i="4"/>
  <c r="AQ6" i="4"/>
  <c r="V108" i="4"/>
  <c r="AP86" i="4"/>
  <c r="S86" i="4"/>
  <c r="P75" i="4"/>
  <c r="M61" i="4"/>
  <c r="E52" i="4"/>
  <c r="AR29" i="4"/>
  <c r="AK6" i="4"/>
  <c r="AK108" i="4"/>
  <c r="AQ97" i="4"/>
  <c r="L97" i="4"/>
  <c r="AA86" i="4"/>
  <c r="I86" i="4"/>
  <c r="X75" i="4"/>
  <c r="AM61" i="4"/>
  <c r="U61" i="4"/>
  <c r="AJ52" i="4"/>
  <c r="M52" i="4"/>
  <c r="AK38" i="4"/>
  <c r="N38" i="4"/>
  <c r="AC29" i="4"/>
  <c r="K29" i="4"/>
  <c r="AD15" i="4"/>
  <c r="G15" i="4"/>
  <c r="AA6" i="4"/>
  <c r="D6" i="4"/>
  <c r="AD108" i="4"/>
  <c r="AJ97" i="4"/>
  <c r="K97" i="4"/>
  <c r="Z86" i="4"/>
  <c r="AO75" i="4"/>
  <c r="W75" i="4"/>
  <c r="AL61" i="4"/>
  <c r="O61" i="4"/>
  <c r="AI52" i="4"/>
  <c r="L52" i="4"/>
  <c r="AE38" i="4"/>
  <c r="M38" i="4"/>
  <c r="AB29" i="4"/>
  <c r="E29" i="4"/>
  <c r="AC15" i="4"/>
  <c r="U6" i="4"/>
  <c r="AI97" i="4"/>
  <c r="Y86" i="4"/>
  <c r="Q75" i="4"/>
  <c r="AK61" i="4"/>
  <c r="K52" i="4"/>
  <c r="G38" i="4"/>
  <c r="AA29" i="4"/>
  <c r="W15" i="4"/>
  <c r="T6" i="4"/>
  <c r="AB97" i="4"/>
  <c r="AM75" i="4"/>
  <c r="AE61" i="4"/>
  <c r="AB52" i="4"/>
  <c r="AC38" i="4"/>
  <c r="C29" i="4"/>
  <c r="V15" i="4"/>
  <c r="U108" i="4"/>
  <c r="AA97" i="4"/>
  <c r="AO86" i="4"/>
  <c r="R86" i="4"/>
  <c r="AG75" i="4"/>
  <c r="O75" i="4"/>
  <c r="AD61" i="4"/>
  <c r="G61" i="4"/>
  <c r="AA52" i="4"/>
  <c r="D52" i="4"/>
  <c r="W38" i="4"/>
  <c r="AQ29" i="4"/>
  <c r="T29" i="4"/>
  <c r="AM15" i="4"/>
  <c r="U15" i="4"/>
  <c r="AJ6" i="4"/>
  <c r="M6" i="4"/>
  <c r="N108" i="4"/>
  <c r="T97" i="4"/>
  <c r="AI86" i="4"/>
  <c r="Q86" i="4"/>
  <c r="AF75" i="4"/>
  <c r="I75" i="4"/>
  <c r="AC61" i="4"/>
  <c r="AR52" i="4"/>
  <c r="U52" i="4"/>
  <c r="C52" i="4"/>
  <c r="V38" i="4"/>
  <c r="AK29" i="4"/>
  <c r="S29" i="4"/>
  <c r="AL15" i="4"/>
  <c r="O15" i="4"/>
  <c r="AI6" i="4"/>
  <c r="L6" i="4"/>
  <c r="M108" i="4"/>
  <c r="S97" i="4"/>
  <c r="AH86" i="4"/>
  <c r="K86" i="4"/>
  <c r="AE75" i="4"/>
  <c r="H75" i="4"/>
  <c r="W61" i="4"/>
  <c r="AQ52" i="4"/>
  <c r="T52" i="4"/>
  <c r="AM38" i="4"/>
  <c r="U38" i="4"/>
  <c r="AJ29" i="4"/>
  <c r="M29" i="4"/>
  <c r="AK15" i="4"/>
  <c r="N15" i="4"/>
  <c r="AC6" i="4"/>
  <c r="K6" i="4"/>
  <c r="U29" i="4"/>
  <c r="S6" i="4"/>
  <c r="AR56" i="4"/>
  <c r="AQ56" i="4"/>
  <c r="AP56" i="4"/>
  <c r="AO56" i="4"/>
  <c r="AN56" i="4"/>
  <c r="AM56" i="4"/>
  <c r="AL56" i="4"/>
  <c r="AK56" i="4"/>
  <c r="AJ56" i="4"/>
  <c r="AI56" i="4"/>
  <c r="AH56" i="4"/>
  <c r="AG56" i="4"/>
  <c r="AF56" i="4"/>
  <c r="AE56" i="4"/>
  <c r="AD56" i="4"/>
  <c r="AC56" i="4"/>
  <c r="AB56" i="4"/>
  <c r="AA56" i="4"/>
  <c r="Z56" i="4"/>
  <c r="Y56" i="4"/>
  <c r="X56" i="4"/>
  <c r="W56" i="4"/>
  <c r="V56" i="4"/>
  <c r="U56" i="4"/>
  <c r="T56" i="4"/>
  <c r="S56" i="4"/>
  <c r="R56" i="4"/>
  <c r="Q56" i="4"/>
  <c r="P56" i="4"/>
  <c r="O56" i="4"/>
  <c r="N56" i="4"/>
  <c r="M56" i="4"/>
  <c r="L56" i="4"/>
  <c r="K56" i="4"/>
  <c r="J56" i="4"/>
  <c r="I56" i="4"/>
  <c r="H56" i="4"/>
  <c r="G56" i="4"/>
  <c r="F56" i="4"/>
  <c r="E56" i="4"/>
  <c r="D56" i="4"/>
  <c r="C56" i="4"/>
  <c r="AR51" i="4"/>
  <c r="AQ51" i="4"/>
  <c r="AP51" i="4"/>
  <c r="AO51" i="4"/>
  <c r="AN51" i="4"/>
  <c r="AM51" i="4"/>
  <c r="AL51" i="4"/>
  <c r="AK51" i="4"/>
  <c r="AJ51" i="4"/>
  <c r="AI51" i="4"/>
  <c r="AH51" i="4"/>
  <c r="AG51" i="4"/>
  <c r="AF51" i="4"/>
  <c r="AE51" i="4"/>
  <c r="AD51" i="4"/>
  <c r="AC51" i="4"/>
  <c r="AB51" i="4"/>
  <c r="AA51" i="4"/>
  <c r="Z51" i="4"/>
  <c r="Y51" i="4"/>
  <c r="X51" i="4"/>
  <c r="W51" i="4"/>
  <c r="V51" i="4"/>
  <c r="U51" i="4"/>
  <c r="T51" i="4"/>
  <c r="S51" i="4"/>
  <c r="R51" i="4"/>
  <c r="Q51" i="4"/>
  <c r="P51" i="4"/>
  <c r="O51" i="4"/>
  <c r="N51" i="4"/>
  <c r="M51" i="4"/>
  <c r="L51" i="4"/>
  <c r="K51" i="4"/>
  <c r="J51" i="4"/>
  <c r="I51" i="4"/>
  <c r="H51" i="4"/>
  <c r="G51" i="4"/>
  <c r="F51" i="4"/>
  <c r="E51" i="4"/>
  <c r="D51" i="4"/>
  <c r="C51" i="4"/>
  <c r="AR33" i="4"/>
  <c r="AQ33" i="4"/>
  <c r="AP33" i="4"/>
  <c r="AO33" i="4"/>
  <c r="AN33" i="4"/>
  <c r="AM33" i="4"/>
  <c r="AL33" i="4"/>
  <c r="AK33" i="4"/>
  <c r="AJ33" i="4"/>
  <c r="AI33" i="4"/>
  <c r="AH33" i="4"/>
  <c r="AG33" i="4"/>
  <c r="AF33" i="4"/>
  <c r="AE33" i="4"/>
  <c r="AD33" i="4"/>
  <c r="AC33" i="4"/>
  <c r="AB33" i="4"/>
  <c r="AA33" i="4"/>
  <c r="Z33" i="4"/>
  <c r="Y33" i="4"/>
  <c r="X33" i="4"/>
  <c r="W33" i="4"/>
  <c r="V33" i="4"/>
  <c r="U33" i="4"/>
  <c r="T33" i="4"/>
  <c r="S33" i="4"/>
  <c r="R33" i="4"/>
  <c r="Q33" i="4"/>
  <c r="P33" i="4"/>
  <c r="O33" i="4"/>
  <c r="N33" i="4"/>
  <c r="M33" i="4"/>
  <c r="L33" i="4"/>
  <c r="K33" i="4"/>
  <c r="J33" i="4"/>
  <c r="I33" i="4"/>
  <c r="H33" i="4"/>
  <c r="G33" i="4"/>
  <c r="F33" i="4"/>
  <c r="E33" i="4"/>
  <c r="D33" i="4"/>
  <c r="AR10" i="4"/>
  <c r="AQ10" i="4"/>
  <c r="AP10" i="4"/>
  <c r="AO10" i="4"/>
  <c r="AN10" i="4"/>
  <c r="AM10" i="4"/>
  <c r="AL10" i="4"/>
  <c r="AK10" i="4"/>
  <c r="AJ10" i="4"/>
  <c r="AI10" i="4"/>
  <c r="AH10" i="4"/>
  <c r="AG10" i="4"/>
  <c r="AF10" i="4"/>
  <c r="AE10" i="4"/>
  <c r="AD10" i="4"/>
  <c r="AC10" i="4"/>
  <c r="AB10" i="4"/>
  <c r="AA10" i="4"/>
  <c r="Z10" i="4"/>
  <c r="Y10" i="4"/>
  <c r="X10" i="4"/>
  <c r="W10" i="4"/>
  <c r="V10" i="4"/>
  <c r="U10" i="4"/>
  <c r="T10" i="4"/>
  <c r="S10" i="4"/>
  <c r="R10" i="4"/>
  <c r="Q10" i="4"/>
  <c r="P10" i="4"/>
  <c r="O10" i="4"/>
  <c r="N10" i="4"/>
  <c r="M10" i="4"/>
  <c r="L10" i="4"/>
  <c r="K10" i="4"/>
  <c r="J10" i="4"/>
  <c r="I10" i="4"/>
  <c r="H10" i="4"/>
  <c r="G10" i="4"/>
  <c r="F10" i="4"/>
  <c r="E10" i="4"/>
  <c r="D10" i="4"/>
  <c r="C33" i="4"/>
  <c r="C28" i="4"/>
  <c r="D28" i="4"/>
  <c r="E28" i="4"/>
  <c r="F28" i="4"/>
  <c r="G28" i="4"/>
  <c r="H28" i="4"/>
  <c r="I28" i="4"/>
  <c r="J28" i="4"/>
  <c r="K28" i="4"/>
  <c r="L28" i="4"/>
  <c r="M28" i="4"/>
  <c r="N28" i="4"/>
  <c r="O28" i="4"/>
  <c r="P28" i="4"/>
  <c r="Q28" i="4"/>
  <c r="R28" i="4"/>
  <c r="S28" i="4"/>
  <c r="T28" i="4"/>
  <c r="U28" i="4"/>
  <c r="V28" i="4"/>
  <c r="W28" i="4"/>
  <c r="X28" i="4"/>
  <c r="Y28" i="4"/>
  <c r="Z28" i="4"/>
  <c r="AA28" i="4"/>
  <c r="AB28" i="4"/>
  <c r="AC28" i="4"/>
  <c r="AD28" i="4"/>
  <c r="AE28" i="4"/>
  <c r="AF28" i="4"/>
  <c r="AG28" i="4"/>
  <c r="AH28" i="4"/>
  <c r="AI28" i="4"/>
  <c r="AJ28" i="4"/>
  <c r="AK28" i="4"/>
  <c r="AL28" i="4"/>
  <c r="AM28" i="4"/>
  <c r="AN28" i="4"/>
  <c r="AO28" i="4"/>
  <c r="AP28" i="4"/>
  <c r="AQ28" i="4"/>
  <c r="AR28" i="4"/>
  <c r="C10" i="4"/>
  <c r="C5" i="4"/>
  <c r="AR5" i="4"/>
  <c r="AQ5" i="4"/>
  <c r="AP5" i="4"/>
  <c r="AO5" i="4"/>
  <c r="AN5" i="4"/>
  <c r="AM5" i="4"/>
  <c r="AL5" i="4"/>
  <c r="AK5" i="4"/>
  <c r="AJ5" i="4"/>
  <c r="AI5" i="4"/>
  <c r="AH5" i="4"/>
  <c r="AG5" i="4"/>
  <c r="AF5" i="4"/>
  <c r="AE5" i="4"/>
  <c r="AD5" i="4"/>
  <c r="AC5" i="4"/>
  <c r="AB5" i="4"/>
  <c r="AA5" i="4"/>
  <c r="Z5" i="4"/>
  <c r="Y5" i="4"/>
  <c r="X5" i="4"/>
  <c r="W5" i="4"/>
  <c r="V5" i="4"/>
  <c r="U5" i="4"/>
  <c r="T5" i="4"/>
  <c r="S5" i="4"/>
  <c r="R5" i="4"/>
  <c r="Q5" i="4"/>
  <c r="P5" i="4"/>
  <c r="O5" i="4"/>
  <c r="N5" i="4"/>
  <c r="M5" i="4"/>
  <c r="L5" i="4"/>
  <c r="K5" i="4"/>
  <c r="J5" i="4"/>
  <c r="I5" i="4"/>
  <c r="H5" i="4"/>
  <c r="G5" i="4"/>
  <c r="F5" i="4"/>
  <c r="E5" i="4"/>
  <c r="D5" i="4"/>
  <c r="D121" i="4" l="1"/>
  <c r="D145" i="4" s="1"/>
  <c r="D146" i="4" s="1"/>
  <c r="L121" i="4"/>
  <c r="L122" i="4" s="1"/>
  <c r="T121" i="4"/>
  <c r="T122" i="4" s="1"/>
  <c r="AB121" i="4"/>
  <c r="AB122" i="4" s="1"/>
  <c r="AJ121" i="4"/>
  <c r="AJ122" i="4" s="1"/>
  <c r="AR121" i="4"/>
  <c r="AR122" i="4" s="1"/>
  <c r="E121" i="4"/>
  <c r="E145" i="4" s="1"/>
  <c r="E146" i="4" s="1"/>
  <c r="M121" i="4"/>
  <c r="M122" i="4" s="1"/>
  <c r="U121" i="4"/>
  <c r="U122" i="4" s="1"/>
  <c r="AC121" i="4"/>
  <c r="AC122" i="4" s="1"/>
  <c r="AK121" i="4"/>
  <c r="AK122" i="4" s="1"/>
  <c r="K121" i="4"/>
  <c r="K122" i="4" s="1"/>
  <c r="S121" i="4"/>
  <c r="S122" i="4" s="1"/>
  <c r="AA121" i="4"/>
  <c r="AA122" i="4" s="1"/>
  <c r="AI121" i="4"/>
  <c r="AI122" i="4" s="1"/>
  <c r="AQ121" i="4"/>
  <c r="AQ122" i="4" s="1"/>
  <c r="V121" i="4"/>
  <c r="V122" i="4" s="1"/>
  <c r="O121" i="4"/>
  <c r="O122" i="4" s="1"/>
  <c r="W121" i="4"/>
  <c r="W122" i="4" s="1"/>
  <c r="AE121" i="4"/>
  <c r="AE122" i="4" s="1"/>
  <c r="AM121" i="4"/>
  <c r="AM122" i="4" s="1"/>
  <c r="N121" i="4"/>
  <c r="N122" i="4" s="1"/>
  <c r="C121" i="4"/>
  <c r="H121" i="4"/>
  <c r="H122" i="4" s="1"/>
  <c r="P121" i="4"/>
  <c r="P122" i="4" s="1"/>
  <c r="X121" i="4"/>
  <c r="X122" i="4" s="1"/>
  <c r="AF121" i="4"/>
  <c r="AF122" i="4" s="1"/>
  <c r="AN121" i="4"/>
  <c r="AN122" i="4" s="1"/>
  <c r="AD121" i="4"/>
  <c r="AD122" i="4" s="1"/>
  <c r="I121" i="4"/>
  <c r="I122" i="4" s="1"/>
  <c r="Q121" i="4"/>
  <c r="Q122" i="4" s="1"/>
  <c r="Y121" i="4"/>
  <c r="Y122" i="4" s="1"/>
  <c r="AG121" i="4"/>
  <c r="AG122" i="4" s="1"/>
  <c r="AO121" i="4"/>
  <c r="AO122" i="4" s="1"/>
  <c r="F121" i="4"/>
  <c r="AL121" i="4"/>
  <c r="AL122" i="4" s="1"/>
  <c r="J121" i="4"/>
  <c r="J122" i="4" s="1"/>
  <c r="R121" i="4"/>
  <c r="R122" i="4" s="1"/>
  <c r="Z121" i="4"/>
  <c r="Z122" i="4" s="1"/>
  <c r="AH121" i="4"/>
  <c r="AH122" i="4" s="1"/>
  <c r="AP121" i="4"/>
  <c r="AP122" i="4" s="1"/>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AR60" i="4"/>
  <c r="AQ60" i="4"/>
  <c r="AP60" i="4"/>
  <c r="AO60" i="4"/>
  <c r="AN60" i="4"/>
  <c r="AM60" i="4"/>
  <c r="AL60" i="4"/>
  <c r="AK60" i="4"/>
  <c r="AJ60" i="4"/>
  <c r="AI60" i="4"/>
  <c r="AH60" i="4"/>
  <c r="AG60" i="4"/>
  <c r="AF60" i="4"/>
  <c r="AE60" i="4"/>
  <c r="AD60" i="4"/>
  <c r="AC60" i="4"/>
  <c r="AB60" i="4"/>
  <c r="AA60" i="4"/>
  <c r="Z60" i="4"/>
  <c r="Y60" i="4"/>
  <c r="X60" i="4"/>
  <c r="W60" i="4"/>
  <c r="V60" i="4"/>
  <c r="U60" i="4"/>
  <c r="T60" i="4"/>
  <c r="S60" i="4"/>
  <c r="R60" i="4"/>
  <c r="Q60" i="4"/>
  <c r="P60" i="4"/>
  <c r="O60" i="4"/>
  <c r="N60" i="4"/>
  <c r="M60" i="4"/>
  <c r="L60" i="4"/>
  <c r="K60" i="4"/>
  <c r="J60" i="4"/>
  <c r="I60" i="4"/>
  <c r="H60" i="4"/>
  <c r="G60" i="4"/>
  <c r="G79" i="4"/>
  <c r="G74" i="4"/>
  <c r="H74" i="4"/>
  <c r="I74" i="4"/>
  <c r="J74" i="4"/>
  <c r="H79" i="4"/>
  <c r="I79" i="4"/>
  <c r="J79" i="4"/>
  <c r="AR79" i="4"/>
  <c r="AQ79" i="4"/>
  <c r="AP79" i="4"/>
  <c r="AO79" i="4"/>
  <c r="AN79" i="4"/>
  <c r="AM79" i="4"/>
  <c r="AL79" i="4"/>
  <c r="AK79" i="4"/>
  <c r="AJ79" i="4"/>
  <c r="AI79" i="4"/>
  <c r="AH79" i="4"/>
  <c r="AG79" i="4"/>
  <c r="AF79" i="4"/>
  <c r="AE79" i="4"/>
  <c r="AD79" i="4"/>
  <c r="AC79" i="4"/>
  <c r="AB79" i="4"/>
  <c r="AA79" i="4"/>
  <c r="Z79" i="4"/>
  <c r="Y79" i="4"/>
  <c r="X79" i="4"/>
  <c r="W79" i="4"/>
  <c r="V79" i="4"/>
  <c r="U79" i="4"/>
  <c r="T79" i="4"/>
  <c r="S79" i="4"/>
  <c r="R79" i="4"/>
  <c r="Q79" i="4"/>
  <c r="P79" i="4"/>
  <c r="O79" i="4"/>
  <c r="N79" i="4"/>
  <c r="M79" i="4"/>
  <c r="L79" i="4"/>
  <c r="K79" i="4"/>
  <c r="AR74" i="4"/>
  <c r="AQ74" i="4"/>
  <c r="AP74" i="4"/>
  <c r="AO74" i="4"/>
  <c r="AN74" i="4"/>
  <c r="AM74" i="4"/>
  <c r="AL74" i="4"/>
  <c r="AK74" i="4"/>
  <c r="AJ74" i="4"/>
  <c r="AI74" i="4"/>
  <c r="AH74" i="4"/>
  <c r="AG74" i="4"/>
  <c r="AF74" i="4"/>
  <c r="AE74" i="4"/>
  <c r="AD74" i="4"/>
  <c r="AC74" i="4"/>
  <c r="AB74" i="4"/>
  <c r="AA74" i="4"/>
  <c r="Z74" i="4"/>
  <c r="Y74" i="4"/>
  <c r="X74" i="4"/>
  <c r="W74" i="4"/>
  <c r="V74" i="4"/>
  <c r="U74" i="4"/>
  <c r="T74" i="4"/>
  <c r="S74" i="4"/>
  <c r="R74" i="4"/>
  <c r="Q74" i="4"/>
  <c r="P74" i="4"/>
  <c r="O74" i="4"/>
  <c r="N74" i="4"/>
  <c r="M74" i="4"/>
  <c r="L74" i="4"/>
  <c r="K74" i="4"/>
  <c r="AR90" i="4"/>
  <c r="AQ90" i="4"/>
  <c r="AP90" i="4"/>
  <c r="AO90" i="4"/>
  <c r="AN90" i="4"/>
  <c r="AM90" i="4"/>
  <c r="AL90" i="4"/>
  <c r="AK90" i="4"/>
  <c r="AJ90"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AR85" i="4"/>
  <c r="AQ85" i="4"/>
  <c r="AP85" i="4"/>
  <c r="AO85"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AR101" i="4"/>
  <c r="AQ101" i="4"/>
  <c r="AP101" i="4"/>
  <c r="AO101" i="4"/>
  <c r="AN101" i="4"/>
  <c r="AM101" i="4"/>
  <c r="AL101" i="4"/>
  <c r="AK101" i="4"/>
  <c r="AJ101"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AR96" i="4"/>
  <c r="AQ96" i="4"/>
  <c r="AP96" i="4"/>
  <c r="AO96" i="4"/>
  <c r="AN96" i="4"/>
  <c r="AM96" i="4"/>
  <c r="AL96" i="4"/>
  <c r="AK96" i="4"/>
  <c r="AJ96"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AR112" i="4"/>
  <c r="AQ112" i="4"/>
  <c r="AP112" i="4"/>
  <c r="AO112" i="4"/>
  <c r="AN112" i="4"/>
  <c r="AM112" i="4"/>
  <c r="AL112" i="4"/>
  <c r="AK112" i="4"/>
  <c r="AJ112" i="4"/>
  <c r="AI112" i="4"/>
  <c r="AH112" i="4"/>
  <c r="AG112" i="4"/>
  <c r="AF112" i="4"/>
  <c r="AE112" i="4"/>
  <c r="AD112" i="4"/>
  <c r="AC112" i="4"/>
  <c r="AB112" i="4"/>
  <c r="AA112" i="4"/>
  <c r="Z112" i="4"/>
  <c r="Y112" i="4"/>
  <c r="X112" i="4"/>
  <c r="W112" i="4"/>
  <c r="V112" i="4"/>
  <c r="U112" i="4"/>
  <c r="T112" i="4"/>
  <c r="S112" i="4"/>
  <c r="R112" i="4"/>
  <c r="Q112" i="4"/>
  <c r="P112" i="4"/>
  <c r="O112" i="4"/>
  <c r="N112" i="4"/>
  <c r="M112" i="4"/>
  <c r="L112" i="4"/>
  <c r="K112" i="4"/>
  <c r="J112" i="4"/>
  <c r="I112" i="4"/>
  <c r="AR107" i="4"/>
  <c r="AQ107" i="4"/>
  <c r="AP107" i="4"/>
  <c r="AO107" i="4"/>
  <c r="AN107" i="4"/>
  <c r="AM107" i="4"/>
  <c r="AL107" i="4"/>
  <c r="AK107" i="4"/>
  <c r="AJ107" i="4"/>
  <c r="AI107" i="4"/>
  <c r="AH107" i="4"/>
  <c r="AG107" i="4"/>
  <c r="AF107" i="4"/>
  <c r="AE107" i="4"/>
  <c r="AD107" i="4"/>
  <c r="AC107" i="4"/>
  <c r="AB107" i="4"/>
  <c r="AA107" i="4"/>
  <c r="Z107" i="4"/>
  <c r="Y107" i="4"/>
  <c r="X107" i="4"/>
  <c r="W107" i="4"/>
  <c r="V107" i="4"/>
  <c r="U107" i="4"/>
  <c r="T107" i="4"/>
  <c r="S107" i="4"/>
  <c r="R107" i="4"/>
  <c r="Q107" i="4"/>
  <c r="P107" i="4"/>
  <c r="O107" i="4"/>
  <c r="N107" i="4"/>
  <c r="M107" i="4"/>
  <c r="L107" i="4"/>
  <c r="K107" i="4"/>
  <c r="J107" i="4"/>
  <c r="I107" i="4"/>
  <c r="H107" i="4"/>
  <c r="G107" i="4"/>
  <c r="AR42" i="4"/>
  <c r="AQ42" i="4"/>
  <c r="AP42" i="4"/>
  <c r="AO42" i="4"/>
  <c r="AN42" i="4"/>
  <c r="AM42" i="4"/>
  <c r="AL42" i="4"/>
  <c r="AK42" i="4"/>
  <c r="AJ42" i="4"/>
  <c r="AI42" i="4"/>
  <c r="AH42" i="4"/>
  <c r="AG42" i="4"/>
  <c r="AF42" i="4"/>
  <c r="AE42" i="4"/>
  <c r="AD42" i="4"/>
  <c r="AC42" i="4"/>
  <c r="AB42" i="4"/>
  <c r="AA42" i="4"/>
  <c r="Z42" i="4"/>
  <c r="Y42" i="4"/>
  <c r="X42" i="4"/>
  <c r="W42" i="4"/>
  <c r="V42" i="4"/>
  <c r="U42" i="4"/>
  <c r="T42" i="4"/>
  <c r="S42" i="4"/>
  <c r="R42" i="4"/>
  <c r="Q42" i="4"/>
  <c r="P42" i="4"/>
  <c r="O42" i="4"/>
  <c r="N42" i="4"/>
  <c r="M42" i="4"/>
  <c r="L42" i="4"/>
  <c r="K42" i="4"/>
  <c r="J42" i="4"/>
  <c r="I42" i="4"/>
  <c r="H42" i="4"/>
  <c r="G42" i="4"/>
  <c r="AR37" i="4"/>
  <c r="AQ37" i="4"/>
  <c r="AP37" i="4"/>
  <c r="AO37" i="4"/>
  <c r="AN37" i="4"/>
  <c r="AM37" i="4"/>
  <c r="AL37" i="4"/>
  <c r="AK37" i="4"/>
  <c r="AJ37" i="4"/>
  <c r="AI37" i="4"/>
  <c r="AH37" i="4"/>
  <c r="AG37" i="4"/>
  <c r="AF37" i="4"/>
  <c r="AE37" i="4"/>
  <c r="AD37" i="4"/>
  <c r="AC37" i="4"/>
  <c r="AB37" i="4"/>
  <c r="AA37" i="4"/>
  <c r="Z37" i="4"/>
  <c r="Y37" i="4"/>
  <c r="X37" i="4"/>
  <c r="W37" i="4"/>
  <c r="V37" i="4"/>
  <c r="U37" i="4"/>
  <c r="T37" i="4"/>
  <c r="S37" i="4"/>
  <c r="R37" i="4"/>
  <c r="Q37" i="4"/>
  <c r="P37" i="4"/>
  <c r="O37" i="4"/>
  <c r="N37" i="4"/>
  <c r="M37" i="4"/>
  <c r="L37" i="4"/>
  <c r="K37" i="4"/>
  <c r="J37" i="4"/>
  <c r="I37" i="4"/>
  <c r="H37" i="4"/>
  <c r="G37" i="4"/>
  <c r="AR19" i="4"/>
  <c r="AQ19" i="4"/>
  <c r="AP19" i="4"/>
  <c r="AO19" i="4"/>
  <c r="AN19" i="4"/>
  <c r="AM19" i="4"/>
  <c r="AL19" i="4"/>
  <c r="AK19" i="4"/>
  <c r="AJ19" i="4"/>
  <c r="AI19" i="4"/>
  <c r="AH19" i="4"/>
  <c r="AG19" i="4"/>
  <c r="AF19" i="4"/>
  <c r="AE19" i="4"/>
  <c r="AD19" i="4"/>
  <c r="AC19" i="4"/>
  <c r="AB19" i="4"/>
  <c r="AA19" i="4"/>
  <c r="Z19" i="4"/>
  <c r="Y19" i="4"/>
  <c r="X19" i="4"/>
  <c r="W19" i="4"/>
  <c r="V19" i="4"/>
  <c r="U19" i="4"/>
  <c r="T19" i="4"/>
  <c r="S19" i="4"/>
  <c r="R19" i="4"/>
  <c r="Q19" i="4"/>
  <c r="P19" i="4"/>
  <c r="O19" i="4"/>
  <c r="N19" i="4"/>
  <c r="M19" i="4"/>
  <c r="L19" i="4"/>
  <c r="K19" i="4"/>
  <c r="J19" i="4"/>
  <c r="I19" i="4"/>
  <c r="AR14" i="4"/>
  <c r="AQ14" i="4"/>
  <c r="AP14" i="4"/>
  <c r="AO14" i="4"/>
  <c r="AN14" i="4"/>
  <c r="AM14" i="4"/>
  <c r="AL14" i="4"/>
  <c r="AK14" i="4"/>
  <c r="AJ14" i="4"/>
  <c r="AI14" i="4"/>
  <c r="AH14" i="4"/>
  <c r="AG14" i="4"/>
  <c r="AF14" i="4"/>
  <c r="AE14" i="4"/>
  <c r="AD14" i="4"/>
  <c r="AC14" i="4"/>
  <c r="AB14" i="4"/>
  <c r="AA14" i="4"/>
  <c r="Z14" i="4"/>
  <c r="Y14" i="4"/>
  <c r="X14" i="4"/>
  <c r="W14" i="4"/>
  <c r="V14" i="4"/>
  <c r="U14" i="4"/>
  <c r="T14" i="4"/>
  <c r="S14" i="4"/>
  <c r="R14" i="4"/>
  <c r="Q14" i="4"/>
  <c r="P14" i="4"/>
  <c r="O14" i="4"/>
  <c r="N14" i="4"/>
  <c r="M14" i="4"/>
  <c r="L14" i="4"/>
  <c r="K14" i="4"/>
  <c r="J14" i="4"/>
  <c r="I14" i="4"/>
  <c r="D122" i="4" l="1"/>
  <c r="E122" i="4"/>
  <c r="F145" i="4"/>
  <c r="F146" i="4" s="1"/>
  <c r="F122" i="4"/>
  <c r="C145" i="4"/>
  <c r="C146" i="4" s="1"/>
  <c r="C122" i="4"/>
  <c r="H112" i="4" l="1"/>
  <c r="G112" i="4"/>
  <c r="H19" i="4" l="1"/>
  <c r="G19" i="4"/>
  <c r="C19" i="6"/>
  <c r="J77" i="4" l="1"/>
  <c r="J63" i="4"/>
  <c r="AQ311" i="3"/>
  <c r="AP311" i="3"/>
  <c r="AO311" i="3"/>
  <c r="AN311" i="3"/>
  <c r="AM311" i="3"/>
  <c r="AL311" i="3"/>
  <c r="AK311" i="3"/>
  <c r="AJ311" i="3"/>
  <c r="AI311" i="3"/>
  <c r="AH311" i="3"/>
  <c r="AG311" i="3"/>
  <c r="AF311" i="3"/>
  <c r="AE311" i="3"/>
  <c r="AD311" i="3"/>
  <c r="AC311" i="3"/>
  <c r="AB311" i="3"/>
  <c r="AA311" i="3"/>
  <c r="Z311" i="3"/>
  <c r="Y311" i="3"/>
  <c r="X311" i="3"/>
  <c r="W311" i="3"/>
  <c r="V311" i="3"/>
  <c r="U311" i="3"/>
  <c r="T311" i="3"/>
  <c r="S311" i="3"/>
  <c r="R311" i="3"/>
  <c r="Q311" i="3"/>
  <c r="P311" i="3"/>
  <c r="O311" i="3"/>
  <c r="N311" i="3"/>
  <c r="M311" i="3"/>
  <c r="L311" i="3"/>
  <c r="K311" i="3"/>
  <c r="J311" i="3"/>
  <c r="I311" i="3"/>
  <c r="H311" i="3"/>
  <c r="G311" i="3"/>
  <c r="F311" i="3"/>
  <c r="E311" i="3"/>
  <c r="D311" i="3"/>
  <c r="C311" i="3"/>
  <c r="B311" i="3"/>
  <c r="AQ310" i="3"/>
  <c r="AP310" i="3"/>
  <c r="AO310" i="3"/>
  <c r="AN310" i="3"/>
  <c r="AM310" i="3"/>
  <c r="AL310" i="3"/>
  <c r="AK310" i="3"/>
  <c r="AJ310" i="3"/>
  <c r="AI310" i="3"/>
  <c r="AH310" i="3"/>
  <c r="AG310" i="3"/>
  <c r="AF310" i="3"/>
  <c r="AE310" i="3"/>
  <c r="AD310" i="3"/>
  <c r="AC310" i="3"/>
  <c r="AB310" i="3"/>
  <c r="AA310" i="3"/>
  <c r="Z310" i="3"/>
  <c r="Y310" i="3"/>
  <c r="X310" i="3"/>
  <c r="W310" i="3"/>
  <c r="V310" i="3"/>
  <c r="U310" i="3"/>
  <c r="T310" i="3"/>
  <c r="S310" i="3"/>
  <c r="R310" i="3"/>
  <c r="Q310" i="3"/>
  <c r="P310" i="3"/>
  <c r="O310" i="3"/>
  <c r="N310" i="3"/>
  <c r="M310" i="3"/>
  <c r="L310" i="3"/>
  <c r="K310" i="3"/>
  <c r="J310" i="3"/>
  <c r="I310" i="3"/>
  <c r="H310" i="3"/>
  <c r="G310" i="3"/>
  <c r="F310" i="3"/>
  <c r="E310" i="3"/>
  <c r="D310" i="3"/>
  <c r="C310" i="3"/>
  <c r="B310" i="3"/>
  <c r="AQ305" i="3"/>
  <c r="AP305" i="3"/>
  <c r="AO305" i="3"/>
  <c r="AN305" i="3"/>
  <c r="AM305" i="3"/>
  <c r="AL305" i="3"/>
  <c r="AK305" i="3"/>
  <c r="AJ305" i="3"/>
  <c r="AI305" i="3"/>
  <c r="AH305" i="3"/>
  <c r="AG305" i="3"/>
  <c r="AF305" i="3"/>
  <c r="AE305" i="3"/>
  <c r="AD305" i="3"/>
  <c r="AC305" i="3"/>
  <c r="AB305" i="3"/>
  <c r="AA305" i="3"/>
  <c r="Z305" i="3"/>
  <c r="Y305" i="3"/>
  <c r="X305" i="3"/>
  <c r="W305" i="3"/>
  <c r="V305" i="3"/>
  <c r="U305" i="3"/>
  <c r="T305" i="3"/>
  <c r="S305" i="3"/>
  <c r="R305" i="3"/>
  <c r="Q305" i="3"/>
  <c r="P305" i="3"/>
  <c r="O305" i="3"/>
  <c r="N305" i="3"/>
  <c r="M305" i="3"/>
  <c r="L305" i="3"/>
  <c r="K305" i="3"/>
  <c r="J305" i="3"/>
  <c r="I305" i="3"/>
  <c r="H305" i="3"/>
  <c r="G305" i="3"/>
  <c r="F305" i="3"/>
  <c r="E305" i="3"/>
  <c r="D305" i="3"/>
  <c r="C305" i="3"/>
  <c r="B305" i="3"/>
  <c r="AQ283" i="3"/>
  <c r="AP283" i="3"/>
  <c r="AO283" i="3"/>
  <c r="AN283" i="3"/>
  <c r="AM283" i="3"/>
  <c r="AL283" i="3"/>
  <c r="AK283" i="3"/>
  <c r="AJ283" i="3"/>
  <c r="AI283" i="3"/>
  <c r="AH283" i="3"/>
  <c r="AG283" i="3"/>
  <c r="AF283" i="3"/>
  <c r="AE283" i="3"/>
  <c r="AD283" i="3"/>
  <c r="AC283" i="3"/>
  <c r="AB283" i="3"/>
  <c r="AA283" i="3"/>
  <c r="Z283" i="3"/>
  <c r="Y283" i="3"/>
  <c r="X283" i="3"/>
  <c r="W283" i="3"/>
  <c r="V283" i="3"/>
  <c r="U283" i="3"/>
  <c r="T283" i="3"/>
  <c r="S283" i="3"/>
  <c r="R283" i="3"/>
  <c r="Q283" i="3"/>
  <c r="P283" i="3"/>
  <c r="O283" i="3"/>
  <c r="N283" i="3"/>
  <c r="M283" i="3"/>
  <c r="L283" i="3"/>
  <c r="K283" i="3"/>
  <c r="J283" i="3"/>
  <c r="I283" i="3"/>
  <c r="H283" i="3"/>
  <c r="G283" i="3"/>
  <c r="F283" i="3"/>
  <c r="E283" i="3"/>
  <c r="D283" i="3"/>
  <c r="C283" i="3"/>
  <c r="B283" i="3"/>
  <c r="B49" i="3" s="1"/>
  <c r="AQ282" i="3"/>
  <c r="AP282" i="3"/>
  <c r="AO282" i="3"/>
  <c r="AN282" i="3"/>
  <c r="AM282" i="3"/>
  <c r="AL282" i="3"/>
  <c r="AK282" i="3"/>
  <c r="AJ282" i="3"/>
  <c r="AI282" i="3"/>
  <c r="AH282" i="3"/>
  <c r="AG282" i="3"/>
  <c r="AF282" i="3"/>
  <c r="AE282" i="3"/>
  <c r="AD282" i="3"/>
  <c r="AC282" i="3"/>
  <c r="AB282" i="3"/>
  <c r="AA282" i="3"/>
  <c r="Z282" i="3"/>
  <c r="Y282" i="3"/>
  <c r="X282" i="3"/>
  <c r="W282" i="3"/>
  <c r="V282" i="3"/>
  <c r="U282" i="3"/>
  <c r="T282" i="3"/>
  <c r="S282" i="3"/>
  <c r="R282" i="3"/>
  <c r="Q282" i="3"/>
  <c r="P282" i="3"/>
  <c r="O282" i="3"/>
  <c r="N282" i="3"/>
  <c r="M282" i="3"/>
  <c r="L282" i="3"/>
  <c r="K282" i="3"/>
  <c r="J282" i="3"/>
  <c r="I282" i="3"/>
  <c r="H282" i="3"/>
  <c r="G282" i="3"/>
  <c r="F282" i="3"/>
  <c r="E282" i="3"/>
  <c r="D282" i="3"/>
  <c r="C282" i="3"/>
  <c r="B282" i="3"/>
  <c r="B48" i="3" s="1"/>
  <c r="AQ277" i="3"/>
  <c r="AP277" i="3"/>
  <c r="AO277" i="3"/>
  <c r="AN277" i="3"/>
  <c r="AM277" i="3"/>
  <c r="AL277" i="3"/>
  <c r="AK277" i="3"/>
  <c r="AJ277" i="3"/>
  <c r="AI277" i="3"/>
  <c r="AH277" i="3"/>
  <c r="AG277" i="3"/>
  <c r="AF277" i="3"/>
  <c r="AE277" i="3"/>
  <c r="AD277" i="3"/>
  <c r="AC277" i="3"/>
  <c r="AB277" i="3"/>
  <c r="AA277" i="3"/>
  <c r="Z277" i="3"/>
  <c r="Y277" i="3"/>
  <c r="X277" i="3"/>
  <c r="W277" i="3"/>
  <c r="V277" i="3"/>
  <c r="U277" i="3"/>
  <c r="T277" i="3"/>
  <c r="S277" i="3"/>
  <c r="R277" i="3"/>
  <c r="Q277" i="3"/>
  <c r="P277" i="3"/>
  <c r="O277" i="3"/>
  <c r="N277" i="3"/>
  <c r="M277" i="3"/>
  <c r="L277" i="3"/>
  <c r="K277" i="3"/>
  <c r="J277" i="3"/>
  <c r="I277" i="3"/>
  <c r="H277" i="3"/>
  <c r="G277" i="3"/>
  <c r="F277" i="3"/>
  <c r="E277" i="3"/>
  <c r="D277" i="3"/>
  <c r="C277" i="3"/>
  <c r="B277" i="3"/>
  <c r="AQ298" i="3"/>
  <c r="AP298" i="3"/>
  <c r="AO298" i="3"/>
  <c r="AN298" i="3"/>
  <c r="AM298" i="3"/>
  <c r="AL298" i="3"/>
  <c r="AK298" i="3"/>
  <c r="AJ298" i="3"/>
  <c r="AI298" i="3"/>
  <c r="AH298" i="3"/>
  <c r="AG298" i="3"/>
  <c r="AF298" i="3"/>
  <c r="AE298" i="3"/>
  <c r="AD298" i="3"/>
  <c r="AC298" i="3"/>
  <c r="AB298" i="3"/>
  <c r="AA298" i="3"/>
  <c r="Z298" i="3"/>
  <c r="Y298" i="3"/>
  <c r="X298" i="3"/>
  <c r="W298" i="3"/>
  <c r="V298" i="3"/>
  <c r="U298" i="3"/>
  <c r="T298" i="3"/>
  <c r="S298" i="3"/>
  <c r="R298" i="3"/>
  <c r="Q298" i="3"/>
  <c r="P298" i="3"/>
  <c r="O298" i="3"/>
  <c r="N298" i="3"/>
  <c r="M298" i="3"/>
  <c r="L298" i="3"/>
  <c r="K298" i="3"/>
  <c r="J298" i="3"/>
  <c r="I298" i="3"/>
  <c r="H298" i="3"/>
  <c r="G298" i="3"/>
  <c r="F298" i="3"/>
  <c r="AQ297" i="3"/>
  <c r="AP297" i="3"/>
  <c r="AO297" i="3"/>
  <c r="AN297" i="3"/>
  <c r="AM297" i="3"/>
  <c r="AL297" i="3"/>
  <c r="AK297" i="3"/>
  <c r="AJ297" i="3"/>
  <c r="AI297" i="3"/>
  <c r="AH297" i="3"/>
  <c r="AG297" i="3"/>
  <c r="AF297" i="3"/>
  <c r="AE297" i="3"/>
  <c r="AD297" i="3"/>
  <c r="AC297" i="3"/>
  <c r="AB297" i="3"/>
  <c r="AA297" i="3"/>
  <c r="Z297" i="3"/>
  <c r="Y297" i="3"/>
  <c r="X297" i="3"/>
  <c r="W297" i="3"/>
  <c r="V297" i="3"/>
  <c r="U297" i="3"/>
  <c r="T297" i="3"/>
  <c r="S297" i="3"/>
  <c r="R297" i="3"/>
  <c r="Q297" i="3"/>
  <c r="P297" i="3"/>
  <c r="O297" i="3"/>
  <c r="N297" i="3"/>
  <c r="M297" i="3"/>
  <c r="L297" i="3"/>
  <c r="K297" i="3"/>
  <c r="J297" i="3"/>
  <c r="I297" i="3"/>
  <c r="H297" i="3"/>
  <c r="G297" i="3"/>
  <c r="F297" i="3"/>
  <c r="AQ296" i="3"/>
  <c r="AP296" i="3"/>
  <c r="AO296" i="3"/>
  <c r="AN296" i="3"/>
  <c r="AM296" i="3"/>
  <c r="AL296" i="3"/>
  <c r="AK296" i="3"/>
  <c r="AJ296" i="3"/>
  <c r="AI296" i="3"/>
  <c r="AH296" i="3"/>
  <c r="AG296" i="3"/>
  <c r="AF296" i="3"/>
  <c r="AE296" i="3"/>
  <c r="AD296" i="3"/>
  <c r="AC296" i="3"/>
  <c r="AB296" i="3"/>
  <c r="AA296" i="3"/>
  <c r="Z296" i="3"/>
  <c r="Y296" i="3"/>
  <c r="X296" i="3"/>
  <c r="W296" i="3"/>
  <c r="V296" i="3"/>
  <c r="U296" i="3"/>
  <c r="T296" i="3"/>
  <c r="S296" i="3"/>
  <c r="R296" i="3"/>
  <c r="Q296" i="3"/>
  <c r="P296" i="3"/>
  <c r="O296" i="3"/>
  <c r="N296" i="3"/>
  <c r="M296" i="3"/>
  <c r="L296" i="3"/>
  <c r="K296" i="3"/>
  <c r="J296" i="3"/>
  <c r="I296" i="3"/>
  <c r="H296" i="3"/>
  <c r="G296" i="3"/>
  <c r="F296" i="3"/>
  <c r="AQ295" i="3"/>
  <c r="AP295" i="3"/>
  <c r="AO295" i="3"/>
  <c r="AN295" i="3"/>
  <c r="AM295" i="3"/>
  <c r="AL295" i="3"/>
  <c r="AK295" i="3"/>
  <c r="AJ295" i="3"/>
  <c r="AI295" i="3"/>
  <c r="AH295" i="3"/>
  <c r="AG295" i="3"/>
  <c r="AF295" i="3"/>
  <c r="AE295" i="3"/>
  <c r="AD295" i="3"/>
  <c r="AC295" i="3"/>
  <c r="AB295" i="3"/>
  <c r="AA295" i="3"/>
  <c r="Z295" i="3"/>
  <c r="Y295" i="3"/>
  <c r="X295" i="3"/>
  <c r="W295" i="3"/>
  <c r="V295" i="3"/>
  <c r="U295" i="3"/>
  <c r="T295" i="3"/>
  <c r="S295" i="3"/>
  <c r="R295" i="3"/>
  <c r="Q295" i="3"/>
  <c r="P295" i="3"/>
  <c r="O295" i="3"/>
  <c r="N295" i="3"/>
  <c r="M295" i="3"/>
  <c r="L295" i="3"/>
  <c r="K295" i="3"/>
  <c r="J295" i="3"/>
  <c r="I295" i="3"/>
  <c r="H295" i="3"/>
  <c r="G295" i="3"/>
  <c r="F295" i="3"/>
  <c r="AQ294" i="3"/>
  <c r="AP294" i="3"/>
  <c r="AO294" i="3"/>
  <c r="AN294" i="3"/>
  <c r="AM294" i="3"/>
  <c r="AL294" i="3"/>
  <c r="AK294" i="3"/>
  <c r="AJ294" i="3"/>
  <c r="AI294" i="3"/>
  <c r="AH294" i="3"/>
  <c r="AG294" i="3"/>
  <c r="AF294" i="3"/>
  <c r="AE294" i="3"/>
  <c r="AD294" i="3"/>
  <c r="AC294" i="3"/>
  <c r="AB294" i="3"/>
  <c r="AA294" i="3"/>
  <c r="Z294" i="3"/>
  <c r="Y294" i="3"/>
  <c r="X294" i="3"/>
  <c r="W294" i="3"/>
  <c r="V294" i="3"/>
  <c r="U294" i="3"/>
  <c r="T294" i="3"/>
  <c r="S294" i="3"/>
  <c r="R294" i="3"/>
  <c r="Q294" i="3"/>
  <c r="P294" i="3"/>
  <c r="O294" i="3"/>
  <c r="N294" i="3"/>
  <c r="M294" i="3"/>
  <c r="L294" i="3"/>
  <c r="K294" i="3"/>
  <c r="J294" i="3"/>
  <c r="I294" i="3"/>
  <c r="H294" i="3"/>
  <c r="G294" i="3"/>
  <c r="F294" i="3"/>
  <c r="AQ293" i="3"/>
  <c r="AP293" i="3"/>
  <c r="AO293" i="3"/>
  <c r="AN293" i="3"/>
  <c r="AM293" i="3"/>
  <c r="AL293" i="3"/>
  <c r="AK293" i="3"/>
  <c r="AJ293" i="3"/>
  <c r="AI293" i="3"/>
  <c r="AH293" i="3"/>
  <c r="AG293" i="3"/>
  <c r="AF293" i="3"/>
  <c r="AE293" i="3"/>
  <c r="AD293" i="3"/>
  <c r="AC293" i="3"/>
  <c r="AB293" i="3"/>
  <c r="AA293" i="3"/>
  <c r="Z293" i="3"/>
  <c r="Y293" i="3"/>
  <c r="X293" i="3"/>
  <c r="W293" i="3"/>
  <c r="V293" i="3"/>
  <c r="U293" i="3"/>
  <c r="T293" i="3"/>
  <c r="S293" i="3"/>
  <c r="R293" i="3"/>
  <c r="Q293" i="3"/>
  <c r="P293" i="3"/>
  <c r="O293" i="3"/>
  <c r="N293" i="3"/>
  <c r="M293" i="3"/>
  <c r="L293" i="3"/>
  <c r="K293" i="3"/>
  <c r="J293" i="3"/>
  <c r="I293" i="3"/>
  <c r="H293" i="3"/>
  <c r="G293" i="3"/>
  <c r="F293" i="3"/>
  <c r="AQ292" i="3"/>
  <c r="AP292" i="3"/>
  <c r="AO292" i="3"/>
  <c r="AN292" i="3"/>
  <c r="AM292" i="3"/>
  <c r="AL292" i="3"/>
  <c r="AK292" i="3"/>
  <c r="AJ292" i="3"/>
  <c r="AI292" i="3"/>
  <c r="AH292" i="3"/>
  <c r="AG292" i="3"/>
  <c r="AF292" i="3"/>
  <c r="AE292" i="3"/>
  <c r="AD292" i="3"/>
  <c r="AC292" i="3"/>
  <c r="AB292" i="3"/>
  <c r="AA292" i="3"/>
  <c r="Z292" i="3"/>
  <c r="Y292" i="3"/>
  <c r="X292" i="3"/>
  <c r="W292" i="3"/>
  <c r="V292" i="3"/>
  <c r="U292" i="3"/>
  <c r="T292" i="3"/>
  <c r="S292" i="3"/>
  <c r="R292" i="3"/>
  <c r="Q292" i="3"/>
  <c r="P292" i="3"/>
  <c r="O292" i="3"/>
  <c r="N292" i="3"/>
  <c r="M292" i="3"/>
  <c r="L292" i="3"/>
  <c r="K292" i="3"/>
  <c r="J292" i="3"/>
  <c r="I292" i="3"/>
  <c r="H292" i="3"/>
  <c r="G292" i="3"/>
  <c r="F292" i="3"/>
  <c r="AQ291" i="3"/>
  <c r="AP291" i="3"/>
  <c r="AO291" i="3"/>
  <c r="AN291" i="3"/>
  <c r="AM291" i="3"/>
  <c r="AL291" i="3"/>
  <c r="AK291" i="3"/>
  <c r="AJ291" i="3"/>
  <c r="AI291" i="3"/>
  <c r="AH291" i="3"/>
  <c r="AG291" i="3"/>
  <c r="AF291" i="3"/>
  <c r="AE291" i="3"/>
  <c r="AD291" i="3"/>
  <c r="AC291" i="3"/>
  <c r="AB291" i="3"/>
  <c r="AA291" i="3"/>
  <c r="Z291" i="3"/>
  <c r="Y291" i="3"/>
  <c r="X291" i="3"/>
  <c r="W291" i="3"/>
  <c r="V291" i="3"/>
  <c r="U291" i="3"/>
  <c r="T291" i="3"/>
  <c r="S291" i="3"/>
  <c r="R291" i="3"/>
  <c r="Q291" i="3"/>
  <c r="P291" i="3"/>
  <c r="O291" i="3"/>
  <c r="N291" i="3"/>
  <c r="M291" i="3"/>
  <c r="L291" i="3"/>
  <c r="K291" i="3"/>
  <c r="J291" i="3"/>
  <c r="I291" i="3"/>
  <c r="H291" i="3"/>
  <c r="G291" i="3"/>
  <c r="F291" i="3"/>
  <c r="AQ290" i="3"/>
  <c r="AP290" i="3"/>
  <c r="AO290" i="3"/>
  <c r="AN290" i="3"/>
  <c r="AM290" i="3"/>
  <c r="AL290" i="3"/>
  <c r="AK290" i="3"/>
  <c r="AJ290" i="3"/>
  <c r="AI290" i="3"/>
  <c r="AH290" i="3"/>
  <c r="AG290" i="3"/>
  <c r="AF290" i="3"/>
  <c r="AE290" i="3"/>
  <c r="AD290" i="3"/>
  <c r="AC290" i="3"/>
  <c r="AB290" i="3"/>
  <c r="AA290" i="3"/>
  <c r="Z290" i="3"/>
  <c r="Y290" i="3"/>
  <c r="X290" i="3"/>
  <c r="W290" i="3"/>
  <c r="V290" i="3"/>
  <c r="U290" i="3"/>
  <c r="T290" i="3"/>
  <c r="S290" i="3"/>
  <c r="R290" i="3"/>
  <c r="Q290" i="3"/>
  <c r="P290" i="3"/>
  <c r="O290" i="3"/>
  <c r="N290" i="3"/>
  <c r="M290" i="3"/>
  <c r="L290" i="3"/>
  <c r="K290" i="3"/>
  <c r="J290" i="3"/>
  <c r="I290" i="3"/>
  <c r="H290" i="3"/>
  <c r="G290" i="3"/>
  <c r="F290" i="3"/>
  <c r="AQ289" i="3"/>
  <c r="AP289" i="3"/>
  <c r="AO289" i="3"/>
  <c r="AN289" i="3"/>
  <c r="AM289" i="3"/>
  <c r="AL289" i="3"/>
  <c r="AK289" i="3"/>
  <c r="AJ289" i="3"/>
  <c r="AI289" i="3"/>
  <c r="AH289" i="3"/>
  <c r="AG289" i="3"/>
  <c r="AF289" i="3"/>
  <c r="AE289" i="3"/>
  <c r="AD289" i="3"/>
  <c r="AC289" i="3"/>
  <c r="AB289" i="3"/>
  <c r="AA289" i="3"/>
  <c r="Z289" i="3"/>
  <c r="Y289" i="3"/>
  <c r="X289" i="3"/>
  <c r="W289" i="3"/>
  <c r="V289" i="3"/>
  <c r="U289" i="3"/>
  <c r="T289" i="3"/>
  <c r="S289" i="3"/>
  <c r="R289" i="3"/>
  <c r="Q289" i="3"/>
  <c r="P289" i="3"/>
  <c r="O289" i="3"/>
  <c r="N289" i="3"/>
  <c r="M289" i="3"/>
  <c r="L289" i="3"/>
  <c r="K289" i="3"/>
  <c r="J289" i="3"/>
  <c r="I289" i="3"/>
  <c r="H289" i="3"/>
  <c r="G289" i="3"/>
  <c r="F289" i="3"/>
  <c r="AQ288" i="3"/>
  <c r="AP288" i="3"/>
  <c r="AO288" i="3"/>
  <c r="AN288" i="3"/>
  <c r="AM288" i="3"/>
  <c r="AL288" i="3"/>
  <c r="AK288" i="3"/>
  <c r="AJ288" i="3"/>
  <c r="AI288" i="3"/>
  <c r="AH288" i="3"/>
  <c r="AG288" i="3"/>
  <c r="AF288" i="3"/>
  <c r="AE288" i="3"/>
  <c r="AD288" i="3"/>
  <c r="AC288" i="3"/>
  <c r="AB288" i="3"/>
  <c r="AA288" i="3"/>
  <c r="Z288" i="3"/>
  <c r="Y288" i="3"/>
  <c r="X288" i="3"/>
  <c r="W288" i="3"/>
  <c r="V288" i="3"/>
  <c r="U288" i="3"/>
  <c r="T288" i="3"/>
  <c r="S288" i="3"/>
  <c r="R288" i="3"/>
  <c r="Q288" i="3"/>
  <c r="P288" i="3"/>
  <c r="O288" i="3"/>
  <c r="N288" i="3"/>
  <c r="M288" i="3"/>
  <c r="L288" i="3"/>
  <c r="K288" i="3"/>
  <c r="J288" i="3"/>
  <c r="I288" i="3"/>
  <c r="H288" i="3"/>
  <c r="G288" i="3"/>
  <c r="F288" i="3"/>
  <c r="F269" i="3"/>
  <c r="G269" i="3" s="1"/>
  <c r="H269" i="3" s="1"/>
  <c r="I269" i="3" s="1"/>
  <c r="J269" i="3" s="1"/>
  <c r="K269" i="3" s="1"/>
  <c r="L269" i="3" s="1"/>
  <c r="M269" i="3" s="1"/>
  <c r="N269" i="3" s="1"/>
  <c r="O269" i="3" s="1"/>
  <c r="P269" i="3" s="1"/>
  <c r="Q269" i="3" s="1"/>
  <c r="R269" i="3" s="1"/>
  <c r="S269" i="3" s="1"/>
  <c r="T269" i="3" s="1"/>
  <c r="U269" i="3" s="1"/>
  <c r="V269" i="3" s="1"/>
  <c r="W269" i="3" s="1"/>
  <c r="X269" i="3" s="1"/>
  <c r="Y269" i="3" s="1"/>
  <c r="Z269" i="3" s="1"/>
  <c r="AA269" i="3" s="1"/>
  <c r="AB269" i="3" s="1"/>
  <c r="AC269" i="3" s="1"/>
  <c r="AD269" i="3" s="1"/>
  <c r="AE269" i="3" s="1"/>
  <c r="AF269" i="3" s="1"/>
  <c r="AG269" i="3" s="1"/>
  <c r="AH269" i="3" s="1"/>
  <c r="AI269" i="3" s="1"/>
  <c r="AJ269" i="3" s="1"/>
  <c r="AK269" i="3" s="1"/>
  <c r="AL269" i="3" s="1"/>
  <c r="AM269" i="3" s="1"/>
  <c r="AN269" i="3" s="1"/>
  <c r="AO269" i="3" s="1"/>
  <c r="AP269" i="3" s="1"/>
  <c r="AQ269" i="3" s="1"/>
  <c r="F268" i="3"/>
  <c r="G268" i="3" s="1"/>
  <c r="H268" i="3" s="1"/>
  <c r="I268" i="3" s="1"/>
  <c r="J268" i="3" s="1"/>
  <c r="K268" i="3" s="1"/>
  <c r="L268" i="3" s="1"/>
  <c r="M268" i="3" s="1"/>
  <c r="N268" i="3" s="1"/>
  <c r="O268" i="3" s="1"/>
  <c r="P268" i="3" s="1"/>
  <c r="Q268" i="3" s="1"/>
  <c r="R268" i="3" s="1"/>
  <c r="S268" i="3" s="1"/>
  <c r="T268" i="3" s="1"/>
  <c r="U268" i="3" s="1"/>
  <c r="V268" i="3" s="1"/>
  <c r="W268" i="3" s="1"/>
  <c r="X268" i="3" s="1"/>
  <c r="Y268" i="3" s="1"/>
  <c r="Z268" i="3" s="1"/>
  <c r="AA268" i="3" s="1"/>
  <c r="AB268" i="3" s="1"/>
  <c r="AC268" i="3" s="1"/>
  <c r="AD268" i="3" s="1"/>
  <c r="AE268" i="3" s="1"/>
  <c r="AF268" i="3" s="1"/>
  <c r="AG268" i="3" s="1"/>
  <c r="AH268" i="3" s="1"/>
  <c r="AI268" i="3" s="1"/>
  <c r="AJ268" i="3" s="1"/>
  <c r="AK268" i="3" s="1"/>
  <c r="AL268" i="3" s="1"/>
  <c r="AM268" i="3" s="1"/>
  <c r="AN268" i="3" s="1"/>
  <c r="AO268" i="3" s="1"/>
  <c r="AP268" i="3" s="1"/>
  <c r="AQ268" i="3" s="1"/>
  <c r="F267" i="3"/>
  <c r="G267" i="3" s="1"/>
  <c r="H267" i="3" s="1"/>
  <c r="I267" i="3" s="1"/>
  <c r="J267" i="3" s="1"/>
  <c r="K267" i="3" s="1"/>
  <c r="L267" i="3" s="1"/>
  <c r="M267" i="3" s="1"/>
  <c r="N267" i="3" s="1"/>
  <c r="O267" i="3" s="1"/>
  <c r="P267" i="3" s="1"/>
  <c r="Q267" i="3" s="1"/>
  <c r="R267" i="3" s="1"/>
  <c r="S267" i="3" s="1"/>
  <c r="T267" i="3" s="1"/>
  <c r="U267" i="3" s="1"/>
  <c r="V267" i="3" s="1"/>
  <c r="W267" i="3" s="1"/>
  <c r="X267" i="3" s="1"/>
  <c r="Y267" i="3" s="1"/>
  <c r="Z267" i="3" s="1"/>
  <c r="AA267" i="3" s="1"/>
  <c r="AB267" i="3" s="1"/>
  <c r="AC267" i="3" s="1"/>
  <c r="AD267" i="3" s="1"/>
  <c r="AE267" i="3" s="1"/>
  <c r="AF267" i="3" s="1"/>
  <c r="AG267" i="3" s="1"/>
  <c r="AH267" i="3" s="1"/>
  <c r="AI267" i="3" s="1"/>
  <c r="AJ267" i="3" s="1"/>
  <c r="AK267" i="3" s="1"/>
  <c r="AL267" i="3" s="1"/>
  <c r="AM267" i="3" s="1"/>
  <c r="AN267" i="3" s="1"/>
  <c r="AO267" i="3" s="1"/>
  <c r="AP267" i="3" s="1"/>
  <c r="AQ267" i="3" s="1"/>
  <c r="F266" i="3"/>
  <c r="G266" i="3" s="1"/>
  <c r="H266" i="3" s="1"/>
  <c r="I266" i="3" s="1"/>
  <c r="J266" i="3" s="1"/>
  <c r="K266" i="3" s="1"/>
  <c r="L266" i="3" s="1"/>
  <c r="M266" i="3" s="1"/>
  <c r="N266" i="3" s="1"/>
  <c r="O266" i="3" s="1"/>
  <c r="P266" i="3" s="1"/>
  <c r="Q266" i="3" s="1"/>
  <c r="R266" i="3" s="1"/>
  <c r="S266" i="3" s="1"/>
  <c r="T266" i="3" s="1"/>
  <c r="U266" i="3" s="1"/>
  <c r="V266" i="3" s="1"/>
  <c r="W266" i="3" s="1"/>
  <c r="X266" i="3" s="1"/>
  <c r="Y266" i="3" s="1"/>
  <c r="Z266" i="3" s="1"/>
  <c r="AA266" i="3" s="1"/>
  <c r="AB266" i="3" s="1"/>
  <c r="AC266" i="3" s="1"/>
  <c r="AD266" i="3" s="1"/>
  <c r="AE266" i="3" s="1"/>
  <c r="AF266" i="3" s="1"/>
  <c r="AG266" i="3" s="1"/>
  <c r="AH266" i="3" s="1"/>
  <c r="AI266" i="3" s="1"/>
  <c r="AJ266" i="3" s="1"/>
  <c r="AK266" i="3" s="1"/>
  <c r="AL266" i="3" s="1"/>
  <c r="AM266" i="3" s="1"/>
  <c r="AN266" i="3" s="1"/>
  <c r="AO266" i="3" s="1"/>
  <c r="AP266" i="3" s="1"/>
  <c r="AQ266" i="3" s="1"/>
  <c r="F265" i="3"/>
  <c r="G265" i="3" s="1"/>
  <c r="H265" i="3" s="1"/>
  <c r="I265" i="3" s="1"/>
  <c r="J265" i="3" s="1"/>
  <c r="K265" i="3" s="1"/>
  <c r="L265" i="3" s="1"/>
  <c r="M265" i="3" s="1"/>
  <c r="N265" i="3" s="1"/>
  <c r="O265" i="3" s="1"/>
  <c r="P265" i="3" s="1"/>
  <c r="Q265" i="3" s="1"/>
  <c r="R265" i="3" s="1"/>
  <c r="S265" i="3" s="1"/>
  <c r="T265" i="3" s="1"/>
  <c r="U265" i="3" s="1"/>
  <c r="V265" i="3" s="1"/>
  <c r="W265" i="3" s="1"/>
  <c r="X265" i="3" s="1"/>
  <c r="Y265" i="3" s="1"/>
  <c r="Z265" i="3" s="1"/>
  <c r="AA265" i="3" s="1"/>
  <c r="AB265" i="3" s="1"/>
  <c r="AC265" i="3" s="1"/>
  <c r="AD265" i="3" s="1"/>
  <c r="AE265" i="3" s="1"/>
  <c r="AF265" i="3" s="1"/>
  <c r="AG265" i="3" s="1"/>
  <c r="AH265" i="3" s="1"/>
  <c r="AI265" i="3" s="1"/>
  <c r="AJ265" i="3" s="1"/>
  <c r="AK265" i="3" s="1"/>
  <c r="AL265" i="3" s="1"/>
  <c r="AM265" i="3" s="1"/>
  <c r="AN265" i="3" s="1"/>
  <c r="AO265" i="3" s="1"/>
  <c r="AP265" i="3" s="1"/>
  <c r="AQ265" i="3" s="1"/>
  <c r="F264" i="3"/>
  <c r="G264" i="3" s="1"/>
  <c r="H264" i="3" s="1"/>
  <c r="I264" i="3" s="1"/>
  <c r="J264" i="3" s="1"/>
  <c r="K264" i="3" s="1"/>
  <c r="L264" i="3" s="1"/>
  <c r="M264" i="3" s="1"/>
  <c r="N264" i="3" s="1"/>
  <c r="O264" i="3" s="1"/>
  <c r="P264" i="3" s="1"/>
  <c r="Q264" i="3" s="1"/>
  <c r="R264" i="3" s="1"/>
  <c r="S264" i="3" s="1"/>
  <c r="T264" i="3" s="1"/>
  <c r="U264" i="3" s="1"/>
  <c r="V264" i="3" s="1"/>
  <c r="W264" i="3" s="1"/>
  <c r="X264" i="3" s="1"/>
  <c r="Y264" i="3" s="1"/>
  <c r="Z264" i="3" s="1"/>
  <c r="AA264" i="3" s="1"/>
  <c r="AB264" i="3" s="1"/>
  <c r="AC264" i="3" s="1"/>
  <c r="AD264" i="3" s="1"/>
  <c r="AE264" i="3" s="1"/>
  <c r="AF264" i="3" s="1"/>
  <c r="AG264" i="3" s="1"/>
  <c r="AH264" i="3" s="1"/>
  <c r="AI264" i="3" s="1"/>
  <c r="AJ264" i="3" s="1"/>
  <c r="AK264" i="3" s="1"/>
  <c r="AL264" i="3" s="1"/>
  <c r="AM264" i="3" s="1"/>
  <c r="AN264" i="3" s="1"/>
  <c r="AO264" i="3" s="1"/>
  <c r="AP264" i="3" s="1"/>
  <c r="AQ264" i="3" s="1"/>
  <c r="F263" i="3"/>
  <c r="G263" i="3" s="1"/>
  <c r="H263" i="3" s="1"/>
  <c r="I263" i="3" s="1"/>
  <c r="J263" i="3" s="1"/>
  <c r="K263" i="3" s="1"/>
  <c r="L263" i="3" s="1"/>
  <c r="M263" i="3" s="1"/>
  <c r="N263" i="3" s="1"/>
  <c r="O263" i="3" s="1"/>
  <c r="P263" i="3" s="1"/>
  <c r="Q263" i="3" s="1"/>
  <c r="R263" i="3" s="1"/>
  <c r="S263" i="3" s="1"/>
  <c r="T263" i="3" s="1"/>
  <c r="U263" i="3" s="1"/>
  <c r="V263" i="3" s="1"/>
  <c r="W263" i="3" s="1"/>
  <c r="X263" i="3" s="1"/>
  <c r="Y263" i="3" s="1"/>
  <c r="Z263" i="3" s="1"/>
  <c r="AA263" i="3" s="1"/>
  <c r="AB263" i="3" s="1"/>
  <c r="AC263" i="3" s="1"/>
  <c r="AD263" i="3" s="1"/>
  <c r="AE263" i="3" s="1"/>
  <c r="AF263" i="3" s="1"/>
  <c r="AG263" i="3" s="1"/>
  <c r="AH263" i="3" s="1"/>
  <c r="AI263" i="3" s="1"/>
  <c r="AJ263" i="3" s="1"/>
  <c r="AK263" i="3" s="1"/>
  <c r="AL263" i="3" s="1"/>
  <c r="AM263" i="3" s="1"/>
  <c r="AN263" i="3" s="1"/>
  <c r="AO263" i="3" s="1"/>
  <c r="AP263" i="3" s="1"/>
  <c r="AQ263" i="3" s="1"/>
  <c r="F262" i="3"/>
  <c r="G262" i="3" s="1"/>
  <c r="H262" i="3" s="1"/>
  <c r="I262" i="3" s="1"/>
  <c r="J262" i="3" s="1"/>
  <c r="K262" i="3" s="1"/>
  <c r="L262" i="3" s="1"/>
  <c r="M262" i="3" s="1"/>
  <c r="N262" i="3" s="1"/>
  <c r="O262" i="3" s="1"/>
  <c r="P262" i="3" s="1"/>
  <c r="Q262" i="3" s="1"/>
  <c r="R262" i="3" s="1"/>
  <c r="S262" i="3" s="1"/>
  <c r="T262" i="3" s="1"/>
  <c r="U262" i="3" s="1"/>
  <c r="V262" i="3" s="1"/>
  <c r="W262" i="3" s="1"/>
  <c r="X262" i="3" s="1"/>
  <c r="Y262" i="3" s="1"/>
  <c r="Z262" i="3" s="1"/>
  <c r="AA262" i="3" s="1"/>
  <c r="AB262" i="3" s="1"/>
  <c r="AC262" i="3" s="1"/>
  <c r="AD262" i="3" s="1"/>
  <c r="AE262" i="3" s="1"/>
  <c r="AF262" i="3" s="1"/>
  <c r="AG262" i="3" s="1"/>
  <c r="AH262" i="3" s="1"/>
  <c r="AI262" i="3" s="1"/>
  <c r="AJ262" i="3" s="1"/>
  <c r="AK262" i="3" s="1"/>
  <c r="AL262" i="3" s="1"/>
  <c r="AM262" i="3" s="1"/>
  <c r="AN262" i="3" s="1"/>
  <c r="AO262" i="3" s="1"/>
  <c r="AP262" i="3" s="1"/>
  <c r="AQ262" i="3" s="1"/>
  <c r="F261" i="3"/>
  <c r="G261" i="3" s="1"/>
  <c r="H261" i="3" s="1"/>
  <c r="I261" i="3" s="1"/>
  <c r="J261" i="3" s="1"/>
  <c r="K261" i="3" s="1"/>
  <c r="L261" i="3" s="1"/>
  <c r="M261" i="3" s="1"/>
  <c r="N261" i="3" s="1"/>
  <c r="O261" i="3" s="1"/>
  <c r="P261" i="3" s="1"/>
  <c r="Q261" i="3" s="1"/>
  <c r="R261" i="3" s="1"/>
  <c r="S261" i="3" s="1"/>
  <c r="T261" i="3" s="1"/>
  <c r="U261" i="3" s="1"/>
  <c r="V261" i="3" s="1"/>
  <c r="W261" i="3" s="1"/>
  <c r="X261" i="3" s="1"/>
  <c r="Y261" i="3" s="1"/>
  <c r="Z261" i="3" s="1"/>
  <c r="AA261" i="3" s="1"/>
  <c r="AB261" i="3" s="1"/>
  <c r="AC261" i="3" s="1"/>
  <c r="AD261" i="3" s="1"/>
  <c r="AE261" i="3" s="1"/>
  <c r="AF261" i="3" s="1"/>
  <c r="AG261" i="3" s="1"/>
  <c r="AH261" i="3" s="1"/>
  <c r="AI261" i="3" s="1"/>
  <c r="AJ261" i="3" s="1"/>
  <c r="AK261" i="3" s="1"/>
  <c r="AL261" i="3" s="1"/>
  <c r="AM261" i="3" s="1"/>
  <c r="AN261" i="3" s="1"/>
  <c r="AO261" i="3" s="1"/>
  <c r="AP261" i="3" s="1"/>
  <c r="AQ261" i="3" s="1"/>
  <c r="F260" i="3"/>
  <c r="G260" i="3" s="1"/>
  <c r="H260" i="3" s="1"/>
  <c r="I260" i="3" s="1"/>
  <c r="J260" i="3" s="1"/>
  <c r="K260" i="3" s="1"/>
  <c r="L260" i="3" s="1"/>
  <c r="M260" i="3" s="1"/>
  <c r="N260" i="3" s="1"/>
  <c r="O260" i="3" s="1"/>
  <c r="P260" i="3" s="1"/>
  <c r="Q260" i="3" s="1"/>
  <c r="R260" i="3" s="1"/>
  <c r="S260" i="3" s="1"/>
  <c r="T260" i="3" s="1"/>
  <c r="U260" i="3" s="1"/>
  <c r="V260" i="3" s="1"/>
  <c r="W260" i="3" s="1"/>
  <c r="X260" i="3" s="1"/>
  <c r="Y260" i="3" s="1"/>
  <c r="Z260" i="3" s="1"/>
  <c r="AA260" i="3" s="1"/>
  <c r="AB260" i="3" s="1"/>
  <c r="AC260" i="3" s="1"/>
  <c r="AD260" i="3" s="1"/>
  <c r="AE260" i="3" s="1"/>
  <c r="AF260" i="3" s="1"/>
  <c r="AG260" i="3" s="1"/>
  <c r="AH260" i="3" s="1"/>
  <c r="AI260" i="3" s="1"/>
  <c r="AJ260" i="3" s="1"/>
  <c r="AK260" i="3" s="1"/>
  <c r="AL260" i="3" s="1"/>
  <c r="AM260" i="3" s="1"/>
  <c r="AN260" i="3" s="1"/>
  <c r="AO260" i="3" s="1"/>
  <c r="AP260" i="3" s="1"/>
  <c r="AQ260" i="3" s="1"/>
  <c r="F259" i="3"/>
  <c r="G259" i="3" s="1"/>
  <c r="H259" i="3" s="1"/>
  <c r="I259" i="3" s="1"/>
  <c r="J259" i="3" s="1"/>
  <c r="K259" i="3" s="1"/>
  <c r="L259" i="3" s="1"/>
  <c r="M259" i="3" s="1"/>
  <c r="N259" i="3" s="1"/>
  <c r="O259" i="3" s="1"/>
  <c r="P259" i="3" s="1"/>
  <c r="Q259" i="3" s="1"/>
  <c r="R259" i="3" s="1"/>
  <c r="S259" i="3" s="1"/>
  <c r="T259" i="3" s="1"/>
  <c r="U259" i="3" s="1"/>
  <c r="V259" i="3" s="1"/>
  <c r="W259" i="3" s="1"/>
  <c r="X259" i="3" s="1"/>
  <c r="Y259" i="3" s="1"/>
  <c r="Z259" i="3" s="1"/>
  <c r="AA259" i="3" s="1"/>
  <c r="AB259" i="3" s="1"/>
  <c r="AC259" i="3" s="1"/>
  <c r="AD259" i="3" s="1"/>
  <c r="AE259" i="3" s="1"/>
  <c r="AF259" i="3" s="1"/>
  <c r="AG259" i="3" s="1"/>
  <c r="AH259" i="3" s="1"/>
  <c r="AI259" i="3" s="1"/>
  <c r="AJ259" i="3" s="1"/>
  <c r="AK259" i="3" s="1"/>
  <c r="AL259" i="3" s="1"/>
  <c r="AM259" i="3" s="1"/>
  <c r="AN259" i="3" s="1"/>
  <c r="AO259" i="3" s="1"/>
  <c r="AP259" i="3" s="1"/>
  <c r="AQ259" i="3" s="1"/>
  <c r="AQ250" i="3"/>
  <c r="AP250" i="3"/>
  <c r="AO250" i="3"/>
  <c r="AN250" i="3"/>
  <c r="AM250" i="3"/>
  <c r="AL250" i="3"/>
  <c r="AK250" i="3"/>
  <c r="AJ250" i="3"/>
  <c r="AI250" i="3"/>
  <c r="AH250" i="3"/>
  <c r="AG250" i="3"/>
  <c r="AF250" i="3"/>
  <c r="AE250" i="3"/>
  <c r="AD250" i="3"/>
  <c r="AC250" i="3"/>
  <c r="AB250" i="3"/>
  <c r="AA250" i="3"/>
  <c r="Z250" i="3"/>
  <c r="Y250" i="3"/>
  <c r="X250" i="3"/>
  <c r="W250" i="3"/>
  <c r="V250" i="3"/>
  <c r="U250" i="3"/>
  <c r="T250" i="3"/>
  <c r="S250" i="3"/>
  <c r="R250" i="3"/>
  <c r="Q250" i="3"/>
  <c r="P250" i="3"/>
  <c r="O250" i="3"/>
  <c r="N250" i="3"/>
  <c r="M250" i="3"/>
  <c r="L250" i="3"/>
  <c r="K250" i="3"/>
  <c r="J250" i="3"/>
  <c r="I250" i="3"/>
  <c r="H250" i="3"/>
  <c r="G250" i="3"/>
  <c r="F250" i="3"/>
  <c r="AQ249" i="3"/>
  <c r="AP249" i="3"/>
  <c r="AO249" i="3"/>
  <c r="AN249" i="3"/>
  <c r="AM249" i="3"/>
  <c r="AL249" i="3"/>
  <c r="AK249" i="3"/>
  <c r="AJ249" i="3"/>
  <c r="AI249" i="3"/>
  <c r="AH249" i="3"/>
  <c r="AG249" i="3"/>
  <c r="AF249" i="3"/>
  <c r="AE249" i="3"/>
  <c r="AD249" i="3"/>
  <c r="AC249" i="3"/>
  <c r="AB249" i="3"/>
  <c r="AA249" i="3"/>
  <c r="Z249" i="3"/>
  <c r="Y249" i="3"/>
  <c r="X249" i="3"/>
  <c r="W249" i="3"/>
  <c r="V249" i="3"/>
  <c r="U249" i="3"/>
  <c r="T249" i="3"/>
  <c r="S249" i="3"/>
  <c r="R249" i="3"/>
  <c r="Q249" i="3"/>
  <c r="P249" i="3"/>
  <c r="O249" i="3"/>
  <c r="N249" i="3"/>
  <c r="M249" i="3"/>
  <c r="L249" i="3"/>
  <c r="K249" i="3"/>
  <c r="J249" i="3"/>
  <c r="I249" i="3"/>
  <c r="H249" i="3"/>
  <c r="G249" i="3"/>
  <c r="F249" i="3"/>
  <c r="AQ248" i="3"/>
  <c r="AP248" i="3"/>
  <c r="AO248" i="3"/>
  <c r="AN248" i="3"/>
  <c r="AM248" i="3"/>
  <c r="AL248" i="3"/>
  <c r="AK248" i="3"/>
  <c r="AJ248" i="3"/>
  <c r="AI248" i="3"/>
  <c r="AH248" i="3"/>
  <c r="AG248" i="3"/>
  <c r="AF248" i="3"/>
  <c r="AE248" i="3"/>
  <c r="AD248" i="3"/>
  <c r="AC248" i="3"/>
  <c r="AB248" i="3"/>
  <c r="AA248" i="3"/>
  <c r="Z248" i="3"/>
  <c r="Y248" i="3"/>
  <c r="X248" i="3"/>
  <c r="W248" i="3"/>
  <c r="V248" i="3"/>
  <c r="U248" i="3"/>
  <c r="T248" i="3"/>
  <c r="S248" i="3"/>
  <c r="R248" i="3"/>
  <c r="Q248" i="3"/>
  <c r="P248" i="3"/>
  <c r="O248" i="3"/>
  <c r="N248" i="3"/>
  <c r="M248" i="3"/>
  <c r="L248" i="3"/>
  <c r="K248" i="3"/>
  <c r="J248" i="3"/>
  <c r="I248" i="3"/>
  <c r="H248" i="3"/>
  <c r="G248" i="3"/>
  <c r="F248" i="3"/>
  <c r="AQ247" i="3"/>
  <c r="AP247" i="3"/>
  <c r="AO247" i="3"/>
  <c r="AN247" i="3"/>
  <c r="AM247" i="3"/>
  <c r="AL247" i="3"/>
  <c r="AK247" i="3"/>
  <c r="AJ247" i="3"/>
  <c r="AI247" i="3"/>
  <c r="AH247" i="3"/>
  <c r="AG247" i="3"/>
  <c r="AF247" i="3"/>
  <c r="AE247" i="3"/>
  <c r="AD247" i="3"/>
  <c r="AC247" i="3"/>
  <c r="AB247" i="3"/>
  <c r="AA247" i="3"/>
  <c r="Z247" i="3"/>
  <c r="Y247" i="3"/>
  <c r="X247" i="3"/>
  <c r="W247" i="3"/>
  <c r="V247" i="3"/>
  <c r="U247" i="3"/>
  <c r="T247" i="3"/>
  <c r="S247" i="3"/>
  <c r="R247" i="3"/>
  <c r="Q247" i="3"/>
  <c r="P247" i="3"/>
  <c r="O247" i="3"/>
  <c r="N247" i="3"/>
  <c r="M247" i="3"/>
  <c r="L247" i="3"/>
  <c r="K247" i="3"/>
  <c r="J247" i="3"/>
  <c r="I247" i="3"/>
  <c r="H247" i="3"/>
  <c r="G247" i="3"/>
  <c r="F247" i="3"/>
  <c r="AQ246" i="3"/>
  <c r="AP246" i="3"/>
  <c r="AO246" i="3"/>
  <c r="AN246" i="3"/>
  <c r="AM246" i="3"/>
  <c r="AL246" i="3"/>
  <c r="AK246" i="3"/>
  <c r="AJ246" i="3"/>
  <c r="AI246" i="3"/>
  <c r="AH246" i="3"/>
  <c r="AG246" i="3"/>
  <c r="AF246" i="3"/>
  <c r="AE246" i="3"/>
  <c r="AD246" i="3"/>
  <c r="AC246" i="3"/>
  <c r="AB246" i="3"/>
  <c r="AA246" i="3"/>
  <c r="Z246" i="3"/>
  <c r="Y246" i="3"/>
  <c r="X246" i="3"/>
  <c r="W246" i="3"/>
  <c r="V246" i="3"/>
  <c r="U246" i="3"/>
  <c r="T246" i="3"/>
  <c r="S246" i="3"/>
  <c r="R246" i="3"/>
  <c r="Q246" i="3"/>
  <c r="P246" i="3"/>
  <c r="O246" i="3"/>
  <c r="N246" i="3"/>
  <c r="M246" i="3"/>
  <c r="L246" i="3"/>
  <c r="K246" i="3"/>
  <c r="J246" i="3"/>
  <c r="I246" i="3"/>
  <c r="H246" i="3"/>
  <c r="G246" i="3"/>
  <c r="F246" i="3"/>
  <c r="AQ245" i="3"/>
  <c r="AP245" i="3"/>
  <c r="AO245" i="3"/>
  <c r="AN245" i="3"/>
  <c r="AM245" i="3"/>
  <c r="AL245" i="3"/>
  <c r="AK245" i="3"/>
  <c r="AJ245" i="3"/>
  <c r="AI245" i="3"/>
  <c r="AH245" i="3"/>
  <c r="AG245" i="3"/>
  <c r="AF245" i="3"/>
  <c r="AE245" i="3"/>
  <c r="AD245" i="3"/>
  <c r="AC245" i="3"/>
  <c r="AB245" i="3"/>
  <c r="AA245" i="3"/>
  <c r="Z245" i="3"/>
  <c r="Y245" i="3"/>
  <c r="X245" i="3"/>
  <c r="W245" i="3"/>
  <c r="V245" i="3"/>
  <c r="U245" i="3"/>
  <c r="T245" i="3"/>
  <c r="S245" i="3"/>
  <c r="R245" i="3"/>
  <c r="Q245" i="3"/>
  <c r="P245" i="3"/>
  <c r="O245" i="3"/>
  <c r="N245" i="3"/>
  <c r="M245" i="3"/>
  <c r="L245" i="3"/>
  <c r="K245" i="3"/>
  <c r="J245" i="3"/>
  <c r="I245" i="3"/>
  <c r="H245" i="3"/>
  <c r="G245" i="3"/>
  <c r="F245" i="3"/>
  <c r="AQ244" i="3"/>
  <c r="AP244" i="3"/>
  <c r="AO244" i="3"/>
  <c r="AN244" i="3"/>
  <c r="AM244" i="3"/>
  <c r="AL244" i="3"/>
  <c r="AK244" i="3"/>
  <c r="AJ244" i="3"/>
  <c r="AI244" i="3"/>
  <c r="AH244" i="3"/>
  <c r="AG244" i="3"/>
  <c r="AF244" i="3"/>
  <c r="AE244" i="3"/>
  <c r="AD244" i="3"/>
  <c r="AC244" i="3"/>
  <c r="AB244" i="3"/>
  <c r="AA244" i="3"/>
  <c r="Z244" i="3"/>
  <c r="Y244" i="3"/>
  <c r="X244" i="3"/>
  <c r="W244" i="3"/>
  <c r="V244" i="3"/>
  <c r="U244" i="3"/>
  <c r="T244" i="3"/>
  <c r="S244" i="3"/>
  <c r="R244" i="3"/>
  <c r="Q244" i="3"/>
  <c r="P244" i="3"/>
  <c r="O244" i="3"/>
  <c r="N244" i="3"/>
  <c r="M244" i="3"/>
  <c r="L244" i="3"/>
  <c r="K244" i="3"/>
  <c r="J244" i="3"/>
  <c r="I244" i="3"/>
  <c r="H244" i="3"/>
  <c r="G244" i="3"/>
  <c r="F244" i="3"/>
  <c r="AQ243" i="3"/>
  <c r="AP243" i="3"/>
  <c r="AO243" i="3"/>
  <c r="AN243" i="3"/>
  <c r="AM243" i="3"/>
  <c r="AL243" i="3"/>
  <c r="AK243" i="3"/>
  <c r="AJ243" i="3"/>
  <c r="AI243" i="3"/>
  <c r="AH243" i="3"/>
  <c r="AG243" i="3"/>
  <c r="AF243" i="3"/>
  <c r="AE243" i="3"/>
  <c r="AD243" i="3"/>
  <c r="AC243" i="3"/>
  <c r="AB243" i="3"/>
  <c r="AA243" i="3"/>
  <c r="Z243" i="3"/>
  <c r="Y243" i="3"/>
  <c r="X243" i="3"/>
  <c r="W243" i="3"/>
  <c r="V243" i="3"/>
  <c r="U243" i="3"/>
  <c r="T243" i="3"/>
  <c r="S243" i="3"/>
  <c r="R243" i="3"/>
  <c r="Q243" i="3"/>
  <c r="P243" i="3"/>
  <c r="O243" i="3"/>
  <c r="N243" i="3"/>
  <c r="M243" i="3"/>
  <c r="L243" i="3"/>
  <c r="K243" i="3"/>
  <c r="J243" i="3"/>
  <c r="I243" i="3"/>
  <c r="H243" i="3"/>
  <c r="G243" i="3"/>
  <c r="F243" i="3"/>
  <c r="AQ242" i="3"/>
  <c r="AP242" i="3"/>
  <c r="AO242" i="3"/>
  <c r="AN242" i="3"/>
  <c r="AM242" i="3"/>
  <c r="AL242" i="3"/>
  <c r="AK242" i="3"/>
  <c r="AJ242" i="3"/>
  <c r="AI242" i="3"/>
  <c r="AH242" i="3"/>
  <c r="AG242" i="3"/>
  <c r="AF242" i="3"/>
  <c r="AE242" i="3"/>
  <c r="AD242" i="3"/>
  <c r="AC242" i="3"/>
  <c r="AB242" i="3"/>
  <c r="AA242" i="3"/>
  <c r="Z242" i="3"/>
  <c r="Y242" i="3"/>
  <c r="X242" i="3"/>
  <c r="W242" i="3"/>
  <c r="V242" i="3"/>
  <c r="U242" i="3"/>
  <c r="T242" i="3"/>
  <c r="S242" i="3"/>
  <c r="R242" i="3"/>
  <c r="Q242" i="3"/>
  <c r="P242" i="3"/>
  <c r="O242" i="3"/>
  <c r="N242" i="3"/>
  <c r="M242" i="3"/>
  <c r="L242" i="3"/>
  <c r="K242" i="3"/>
  <c r="J242" i="3"/>
  <c r="I242" i="3"/>
  <c r="H242" i="3"/>
  <c r="G242" i="3"/>
  <c r="F242" i="3"/>
  <c r="AQ241" i="3"/>
  <c r="AP241" i="3"/>
  <c r="AO241" i="3"/>
  <c r="AN241" i="3"/>
  <c r="AM241" i="3"/>
  <c r="AL241" i="3"/>
  <c r="AK241" i="3"/>
  <c r="AJ241" i="3"/>
  <c r="AI241" i="3"/>
  <c r="AH241" i="3"/>
  <c r="AG241" i="3"/>
  <c r="AF241" i="3"/>
  <c r="AE241" i="3"/>
  <c r="AD241" i="3"/>
  <c r="AC241" i="3"/>
  <c r="AB241" i="3"/>
  <c r="AA241" i="3"/>
  <c r="Z241" i="3"/>
  <c r="Y241" i="3"/>
  <c r="X241" i="3"/>
  <c r="W241" i="3"/>
  <c r="V241" i="3"/>
  <c r="U241" i="3"/>
  <c r="T241" i="3"/>
  <c r="S241" i="3"/>
  <c r="R241" i="3"/>
  <c r="Q241" i="3"/>
  <c r="P241" i="3"/>
  <c r="O241" i="3"/>
  <c r="N241" i="3"/>
  <c r="M241" i="3"/>
  <c r="L241" i="3"/>
  <c r="K241" i="3"/>
  <c r="J241" i="3"/>
  <c r="I241" i="3"/>
  <c r="H241" i="3"/>
  <c r="G241" i="3"/>
  <c r="F241" i="3"/>
  <c r="AQ240" i="3"/>
  <c r="AP240" i="3"/>
  <c r="AO240" i="3"/>
  <c r="AN240" i="3"/>
  <c r="AM240" i="3"/>
  <c r="AL240" i="3"/>
  <c r="AK240" i="3"/>
  <c r="AJ240" i="3"/>
  <c r="AI240" i="3"/>
  <c r="AH240" i="3"/>
  <c r="AG240" i="3"/>
  <c r="AF240" i="3"/>
  <c r="AE240" i="3"/>
  <c r="AD240" i="3"/>
  <c r="AC240" i="3"/>
  <c r="AB240" i="3"/>
  <c r="AA240" i="3"/>
  <c r="Z240" i="3"/>
  <c r="Y240" i="3"/>
  <c r="X240" i="3"/>
  <c r="W240" i="3"/>
  <c r="V240" i="3"/>
  <c r="U240" i="3"/>
  <c r="T240" i="3"/>
  <c r="S240" i="3"/>
  <c r="R240" i="3"/>
  <c r="Q240" i="3"/>
  <c r="P240" i="3"/>
  <c r="O240" i="3"/>
  <c r="N240" i="3"/>
  <c r="M240" i="3"/>
  <c r="L240" i="3"/>
  <c r="K240" i="3"/>
  <c r="J240" i="3"/>
  <c r="I240" i="3"/>
  <c r="H240" i="3"/>
  <c r="G240" i="3"/>
  <c r="F240" i="3"/>
  <c r="AQ233" i="3"/>
  <c r="AP233" i="3"/>
  <c r="AO233" i="3"/>
  <c r="AN233" i="3"/>
  <c r="AM233" i="3"/>
  <c r="AL233" i="3"/>
  <c r="AK233" i="3"/>
  <c r="AJ233" i="3"/>
  <c r="AI233" i="3"/>
  <c r="AH233" i="3"/>
  <c r="AG233" i="3"/>
  <c r="AF233" i="3"/>
  <c r="AE233" i="3"/>
  <c r="AD233" i="3"/>
  <c r="AC233" i="3"/>
  <c r="AB233" i="3"/>
  <c r="AA233" i="3"/>
  <c r="Z233" i="3"/>
  <c r="Y233" i="3"/>
  <c r="X233" i="3"/>
  <c r="W233" i="3"/>
  <c r="V233" i="3"/>
  <c r="U233" i="3"/>
  <c r="T233" i="3"/>
  <c r="S233" i="3"/>
  <c r="R233" i="3"/>
  <c r="Q233" i="3"/>
  <c r="P233" i="3"/>
  <c r="O233" i="3"/>
  <c r="N233" i="3"/>
  <c r="M233" i="3"/>
  <c r="L233" i="3"/>
  <c r="K233" i="3"/>
  <c r="J233" i="3"/>
  <c r="I233" i="3"/>
  <c r="H233" i="3"/>
  <c r="G233" i="3"/>
  <c r="F233" i="3"/>
  <c r="E233" i="3"/>
  <c r="D233" i="3"/>
  <c r="C233" i="3"/>
  <c r="B233" i="3"/>
  <c r="AQ232" i="3"/>
  <c r="AP232" i="3"/>
  <c r="AO232" i="3"/>
  <c r="AN232" i="3"/>
  <c r="AM232" i="3"/>
  <c r="AL232" i="3"/>
  <c r="AK232" i="3"/>
  <c r="AJ232" i="3"/>
  <c r="AI232" i="3"/>
  <c r="AH232" i="3"/>
  <c r="AG232" i="3"/>
  <c r="AF232" i="3"/>
  <c r="AE232" i="3"/>
  <c r="AD232" i="3"/>
  <c r="AC232" i="3"/>
  <c r="AB232" i="3"/>
  <c r="AA232" i="3"/>
  <c r="Z232" i="3"/>
  <c r="Y232" i="3"/>
  <c r="X232" i="3"/>
  <c r="W232" i="3"/>
  <c r="V232" i="3"/>
  <c r="U232" i="3"/>
  <c r="T232" i="3"/>
  <c r="S232" i="3"/>
  <c r="R232" i="3"/>
  <c r="Q232" i="3"/>
  <c r="P232" i="3"/>
  <c r="O232" i="3"/>
  <c r="N232" i="3"/>
  <c r="M232" i="3"/>
  <c r="L232" i="3"/>
  <c r="K232" i="3"/>
  <c r="J232" i="3"/>
  <c r="I232" i="3"/>
  <c r="H232" i="3"/>
  <c r="G232" i="3"/>
  <c r="F232" i="3"/>
  <c r="E232" i="3"/>
  <c r="D232" i="3"/>
  <c r="C232" i="3"/>
  <c r="B232" i="3"/>
  <c r="AQ227" i="3"/>
  <c r="AP227" i="3"/>
  <c r="AO227" i="3"/>
  <c r="AN227" i="3"/>
  <c r="AM227" i="3"/>
  <c r="AL227" i="3"/>
  <c r="AK227" i="3"/>
  <c r="AJ227" i="3"/>
  <c r="AI227" i="3"/>
  <c r="AH227" i="3"/>
  <c r="AG227" i="3"/>
  <c r="AF227" i="3"/>
  <c r="AE227" i="3"/>
  <c r="AD227" i="3"/>
  <c r="AC227" i="3"/>
  <c r="AB227" i="3"/>
  <c r="AA227" i="3"/>
  <c r="Z227" i="3"/>
  <c r="Y227" i="3"/>
  <c r="X227" i="3"/>
  <c r="W227" i="3"/>
  <c r="V227" i="3"/>
  <c r="U227" i="3"/>
  <c r="T227" i="3"/>
  <c r="S227" i="3"/>
  <c r="R227" i="3"/>
  <c r="Q227" i="3"/>
  <c r="P227" i="3"/>
  <c r="O227" i="3"/>
  <c r="N227" i="3"/>
  <c r="M227" i="3"/>
  <c r="L227" i="3"/>
  <c r="K227" i="3"/>
  <c r="J227" i="3"/>
  <c r="I227" i="3"/>
  <c r="H227" i="3"/>
  <c r="G227" i="3"/>
  <c r="F227" i="3"/>
  <c r="E227" i="3"/>
  <c r="D227" i="3"/>
  <c r="C227" i="3"/>
  <c r="B227" i="3"/>
  <c r="E177" i="3"/>
  <c r="D177" i="3"/>
  <c r="C177" i="3"/>
  <c r="E176" i="3"/>
  <c r="D176" i="3"/>
  <c r="C176" i="3"/>
  <c r="E175" i="3"/>
  <c r="D175" i="3"/>
  <c r="C175" i="3"/>
  <c r="B176" i="3"/>
  <c r="B177" i="3"/>
  <c r="B185" i="3"/>
  <c r="B175" i="3"/>
  <c r="C160" i="3"/>
  <c r="D160" i="3"/>
  <c r="E160" i="3"/>
  <c r="C161" i="3"/>
  <c r="D161" i="3"/>
  <c r="E161" i="3"/>
  <c r="C162" i="3"/>
  <c r="D162" i="3"/>
  <c r="E162" i="3"/>
  <c r="C164" i="3"/>
  <c r="D164" i="3"/>
  <c r="E164" i="3"/>
  <c r="C165" i="3"/>
  <c r="D165" i="3"/>
  <c r="E165" i="3"/>
  <c r="C166" i="3"/>
  <c r="D166" i="3"/>
  <c r="E166" i="3"/>
  <c r="C167" i="3"/>
  <c r="D167" i="3"/>
  <c r="E167" i="3"/>
  <c r="C170" i="3"/>
  <c r="D170" i="3"/>
  <c r="E170" i="3"/>
  <c r="B170" i="3"/>
  <c r="B161" i="3"/>
  <c r="B162" i="3"/>
  <c r="B164" i="3"/>
  <c r="B165" i="3"/>
  <c r="B166" i="3"/>
  <c r="B167" i="3"/>
  <c r="B160" i="3"/>
  <c r="AQ139" i="3"/>
  <c r="AP139" i="3"/>
  <c r="AO139" i="3"/>
  <c r="AN139" i="3"/>
  <c r="AM139" i="3"/>
  <c r="AL139" i="3"/>
  <c r="AK139" i="3"/>
  <c r="AJ139" i="3"/>
  <c r="AI139" i="3"/>
  <c r="AH139" i="3"/>
  <c r="AG139" i="3"/>
  <c r="AF139" i="3"/>
  <c r="AE139" i="3"/>
  <c r="AD139" i="3"/>
  <c r="AC139" i="3"/>
  <c r="AB139" i="3"/>
  <c r="AA139" i="3"/>
  <c r="Z139" i="3"/>
  <c r="Y139" i="3"/>
  <c r="X139" i="3"/>
  <c r="W139" i="3"/>
  <c r="V139" i="3"/>
  <c r="U139" i="3"/>
  <c r="T139" i="3"/>
  <c r="S139" i="3"/>
  <c r="R139" i="3"/>
  <c r="Q139" i="3"/>
  <c r="P139" i="3"/>
  <c r="O139" i="3"/>
  <c r="N139" i="3"/>
  <c r="M139" i="3"/>
  <c r="L139" i="3"/>
  <c r="K139" i="3"/>
  <c r="J139" i="3"/>
  <c r="I139" i="3"/>
  <c r="H139" i="3"/>
  <c r="G139" i="3"/>
  <c r="F139" i="3"/>
  <c r="E139" i="3"/>
  <c r="D139" i="3"/>
  <c r="C139" i="3"/>
  <c r="B139" i="3"/>
  <c r="AQ138" i="3"/>
  <c r="AP138" i="3"/>
  <c r="AO138" i="3"/>
  <c r="AN138" i="3"/>
  <c r="AM138" i="3"/>
  <c r="AL138" i="3"/>
  <c r="AK138" i="3"/>
  <c r="AJ138" i="3"/>
  <c r="AI138" i="3"/>
  <c r="AH138" i="3"/>
  <c r="AG138" i="3"/>
  <c r="AF138" i="3"/>
  <c r="AE138" i="3"/>
  <c r="AD138" i="3"/>
  <c r="AC138" i="3"/>
  <c r="AB138" i="3"/>
  <c r="AA138" i="3"/>
  <c r="Z138" i="3"/>
  <c r="Y138" i="3"/>
  <c r="X138" i="3"/>
  <c r="W138" i="3"/>
  <c r="V138" i="3"/>
  <c r="U138" i="3"/>
  <c r="T138" i="3"/>
  <c r="S138" i="3"/>
  <c r="R138" i="3"/>
  <c r="Q138" i="3"/>
  <c r="P138" i="3"/>
  <c r="O138" i="3"/>
  <c r="N138" i="3"/>
  <c r="M138" i="3"/>
  <c r="L138" i="3"/>
  <c r="K138" i="3"/>
  <c r="J138" i="3"/>
  <c r="I138" i="3"/>
  <c r="H138" i="3"/>
  <c r="G138" i="3"/>
  <c r="F138" i="3"/>
  <c r="E138" i="3"/>
  <c r="D138" i="3"/>
  <c r="C138" i="3"/>
  <c r="B138" i="3"/>
  <c r="AQ133" i="3"/>
  <c r="AP133" i="3"/>
  <c r="AO133" i="3"/>
  <c r="AN133" i="3"/>
  <c r="AM133" i="3"/>
  <c r="AL133" i="3"/>
  <c r="AK133" i="3"/>
  <c r="AJ133" i="3"/>
  <c r="AI133" i="3"/>
  <c r="AH133" i="3"/>
  <c r="AG133" i="3"/>
  <c r="AF133" i="3"/>
  <c r="AE133" i="3"/>
  <c r="AD133" i="3"/>
  <c r="AC133" i="3"/>
  <c r="AB133" i="3"/>
  <c r="AA133" i="3"/>
  <c r="Z133" i="3"/>
  <c r="Y133" i="3"/>
  <c r="X133" i="3"/>
  <c r="W133" i="3"/>
  <c r="V133" i="3"/>
  <c r="U133" i="3"/>
  <c r="T133" i="3"/>
  <c r="S133" i="3"/>
  <c r="R133" i="3"/>
  <c r="Q133" i="3"/>
  <c r="P133" i="3"/>
  <c r="O133" i="3"/>
  <c r="N133" i="3"/>
  <c r="M133" i="3"/>
  <c r="L133" i="3"/>
  <c r="K133" i="3"/>
  <c r="J133" i="3"/>
  <c r="I133" i="3"/>
  <c r="H133" i="3"/>
  <c r="G133" i="3"/>
  <c r="F133" i="3"/>
  <c r="E133" i="3"/>
  <c r="D133" i="3"/>
  <c r="C133" i="3"/>
  <c r="B133" i="3"/>
  <c r="AQ140" i="3"/>
  <c r="AP140" i="3"/>
  <c r="AO140" i="3"/>
  <c r="AN140" i="3"/>
  <c r="AM140" i="3"/>
  <c r="AL140" i="3"/>
  <c r="AK140" i="3"/>
  <c r="AJ140" i="3"/>
  <c r="AI140" i="3"/>
  <c r="AH140" i="3"/>
  <c r="AG140" i="3"/>
  <c r="AF140" i="3"/>
  <c r="AE140" i="3"/>
  <c r="AD140" i="3"/>
  <c r="AC140" i="3"/>
  <c r="AB140" i="3"/>
  <c r="AA140" i="3"/>
  <c r="Z140" i="3"/>
  <c r="Y140" i="3"/>
  <c r="X140" i="3"/>
  <c r="W140" i="3"/>
  <c r="V140" i="3"/>
  <c r="U140" i="3"/>
  <c r="T140" i="3"/>
  <c r="S140" i="3"/>
  <c r="R140" i="3"/>
  <c r="Q140" i="3"/>
  <c r="P140" i="3"/>
  <c r="O140" i="3"/>
  <c r="N140" i="3"/>
  <c r="M140" i="3"/>
  <c r="L140" i="3"/>
  <c r="K140" i="3"/>
  <c r="J140" i="3"/>
  <c r="I140" i="3"/>
  <c r="H140" i="3"/>
  <c r="G140" i="3"/>
  <c r="F140" i="3"/>
  <c r="AQ137" i="3"/>
  <c r="AP137" i="3"/>
  <c r="AO137" i="3"/>
  <c r="AN137" i="3"/>
  <c r="AM137" i="3"/>
  <c r="AL137" i="3"/>
  <c r="AK137" i="3"/>
  <c r="AJ137" i="3"/>
  <c r="AI137" i="3"/>
  <c r="AH137" i="3"/>
  <c r="AG137" i="3"/>
  <c r="AF137" i="3"/>
  <c r="AE137" i="3"/>
  <c r="AD137" i="3"/>
  <c r="AC137" i="3"/>
  <c r="AB137" i="3"/>
  <c r="AA137" i="3"/>
  <c r="Z137" i="3"/>
  <c r="Y137" i="3"/>
  <c r="X137" i="3"/>
  <c r="W137" i="3"/>
  <c r="V137" i="3"/>
  <c r="U137" i="3"/>
  <c r="T137" i="3"/>
  <c r="S137" i="3"/>
  <c r="R137" i="3"/>
  <c r="Q137" i="3"/>
  <c r="P137" i="3"/>
  <c r="O137" i="3"/>
  <c r="N137" i="3"/>
  <c r="M137" i="3"/>
  <c r="L137" i="3"/>
  <c r="K137" i="3"/>
  <c r="J137" i="3"/>
  <c r="I137" i="3"/>
  <c r="H137" i="3"/>
  <c r="G137" i="3"/>
  <c r="F137" i="3"/>
  <c r="AQ136" i="3"/>
  <c r="AP136" i="3"/>
  <c r="AO136" i="3"/>
  <c r="AN136" i="3"/>
  <c r="AM136" i="3"/>
  <c r="AL136" i="3"/>
  <c r="AK136" i="3"/>
  <c r="AJ136" i="3"/>
  <c r="AI136" i="3"/>
  <c r="AH136" i="3"/>
  <c r="AG136" i="3"/>
  <c r="AF136" i="3"/>
  <c r="AE136" i="3"/>
  <c r="AD136" i="3"/>
  <c r="AC136" i="3"/>
  <c r="AB136" i="3"/>
  <c r="AA136" i="3"/>
  <c r="Z136" i="3"/>
  <c r="Y136" i="3"/>
  <c r="X136" i="3"/>
  <c r="W136" i="3"/>
  <c r="V136" i="3"/>
  <c r="U136" i="3"/>
  <c r="T136" i="3"/>
  <c r="S136" i="3"/>
  <c r="R136" i="3"/>
  <c r="Q136" i="3"/>
  <c r="P136" i="3"/>
  <c r="O136" i="3"/>
  <c r="N136" i="3"/>
  <c r="M136" i="3"/>
  <c r="L136" i="3"/>
  <c r="K136" i="3"/>
  <c r="J136" i="3"/>
  <c r="I136" i="3"/>
  <c r="H136" i="3"/>
  <c r="G136" i="3"/>
  <c r="F136" i="3"/>
  <c r="AQ135" i="3"/>
  <c r="AP135" i="3"/>
  <c r="AO135" i="3"/>
  <c r="AN135" i="3"/>
  <c r="AM135" i="3"/>
  <c r="AL135" i="3"/>
  <c r="AK135" i="3"/>
  <c r="AJ135" i="3"/>
  <c r="AI135" i="3"/>
  <c r="AH135" i="3"/>
  <c r="AG135" i="3"/>
  <c r="AF135" i="3"/>
  <c r="AE135" i="3"/>
  <c r="AD135" i="3"/>
  <c r="AC135" i="3"/>
  <c r="AB135" i="3"/>
  <c r="AA135" i="3"/>
  <c r="Z135" i="3"/>
  <c r="Y135" i="3"/>
  <c r="X135" i="3"/>
  <c r="W135" i="3"/>
  <c r="V135" i="3"/>
  <c r="U135" i="3"/>
  <c r="T135" i="3"/>
  <c r="S135" i="3"/>
  <c r="R135" i="3"/>
  <c r="Q135" i="3"/>
  <c r="P135" i="3"/>
  <c r="O135" i="3"/>
  <c r="N135" i="3"/>
  <c r="M135" i="3"/>
  <c r="L135" i="3"/>
  <c r="K135" i="3"/>
  <c r="J135" i="3"/>
  <c r="I135" i="3"/>
  <c r="H135" i="3"/>
  <c r="G135" i="3"/>
  <c r="F135" i="3"/>
  <c r="AQ134" i="3"/>
  <c r="AP134" i="3"/>
  <c r="AO134" i="3"/>
  <c r="AN134" i="3"/>
  <c r="AM134" i="3"/>
  <c r="AL134" i="3"/>
  <c r="AK134" i="3"/>
  <c r="AJ134" i="3"/>
  <c r="AI134" i="3"/>
  <c r="AH134" i="3"/>
  <c r="AG134" i="3"/>
  <c r="AF134" i="3"/>
  <c r="AE134" i="3"/>
  <c r="AD134" i="3"/>
  <c r="AC134" i="3"/>
  <c r="AB134" i="3"/>
  <c r="AA134" i="3"/>
  <c r="Z134" i="3"/>
  <c r="Y134" i="3"/>
  <c r="X134" i="3"/>
  <c r="W134" i="3"/>
  <c r="V134" i="3"/>
  <c r="U134" i="3"/>
  <c r="T134" i="3"/>
  <c r="S134" i="3"/>
  <c r="R134" i="3"/>
  <c r="Q134" i="3"/>
  <c r="P134" i="3"/>
  <c r="O134" i="3"/>
  <c r="N134" i="3"/>
  <c r="M134" i="3"/>
  <c r="L134" i="3"/>
  <c r="K134" i="3"/>
  <c r="J134" i="3"/>
  <c r="I134" i="3"/>
  <c r="H134" i="3"/>
  <c r="G134" i="3"/>
  <c r="F134" i="3"/>
  <c r="AQ132" i="3"/>
  <c r="AP132" i="3"/>
  <c r="AO132" i="3"/>
  <c r="AN132" i="3"/>
  <c r="AM132" i="3"/>
  <c r="AL132" i="3"/>
  <c r="AK132" i="3"/>
  <c r="AJ132" i="3"/>
  <c r="AI132" i="3"/>
  <c r="AH132" i="3"/>
  <c r="AG132" i="3"/>
  <c r="AF132" i="3"/>
  <c r="AE132" i="3"/>
  <c r="AD132" i="3"/>
  <c r="AC132" i="3"/>
  <c r="AB132" i="3"/>
  <c r="AA132" i="3"/>
  <c r="Z132" i="3"/>
  <c r="Y132" i="3"/>
  <c r="X132" i="3"/>
  <c r="W132" i="3"/>
  <c r="V132" i="3"/>
  <c r="U132" i="3"/>
  <c r="T132" i="3"/>
  <c r="S132" i="3"/>
  <c r="R132" i="3"/>
  <c r="Q132" i="3"/>
  <c r="P132" i="3"/>
  <c r="O132" i="3"/>
  <c r="N132" i="3"/>
  <c r="M132" i="3"/>
  <c r="L132" i="3"/>
  <c r="K132" i="3"/>
  <c r="J132" i="3"/>
  <c r="I132" i="3"/>
  <c r="H132" i="3"/>
  <c r="G132" i="3"/>
  <c r="F132" i="3"/>
  <c r="AQ131" i="3"/>
  <c r="AP131" i="3"/>
  <c r="AO131" i="3"/>
  <c r="AN131" i="3"/>
  <c r="AM131" i="3"/>
  <c r="AL131" i="3"/>
  <c r="AK131" i="3"/>
  <c r="AJ131" i="3"/>
  <c r="AI131" i="3"/>
  <c r="AH131" i="3"/>
  <c r="AG131" i="3"/>
  <c r="AF131" i="3"/>
  <c r="AE131" i="3"/>
  <c r="AD131" i="3"/>
  <c r="AC131" i="3"/>
  <c r="AB131" i="3"/>
  <c r="AA131" i="3"/>
  <c r="Z131" i="3"/>
  <c r="Y131" i="3"/>
  <c r="X131" i="3"/>
  <c r="W131" i="3"/>
  <c r="V131" i="3"/>
  <c r="U131" i="3"/>
  <c r="T131" i="3"/>
  <c r="S131" i="3"/>
  <c r="R131" i="3"/>
  <c r="Q131" i="3"/>
  <c r="P131" i="3"/>
  <c r="O131" i="3"/>
  <c r="N131" i="3"/>
  <c r="M131" i="3"/>
  <c r="L131" i="3"/>
  <c r="K131" i="3"/>
  <c r="J131" i="3"/>
  <c r="I131" i="3"/>
  <c r="H131" i="3"/>
  <c r="G131" i="3"/>
  <c r="F131" i="3"/>
  <c r="AQ130" i="3"/>
  <c r="AP130" i="3"/>
  <c r="AO130" i="3"/>
  <c r="AN130" i="3"/>
  <c r="AM130" i="3"/>
  <c r="AL130" i="3"/>
  <c r="AK130" i="3"/>
  <c r="AJ130" i="3"/>
  <c r="AI130" i="3"/>
  <c r="AH130" i="3"/>
  <c r="AG130" i="3"/>
  <c r="AF130" i="3"/>
  <c r="AE130" i="3"/>
  <c r="AD130" i="3"/>
  <c r="AC130" i="3"/>
  <c r="AB130" i="3"/>
  <c r="AA130" i="3"/>
  <c r="Z130" i="3"/>
  <c r="Y130" i="3"/>
  <c r="X130" i="3"/>
  <c r="W130" i="3"/>
  <c r="V130" i="3"/>
  <c r="U130" i="3"/>
  <c r="T130" i="3"/>
  <c r="S130" i="3"/>
  <c r="R130" i="3"/>
  <c r="Q130" i="3"/>
  <c r="P130" i="3"/>
  <c r="O130" i="3"/>
  <c r="N130" i="3"/>
  <c r="M130" i="3"/>
  <c r="L130" i="3"/>
  <c r="K130" i="3"/>
  <c r="J130" i="3"/>
  <c r="I130" i="3"/>
  <c r="H130" i="3"/>
  <c r="G130" i="3"/>
  <c r="F130" i="3"/>
  <c r="AQ125" i="3"/>
  <c r="AP125" i="3"/>
  <c r="AO125" i="3"/>
  <c r="AN125" i="3"/>
  <c r="AM125" i="3"/>
  <c r="AL125" i="3"/>
  <c r="AK125" i="3"/>
  <c r="AJ125" i="3"/>
  <c r="AI125" i="3"/>
  <c r="AH125" i="3"/>
  <c r="AG125" i="3"/>
  <c r="AF125" i="3"/>
  <c r="AE125" i="3"/>
  <c r="AD125" i="3"/>
  <c r="AC125" i="3"/>
  <c r="AB125" i="3"/>
  <c r="AA125" i="3"/>
  <c r="Z125" i="3"/>
  <c r="Y125" i="3"/>
  <c r="X125" i="3"/>
  <c r="W125" i="3"/>
  <c r="V125" i="3"/>
  <c r="U125" i="3"/>
  <c r="T125" i="3"/>
  <c r="S125" i="3"/>
  <c r="R125" i="3"/>
  <c r="Q125" i="3"/>
  <c r="P125" i="3"/>
  <c r="O125" i="3"/>
  <c r="N125" i="3"/>
  <c r="M125" i="3"/>
  <c r="L125" i="3"/>
  <c r="K125" i="3"/>
  <c r="J125" i="3"/>
  <c r="I125" i="3"/>
  <c r="H125" i="3"/>
  <c r="G125" i="3"/>
  <c r="F125" i="3"/>
  <c r="AQ124" i="3"/>
  <c r="AP124" i="3"/>
  <c r="AO124" i="3"/>
  <c r="AN124" i="3"/>
  <c r="AM124" i="3"/>
  <c r="AL124" i="3"/>
  <c r="AK124" i="3"/>
  <c r="AJ124" i="3"/>
  <c r="AI124" i="3"/>
  <c r="AH124" i="3"/>
  <c r="AG124" i="3"/>
  <c r="AF124" i="3"/>
  <c r="AE124" i="3"/>
  <c r="AD124" i="3"/>
  <c r="AC124" i="3"/>
  <c r="AB124" i="3"/>
  <c r="AA124" i="3"/>
  <c r="Z124" i="3"/>
  <c r="Y124" i="3"/>
  <c r="X124" i="3"/>
  <c r="W124" i="3"/>
  <c r="V124" i="3"/>
  <c r="U124" i="3"/>
  <c r="T124" i="3"/>
  <c r="S124" i="3"/>
  <c r="R124" i="3"/>
  <c r="Q124" i="3"/>
  <c r="P124" i="3"/>
  <c r="O124" i="3"/>
  <c r="N124" i="3"/>
  <c r="M124" i="3"/>
  <c r="L124" i="3"/>
  <c r="K124" i="3"/>
  <c r="J124" i="3"/>
  <c r="I124" i="3"/>
  <c r="H124" i="3"/>
  <c r="G124" i="3"/>
  <c r="F124" i="3"/>
  <c r="AQ123" i="3"/>
  <c r="AP123" i="3"/>
  <c r="AO123" i="3"/>
  <c r="AN123" i="3"/>
  <c r="AM123" i="3"/>
  <c r="AL123" i="3"/>
  <c r="AK123" i="3"/>
  <c r="AJ123" i="3"/>
  <c r="AI123" i="3"/>
  <c r="AH123" i="3"/>
  <c r="AG123" i="3"/>
  <c r="AF123" i="3"/>
  <c r="AE123" i="3"/>
  <c r="AD123" i="3"/>
  <c r="AC123" i="3"/>
  <c r="AB123" i="3"/>
  <c r="AA123" i="3"/>
  <c r="Z123" i="3"/>
  <c r="Y123" i="3"/>
  <c r="X123" i="3"/>
  <c r="W123" i="3"/>
  <c r="V123" i="3"/>
  <c r="U123" i="3"/>
  <c r="T123" i="3"/>
  <c r="S123" i="3"/>
  <c r="R123" i="3"/>
  <c r="Q123" i="3"/>
  <c r="P123" i="3"/>
  <c r="O123" i="3"/>
  <c r="N123" i="3"/>
  <c r="M123" i="3"/>
  <c r="L123" i="3"/>
  <c r="K123" i="3"/>
  <c r="J123" i="3"/>
  <c r="I123" i="3"/>
  <c r="H123" i="3"/>
  <c r="G123" i="3"/>
  <c r="F123" i="3"/>
  <c r="AQ122" i="3"/>
  <c r="AP122" i="3"/>
  <c r="AO122" i="3"/>
  <c r="AN122" i="3"/>
  <c r="AM122" i="3"/>
  <c r="AL122" i="3"/>
  <c r="AK122" i="3"/>
  <c r="AJ122" i="3"/>
  <c r="AI122" i="3"/>
  <c r="AH122" i="3"/>
  <c r="AG122" i="3"/>
  <c r="AF122" i="3"/>
  <c r="AE122" i="3"/>
  <c r="AD122" i="3"/>
  <c r="AC122" i="3"/>
  <c r="AB122" i="3"/>
  <c r="AA122" i="3"/>
  <c r="Z122" i="3"/>
  <c r="Y122" i="3"/>
  <c r="X122" i="3"/>
  <c r="W122" i="3"/>
  <c r="V122" i="3"/>
  <c r="U122" i="3"/>
  <c r="T122" i="3"/>
  <c r="S122" i="3"/>
  <c r="R122" i="3"/>
  <c r="Q122" i="3"/>
  <c r="P122" i="3"/>
  <c r="O122" i="3"/>
  <c r="N122" i="3"/>
  <c r="M122" i="3"/>
  <c r="L122" i="3"/>
  <c r="K122" i="3"/>
  <c r="J122" i="3"/>
  <c r="I122" i="3"/>
  <c r="H122" i="3"/>
  <c r="G122" i="3"/>
  <c r="F122" i="3"/>
  <c r="AQ121" i="3"/>
  <c r="AP121" i="3"/>
  <c r="AO121" i="3"/>
  <c r="AN121" i="3"/>
  <c r="AM121" i="3"/>
  <c r="AL121" i="3"/>
  <c r="AK121" i="3"/>
  <c r="AJ121" i="3"/>
  <c r="AI121" i="3"/>
  <c r="AH121" i="3"/>
  <c r="AG121" i="3"/>
  <c r="AF121" i="3"/>
  <c r="AE121" i="3"/>
  <c r="AD121" i="3"/>
  <c r="AC121" i="3"/>
  <c r="AB121" i="3"/>
  <c r="AA121" i="3"/>
  <c r="Z121" i="3"/>
  <c r="Y121" i="3"/>
  <c r="X121" i="3"/>
  <c r="W121" i="3"/>
  <c r="V121" i="3"/>
  <c r="U121" i="3"/>
  <c r="T121" i="3"/>
  <c r="S121" i="3"/>
  <c r="R121" i="3"/>
  <c r="Q121" i="3"/>
  <c r="P121" i="3"/>
  <c r="O121" i="3"/>
  <c r="N121" i="3"/>
  <c r="M121" i="3"/>
  <c r="L121" i="3"/>
  <c r="K121" i="3"/>
  <c r="J121" i="3"/>
  <c r="I121" i="3"/>
  <c r="H121" i="3"/>
  <c r="G121" i="3"/>
  <c r="F121" i="3"/>
  <c r="AQ120" i="3"/>
  <c r="AP120" i="3"/>
  <c r="AO120" i="3"/>
  <c r="AN120" i="3"/>
  <c r="AM120" i="3"/>
  <c r="AL120" i="3"/>
  <c r="AK120" i="3"/>
  <c r="AJ120" i="3"/>
  <c r="AI120" i="3"/>
  <c r="AH120" i="3"/>
  <c r="AG120" i="3"/>
  <c r="AF120" i="3"/>
  <c r="AE120" i="3"/>
  <c r="AD120" i="3"/>
  <c r="AC120" i="3"/>
  <c r="AB120" i="3"/>
  <c r="AA120" i="3"/>
  <c r="Z120" i="3"/>
  <c r="Y120" i="3"/>
  <c r="X120" i="3"/>
  <c r="W120" i="3"/>
  <c r="V120" i="3"/>
  <c r="U120" i="3"/>
  <c r="T120" i="3"/>
  <c r="S120" i="3"/>
  <c r="R120" i="3"/>
  <c r="Q120" i="3"/>
  <c r="P120" i="3"/>
  <c r="O120" i="3"/>
  <c r="N120" i="3"/>
  <c r="M120" i="3"/>
  <c r="L120" i="3"/>
  <c r="K120" i="3"/>
  <c r="J120" i="3"/>
  <c r="I120" i="3"/>
  <c r="H120" i="3"/>
  <c r="G120" i="3"/>
  <c r="F120" i="3"/>
  <c r="AQ119" i="3"/>
  <c r="AP119" i="3"/>
  <c r="AO119" i="3"/>
  <c r="AN119" i="3"/>
  <c r="AM119" i="3"/>
  <c r="AL119" i="3"/>
  <c r="AK119" i="3"/>
  <c r="AJ119" i="3"/>
  <c r="AI119" i="3"/>
  <c r="AH119" i="3"/>
  <c r="AG119" i="3"/>
  <c r="AF119" i="3"/>
  <c r="AE119" i="3"/>
  <c r="AD119" i="3"/>
  <c r="AC119" i="3"/>
  <c r="AB119" i="3"/>
  <c r="AA119" i="3"/>
  <c r="Z119" i="3"/>
  <c r="Y119" i="3"/>
  <c r="X119" i="3"/>
  <c r="W119" i="3"/>
  <c r="V119" i="3"/>
  <c r="U119" i="3"/>
  <c r="T119" i="3"/>
  <c r="S119" i="3"/>
  <c r="R119" i="3"/>
  <c r="Q119" i="3"/>
  <c r="P119" i="3"/>
  <c r="O119" i="3"/>
  <c r="N119" i="3"/>
  <c r="M119" i="3"/>
  <c r="L119" i="3"/>
  <c r="K119" i="3"/>
  <c r="J119" i="3"/>
  <c r="I119" i="3"/>
  <c r="H119" i="3"/>
  <c r="G119" i="3"/>
  <c r="F119" i="3"/>
  <c r="AQ118" i="3"/>
  <c r="AP118" i="3"/>
  <c r="AO118" i="3"/>
  <c r="AN118" i="3"/>
  <c r="AM118" i="3"/>
  <c r="AL118" i="3"/>
  <c r="AK118" i="3"/>
  <c r="AJ118" i="3"/>
  <c r="AI118" i="3"/>
  <c r="AH118" i="3"/>
  <c r="AG118" i="3"/>
  <c r="AF118" i="3"/>
  <c r="AE118" i="3"/>
  <c r="AD118" i="3"/>
  <c r="AC118" i="3"/>
  <c r="AB118" i="3"/>
  <c r="AA118" i="3"/>
  <c r="Z118" i="3"/>
  <c r="Y118" i="3"/>
  <c r="X118" i="3"/>
  <c r="W118" i="3"/>
  <c r="V118" i="3"/>
  <c r="U118" i="3"/>
  <c r="T118" i="3"/>
  <c r="S118" i="3"/>
  <c r="R118" i="3"/>
  <c r="Q118" i="3"/>
  <c r="P118" i="3"/>
  <c r="O118" i="3"/>
  <c r="N118" i="3"/>
  <c r="M118" i="3"/>
  <c r="L118" i="3"/>
  <c r="K118" i="3"/>
  <c r="J118" i="3"/>
  <c r="I118" i="3"/>
  <c r="H118" i="3"/>
  <c r="G118" i="3"/>
  <c r="F118" i="3"/>
  <c r="AQ117" i="3"/>
  <c r="AP117" i="3"/>
  <c r="AO117" i="3"/>
  <c r="AN117" i="3"/>
  <c r="AM117" i="3"/>
  <c r="AL117" i="3"/>
  <c r="AK117" i="3"/>
  <c r="AJ117" i="3"/>
  <c r="AI117" i="3"/>
  <c r="AH117" i="3"/>
  <c r="AG117" i="3"/>
  <c r="AF117" i="3"/>
  <c r="AE117" i="3"/>
  <c r="AD117" i="3"/>
  <c r="AC117" i="3"/>
  <c r="AB117" i="3"/>
  <c r="AA117" i="3"/>
  <c r="Z117" i="3"/>
  <c r="Y117" i="3"/>
  <c r="X117" i="3"/>
  <c r="W117" i="3"/>
  <c r="V117" i="3"/>
  <c r="U117" i="3"/>
  <c r="T117" i="3"/>
  <c r="S117" i="3"/>
  <c r="R117" i="3"/>
  <c r="Q117" i="3"/>
  <c r="P117" i="3"/>
  <c r="O117" i="3"/>
  <c r="N117" i="3"/>
  <c r="M117" i="3"/>
  <c r="L117" i="3"/>
  <c r="K117" i="3"/>
  <c r="J117" i="3"/>
  <c r="I117" i="3"/>
  <c r="H117" i="3"/>
  <c r="G117" i="3"/>
  <c r="F117" i="3"/>
  <c r="AQ116" i="3"/>
  <c r="AP116" i="3"/>
  <c r="AO116" i="3"/>
  <c r="AN116" i="3"/>
  <c r="AM116" i="3"/>
  <c r="AL116" i="3"/>
  <c r="AK116" i="3"/>
  <c r="AJ116" i="3"/>
  <c r="AI116" i="3"/>
  <c r="AH116" i="3"/>
  <c r="AG116" i="3"/>
  <c r="AF116" i="3"/>
  <c r="AE116" i="3"/>
  <c r="AD116" i="3"/>
  <c r="AC116" i="3"/>
  <c r="AB116" i="3"/>
  <c r="AA116" i="3"/>
  <c r="Z116" i="3"/>
  <c r="Y116" i="3"/>
  <c r="X116" i="3"/>
  <c r="W116" i="3"/>
  <c r="V116" i="3"/>
  <c r="U116" i="3"/>
  <c r="T116" i="3"/>
  <c r="S116" i="3"/>
  <c r="R116" i="3"/>
  <c r="Q116" i="3"/>
  <c r="P116" i="3"/>
  <c r="O116" i="3"/>
  <c r="N116" i="3"/>
  <c r="M116" i="3"/>
  <c r="L116" i="3"/>
  <c r="K116" i="3"/>
  <c r="J116" i="3"/>
  <c r="I116" i="3"/>
  <c r="H116" i="3"/>
  <c r="G116" i="3"/>
  <c r="F116" i="3"/>
  <c r="AQ115" i="3"/>
  <c r="AP115" i="3"/>
  <c r="AO115" i="3"/>
  <c r="AN115" i="3"/>
  <c r="AM115" i="3"/>
  <c r="AL115" i="3"/>
  <c r="AK115" i="3"/>
  <c r="AJ115" i="3"/>
  <c r="AI115" i="3"/>
  <c r="AH115" i="3"/>
  <c r="AG115" i="3"/>
  <c r="AF115" i="3"/>
  <c r="AE115" i="3"/>
  <c r="AD115" i="3"/>
  <c r="AC115" i="3"/>
  <c r="AB115" i="3"/>
  <c r="AA115" i="3"/>
  <c r="Z115" i="3"/>
  <c r="Y115" i="3"/>
  <c r="X115" i="3"/>
  <c r="W115" i="3"/>
  <c r="V115" i="3"/>
  <c r="U115" i="3"/>
  <c r="T115" i="3"/>
  <c r="S115" i="3"/>
  <c r="R115" i="3"/>
  <c r="Q115" i="3"/>
  <c r="P115" i="3"/>
  <c r="O115" i="3"/>
  <c r="N115" i="3"/>
  <c r="M115" i="3"/>
  <c r="L115" i="3"/>
  <c r="K115" i="3"/>
  <c r="J115" i="3"/>
  <c r="I115" i="3"/>
  <c r="H115" i="3"/>
  <c r="G115" i="3"/>
  <c r="F115" i="3"/>
  <c r="E124" i="3"/>
  <c r="D124" i="3"/>
  <c r="C124" i="3"/>
  <c r="B124" i="3"/>
  <c r="E123" i="3"/>
  <c r="D123" i="3"/>
  <c r="C123" i="3"/>
  <c r="B123" i="3"/>
  <c r="E118" i="3"/>
  <c r="D118" i="3"/>
  <c r="C118" i="3"/>
  <c r="B118" i="3"/>
  <c r="AQ103" i="3"/>
  <c r="AP103" i="3"/>
  <c r="AO103" i="3"/>
  <c r="AN103" i="3"/>
  <c r="AM103" i="3"/>
  <c r="AL103" i="3"/>
  <c r="AK103" i="3"/>
  <c r="AJ103" i="3"/>
  <c r="AI103" i="3"/>
  <c r="AH103" i="3"/>
  <c r="AG103" i="3"/>
  <c r="AF103" i="3"/>
  <c r="AE103" i="3"/>
  <c r="AD103" i="3"/>
  <c r="AC103" i="3"/>
  <c r="AB103" i="3"/>
  <c r="AA103" i="3"/>
  <c r="Z103" i="3"/>
  <c r="Y103" i="3"/>
  <c r="X103" i="3"/>
  <c r="W103" i="3"/>
  <c r="V103" i="3"/>
  <c r="U103" i="3"/>
  <c r="T103" i="3"/>
  <c r="S103" i="3"/>
  <c r="R103" i="3"/>
  <c r="Q103" i="3"/>
  <c r="P103" i="3"/>
  <c r="O103" i="3"/>
  <c r="N103" i="3"/>
  <c r="M103" i="3"/>
  <c r="L103" i="3"/>
  <c r="K103" i="3"/>
  <c r="J103" i="3"/>
  <c r="I103" i="3"/>
  <c r="H103" i="3"/>
  <c r="G103" i="3"/>
  <c r="F103" i="3"/>
  <c r="E103" i="3"/>
  <c r="D103" i="3"/>
  <c r="C103" i="3"/>
  <c r="B103" i="3"/>
  <c r="AQ110" i="3"/>
  <c r="AP110" i="3"/>
  <c r="AO110" i="3"/>
  <c r="AN110" i="3"/>
  <c r="AM110" i="3"/>
  <c r="AL110" i="3"/>
  <c r="AK110" i="3"/>
  <c r="AJ110" i="3"/>
  <c r="AI110" i="3"/>
  <c r="AH110" i="3"/>
  <c r="AG110" i="3"/>
  <c r="AF110" i="3"/>
  <c r="AE110" i="3"/>
  <c r="AD110" i="3"/>
  <c r="AC110" i="3"/>
  <c r="AB110" i="3"/>
  <c r="AA110" i="3"/>
  <c r="Z110" i="3"/>
  <c r="Y110" i="3"/>
  <c r="X110" i="3"/>
  <c r="W110" i="3"/>
  <c r="V110" i="3"/>
  <c r="U110" i="3"/>
  <c r="T110" i="3"/>
  <c r="S110" i="3"/>
  <c r="R110" i="3"/>
  <c r="Q110" i="3"/>
  <c r="P110" i="3"/>
  <c r="O110" i="3"/>
  <c r="N110" i="3"/>
  <c r="M110" i="3"/>
  <c r="L110" i="3"/>
  <c r="K110" i="3"/>
  <c r="J110" i="3"/>
  <c r="I110" i="3"/>
  <c r="H110" i="3"/>
  <c r="G110" i="3"/>
  <c r="F110" i="3"/>
  <c r="AQ107" i="3"/>
  <c r="AP107" i="3"/>
  <c r="AO107" i="3"/>
  <c r="AN107" i="3"/>
  <c r="AM107" i="3"/>
  <c r="AL107" i="3"/>
  <c r="AK107" i="3"/>
  <c r="AJ107" i="3"/>
  <c r="AI107" i="3"/>
  <c r="AH107" i="3"/>
  <c r="AG107" i="3"/>
  <c r="AF107" i="3"/>
  <c r="AE107" i="3"/>
  <c r="AD107" i="3"/>
  <c r="AC107" i="3"/>
  <c r="AB107" i="3"/>
  <c r="AA107" i="3"/>
  <c r="Z107" i="3"/>
  <c r="Y107" i="3"/>
  <c r="X107" i="3"/>
  <c r="W107" i="3"/>
  <c r="V107" i="3"/>
  <c r="U107" i="3"/>
  <c r="T107" i="3"/>
  <c r="S107" i="3"/>
  <c r="R107" i="3"/>
  <c r="Q107" i="3"/>
  <c r="P107" i="3"/>
  <c r="O107" i="3"/>
  <c r="N107" i="3"/>
  <c r="M107" i="3"/>
  <c r="L107" i="3"/>
  <c r="K107" i="3"/>
  <c r="J107" i="3"/>
  <c r="I107" i="3"/>
  <c r="H107" i="3"/>
  <c r="G107" i="3"/>
  <c r="F107" i="3"/>
  <c r="AQ106" i="3"/>
  <c r="AP106" i="3"/>
  <c r="AO106" i="3"/>
  <c r="AN106" i="3"/>
  <c r="AM106" i="3"/>
  <c r="AL106" i="3"/>
  <c r="AK106" i="3"/>
  <c r="AJ106" i="3"/>
  <c r="AI106" i="3"/>
  <c r="AH106" i="3"/>
  <c r="AG106" i="3"/>
  <c r="AF106" i="3"/>
  <c r="AE106" i="3"/>
  <c r="AD106" i="3"/>
  <c r="AC106" i="3"/>
  <c r="AB106" i="3"/>
  <c r="AA106" i="3"/>
  <c r="Z106" i="3"/>
  <c r="Y106" i="3"/>
  <c r="X106" i="3"/>
  <c r="W106" i="3"/>
  <c r="V106" i="3"/>
  <c r="U106" i="3"/>
  <c r="T106" i="3"/>
  <c r="S106" i="3"/>
  <c r="R106" i="3"/>
  <c r="Q106" i="3"/>
  <c r="P106" i="3"/>
  <c r="O106" i="3"/>
  <c r="N106" i="3"/>
  <c r="M106" i="3"/>
  <c r="L106" i="3"/>
  <c r="K106" i="3"/>
  <c r="J106" i="3"/>
  <c r="I106" i="3"/>
  <c r="H106" i="3"/>
  <c r="G106" i="3"/>
  <c r="F106" i="3"/>
  <c r="AQ105" i="3"/>
  <c r="AP105" i="3"/>
  <c r="AO105" i="3"/>
  <c r="AN105" i="3"/>
  <c r="AM105" i="3"/>
  <c r="AL105" i="3"/>
  <c r="AK105" i="3"/>
  <c r="AJ105" i="3"/>
  <c r="AI105" i="3"/>
  <c r="AH105" i="3"/>
  <c r="AG105" i="3"/>
  <c r="AF105" i="3"/>
  <c r="AE105" i="3"/>
  <c r="AD105" i="3"/>
  <c r="AC105" i="3"/>
  <c r="AB105" i="3"/>
  <c r="AA105" i="3"/>
  <c r="Z105" i="3"/>
  <c r="Y105" i="3"/>
  <c r="X105" i="3"/>
  <c r="W105" i="3"/>
  <c r="V105" i="3"/>
  <c r="U105" i="3"/>
  <c r="T105" i="3"/>
  <c r="S105" i="3"/>
  <c r="R105" i="3"/>
  <c r="Q105" i="3"/>
  <c r="P105" i="3"/>
  <c r="O105" i="3"/>
  <c r="N105" i="3"/>
  <c r="M105" i="3"/>
  <c r="L105" i="3"/>
  <c r="K105" i="3"/>
  <c r="J105" i="3"/>
  <c r="I105" i="3"/>
  <c r="H105" i="3"/>
  <c r="G105" i="3"/>
  <c r="F105" i="3"/>
  <c r="AQ104" i="3"/>
  <c r="AP104" i="3"/>
  <c r="AO104" i="3"/>
  <c r="AN104" i="3"/>
  <c r="AM104" i="3"/>
  <c r="AL104" i="3"/>
  <c r="AK104" i="3"/>
  <c r="AJ104" i="3"/>
  <c r="AI104" i="3"/>
  <c r="AH104" i="3"/>
  <c r="AG104" i="3"/>
  <c r="AF104" i="3"/>
  <c r="AE104" i="3"/>
  <c r="AD104" i="3"/>
  <c r="AC104" i="3"/>
  <c r="AB104" i="3"/>
  <c r="AA104" i="3"/>
  <c r="Z104" i="3"/>
  <c r="Y104" i="3"/>
  <c r="X104" i="3"/>
  <c r="W104" i="3"/>
  <c r="V104" i="3"/>
  <c r="U104" i="3"/>
  <c r="T104" i="3"/>
  <c r="S104" i="3"/>
  <c r="R104" i="3"/>
  <c r="Q104" i="3"/>
  <c r="P104" i="3"/>
  <c r="O104" i="3"/>
  <c r="N104" i="3"/>
  <c r="M104" i="3"/>
  <c r="L104" i="3"/>
  <c r="K104" i="3"/>
  <c r="J104" i="3"/>
  <c r="I104" i="3"/>
  <c r="H104" i="3"/>
  <c r="G104" i="3"/>
  <c r="F104" i="3"/>
  <c r="AQ102" i="3"/>
  <c r="AP102" i="3"/>
  <c r="AO102" i="3"/>
  <c r="AN102" i="3"/>
  <c r="AM102" i="3"/>
  <c r="AL102" i="3"/>
  <c r="AK102" i="3"/>
  <c r="AJ102" i="3"/>
  <c r="AI102" i="3"/>
  <c r="AH102" i="3"/>
  <c r="AG102" i="3"/>
  <c r="AF102" i="3"/>
  <c r="AE102" i="3"/>
  <c r="AD102" i="3"/>
  <c r="AC102" i="3"/>
  <c r="AB102" i="3"/>
  <c r="AA102" i="3"/>
  <c r="Z102" i="3"/>
  <c r="Y102" i="3"/>
  <c r="X102" i="3"/>
  <c r="W102" i="3"/>
  <c r="V102" i="3"/>
  <c r="U102" i="3"/>
  <c r="T102" i="3"/>
  <c r="S102" i="3"/>
  <c r="R102" i="3"/>
  <c r="Q102" i="3"/>
  <c r="P102" i="3"/>
  <c r="O102" i="3"/>
  <c r="N102" i="3"/>
  <c r="M102" i="3"/>
  <c r="L102" i="3"/>
  <c r="K102" i="3"/>
  <c r="J102" i="3"/>
  <c r="I102" i="3"/>
  <c r="H102" i="3"/>
  <c r="G102" i="3"/>
  <c r="F102" i="3"/>
  <c r="AQ101" i="3"/>
  <c r="AP101" i="3"/>
  <c r="AO101" i="3"/>
  <c r="AN101" i="3"/>
  <c r="AM101" i="3"/>
  <c r="AL101" i="3"/>
  <c r="AK101" i="3"/>
  <c r="AJ101" i="3"/>
  <c r="AI101" i="3"/>
  <c r="AH101" i="3"/>
  <c r="AG101" i="3"/>
  <c r="AF101" i="3"/>
  <c r="AE101" i="3"/>
  <c r="AD101" i="3"/>
  <c r="AC101" i="3"/>
  <c r="AB101" i="3"/>
  <c r="AA101" i="3"/>
  <c r="Z101" i="3"/>
  <c r="Y101" i="3"/>
  <c r="X101" i="3"/>
  <c r="W101" i="3"/>
  <c r="V101" i="3"/>
  <c r="U101" i="3"/>
  <c r="T101" i="3"/>
  <c r="S101" i="3"/>
  <c r="R101" i="3"/>
  <c r="Q101" i="3"/>
  <c r="P101" i="3"/>
  <c r="O101" i="3"/>
  <c r="N101" i="3"/>
  <c r="M101" i="3"/>
  <c r="L101" i="3"/>
  <c r="K101" i="3"/>
  <c r="J101" i="3"/>
  <c r="I101" i="3"/>
  <c r="H101" i="3"/>
  <c r="G101" i="3"/>
  <c r="F101" i="3"/>
  <c r="AQ100" i="3"/>
  <c r="AP100" i="3"/>
  <c r="AO100" i="3"/>
  <c r="AN100" i="3"/>
  <c r="AM100" i="3"/>
  <c r="AL100" i="3"/>
  <c r="AK100" i="3"/>
  <c r="AJ100" i="3"/>
  <c r="AI100" i="3"/>
  <c r="AH100" i="3"/>
  <c r="AG100" i="3"/>
  <c r="AF100" i="3"/>
  <c r="AE100" i="3"/>
  <c r="AD100" i="3"/>
  <c r="AC100" i="3"/>
  <c r="AB100" i="3"/>
  <c r="AA100" i="3"/>
  <c r="Z100" i="3"/>
  <c r="Y100" i="3"/>
  <c r="X100" i="3"/>
  <c r="W100" i="3"/>
  <c r="V100" i="3"/>
  <c r="U100" i="3"/>
  <c r="T100" i="3"/>
  <c r="S100" i="3"/>
  <c r="R100" i="3"/>
  <c r="Q100" i="3"/>
  <c r="P100" i="3"/>
  <c r="O100" i="3"/>
  <c r="N100" i="3"/>
  <c r="M100" i="3"/>
  <c r="L100" i="3"/>
  <c r="K100" i="3"/>
  <c r="J100" i="3"/>
  <c r="I100" i="3"/>
  <c r="H100" i="3"/>
  <c r="G100" i="3"/>
  <c r="F100" i="3"/>
  <c r="AQ80" i="3"/>
  <c r="AP80" i="3"/>
  <c r="AO80" i="3"/>
  <c r="AN80" i="3"/>
  <c r="AM80" i="3"/>
  <c r="AL80" i="3"/>
  <c r="AK80" i="3"/>
  <c r="AJ80" i="3"/>
  <c r="AI80" i="3"/>
  <c r="AH80" i="3"/>
  <c r="AG80" i="3"/>
  <c r="AF80" i="3"/>
  <c r="AE80" i="3"/>
  <c r="AD80" i="3"/>
  <c r="AC80" i="3"/>
  <c r="AB80" i="3"/>
  <c r="AA80" i="3"/>
  <c r="Z80" i="3"/>
  <c r="Y80" i="3"/>
  <c r="X80" i="3"/>
  <c r="W80" i="3"/>
  <c r="V80" i="3"/>
  <c r="U80" i="3"/>
  <c r="T80" i="3"/>
  <c r="S80" i="3"/>
  <c r="R80" i="3"/>
  <c r="Q80" i="3"/>
  <c r="P80" i="3"/>
  <c r="O80" i="3"/>
  <c r="N80" i="3"/>
  <c r="M80" i="3"/>
  <c r="L80" i="3"/>
  <c r="K80" i="3"/>
  <c r="J80" i="3"/>
  <c r="I80" i="3"/>
  <c r="H80" i="3"/>
  <c r="G80" i="3"/>
  <c r="F80" i="3"/>
  <c r="AQ79" i="3"/>
  <c r="AP79" i="3"/>
  <c r="AO79" i="3"/>
  <c r="AN79" i="3"/>
  <c r="AM79" i="3"/>
  <c r="AL79" i="3"/>
  <c r="AK79" i="3"/>
  <c r="AJ79" i="3"/>
  <c r="AI79" i="3"/>
  <c r="AH79" i="3"/>
  <c r="AG79" i="3"/>
  <c r="AF79" i="3"/>
  <c r="AE79" i="3"/>
  <c r="AD79" i="3"/>
  <c r="AC79" i="3"/>
  <c r="AB79" i="3"/>
  <c r="AA79" i="3"/>
  <c r="Z79" i="3"/>
  <c r="Y79" i="3"/>
  <c r="X79" i="3"/>
  <c r="W79" i="3"/>
  <c r="V79" i="3"/>
  <c r="U79" i="3"/>
  <c r="T79" i="3"/>
  <c r="S79" i="3"/>
  <c r="R79" i="3"/>
  <c r="Q79" i="3"/>
  <c r="P79" i="3"/>
  <c r="O79" i="3"/>
  <c r="N79" i="3"/>
  <c r="M79" i="3"/>
  <c r="L79" i="3"/>
  <c r="K79" i="3"/>
  <c r="J79" i="3"/>
  <c r="I79" i="3"/>
  <c r="H79" i="3"/>
  <c r="G79" i="3"/>
  <c r="F79" i="3"/>
  <c r="AQ78" i="3"/>
  <c r="AP78" i="3"/>
  <c r="AO78" i="3"/>
  <c r="AN78" i="3"/>
  <c r="AM78" i="3"/>
  <c r="AL78" i="3"/>
  <c r="AK78" i="3"/>
  <c r="AJ78" i="3"/>
  <c r="AI78" i="3"/>
  <c r="AH78" i="3"/>
  <c r="AG78" i="3"/>
  <c r="AF78" i="3"/>
  <c r="AE78" i="3"/>
  <c r="AD78" i="3"/>
  <c r="AC78" i="3"/>
  <c r="AB78" i="3"/>
  <c r="AA78" i="3"/>
  <c r="Z78" i="3"/>
  <c r="Y78" i="3"/>
  <c r="X78" i="3"/>
  <c r="W78" i="3"/>
  <c r="V78" i="3"/>
  <c r="U78" i="3"/>
  <c r="T78" i="3"/>
  <c r="S78" i="3"/>
  <c r="R78" i="3"/>
  <c r="Q78" i="3"/>
  <c r="P78" i="3"/>
  <c r="O78" i="3"/>
  <c r="N78" i="3"/>
  <c r="M78" i="3"/>
  <c r="L78" i="3"/>
  <c r="K78" i="3"/>
  <c r="J78" i="3"/>
  <c r="I78" i="3"/>
  <c r="H78" i="3"/>
  <c r="G78" i="3"/>
  <c r="F78" i="3"/>
  <c r="AQ77" i="3"/>
  <c r="AP77" i="3"/>
  <c r="AO77" i="3"/>
  <c r="AN77" i="3"/>
  <c r="AM77" i="3"/>
  <c r="AL77" i="3"/>
  <c r="AK77" i="3"/>
  <c r="AJ77" i="3"/>
  <c r="AI77" i="3"/>
  <c r="AH77" i="3"/>
  <c r="AG77" i="3"/>
  <c r="AF77" i="3"/>
  <c r="AE77" i="3"/>
  <c r="AD77" i="3"/>
  <c r="AC77" i="3"/>
  <c r="AB77" i="3"/>
  <c r="AA77" i="3"/>
  <c r="Z77" i="3"/>
  <c r="Y77" i="3"/>
  <c r="X77" i="3"/>
  <c r="W77" i="3"/>
  <c r="V77" i="3"/>
  <c r="U77" i="3"/>
  <c r="T77" i="3"/>
  <c r="S77" i="3"/>
  <c r="R77" i="3"/>
  <c r="Q77" i="3"/>
  <c r="P77" i="3"/>
  <c r="O77" i="3"/>
  <c r="N77" i="3"/>
  <c r="M77" i="3"/>
  <c r="L77" i="3"/>
  <c r="K77" i="3"/>
  <c r="J77" i="3"/>
  <c r="I77" i="3"/>
  <c r="H77" i="3"/>
  <c r="G77" i="3"/>
  <c r="F77" i="3"/>
  <c r="AQ76" i="3"/>
  <c r="AP76" i="3"/>
  <c r="AO76" i="3"/>
  <c r="AN76" i="3"/>
  <c r="AM76" i="3"/>
  <c r="AL76" i="3"/>
  <c r="AK76" i="3"/>
  <c r="AJ76" i="3"/>
  <c r="AI76" i="3"/>
  <c r="AH76" i="3"/>
  <c r="AG76" i="3"/>
  <c r="AF76" i="3"/>
  <c r="AE76" i="3"/>
  <c r="AD76" i="3"/>
  <c r="AC76" i="3"/>
  <c r="AB76" i="3"/>
  <c r="AA76" i="3"/>
  <c r="Z76" i="3"/>
  <c r="Y76" i="3"/>
  <c r="X76" i="3"/>
  <c r="W76" i="3"/>
  <c r="V76" i="3"/>
  <c r="U76" i="3"/>
  <c r="T76" i="3"/>
  <c r="S76" i="3"/>
  <c r="R76" i="3"/>
  <c r="Q76" i="3"/>
  <c r="P76" i="3"/>
  <c r="O76" i="3"/>
  <c r="N76" i="3"/>
  <c r="M76" i="3"/>
  <c r="L76" i="3"/>
  <c r="K76" i="3"/>
  <c r="J76" i="3"/>
  <c r="I76" i="3"/>
  <c r="H76" i="3"/>
  <c r="G76" i="3"/>
  <c r="F76" i="3"/>
  <c r="AQ75" i="3"/>
  <c r="AP75" i="3"/>
  <c r="AO75" i="3"/>
  <c r="AN75" i="3"/>
  <c r="AM75" i="3"/>
  <c r="AL75" i="3"/>
  <c r="AK75" i="3"/>
  <c r="AJ75" i="3"/>
  <c r="AI75" i="3"/>
  <c r="AH75" i="3"/>
  <c r="AG75" i="3"/>
  <c r="AF75" i="3"/>
  <c r="AE75" i="3"/>
  <c r="AD75" i="3"/>
  <c r="AC75" i="3"/>
  <c r="AB75" i="3"/>
  <c r="AA75" i="3"/>
  <c r="Z75" i="3"/>
  <c r="Y75" i="3"/>
  <c r="X75" i="3"/>
  <c r="W75" i="3"/>
  <c r="V75" i="3"/>
  <c r="U75" i="3"/>
  <c r="T75" i="3"/>
  <c r="S75" i="3"/>
  <c r="R75" i="3"/>
  <c r="Q75" i="3"/>
  <c r="P75" i="3"/>
  <c r="O75" i="3"/>
  <c r="N75" i="3"/>
  <c r="M75" i="3"/>
  <c r="L75" i="3"/>
  <c r="K75" i="3"/>
  <c r="J75" i="3"/>
  <c r="I75" i="3"/>
  <c r="H75" i="3"/>
  <c r="G75" i="3"/>
  <c r="F75" i="3"/>
  <c r="AQ74" i="3"/>
  <c r="AP74" i="3"/>
  <c r="AO74" i="3"/>
  <c r="AN74" i="3"/>
  <c r="AM74" i="3"/>
  <c r="AL74" i="3"/>
  <c r="AK74" i="3"/>
  <c r="AJ74" i="3"/>
  <c r="AI74" i="3"/>
  <c r="AH74" i="3"/>
  <c r="AG74" i="3"/>
  <c r="AF74" i="3"/>
  <c r="AE74" i="3"/>
  <c r="AD74" i="3"/>
  <c r="AC74" i="3"/>
  <c r="AB74" i="3"/>
  <c r="AA74" i="3"/>
  <c r="Z74" i="3"/>
  <c r="Y74" i="3"/>
  <c r="X74" i="3"/>
  <c r="W74" i="3"/>
  <c r="V74" i="3"/>
  <c r="U74" i="3"/>
  <c r="T74" i="3"/>
  <c r="S74" i="3"/>
  <c r="R74" i="3"/>
  <c r="Q74" i="3"/>
  <c r="P74" i="3"/>
  <c r="O74" i="3"/>
  <c r="N74" i="3"/>
  <c r="M74" i="3"/>
  <c r="L74" i="3"/>
  <c r="K74" i="3"/>
  <c r="J74" i="3"/>
  <c r="I74" i="3"/>
  <c r="H74" i="3"/>
  <c r="G74" i="3"/>
  <c r="F74" i="3"/>
  <c r="AQ73" i="3"/>
  <c r="AP73" i="3"/>
  <c r="AO73" i="3"/>
  <c r="AN73" i="3"/>
  <c r="AM73" i="3"/>
  <c r="AL73" i="3"/>
  <c r="AK73" i="3"/>
  <c r="AJ73" i="3"/>
  <c r="AI73" i="3"/>
  <c r="AH73" i="3"/>
  <c r="AG73" i="3"/>
  <c r="AF73" i="3"/>
  <c r="AE73" i="3"/>
  <c r="AD73" i="3"/>
  <c r="AC73" i="3"/>
  <c r="AB73" i="3"/>
  <c r="AA73" i="3"/>
  <c r="Z73" i="3"/>
  <c r="Y73" i="3"/>
  <c r="X73" i="3"/>
  <c r="W73" i="3"/>
  <c r="V73" i="3"/>
  <c r="U73" i="3"/>
  <c r="T73" i="3"/>
  <c r="S73" i="3"/>
  <c r="R73" i="3"/>
  <c r="Q73" i="3"/>
  <c r="P73" i="3"/>
  <c r="O73" i="3"/>
  <c r="N73" i="3"/>
  <c r="M73" i="3"/>
  <c r="L73" i="3"/>
  <c r="K73" i="3"/>
  <c r="J73" i="3"/>
  <c r="I73" i="3"/>
  <c r="H73" i="3"/>
  <c r="G73" i="3"/>
  <c r="F73" i="3"/>
  <c r="AQ72" i="3"/>
  <c r="AP72" i="3"/>
  <c r="AO72" i="3"/>
  <c r="AN72" i="3"/>
  <c r="AM72" i="3"/>
  <c r="AL72" i="3"/>
  <c r="AK72" i="3"/>
  <c r="AJ72" i="3"/>
  <c r="AI72" i="3"/>
  <c r="AH72" i="3"/>
  <c r="AG72" i="3"/>
  <c r="AF72" i="3"/>
  <c r="AE72" i="3"/>
  <c r="AD72" i="3"/>
  <c r="AC72" i="3"/>
  <c r="AB72" i="3"/>
  <c r="AA72" i="3"/>
  <c r="Z72" i="3"/>
  <c r="Y72" i="3"/>
  <c r="X72" i="3"/>
  <c r="W72" i="3"/>
  <c r="V72" i="3"/>
  <c r="U72" i="3"/>
  <c r="T72" i="3"/>
  <c r="S72" i="3"/>
  <c r="R72" i="3"/>
  <c r="Q72" i="3"/>
  <c r="P72" i="3"/>
  <c r="O72" i="3"/>
  <c r="N72" i="3"/>
  <c r="M72" i="3"/>
  <c r="L72" i="3"/>
  <c r="K72" i="3"/>
  <c r="J72" i="3"/>
  <c r="I72" i="3"/>
  <c r="H72" i="3"/>
  <c r="G72" i="3"/>
  <c r="F72" i="3"/>
  <c r="AQ71" i="3"/>
  <c r="AP71" i="3"/>
  <c r="AO71" i="3"/>
  <c r="AN71" i="3"/>
  <c r="AM71" i="3"/>
  <c r="AL71" i="3"/>
  <c r="AK71" i="3"/>
  <c r="AJ71" i="3"/>
  <c r="AI71" i="3"/>
  <c r="AH71" i="3"/>
  <c r="AG71" i="3"/>
  <c r="AF71" i="3"/>
  <c r="AE71" i="3"/>
  <c r="AD71" i="3"/>
  <c r="AC71" i="3"/>
  <c r="AB71" i="3"/>
  <c r="AA71" i="3"/>
  <c r="Z71" i="3"/>
  <c r="Y71" i="3"/>
  <c r="X71" i="3"/>
  <c r="W71" i="3"/>
  <c r="V71" i="3"/>
  <c r="U71" i="3"/>
  <c r="T71" i="3"/>
  <c r="S71" i="3"/>
  <c r="R71" i="3"/>
  <c r="Q71" i="3"/>
  <c r="P71" i="3"/>
  <c r="O71" i="3"/>
  <c r="N71" i="3"/>
  <c r="M71" i="3"/>
  <c r="L71" i="3"/>
  <c r="K71" i="3"/>
  <c r="J71" i="3"/>
  <c r="I71" i="3"/>
  <c r="H71" i="3"/>
  <c r="G71" i="3"/>
  <c r="F71" i="3"/>
  <c r="AQ70" i="3"/>
  <c r="AP70" i="3"/>
  <c r="AO70" i="3"/>
  <c r="AN70" i="3"/>
  <c r="AM70" i="3"/>
  <c r="AL70" i="3"/>
  <c r="AK70" i="3"/>
  <c r="AJ70" i="3"/>
  <c r="AI70" i="3"/>
  <c r="AH70" i="3"/>
  <c r="AG70" i="3"/>
  <c r="AF70" i="3"/>
  <c r="AE70" i="3"/>
  <c r="AD70" i="3"/>
  <c r="AC70" i="3"/>
  <c r="AB70" i="3"/>
  <c r="AA70" i="3"/>
  <c r="Z70" i="3"/>
  <c r="Y70" i="3"/>
  <c r="X70" i="3"/>
  <c r="W70" i="3"/>
  <c r="V70" i="3"/>
  <c r="U70" i="3"/>
  <c r="T70" i="3"/>
  <c r="S70" i="3"/>
  <c r="R70" i="3"/>
  <c r="Q70" i="3"/>
  <c r="P70" i="3"/>
  <c r="O70" i="3"/>
  <c r="N70" i="3"/>
  <c r="M70" i="3"/>
  <c r="L70" i="3"/>
  <c r="K70" i="3"/>
  <c r="J70" i="3"/>
  <c r="I70" i="3"/>
  <c r="H70" i="3"/>
  <c r="G70" i="3"/>
  <c r="F70" i="3"/>
  <c r="E79" i="3"/>
  <c r="D79" i="3"/>
  <c r="C79" i="3"/>
  <c r="B79" i="3"/>
  <c r="E78" i="3"/>
  <c r="D78" i="3"/>
  <c r="C78" i="3"/>
  <c r="B78" i="3"/>
  <c r="E73" i="3"/>
  <c r="D73" i="3"/>
  <c r="C73" i="3"/>
  <c r="B73" i="3"/>
  <c r="AQ64" i="3"/>
  <c r="AP64" i="3"/>
  <c r="AO64" i="3"/>
  <c r="AN64" i="3"/>
  <c r="AM64" i="3"/>
  <c r="AL64" i="3"/>
  <c r="AK64" i="3"/>
  <c r="AJ64" i="3"/>
  <c r="AI64" i="3"/>
  <c r="AH64" i="3"/>
  <c r="AG64" i="3"/>
  <c r="AF64" i="3"/>
  <c r="AE64" i="3"/>
  <c r="AD64" i="3"/>
  <c r="AC64" i="3"/>
  <c r="AB64" i="3"/>
  <c r="AA64" i="3"/>
  <c r="Z64" i="3"/>
  <c r="Y64" i="3"/>
  <c r="X64" i="3"/>
  <c r="W64" i="3"/>
  <c r="V64" i="3"/>
  <c r="U64" i="3"/>
  <c r="T64" i="3"/>
  <c r="S64" i="3"/>
  <c r="R64" i="3"/>
  <c r="Q64" i="3"/>
  <c r="P64" i="3"/>
  <c r="O64" i="3"/>
  <c r="N64" i="3"/>
  <c r="M64" i="3"/>
  <c r="L64" i="3"/>
  <c r="K64" i="3"/>
  <c r="J64" i="3"/>
  <c r="I64" i="3"/>
  <c r="H64" i="3"/>
  <c r="G64" i="3"/>
  <c r="F64" i="3"/>
  <c r="E64" i="3"/>
  <c r="D64" i="3"/>
  <c r="C64" i="3"/>
  <c r="B64" i="3"/>
  <c r="AQ63" i="3"/>
  <c r="AP63" i="3"/>
  <c r="AO63" i="3"/>
  <c r="AN63" i="3"/>
  <c r="AM63" i="3"/>
  <c r="AL63" i="3"/>
  <c r="AK63" i="3"/>
  <c r="AJ63" i="3"/>
  <c r="AI63" i="3"/>
  <c r="AH63" i="3"/>
  <c r="AG63" i="3"/>
  <c r="AF63" i="3"/>
  <c r="AE63" i="3"/>
  <c r="AD63" i="3"/>
  <c r="AC63" i="3"/>
  <c r="AB63" i="3"/>
  <c r="AA63" i="3"/>
  <c r="Z63" i="3"/>
  <c r="Y63" i="3"/>
  <c r="X63" i="3"/>
  <c r="W63" i="3"/>
  <c r="V63" i="3"/>
  <c r="U63" i="3"/>
  <c r="T63" i="3"/>
  <c r="S63" i="3"/>
  <c r="R63" i="3"/>
  <c r="Q63" i="3"/>
  <c r="P63" i="3"/>
  <c r="O63" i="3"/>
  <c r="N63" i="3"/>
  <c r="M63" i="3"/>
  <c r="L63" i="3"/>
  <c r="K63" i="3"/>
  <c r="J63" i="3"/>
  <c r="I63" i="3"/>
  <c r="H63" i="3"/>
  <c r="G63" i="3"/>
  <c r="F63" i="3"/>
  <c r="E63" i="3"/>
  <c r="D63" i="3"/>
  <c r="C63" i="3"/>
  <c r="B63" i="3"/>
  <c r="AQ58" i="3"/>
  <c r="AP58" i="3"/>
  <c r="AO58" i="3"/>
  <c r="AN58" i="3"/>
  <c r="AM58" i="3"/>
  <c r="AL58" i="3"/>
  <c r="AK58" i="3"/>
  <c r="AJ58" i="3"/>
  <c r="AI58" i="3"/>
  <c r="AH58" i="3"/>
  <c r="AG58" i="3"/>
  <c r="AF58" i="3"/>
  <c r="AE58" i="3"/>
  <c r="AD58" i="3"/>
  <c r="AC58" i="3"/>
  <c r="AB58" i="3"/>
  <c r="AA58" i="3"/>
  <c r="Z58" i="3"/>
  <c r="Y58" i="3"/>
  <c r="X58" i="3"/>
  <c r="W58" i="3"/>
  <c r="V58" i="3"/>
  <c r="U58" i="3"/>
  <c r="T58" i="3"/>
  <c r="S58" i="3"/>
  <c r="R58" i="3"/>
  <c r="Q58" i="3"/>
  <c r="P58" i="3"/>
  <c r="O58" i="3"/>
  <c r="N58" i="3"/>
  <c r="M58" i="3"/>
  <c r="L58" i="3"/>
  <c r="K58" i="3"/>
  <c r="J58" i="3"/>
  <c r="I58" i="3"/>
  <c r="H58" i="3"/>
  <c r="G58" i="3"/>
  <c r="F58" i="3"/>
  <c r="E58" i="3"/>
  <c r="D58" i="3"/>
  <c r="C58" i="3"/>
  <c r="B58" i="3"/>
  <c r="AQ65" i="3"/>
  <c r="AP65" i="3"/>
  <c r="AO65" i="3"/>
  <c r="AN65" i="3"/>
  <c r="AM65" i="3"/>
  <c r="AL65" i="3"/>
  <c r="AK65" i="3"/>
  <c r="AJ65" i="3"/>
  <c r="AI65" i="3"/>
  <c r="AH65" i="3"/>
  <c r="AG65" i="3"/>
  <c r="AF65" i="3"/>
  <c r="AE65" i="3"/>
  <c r="AD65" i="3"/>
  <c r="AC65" i="3"/>
  <c r="AB65" i="3"/>
  <c r="AA65" i="3"/>
  <c r="Z65" i="3"/>
  <c r="Y65" i="3"/>
  <c r="X65" i="3"/>
  <c r="W65" i="3"/>
  <c r="V65" i="3"/>
  <c r="U65" i="3"/>
  <c r="T65" i="3"/>
  <c r="S65" i="3"/>
  <c r="R65" i="3"/>
  <c r="Q65" i="3"/>
  <c r="P65" i="3"/>
  <c r="O65" i="3"/>
  <c r="N65" i="3"/>
  <c r="M65" i="3"/>
  <c r="L65" i="3"/>
  <c r="K65" i="3"/>
  <c r="J65" i="3"/>
  <c r="I65" i="3"/>
  <c r="H65" i="3"/>
  <c r="G65" i="3"/>
  <c r="F65" i="3"/>
  <c r="AQ62" i="3"/>
  <c r="AP62" i="3"/>
  <c r="AO62" i="3"/>
  <c r="AN62" i="3"/>
  <c r="AM62" i="3"/>
  <c r="AL62" i="3"/>
  <c r="AK62" i="3"/>
  <c r="AJ62" i="3"/>
  <c r="AI62" i="3"/>
  <c r="AH62" i="3"/>
  <c r="AG62" i="3"/>
  <c r="AF62" i="3"/>
  <c r="AE62" i="3"/>
  <c r="AD62" i="3"/>
  <c r="AC62" i="3"/>
  <c r="AB62" i="3"/>
  <c r="AA62" i="3"/>
  <c r="Z62" i="3"/>
  <c r="Y62" i="3"/>
  <c r="X62" i="3"/>
  <c r="W62" i="3"/>
  <c r="V62" i="3"/>
  <c r="U62" i="3"/>
  <c r="T62" i="3"/>
  <c r="S62" i="3"/>
  <c r="R62" i="3"/>
  <c r="Q62" i="3"/>
  <c r="P62" i="3"/>
  <c r="O62" i="3"/>
  <c r="N62" i="3"/>
  <c r="M62" i="3"/>
  <c r="L62" i="3"/>
  <c r="K62" i="3"/>
  <c r="J62" i="3"/>
  <c r="I62" i="3"/>
  <c r="H62" i="3"/>
  <c r="G62" i="3"/>
  <c r="F62" i="3"/>
  <c r="AQ61" i="3"/>
  <c r="AP61" i="3"/>
  <c r="AO61" i="3"/>
  <c r="AN61" i="3"/>
  <c r="AM61" i="3"/>
  <c r="AL61" i="3"/>
  <c r="AK61" i="3"/>
  <c r="AJ61" i="3"/>
  <c r="AI61" i="3"/>
  <c r="AH61" i="3"/>
  <c r="AG61" i="3"/>
  <c r="AF61" i="3"/>
  <c r="AE61" i="3"/>
  <c r="AD61" i="3"/>
  <c r="AC61" i="3"/>
  <c r="AB61" i="3"/>
  <c r="AA61" i="3"/>
  <c r="Z61" i="3"/>
  <c r="Y61" i="3"/>
  <c r="X61" i="3"/>
  <c r="W61" i="3"/>
  <c r="V61" i="3"/>
  <c r="U61" i="3"/>
  <c r="T61" i="3"/>
  <c r="S61" i="3"/>
  <c r="R61" i="3"/>
  <c r="Q61" i="3"/>
  <c r="P61" i="3"/>
  <c r="O61" i="3"/>
  <c r="N61" i="3"/>
  <c r="M61" i="3"/>
  <c r="L61" i="3"/>
  <c r="K61" i="3"/>
  <c r="J61" i="3"/>
  <c r="I61" i="3"/>
  <c r="H61" i="3"/>
  <c r="G61" i="3"/>
  <c r="F61" i="3"/>
  <c r="AQ60" i="3"/>
  <c r="AP60" i="3"/>
  <c r="AO60" i="3"/>
  <c r="AN60" i="3"/>
  <c r="AM60" i="3"/>
  <c r="AL60" i="3"/>
  <c r="AK60" i="3"/>
  <c r="AJ60" i="3"/>
  <c r="AI60" i="3"/>
  <c r="AH60" i="3"/>
  <c r="AG60" i="3"/>
  <c r="AF60" i="3"/>
  <c r="AE60" i="3"/>
  <c r="AD60" i="3"/>
  <c r="AC60" i="3"/>
  <c r="AB60" i="3"/>
  <c r="AA60" i="3"/>
  <c r="Z60" i="3"/>
  <c r="Y60" i="3"/>
  <c r="X60" i="3"/>
  <c r="W60" i="3"/>
  <c r="V60" i="3"/>
  <c r="U60" i="3"/>
  <c r="T60" i="3"/>
  <c r="S60" i="3"/>
  <c r="R60" i="3"/>
  <c r="Q60" i="3"/>
  <c r="P60" i="3"/>
  <c r="O60" i="3"/>
  <c r="N60" i="3"/>
  <c r="M60" i="3"/>
  <c r="L60" i="3"/>
  <c r="K60" i="3"/>
  <c r="J60" i="3"/>
  <c r="I60" i="3"/>
  <c r="H60" i="3"/>
  <c r="G60" i="3"/>
  <c r="F60" i="3"/>
  <c r="AQ59" i="3"/>
  <c r="AP59" i="3"/>
  <c r="AO59" i="3"/>
  <c r="AN59" i="3"/>
  <c r="AM59" i="3"/>
  <c r="AL59" i="3"/>
  <c r="AK59" i="3"/>
  <c r="AJ59" i="3"/>
  <c r="AI59" i="3"/>
  <c r="AH59" i="3"/>
  <c r="AG59" i="3"/>
  <c r="AF59" i="3"/>
  <c r="AE59" i="3"/>
  <c r="AD59" i="3"/>
  <c r="AC59" i="3"/>
  <c r="AB59" i="3"/>
  <c r="AA59" i="3"/>
  <c r="Z59" i="3"/>
  <c r="Y59" i="3"/>
  <c r="X59" i="3"/>
  <c r="W59" i="3"/>
  <c r="V59" i="3"/>
  <c r="U59" i="3"/>
  <c r="T59" i="3"/>
  <c r="S59" i="3"/>
  <c r="R59" i="3"/>
  <c r="Q59" i="3"/>
  <c r="P59" i="3"/>
  <c r="O59" i="3"/>
  <c r="N59" i="3"/>
  <c r="M59" i="3"/>
  <c r="L59" i="3"/>
  <c r="K59" i="3"/>
  <c r="J59" i="3"/>
  <c r="I59" i="3"/>
  <c r="H59" i="3"/>
  <c r="G59" i="3"/>
  <c r="F59" i="3"/>
  <c r="AQ57" i="3"/>
  <c r="AP57" i="3"/>
  <c r="AO57" i="3"/>
  <c r="AN57" i="3"/>
  <c r="AM57" i="3"/>
  <c r="AL57" i="3"/>
  <c r="AK57" i="3"/>
  <c r="AJ57" i="3"/>
  <c r="AI57" i="3"/>
  <c r="AH57" i="3"/>
  <c r="AG57" i="3"/>
  <c r="AF57" i="3"/>
  <c r="AE57" i="3"/>
  <c r="AD57" i="3"/>
  <c r="AC57" i="3"/>
  <c r="AB57" i="3"/>
  <c r="AA57" i="3"/>
  <c r="Z57" i="3"/>
  <c r="Y57" i="3"/>
  <c r="X57" i="3"/>
  <c r="W57" i="3"/>
  <c r="V57" i="3"/>
  <c r="U57" i="3"/>
  <c r="T57" i="3"/>
  <c r="S57" i="3"/>
  <c r="R57" i="3"/>
  <c r="Q57" i="3"/>
  <c r="P57" i="3"/>
  <c r="O57" i="3"/>
  <c r="N57" i="3"/>
  <c r="M57" i="3"/>
  <c r="L57" i="3"/>
  <c r="K57" i="3"/>
  <c r="J57" i="3"/>
  <c r="I57" i="3"/>
  <c r="H57" i="3"/>
  <c r="G57" i="3"/>
  <c r="F57" i="3"/>
  <c r="AQ56" i="3"/>
  <c r="AP56" i="3"/>
  <c r="AO56" i="3"/>
  <c r="AN56" i="3"/>
  <c r="AM56" i="3"/>
  <c r="AL56" i="3"/>
  <c r="AK56" i="3"/>
  <c r="AJ56" i="3"/>
  <c r="AI56" i="3"/>
  <c r="AH56" i="3"/>
  <c r="AG56" i="3"/>
  <c r="AF56" i="3"/>
  <c r="AE56" i="3"/>
  <c r="AD56" i="3"/>
  <c r="AC56" i="3"/>
  <c r="AB56" i="3"/>
  <c r="AA56" i="3"/>
  <c r="Z56" i="3"/>
  <c r="Y56" i="3"/>
  <c r="X56" i="3"/>
  <c r="W56" i="3"/>
  <c r="V56" i="3"/>
  <c r="U56" i="3"/>
  <c r="T56" i="3"/>
  <c r="S56" i="3"/>
  <c r="R56" i="3"/>
  <c r="Q56" i="3"/>
  <c r="P56" i="3"/>
  <c r="O56" i="3"/>
  <c r="N56" i="3"/>
  <c r="M56" i="3"/>
  <c r="L56" i="3"/>
  <c r="K56" i="3"/>
  <c r="J56" i="3"/>
  <c r="I56" i="3"/>
  <c r="H56" i="3"/>
  <c r="G56" i="3"/>
  <c r="F56" i="3"/>
  <c r="AQ55" i="3"/>
  <c r="AP55" i="3"/>
  <c r="AO55" i="3"/>
  <c r="AN55" i="3"/>
  <c r="AM55" i="3"/>
  <c r="AL55" i="3"/>
  <c r="AK55" i="3"/>
  <c r="AJ55" i="3"/>
  <c r="AI55" i="3"/>
  <c r="AH55" i="3"/>
  <c r="AG55" i="3"/>
  <c r="AF55" i="3"/>
  <c r="AE55" i="3"/>
  <c r="AD55" i="3"/>
  <c r="AC55" i="3"/>
  <c r="AB55" i="3"/>
  <c r="AA55" i="3"/>
  <c r="Z55" i="3"/>
  <c r="Y55" i="3"/>
  <c r="X55" i="3"/>
  <c r="W55" i="3"/>
  <c r="V55" i="3"/>
  <c r="U55" i="3"/>
  <c r="T55" i="3"/>
  <c r="S55" i="3"/>
  <c r="R55" i="3"/>
  <c r="Q55" i="3"/>
  <c r="P55" i="3"/>
  <c r="O55" i="3"/>
  <c r="N55" i="3"/>
  <c r="M55" i="3"/>
  <c r="L55" i="3"/>
  <c r="K55" i="3"/>
  <c r="J55" i="3"/>
  <c r="I55" i="3"/>
  <c r="H55" i="3"/>
  <c r="G55" i="3"/>
  <c r="F55" i="3"/>
  <c r="AQ19" i="3"/>
  <c r="AP19" i="3"/>
  <c r="AP34" i="3" s="1"/>
  <c r="AO19" i="3"/>
  <c r="AN19" i="3"/>
  <c r="AN34" i="3" s="1"/>
  <c r="AM19" i="3"/>
  <c r="AM34" i="3" s="1"/>
  <c r="AL19" i="3"/>
  <c r="AK19" i="3"/>
  <c r="AK34" i="3" s="1"/>
  <c r="AJ19" i="3"/>
  <c r="AJ34" i="3" s="1"/>
  <c r="AI19" i="3"/>
  <c r="AH19" i="3"/>
  <c r="AG19" i="3"/>
  <c r="AF19" i="3"/>
  <c r="AF34" i="3" s="1"/>
  <c r="AE19" i="3"/>
  <c r="AE34" i="3" s="1"/>
  <c r="AD19" i="3"/>
  <c r="AD34" i="3" s="1"/>
  <c r="AC19" i="3"/>
  <c r="AC34" i="3" s="1"/>
  <c r="AB19" i="3"/>
  <c r="AB34" i="3" s="1"/>
  <c r="AA19" i="3"/>
  <c r="Z19" i="3"/>
  <c r="Y19" i="3"/>
  <c r="X19" i="3"/>
  <c r="W19" i="3"/>
  <c r="W34" i="3" s="1"/>
  <c r="V19" i="3"/>
  <c r="U19" i="3"/>
  <c r="U34" i="3" s="1"/>
  <c r="T19" i="3"/>
  <c r="T34" i="3" s="1"/>
  <c r="S19" i="3"/>
  <c r="R19" i="3"/>
  <c r="R34" i="3" s="1"/>
  <c r="Q19" i="3"/>
  <c r="P19" i="3"/>
  <c r="P34" i="3" s="1"/>
  <c r="O19" i="3"/>
  <c r="N19" i="3"/>
  <c r="M19" i="3"/>
  <c r="M34" i="3" s="1"/>
  <c r="L19" i="3"/>
  <c r="L34" i="3" s="1"/>
  <c r="K19" i="3"/>
  <c r="J19" i="3"/>
  <c r="J34" i="3" s="1"/>
  <c r="I19" i="3"/>
  <c r="H19" i="3"/>
  <c r="H34" i="3" s="1"/>
  <c r="G19" i="3"/>
  <c r="G34" i="3" s="1"/>
  <c r="F19" i="3"/>
  <c r="AQ18" i="3"/>
  <c r="AQ33" i="3" s="1"/>
  <c r="AQ109" i="3" s="1"/>
  <c r="AP18" i="3"/>
  <c r="AP33" i="3" s="1"/>
  <c r="AP109" i="3" s="1"/>
  <c r="AO18" i="3"/>
  <c r="AO33" i="3" s="1"/>
  <c r="AO109" i="3" s="1"/>
  <c r="AN18" i="3"/>
  <c r="AN33" i="3" s="1"/>
  <c r="AN109" i="3" s="1"/>
  <c r="AM18" i="3"/>
  <c r="AM33" i="3" s="1"/>
  <c r="AM109" i="3" s="1"/>
  <c r="AL18" i="3"/>
  <c r="AL33" i="3" s="1"/>
  <c r="AL109" i="3" s="1"/>
  <c r="AK18" i="3"/>
  <c r="AK33" i="3" s="1"/>
  <c r="AK109" i="3" s="1"/>
  <c r="AJ18" i="3"/>
  <c r="AJ33" i="3" s="1"/>
  <c r="AJ109" i="3" s="1"/>
  <c r="AI18" i="3"/>
  <c r="AI33" i="3" s="1"/>
  <c r="AI109" i="3" s="1"/>
  <c r="AH18" i="3"/>
  <c r="AH33" i="3" s="1"/>
  <c r="AH109" i="3" s="1"/>
  <c r="AG18" i="3"/>
  <c r="AG33" i="3" s="1"/>
  <c r="AG109" i="3" s="1"/>
  <c r="AF18" i="3"/>
  <c r="AF33" i="3" s="1"/>
  <c r="AF109" i="3" s="1"/>
  <c r="AE18" i="3"/>
  <c r="AE33" i="3" s="1"/>
  <c r="AE109" i="3" s="1"/>
  <c r="AD18" i="3"/>
  <c r="AD33" i="3" s="1"/>
  <c r="AD109" i="3" s="1"/>
  <c r="AC18" i="3"/>
  <c r="AC33" i="3" s="1"/>
  <c r="AC109" i="3" s="1"/>
  <c r="AB18" i="3"/>
  <c r="AB33" i="3" s="1"/>
  <c r="AB109" i="3" s="1"/>
  <c r="AA18" i="3"/>
  <c r="AA33" i="3" s="1"/>
  <c r="AA109" i="3" s="1"/>
  <c r="Z18" i="3"/>
  <c r="Z33" i="3" s="1"/>
  <c r="Z109" i="3" s="1"/>
  <c r="Y18" i="3"/>
  <c r="Y33" i="3" s="1"/>
  <c r="Y109" i="3" s="1"/>
  <c r="X18" i="3"/>
  <c r="X33" i="3" s="1"/>
  <c r="X109" i="3" s="1"/>
  <c r="W18" i="3"/>
  <c r="W33" i="3" s="1"/>
  <c r="W109" i="3" s="1"/>
  <c r="V18" i="3"/>
  <c r="V33" i="3" s="1"/>
  <c r="V109" i="3" s="1"/>
  <c r="U18" i="3"/>
  <c r="U33" i="3" s="1"/>
  <c r="U109" i="3" s="1"/>
  <c r="T18" i="3"/>
  <c r="T33" i="3" s="1"/>
  <c r="T109" i="3" s="1"/>
  <c r="S18" i="3"/>
  <c r="S33" i="3" s="1"/>
  <c r="S109" i="3" s="1"/>
  <c r="R18" i="3"/>
  <c r="R33" i="3" s="1"/>
  <c r="R109" i="3" s="1"/>
  <c r="Q18" i="3"/>
  <c r="Q33" i="3" s="1"/>
  <c r="Q109" i="3" s="1"/>
  <c r="P18" i="3"/>
  <c r="P33" i="3" s="1"/>
  <c r="P109" i="3" s="1"/>
  <c r="O18" i="3"/>
  <c r="O33" i="3" s="1"/>
  <c r="O109" i="3" s="1"/>
  <c r="N18" i="3"/>
  <c r="N33" i="3" s="1"/>
  <c r="N109" i="3" s="1"/>
  <c r="M18" i="3"/>
  <c r="M33" i="3" s="1"/>
  <c r="M109" i="3" s="1"/>
  <c r="L18" i="3"/>
  <c r="L33" i="3" s="1"/>
  <c r="L109" i="3" s="1"/>
  <c r="K18" i="3"/>
  <c r="K33" i="3" s="1"/>
  <c r="K109" i="3" s="1"/>
  <c r="J18" i="3"/>
  <c r="J33" i="3" s="1"/>
  <c r="J109" i="3" s="1"/>
  <c r="I18" i="3"/>
  <c r="I33" i="3" s="1"/>
  <c r="I109" i="3" s="1"/>
  <c r="H18" i="3"/>
  <c r="H33" i="3" s="1"/>
  <c r="H109" i="3" s="1"/>
  <c r="G18" i="3"/>
  <c r="G33" i="3" s="1"/>
  <c r="G109" i="3" s="1"/>
  <c r="F18" i="3"/>
  <c r="F33" i="3" s="1"/>
  <c r="F109" i="3" s="1"/>
  <c r="AQ17" i="3"/>
  <c r="AQ32" i="3" s="1"/>
  <c r="AQ108" i="3" s="1"/>
  <c r="AP17" i="3"/>
  <c r="AP32" i="3" s="1"/>
  <c r="AP108" i="3" s="1"/>
  <c r="AO17" i="3"/>
  <c r="AO32" i="3" s="1"/>
  <c r="AO108" i="3" s="1"/>
  <c r="AN17" i="3"/>
  <c r="AN32" i="3" s="1"/>
  <c r="AN108" i="3" s="1"/>
  <c r="AM17" i="3"/>
  <c r="AM32" i="3" s="1"/>
  <c r="AM108" i="3" s="1"/>
  <c r="AL17" i="3"/>
  <c r="AL32" i="3" s="1"/>
  <c r="AL108" i="3" s="1"/>
  <c r="AK17" i="3"/>
  <c r="AK32" i="3" s="1"/>
  <c r="AK108" i="3" s="1"/>
  <c r="AJ17" i="3"/>
  <c r="AJ32" i="3" s="1"/>
  <c r="AJ108" i="3" s="1"/>
  <c r="AI17" i="3"/>
  <c r="AI32" i="3" s="1"/>
  <c r="AI108" i="3" s="1"/>
  <c r="AH17" i="3"/>
  <c r="AH32" i="3" s="1"/>
  <c r="AH108" i="3" s="1"/>
  <c r="AG17" i="3"/>
  <c r="AG32" i="3" s="1"/>
  <c r="AG108" i="3" s="1"/>
  <c r="AF17" i="3"/>
  <c r="AF32" i="3" s="1"/>
  <c r="AF108" i="3" s="1"/>
  <c r="AE17" i="3"/>
  <c r="AE32" i="3" s="1"/>
  <c r="AE108" i="3" s="1"/>
  <c r="AD17" i="3"/>
  <c r="AD32" i="3" s="1"/>
  <c r="AD108" i="3" s="1"/>
  <c r="AC17" i="3"/>
  <c r="AC32" i="3" s="1"/>
  <c r="AC108" i="3" s="1"/>
  <c r="AB17" i="3"/>
  <c r="AB32" i="3" s="1"/>
  <c r="AB108" i="3" s="1"/>
  <c r="AA17" i="3"/>
  <c r="AA32" i="3" s="1"/>
  <c r="AA108" i="3" s="1"/>
  <c r="Z17" i="3"/>
  <c r="Z32" i="3" s="1"/>
  <c r="Z108" i="3" s="1"/>
  <c r="Y17" i="3"/>
  <c r="Y32" i="3" s="1"/>
  <c r="Y108" i="3" s="1"/>
  <c r="X17" i="3"/>
  <c r="X32" i="3" s="1"/>
  <c r="X108" i="3" s="1"/>
  <c r="W17" i="3"/>
  <c r="W32" i="3" s="1"/>
  <c r="W108" i="3" s="1"/>
  <c r="V17" i="3"/>
  <c r="V32" i="3" s="1"/>
  <c r="V108" i="3" s="1"/>
  <c r="U17" i="3"/>
  <c r="U32" i="3" s="1"/>
  <c r="U108" i="3" s="1"/>
  <c r="T17" i="3"/>
  <c r="T32" i="3" s="1"/>
  <c r="T108" i="3" s="1"/>
  <c r="S17" i="3"/>
  <c r="S32" i="3" s="1"/>
  <c r="S108" i="3" s="1"/>
  <c r="R17" i="3"/>
  <c r="R32" i="3" s="1"/>
  <c r="R108" i="3" s="1"/>
  <c r="Q17" i="3"/>
  <c r="Q32" i="3" s="1"/>
  <c r="Q108" i="3" s="1"/>
  <c r="P17" i="3"/>
  <c r="P32" i="3" s="1"/>
  <c r="P108" i="3" s="1"/>
  <c r="O17" i="3"/>
  <c r="O32" i="3" s="1"/>
  <c r="O108" i="3" s="1"/>
  <c r="N17" i="3"/>
  <c r="N32" i="3" s="1"/>
  <c r="N108" i="3" s="1"/>
  <c r="M17" i="3"/>
  <c r="M32" i="3" s="1"/>
  <c r="M108" i="3" s="1"/>
  <c r="L17" i="3"/>
  <c r="L32" i="3" s="1"/>
  <c r="L108" i="3" s="1"/>
  <c r="K17" i="3"/>
  <c r="K32" i="3" s="1"/>
  <c r="K108" i="3" s="1"/>
  <c r="J17" i="3"/>
  <c r="J32" i="3" s="1"/>
  <c r="J108" i="3" s="1"/>
  <c r="I17" i="3"/>
  <c r="I32" i="3" s="1"/>
  <c r="I108" i="3" s="1"/>
  <c r="H17" i="3"/>
  <c r="H32" i="3" s="1"/>
  <c r="H108" i="3" s="1"/>
  <c r="G17" i="3"/>
  <c r="G32" i="3" s="1"/>
  <c r="G108" i="3" s="1"/>
  <c r="F17" i="3"/>
  <c r="F32" i="3" s="1"/>
  <c r="F108" i="3" s="1"/>
  <c r="AQ16" i="3"/>
  <c r="AQ31" i="3" s="1"/>
  <c r="AP16" i="3"/>
  <c r="AP31" i="3" s="1"/>
  <c r="AO16" i="3"/>
  <c r="AN16" i="3"/>
  <c r="AM16" i="3"/>
  <c r="AM31" i="3" s="1"/>
  <c r="AL16" i="3"/>
  <c r="AL31" i="3" s="1"/>
  <c r="AK16" i="3"/>
  <c r="AJ16" i="3"/>
  <c r="AJ31" i="3" s="1"/>
  <c r="AI16" i="3"/>
  <c r="AH16" i="3"/>
  <c r="AH31" i="3" s="1"/>
  <c r="AG16" i="3"/>
  <c r="AG31" i="3" s="1"/>
  <c r="AF16" i="3"/>
  <c r="AE16" i="3"/>
  <c r="AE31" i="3" s="1"/>
  <c r="AD16" i="3"/>
  <c r="AD31" i="3" s="1"/>
  <c r="AC16" i="3"/>
  <c r="AB16" i="3"/>
  <c r="AB31" i="3" s="1"/>
  <c r="AA16" i="3"/>
  <c r="AA31" i="3" s="1"/>
  <c r="Z16" i="3"/>
  <c r="Z31" i="3" s="1"/>
  <c r="Y16" i="3"/>
  <c r="Y31" i="3" s="1"/>
  <c r="X16" i="3"/>
  <c r="W16" i="3"/>
  <c r="W31" i="3" s="1"/>
  <c r="V16" i="3"/>
  <c r="V31" i="3" s="1"/>
  <c r="U16" i="3"/>
  <c r="T16" i="3"/>
  <c r="T31" i="3" s="1"/>
  <c r="S16" i="3"/>
  <c r="S31" i="3" s="1"/>
  <c r="R16" i="3"/>
  <c r="R31" i="3" s="1"/>
  <c r="Q16" i="3"/>
  <c r="P16" i="3"/>
  <c r="O16" i="3"/>
  <c r="O31" i="3" s="1"/>
  <c r="N16" i="3"/>
  <c r="N31" i="3" s="1"/>
  <c r="M16" i="3"/>
  <c r="L16" i="3"/>
  <c r="L31" i="3" s="1"/>
  <c r="K16" i="3"/>
  <c r="K31" i="3" s="1"/>
  <c r="J16" i="3"/>
  <c r="J31" i="3" s="1"/>
  <c r="I16" i="3"/>
  <c r="I31" i="3" s="1"/>
  <c r="H16" i="3"/>
  <c r="G16" i="3"/>
  <c r="G31" i="3" s="1"/>
  <c r="F16" i="3"/>
  <c r="AQ15" i="3"/>
  <c r="AP15" i="3"/>
  <c r="AP30" i="3" s="1"/>
  <c r="AO15" i="3"/>
  <c r="AN15" i="3"/>
  <c r="AN30" i="3" s="1"/>
  <c r="AM15" i="3"/>
  <c r="AM30" i="3" s="1"/>
  <c r="AL15" i="3"/>
  <c r="AK15" i="3"/>
  <c r="AJ15" i="3"/>
  <c r="AJ30" i="3" s="1"/>
  <c r="AI15" i="3"/>
  <c r="AH15" i="3"/>
  <c r="AH151" i="3" s="1"/>
  <c r="AG15" i="3"/>
  <c r="AF15" i="3"/>
  <c r="AF30" i="3" s="1"/>
  <c r="AE15" i="3"/>
  <c r="AE30" i="3" s="1"/>
  <c r="AD15" i="3"/>
  <c r="AC15" i="3"/>
  <c r="AB15" i="3"/>
  <c r="AB30" i="3" s="1"/>
  <c r="AA15" i="3"/>
  <c r="Z15" i="3"/>
  <c r="Y15" i="3"/>
  <c r="X15" i="3"/>
  <c r="X30" i="3" s="1"/>
  <c r="W15" i="3"/>
  <c r="W30" i="3" s="1"/>
  <c r="V15" i="3"/>
  <c r="V151" i="3" s="1"/>
  <c r="U15" i="3"/>
  <c r="T15" i="3"/>
  <c r="T30" i="3" s="1"/>
  <c r="S15" i="3"/>
  <c r="R15" i="3"/>
  <c r="R30" i="3" s="1"/>
  <c r="Q15" i="3"/>
  <c r="P15" i="3"/>
  <c r="P151" i="3" s="1"/>
  <c r="O15" i="3"/>
  <c r="O30" i="3" s="1"/>
  <c r="N15" i="3"/>
  <c r="M15" i="3"/>
  <c r="M30" i="3" s="1"/>
  <c r="L15" i="3"/>
  <c r="L30" i="3" s="1"/>
  <c r="K15" i="3"/>
  <c r="J15" i="3"/>
  <c r="J30" i="3" s="1"/>
  <c r="I15" i="3"/>
  <c r="H15" i="3"/>
  <c r="H30" i="3" s="1"/>
  <c r="G15" i="3"/>
  <c r="G30" i="3" s="1"/>
  <c r="AQ14" i="3"/>
  <c r="AP14" i="3"/>
  <c r="AO14" i="3"/>
  <c r="AO29" i="3" s="1"/>
  <c r="AN14" i="3"/>
  <c r="AM14" i="3"/>
  <c r="AL14" i="3"/>
  <c r="AK14" i="3"/>
  <c r="AJ14" i="3"/>
  <c r="AI14" i="3"/>
  <c r="AH14" i="3"/>
  <c r="AG14" i="3"/>
  <c r="AG29" i="3" s="1"/>
  <c r="AF14" i="3"/>
  <c r="AE14" i="3"/>
  <c r="AD14" i="3"/>
  <c r="AD29" i="3" s="1"/>
  <c r="AC14" i="3"/>
  <c r="AB14" i="3"/>
  <c r="AA14" i="3"/>
  <c r="Z14" i="3"/>
  <c r="Y14" i="3"/>
  <c r="Y29" i="3" s="1"/>
  <c r="X14" i="3"/>
  <c r="X29" i="3" s="1"/>
  <c r="W14" i="3"/>
  <c r="V14" i="3"/>
  <c r="U14" i="3"/>
  <c r="T14" i="3"/>
  <c r="S14" i="3"/>
  <c r="R14" i="3"/>
  <c r="Q14" i="3"/>
  <c r="Q29" i="3" s="1"/>
  <c r="P14" i="3"/>
  <c r="P29" i="3" s="1"/>
  <c r="O14" i="3"/>
  <c r="N14" i="3"/>
  <c r="N29" i="3" s="1"/>
  <c r="M14" i="3"/>
  <c r="M29" i="3" s="1"/>
  <c r="L14" i="3"/>
  <c r="K14" i="3"/>
  <c r="J14" i="3"/>
  <c r="I14" i="3"/>
  <c r="I29" i="3" s="1"/>
  <c r="H14" i="3"/>
  <c r="H29" i="3" s="1"/>
  <c r="G14" i="3"/>
  <c r="F14" i="3"/>
  <c r="F29" i="3" s="1"/>
  <c r="AQ13" i="3"/>
  <c r="AP13" i="3"/>
  <c r="AO13" i="3"/>
  <c r="AN13" i="3"/>
  <c r="AM13" i="3"/>
  <c r="AM28" i="3" s="1"/>
  <c r="AL13" i="3"/>
  <c r="AL28" i="3" s="1"/>
  <c r="AK13" i="3"/>
  <c r="AK28" i="3" s="1"/>
  <c r="AJ13" i="3"/>
  <c r="AJ28" i="3" s="1"/>
  <c r="AI13" i="3"/>
  <c r="AI28" i="3" s="1"/>
  <c r="AH13" i="3"/>
  <c r="AG13" i="3"/>
  <c r="AF13" i="3"/>
  <c r="AE13" i="3"/>
  <c r="AE28" i="3" s="1"/>
  <c r="AD13" i="3"/>
  <c r="AC13" i="3"/>
  <c r="AC28" i="3" s="1"/>
  <c r="AB13" i="3"/>
  <c r="AB28" i="3" s="1"/>
  <c r="AA13" i="3"/>
  <c r="Z13" i="3"/>
  <c r="Y13" i="3"/>
  <c r="X13" i="3"/>
  <c r="W13" i="3"/>
  <c r="W28" i="3" s="1"/>
  <c r="V13" i="3"/>
  <c r="V28" i="3" s="1"/>
  <c r="U13" i="3"/>
  <c r="U28" i="3" s="1"/>
  <c r="T13" i="3"/>
  <c r="T28" i="3" s="1"/>
  <c r="S13" i="3"/>
  <c r="S28" i="3" s="1"/>
  <c r="R13" i="3"/>
  <c r="Q13" i="3"/>
  <c r="P13" i="3"/>
  <c r="O13" i="3"/>
  <c r="O28" i="3" s="1"/>
  <c r="N13" i="3"/>
  <c r="N28" i="3" s="1"/>
  <c r="M13" i="3"/>
  <c r="M28" i="3" s="1"/>
  <c r="L13" i="3"/>
  <c r="L28" i="3" s="1"/>
  <c r="K13" i="3"/>
  <c r="J13" i="3"/>
  <c r="J28" i="3" s="1"/>
  <c r="I13" i="3"/>
  <c r="H13" i="3"/>
  <c r="G13" i="3"/>
  <c r="G28" i="3" s="1"/>
  <c r="F13" i="3"/>
  <c r="F28" i="3" s="1"/>
  <c r="AQ12" i="3"/>
  <c r="AP12" i="3"/>
  <c r="AO12" i="3"/>
  <c r="AN12" i="3"/>
  <c r="AM12" i="3"/>
  <c r="AL12" i="3"/>
  <c r="AK12" i="3"/>
  <c r="AK27" i="3" s="1"/>
  <c r="AJ12" i="3"/>
  <c r="AJ27" i="3" s="1"/>
  <c r="AI12" i="3"/>
  <c r="AI27" i="3" s="1"/>
  <c r="AH12" i="3"/>
  <c r="AH27" i="3" s="1"/>
  <c r="AG12" i="3"/>
  <c r="AF12" i="3"/>
  <c r="AE12" i="3"/>
  <c r="AD12" i="3"/>
  <c r="AC12" i="3"/>
  <c r="AC27" i="3" s="1"/>
  <c r="AB12" i="3"/>
  <c r="AB27" i="3" s="1"/>
  <c r="AA12" i="3"/>
  <c r="Z12" i="3"/>
  <c r="Z27" i="3" s="1"/>
  <c r="Y12" i="3"/>
  <c r="X12" i="3"/>
  <c r="W12" i="3"/>
  <c r="V12" i="3"/>
  <c r="U12" i="3"/>
  <c r="T12" i="3"/>
  <c r="T27" i="3" s="1"/>
  <c r="S12" i="3"/>
  <c r="S27" i="3" s="1"/>
  <c r="R12" i="3"/>
  <c r="Q12" i="3"/>
  <c r="P12" i="3"/>
  <c r="O12" i="3"/>
  <c r="O27" i="3" s="1"/>
  <c r="N12" i="3"/>
  <c r="M12" i="3"/>
  <c r="L12" i="3"/>
  <c r="L27" i="3" s="1"/>
  <c r="K12" i="3"/>
  <c r="J12" i="3"/>
  <c r="J27" i="3" s="1"/>
  <c r="I12" i="3"/>
  <c r="H12" i="3"/>
  <c r="G12" i="3"/>
  <c r="F12" i="3"/>
  <c r="AQ11" i="3"/>
  <c r="AQ26" i="3" s="1"/>
  <c r="AP11" i="3"/>
  <c r="AP26" i="3" s="1"/>
  <c r="AO11" i="3"/>
  <c r="AN11" i="3"/>
  <c r="AN26" i="3" s="1"/>
  <c r="AM11" i="3"/>
  <c r="AL11" i="3"/>
  <c r="AK11" i="3"/>
  <c r="AJ11" i="3"/>
  <c r="AI11" i="3"/>
  <c r="AI26" i="3" s="1"/>
  <c r="AH11" i="3"/>
  <c r="AG11" i="3"/>
  <c r="AF11" i="3"/>
  <c r="AF26" i="3" s="1"/>
  <c r="AE11" i="3"/>
  <c r="AE26" i="3" s="1"/>
  <c r="AD11" i="3"/>
  <c r="AC11" i="3"/>
  <c r="AB11" i="3"/>
  <c r="AA11" i="3"/>
  <c r="Z11" i="3"/>
  <c r="Y11" i="3"/>
  <c r="X11" i="3"/>
  <c r="X26" i="3" s="1"/>
  <c r="W11" i="3"/>
  <c r="W26" i="3" s="1"/>
  <c r="V11" i="3"/>
  <c r="V26" i="3" s="1"/>
  <c r="U11" i="3"/>
  <c r="T11" i="3"/>
  <c r="S11" i="3"/>
  <c r="S26" i="3" s="1"/>
  <c r="R11" i="3"/>
  <c r="R26" i="3" s="1"/>
  <c r="Q11" i="3"/>
  <c r="P11" i="3"/>
  <c r="P26" i="3" s="1"/>
  <c r="O11" i="3"/>
  <c r="N11" i="3"/>
  <c r="M11" i="3"/>
  <c r="L11" i="3"/>
  <c r="K11" i="3"/>
  <c r="J11" i="3"/>
  <c r="J26" i="3" s="1"/>
  <c r="I11" i="3"/>
  <c r="H11" i="3"/>
  <c r="H26" i="3" s="1"/>
  <c r="G11" i="3"/>
  <c r="G26" i="3" s="1"/>
  <c r="F11" i="3"/>
  <c r="AQ10" i="3"/>
  <c r="AP10" i="3"/>
  <c r="AO10" i="3"/>
  <c r="AO25" i="3" s="1"/>
  <c r="AN10" i="3"/>
  <c r="AN25" i="3" s="1"/>
  <c r="AM10" i="3"/>
  <c r="AM25" i="3" s="1"/>
  <c r="AL10" i="3"/>
  <c r="AL25" i="3" s="1"/>
  <c r="AK10" i="3"/>
  <c r="AJ10" i="3"/>
  <c r="AI10" i="3"/>
  <c r="AH10" i="3"/>
  <c r="AG10" i="3"/>
  <c r="AF10" i="3"/>
  <c r="AF25" i="3" s="1"/>
  <c r="AE10" i="3"/>
  <c r="AE25" i="3" s="1"/>
  <c r="AD10" i="3"/>
  <c r="AD25" i="3" s="1"/>
  <c r="AC10" i="3"/>
  <c r="AB10" i="3"/>
  <c r="AB25" i="3" s="1"/>
  <c r="AA10" i="3"/>
  <c r="Z10" i="3"/>
  <c r="Y10" i="3"/>
  <c r="X10" i="3"/>
  <c r="X25" i="3" s="1"/>
  <c r="W10" i="3"/>
  <c r="W25" i="3" s="1"/>
  <c r="V10" i="3"/>
  <c r="V25" i="3" s="1"/>
  <c r="U10" i="3"/>
  <c r="T10" i="3"/>
  <c r="S10" i="3"/>
  <c r="S25" i="3" s="1"/>
  <c r="R10" i="3"/>
  <c r="Q10" i="3"/>
  <c r="Q25" i="3" s="1"/>
  <c r="P10" i="3"/>
  <c r="P25" i="3" s="1"/>
  <c r="O10" i="3"/>
  <c r="O25" i="3" s="1"/>
  <c r="N10" i="3"/>
  <c r="N25" i="3" s="1"/>
  <c r="M10" i="3"/>
  <c r="L10" i="3"/>
  <c r="K10" i="3"/>
  <c r="J10" i="3"/>
  <c r="I10" i="3"/>
  <c r="H10" i="3"/>
  <c r="H25" i="3" s="1"/>
  <c r="G10" i="3"/>
  <c r="G25" i="3" s="1"/>
  <c r="F10" i="3"/>
  <c r="F25" i="3" s="1"/>
  <c r="AQ9" i="3"/>
  <c r="AP9" i="3"/>
  <c r="AO9" i="3"/>
  <c r="AN9" i="3"/>
  <c r="AM9" i="3"/>
  <c r="AM24" i="3" s="1"/>
  <c r="AL9" i="3"/>
  <c r="AL24" i="3" s="1"/>
  <c r="AK9" i="3"/>
  <c r="AJ9" i="3"/>
  <c r="AJ24" i="3" s="1"/>
  <c r="AI9" i="3"/>
  <c r="AH9" i="3"/>
  <c r="AG9" i="3"/>
  <c r="AF9" i="3"/>
  <c r="AE9" i="3"/>
  <c r="AD9" i="3"/>
  <c r="AD24" i="3" s="1"/>
  <c r="AC9" i="3"/>
  <c r="AB9" i="3"/>
  <c r="AB24" i="3" s="1"/>
  <c r="AA9" i="3"/>
  <c r="Z9" i="3"/>
  <c r="Y9" i="3"/>
  <c r="X9" i="3"/>
  <c r="X24" i="3" s="1"/>
  <c r="W9" i="3"/>
  <c r="W24" i="3" s="1"/>
  <c r="V9" i="3"/>
  <c r="V24" i="3" s="1"/>
  <c r="U9" i="3"/>
  <c r="T9" i="3"/>
  <c r="T24" i="3" s="1"/>
  <c r="S9" i="3"/>
  <c r="S24" i="3" s="1"/>
  <c r="R9" i="3"/>
  <c r="Q9" i="3"/>
  <c r="Q24" i="3" s="1"/>
  <c r="P9" i="3"/>
  <c r="O9" i="3"/>
  <c r="N9" i="3"/>
  <c r="M9" i="3"/>
  <c r="L9" i="3"/>
  <c r="K9" i="3"/>
  <c r="K24" i="3" s="1"/>
  <c r="J9" i="3"/>
  <c r="I9" i="3"/>
  <c r="H9" i="3"/>
  <c r="G9" i="3"/>
  <c r="G24" i="3" s="1"/>
  <c r="F9" i="3"/>
  <c r="F24" i="3" s="1"/>
  <c r="E18" i="3"/>
  <c r="E33" i="3" s="1"/>
  <c r="E109" i="3" s="1"/>
  <c r="D33" i="3"/>
  <c r="D109" i="3" s="1"/>
  <c r="C33" i="3"/>
  <c r="C109" i="3" s="1"/>
  <c r="B18" i="3"/>
  <c r="B33" i="3" s="1"/>
  <c r="B109" i="3" s="1"/>
  <c r="E17" i="3"/>
  <c r="E32" i="3" s="1"/>
  <c r="E108" i="3" s="1"/>
  <c r="D32" i="3"/>
  <c r="D108" i="3" s="1"/>
  <c r="C32" i="3"/>
  <c r="C108" i="3" s="1"/>
  <c r="B17" i="3"/>
  <c r="B32" i="3" s="1"/>
  <c r="B108" i="3" s="1"/>
  <c r="E12" i="3"/>
  <c r="E27" i="3" s="1"/>
  <c r="B12" i="3"/>
  <c r="B50" i="3"/>
  <c r="C145" i="3"/>
  <c r="D145" i="3"/>
  <c r="E145" i="3"/>
  <c r="C146" i="3"/>
  <c r="D146" i="3"/>
  <c r="E146" i="3"/>
  <c r="C147" i="3"/>
  <c r="D147" i="3"/>
  <c r="E147" i="3"/>
  <c r="C149" i="3"/>
  <c r="D149" i="3"/>
  <c r="E149" i="3"/>
  <c r="C150" i="3"/>
  <c r="D150" i="3"/>
  <c r="E150" i="3"/>
  <c r="C151" i="3"/>
  <c r="D151" i="3"/>
  <c r="E151" i="3"/>
  <c r="C152" i="3"/>
  <c r="D152" i="3"/>
  <c r="E152" i="3"/>
  <c r="C155" i="3"/>
  <c r="D155" i="3"/>
  <c r="E155" i="3"/>
  <c r="B146" i="3"/>
  <c r="B147" i="3"/>
  <c r="B149" i="3"/>
  <c r="B150" i="3"/>
  <c r="B151" i="3"/>
  <c r="B152" i="3"/>
  <c r="B155" i="3"/>
  <c r="B145" i="3"/>
  <c r="AS168" i="3"/>
  <c r="AS169" i="3"/>
  <c r="B44" i="3"/>
  <c r="B179" i="3" s="1"/>
  <c r="B45" i="3"/>
  <c r="B180" i="3" s="1"/>
  <c r="B46" i="3"/>
  <c r="B181" i="3" s="1"/>
  <c r="B47" i="3"/>
  <c r="B182" i="3" s="1"/>
  <c r="C218" i="3"/>
  <c r="D218" i="3"/>
  <c r="E218" i="3"/>
  <c r="B218" i="3"/>
  <c r="K30" i="3"/>
  <c r="S30" i="3"/>
  <c r="AA30" i="3"/>
  <c r="AI30" i="3"/>
  <c r="AQ30" i="3"/>
  <c r="M31" i="3"/>
  <c r="U31" i="3"/>
  <c r="AC31" i="3"/>
  <c r="AI31" i="3"/>
  <c r="AK31" i="3"/>
  <c r="K34" i="3"/>
  <c r="S34" i="3"/>
  <c r="AA34" i="3"/>
  <c r="AI34" i="3"/>
  <c r="AQ34" i="3"/>
  <c r="AD149" i="3" l="1"/>
  <c r="AN150" i="3"/>
  <c r="H149" i="3"/>
  <c r="AP148" i="3"/>
  <c r="V150" i="3"/>
  <c r="AL150" i="3"/>
  <c r="Q148" i="3"/>
  <c r="AK150" i="3"/>
  <c r="AC150" i="3"/>
  <c r="AQ161" i="3"/>
  <c r="H163" i="3"/>
  <c r="AF163" i="3"/>
  <c r="M149" i="3"/>
  <c r="AQ152" i="3"/>
  <c r="AN163" i="3"/>
  <c r="C148" i="3"/>
  <c r="AH155" i="3"/>
  <c r="F170" i="3"/>
  <c r="V170" i="3"/>
  <c r="AD150" i="3"/>
  <c r="I155" i="3"/>
  <c r="AG155" i="3"/>
  <c r="R151" i="3"/>
  <c r="AF146" i="3"/>
  <c r="AK145" i="3"/>
  <c r="W146" i="3"/>
  <c r="AG147" i="3"/>
  <c r="K155" i="3"/>
  <c r="S155" i="3"/>
  <c r="AA155" i="3"/>
  <c r="AI155" i="3"/>
  <c r="AQ155" i="3"/>
  <c r="L145" i="3"/>
  <c r="T145" i="3"/>
  <c r="AB145" i="3"/>
  <c r="AJ145" i="3"/>
  <c r="F146" i="3"/>
  <c r="N146" i="3"/>
  <c r="V146" i="3"/>
  <c r="AD146" i="3"/>
  <c r="AL146" i="3"/>
  <c r="H147" i="3"/>
  <c r="P147" i="3"/>
  <c r="X147" i="3"/>
  <c r="AF147" i="3"/>
  <c r="AN147" i="3"/>
  <c r="AC29" i="3"/>
  <c r="AH147" i="3"/>
  <c r="Z170" i="3"/>
  <c r="J155" i="3"/>
  <c r="AH26" i="3"/>
  <c r="R155" i="3"/>
  <c r="U145" i="3"/>
  <c r="Q147" i="3"/>
  <c r="AH34" i="3"/>
  <c r="F149" i="3"/>
  <c r="F145" i="3"/>
  <c r="V145" i="3"/>
  <c r="AD145" i="3"/>
  <c r="AL145" i="3"/>
  <c r="P146" i="3"/>
  <c r="X146" i="3"/>
  <c r="J147" i="3"/>
  <c r="R147" i="3"/>
  <c r="AP147" i="3"/>
  <c r="S145" i="3"/>
  <c r="W167" i="3"/>
  <c r="O151" i="3"/>
  <c r="R162" i="3"/>
  <c r="P150" i="3"/>
  <c r="Q27" i="3"/>
  <c r="N165" i="3"/>
  <c r="M150" i="3"/>
  <c r="G151" i="3"/>
  <c r="I152" i="3"/>
  <c r="AO152" i="3"/>
  <c r="AF165" i="3"/>
  <c r="Z155" i="3"/>
  <c r="AN29" i="3"/>
  <c r="AH152" i="3"/>
  <c r="G149" i="3"/>
  <c r="O149" i="3"/>
  <c r="W149" i="3"/>
  <c r="AE149" i="3"/>
  <c r="AM149" i="3"/>
  <c r="I150" i="3"/>
  <c r="Q150" i="3"/>
  <c r="Y150" i="3"/>
  <c r="AO150" i="3"/>
  <c r="K151" i="3"/>
  <c r="S151" i="3"/>
  <c r="AA151" i="3"/>
  <c r="AI151" i="3"/>
  <c r="AQ151" i="3"/>
  <c r="M152" i="3"/>
  <c r="U152" i="3"/>
  <c r="AC152" i="3"/>
  <c r="W155" i="3"/>
  <c r="AE155" i="3"/>
  <c r="AM155" i="3"/>
  <c r="E148" i="3"/>
  <c r="U148" i="3"/>
  <c r="AK148" i="3"/>
  <c r="AQ141" i="3"/>
  <c r="Z166" i="3"/>
  <c r="J170" i="3"/>
  <c r="AH170" i="3"/>
  <c r="AH30" i="3"/>
  <c r="N149" i="3"/>
  <c r="H160" i="3"/>
  <c r="Z161" i="3"/>
  <c r="AP161" i="3"/>
  <c r="T162" i="3"/>
  <c r="P164" i="3"/>
  <c r="AF164" i="3"/>
  <c r="J165" i="3"/>
  <c r="AF155" i="3"/>
  <c r="D126" i="3"/>
  <c r="N126" i="3"/>
  <c r="AJ141" i="3"/>
  <c r="R170" i="3"/>
  <c r="P30" i="3"/>
  <c r="AP27" i="3"/>
  <c r="P160" i="3"/>
  <c r="AF160" i="3"/>
  <c r="R161" i="3"/>
  <c r="AH161" i="3"/>
  <c r="AB162" i="3"/>
  <c r="AJ162" i="3"/>
  <c r="N163" i="3"/>
  <c r="AD163" i="3"/>
  <c r="X164" i="3"/>
  <c r="AN164" i="3"/>
  <c r="F167" i="3"/>
  <c r="AF29" i="3"/>
  <c r="AP155" i="3"/>
  <c r="T149" i="3"/>
  <c r="K160" i="3"/>
  <c r="S160" i="3"/>
  <c r="AA145" i="3"/>
  <c r="AI145" i="3"/>
  <c r="M146" i="3"/>
  <c r="U146" i="3"/>
  <c r="Q155" i="3"/>
  <c r="Y155" i="3"/>
  <c r="C141" i="3"/>
  <c r="AN151" i="3"/>
  <c r="W162" i="3"/>
  <c r="AE162" i="3"/>
  <c r="AO148" i="3"/>
  <c r="AM151" i="3"/>
  <c r="Q152" i="3"/>
  <c r="AG152" i="3"/>
  <c r="G146" i="3"/>
  <c r="AE146" i="3"/>
  <c r="AM146" i="3"/>
  <c r="I147" i="3"/>
  <c r="Y147" i="3"/>
  <c r="AO147" i="3"/>
  <c r="AC170" i="3"/>
  <c r="U162" i="3"/>
  <c r="V167" i="3"/>
  <c r="G167" i="3"/>
  <c r="X170" i="3"/>
  <c r="W126" i="3"/>
  <c r="Q165" i="3"/>
  <c r="U26" i="3"/>
  <c r="J126" i="3"/>
  <c r="AH126" i="3"/>
  <c r="AP126" i="3"/>
  <c r="AD126" i="3"/>
  <c r="AL126" i="3"/>
  <c r="L166" i="3"/>
  <c r="AB166" i="3"/>
  <c r="AD167" i="3"/>
  <c r="T170" i="3"/>
  <c r="N141" i="3"/>
  <c r="AF161" i="3"/>
  <c r="AB164" i="3"/>
  <c r="F165" i="3"/>
  <c r="X166" i="3"/>
  <c r="AN166" i="3"/>
  <c r="B141" i="3"/>
  <c r="X160" i="3"/>
  <c r="P170" i="3"/>
  <c r="AN170" i="3"/>
  <c r="M163" i="3"/>
  <c r="AE161" i="3"/>
  <c r="Q167" i="3"/>
  <c r="C27" i="3"/>
  <c r="N145" i="3"/>
  <c r="H146" i="3"/>
  <c r="P161" i="3"/>
  <c r="AN146" i="3"/>
  <c r="Z147" i="3"/>
  <c r="AH162" i="3"/>
  <c r="U149" i="3"/>
  <c r="AC149" i="3"/>
  <c r="AE165" i="3"/>
  <c r="Y151" i="3"/>
  <c r="AO151" i="3"/>
  <c r="K167" i="3"/>
  <c r="S152" i="3"/>
  <c r="AA152" i="3"/>
  <c r="AQ167" i="3"/>
  <c r="M170" i="3"/>
  <c r="S148" i="3"/>
  <c r="AI148" i="3"/>
  <c r="E126" i="3"/>
  <c r="S165" i="3"/>
  <c r="AQ165" i="3"/>
  <c r="AA165" i="3"/>
  <c r="AN28" i="3"/>
  <c r="H170" i="3"/>
  <c r="AF170" i="3"/>
  <c r="AI164" i="3"/>
  <c r="O166" i="3"/>
  <c r="AM166" i="3"/>
  <c r="X34" i="3"/>
  <c r="M148" i="3"/>
  <c r="V149" i="3"/>
  <c r="AD164" i="3"/>
  <c r="AL149" i="3"/>
  <c r="H150" i="3"/>
  <c r="X150" i="3"/>
  <c r="AF150" i="3"/>
  <c r="AN165" i="3"/>
  <c r="J151" i="3"/>
  <c r="Z151" i="3"/>
  <c r="AP151" i="3"/>
  <c r="L152" i="3"/>
  <c r="T152" i="3"/>
  <c r="AB152" i="3"/>
  <c r="AJ152" i="3"/>
  <c r="L163" i="3"/>
  <c r="O163" i="3"/>
  <c r="R24" i="3"/>
  <c r="R160" i="3"/>
  <c r="AH24" i="3"/>
  <c r="AH160" i="3"/>
  <c r="AJ146" i="3"/>
  <c r="AJ161" i="3"/>
  <c r="AJ25" i="3"/>
  <c r="X148" i="3"/>
  <c r="X163" i="3"/>
  <c r="J149" i="3"/>
  <c r="J164" i="3"/>
  <c r="AH149" i="3"/>
  <c r="AH164" i="3"/>
  <c r="T165" i="3"/>
  <c r="T150" i="3"/>
  <c r="F30" i="3"/>
  <c r="F166" i="3"/>
  <c r="AD151" i="3"/>
  <c r="AD166" i="3"/>
  <c r="P31" i="3"/>
  <c r="P167" i="3"/>
  <c r="AN167" i="3"/>
  <c r="AN31" i="3"/>
  <c r="N170" i="3"/>
  <c r="N34" i="3"/>
  <c r="AL34" i="3"/>
  <c r="AL170" i="3"/>
  <c r="V166" i="3"/>
  <c r="V30" i="3"/>
  <c r="U165" i="3"/>
  <c r="I167" i="3"/>
  <c r="V34" i="3"/>
  <c r="T29" i="3"/>
  <c r="M27" i="3"/>
  <c r="N161" i="3"/>
  <c r="AN162" i="3"/>
  <c r="L164" i="3"/>
  <c r="T164" i="3"/>
  <c r="H166" i="3"/>
  <c r="AD170" i="3"/>
  <c r="U167" i="3"/>
  <c r="Z24" i="3"/>
  <c r="Z160" i="3"/>
  <c r="T146" i="3"/>
  <c r="T161" i="3"/>
  <c r="F147" i="3"/>
  <c r="F162" i="3"/>
  <c r="AL147" i="3"/>
  <c r="AL26" i="3"/>
  <c r="AL162" i="3"/>
  <c r="R149" i="3"/>
  <c r="R164" i="3"/>
  <c r="AP149" i="3"/>
  <c r="AP164" i="3"/>
  <c r="AB150" i="3"/>
  <c r="AB165" i="3"/>
  <c r="H167" i="3"/>
  <c r="H31" i="3"/>
  <c r="X31" i="3"/>
  <c r="X167" i="3"/>
  <c r="B184" i="3"/>
  <c r="W160" i="3"/>
  <c r="I161" i="3"/>
  <c r="I25" i="3"/>
  <c r="AO161" i="3"/>
  <c r="AI162" i="3"/>
  <c r="Q160" i="3"/>
  <c r="L25" i="3"/>
  <c r="L161" i="3"/>
  <c r="AD147" i="3"/>
  <c r="AD162" i="3"/>
  <c r="AD26" i="3"/>
  <c r="AI152" i="3"/>
  <c r="AI167" i="3"/>
  <c r="O160" i="3"/>
  <c r="O24" i="3"/>
  <c r="AM160" i="3"/>
  <c r="Y25" i="3"/>
  <c r="Y161" i="3"/>
  <c r="S162" i="3"/>
  <c r="AK163" i="3"/>
  <c r="W164" i="3"/>
  <c r="AM164" i="3"/>
  <c r="AO165" i="3"/>
  <c r="M167" i="3"/>
  <c r="C163" i="3"/>
  <c r="AN24" i="3"/>
  <c r="AN160" i="3"/>
  <c r="L26" i="3"/>
  <c r="L162" i="3"/>
  <c r="F27" i="3"/>
  <c r="F163" i="3"/>
  <c r="F148" i="3"/>
  <c r="V27" i="3"/>
  <c r="V163" i="3"/>
  <c r="AL27" i="3"/>
  <c r="AL163" i="3"/>
  <c r="AA126" i="3"/>
  <c r="V162" i="3"/>
  <c r="J24" i="3"/>
  <c r="J160" i="3"/>
  <c r="AP24" i="3"/>
  <c r="AP160" i="3"/>
  <c r="AB146" i="3"/>
  <c r="AB161" i="3"/>
  <c r="N147" i="3"/>
  <c r="N162" i="3"/>
  <c r="P27" i="3"/>
  <c r="P163" i="3"/>
  <c r="Z149" i="3"/>
  <c r="Z164" i="3"/>
  <c r="L150" i="3"/>
  <c r="L165" i="3"/>
  <c r="L29" i="3"/>
  <c r="AJ150" i="3"/>
  <c r="AJ165" i="3"/>
  <c r="N151" i="3"/>
  <c r="N30" i="3"/>
  <c r="N166" i="3"/>
  <c r="AL151" i="3"/>
  <c r="AL166" i="3"/>
  <c r="AF31" i="3"/>
  <c r="AF167" i="3"/>
  <c r="B183" i="3"/>
  <c r="Q141" i="3"/>
  <c r="AO141" i="3"/>
  <c r="AO163" i="3"/>
  <c r="B148" i="3"/>
  <c r="B163" i="3"/>
  <c r="B27" i="3"/>
  <c r="G160" i="3"/>
  <c r="AE160" i="3"/>
  <c r="AE24" i="3"/>
  <c r="Q161" i="3"/>
  <c r="AG161" i="3"/>
  <c r="AG25" i="3"/>
  <c r="K162" i="3"/>
  <c r="K26" i="3"/>
  <c r="AA162" i="3"/>
  <c r="AA26" i="3"/>
  <c r="AQ162" i="3"/>
  <c r="U163" i="3"/>
  <c r="G164" i="3"/>
  <c r="Y165" i="3"/>
  <c r="AC167" i="3"/>
  <c r="O145" i="3"/>
  <c r="K152" i="3"/>
  <c r="J161" i="3"/>
  <c r="J25" i="3"/>
  <c r="H28" i="3"/>
  <c r="H164" i="3"/>
  <c r="AG150" i="3"/>
  <c r="AG165" i="3"/>
  <c r="AK152" i="3"/>
  <c r="AK167" i="3"/>
  <c r="AC148" i="3"/>
  <c r="AC163" i="3"/>
  <c r="K126" i="3"/>
  <c r="S126" i="3"/>
  <c r="AQ126" i="3"/>
  <c r="I160" i="3"/>
  <c r="I24" i="3"/>
  <c r="Y24" i="3"/>
  <c r="Y160" i="3"/>
  <c r="AG160" i="3"/>
  <c r="AG24" i="3"/>
  <c r="AO24" i="3"/>
  <c r="AO160" i="3"/>
  <c r="K25" i="3"/>
  <c r="K161" i="3"/>
  <c r="S161" i="3"/>
  <c r="AA161" i="3"/>
  <c r="AA25" i="3"/>
  <c r="AI161" i="3"/>
  <c r="M26" i="3"/>
  <c r="M162" i="3"/>
  <c r="AC162" i="3"/>
  <c r="AK162" i="3"/>
  <c r="G27" i="3"/>
  <c r="G163" i="3"/>
  <c r="W27" i="3"/>
  <c r="W163" i="3"/>
  <c r="AE27" i="3"/>
  <c r="AE163" i="3"/>
  <c r="AM27" i="3"/>
  <c r="AM163" i="3"/>
  <c r="I164" i="3"/>
  <c r="Q164" i="3"/>
  <c r="Y164" i="3"/>
  <c r="AG164" i="3"/>
  <c r="AI165" i="3"/>
  <c r="F161" i="3"/>
  <c r="D27" i="3"/>
  <c r="D163" i="3"/>
  <c r="AQ24" i="3"/>
  <c r="AQ160" i="3"/>
  <c r="AK25" i="3"/>
  <c r="AK161" i="3"/>
  <c r="AG163" i="3"/>
  <c r="AA28" i="3"/>
  <c r="AA164" i="3"/>
  <c r="AC165" i="3"/>
  <c r="AE166" i="3"/>
  <c r="AO167" i="3"/>
  <c r="AM170" i="3"/>
  <c r="I141" i="3"/>
  <c r="Y141" i="3"/>
  <c r="AG141" i="3"/>
  <c r="AA24" i="3"/>
  <c r="AA160" i="3"/>
  <c r="U25" i="3"/>
  <c r="U161" i="3"/>
  <c r="Q163" i="3"/>
  <c r="K28" i="3"/>
  <c r="K164" i="3"/>
  <c r="M165" i="3"/>
  <c r="AK165" i="3"/>
  <c r="W166" i="3"/>
  <c r="O170" i="3"/>
  <c r="N24" i="3"/>
  <c r="AG148" i="3"/>
  <c r="L160" i="3"/>
  <c r="AB160" i="3"/>
  <c r="V161" i="3"/>
  <c r="AL161" i="3"/>
  <c r="P162" i="3"/>
  <c r="AF162" i="3"/>
  <c r="R163" i="3"/>
  <c r="R148" i="3"/>
  <c r="AH163" i="3"/>
  <c r="AD165" i="3"/>
  <c r="R167" i="3"/>
  <c r="AH167" i="3"/>
  <c r="AP170" i="3"/>
  <c r="AH166" i="3"/>
  <c r="S164" i="3"/>
  <c r="AI24" i="3"/>
  <c r="AI160" i="3"/>
  <c r="AC25" i="3"/>
  <c r="AC161" i="3"/>
  <c r="O147" i="3"/>
  <c r="O162" i="3"/>
  <c r="AM147" i="3"/>
  <c r="AM162" i="3"/>
  <c r="Y148" i="3"/>
  <c r="Y163" i="3"/>
  <c r="AQ28" i="3"/>
  <c r="AQ164" i="3"/>
  <c r="G166" i="3"/>
  <c r="G170" i="3"/>
  <c r="AE170" i="3"/>
  <c r="O34" i="3"/>
  <c r="O26" i="3"/>
  <c r="AE147" i="3"/>
  <c r="E163" i="3"/>
  <c r="T160" i="3"/>
  <c r="AJ160" i="3"/>
  <c r="AD161" i="3"/>
  <c r="H162" i="3"/>
  <c r="X162" i="3"/>
  <c r="J163" i="3"/>
  <c r="Z163" i="3"/>
  <c r="Z148" i="3"/>
  <c r="AP163" i="3"/>
  <c r="AJ164" i="3"/>
  <c r="V165" i="3"/>
  <c r="AL165" i="3"/>
  <c r="P166" i="3"/>
  <c r="AF166" i="3"/>
  <c r="J167" i="3"/>
  <c r="Z167" i="3"/>
  <c r="AP167" i="3"/>
  <c r="Z34" i="3"/>
  <c r="AO31" i="3"/>
  <c r="Q31" i="3"/>
  <c r="Z30" i="3"/>
  <c r="AL29" i="3"/>
  <c r="V29" i="3"/>
  <c r="AD28" i="3"/>
  <c r="AM26" i="3"/>
  <c r="Z26" i="3"/>
  <c r="L24" i="3"/>
  <c r="R27" i="3"/>
  <c r="U150" i="3"/>
  <c r="AE151" i="3"/>
  <c r="AQ145" i="3"/>
  <c r="K145" i="3"/>
  <c r="J148" i="3"/>
  <c r="M145" i="3"/>
  <c r="M160" i="3"/>
  <c r="U24" i="3"/>
  <c r="U160" i="3"/>
  <c r="AC145" i="3"/>
  <c r="AC160" i="3"/>
  <c r="AK24" i="3"/>
  <c r="AK160" i="3"/>
  <c r="G161" i="3"/>
  <c r="O146" i="3"/>
  <c r="O161" i="3"/>
  <c r="W161" i="3"/>
  <c r="AM161" i="3"/>
  <c r="I26" i="3"/>
  <c r="I162" i="3"/>
  <c r="Q26" i="3"/>
  <c r="Q162" i="3"/>
  <c r="Y26" i="3"/>
  <c r="Y162" i="3"/>
  <c r="AG26" i="3"/>
  <c r="AG162" i="3"/>
  <c r="AO26" i="3"/>
  <c r="AO162" i="3"/>
  <c r="K148" i="3"/>
  <c r="K163" i="3"/>
  <c r="S163" i="3"/>
  <c r="AA148" i="3"/>
  <c r="AA163" i="3"/>
  <c r="AI163" i="3"/>
  <c r="AQ148" i="3"/>
  <c r="AQ163" i="3"/>
  <c r="U164" i="3"/>
  <c r="AC164" i="3"/>
  <c r="S167" i="3"/>
  <c r="AA167" i="3"/>
  <c r="AG167" i="3"/>
  <c r="M25" i="3"/>
  <c r="M161" i="3"/>
  <c r="G147" i="3"/>
  <c r="G162" i="3"/>
  <c r="I148" i="3"/>
  <c r="I163" i="3"/>
  <c r="Y152" i="3"/>
  <c r="Y167" i="3"/>
  <c r="W170" i="3"/>
  <c r="AK29" i="3"/>
  <c r="U29" i="3"/>
  <c r="W147" i="3"/>
  <c r="W151" i="3"/>
  <c r="F160" i="3"/>
  <c r="N160" i="3"/>
  <c r="V160" i="3"/>
  <c r="AD160" i="3"/>
  <c r="AL160" i="3"/>
  <c r="H161" i="3"/>
  <c r="X161" i="3"/>
  <c r="AN161" i="3"/>
  <c r="J162" i="3"/>
  <c r="Z162" i="3"/>
  <c r="AP162" i="3"/>
  <c r="T163" i="3"/>
  <c r="AB163" i="3"/>
  <c r="AJ163" i="3"/>
  <c r="F164" i="3"/>
  <c r="N164" i="3"/>
  <c r="V164" i="3"/>
  <c r="AL164" i="3"/>
  <c r="H165" i="3"/>
  <c r="P165" i="3"/>
  <c r="X165" i="3"/>
  <c r="J166" i="3"/>
  <c r="R166" i="3"/>
  <c r="AP166" i="3"/>
  <c r="L167" i="3"/>
  <c r="T167" i="3"/>
  <c r="AB167" i="3"/>
  <c r="AJ167" i="3"/>
  <c r="X145" i="3"/>
  <c r="M164" i="3"/>
  <c r="AK149" i="3"/>
  <c r="G150" i="3"/>
  <c r="O150" i="3"/>
  <c r="W150" i="3"/>
  <c r="AE150" i="3"/>
  <c r="AM150" i="3"/>
  <c r="I151" i="3"/>
  <c r="I166" i="3"/>
  <c r="Q30" i="3"/>
  <c r="Q166" i="3"/>
  <c r="Y30" i="3"/>
  <c r="Y166" i="3"/>
  <c r="AG30" i="3"/>
  <c r="AG166" i="3"/>
  <c r="AO30" i="3"/>
  <c r="AO166" i="3"/>
  <c r="I34" i="3"/>
  <c r="I170" i="3"/>
  <c r="Q34" i="3"/>
  <c r="Q170" i="3"/>
  <c r="Y34" i="3"/>
  <c r="Y170" i="3"/>
  <c r="AG34" i="3"/>
  <c r="AG170" i="3"/>
  <c r="AO155" i="3"/>
  <c r="AO170" i="3"/>
  <c r="G145" i="3"/>
  <c r="W145" i="3"/>
  <c r="AE145" i="3"/>
  <c r="AM145" i="3"/>
  <c r="I146" i="3"/>
  <c r="Q146" i="3"/>
  <c r="Y146" i="3"/>
  <c r="AG146" i="3"/>
  <c r="AO146" i="3"/>
  <c r="K147" i="3"/>
  <c r="S147" i="3"/>
  <c r="AA147" i="3"/>
  <c r="AI147" i="3"/>
  <c r="AQ147" i="3"/>
  <c r="H155" i="3"/>
  <c r="P155" i="3"/>
  <c r="X155" i="3"/>
  <c r="AN155" i="3"/>
  <c r="R126" i="3"/>
  <c r="Z126" i="3"/>
  <c r="P141" i="3"/>
  <c r="X141" i="3"/>
  <c r="AF141" i="3"/>
  <c r="AP141" i="3"/>
  <c r="AB170" i="3"/>
  <c r="AE167" i="3"/>
  <c r="AJ166" i="3"/>
  <c r="O165" i="3"/>
  <c r="O164" i="3"/>
  <c r="AE164" i="3"/>
  <c r="I165" i="3"/>
  <c r="K166" i="3"/>
  <c r="S166" i="3"/>
  <c r="AA166" i="3"/>
  <c r="AI166" i="3"/>
  <c r="AQ166" i="3"/>
  <c r="K170" i="3"/>
  <c r="S170" i="3"/>
  <c r="AA170" i="3"/>
  <c r="AI170" i="3"/>
  <c r="AQ170" i="3"/>
  <c r="M147" i="3"/>
  <c r="AF148" i="3"/>
  <c r="B126" i="3"/>
  <c r="J141" i="3"/>
  <c r="AK170" i="3"/>
  <c r="L170" i="3"/>
  <c r="O167" i="3"/>
  <c r="T166" i="3"/>
  <c r="AM165" i="3"/>
  <c r="R165" i="3"/>
  <c r="Z165" i="3"/>
  <c r="AH165" i="3"/>
  <c r="AP165" i="3"/>
  <c r="C126" i="3"/>
  <c r="G126" i="3"/>
  <c r="O126" i="3"/>
  <c r="AE126" i="3"/>
  <c r="AM126" i="3"/>
  <c r="AI126" i="3"/>
  <c r="O141" i="3"/>
  <c r="AJ170" i="3"/>
  <c r="AM167" i="3"/>
  <c r="N167" i="3"/>
  <c r="AO164" i="3"/>
  <c r="K165" i="3"/>
  <c r="M166" i="3"/>
  <c r="U30" i="3"/>
  <c r="U166" i="3"/>
  <c r="AC30" i="3"/>
  <c r="AC166" i="3"/>
  <c r="AK30" i="3"/>
  <c r="AK166" i="3"/>
  <c r="L149" i="3"/>
  <c r="AB149" i="3"/>
  <c r="AJ149" i="3"/>
  <c r="F150" i="3"/>
  <c r="N150" i="3"/>
  <c r="H151" i="3"/>
  <c r="X151" i="3"/>
  <c r="AF151" i="3"/>
  <c r="J152" i="3"/>
  <c r="R152" i="3"/>
  <c r="Z152" i="3"/>
  <c r="AP152" i="3"/>
  <c r="AH148" i="3"/>
  <c r="F126" i="3"/>
  <c r="V126" i="3"/>
  <c r="H141" i="3"/>
  <c r="AN141" i="3"/>
  <c r="AL141" i="3"/>
  <c r="D141" i="3"/>
  <c r="U170" i="3"/>
  <c r="AL167" i="3"/>
  <c r="W165" i="3"/>
  <c r="G165" i="3"/>
  <c r="AK164" i="3"/>
  <c r="AB141" i="3"/>
  <c r="R141" i="3"/>
  <c r="Z141" i="3"/>
  <c r="AH141" i="3"/>
  <c r="E141" i="3"/>
  <c r="U141" i="3"/>
  <c r="W141" i="3"/>
  <c r="AE141" i="3"/>
  <c r="K141" i="3"/>
  <c r="AA141" i="3"/>
  <c r="AK141" i="3"/>
  <c r="T141" i="3"/>
  <c r="AD141" i="3"/>
  <c r="AI141" i="3"/>
  <c r="S141" i="3"/>
  <c r="M141" i="3"/>
  <c r="L141" i="3"/>
  <c r="F141" i="3"/>
  <c r="V141" i="3"/>
  <c r="AC141" i="3"/>
  <c r="G141" i="3"/>
  <c r="AM141" i="3"/>
  <c r="AN126" i="3"/>
  <c r="AF126" i="3"/>
  <c r="X126" i="3"/>
  <c r="P126" i="3"/>
  <c r="H126" i="3"/>
  <c r="AK126" i="3"/>
  <c r="AC126" i="3"/>
  <c r="U126" i="3"/>
  <c r="M126" i="3"/>
  <c r="AJ126" i="3"/>
  <c r="AB126" i="3"/>
  <c r="T126" i="3"/>
  <c r="L126" i="3"/>
  <c r="AO126" i="3"/>
  <c r="AG126" i="3"/>
  <c r="Y126" i="3"/>
  <c r="Q126" i="3"/>
  <c r="I126" i="3"/>
  <c r="G155" i="3"/>
  <c r="O155" i="3"/>
  <c r="H145" i="3"/>
  <c r="P145" i="3"/>
  <c r="AF145" i="3"/>
  <c r="J146" i="3"/>
  <c r="R146" i="3"/>
  <c r="Z146" i="3"/>
  <c r="AH146" i="3"/>
  <c r="AP146" i="3"/>
  <c r="AJ147" i="3"/>
  <c r="P149" i="3"/>
  <c r="X149" i="3"/>
  <c r="AF149" i="3"/>
  <c r="AN149" i="3"/>
  <c r="J150" i="3"/>
  <c r="R150" i="3"/>
  <c r="Z150" i="3"/>
  <c r="AH150" i="3"/>
  <c r="AP150" i="3"/>
  <c r="S146" i="3"/>
  <c r="AA146" i="3"/>
  <c r="AI146" i="3"/>
  <c r="AQ146" i="3"/>
  <c r="U147" i="3"/>
  <c r="AC147" i="3"/>
  <c r="AK147" i="3"/>
  <c r="I149" i="3"/>
  <c r="Q149" i="3"/>
  <c r="Y149" i="3"/>
  <c r="AG149" i="3"/>
  <c r="AO149" i="3"/>
  <c r="K150" i="3"/>
  <c r="S150" i="3"/>
  <c r="AA150" i="3"/>
  <c r="AI150" i="3"/>
  <c r="AQ150" i="3"/>
  <c r="AD148" i="3"/>
  <c r="AD27" i="3"/>
  <c r="F31" i="3"/>
  <c r="F152" i="3"/>
  <c r="R25" i="3"/>
  <c r="H24" i="3"/>
  <c r="L147" i="3"/>
  <c r="K29" i="3"/>
  <c r="AI25" i="3"/>
  <c r="Z25" i="3"/>
  <c r="AF24" i="3"/>
  <c r="AN145" i="3"/>
  <c r="AN148" i="3"/>
  <c r="AN27" i="3"/>
  <c r="F155" i="3"/>
  <c r="F34" i="3"/>
  <c r="AB29" i="3"/>
  <c r="S29" i="3"/>
  <c r="J29" i="3"/>
  <c r="R28" i="3"/>
  <c r="I28" i="3"/>
  <c r="AK26" i="3"/>
  <c r="AQ25" i="3"/>
  <c r="AH25" i="3"/>
  <c r="V148" i="3"/>
  <c r="L146" i="3"/>
  <c r="AD30" i="3"/>
  <c r="AJ29" i="3"/>
  <c r="R29" i="3"/>
  <c r="Z28" i="3"/>
  <c r="Q28" i="3"/>
  <c r="AJ26" i="3"/>
  <c r="AP25" i="3"/>
  <c r="P24" i="3"/>
  <c r="V147" i="3"/>
  <c r="K146" i="3"/>
  <c r="AI29" i="3"/>
  <c r="Z29" i="3"/>
  <c r="AH28" i="3"/>
  <c r="Y28" i="3"/>
  <c r="P28" i="3"/>
  <c r="N26" i="3"/>
  <c r="AL148" i="3"/>
  <c r="AM148" i="3"/>
  <c r="AE148" i="3"/>
  <c r="W148" i="3"/>
  <c r="O148" i="3"/>
  <c r="G148" i="3"/>
  <c r="AB26" i="3"/>
  <c r="AB147" i="3"/>
  <c r="N148" i="3"/>
  <c r="N27" i="3"/>
  <c r="AC26" i="3"/>
  <c r="H148" i="3"/>
  <c r="H27" i="3"/>
  <c r="AQ29" i="3"/>
  <c r="AG28" i="3"/>
  <c r="T147" i="3"/>
  <c r="T26" i="3"/>
  <c r="AA29" i="3"/>
  <c r="AL30" i="3"/>
  <c r="AH29" i="3"/>
  <c r="AP28" i="3"/>
  <c r="X28" i="3"/>
  <c r="F26" i="3"/>
  <c r="AP29" i="3"/>
  <c r="AO28" i="3"/>
  <c r="AF28" i="3"/>
  <c r="T25" i="3"/>
  <c r="AN152" i="3"/>
  <c r="AF152" i="3"/>
  <c r="X152" i="3"/>
  <c r="P152" i="3"/>
  <c r="H152" i="3"/>
  <c r="AK151" i="3"/>
  <c r="AC151" i="3"/>
  <c r="U151" i="3"/>
  <c r="AC24" i="3"/>
  <c r="M24" i="3"/>
  <c r="AQ27" i="3"/>
  <c r="AA27" i="3"/>
  <c r="K27" i="3"/>
  <c r="Q151" i="3"/>
  <c r="AC146" i="3"/>
  <c r="F151" i="3"/>
  <c r="AM152" i="3"/>
  <c r="AE152" i="3"/>
  <c r="W152" i="3"/>
  <c r="O152" i="3"/>
  <c r="G152" i="3"/>
  <c r="AJ151" i="3"/>
  <c r="AB151" i="3"/>
  <c r="T151" i="3"/>
  <c r="L151" i="3"/>
  <c r="AP145" i="3"/>
  <c r="AH145" i="3"/>
  <c r="Z145" i="3"/>
  <c r="R145" i="3"/>
  <c r="J145" i="3"/>
  <c r="M151" i="3"/>
  <c r="AD152" i="3"/>
  <c r="AG145" i="3"/>
  <c r="Q145" i="3"/>
  <c r="AL155" i="3"/>
  <c r="N155" i="3"/>
  <c r="AO34" i="3"/>
  <c r="AM29" i="3"/>
  <c r="AE29" i="3"/>
  <c r="W29" i="3"/>
  <c r="O29" i="3"/>
  <c r="G29" i="3"/>
  <c r="AG151" i="3"/>
  <c r="AK146" i="3"/>
  <c r="AK155" i="3"/>
  <c r="AC155" i="3"/>
  <c r="U155" i="3"/>
  <c r="M155" i="3"/>
  <c r="AL152" i="3"/>
  <c r="V152" i="3"/>
  <c r="N152" i="3"/>
  <c r="AO145" i="3"/>
  <c r="Y145" i="3"/>
  <c r="I145" i="3"/>
  <c r="AD155" i="3"/>
  <c r="V155" i="3"/>
  <c r="I30" i="3"/>
  <c r="AQ149" i="3"/>
  <c r="AI149" i="3"/>
  <c r="AA149" i="3"/>
  <c r="S149" i="3"/>
  <c r="K149" i="3"/>
  <c r="AJ155" i="3"/>
  <c r="AB155" i="3"/>
  <c r="T155" i="3"/>
  <c r="L155" i="3"/>
  <c r="AO27" i="3"/>
  <c r="AG27" i="3"/>
  <c r="Y27" i="3"/>
  <c r="I27" i="3"/>
  <c r="P148" i="3"/>
  <c r="AF27" i="3"/>
  <c r="X27" i="3"/>
  <c r="D148" i="3"/>
  <c r="U27" i="3"/>
  <c r="AJ148" i="3"/>
  <c r="AB148" i="3"/>
  <c r="T148" i="3"/>
  <c r="L148" i="3"/>
  <c r="B235" i="3"/>
  <c r="AI235" i="3"/>
  <c r="K235" i="3"/>
  <c r="AQ235" i="3"/>
  <c r="S235" i="3"/>
  <c r="AA235" i="3"/>
  <c r="C235" i="3"/>
  <c r="AC235" i="3"/>
  <c r="U235" i="3"/>
  <c r="E235" i="3"/>
  <c r="AJ235" i="3"/>
  <c r="AB235" i="3"/>
  <c r="T235" i="3"/>
  <c r="L235" i="3"/>
  <c r="D235" i="3"/>
  <c r="AH235" i="3"/>
  <c r="R235" i="3"/>
  <c r="AO235" i="3"/>
  <c r="AG235" i="3"/>
  <c r="Y235" i="3"/>
  <c r="Q235" i="3"/>
  <c r="I235" i="3"/>
  <c r="AP235" i="3"/>
  <c r="J235" i="3"/>
  <c r="Z235" i="3"/>
  <c r="AK235" i="3"/>
  <c r="M235" i="3"/>
  <c r="AN235" i="3"/>
  <c r="P235" i="3"/>
  <c r="AM235" i="3"/>
  <c r="AE235" i="3"/>
  <c r="W235" i="3"/>
  <c r="O235" i="3"/>
  <c r="G235" i="3"/>
  <c r="F251" i="3"/>
  <c r="AF235" i="3"/>
  <c r="X235" i="3"/>
  <c r="H235" i="3"/>
  <c r="AL235" i="3"/>
  <c r="AD235" i="3"/>
  <c r="V235" i="3"/>
  <c r="N235" i="3"/>
  <c r="F235" i="3"/>
  <c r="B43" i="3"/>
  <c r="B178" i="3" l="1"/>
  <c r="H47" i="3"/>
  <c r="H182" i="3" s="1"/>
  <c r="G46" i="3"/>
  <c r="G181" i="3" s="1"/>
  <c r="G42" i="3"/>
  <c r="G177" i="3" s="1"/>
  <c r="AQ251" i="3"/>
  <c r="X251" i="3"/>
  <c r="R251" i="3"/>
  <c r="AO199" i="3"/>
  <c r="AG199" i="3"/>
  <c r="Y199" i="3"/>
  <c r="T199" i="3"/>
  <c r="Q199" i="3"/>
  <c r="I199" i="3"/>
  <c r="AM200" i="3"/>
  <c r="AL200" i="3"/>
  <c r="AD200" i="3"/>
  <c r="V200" i="3"/>
  <c r="N200" i="3"/>
  <c r="J200" i="3"/>
  <c r="F200" i="3"/>
  <c r="AN198" i="3"/>
  <c r="AF198" i="3"/>
  <c r="X198" i="3"/>
  <c r="P198" i="3"/>
  <c r="H198" i="3"/>
  <c r="AQ197" i="3"/>
  <c r="AP197" i="3"/>
  <c r="AI197" i="3"/>
  <c r="AH197" i="3"/>
  <c r="AA197" i="3"/>
  <c r="Z197" i="3"/>
  <c r="S197" i="3"/>
  <c r="R197" i="3"/>
  <c r="N197" i="3"/>
  <c r="K197" i="3"/>
  <c r="J197" i="3"/>
  <c r="AO196" i="3"/>
  <c r="AG196" i="3"/>
  <c r="Y196" i="3"/>
  <c r="Q196" i="3"/>
  <c r="I196" i="3"/>
  <c r="AP195" i="3"/>
  <c r="AM195" i="3"/>
  <c r="AH195" i="3"/>
  <c r="Z195" i="3"/>
  <c r="W195" i="3"/>
  <c r="R195" i="3"/>
  <c r="O195" i="3"/>
  <c r="N195" i="3"/>
  <c r="J195" i="3"/>
  <c r="G195" i="3"/>
  <c r="AN194" i="3"/>
  <c r="AJ194" i="3"/>
  <c r="AF194" i="3"/>
  <c r="AE194" i="3"/>
  <c r="AB194" i="3"/>
  <c r="X194" i="3"/>
  <c r="U194" i="3"/>
  <c r="T194" i="3"/>
  <c r="P194" i="3"/>
  <c r="O194" i="3"/>
  <c r="L194" i="3"/>
  <c r="H194" i="3"/>
  <c r="AP251" i="3"/>
  <c r="AC193" i="3"/>
  <c r="Z193" i="3"/>
  <c r="M193" i="3"/>
  <c r="J193" i="3"/>
  <c r="AQ192" i="3"/>
  <c r="AO192" i="3"/>
  <c r="AN192" i="3"/>
  <c r="AI192" i="3"/>
  <c r="AG192" i="3"/>
  <c r="Y192" i="3"/>
  <c r="Q192" i="3"/>
  <c r="P192" i="3"/>
  <c r="I192" i="3"/>
  <c r="AO191" i="3"/>
  <c r="AM191" i="3"/>
  <c r="AL251" i="3"/>
  <c r="AK191" i="3"/>
  <c r="AG191" i="3"/>
  <c r="AD191" i="3"/>
  <c r="AC191" i="3"/>
  <c r="Y191" i="3"/>
  <c r="V251" i="3"/>
  <c r="U191" i="3"/>
  <c r="Q191" i="3"/>
  <c r="O191" i="3"/>
  <c r="N251" i="3"/>
  <c r="M191" i="3"/>
  <c r="I191" i="3"/>
  <c r="X190" i="3"/>
  <c r="P190" i="3"/>
  <c r="AQ199" i="3"/>
  <c r="AP199" i="3"/>
  <c r="AI199" i="3"/>
  <c r="AH199" i="3"/>
  <c r="AE199" i="3"/>
  <c r="AA199" i="3"/>
  <c r="Z199" i="3"/>
  <c r="S199" i="3"/>
  <c r="R199" i="3"/>
  <c r="K199" i="3"/>
  <c r="J199" i="3"/>
  <c r="G199" i="3"/>
  <c r="C199" i="3"/>
  <c r="B199" i="3"/>
  <c r="AO198" i="3"/>
  <c r="AJ198" i="3"/>
  <c r="AG198" i="3"/>
  <c r="AC198" i="3"/>
  <c r="AB198" i="3"/>
  <c r="Y198" i="3"/>
  <c r="U198" i="3"/>
  <c r="T198" i="3"/>
  <c r="L198" i="3"/>
  <c r="I198" i="3"/>
  <c r="D198" i="3"/>
  <c r="G193" i="3"/>
  <c r="E219" i="3"/>
  <c r="D219" i="3"/>
  <c r="C219" i="3"/>
  <c r="B219" i="3"/>
  <c r="AS204" i="3"/>
  <c r="AN199" i="3"/>
  <c r="AM199" i="3"/>
  <c r="AL199" i="3"/>
  <c r="AK199" i="3"/>
  <c r="AJ199" i="3"/>
  <c r="AF199" i="3"/>
  <c r="AD199" i="3"/>
  <c r="AC199" i="3"/>
  <c r="AB199" i="3"/>
  <c r="X199" i="3"/>
  <c r="W199" i="3"/>
  <c r="V199" i="3"/>
  <c r="U199" i="3"/>
  <c r="P199" i="3"/>
  <c r="O199" i="3"/>
  <c r="N199" i="3"/>
  <c r="M199" i="3"/>
  <c r="L199" i="3"/>
  <c r="H199" i="3"/>
  <c r="F199" i="3"/>
  <c r="E199" i="3"/>
  <c r="D199" i="3"/>
  <c r="AQ200" i="3"/>
  <c r="AP200" i="3"/>
  <c r="AO200" i="3"/>
  <c r="AN200" i="3"/>
  <c r="AK200" i="3"/>
  <c r="AJ200" i="3"/>
  <c r="AI200" i="3"/>
  <c r="AH200" i="3"/>
  <c r="AG200" i="3"/>
  <c r="AF200" i="3"/>
  <c r="AE200" i="3"/>
  <c r="AC200" i="3"/>
  <c r="AB200" i="3"/>
  <c r="AA200" i="3"/>
  <c r="Z200" i="3"/>
  <c r="Y200" i="3"/>
  <c r="X200" i="3"/>
  <c r="W200" i="3"/>
  <c r="U200" i="3"/>
  <c r="T200" i="3"/>
  <c r="S200" i="3"/>
  <c r="R200" i="3"/>
  <c r="Q200" i="3"/>
  <c r="P200" i="3"/>
  <c r="O200" i="3"/>
  <c r="M200" i="3"/>
  <c r="L200" i="3"/>
  <c r="K200" i="3"/>
  <c r="I200" i="3"/>
  <c r="H200" i="3"/>
  <c r="G200" i="3"/>
  <c r="E200" i="3"/>
  <c r="D200" i="3"/>
  <c r="C200" i="3"/>
  <c r="B200" i="3"/>
  <c r="AQ198" i="3"/>
  <c r="AP198" i="3"/>
  <c r="AM198" i="3"/>
  <c r="AL198" i="3"/>
  <c r="AI198" i="3"/>
  <c r="AH198" i="3"/>
  <c r="AE198" i="3"/>
  <c r="AD198" i="3"/>
  <c r="AA198" i="3"/>
  <c r="Z198" i="3"/>
  <c r="W198" i="3"/>
  <c r="V198" i="3"/>
  <c r="S198" i="3"/>
  <c r="R198" i="3"/>
  <c r="O198" i="3"/>
  <c r="N198" i="3"/>
  <c r="M198" i="3"/>
  <c r="K198" i="3"/>
  <c r="J198" i="3"/>
  <c r="G198" i="3"/>
  <c r="F198" i="3"/>
  <c r="C198" i="3"/>
  <c r="B198" i="3"/>
  <c r="AO197" i="3"/>
  <c r="AN197" i="3"/>
  <c r="AM197" i="3"/>
  <c r="AL197" i="3"/>
  <c r="AK197" i="3"/>
  <c r="AJ197" i="3"/>
  <c r="AG197" i="3"/>
  <c r="AF197" i="3"/>
  <c r="AE197" i="3"/>
  <c r="AD197" i="3"/>
  <c r="AC197" i="3"/>
  <c r="AB197" i="3"/>
  <c r="Y197" i="3"/>
  <c r="X197" i="3"/>
  <c r="W197" i="3"/>
  <c r="V197" i="3"/>
  <c r="U197" i="3"/>
  <c r="T197" i="3"/>
  <c r="Q197" i="3"/>
  <c r="P197" i="3"/>
  <c r="O197" i="3"/>
  <c r="M197" i="3"/>
  <c r="L197" i="3"/>
  <c r="I197" i="3"/>
  <c r="H197" i="3"/>
  <c r="G197" i="3"/>
  <c r="F197" i="3"/>
  <c r="E197" i="3"/>
  <c r="D197" i="3"/>
  <c r="C197" i="3"/>
  <c r="B197" i="3"/>
  <c r="AQ196" i="3"/>
  <c r="AP196" i="3"/>
  <c r="AN196" i="3"/>
  <c r="AM196" i="3"/>
  <c r="AL196" i="3"/>
  <c r="AK196" i="3"/>
  <c r="AJ196" i="3"/>
  <c r="AI196" i="3"/>
  <c r="AH196" i="3"/>
  <c r="AF196" i="3"/>
  <c r="AE196" i="3"/>
  <c r="AD196" i="3"/>
  <c r="AC196" i="3"/>
  <c r="AB196" i="3"/>
  <c r="AA196" i="3"/>
  <c r="Z196" i="3"/>
  <c r="X196" i="3"/>
  <c r="W196" i="3"/>
  <c r="V196" i="3"/>
  <c r="U196" i="3"/>
  <c r="T196" i="3"/>
  <c r="S196" i="3"/>
  <c r="R196" i="3"/>
  <c r="P196" i="3"/>
  <c r="O196" i="3"/>
  <c r="N196" i="3"/>
  <c r="M196" i="3"/>
  <c r="L196" i="3"/>
  <c r="K196" i="3"/>
  <c r="J196" i="3"/>
  <c r="H196" i="3"/>
  <c r="G196" i="3"/>
  <c r="F196" i="3"/>
  <c r="E196" i="3"/>
  <c r="D196" i="3"/>
  <c r="C196" i="3"/>
  <c r="B196" i="3"/>
  <c r="AQ195" i="3"/>
  <c r="AO195" i="3"/>
  <c r="AN195" i="3"/>
  <c r="AL195" i="3"/>
  <c r="AK195" i="3"/>
  <c r="AJ195" i="3"/>
  <c r="AI195" i="3"/>
  <c r="AG195" i="3"/>
  <c r="AF195" i="3"/>
  <c r="AE195" i="3"/>
  <c r="AD195" i="3"/>
  <c r="AC195" i="3"/>
  <c r="AB195" i="3"/>
  <c r="AA195" i="3"/>
  <c r="Y195" i="3"/>
  <c r="X195" i="3"/>
  <c r="V195" i="3"/>
  <c r="U195" i="3"/>
  <c r="T195" i="3"/>
  <c r="S195" i="3"/>
  <c r="Q195" i="3"/>
  <c r="P195" i="3"/>
  <c r="M195" i="3"/>
  <c r="L195" i="3"/>
  <c r="K195" i="3"/>
  <c r="I195" i="3"/>
  <c r="H195" i="3"/>
  <c r="F195" i="3"/>
  <c r="E195" i="3"/>
  <c r="D195" i="3"/>
  <c r="C195" i="3"/>
  <c r="B195" i="3"/>
  <c r="AQ194" i="3"/>
  <c r="AP194" i="3"/>
  <c r="AO194" i="3"/>
  <c r="AM194" i="3"/>
  <c r="AL194" i="3"/>
  <c r="AK194" i="3"/>
  <c r="AI194" i="3"/>
  <c r="AH194" i="3"/>
  <c r="AG194" i="3"/>
  <c r="AD194" i="3"/>
  <c r="AC194" i="3"/>
  <c r="AA194" i="3"/>
  <c r="Z194" i="3"/>
  <c r="Y194" i="3"/>
  <c r="W194" i="3"/>
  <c r="V194" i="3"/>
  <c r="S194" i="3"/>
  <c r="R194" i="3"/>
  <c r="Q194" i="3"/>
  <c r="N194" i="3"/>
  <c r="M194" i="3"/>
  <c r="K194" i="3"/>
  <c r="J194" i="3"/>
  <c r="I194" i="3"/>
  <c r="G194" i="3"/>
  <c r="F194" i="3"/>
  <c r="E194" i="3"/>
  <c r="D194" i="3"/>
  <c r="C194" i="3"/>
  <c r="B194" i="3"/>
  <c r="AP193" i="3"/>
  <c r="AO193" i="3"/>
  <c r="AN193" i="3"/>
  <c r="AK193" i="3"/>
  <c r="AJ193" i="3"/>
  <c r="AH193" i="3"/>
  <c r="AG193" i="3"/>
  <c r="AF193" i="3"/>
  <c r="AB193" i="3"/>
  <c r="Y193" i="3"/>
  <c r="X193" i="3"/>
  <c r="U193" i="3"/>
  <c r="T193" i="3"/>
  <c r="R193" i="3"/>
  <c r="Q193" i="3"/>
  <c r="P193" i="3"/>
  <c r="L193" i="3"/>
  <c r="I193" i="3"/>
  <c r="H193" i="3"/>
  <c r="E193" i="3"/>
  <c r="D193" i="3"/>
  <c r="B193" i="3"/>
  <c r="AP192" i="3"/>
  <c r="AM192" i="3"/>
  <c r="AL192" i="3"/>
  <c r="AK192" i="3"/>
  <c r="AJ192" i="3"/>
  <c r="AH192" i="3"/>
  <c r="AF192" i="3"/>
  <c r="AE192" i="3"/>
  <c r="AD192" i="3"/>
  <c r="AC192" i="3"/>
  <c r="AB192" i="3"/>
  <c r="AA192" i="3"/>
  <c r="Z192" i="3"/>
  <c r="X192" i="3"/>
  <c r="W192" i="3"/>
  <c r="V192" i="3"/>
  <c r="U192" i="3"/>
  <c r="T192" i="3"/>
  <c r="S192" i="3"/>
  <c r="R192" i="3"/>
  <c r="O192" i="3"/>
  <c r="N192" i="3"/>
  <c r="M192" i="3"/>
  <c r="L192" i="3"/>
  <c r="J192" i="3"/>
  <c r="H192" i="3"/>
  <c r="G192" i="3"/>
  <c r="F192" i="3"/>
  <c r="E192" i="3"/>
  <c r="D192" i="3"/>
  <c r="C192" i="3"/>
  <c r="B192" i="3"/>
  <c r="AQ191" i="3"/>
  <c r="AP191" i="3"/>
  <c r="AN191" i="3"/>
  <c r="AL191" i="3"/>
  <c r="AJ191" i="3"/>
  <c r="AI191" i="3"/>
  <c r="AH191" i="3"/>
  <c r="AF191" i="3"/>
  <c r="AE191" i="3"/>
  <c r="AB191" i="3"/>
  <c r="AA191" i="3"/>
  <c r="Z191" i="3"/>
  <c r="X191" i="3"/>
  <c r="W191" i="3"/>
  <c r="T191" i="3"/>
  <c r="S191" i="3"/>
  <c r="R191" i="3"/>
  <c r="P191" i="3"/>
  <c r="N191" i="3"/>
  <c r="L191" i="3"/>
  <c r="K191" i="3"/>
  <c r="J191" i="3"/>
  <c r="H191" i="3"/>
  <c r="G191" i="3"/>
  <c r="F191" i="3"/>
  <c r="E191" i="3"/>
  <c r="D191" i="3"/>
  <c r="C191" i="3"/>
  <c r="B191" i="3"/>
  <c r="AQ190" i="3"/>
  <c r="AP190" i="3"/>
  <c r="AO190" i="3"/>
  <c r="AL190" i="3"/>
  <c r="AI190" i="3"/>
  <c r="AH190" i="3"/>
  <c r="AG190" i="3"/>
  <c r="AD190" i="3"/>
  <c r="AA190" i="3"/>
  <c r="Z190" i="3"/>
  <c r="Y190" i="3"/>
  <c r="V190" i="3"/>
  <c r="S190" i="3"/>
  <c r="R190" i="3"/>
  <c r="Q190" i="3"/>
  <c r="N190" i="3"/>
  <c r="M190" i="3"/>
  <c r="K190" i="3"/>
  <c r="J190" i="3"/>
  <c r="I190" i="3"/>
  <c r="F190" i="3"/>
  <c r="E190" i="3"/>
  <c r="D190" i="3"/>
  <c r="C190" i="3"/>
  <c r="B190" i="3"/>
  <c r="AS189" i="3"/>
  <c r="AS174" i="3"/>
  <c r="AS159" i="3"/>
  <c r="AS154" i="3"/>
  <c r="AS153" i="3"/>
  <c r="AS144" i="3"/>
  <c r="AS139" i="3"/>
  <c r="AS138" i="3"/>
  <c r="AS133" i="3"/>
  <c r="AS129" i="3"/>
  <c r="AS123" i="3"/>
  <c r="AS114" i="3"/>
  <c r="AS103" i="3"/>
  <c r="AS99" i="3"/>
  <c r="AP94" i="3"/>
  <c r="AP214" i="3" s="1"/>
  <c r="AO94" i="3"/>
  <c r="AO214" i="3" s="1"/>
  <c r="AN94" i="3"/>
  <c r="AN214" i="3" s="1"/>
  <c r="AJ94" i="3"/>
  <c r="AJ214" i="3" s="1"/>
  <c r="AH94" i="3"/>
  <c r="AH214" i="3" s="1"/>
  <c r="AF94" i="3"/>
  <c r="AF214" i="3" s="1"/>
  <c r="AB94" i="3"/>
  <c r="AB214" i="3" s="1"/>
  <c r="Z94" i="3"/>
  <c r="Z214" i="3" s="1"/>
  <c r="Y94" i="3"/>
  <c r="Y214" i="3" s="1"/>
  <c r="X94" i="3"/>
  <c r="X214" i="3" s="1"/>
  <c r="T94" i="3"/>
  <c r="T214" i="3" s="1"/>
  <c r="R94" i="3"/>
  <c r="R214" i="3" s="1"/>
  <c r="P94" i="3"/>
  <c r="P214" i="3" s="1"/>
  <c r="L94" i="3"/>
  <c r="L214" i="3" s="1"/>
  <c r="J94" i="3"/>
  <c r="J214" i="3" s="1"/>
  <c r="I94" i="3"/>
  <c r="I214" i="3" s="1"/>
  <c r="H94" i="3"/>
  <c r="H214" i="3" s="1"/>
  <c r="D94" i="3"/>
  <c r="D214" i="3" s="1"/>
  <c r="B94" i="3"/>
  <c r="B214" i="3" s="1"/>
  <c r="E95" i="3"/>
  <c r="E215" i="3" s="1"/>
  <c r="D95" i="3"/>
  <c r="D215" i="3" s="1"/>
  <c r="C95" i="3"/>
  <c r="C215" i="3" s="1"/>
  <c r="B95" i="3"/>
  <c r="B215" i="3" s="1"/>
  <c r="AP93" i="3"/>
  <c r="AP213" i="3" s="1"/>
  <c r="AL93" i="3"/>
  <c r="AL213" i="3" s="1"/>
  <c r="AH93" i="3"/>
  <c r="AH213" i="3" s="1"/>
  <c r="AD93" i="3"/>
  <c r="AD213" i="3" s="1"/>
  <c r="Z93" i="3"/>
  <c r="Z213" i="3" s="1"/>
  <c r="V93" i="3"/>
  <c r="V213" i="3" s="1"/>
  <c r="R93" i="3"/>
  <c r="R213" i="3" s="1"/>
  <c r="O93" i="3"/>
  <c r="O213" i="3" s="1"/>
  <c r="N93" i="3"/>
  <c r="N213" i="3" s="1"/>
  <c r="J93" i="3"/>
  <c r="J213" i="3" s="1"/>
  <c r="F93" i="3"/>
  <c r="F213" i="3" s="1"/>
  <c r="B93" i="3"/>
  <c r="B213" i="3" s="1"/>
  <c r="E92" i="3"/>
  <c r="E212" i="3" s="1"/>
  <c r="D92" i="3"/>
  <c r="D212" i="3" s="1"/>
  <c r="C92" i="3"/>
  <c r="C212" i="3" s="1"/>
  <c r="B92" i="3"/>
  <c r="B212" i="3" s="1"/>
  <c r="E91" i="3"/>
  <c r="E211" i="3" s="1"/>
  <c r="D91" i="3"/>
  <c r="D211" i="3" s="1"/>
  <c r="C91" i="3"/>
  <c r="C211" i="3" s="1"/>
  <c r="B91" i="3"/>
  <c r="B211" i="3" s="1"/>
  <c r="E90" i="3"/>
  <c r="E210" i="3" s="1"/>
  <c r="D90" i="3"/>
  <c r="D210" i="3" s="1"/>
  <c r="C90" i="3"/>
  <c r="C210" i="3" s="1"/>
  <c r="B90" i="3"/>
  <c r="B210" i="3" s="1"/>
  <c r="E89" i="3"/>
  <c r="E209" i="3" s="1"/>
  <c r="D89" i="3"/>
  <c r="D209" i="3" s="1"/>
  <c r="C89" i="3"/>
  <c r="C209" i="3" s="1"/>
  <c r="B89" i="3"/>
  <c r="B209" i="3" s="1"/>
  <c r="AO88" i="3"/>
  <c r="AO208" i="3" s="1"/>
  <c r="AM88" i="3"/>
  <c r="AM208" i="3" s="1"/>
  <c r="AK88" i="3"/>
  <c r="AK208" i="3" s="1"/>
  <c r="AG88" i="3"/>
  <c r="AG208" i="3" s="1"/>
  <c r="AE88" i="3"/>
  <c r="AE208" i="3" s="1"/>
  <c r="AC88" i="3"/>
  <c r="AC208" i="3" s="1"/>
  <c r="Y88" i="3"/>
  <c r="Y208" i="3" s="1"/>
  <c r="W88" i="3"/>
  <c r="W208" i="3" s="1"/>
  <c r="U88" i="3"/>
  <c r="U208" i="3" s="1"/>
  <c r="Q88" i="3"/>
  <c r="Q208" i="3" s="1"/>
  <c r="O88" i="3"/>
  <c r="O208" i="3" s="1"/>
  <c r="M88" i="3"/>
  <c r="M208" i="3" s="1"/>
  <c r="I88" i="3"/>
  <c r="I208" i="3" s="1"/>
  <c r="G88" i="3"/>
  <c r="G208" i="3" s="1"/>
  <c r="E88" i="3"/>
  <c r="E208" i="3" s="1"/>
  <c r="E87" i="3"/>
  <c r="E207" i="3" s="1"/>
  <c r="D87" i="3"/>
  <c r="D207" i="3" s="1"/>
  <c r="C87" i="3"/>
  <c r="C207" i="3" s="1"/>
  <c r="B87" i="3"/>
  <c r="B207" i="3" s="1"/>
  <c r="E86" i="3"/>
  <c r="E206" i="3" s="1"/>
  <c r="D86" i="3"/>
  <c r="D206" i="3" s="1"/>
  <c r="C86" i="3"/>
  <c r="C206" i="3" s="1"/>
  <c r="B86" i="3"/>
  <c r="B206" i="3" s="1"/>
  <c r="E85" i="3"/>
  <c r="E205" i="3" s="1"/>
  <c r="D85" i="3"/>
  <c r="D205" i="3" s="1"/>
  <c r="C85" i="3"/>
  <c r="C205" i="3" s="1"/>
  <c r="B85" i="3"/>
  <c r="B205" i="3" s="1"/>
  <c r="AS84" i="3"/>
  <c r="D81" i="3"/>
  <c r="D96" i="3" s="1"/>
  <c r="AS79" i="3"/>
  <c r="AQ94" i="3"/>
  <c r="AQ214" i="3" s="1"/>
  <c r="AM94" i="3"/>
  <c r="AM214" i="3" s="1"/>
  <c r="AL94" i="3"/>
  <c r="AL214" i="3" s="1"/>
  <c r="AK94" i="3"/>
  <c r="AK214" i="3" s="1"/>
  <c r="AI94" i="3"/>
  <c r="AI214" i="3" s="1"/>
  <c r="AG94" i="3"/>
  <c r="AG214" i="3" s="1"/>
  <c r="AE94" i="3"/>
  <c r="AE214" i="3" s="1"/>
  <c r="AD94" i="3"/>
  <c r="AD214" i="3" s="1"/>
  <c r="AC94" i="3"/>
  <c r="AC214" i="3" s="1"/>
  <c r="AA94" i="3"/>
  <c r="AA214" i="3" s="1"/>
  <c r="W94" i="3"/>
  <c r="W214" i="3" s="1"/>
  <c r="V94" i="3"/>
  <c r="V214" i="3" s="1"/>
  <c r="U94" i="3"/>
  <c r="U214" i="3" s="1"/>
  <c r="S94" i="3"/>
  <c r="S214" i="3" s="1"/>
  <c r="Q94" i="3"/>
  <c r="Q214" i="3" s="1"/>
  <c r="O94" i="3"/>
  <c r="O214" i="3" s="1"/>
  <c r="N94" i="3"/>
  <c r="N214" i="3" s="1"/>
  <c r="M94" i="3"/>
  <c r="M214" i="3" s="1"/>
  <c r="K94" i="3"/>
  <c r="K214" i="3" s="1"/>
  <c r="G94" i="3"/>
  <c r="G214" i="3" s="1"/>
  <c r="F94" i="3"/>
  <c r="F214" i="3" s="1"/>
  <c r="E94" i="3"/>
  <c r="E214" i="3" s="1"/>
  <c r="C94" i="3"/>
  <c r="C214" i="3" s="1"/>
  <c r="AQ95" i="3"/>
  <c r="AQ215" i="3" s="1"/>
  <c r="AP95" i="3"/>
  <c r="AP215" i="3" s="1"/>
  <c r="AO95" i="3"/>
  <c r="AO215" i="3" s="1"/>
  <c r="AN95" i="3"/>
  <c r="AN215" i="3" s="1"/>
  <c r="AM95" i="3"/>
  <c r="AM215" i="3" s="1"/>
  <c r="AL95" i="3"/>
  <c r="AL215" i="3" s="1"/>
  <c r="AK95" i="3"/>
  <c r="AK215" i="3" s="1"/>
  <c r="AJ95" i="3"/>
  <c r="AJ215" i="3" s="1"/>
  <c r="AI95" i="3"/>
  <c r="AI215" i="3" s="1"/>
  <c r="AH95" i="3"/>
  <c r="AH215" i="3" s="1"/>
  <c r="AG95" i="3"/>
  <c r="AG215" i="3" s="1"/>
  <c r="AF95" i="3"/>
  <c r="AF215" i="3" s="1"/>
  <c r="AE95" i="3"/>
  <c r="AE215" i="3" s="1"/>
  <c r="AD95" i="3"/>
  <c r="AD215" i="3" s="1"/>
  <c r="AC95" i="3"/>
  <c r="AC215" i="3" s="1"/>
  <c r="AB95" i="3"/>
  <c r="AB215" i="3" s="1"/>
  <c r="AA95" i="3"/>
  <c r="AA215" i="3" s="1"/>
  <c r="Z95" i="3"/>
  <c r="Z215" i="3" s="1"/>
  <c r="Y95" i="3"/>
  <c r="Y215" i="3" s="1"/>
  <c r="X95" i="3"/>
  <c r="X215" i="3" s="1"/>
  <c r="W95" i="3"/>
  <c r="W215" i="3" s="1"/>
  <c r="V95" i="3"/>
  <c r="V215" i="3" s="1"/>
  <c r="U95" i="3"/>
  <c r="U215" i="3" s="1"/>
  <c r="T95" i="3"/>
  <c r="T215" i="3" s="1"/>
  <c r="S95" i="3"/>
  <c r="S215" i="3" s="1"/>
  <c r="R95" i="3"/>
  <c r="R215" i="3" s="1"/>
  <c r="Q95" i="3"/>
  <c r="Q215" i="3" s="1"/>
  <c r="P95" i="3"/>
  <c r="P215" i="3" s="1"/>
  <c r="O95" i="3"/>
  <c r="O215" i="3" s="1"/>
  <c r="N95" i="3"/>
  <c r="N215" i="3" s="1"/>
  <c r="M95" i="3"/>
  <c r="M215" i="3" s="1"/>
  <c r="L95" i="3"/>
  <c r="L215" i="3" s="1"/>
  <c r="K95" i="3"/>
  <c r="K215" i="3" s="1"/>
  <c r="J95" i="3"/>
  <c r="J215" i="3" s="1"/>
  <c r="I95" i="3"/>
  <c r="I215" i="3" s="1"/>
  <c r="H95" i="3"/>
  <c r="H215" i="3" s="1"/>
  <c r="G95" i="3"/>
  <c r="G215" i="3" s="1"/>
  <c r="F95" i="3"/>
  <c r="F215" i="3" s="1"/>
  <c r="AO93" i="3"/>
  <c r="AO213" i="3" s="1"/>
  <c r="AN93" i="3"/>
  <c r="AN213" i="3" s="1"/>
  <c r="AM93" i="3"/>
  <c r="AM213" i="3" s="1"/>
  <c r="AK93" i="3"/>
  <c r="AK213" i="3" s="1"/>
  <c r="AJ93" i="3"/>
  <c r="AJ213" i="3" s="1"/>
  <c r="AI93" i="3"/>
  <c r="AI213" i="3" s="1"/>
  <c r="AG93" i="3"/>
  <c r="AG213" i="3" s="1"/>
  <c r="AF93" i="3"/>
  <c r="AF213" i="3" s="1"/>
  <c r="AE93" i="3"/>
  <c r="AE213" i="3" s="1"/>
  <c r="AC93" i="3"/>
  <c r="AC213" i="3" s="1"/>
  <c r="AB93" i="3"/>
  <c r="AB213" i="3" s="1"/>
  <c r="AA93" i="3"/>
  <c r="AA213" i="3" s="1"/>
  <c r="Y93" i="3"/>
  <c r="Y213" i="3" s="1"/>
  <c r="X93" i="3"/>
  <c r="X213" i="3" s="1"/>
  <c r="W93" i="3"/>
  <c r="W213" i="3" s="1"/>
  <c r="U93" i="3"/>
  <c r="U213" i="3" s="1"/>
  <c r="T93" i="3"/>
  <c r="T213" i="3" s="1"/>
  <c r="S93" i="3"/>
  <c r="S213" i="3" s="1"/>
  <c r="Q93" i="3"/>
  <c r="Q213" i="3" s="1"/>
  <c r="P93" i="3"/>
  <c r="P213" i="3" s="1"/>
  <c r="M93" i="3"/>
  <c r="M213" i="3" s="1"/>
  <c r="L93" i="3"/>
  <c r="L213" i="3" s="1"/>
  <c r="K93" i="3"/>
  <c r="K213" i="3" s="1"/>
  <c r="I93" i="3"/>
  <c r="I213" i="3" s="1"/>
  <c r="H93" i="3"/>
  <c r="H213" i="3" s="1"/>
  <c r="G93" i="3"/>
  <c r="G213" i="3" s="1"/>
  <c r="E93" i="3"/>
  <c r="E213" i="3" s="1"/>
  <c r="D93" i="3"/>
  <c r="D213" i="3" s="1"/>
  <c r="C93" i="3"/>
  <c r="C213" i="3" s="1"/>
  <c r="AP92" i="3"/>
  <c r="AP212" i="3" s="1"/>
  <c r="AO92" i="3"/>
  <c r="AO212" i="3" s="1"/>
  <c r="AN92" i="3"/>
  <c r="AN212" i="3" s="1"/>
  <c r="AM92" i="3"/>
  <c r="AM212" i="3" s="1"/>
  <c r="AL92" i="3"/>
  <c r="AL212" i="3" s="1"/>
  <c r="AK92" i="3"/>
  <c r="AK212" i="3" s="1"/>
  <c r="AJ92" i="3"/>
  <c r="AJ212" i="3" s="1"/>
  <c r="AI92" i="3"/>
  <c r="AI212" i="3" s="1"/>
  <c r="AH92" i="3"/>
  <c r="AH212" i="3" s="1"/>
  <c r="AG92" i="3"/>
  <c r="AG212" i="3" s="1"/>
  <c r="AF92" i="3"/>
  <c r="AF212" i="3" s="1"/>
  <c r="AE92" i="3"/>
  <c r="AE212" i="3" s="1"/>
  <c r="AD92" i="3"/>
  <c r="AD212" i="3" s="1"/>
  <c r="AC92" i="3"/>
  <c r="AC212" i="3" s="1"/>
  <c r="AB92" i="3"/>
  <c r="AB212" i="3" s="1"/>
  <c r="AA92" i="3"/>
  <c r="AA212" i="3" s="1"/>
  <c r="Z92" i="3"/>
  <c r="Z212" i="3" s="1"/>
  <c r="Y92" i="3"/>
  <c r="Y212" i="3" s="1"/>
  <c r="X92" i="3"/>
  <c r="X212" i="3" s="1"/>
  <c r="W92" i="3"/>
  <c r="W212" i="3" s="1"/>
  <c r="V92" i="3"/>
  <c r="V212" i="3" s="1"/>
  <c r="U92" i="3"/>
  <c r="U212" i="3" s="1"/>
  <c r="T92" i="3"/>
  <c r="T212" i="3" s="1"/>
  <c r="S92" i="3"/>
  <c r="S212" i="3" s="1"/>
  <c r="R92" i="3"/>
  <c r="R212" i="3" s="1"/>
  <c r="Q92" i="3"/>
  <c r="Q212" i="3" s="1"/>
  <c r="P92" i="3"/>
  <c r="P212" i="3" s="1"/>
  <c r="O92" i="3"/>
  <c r="O212" i="3" s="1"/>
  <c r="N92" i="3"/>
  <c r="N212" i="3" s="1"/>
  <c r="M92" i="3"/>
  <c r="M212" i="3" s="1"/>
  <c r="L92" i="3"/>
  <c r="L212" i="3" s="1"/>
  <c r="K92" i="3"/>
  <c r="K212" i="3" s="1"/>
  <c r="J92" i="3"/>
  <c r="J212" i="3" s="1"/>
  <c r="I92" i="3"/>
  <c r="I212" i="3" s="1"/>
  <c r="H92" i="3"/>
  <c r="H212" i="3" s="1"/>
  <c r="G92" i="3"/>
  <c r="G212" i="3" s="1"/>
  <c r="F92" i="3"/>
  <c r="F212" i="3" s="1"/>
  <c r="AP91" i="3"/>
  <c r="AP211" i="3" s="1"/>
  <c r="AO91" i="3"/>
  <c r="AO211" i="3" s="1"/>
  <c r="AN91" i="3"/>
  <c r="AN211" i="3" s="1"/>
  <c r="AM91" i="3"/>
  <c r="AM211" i="3" s="1"/>
  <c r="AL91" i="3"/>
  <c r="AL211" i="3" s="1"/>
  <c r="AK91" i="3"/>
  <c r="AK211" i="3" s="1"/>
  <c r="AJ91" i="3"/>
  <c r="AJ211" i="3" s="1"/>
  <c r="AI91" i="3"/>
  <c r="AI211" i="3" s="1"/>
  <c r="AH91" i="3"/>
  <c r="AH211" i="3" s="1"/>
  <c r="AG91" i="3"/>
  <c r="AG211" i="3" s="1"/>
  <c r="AF91" i="3"/>
  <c r="AF211" i="3" s="1"/>
  <c r="AE91" i="3"/>
  <c r="AE211" i="3" s="1"/>
  <c r="AD91" i="3"/>
  <c r="AD211" i="3" s="1"/>
  <c r="AC91" i="3"/>
  <c r="AC211" i="3" s="1"/>
  <c r="AB91" i="3"/>
  <c r="AB211" i="3" s="1"/>
  <c r="AA91" i="3"/>
  <c r="AA211" i="3" s="1"/>
  <c r="Z91" i="3"/>
  <c r="Z211" i="3" s="1"/>
  <c r="Y91" i="3"/>
  <c r="Y211" i="3" s="1"/>
  <c r="X91" i="3"/>
  <c r="X211" i="3" s="1"/>
  <c r="W91" i="3"/>
  <c r="W211" i="3" s="1"/>
  <c r="V91" i="3"/>
  <c r="V211" i="3" s="1"/>
  <c r="U91" i="3"/>
  <c r="U211" i="3" s="1"/>
  <c r="T91" i="3"/>
  <c r="T211" i="3" s="1"/>
  <c r="S91" i="3"/>
  <c r="S211" i="3" s="1"/>
  <c r="R91" i="3"/>
  <c r="R211" i="3" s="1"/>
  <c r="Q91" i="3"/>
  <c r="Q211" i="3" s="1"/>
  <c r="P91" i="3"/>
  <c r="P211" i="3" s="1"/>
  <c r="O91" i="3"/>
  <c r="O211" i="3" s="1"/>
  <c r="N91" i="3"/>
  <c r="N211" i="3" s="1"/>
  <c r="M91" i="3"/>
  <c r="M211" i="3" s="1"/>
  <c r="L91" i="3"/>
  <c r="L211" i="3" s="1"/>
  <c r="K91" i="3"/>
  <c r="K211" i="3" s="1"/>
  <c r="J91" i="3"/>
  <c r="J211" i="3" s="1"/>
  <c r="I91" i="3"/>
  <c r="I211" i="3" s="1"/>
  <c r="H91" i="3"/>
  <c r="H211" i="3" s="1"/>
  <c r="G91" i="3"/>
  <c r="G211" i="3" s="1"/>
  <c r="F91" i="3"/>
  <c r="F211" i="3" s="1"/>
  <c r="AP90" i="3"/>
  <c r="AP210" i="3" s="1"/>
  <c r="AO90" i="3"/>
  <c r="AO210" i="3" s="1"/>
  <c r="AN90" i="3"/>
  <c r="AN210" i="3" s="1"/>
  <c r="AM90" i="3"/>
  <c r="AM210" i="3" s="1"/>
  <c r="AL90" i="3"/>
  <c r="AL210" i="3" s="1"/>
  <c r="AK90" i="3"/>
  <c r="AK210" i="3" s="1"/>
  <c r="AJ90" i="3"/>
  <c r="AJ210" i="3" s="1"/>
  <c r="AI90" i="3"/>
  <c r="AI210" i="3" s="1"/>
  <c r="AH90" i="3"/>
  <c r="AH210" i="3" s="1"/>
  <c r="AG90" i="3"/>
  <c r="AG210" i="3" s="1"/>
  <c r="AF90" i="3"/>
  <c r="AF210" i="3" s="1"/>
  <c r="AE90" i="3"/>
  <c r="AE210" i="3" s="1"/>
  <c r="AD90" i="3"/>
  <c r="AD210" i="3" s="1"/>
  <c r="AC90" i="3"/>
  <c r="AC210" i="3" s="1"/>
  <c r="AB90" i="3"/>
  <c r="AB210" i="3" s="1"/>
  <c r="AA90" i="3"/>
  <c r="AA210" i="3" s="1"/>
  <c r="Z90" i="3"/>
  <c r="Z210" i="3" s="1"/>
  <c r="Y90" i="3"/>
  <c r="Y210" i="3" s="1"/>
  <c r="X90" i="3"/>
  <c r="X210" i="3" s="1"/>
  <c r="W90" i="3"/>
  <c r="W210" i="3" s="1"/>
  <c r="V90" i="3"/>
  <c r="V210" i="3" s="1"/>
  <c r="U90" i="3"/>
  <c r="U210" i="3" s="1"/>
  <c r="T90" i="3"/>
  <c r="T210" i="3" s="1"/>
  <c r="S90" i="3"/>
  <c r="S210" i="3" s="1"/>
  <c r="R90" i="3"/>
  <c r="R210" i="3" s="1"/>
  <c r="Q90" i="3"/>
  <c r="Q210" i="3" s="1"/>
  <c r="P90" i="3"/>
  <c r="P210" i="3" s="1"/>
  <c r="O90" i="3"/>
  <c r="O210" i="3" s="1"/>
  <c r="N90" i="3"/>
  <c r="N210" i="3" s="1"/>
  <c r="M90" i="3"/>
  <c r="M210" i="3" s="1"/>
  <c r="L90" i="3"/>
  <c r="L210" i="3" s="1"/>
  <c r="K90" i="3"/>
  <c r="K210" i="3" s="1"/>
  <c r="J90" i="3"/>
  <c r="J210" i="3" s="1"/>
  <c r="I90" i="3"/>
  <c r="I210" i="3" s="1"/>
  <c r="H90" i="3"/>
  <c r="H210" i="3" s="1"/>
  <c r="G90" i="3"/>
  <c r="G210" i="3" s="1"/>
  <c r="F90" i="3"/>
  <c r="F210" i="3" s="1"/>
  <c r="AP89" i="3"/>
  <c r="AP209" i="3" s="1"/>
  <c r="AO89" i="3"/>
  <c r="AO209" i="3" s="1"/>
  <c r="AN89" i="3"/>
  <c r="AN209" i="3" s="1"/>
  <c r="AM89" i="3"/>
  <c r="AM209" i="3" s="1"/>
  <c r="AL89" i="3"/>
  <c r="AL209" i="3" s="1"/>
  <c r="AK89" i="3"/>
  <c r="AK209" i="3" s="1"/>
  <c r="AJ89" i="3"/>
  <c r="AJ209" i="3" s="1"/>
  <c r="AI89" i="3"/>
  <c r="AI209" i="3" s="1"/>
  <c r="AH89" i="3"/>
  <c r="AH209" i="3" s="1"/>
  <c r="AG89" i="3"/>
  <c r="AG209" i="3" s="1"/>
  <c r="AF89" i="3"/>
  <c r="AF209" i="3" s="1"/>
  <c r="AE89" i="3"/>
  <c r="AE209" i="3" s="1"/>
  <c r="AD89" i="3"/>
  <c r="AD209" i="3" s="1"/>
  <c r="AC89" i="3"/>
  <c r="AC209" i="3" s="1"/>
  <c r="AB89" i="3"/>
  <c r="AB209" i="3" s="1"/>
  <c r="AA89" i="3"/>
  <c r="AA209" i="3" s="1"/>
  <c r="Z89" i="3"/>
  <c r="Z209" i="3" s="1"/>
  <c r="Y89" i="3"/>
  <c r="Y209" i="3" s="1"/>
  <c r="X89" i="3"/>
  <c r="X209" i="3" s="1"/>
  <c r="W89" i="3"/>
  <c r="W209" i="3" s="1"/>
  <c r="V89" i="3"/>
  <c r="V209" i="3" s="1"/>
  <c r="U89" i="3"/>
  <c r="U209" i="3" s="1"/>
  <c r="T89" i="3"/>
  <c r="T209" i="3" s="1"/>
  <c r="S89" i="3"/>
  <c r="S209" i="3" s="1"/>
  <c r="R89" i="3"/>
  <c r="R209" i="3" s="1"/>
  <c r="Q89" i="3"/>
  <c r="Q209" i="3" s="1"/>
  <c r="P89" i="3"/>
  <c r="P209" i="3" s="1"/>
  <c r="O89" i="3"/>
  <c r="O209" i="3" s="1"/>
  <c r="N89" i="3"/>
  <c r="N209" i="3" s="1"/>
  <c r="M89" i="3"/>
  <c r="M209" i="3" s="1"/>
  <c r="L89" i="3"/>
  <c r="L209" i="3" s="1"/>
  <c r="K89" i="3"/>
  <c r="K209" i="3" s="1"/>
  <c r="J89" i="3"/>
  <c r="J209" i="3" s="1"/>
  <c r="I89" i="3"/>
  <c r="I209" i="3" s="1"/>
  <c r="H89" i="3"/>
  <c r="H209" i="3" s="1"/>
  <c r="G89" i="3"/>
  <c r="G209" i="3" s="1"/>
  <c r="F89" i="3"/>
  <c r="F209" i="3" s="1"/>
  <c r="AP88" i="3"/>
  <c r="AP208" i="3" s="1"/>
  <c r="AN88" i="3"/>
  <c r="AN208" i="3" s="1"/>
  <c r="AL88" i="3"/>
  <c r="AL208" i="3" s="1"/>
  <c r="AJ88" i="3"/>
  <c r="AJ208" i="3" s="1"/>
  <c r="AI88" i="3"/>
  <c r="AI208" i="3" s="1"/>
  <c r="AH88" i="3"/>
  <c r="AH208" i="3" s="1"/>
  <c r="AF88" i="3"/>
  <c r="AF208" i="3" s="1"/>
  <c r="AD88" i="3"/>
  <c r="AD208" i="3" s="1"/>
  <c r="AB88" i="3"/>
  <c r="AB208" i="3" s="1"/>
  <c r="AA88" i="3"/>
  <c r="AA208" i="3" s="1"/>
  <c r="Z88" i="3"/>
  <c r="Z208" i="3" s="1"/>
  <c r="X88" i="3"/>
  <c r="X208" i="3" s="1"/>
  <c r="V88" i="3"/>
  <c r="V208" i="3" s="1"/>
  <c r="T88" i="3"/>
  <c r="T208" i="3" s="1"/>
  <c r="S88" i="3"/>
  <c r="S208" i="3" s="1"/>
  <c r="R88" i="3"/>
  <c r="R208" i="3" s="1"/>
  <c r="P88" i="3"/>
  <c r="P208" i="3" s="1"/>
  <c r="N88" i="3"/>
  <c r="N208" i="3" s="1"/>
  <c r="L88" i="3"/>
  <c r="L208" i="3" s="1"/>
  <c r="K88" i="3"/>
  <c r="K208" i="3" s="1"/>
  <c r="J88" i="3"/>
  <c r="J208" i="3" s="1"/>
  <c r="H88" i="3"/>
  <c r="H208" i="3" s="1"/>
  <c r="F88" i="3"/>
  <c r="F208" i="3" s="1"/>
  <c r="E81" i="3"/>
  <c r="E96" i="3" s="1"/>
  <c r="D88" i="3"/>
  <c r="D208" i="3" s="1"/>
  <c r="C88" i="3"/>
  <c r="C208" i="3" s="1"/>
  <c r="AP87" i="3"/>
  <c r="AP207" i="3" s="1"/>
  <c r="AO87" i="3"/>
  <c r="AO207" i="3" s="1"/>
  <c r="AN87" i="3"/>
  <c r="AN207" i="3" s="1"/>
  <c r="AM87" i="3"/>
  <c r="AM207" i="3" s="1"/>
  <c r="AK87" i="3"/>
  <c r="AK207" i="3" s="1"/>
  <c r="AJ87" i="3"/>
  <c r="AJ207" i="3" s="1"/>
  <c r="AI87" i="3"/>
  <c r="AI207" i="3" s="1"/>
  <c r="AH87" i="3"/>
  <c r="AH207" i="3" s="1"/>
  <c r="AG87" i="3"/>
  <c r="AG207" i="3" s="1"/>
  <c r="AF87" i="3"/>
  <c r="AF207" i="3" s="1"/>
  <c r="AE87" i="3"/>
  <c r="AE207" i="3" s="1"/>
  <c r="AD87" i="3"/>
  <c r="AD207" i="3" s="1"/>
  <c r="AC87" i="3"/>
  <c r="AC207" i="3" s="1"/>
  <c r="AB87" i="3"/>
  <c r="AB207" i="3" s="1"/>
  <c r="AA87" i="3"/>
  <c r="AA207" i="3" s="1"/>
  <c r="Z87" i="3"/>
  <c r="Z207" i="3" s="1"/>
  <c r="Y87" i="3"/>
  <c r="Y207" i="3" s="1"/>
  <c r="X87" i="3"/>
  <c r="X207" i="3" s="1"/>
  <c r="W87" i="3"/>
  <c r="W207" i="3" s="1"/>
  <c r="U87" i="3"/>
  <c r="U207" i="3" s="1"/>
  <c r="T87" i="3"/>
  <c r="T207" i="3" s="1"/>
  <c r="S87" i="3"/>
  <c r="S207" i="3" s="1"/>
  <c r="R87" i="3"/>
  <c r="R207" i="3" s="1"/>
  <c r="Q87" i="3"/>
  <c r="Q207" i="3" s="1"/>
  <c r="P87" i="3"/>
  <c r="P207" i="3" s="1"/>
  <c r="O87" i="3"/>
  <c r="O207" i="3" s="1"/>
  <c r="N87" i="3"/>
  <c r="N207" i="3" s="1"/>
  <c r="M87" i="3"/>
  <c r="M207" i="3" s="1"/>
  <c r="L87" i="3"/>
  <c r="L207" i="3" s="1"/>
  <c r="K87" i="3"/>
  <c r="K207" i="3" s="1"/>
  <c r="J87" i="3"/>
  <c r="J207" i="3" s="1"/>
  <c r="I87" i="3"/>
  <c r="I207" i="3" s="1"/>
  <c r="H87" i="3"/>
  <c r="H207" i="3" s="1"/>
  <c r="G87" i="3"/>
  <c r="G207" i="3" s="1"/>
  <c r="AQ86" i="3"/>
  <c r="AQ206" i="3" s="1"/>
  <c r="AO86" i="3"/>
  <c r="AO206" i="3" s="1"/>
  <c r="AN86" i="3"/>
  <c r="AN206" i="3" s="1"/>
  <c r="AM86" i="3"/>
  <c r="AM206" i="3" s="1"/>
  <c r="AL86" i="3"/>
  <c r="AL206" i="3" s="1"/>
  <c r="AK86" i="3"/>
  <c r="AK206" i="3" s="1"/>
  <c r="AJ86" i="3"/>
  <c r="AJ206" i="3" s="1"/>
  <c r="AI86" i="3"/>
  <c r="AI206" i="3" s="1"/>
  <c r="AG86" i="3"/>
  <c r="AG206" i="3" s="1"/>
  <c r="AF86" i="3"/>
  <c r="AF206" i="3" s="1"/>
  <c r="AE86" i="3"/>
  <c r="AE206" i="3" s="1"/>
  <c r="AD86" i="3"/>
  <c r="AD206" i="3" s="1"/>
  <c r="AC86" i="3"/>
  <c r="AC206" i="3" s="1"/>
  <c r="AB86" i="3"/>
  <c r="AB206" i="3" s="1"/>
  <c r="AA86" i="3"/>
  <c r="AA206" i="3" s="1"/>
  <c r="Y86" i="3"/>
  <c r="Y206" i="3" s="1"/>
  <c r="X86" i="3"/>
  <c r="X206" i="3" s="1"/>
  <c r="W86" i="3"/>
  <c r="W206" i="3" s="1"/>
  <c r="V86" i="3"/>
  <c r="V206" i="3" s="1"/>
  <c r="U86" i="3"/>
  <c r="U206" i="3" s="1"/>
  <c r="T86" i="3"/>
  <c r="T206" i="3" s="1"/>
  <c r="S86" i="3"/>
  <c r="S206" i="3" s="1"/>
  <c r="Q86" i="3"/>
  <c r="Q206" i="3" s="1"/>
  <c r="P86" i="3"/>
  <c r="P206" i="3" s="1"/>
  <c r="O86" i="3"/>
  <c r="O206" i="3" s="1"/>
  <c r="N86" i="3"/>
  <c r="N206" i="3" s="1"/>
  <c r="M86" i="3"/>
  <c r="M206" i="3" s="1"/>
  <c r="L86" i="3"/>
  <c r="L206" i="3" s="1"/>
  <c r="K86" i="3"/>
  <c r="K206" i="3" s="1"/>
  <c r="I86" i="3"/>
  <c r="I206" i="3" s="1"/>
  <c r="H86" i="3"/>
  <c r="H206" i="3" s="1"/>
  <c r="G86" i="3"/>
  <c r="G206" i="3" s="1"/>
  <c r="F86" i="3"/>
  <c r="F206" i="3" s="1"/>
  <c r="AP85" i="3"/>
  <c r="AP205" i="3" s="1"/>
  <c r="AM85" i="3"/>
  <c r="AM205" i="3" s="1"/>
  <c r="AL85" i="3"/>
  <c r="AL205" i="3" s="1"/>
  <c r="AK85" i="3"/>
  <c r="AK205" i="3" s="1"/>
  <c r="AH85" i="3"/>
  <c r="AH205" i="3" s="1"/>
  <c r="AE85" i="3"/>
  <c r="AE205" i="3" s="1"/>
  <c r="AD85" i="3"/>
  <c r="AD205" i="3" s="1"/>
  <c r="AC85" i="3"/>
  <c r="AC205" i="3" s="1"/>
  <c r="AB85" i="3"/>
  <c r="AB205" i="3" s="1"/>
  <c r="AA85" i="3"/>
  <c r="AA205" i="3" s="1"/>
  <c r="Z85" i="3"/>
  <c r="Z205" i="3" s="1"/>
  <c r="W85" i="3"/>
  <c r="W205" i="3" s="1"/>
  <c r="V85" i="3"/>
  <c r="V205" i="3" s="1"/>
  <c r="U85" i="3"/>
  <c r="U205" i="3" s="1"/>
  <c r="S85" i="3"/>
  <c r="S205" i="3" s="1"/>
  <c r="R85" i="3"/>
  <c r="R205" i="3" s="1"/>
  <c r="O85" i="3"/>
  <c r="O205" i="3" s="1"/>
  <c r="N85" i="3"/>
  <c r="N205" i="3" s="1"/>
  <c r="M85" i="3"/>
  <c r="M205" i="3" s="1"/>
  <c r="L85" i="3"/>
  <c r="L205" i="3" s="1"/>
  <c r="J85" i="3"/>
  <c r="J205" i="3" s="1"/>
  <c r="G85" i="3"/>
  <c r="G205" i="3" s="1"/>
  <c r="F85" i="3"/>
  <c r="F205" i="3" s="1"/>
  <c r="AS69" i="3"/>
  <c r="C66" i="3"/>
  <c r="AS64" i="3"/>
  <c r="AS63" i="3"/>
  <c r="AS58" i="3"/>
  <c r="E66" i="3"/>
  <c r="AS54" i="3"/>
  <c r="C49" i="3"/>
  <c r="C184" i="3" s="1"/>
  <c r="E50" i="3"/>
  <c r="E185" i="3" s="1"/>
  <c r="D50" i="3"/>
  <c r="D185" i="3" s="1"/>
  <c r="C50" i="3"/>
  <c r="C185" i="3" s="1"/>
  <c r="E47" i="3"/>
  <c r="E182" i="3" s="1"/>
  <c r="D47" i="3"/>
  <c r="D182" i="3" s="1"/>
  <c r="C47" i="3"/>
  <c r="C182" i="3" s="1"/>
  <c r="E46" i="3"/>
  <c r="E181" i="3" s="1"/>
  <c r="D46" i="3"/>
  <c r="D181" i="3" s="1"/>
  <c r="C46" i="3"/>
  <c r="C181" i="3" s="1"/>
  <c r="E45" i="3"/>
  <c r="E180" i="3" s="1"/>
  <c r="D45" i="3"/>
  <c r="D180" i="3" s="1"/>
  <c r="C45" i="3"/>
  <c r="C180" i="3" s="1"/>
  <c r="E44" i="3"/>
  <c r="E179" i="3" s="1"/>
  <c r="D44" i="3"/>
  <c r="D179" i="3" s="1"/>
  <c r="C44" i="3"/>
  <c r="C179" i="3" s="1"/>
  <c r="C43" i="3"/>
  <c r="C178" i="3" s="1"/>
  <c r="AS39" i="3"/>
  <c r="AS23" i="3"/>
  <c r="AP20" i="3"/>
  <c r="AH20" i="3"/>
  <c r="Z20" i="3"/>
  <c r="R20" i="3"/>
  <c r="J20" i="3"/>
  <c r="B20" i="3"/>
  <c r="AS14" i="3"/>
  <c r="AS13" i="3"/>
  <c r="AL20" i="3"/>
  <c r="AS10" i="3"/>
  <c r="AS9" i="3"/>
  <c r="AM20" i="3"/>
  <c r="W20" i="3"/>
  <c r="O20" i="3"/>
  <c r="G20" i="3"/>
  <c r="AS8" i="3"/>
  <c r="D6" i="2"/>
  <c r="D4" i="2"/>
  <c r="J35" i="3" l="1"/>
  <c r="J36" i="3" s="1"/>
  <c r="O111" i="3"/>
  <c r="O156" i="3" s="1"/>
  <c r="G50" i="3"/>
  <c r="G185" i="3" s="1"/>
  <c r="O50" i="3"/>
  <c r="O185" i="3" s="1"/>
  <c r="P50" i="3"/>
  <c r="P185" i="3" s="1"/>
  <c r="F40" i="3"/>
  <c r="F175" i="3" s="1"/>
  <c r="Q50" i="3"/>
  <c r="Q185" i="3" s="1"/>
  <c r="H50" i="3"/>
  <c r="H185" i="3" s="1"/>
  <c r="F41" i="3"/>
  <c r="F176" i="3" s="1"/>
  <c r="F44" i="3"/>
  <c r="F179" i="3" s="1"/>
  <c r="I50" i="3"/>
  <c r="I185" i="3" s="1"/>
  <c r="AS59" i="3"/>
  <c r="M50" i="3"/>
  <c r="M185" i="3" s="1"/>
  <c r="F50" i="3"/>
  <c r="F185" i="3" s="1"/>
  <c r="N50" i="3"/>
  <c r="N185" i="3" s="1"/>
  <c r="AS119" i="3"/>
  <c r="J50" i="3"/>
  <c r="J185" i="3" s="1"/>
  <c r="R50" i="3"/>
  <c r="R185" i="3" s="1"/>
  <c r="K50" i="3"/>
  <c r="K185" i="3" s="1"/>
  <c r="S50" i="3"/>
  <c r="S185" i="3" s="1"/>
  <c r="AS100" i="3"/>
  <c r="L50" i="3"/>
  <c r="L185" i="3" s="1"/>
  <c r="T50" i="3"/>
  <c r="T185" i="3" s="1"/>
  <c r="AS75" i="3"/>
  <c r="AS65" i="3"/>
  <c r="AS116" i="3"/>
  <c r="AS121" i="3"/>
  <c r="AS62" i="3"/>
  <c r="AS104" i="3"/>
  <c r="AS131" i="3"/>
  <c r="AS107" i="3"/>
  <c r="AO66" i="3"/>
  <c r="S66" i="3"/>
  <c r="AA66" i="3"/>
  <c r="F45" i="3"/>
  <c r="F180" i="3" s="1"/>
  <c r="AN66" i="3"/>
  <c r="I40" i="3"/>
  <c r="I175" i="3" s="1"/>
  <c r="G40" i="3"/>
  <c r="G175" i="3" s="1"/>
  <c r="G47" i="3"/>
  <c r="G182" i="3" s="1"/>
  <c r="AS74" i="3"/>
  <c r="F46" i="3"/>
  <c r="F181" i="3" s="1"/>
  <c r="AS61" i="3"/>
  <c r="AS71" i="3"/>
  <c r="AS77" i="3"/>
  <c r="AS56" i="3"/>
  <c r="AN81" i="3"/>
  <c r="AN96" i="3" s="1"/>
  <c r="AS86" i="3"/>
  <c r="F42" i="3"/>
  <c r="F177" i="3" s="1"/>
  <c r="AS132" i="3"/>
  <c r="AS197" i="3"/>
  <c r="G41" i="3"/>
  <c r="G176" i="3" s="1"/>
  <c r="AS110" i="3"/>
  <c r="AS60" i="3"/>
  <c r="AS140" i="3"/>
  <c r="AS191" i="3"/>
  <c r="F219" i="3"/>
  <c r="H81" i="3"/>
  <c r="H96" i="3" s="1"/>
  <c r="H85" i="3"/>
  <c r="H205" i="3" s="1"/>
  <c r="S81" i="3"/>
  <c r="S96" i="3" s="1"/>
  <c r="G66" i="3"/>
  <c r="AM66" i="3"/>
  <c r="AQ90" i="3"/>
  <c r="AS136" i="3"/>
  <c r="AN85" i="3"/>
  <c r="AN205" i="3" s="1"/>
  <c r="G45" i="3"/>
  <c r="G180" i="3" s="1"/>
  <c r="X81" i="3"/>
  <c r="X96" i="3" s="1"/>
  <c r="X85" i="3"/>
  <c r="X205" i="3" s="1"/>
  <c r="H41" i="3"/>
  <c r="H176" i="3" s="1"/>
  <c r="AQ89" i="3"/>
  <c r="G44" i="3"/>
  <c r="G179" i="3" s="1"/>
  <c r="L66" i="3"/>
  <c r="AB66" i="3"/>
  <c r="P66" i="3"/>
  <c r="AF66" i="3"/>
  <c r="K85" i="3"/>
  <c r="K205" i="3" s="1"/>
  <c r="K81" i="3"/>
  <c r="K96" i="3" s="1"/>
  <c r="AI85" i="3"/>
  <c r="AI205" i="3" s="1"/>
  <c r="AI81" i="3"/>
  <c r="AI96" i="3" s="1"/>
  <c r="AQ85" i="3"/>
  <c r="AQ205" i="3" s="1"/>
  <c r="AS70" i="3"/>
  <c r="AQ81" i="3"/>
  <c r="AQ96" i="3" s="1"/>
  <c r="G218" i="3"/>
  <c r="F218" i="3"/>
  <c r="F47" i="3"/>
  <c r="F182" i="3" s="1"/>
  <c r="AS115" i="3"/>
  <c r="AS120" i="3"/>
  <c r="F48" i="3"/>
  <c r="F183" i="3" s="1"/>
  <c r="Y66" i="3"/>
  <c r="AS135" i="3"/>
  <c r="AS117" i="3"/>
  <c r="AS122" i="3"/>
  <c r="AS125" i="3"/>
  <c r="AS134" i="3"/>
  <c r="AS199" i="3"/>
  <c r="K66" i="3"/>
  <c r="AI66" i="3"/>
  <c r="AS55" i="3"/>
  <c r="O66" i="3"/>
  <c r="AM81" i="3"/>
  <c r="AM96" i="3" s="1"/>
  <c r="AS94" i="3"/>
  <c r="I201" i="3"/>
  <c r="AO201" i="3"/>
  <c r="AS194" i="3"/>
  <c r="AS195" i="3"/>
  <c r="AG201" i="3"/>
  <c r="AS30" i="3"/>
  <c r="D43" i="3"/>
  <c r="D178" i="3" s="1"/>
  <c r="B51" i="3"/>
  <c r="E43" i="3"/>
  <c r="E178" i="3" s="1"/>
  <c r="F43" i="3"/>
  <c r="F178" i="3" s="1"/>
  <c r="D49" i="3"/>
  <c r="D184" i="3" s="1"/>
  <c r="G48" i="3"/>
  <c r="G183" i="3" s="1"/>
  <c r="C48" i="3"/>
  <c r="D48" i="3"/>
  <c r="D183" i="3" s="1"/>
  <c r="E48" i="3"/>
  <c r="E183" i="3" s="1"/>
  <c r="B201" i="3"/>
  <c r="J201" i="3"/>
  <c r="AP201" i="3"/>
  <c r="D201" i="3"/>
  <c r="K111" i="3"/>
  <c r="O35" i="3"/>
  <c r="G35" i="3"/>
  <c r="AL35" i="3"/>
  <c r="AM35" i="3"/>
  <c r="AS32" i="3"/>
  <c r="W35" i="3"/>
  <c r="AB111" i="3"/>
  <c r="K20" i="3"/>
  <c r="AI20" i="3"/>
  <c r="V20" i="3"/>
  <c r="AJ66" i="3"/>
  <c r="AE111" i="3"/>
  <c r="M20" i="3"/>
  <c r="U20" i="3"/>
  <c r="AC20" i="3"/>
  <c r="AK20" i="3"/>
  <c r="F111" i="3"/>
  <c r="M66" i="3"/>
  <c r="U66" i="3"/>
  <c r="AC66" i="3"/>
  <c r="AK66" i="3"/>
  <c r="W66" i="3"/>
  <c r="AE66" i="3"/>
  <c r="T85" i="3"/>
  <c r="T205" i="3" s="1"/>
  <c r="T81" i="3"/>
  <c r="T96" i="3" s="1"/>
  <c r="AJ85" i="3"/>
  <c r="AJ205" i="3" s="1"/>
  <c r="AJ81" i="3"/>
  <c r="AJ96" i="3" s="1"/>
  <c r="F87" i="3"/>
  <c r="F207" i="3" s="1"/>
  <c r="F81" i="3"/>
  <c r="F96" i="3" s="1"/>
  <c r="V87" i="3"/>
  <c r="V207" i="3" s="1"/>
  <c r="V81" i="3"/>
  <c r="V96" i="3" s="1"/>
  <c r="AL87" i="3"/>
  <c r="AL207" i="3" s="1"/>
  <c r="AL81" i="3"/>
  <c r="AL96" i="3" s="1"/>
  <c r="L81" i="3"/>
  <c r="L96" i="3" s="1"/>
  <c r="AS150" i="3"/>
  <c r="H20" i="3"/>
  <c r="X20" i="3"/>
  <c r="AN20" i="3"/>
  <c r="AL111" i="3"/>
  <c r="AL156" i="3" s="1"/>
  <c r="Z35" i="3"/>
  <c r="F66" i="3"/>
  <c r="N66" i="3"/>
  <c r="V66" i="3"/>
  <c r="AD66" i="3"/>
  <c r="AL66" i="3"/>
  <c r="N81" i="3"/>
  <c r="N96" i="3" s="1"/>
  <c r="M201" i="3"/>
  <c r="AQ20" i="3"/>
  <c r="B88" i="3"/>
  <c r="B208" i="3" s="1"/>
  <c r="B81" i="3"/>
  <c r="B96" i="3" s="1"/>
  <c r="AJ20" i="3"/>
  <c r="AM111" i="3"/>
  <c r="AM156" i="3" s="1"/>
  <c r="AS146" i="3"/>
  <c r="AP35" i="3"/>
  <c r="H44" i="3"/>
  <c r="H179" i="3" s="1"/>
  <c r="AS19" i="3"/>
  <c r="AG111" i="3"/>
  <c r="N20" i="3"/>
  <c r="AD20" i="3"/>
  <c r="AS25" i="3"/>
  <c r="H66" i="3"/>
  <c r="X66" i="3"/>
  <c r="T66" i="3"/>
  <c r="AQ93" i="3"/>
  <c r="AS78" i="3"/>
  <c r="AA81" i="3"/>
  <c r="AA96" i="3" s="1"/>
  <c r="S20" i="3"/>
  <c r="T20" i="3"/>
  <c r="AS12" i="3"/>
  <c r="Q20" i="3"/>
  <c r="Y20" i="3"/>
  <c r="AO20" i="3"/>
  <c r="AS17" i="3"/>
  <c r="AE20" i="3"/>
  <c r="AD111" i="3"/>
  <c r="AH35" i="3"/>
  <c r="I66" i="3"/>
  <c r="Q66" i="3"/>
  <c r="AG66" i="3"/>
  <c r="P81" i="3"/>
  <c r="P96" i="3" s="1"/>
  <c r="P85" i="3"/>
  <c r="P205" i="3" s="1"/>
  <c r="AF81" i="3"/>
  <c r="AF96" i="3" s="1"/>
  <c r="AF85" i="3"/>
  <c r="AF205" i="3" s="1"/>
  <c r="AB81" i="3"/>
  <c r="AB96" i="3" s="1"/>
  <c r="AS130" i="3"/>
  <c r="AA20" i="3"/>
  <c r="L20" i="3"/>
  <c r="AB20" i="3"/>
  <c r="F20" i="3"/>
  <c r="AH111" i="3"/>
  <c r="AH156" i="3" s="1"/>
  <c r="AS57" i="3"/>
  <c r="AS149" i="3"/>
  <c r="AS18" i="3"/>
  <c r="P20" i="3"/>
  <c r="AF20" i="3"/>
  <c r="B35" i="3"/>
  <c r="R35" i="3"/>
  <c r="D66" i="3"/>
  <c r="I81" i="3"/>
  <c r="I96" i="3" s="1"/>
  <c r="I85" i="3"/>
  <c r="I205" i="3" s="1"/>
  <c r="Q81" i="3"/>
  <c r="Q96" i="3" s="1"/>
  <c r="Q85" i="3"/>
  <c r="Q205" i="3" s="1"/>
  <c r="Y81" i="3"/>
  <c r="Y96" i="3" s="1"/>
  <c r="Y85" i="3"/>
  <c r="Y205" i="3" s="1"/>
  <c r="AG81" i="3"/>
  <c r="AG96" i="3" s="1"/>
  <c r="AG85" i="3"/>
  <c r="AG205" i="3" s="1"/>
  <c r="AO81" i="3"/>
  <c r="AO96" i="3" s="1"/>
  <c r="AO85" i="3"/>
  <c r="AO205" i="3" s="1"/>
  <c r="J86" i="3"/>
  <c r="J206" i="3" s="1"/>
  <c r="J81" i="3"/>
  <c r="J96" i="3" s="1"/>
  <c r="R86" i="3"/>
  <c r="R206" i="3" s="1"/>
  <c r="R81" i="3"/>
  <c r="R96" i="3" s="1"/>
  <c r="Z86" i="3"/>
  <c r="Z206" i="3" s="1"/>
  <c r="Z81" i="3"/>
  <c r="Z96" i="3" s="1"/>
  <c r="AH86" i="3"/>
  <c r="AH206" i="3" s="1"/>
  <c r="AH81" i="3"/>
  <c r="AH96" i="3" s="1"/>
  <c r="AP86" i="3"/>
  <c r="AP206" i="3" s="1"/>
  <c r="AP81" i="3"/>
  <c r="AP96" i="3" s="1"/>
  <c r="AQ87" i="3"/>
  <c r="AQ207" i="3" s="1"/>
  <c r="AS72" i="3"/>
  <c r="C81" i="3"/>
  <c r="C96" i="3" s="1"/>
  <c r="AD81" i="3"/>
  <c r="AD96" i="3" s="1"/>
  <c r="I20" i="3"/>
  <c r="AG20" i="3"/>
  <c r="AQ66" i="3"/>
  <c r="AQ88" i="3"/>
  <c r="AQ208" i="3" s="1"/>
  <c r="AS73" i="3"/>
  <c r="AQ92" i="3"/>
  <c r="AQ212" i="3" s="1"/>
  <c r="AS106" i="3"/>
  <c r="Z201" i="3"/>
  <c r="AS196" i="3"/>
  <c r="M251" i="3"/>
  <c r="U251" i="3"/>
  <c r="U190" i="3"/>
  <c r="U201" i="3" s="1"/>
  <c r="AC251" i="3"/>
  <c r="AC190" i="3"/>
  <c r="AC201" i="3" s="1"/>
  <c r="AK251" i="3"/>
  <c r="AK190" i="3"/>
  <c r="U50" i="3"/>
  <c r="U185" i="3" s="1"/>
  <c r="N193" i="3"/>
  <c r="N201" i="3" s="1"/>
  <c r="AD193" i="3"/>
  <c r="AD201" i="3" s="1"/>
  <c r="AL193" i="3"/>
  <c r="AL201" i="3" s="1"/>
  <c r="J66" i="3"/>
  <c r="R66" i="3"/>
  <c r="Z66" i="3"/>
  <c r="AH66" i="3"/>
  <c r="AP66" i="3"/>
  <c r="AS102" i="3"/>
  <c r="AS105" i="3"/>
  <c r="AS124" i="3"/>
  <c r="O193" i="3"/>
  <c r="W193" i="3"/>
  <c r="AE193" i="3"/>
  <c r="AM193" i="3"/>
  <c r="E198" i="3"/>
  <c r="E201" i="3" s="1"/>
  <c r="AK198" i="3"/>
  <c r="G251" i="3"/>
  <c r="G190" i="3"/>
  <c r="G201" i="3" s="1"/>
  <c r="O190" i="3"/>
  <c r="O251" i="3"/>
  <c r="W251" i="3"/>
  <c r="W190" i="3"/>
  <c r="AE190" i="3"/>
  <c r="AE251" i="3"/>
  <c r="AM190" i="3"/>
  <c r="AM251" i="3"/>
  <c r="Y201" i="3"/>
  <c r="K251" i="3"/>
  <c r="K192" i="3"/>
  <c r="AS192" i="3"/>
  <c r="AS16" i="3"/>
  <c r="B66" i="3"/>
  <c r="F193" i="3"/>
  <c r="F201" i="3" s="1"/>
  <c r="V193" i="3"/>
  <c r="AS11" i="3"/>
  <c r="AS15" i="3"/>
  <c r="E20" i="3"/>
  <c r="AS27" i="3"/>
  <c r="G81" i="3"/>
  <c r="G96" i="3" s="1"/>
  <c r="O81" i="3"/>
  <c r="O96" i="3" s="1"/>
  <c r="W81" i="3"/>
  <c r="W96" i="3" s="1"/>
  <c r="AE81" i="3"/>
  <c r="AE96" i="3" s="1"/>
  <c r="AQ91" i="3"/>
  <c r="AQ211" i="3" s="1"/>
  <c r="AS76" i="3"/>
  <c r="AS80" i="3"/>
  <c r="AS95" i="3"/>
  <c r="AS101" i="3"/>
  <c r="AS118" i="3"/>
  <c r="AS137" i="3"/>
  <c r="AH201" i="3"/>
  <c r="M81" i="3"/>
  <c r="M96" i="3" s="1"/>
  <c r="U81" i="3"/>
  <c r="U96" i="3" s="1"/>
  <c r="AC81" i="3"/>
  <c r="AC96" i="3" s="1"/>
  <c r="AK81" i="3"/>
  <c r="AK96" i="3" s="1"/>
  <c r="R201" i="3"/>
  <c r="V191" i="3"/>
  <c r="AS200" i="3"/>
  <c r="H251" i="3"/>
  <c r="H190" i="3"/>
  <c r="H201" i="3" s="1"/>
  <c r="P201" i="3"/>
  <c r="X201" i="3"/>
  <c r="AF190" i="3"/>
  <c r="AF201" i="3" s="1"/>
  <c r="AF251" i="3"/>
  <c r="AN190" i="3"/>
  <c r="AN201" i="3" s="1"/>
  <c r="AN251" i="3"/>
  <c r="J251" i="3"/>
  <c r="Z251" i="3"/>
  <c r="P251" i="3"/>
  <c r="C193" i="3"/>
  <c r="C201" i="3" s="1"/>
  <c r="K193" i="3"/>
  <c r="S193" i="3"/>
  <c r="S201" i="3" s="1"/>
  <c r="AA193" i="3"/>
  <c r="AA201" i="3" s="1"/>
  <c r="AI193" i="3"/>
  <c r="AI201" i="3" s="1"/>
  <c r="AQ193" i="3"/>
  <c r="AS193" i="3" s="1"/>
  <c r="Q198" i="3"/>
  <c r="Q201" i="3" s="1"/>
  <c r="S251" i="3"/>
  <c r="AA251" i="3"/>
  <c r="AI251" i="3"/>
  <c r="AD251" i="3"/>
  <c r="L251" i="3"/>
  <c r="L190" i="3"/>
  <c r="L201" i="3" s="1"/>
  <c r="T251" i="3"/>
  <c r="T190" i="3"/>
  <c r="T201" i="3" s="1"/>
  <c r="AB251" i="3"/>
  <c r="AB190" i="3"/>
  <c r="AB201" i="3" s="1"/>
  <c r="AJ251" i="3"/>
  <c r="AJ190" i="3"/>
  <c r="AJ201" i="3" s="1"/>
  <c r="AS198" i="3"/>
  <c r="F270" i="3"/>
  <c r="G219" i="3"/>
  <c r="AH251" i="3"/>
  <c r="I251" i="3"/>
  <c r="Q251" i="3"/>
  <c r="Y251" i="3"/>
  <c r="AG251" i="3"/>
  <c r="AO251" i="3"/>
  <c r="AH216" i="3" l="1"/>
  <c r="B216" i="3"/>
  <c r="K171" i="3"/>
  <c r="AE171" i="3"/>
  <c r="W216" i="3"/>
  <c r="AC31" i="4"/>
  <c r="AC34" i="4" s="1"/>
  <c r="AC30" i="4"/>
  <c r="J62" i="4"/>
  <c r="J66" i="4"/>
  <c r="AR110" i="4"/>
  <c r="AR109" i="4"/>
  <c r="AB31" i="4"/>
  <c r="AB34" i="4" s="1"/>
  <c r="AB30" i="4"/>
  <c r="AD40" i="4"/>
  <c r="AD43" i="4" s="1"/>
  <c r="AD39" i="4"/>
  <c r="AI62" i="4"/>
  <c r="AI63" i="4"/>
  <c r="AI66" i="4" s="1"/>
  <c r="Z99" i="4"/>
  <c r="Z102" i="4" s="1"/>
  <c r="Z98" i="4"/>
  <c r="R8" i="4"/>
  <c r="R7" i="4"/>
  <c r="AG87" i="4"/>
  <c r="AG88" i="4"/>
  <c r="AG91" i="4" s="1"/>
  <c r="AN17" i="4"/>
  <c r="AN20" i="4" s="1"/>
  <c r="AN16" i="4"/>
  <c r="H17" i="4"/>
  <c r="G62" i="4"/>
  <c r="G63" i="4"/>
  <c r="G66" i="4" s="1"/>
  <c r="AK39" i="4"/>
  <c r="AK40" i="4"/>
  <c r="AK43" i="4" s="1"/>
  <c r="M88" i="4"/>
  <c r="M91" i="4" s="1"/>
  <c r="M87" i="4"/>
  <c r="W40" i="4"/>
  <c r="W43" i="4" s="1"/>
  <c r="W39" i="4"/>
  <c r="F54" i="4"/>
  <c r="F57" i="4" s="1"/>
  <c r="F53" i="4"/>
  <c r="AB54" i="4"/>
  <c r="AB57" i="4" s="1"/>
  <c r="AB53" i="4"/>
  <c r="O77" i="4"/>
  <c r="O76" i="4"/>
  <c r="AA16" i="4"/>
  <c r="AA17" i="4"/>
  <c r="R88" i="4"/>
  <c r="R91" i="4" s="1"/>
  <c r="R87" i="4"/>
  <c r="AM8" i="4"/>
  <c r="AM7" i="4"/>
  <c r="AG8" i="4"/>
  <c r="AG7" i="4"/>
  <c r="AN110" i="4"/>
  <c r="AN113" i="4" s="1"/>
  <c r="AN109" i="4"/>
  <c r="P88" i="4"/>
  <c r="P91" i="4" s="1"/>
  <c r="P87" i="4"/>
  <c r="H8" i="4"/>
  <c r="H7" i="4"/>
  <c r="AK110" i="4"/>
  <c r="AK113" i="4" s="1"/>
  <c r="AK109" i="4"/>
  <c r="AH110" i="4"/>
  <c r="AH113" i="4" s="1"/>
  <c r="AH109" i="4"/>
  <c r="N77" i="4"/>
  <c r="N80" i="4" s="1"/>
  <c r="N76" i="4"/>
  <c r="AB40" i="4"/>
  <c r="AB43" i="4" s="1"/>
  <c r="AB39" i="4"/>
  <c r="AP30" i="4"/>
  <c r="AP31" i="4"/>
  <c r="AP34" i="4" s="1"/>
  <c r="AQ40" i="4"/>
  <c r="AQ43" i="4" s="1"/>
  <c r="AQ39" i="4"/>
  <c r="AA62" i="4"/>
  <c r="AA63" i="4"/>
  <c r="AA66" i="4" s="1"/>
  <c r="Z17" i="4"/>
  <c r="Z20" i="4" s="1"/>
  <c r="Z16" i="4"/>
  <c r="R99" i="4"/>
  <c r="R102" i="4" s="1"/>
  <c r="R98" i="4"/>
  <c r="AM88" i="4"/>
  <c r="AM91" i="4" s="1"/>
  <c r="AM87" i="4"/>
  <c r="AM30" i="4"/>
  <c r="AM31" i="4"/>
  <c r="V110" i="4"/>
  <c r="V113" i="4" s="1"/>
  <c r="V109" i="4"/>
  <c r="AO62" i="4"/>
  <c r="AO63" i="4"/>
  <c r="AO66" i="4" s="1"/>
  <c r="AG77" i="4"/>
  <c r="AG80" i="4" s="1"/>
  <c r="AG76" i="4"/>
  <c r="Y88" i="4"/>
  <c r="Y91" i="4" s="1"/>
  <c r="Y87" i="4"/>
  <c r="Y31" i="4"/>
  <c r="Y34" i="4" s="1"/>
  <c r="Y30" i="4"/>
  <c r="Q99" i="4"/>
  <c r="Q102" i="4" s="1"/>
  <c r="Q98" i="4"/>
  <c r="I62" i="4"/>
  <c r="I63" i="4"/>
  <c r="I66" i="4" s="1"/>
  <c r="AN77" i="4"/>
  <c r="AN80" i="4" s="1"/>
  <c r="AN76" i="4"/>
  <c r="AF77" i="4"/>
  <c r="AF80" i="4" s="1"/>
  <c r="AF76" i="4"/>
  <c r="AF30" i="4"/>
  <c r="AF31" i="4"/>
  <c r="AF34" i="4" s="1"/>
  <c r="X99" i="4"/>
  <c r="X102" i="4" s="1"/>
  <c r="X98" i="4"/>
  <c r="P62" i="4"/>
  <c r="P63" i="4"/>
  <c r="P66" i="4" s="1"/>
  <c r="H88" i="4"/>
  <c r="H87" i="4"/>
  <c r="AE62" i="4"/>
  <c r="AE63" i="4"/>
  <c r="AE66" i="4" s="1"/>
  <c r="AE8" i="4"/>
  <c r="AE7" i="4"/>
  <c r="G99" i="4"/>
  <c r="G102" i="4" s="1"/>
  <c r="G98" i="4"/>
  <c r="AL17" i="4"/>
  <c r="AL20" i="4" s="1"/>
  <c r="AL16" i="4"/>
  <c r="AM171" i="3"/>
  <c r="AK88" i="4"/>
  <c r="AK91" i="4" s="1"/>
  <c r="AK87" i="4"/>
  <c r="AC40" i="4"/>
  <c r="AC43" i="4" s="1"/>
  <c r="AC39" i="4"/>
  <c r="U17" i="4"/>
  <c r="U20" i="4" s="1"/>
  <c r="U16" i="4"/>
  <c r="M99" i="4"/>
  <c r="M102" i="4" s="1"/>
  <c r="M98" i="4"/>
  <c r="M8" i="4"/>
  <c r="M7" i="4"/>
  <c r="AH99" i="4"/>
  <c r="AH102" i="4" s="1"/>
  <c r="AH98" i="4"/>
  <c r="J88" i="4"/>
  <c r="J91" i="4" s="1"/>
  <c r="J87" i="4"/>
  <c r="J30" i="4"/>
  <c r="J31" i="4"/>
  <c r="J34" i="4" s="1"/>
  <c r="W99" i="4"/>
  <c r="W102" i="4" s="1"/>
  <c r="W98" i="4"/>
  <c r="N17" i="4"/>
  <c r="N20" i="4" s="1"/>
  <c r="N16" i="4"/>
  <c r="F8" i="4"/>
  <c r="F7" i="4"/>
  <c r="AR8" i="4"/>
  <c r="AR7" i="4"/>
  <c r="AJ87" i="4"/>
  <c r="AJ88" i="4"/>
  <c r="AJ91" i="4" s="1"/>
  <c r="AB99" i="4"/>
  <c r="AB102" i="4" s="1"/>
  <c r="AB98" i="4"/>
  <c r="T40" i="4"/>
  <c r="T43" i="4" s="1"/>
  <c r="T39" i="4"/>
  <c r="T54" i="4"/>
  <c r="T57" i="4" s="1"/>
  <c r="T53" i="4"/>
  <c r="L8" i="4"/>
  <c r="L7" i="4"/>
  <c r="AP110" i="4"/>
  <c r="AP113" i="4" s="1"/>
  <c r="AP109" i="4"/>
  <c r="AP54" i="4"/>
  <c r="AP57" i="4" s="1"/>
  <c r="AP53" i="4"/>
  <c r="O8" i="4"/>
  <c r="O7" i="4"/>
  <c r="AD62" i="4"/>
  <c r="AD63" i="4"/>
  <c r="AD66" i="4" s="1"/>
  <c r="AQ87" i="4"/>
  <c r="AQ88" i="4"/>
  <c r="AQ91" i="4" s="1"/>
  <c r="AI110" i="4"/>
  <c r="AI113" i="4" s="1"/>
  <c r="AI109" i="4"/>
  <c r="AI53" i="4"/>
  <c r="AI54" i="4"/>
  <c r="AI57" i="4" s="1"/>
  <c r="AA30" i="4"/>
  <c r="AA31" i="4"/>
  <c r="AA34" i="4" s="1"/>
  <c r="S16" i="4"/>
  <c r="S17" i="4"/>
  <c r="S20" i="4" s="1"/>
  <c r="K87" i="4"/>
  <c r="K88" i="4"/>
  <c r="K91" i="4" s="1"/>
  <c r="C54" i="4"/>
  <c r="C57" i="4" s="1"/>
  <c r="C53" i="4"/>
  <c r="Z62" i="4"/>
  <c r="Z63" i="4"/>
  <c r="Z66" i="4" s="1"/>
  <c r="R77" i="4"/>
  <c r="R80" i="4" s="1"/>
  <c r="R76" i="4"/>
  <c r="AM17" i="4"/>
  <c r="AM20" i="4" s="1"/>
  <c r="AM16" i="4"/>
  <c r="AM54" i="4"/>
  <c r="AM57" i="4" s="1"/>
  <c r="AM53" i="4"/>
  <c r="V54" i="4"/>
  <c r="V57" i="4" s="1"/>
  <c r="V53" i="4"/>
  <c r="AO40" i="4"/>
  <c r="AO43" i="4" s="1"/>
  <c r="AO39" i="4"/>
  <c r="AG17" i="4"/>
  <c r="AG20" i="4" s="1"/>
  <c r="AG16" i="4"/>
  <c r="Y110" i="4"/>
  <c r="Y109" i="4"/>
  <c r="Y54" i="4"/>
  <c r="Y57" i="4" s="1"/>
  <c r="Y53" i="4"/>
  <c r="Q8" i="4"/>
  <c r="Q7" i="4"/>
  <c r="I40" i="4"/>
  <c r="I43" i="4" s="1"/>
  <c r="I39" i="4"/>
  <c r="AN88" i="4"/>
  <c r="AN91" i="4" s="1"/>
  <c r="AN87" i="4"/>
  <c r="AF17" i="4"/>
  <c r="AF20" i="4" s="1"/>
  <c r="AF16" i="4"/>
  <c r="AF8" i="4"/>
  <c r="AF7" i="4"/>
  <c r="X8" i="4"/>
  <c r="X7" i="4"/>
  <c r="P40" i="4"/>
  <c r="P43" i="4" s="1"/>
  <c r="P39" i="4"/>
  <c r="H76" i="4"/>
  <c r="H77" i="4"/>
  <c r="H80" i="4" s="1"/>
  <c r="AE40" i="4"/>
  <c r="AE43" i="4" s="1"/>
  <c r="AE39" i="4"/>
  <c r="AE30" i="4"/>
  <c r="AE31" i="4"/>
  <c r="AE34" i="4" s="1"/>
  <c r="G54" i="4"/>
  <c r="G57" i="4" s="1"/>
  <c r="G53" i="4"/>
  <c r="AL62" i="4"/>
  <c r="AL63" i="4"/>
  <c r="AL66" i="4" s="1"/>
  <c r="AK62" i="4"/>
  <c r="AK63" i="4"/>
  <c r="AK66" i="4" s="1"/>
  <c r="M110" i="4"/>
  <c r="M113" i="4" s="1"/>
  <c r="M109" i="4"/>
  <c r="N99" i="4"/>
  <c r="N98" i="4"/>
  <c r="AJ62" i="4"/>
  <c r="AJ63" i="4"/>
  <c r="AJ66" i="4" s="1"/>
  <c r="L109" i="4"/>
  <c r="L110" i="4"/>
  <c r="L113" i="4" s="1"/>
  <c r="D54" i="4"/>
  <c r="D57" i="4" s="1"/>
  <c r="D53" i="4"/>
  <c r="AQ98" i="4"/>
  <c r="AQ99" i="4"/>
  <c r="AQ102" i="4" s="1"/>
  <c r="K39" i="4"/>
  <c r="K40" i="4"/>
  <c r="K43" i="4" s="1"/>
  <c r="V17" i="4"/>
  <c r="V20" i="4" s="1"/>
  <c r="V16" i="4"/>
  <c r="Y99" i="4"/>
  <c r="Y102" i="4" s="1"/>
  <c r="Y98" i="4"/>
  <c r="AN8" i="4"/>
  <c r="AN7" i="4"/>
  <c r="P110" i="4"/>
  <c r="P113" i="4" s="1"/>
  <c r="P109" i="4"/>
  <c r="H30" i="4"/>
  <c r="H31" i="4"/>
  <c r="H34" i="4" s="1"/>
  <c r="U8" i="4"/>
  <c r="U7" i="4"/>
  <c r="AH30" i="4"/>
  <c r="AH31" i="4"/>
  <c r="AH34" i="4" s="1"/>
  <c r="AR87" i="4"/>
  <c r="AR88" i="4"/>
  <c r="AR91" i="4" s="1"/>
  <c r="T8" i="4"/>
  <c r="T7" i="4"/>
  <c r="AD77" i="4"/>
  <c r="AD80" i="4" s="1"/>
  <c r="AD76" i="4"/>
  <c r="AI8" i="4"/>
  <c r="AI7" i="4"/>
  <c r="Z77" i="4"/>
  <c r="Z80" i="4" s="1"/>
  <c r="Z76" i="4"/>
  <c r="V62" i="4"/>
  <c r="V63" i="4"/>
  <c r="V66" i="4" s="1"/>
  <c r="Y8" i="4"/>
  <c r="Y7" i="4"/>
  <c r="AN30" i="4"/>
  <c r="AN31" i="4"/>
  <c r="AN34" i="4" s="1"/>
  <c r="H109" i="4"/>
  <c r="H110" i="4"/>
  <c r="G76" i="4"/>
  <c r="G77" i="4"/>
  <c r="G80" i="4" s="1"/>
  <c r="U31" i="4"/>
  <c r="U34" i="4" s="1"/>
  <c r="U30" i="4"/>
  <c r="J8" i="4"/>
  <c r="J7" i="4"/>
  <c r="AR77" i="4"/>
  <c r="AR80" i="4" s="1"/>
  <c r="AR76" i="4"/>
  <c r="T30" i="4"/>
  <c r="T31" i="4"/>
  <c r="T34" i="4" s="1"/>
  <c r="O99" i="4"/>
  <c r="O98" i="4"/>
  <c r="AI30" i="4"/>
  <c r="AI31" i="4"/>
  <c r="AI34" i="4" s="1"/>
  <c r="K110" i="4"/>
  <c r="K113" i="4" s="1"/>
  <c r="K109" i="4"/>
  <c r="U62" i="4"/>
  <c r="U63" i="4"/>
  <c r="U66" i="4" s="1"/>
  <c r="J99" i="4"/>
  <c r="J102" i="4" s="1"/>
  <c r="J98" i="4"/>
  <c r="J54" i="4"/>
  <c r="J57" i="4" s="1"/>
  <c r="J53" i="4"/>
  <c r="AR62" i="4"/>
  <c r="AR63" i="4"/>
  <c r="AR66" i="4" s="1"/>
  <c r="T16" i="4"/>
  <c r="T17" i="4"/>
  <c r="T20" i="4" s="1"/>
  <c r="L31" i="4"/>
  <c r="L34" i="4" s="1"/>
  <c r="L30" i="4"/>
  <c r="O53" i="4"/>
  <c r="O54" i="4"/>
  <c r="O57" i="4" s="1"/>
  <c r="AI98" i="4"/>
  <c r="AI99" i="4"/>
  <c r="AI102" i="4" s="1"/>
  <c r="AA8" i="4"/>
  <c r="AA7" i="4"/>
  <c r="C8" i="4"/>
  <c r="C7" i="4"/>
  <c r="AM110" i="4"/>
  <c r="AM113" i="4" s="1"/>
  <c r="AM109" i="4"/>
  <c r="AO99" i="4"/>
  <c r="AO102" i="4" s="1"/>
  <c r="AO98" i="4"/>
  <c r="Q88" i="4"/>
  <c r="Q91" i="4" s="1"/>
  <c r="Q87" i="4"/>
  <c r="Q54" i="4"/>
  <c r="Q57" i="4" s="1"/>
  <c r="Q53" i="4"/>
  <c r="AF110" i="4"/>
  <c r="AF113" i="4" s="1"/>
  <c r="AF109" i="4"/>
  <c r="P99" i="4"/>
  <c r="P102" i="4" s="1"/>
  <c r="P98" i="4"/>
  <c r="G30" i="4"/>
  <c r="G31" i="4"/>
  <c r="G34" i="4" s="1"/>
  <c r="Z216" i="3"/>
  <c r="AD171" i="3"/>
  <c r="AK77" i="4"/>
  <c r="AK76" i="4"/>
  <c r="AK8" i="4"/>
  <c r="AK7" i="4"/>
  <c r="AC88" i="4"/>
  <c r="AC91" i="4" s="1"/>
  <c r="AC87" i="4"/>
  <c r="U40" i="4"/>
  <c r="U43" i="4" s="1"/>
  <c r="U39" i="4"/>
  <c r="M17" i="4"/>
  <c r="M20" i="4" s="1"/>
  <c r="M16" i="4"/>
  <c r="E54" i="4"/>
  <c r="E57" i="4" s="1"/>
  <c r="E53" i="4"/>
  <c r="AH17" i="4"/>
  <c r="AH20" i="4" s="1"/>
  <c r="AH16" i="4"/>
  <c r="J110" i="4"/>
  <c r="J113" i="4" s="1"/>
  <c r="J109" i="4"/>
  <c r="W62" i="4"/>
  <c r="W63" i="4"/>
  <c r="W66" i="4" s="1"/>
  <c r="W54" i="4"/>
  <c r="W57" i="4" s="1"/>
  <c r="W53" i="4"/>
  <c r="N110" i="4"/>
  <c r="N113" i="4" s="1"/>
  <c r="N109" i="4"/>
  <c r="AR39" i="4"/>
  <c r="AR40" i="4"/>
  <c r="AR43" i="4" s="1"/>
  <c r="AR53" i="4"/>
  <c r="AR54" i="4"/>
  <c r="AR57" i="4" s="1"/>
  <c r="AJ8" i="4"/>
  <c r="AJ7" i="4"/>
  <c r="AB87" i="4"/>
  <c r="AB88" i="4"/>
  <c r="AB91" i="4" s="1"/>
  <c r="T98" i="4"/>
  <c r="T99" i="4"/>
  <c r="T102" i="4" s="1"/>
  <c r="L16" i="4"/>
  <c r="L17" i="4"/>
  <c r="L54" i="4"/>
  <c r="L57" i="4" s="1"/>
  <c r="L53" i="4"/>
  <c r="AP77" i="4"/>
  <c r="AP80" i="4" s="1"/>
  <c r="AP76" i="4"/>
  <c r="O62" i="4"/>
  <c r="O63" i="4"/>
  <c r="O66" i="4" s="1"/>
  <c r="O30" i="4"/>
  <c r="O31" i="4"/>
  <c r="O34" i="4" s="1"/>
  <c r="AD54" i="4"/>
  <c r="AD57" i="4" s="1"/>
  <c r="AD53" i="4"/>
  <c r="AQ16" i="4"/>
  <c r="AQ17" i="4"/>
  <c r="AQ20" i="4" s="1"/>
  <c r="AI87" i="4"/>
  <c r="AI88" i="4"/>
  <c r="AI91" i="4" s="1"/>
  <c r="AA98" i="4"/>
  <c r="AA99" i="4"/>
  <c r="AA102" i="4" s="1"/>
  <c r="AA53" i="4"/>
  <c r="AA54" i="4"/>
  <c r="AA57" i="4" s="1"/>
  <c r="S8" i="4"/>
  <c r="S7" i="4"/>
  <c r="K16" i="4"/>
  <c r="K17" i="4"/>
  <c r="K20" i="4" s="1"/>
  <c r="Z8" i="4"/>
  <c r="Z7" i="4"/>
  <c r="R17" i="4"/>
  <c r="R20" i="4" s="1"/>
  <c r="R16" i="4"/>
  <c r="AM40" i="4"/>
  <c r="AM43" i="4" s="1"/>
  <c r="AM39" i="4"/>
  <c r="V77" i="4"/>
  <c r="V76" i="4"/>
  <c r="V8" i="4"/>
  <c r="V7" i="4"/>
  <c r="AO8" i="4"/>
  <c r="AO7" i="4"/>
  <c r="AG40" i="4"/>
  <c r="AG43" i="4" s="1"/>
  <c r="AG39" i="4"/>
  <c r="Y17" i="4"/>
  <c r="Y20" i="4" s="1"/>
  <c r="Y16" i="4"/>
  <c r="Q110" i="4"/>
  <c r="Q109" i="4"/>
  <c r="Q31" i="4"/>
  <c r="Q34" i="4" s="1"/>
  <c r="Q30" i="4"/>
  <c r="I31" i="4"/>
  <c r="I34" i="4" s="1"/>
  <c r="I30" i="4"/>
  <c r="AN39" i="4"/>
  <c r="AN40" i="4"/>
  <c r="AN43" i="4" s="1"/>
  <c r="AF88" i="4"/>
  <c r="AF91" i="4" s="1"/>
  <c r="AF87" i="4"/>
  <c r="X77" i="4"/>
  <c r="X80" i="4" s="1"/>
  <c r="X76" i="4"/>
  <c r="X54" i="4"/>
  <c r="X57" i="4" s="1"/>
  <c r="X53" i="4"/>
  <c r="P30" i="4"/>
  <c r="P31" i="4"/>
  <c r="H39" i="4"/>
  <c r="H40" i="4"/>
  <c r="H43" i="4" s="1"/>
  <c r="AE110" i="4"/>
  <c r="AE113" i="4" s="1"/>
  <c r="AE109" i="4"/>
  <c r="G16" i="4"/>
  <c r="G17" i="4"/>
  <c r="G20" i="4" s="1"/>
  <c r="G8" i="4"/>
  <c r="G11" i="4" s="1"/>
  <c r="G7" i="4"/>
  <c r="AL54" i="4"/>
  <c r="AL57" i="4" s="1"/>
  <c r="AL53" i="4"/>
  <c r="U54" i="4"/>
  <c r="U57" i="4" s="1"/>
  <c r="U53" i="4"/>
  <c r="W87" i="4"/>
  <c r="W88" i="4"/>
  <c r="W91" i="4" s="1"/>
  <c r="AB16" i="4"/>
  <c r="AB17" i="4"/>
  <c r="AB20" i="4" s="1"/>
  <c r="AP40" i="4"/>
  <c r="AP43" i="4" s="1"/>
  <c r="AP39" i="4"/>
  <c r="AQ8" i="4"/>
  <c r="AQ7" i="4"/>
  <c r="S98" i="4"/>
  <c r="S99" i="4"/>
  <c r="S102" i="4" s="1"/>
  <c r="R110" i="4"/>
  <c r="R113" i="4" s="1"/>
  <c r="R109" i="4"/>
  <c r="AO77" i="4"/>
  <c r="AO80" i="4" s="1"/>
  <c r="AO76" i="4"/>
  <c r="Q62" i="4"/>
  <c r="Q63" i="4"/>
  <c r="Q66" i="4" s="1"/>
  <c r="AF99" i="4"/>
  <c r="AF102" i="4" s="1"/>
  <c r="AF98" i="4"/>
  <c r="AE99" i="4"/>
  <c r="AE102" i="4" s="1"/>
  <c r="AE98" i="4"/>
  <c r="U98" i="4"/>
  <c r="U99" i="4"/>
  <c r="U102" i="4" s="1"/>
  <c r="J39" i="4"/>
  <c r="J40" i="4"/>
  <c r="J43" i="4" s="1"/>
  <c r="AJ98" i="4"/>
  <c r="AJ99" i="4"/>
  <c r="AJ102" i="4" s="1"/>
  <c r="L87" i="4"/>
  <c r="L88" i="4"/>
  <c r="L91" i="4" s="1"/>
  <c r="AQ110" i="4"/>
  <c r="AQ113" i="4" s="1"/>
  <c r="AQ109" i="4"/>
  <c r="S87" i="4"/>
  <c r="S88" i="4"/>
  <c r="S91" i="4" s="1"/>
  <c r="K53" i="4"/>
  <c r="K54" i="4"/>
  <c r="K57" i="4" s="1"/>
  <c r="AO17" i="4"/>
  <c r="AO20" i="4" s="1"/>
  <c r="AO16" i="4"/>
  <c r="Q40" i="4"/>
  <c r="Q43" i="4" s="1"/>
  <c r="Q39" i="4"/>
  <c r="X40" i="4"/>
  <c r="X43" i="4" s="1"/>
  <c r="X39" i="4"/>
  <c r="AE54" i="4"/>
  <c r="AE57" i="4" s="1"/>
  <c r="AE53" i="4"/>
  <c r="AC62" i="4"/>
  <c r="AC63" i="4"/>
  <c r="AC66" i="4" s="1"/>
  <c r="M54" i="4"/>
  <c r="M57" i="4" s="1"/>
  <c r="M53" i="4"/>
  <c r="W77" i="4"/>
  <c r="W80" i="4" s="1"/>
  <c r="W76" i="4"/>
  <c r="AJ109" i="4"/>
  <c r="AJ110" i="4"/>
  <c r="AJ113" i="4" s="1"/>
  <c r="L76" i="4"/>
  <c r="L77" i="4"/>
  <c r="L80" i="4" s="1"/>
  <c r="AD17" i="4"/>
  <c r="AD20" i="4" s="1"/>
  <c r="AD16" i="4"/>
  <c r="S77" i="4"/>
  <c r="S80" i="4" s="1"/>
  <c r="S76" i="4"/>
  <c r="AK54" i="4"/>
  <c r="AK57" i="4" s="1"/>
  <c r="AK53" i="4"/>
  <c r="M77" i="4"/>
  <c r="M76" i="4"/>
  <c r="M31" i="4"/>
  <c r="M34" i="4" s="1"/>
  <c r="M30" i="4"/>
  <c r="N62" i="4"/>
  <c r="N63" i="4"/>
  <c r="N66" i="4" s="1"/>
  <c r="AJ76" i="4"/>
  <c r="AJ77" i="4"/>
  <c r="AJ80" i="4" s="1"/>
  <c r="L62" i="4"/>
  <c r="L63" i="4"/>
  <c r="L66" i="4" s="1"/>
  <c r="O40" i="4"/>
  <c r="O43" i="4" s="1"/>
  <c r="O39" i="4"/>
  <c r="AQ77" i="4"/>
  <c r="AQ80" i="4" s="1"/>
  <c r="AQ76" i="4"/>
  <c r="S62" i="4"/>
  <c r="S63" i="4"/>
  <c r="S66" i="4" s="1"/>
  <c r="Z39" i="4"/>
  <c r="Z40" i="4"/>
  <c r="Z43" i="4" s="1"/>
  <c r="V88" i="4"/>
  <c r="V91" i="4" s="1"/>
  <c r="V87" i="4"/>
  <c r="AG62" i="4"/>
  <c r="AG63" i="4"/>
  <c r="AG66" i="4" s="1"/>
  <c r="I99" i="4"/>
  <c r="I102" i="4" s="1"/>
  <c r="I98" i="4"/>
  <c r="X110" i="4"/>
  <c r="X113" i="4" s="1"/>
  <c r="X109" i="4"/>
  <c r="AE17" i="4"/>
  <c r="AE20" i="4" s="1"/>
  <c r="AE16" i="4"/>
  <c r="AL110" i="4"/>
  <c r="AL113" i="4" s="1"/>
  <c r="AL109" i="4"/>
  <c r="F171" i="3"/>
  <c r="AK17" i="4"/>
  <c r="AK20" i="4" s="1"/>
  <c r="AK16" i="4"/>
  <c r="AK31" i="4"/>
  <c r="AK34" i="4" s="1"/>
  <c r="AK30" i="4"/>
  <c r="AC54" i="4"/>
  <c r="AC57" i="4" s="1"/>
  <c r="AC53" i="4"/>
  <c r="U110" i="4"/>
  <c r="U113" i="4" s="1"/>
  <c r="U109" i="4"/>
  <c r="M62" i="4"/>
  <c r="M63" i="4"/>
  <c r="M66" i="4" s="1"/>
  <c r="E8" i="4"/>
  <c r="E7" i="4"/>
  <c r="AH62" i="4"/>
  <c r="AH63" i="4"/>
  <c r="AH66" i="4" s="1"/>
  <c r="J76" i="4"/>
  <c r="J80" i="4"/>
  <c r="W17" i="4"/>
  <c r="W20" i="4" s="1"/>
  <c r="W16" i="4"/>
  <c r="W8" i="4"/>
  <c r="W7" i="4"/>
  <c r="N54" i="4"/>
  <c r="N57" i="4" s="1"/>
  <c r="N53" i="4"/>
  <c r="AR16" i="4"/>
  <c r="AR17" i="4"/>
  <c r="AR20" i="4" s="1"/>
  <c r="AJ16" i="4"/>
  <c r="AJ17" i="4"/>
  <c r="AJ20" i="4" s="1"/>
  <c r="AJ30" i="4"/>
  <c r="AJ31" i="4"/>
  <c r="AJ34" i="4" s="1"/>
  <c r="AB76" i="4"/>
  <c r="AB77" i="4"/>
  <c r="AB80" i="4" s="1"/>
  <c r="T110" i="4"/>
  <c r="T109" i="4"/>
  <c r="L39" i="4"/>
  <c r="L40" i="4"/>
  <c r="L43" i="4" s="1"/>
  <c r="D8" i="4"/>
  <c r="D7" i="4"/>
  <c r="AP17" i="4"/>
  <c r="AP20" i="4" s="1"/>
  <c r="AP16" i="4"/>
  <c r="O87" i="4"/>
  <c r="O88" i="4"/>
  <c r="AD87" i="4"/>
  <c r="AD88" i="4"/>
  <c r="AD31" i="4"/>
  <c r="AD34" i="4" s="1"/>
  <c r="AD30" i="4"/>
  <c r="AQ62" i="4"/>
  <c r="AQ63" i="4"/>
  <c r="AQ66" i="4" s="1"/>
  <c r="AI77" i="4"/>
  <c r="AI80" i="4" s="1"/>
  <c r="AI76" i="4"/>
  <c r="AA40" i="4"/>
  <c r="AA43" i="4" s="1"/>
  <c r="AA39" i="4"/>
  <c r="S40" i="4"/>
  <c r="S43" i="4" s="1"/>
  <c r="S39" i="4"/>
  <c r="S30" i="4"/>
  <c r="S31" i="4"/>
  <c r="S34" i="4" s="1"/>
  <c r="K62" i="4"/>
  <c r="K63" i="4"/>
  <c r="K66" i="4" s="1"/>
  <c r="Z110" i="4"/>
  <c r="Z113" i="4" s="1"/>
  <c r="Z109" i="4"/>
  <c r="Z30" i="4"/>
  <c r="Z31" i="4"/>
  <c r="Z34" i="4" s="1"/>
  <c r="R39" i="4"/>
  <c r="R40" i="4"/>
  <c r="R43" i="4" s="1"/>
  <c r="AM62" i="4"/>
  <c r="AM63" i="4"/>
  <c r="AM66" i="4" s="1"/>
  <c r="V40" i="4"/>
  <c r="V43" i="4" s="1"/>
  <c r="V39" i="4"/>
  <c r="AO88" i="4"/>
  <c r="AO91" i="4" s="1"/>
  <c r="AO87" i="4"/>
  <c r="AO31" i="4"/>
  <c r="AO34" i="4" s="1"/>
  <c r="AO30" i="4"/>
  <c r="AG99" i="4"/>
  <c r="AG102" i="4" s="1"/>
  <c r="AG98" i="4"/>
  <c r="Y62" i="4"/>
  <c r="Y63" i="4"/>
  <c r="Y66" i="4" s="1"/>
  <c r="Q77" i="4"/>
  <c r="Q80" i="4" s="1"/>
  <c r="Q76" i="4"/>
  <c r="I76" i="4"/>
  <c r="I77" i="4"/>
  <c r="I80" i="4" s="1"/>
  <c r="I54" i="4"/>
  <c r="I57" i="4" s="1"/>
  <c r="I53" i="4"/>
  <c r="AN99" i="4"/>
  <c r="AN102" i="4" s="1"/>
  <c r="AN98" i="4"/>
  <c r="AF62" i="4"/>
  <c r="AF63" i="4"/>
  <c r="AF66" i="4" s="1"/>
  <c r="X17" i="4"/>
  <c r="X20" i="4" s="1"/>
  <c r="X16" i="4"/>
  <c r="P77" i="4"/>
  <c r="P80" i="4" s="1"/>
  <c r="P76" i="4"/>
  <c r="P8" i="4"/>
  <c r="P7" i="4"/>
  <c r="H99" i="4"/>
  <c r="H102" i="4" s="1"/>
  <c r="H98" i="4"/>
  <c r="AE87" i="4"/>
  <c r="AE88" i="4"/>
  <c r="G88" i="4"/>
  <c r="G87" i="4"/>
  <c r="AL88" i="4"/>
  <c r="AL91" i="4" s="1"/>
  <c r="AL87" i="4"/>
  <c r="AL31" i="4"/>
  <c r="AL34" i="4" s="1"/>
  <c r="AL30" i="4"/>
  <c r="AC98" i="4"/>
  <c r="AC99" i="4"/>
  <c r="AC102" i="4" s="1"/>
  <c r="AH8" i="4"/>
  <c r="AH7" i="4"/>
  <c r="N8" i="4"/>
  <c r="N7" i="4"/>
  <c r="T76" i="4"/>
  <c r="T77" i="4"/>
  <c r="T80" i="4" s="1"/>
  <c r="O110" i="4"/>
  <c r="O113" i="4" s="1"/>
  <c r="O109" i="4"/>
  <c r="AA77" i="4"/>
  <c r="AA80" i="4" s="1"/>
  <c r="AA76" i="4"/>
  <c r="K31" i="4"/>
  <c r="K34" i="4" s="1"/>
  <c r="K30" i="4"/>
  <c r="AM99" i="4"/>
  <c r="AM102" i="4" s="1"/>
  <c r="AM98" i="4"/>
  <c r="AG31" i="4"/>
  <c r="AG34" i="4" s="1"/>
  <c r="AG30" i="4"/>
  <c r="I109" i="4"/>
  <c r="I110" i="4"/>
  <c r="X62" i="4"/>
  <c r="X63" i="4"/>
  <c r="X66" i="4" s="1"/>
  <c r="AL99" i="4"/>
  <c r="AL98" i="4"/>
  <c r="AC77" i="4"/>
  <c r="AC80" i="4" s="1"/>
  <c r="AC76" i="4"/>
  <c r="AH88" i="4"/>
  <c r="AH91" i="4" s="1"/>
  <c r="AH87" i="4"/>
  <c r="N40" i="4"/>
  <c r="N43" i="4" s="1"/>
  <c r="N39" i="4"/>
  <c r="AB62" i="4"/>
  <c r="AB63" i="4"/>
  <c r="AB66" i="4" s="1"/>
  <c r="AP8" i="4"/>
  <c r="AP7" i="4"/>
  <c r="AQ53" i="4"/>
  <c r="AQ54" i="4"/>
  <c r="AQ57" i="4" s="1"/>
  <c r="K98" i="4"/>
  <c r="K99" i="4"/>
  <c r="K102" i="4" s="1"/>
  <c r="R54" i="4"/>
  <c r="R57" i="4" s="1"/>
  <c r="R53" i="4"/>
  <c r="AG109" i="4"/>
  <c r="AG110" i="4"/>
  <c r="AG113" i="4" s="1"/>
  <c r="I17" i="4"/>
  <c r="I20" i="4" s="1"/>
  <c r="I16" i="4"/>
  <c r="AF54" i="4"/>
  <c r="AF57" i="4" s="1"/>
  <c r="AF53" i="4"/>
  <c r="AL77" i="4"/>
  <c r="AL80" i="4" s="1"/>
  <c r="AL76" i="4"/>
  <c r="U76" i="4"/>
  <c r="U77" i="4"/>
  <c r="U80" i="4" s="1"/>
  <c r="AH54" i="4"/>
  <c r="AH57" i="4" s="1"/>
  <c r="AH53" i="4"/>
  <c r="F31" i="4"/>
  <c r="F34" i="4" s="1"/>
  <c r="F30" i="4"/>
  <c r="T62" i="4"/>
  <c r="T63" i="4"/>
  <c r="T66" i="4" s="1"/>
  <c r="AP88" i="4"/>
  <c r="AP91" i="4" s="1"/>
  <c r="AP87" i="4"/>
  <c r="AI39" i="4"/>
  <c r="AI40" i="4"/>
  <c r="AI43" i="4" s="1"/>
  <c r="C30" i="4"/>
  <c r="C31" i="4"/>
  <c r="C34" i="4" s="1"/>
  <c r="AC110" i="4"/>
  <c r="AC113" i="4" s="1"/>
  <c r="AC109" i="4"/>
  <c r="AH77" i="4"/>
  <c r="AH80" i="4" s="1"/>
  <c r="AH76" i="4"/>
  <c r="W30" i="4"/>
  <c r="W31" i="4"/>
  <c r="W34" i="4" s="1"/>
  <c r="AR31" i="4"/>
  <c r="AR34" i="4" s="1"/>
  <c r="AR30" i="4"/>
  <c r="AB109" i="4"/>
  <c r="AB110" i="4"/>
  <c r="AP99" i="4"/>
  <c r="AP102" i="4" s="1"/>
  <c r="AP98" i="4"/>
  <c r="AD110" i="4"/>
  <c r="AD113" i="4" s="1"/>
  <c r="AD109" i="4"/>
  <c r="AA110" i="4"/>
  <c r="AA113" i="4" s="1"/>
  <c r="AA109" i="4"/>
  <c r="K77" i="4"/>
  <c r="K80" i="4" s="1"/>
  <c r="K76" i="4"/>
  <c r="R62" i="4"/>
  <c r="R63" i="4"/>
  <c r="R66" i="4" s="1"/>
  <c r="V31" i="4"/>
  <c r="V34" i="4" s="1"/>
  <c r="V30" i="4"/>
  <c r="Y77" i="4"/>
  <c r="Y80" i="4" s="1"/>
  <c r="Y76" i="4"/>
  <c r="AN62" i="4"/>
  <c r="AN63" i="4"/>
  <c r="AN66" i="4" s="1"/>
  <c r="X30" i="4"/>
  <c r="X31" i="4"/>
  <c r="H62" i="4"/>
  <c r="H63" i="4"/>
  <c r="H66" i="4" s="1"/>
  <c r="G109" i="4"/>
  <c r="G110" i="4"/>
  <c r="G113" i="4" s="1"/>
  <c r="AK99" i="4"/>
  <c r="AK102" i="4" s="1"/>
  <c r="AK98" i="4"/>
  <c r="AC17" i="4"/>
  <c r="AC20" i="4" s="1"/>
  <c r="AC16" i="4"/>
  <c r="AC7" i="4"/>
  <c r="AC8" i="4"/>
  <c r="U88" i="4"/>
  <c r="U91" i="4" s="1"/>
  <c r="U87" i="4"/>
  <c r="M39" i="4"/>
  <c r="M40" i="4"/>
  <c r="M43" i="4" s="1"/>
  <c r="E31" i="4"/>
  <c r="E34" i="4" s="1"/>
  <c r="E30" i="4"/>
  <c r="AH39" i="4"/>
  <c r="AH40" i="4"/>
  <c r="AH43" i="4" s="1"/>
  <c r="J17" i="4"/>
  <c r="J20" i="4" s="1"/>
  <c r="J16" i="4"/>
  <c r="W110" i="4"/>
  <c r="W113" i="4" s="1"/>
  <c r="W109" i="4"/>
  <c r="N88" i="4"/>
  <c r="N91" i="4" s="1"/>
  <c r="N87" i="4"/>
  <c r="N31" i="4"/>
  <c r="N34" i="4" s="1"/>
  <c r="N30" i="4"/>
  <c r="AR99" i="4"/>
  <c r="AR102" i="4" s="1"/>
  <c r="AR98" i="4"/>
  <c r="AJ39" i="4"/>
  <c r="AJ40" i="4"/>
  <c r="AJ43" i="4" s="1"/>
  <c r="AJ54" i="4"/>
  <c r="AJ57" i="4" s="1"/>
  <c r="AJ53" i="4"/>
  <c r="AB8" i="4"/>
  <c r="AB7" i="4"/>
  <c r="T87" i="4"/>
  <c r="T88" i="4"/>
  <c r="T91" i="4" s="1"/>
  <c r="L99" i="4"/>
  <c r="L102" i="4" s="1"/>
  <c r="L98" i="4"/>
  <c r="D30" i="4"/>
  <c r="D31" i="4"/>
  <c r="D34" i="4" s="1"/>
  <c r="AP62" i="4"/>
  <c r="AP63" i="4"/>
  <c r="AP66" i="4" s="1"/>
  <c r="O17" i="4"/>
  <c r="O20" i="4" s="1"/>
  <c r="O16" i="4"/>
  <c r="AD98" i="4"/>
  <c r="AD99" i="4"/>
  <c r="AD102" i="4" s="1"/>
  <c r="AD8" i="4"/>
  <c r="AD7" i="4"/>
  <c r="AQ30" i="4"/>
  <c r="AQ31" i="4"/>
  <c r="AQ34" i="4" s="1"/>
  <c r="AI17" i="4"/>
  <c r="AI20" i="4" s="1"/>
  <c r="AI16" i="4"/>
  <c r="AA88" i="4"/>
  <c r="AA91" i="4" s="1"/>
  <c r="AA87" i="4"/>
  <c r="S110" i="4"/>
  <c r="S113" i="4" s="1"/>
  <c r="S109" i="4"/>
  <c r="S54" i="4"/>
  <c r="S57" i="4" s="1"/>
  <c r="S53" i="4"/>
  <c r="K8" i="4"/>
  <c r="K7" i="4"/>
  <c r="Z88" i="4"/>
  <c r="Z91" i="4" s="1"/>
  <c r="Z87" i="4"/>
  <c r="Z54" i="4"/>
  <c r="Z57" i="4" s="1"/>
  <c r="Z53" i="4"/>
  <c r="R30" i="4"/>
  <c r="R31" i="4"/>
  <c r="R34" i="4" s="1"/>
  <c r="AM77" i="4"/>
  <c r="AM80" i="4" s="1"/>
  <c r="AM76" i="4"/>
  <c r="V98" i="4"/>
  <c r="V99" i="4"/>
  <c r="V102" i="4" s="1"/>
  <c r="AO109" i="4"/>
  <c r="AO110" i="4"/>
  <c r="AO113" i="4" s="1"/>
  <c r="AO54" i="4"/>
  <c r="AO57" i="4" s="1"/>
  <c r="AO53" i="4"/>
  <c r="AG54" i="4"/>
  <c r="AG57" i="4" s="1"/>
  <c r="AG53" i="4"/>
  <c r="Y40" i="4"/>
  <c r="Y43" i="4" s="1"/>
  <c r="Y39" i="4"/>
  <c r="Q17" i="4"/>
  <c r="Q20" i="4" s="1"/>
  <c r="Q16" i="4"/>
  <c r="I88" i="4"/>
  <c r="I91" i="4" s="1"/>
  <c r="I87" i="4"/>
  <c r="I8" i="4"/>
  <c r="I7" i="4"/>
  <c r="AN54" i="4"/>
  <c r="AN57" i="4" s="1"/>
  <c r="AN53" i="4"/>
  <c r="AF40" i="4"/>
  <c r="AF43" i="4" s="1"/>
  <c r="AF39" i="4"/>
  <c r="X88" i="4"/>
  <c r="X91" i="4" s="1"/>
  <c r="X87" i="4"/>
  <c r="P17" i="4"/>
  <c r="P20" i="4" s="1"/>
  <c r="P16" i="4"/>
  <c r="P54" i="4"/>
  <c r="P57" i="4" s="1"/>
  <c r="P53" i="4"/>
  <c r="H54" i="4"/>
  <c r="H57" i="4" s="1"/>
  <c r="H53" i="4"/>
  <c r="AE77" i="4"/>
  <c r="AE80" i="4" s="1"/>
  <c r="AE76" i="4"/>
  <c r="G40" i="4"/>
  <c r="G43" i="4" s="1"/>
  <c r="G39" i="4"/>
  <c r="AL40" i="4"/>
  <c r="AL43" i="4" s="1"/>
  <c r="AL39" i="4"/>
  <c r="AL8" i="4"/>
  <c r="AL7" i="4"/>
  <c r="AL9" i="4" s="1"/>
  <c r="AG171" i="3"/>
  <c r="AB156" i="3"/>
  <c r="G216" i="3"/>
  <c r="O216" i="3"/>
  <c r="AL171" i="3"/>
  <c r="AD156" i="3"/>
  <c r="R216" i="3"/>
  <c r="AE156" i="3"/>
  <c r="B186" i="3"/>
  <c r="AS90" i="3"/>
  <c r="AQ210" i="3"/>
  <c r="AS93" i="3"/>
  <c r="AQ213" i="3"/>
  <c r="AS213" i="3" s="1"/>
  <c r="AL216" i="3"/>
  <c r="AM216" i="3"/>
  <c r="AS89" i="3"/>
  <c r="AQ209" i="3"/>
  <c r="AS209" i="3" s="1"/>
  <c r="O171" i="3"/>
  <c r="AH171" i="3"/>
  <c r="AB171" i="3"/>
  <c r="AG156" i="3"/>
  <c r="AP216" i="3"/>
  <c r="J216" i="3"/>
  <c r="C51" i="3"/>
  <c r="C183" i="3"/>
  <c r="AS162" i="3"/>
  <c r="K156" i="3"/>
  <c r="F156" i="3"/>
  <c r="AS164" i="3"/>
  <c r="AS166" i="3"/>
  <c r="AS167" i="3"/>
  <c r="AS163" i="3"/>
  <c r="AS170" i="3"/>
  <c r="AS165" i="3"/>
  <c r="AS161" i="3"/>
  <c r="AJ111" i="3"/>
  <c r="AJ156" i="3" s="1"/>
  <c r="U111" i="3"/>
  <c r="U156" i="3" s="1"/>
  <c r="AP111" i="3"/>
  <c r="AO111" i="3"/>
  <c r="AO156" i="3" s="1"/>
  <c r="AA111" i="3"/>
  <c r="AA156" i="3" s="1"/>
  <c r="V111" i="3"/>
  <c r="V171" i="3" s="1"/>
  <c r="J111" i="3"/>
  <c r="P111" i="3"/>
  <c r="P171" i="3" s="1"/>
  <c r="M111" i="3"/>
  <c r="M171" i="3" s="1"/>
  <c r="W111" i="3"/>
  <c r="AN111" i="3"/>
  <c r="AN156" i="3" s="1"/>
  <c r="H111" i="3"/>
  <c r="H156" i="3" s="1"/>
  <c r="D111" i="3"/>
  <c r="D171" i="3" s="1"/>
  <c r="Q111" i="3"/>
  <c r="Q171" i="3" s="1"/>
  <c r="X111" i="3"/>
  <c r="X171" i="3" s="1"/>
  <c r="R111" i="3"/>
  <c r="AI111" i="3"/>
  <c r="AI171" i="3" s="1"/>
  <c r="AK111" i="3"/>
  <c r="AK156" i="3" s="1"/>
  <c r="E111" i="3"/>
  <c r="E171" i="3" s="1"/>
  <c r="Y111" i="3"/>
  <c r="Y171" i="3" s="1"/>
  <c r="AF111" i="3"/>
  <c r="AF171" i="3" s="1"/>
  <c r="L111" i="3"/>
  <c r="L171" i="3" s="1"/>
  <c r="T111" i="3"/>
  <c r="T156" i="3" s="1"/>
  <c r="AC111" i="3"/>
  <c r="AC156" i="3" s="1"/>
  <c r="N111" i="3"/>
  <c r="N156" i="3" s="1"/>
  <c r="Z111" i="3"/>
  <c r="S111" i="3"/>
  <c r="S171" i="3" s="1"/>
  <c r="I111" i="3"/>
  <c r="I156" i="3" s="1"/>
  <c r="AS145" i="3"/>
  <c r="B111" i="3"/>
  <c r="C111" i="3"/>
  <c r="C156" i="3" s="1"/>
  <c r="G111" i="3"/>
  <c r="G270" i="3"/>
  <c r="AS85" i="3"/>
  <c r="H40" i="3"/>
  <c r="H175" i="3" s="1"/>
  <c r="H46" i="3"/>
  <c r="H181" i="3" s="1"/>
  <c r="AS81" i="3"/>
  <c r="AS96" i="3"/>
  <c r="K201" i="3"/>
  <c r="H218" i="3"/>
  <c r="H42" i="3"/>
  <c r="H177" i="3" s="1"/>
  <c r="AS126" i="3"/>
  <c r="AS160" i="3"/>
  <c r="H45" i="3"/>
  <c r="H180" i="3" s="1"/>
  <c r="AS66" i="3"/>
  <c r="AS155" i="3"/>
  <c r="J46" i="3"/>
  <c r="J181" i="3" s="1"/>
  <c r="I46" i="3"/>
  <c r="I181" i="3" s="1"/>
  <c r="AS141" i="3"/>
  <c r="G43" i="3"/>
  <c r="G178" i="3" s="1"/>
  <c r="I41" i="3"/>
  <c r="I176" i="3" s="1"/>
  <c r="V201" i="3"/>
  <c r="AS190" i="3"/>
  <c r="AE201" i="3"/>
  <c r="AS151" i="3"/>
  <c r="D51" i="3"/>
  <c r="E49" i="3"/>
  <c r="E184" i="3" s="1"/>
  <c r="W201" i="3"/>
  <c r="AK201" i="3"/>
  <c r="AS26" i="3"/>
  <c r="AS24" i="3"/>
  <c r="Y35" i="3"/>
  <c r="Y216" i="3" s="1"/>
  <c r="U35" i="3"/>
  <c r="U216" i="3" s="1"/>
  <c r="T133" i="4"/>
  <c r="Y133" i="4"/>
  <c r="AQ201" i="3"/>
  <c r="AS201" i="3" s="1"/>
  <c r="R36" i="3"/>
  <c r="AB35" i="3"/>
  <c r="AB216" i="3" s="1"/>
  <c r="AA133" i="4"/>
  <c r="Q35" i="3"/>
  <c r="Q216" i="3" s="1"/>
  <c r="S35" i="3"/>
  <c r="S216" i="3" s="1"/>
  <c r="I44" i="3"/>
  <c r="I179" i="3" s="1"/>
  <c r="Z36" i="3"/>
  <c r="H35" i="3"/>
  <c r="H216" i="3" s="1"/>
  <c r="AJ133" i="4"/>
  <c r="AI133" i="4"/>
  <c r="AC133" i="4"/>
  <c r="U133" i="4"/>
  <c r="AI35" i="3"/>
  <c r="AI216" i="3" s="1"/>
  <c r="E35" i="3"/>
  <c r="E216" i="3" s="1"/>
  <c r="AS215" i="3"/>
  <c r="AS31" i="3"/>
  <c r="AS147" i="3"/>
  <c r="AM201" i="3"/>
  <c r="V50" i="3"/>
  <c r="V185" i="3" s="1"/>
  <c r="AS152" i="3"/>
  <c r="AG35" i="3"/>
  <c r="AG216" i="3" s="1"/>
  <c r="B36" i="3"/>
  <c r="AS214" i="3"/>
  <c r="AS33" i="3"/>
  <c r="AQ111" i="3"/>
  <c r="AQ156" i="3" s="1"/>
  <c r="AH36" i="3"/>
  <c r="AP36" i="3"/>
  <c r="AQ133" i="4"/>
  <c r="L133" i="4"/>
  <c r="AG133" i="4"/>
  <c r="H133" i="4"/>
  <c r="AS108" i="3"/>
  <c r="O36" i="3"/>
  <c r="AO35" i="3"/>
  <c r="AO216" i="3" s="1"/>
  <c r="T35" i="3"/>
  <c r="T216" i="3" s="1"/>
  <c r="C35" i="3"/>
  <c r="C216" i="3" s="1"/>
  <c r="AB133" i="4"/>
  <c r="AD133" i="4"/>
  <c r="R133" i="4"/>
  <c r="O201" i="3"/>
  <c r="K133" i="4"/>
  <c r="AE133" i="4"/>
  <c r="AS211" i="3"/>
  <c r="AS91" i="3"/>
  <c r="AA35" i="3"/>
  <c r="AA216" i="3" s="1"/>
  <c r="S133" i="4"/>
  <c r="N35" i="3"/>
  <c r="N216" i="3" s="1"/>
  <c r="AS148" i="3"/>
  <c r="AS20" i="3"/>
  <c r="AQ35" i="3"/>
  <c r="AQ216" i="3" s="1"/>
  <c r="AS206" i="3"/>
  <c r="AC35" i="3"/>
  <c r="AC216" i="3" s="1"/>
  <c r="M35" i="3"/>
  <c r="M216" i="3" s="1"/>
  <c r="AR133" i="4"/>
  <c r="V35" i="3"/>
  <c r="V216" i="3" s="1"/>
  <c r="V133" i="4"/>
  <c r="M133" i="4"/>
  <c r="X133" i="4"/>
  <c r="K35" i="3"/>
  <c r="K216" i="3" s="1"/>
  <c r="W36" i="3"/>
  <c r="AS92" i="3"/>
  <c r="AF35" i="3"/>
  <c r="AF216" i="3" s="1"/>
  <c r="AN35" i="3"/>
  <c r="AN216" i="3" s="1"/>
  <c r="AM133" i="4"/>
  <c r="P35" i="3"/>
  <c r="P216" i="3" s="1"/>
  <c r="F35" i="3"/>
  <c r="F216" i="3" s="1"/>
  <c r="AK35" i="3"/>
  <c r="AK216" i="3" s="1"/>
  <c r="O133" i="4"/>
  <c r="L35" i="3"/>
  <c r="L216" i="3" s="1"/>
  <c r="AO133" i="4"/>
  <c r="G121" i="4"/>
  <c r="G122" i="4" s="1"/>
  <c r="H219" i="3"/>
  <c r="H48" i="3"/>
  <c r="H183" i="3" s="1"/>
  <c r="AS28" i="3"/>
  <c r="AS29" i="3"/>
  <c r="AE35" i="3"/>
  <c r="AE216" i="3" s="1"/>
  <c r="AJ35" i="3"/>
  <c r="AJ216" i="3" s="1"/>
  <c r="I133" i="4"/>
  <c r="J133" i="4"/>
  <c r="AL133" i="4"/>
  <c r="N133" i="4"/>
  <c r="AF133" i="4"/>
  <c r="AL36" i="3"/>
  <c r="AS88" i="3"/>
  <c r="X35" i="3"/>
  <c r="X216" i="3" s="1"/>
  <c r="AP133" i="4"/>
  <c r="G133" i="4"/>
  <c r="G134" i="4" s="1"/>
  <c r="AM36" i="3"/>
  <c r="I47" i="3"/>
  <c r="I182" i="3" s="1"/>
  <c r="I35" i="3"/>
  <c r="I216" i="3" s="1"/>
  <c r="AD35" i="3"/>
  <c r="AD216" i="3" s="1"/>
  <c r="P133" i="4"/>
  <c r="AS207" i="3"/>
  <c r="AS87" i="3"/>
  <c r="AS34" i="3"/>
  <c r="D35" i="3"/>
  <c r="D216" i="3" s="1"/>
  <c r="W133" i="4"/>
  <c r="AH133" i="4"/>
  <c r="AK133" i="4"/>
  <c r="Z133" i="4"/>
  <c r="Q133" i="4"/>
  <c r="AN133" i="4"/>
  <c r="G36" i="3"/>
  <c r="H20" i="4" l="1"/>
  <c r="H18" i="4"/>
  <c r="AK145" i="4"/>
  <c r="AK146" i="4" s="1"/>
  <c r="AK134" i="4"/>
  <c r="AH145" i="4"/>
  <c r="AH146" i="4" s="1"/>
  <c r="AH134" i="4"/>
  <c r="W145" i="4"/>
  <c r="W146" i="4" s="1"/>
  <c r="W134" i="4"/>
  <c r="N145" i="4"/>
  <c r="N146" i="4" s="1"/>
  <c r="N134" i="4"/>
  <c r="M145" i="4"/>
  <c r="M146" i="4" s="1"/>
  <c r="M134" i="4"/>
  <c r="K145" i="4"/>
  <c r="K146" i="4" s="1"/>
  <c r="K134" i="4"/>
  <c r="AJ145" i="4"/>
  <c r="AJ146" i="4" s="1"/>
  <c r="AJ134" i="4"/>
  <c r="AL145" i="4"/>
  <c r="AL146" i="4" s="1"/>
  <c r="AL134" i="4"/>
  <c r="AM145" i="4"/>
  <c r="AM146" i="4" s="1"/>
  <c r="AM134" i="4"/>
  <c r="V145" i="4"/>
  <c r="V146" i="4" s="1"/>
  <c r="V134" i="4"/>
  <c r="AA145" i="4"/>
  <c r="AA146" i="4" s="1"/>
  <c r="AA134" i="4"/>
  <c r="AF145" i="4"/>
  <c r="AF146" i="4" s="1"/>
  <c r="AF134" i="4"/>
  <c r="AE145" i="4"/>
  <c r="AE146" i="4" s="1"/>
  <c r="AE134" i="4"/>
  <c r="H145" i="4"/>
  <c r="H146" i="4" s="1"/>
  <c r="H134" i="4"/>
  <c r="AP145" i="4"/>
  <c r="AP146" i="4" s="1"/>
  <c r="AP134" i="4"/>
  <c r="AO145" i="4"/>
  <c r="AO146" i="4" s="1"/>
  <c r="AO134" i="4"/>
  <c r="S145" i="4"/>
  <c r="S146" i="4" s="1"/>
  <c r="S134" i="4"/>
  <c r="AD145" i="4"/>
  <c r="AD146" i="4" s="1"/>
  <c r="AD134" i="4"/>
  <c r="T145" i="4"/>
  <c r="T146" i="4" s="1"/>
  <c r="T134" i="4"/>
  <c r="Q145" i="4"/>
  <c r="Q146" i="4" s="1"/>
  <c r="Q134" i="4"/>
  <c r="AB145" i="4"/>
  <c r="AB146" i="4" s="1"/>
  <c r="AB134" i="4"/>
  <c r="L145" i="4"/>
  <c r="L146" i="4" s="1"/>
  <c r="L134" i="4"/>
  <c r="AC145" i="4"/>
  <c r="AC146" i="4" s="1"/>
  <c r="AC134" i="4"/>
  <c r="X145" i="4"/>
  <c r="X146" i="4" s="1"/>
  <c r="X134" i="4"/>
  <c r="AI145" i="4"/>
  <c r="AI146" i="4" s="1"/>
  <c r="AI134" i="4"/>
  <c r="J145" i="4"/>
  <c r="J146" i="4" s="1"/>
  <c r="J134" i="4"/>
  <c r="R145" i="4"/>
  <c r="R146" i="4" s="1"/>
  <c r="R134" i="4"/>
  <c r="Y145" i="4"/>
  <c r="Y146" i="4" s="1"/>
  <c r="Y134" i="4"/>
  <c r="AN145" i="4"/>
  <c r="AN146" i="4" s="1"/>
  <c r="AN134" i="4"/>
  <c r="I145" i="4"/>
  <c r="I146" i="4" s="1"/>
  <c r="I134" i="4"/>
  <c r="AR145" i="4"/>
  <c r="AR146" i="4" s="1"/>
  <c r="AR134" i="4"/>
  <c r="AG145" i="4"/>
  <c r="AG146" i="4" s="1"/>
  <c r="AG134" i="4"/>
  <c r="Z145" i="4"/>
  <c r="Z146" i="4" s="1"/>
  <c r="Z134" i="4"/>
  <c r="P145" i="4"/>
  <c r="P146" i="4" s="1"/>
  <c r="P134" i="4"/>
  <c r="O145" i="4"/>
  <c r="O146" i="4" s="1"/>
  <c r="O134" i="4"/>
  <c r="AQ145" i="4"/>
  <c r="AQ146" i="4" s="1"/>
  <c r="AQ134" i="4"/>
  <c r="U145" i="4"/>
  <c r="U146" i="4" s="1"/>
  <c r="U134" i="4"/>
  <c r="L32" i="4"/>
  <c r="F55" i="4"/>
  <c r="M68" i="4"/>
  <c r="AB68" i="4"/>
  <c r="V32" i="4"/>
  <c r="AC45" i="4"/>
  <c r="Q32" i="4"/>
  <c r="AD55" i="4"/>
  <c r="R111" i="4"/>
  <c r="O64" i="4"/>
  <c r="Q89" i="4"/>
  <c r="G78" i="4"/>
  <c r="AG18" i="4"/>
  <c r="AM18" i="4"/>
  <c r="K89" i="4"/>
  <c r="P89" i="4"/>
  <c r="AQ100" i="4"/>
  <c r="AM89" i="4"/>
  <c r="I18" i="4"/>
  <c r="AI78" i="4"/>
  <c r="K11" i="4"/>
  <c r="K120" i="4" s="1"/>
  <c r="K123" i="4"/>
  <c r="N11" i="4"/>
  <c r="N120" i="4" s="1"/>
  <c r="N123" i="4"/>
  <c r="P11" i="4"/>
  <c r="P123" i="4"/>
  <c r="AC11" i="4"/>
  <c r="AC123" i="4"/>
  <c r="AE11" i="4"/>
  <c r="AE120" i="4" s="1"/>
  <c r="AE123" i="4"/>
  <c r="AI11" i="4"/>
  <c r="AI120" i="4" s="1"/>
  <c r="AI123" i="4"/>
  <c r="S11" i="4"/>
  <c r="S120" i="4" s="1"/>
  <c r="S123" i="4"/>
  <c r="AP11" i="4"/>
  <c r="AP120" i="4" s="1"/>
  <c r="AP123" i="4"/>
  <c r="Y11" i="4"/>
  <c r="Y120" i="4" s="1"/>
  <c r="Y123" i="4"/>
  <c r="O11" i="4"/>
  <c r="O120" i="4" s="1"/>
  <c r="O123" i="4"/>
  <c r="AR11" i="4"/>
  <c r="AR120" i="4" s="1"/>
  <c r="AR123" i="4"/>
  <c r="M45" i="4"/>
  <c r="O41" i="4"/>
  <c r="AQ11" i="4"/>
  <c r="AQ120" i="4" s="1"/>
  <c r="AQ123" i="4"/>
  <c r="AO11" i="4"/>
  <c r="AO120" i="4" s="1"/>
  <c r="AO123" i="4"/>
  <c r="AA11" i="4"/>
  <c r="AA120" i="4" s="1"/>
  <c r="AA123" i="4"/>
  <c r="X11" i="4"/>
  <c r="X22" i="4" s="1"/>
  <c r="X123" i="4"/>
  <c r="AG11" i="4"/>
  <c r="AG120" i="4" s="1"/>
  <c r="AG123" i="4"/>
  <c r="I11" i="4"/>
  <c r="I120" i="4" s="1"/>
  <c r="I123" i="4"/>
  <c r="J11" i="4"/>
  <c r="J120" i="4" s="1"/>
  <c r="J123" i="4"/>
  <c r="R11" i="4"/>
  <c r="R120" i="4" s="1"/>
  <c r="R123" i="4"/>
  <c r="AB11" i="4"/>
  <c r="AB120" i="4" s="1"/>
  <c r="AB123" i="4"/>
  <c r="AN11" i="4"/>
  <c r="AN120" i="4" s="1"/>
  <c r="AN123" i="4"/>
  <c r="AL11" i="4"/>
  <c r="AL120" i="4" s="1"/>
  <c r="AL123" i="4"/>
  <c r="AD11" i="4"/>
  <c r="AD120" i="4" s="1"/>
  <c r="AD123" i="4"/>
  <c r="U11" i="4"/>
  <c r="U120" i="4" s="1"/>
  <c r="U123" i="4"/>
  <c r="AJ11" i="4"/>
  <c r="AJ120" i="4" s="1"/>
  <c r="AJ123" i="4"/>
  <c r="AK11" i="4"/>
  <c r="AK120" i="4" s="1"/>
  <c r="AK123" i="4"/>
  <c r="T11" i="4"/>
  <c r="T120" i="4" s="1"/>
  <c r="T123" i="4"/>
  <c r="F11" i="4"/>
  <c r="F120" i="4" s="1"/>
  <c r="F144" i="4" s="1"/>
  <c r="F123" i="4"/>
  <c r="F147" i="4" s="1"/>
  <c r="F148" i="4" s="1"/>
  <c r="H11" i="4"/>
  <c r="H120" i="4" s="1"/>
  <c r="H123" i="4"/>
  <c r="AH11" i="4"/>
  <c r="AH120" i="4" s="1"/>
  <c r="AH123" i="4"/>
  <c r="L11" i="4"/>
  <c r="L120" i="4" s="1"/>
  <c r="L123" i="4"/>
  <c r="M11" i="4"/>
  <c r="M120" i="4" s="1"/>
  <c r="M123" i="4"/>
  <c r="C11" i="4"/>
  <c r="C120" i="4" s="1"/>
  <c r="C144" i="4" s="1"/>
  <c r="C123" i="4"/>
  <c r="N41" i="4"/>
  <c r="N9" i="4"/>
  <c r="V41" i="4"/>
  <c r="D11" i="4"/>
  <c r="D120" i="4" s="1"/>
  <c r="D144" i="4" s="1"/>
  <c r="D123" i="4"/>
  <c r="D147" i="4" s="1"/>
  <c r="D148" i="4" s="1"/>
  <c r="W11" i="4"/>
  <c r="W120" i="4" s="1"/>
  <c r="W123" i="4"/>
  <c r="E11" i="4"/>
  <c r="E120" i="4" s="1"/>
  <c r="E144" i="4" s="1"/>
  <c r="E123" i="4"/>
  <c r="E147" i="4" s="1"/>
  <c r="E148" i="4" s="1"/>
  <c r="V11" i="4"/>
  <c r="V120" i="4" s="1"/>
  <c r="V123" i="4"/>
  <c r="Z11" i="4"/>
  <c r="Z120" i="4" s="1"/>
  <c r="Z123" i="4"/>
  <c r="M18" i="4"/>
  <c r="AF11" i="4"/>
  <c r="AF120" i="4" s="1"/>
  <c r="AF123" i="4"/>
  <c r="Q11" i="4"/>
  <c r="Q120" i="4" s="1"/>
  <c r="Q123" i="4"/>
  <c r="AM11" i="4"/>
  <c r="AM22" i="4" s="1"/>
  <c r="AM123" i="4"/>
  <c r="H64" i="4"/>
  <c r="AA45" i="4"/>
  <c r="L45" i="4"/>
  <c r="U64" i="4"/>
  <c r="Y9" i="4"/>
  <c r="U9" i="4"/>
  <c r="W41" i="4"/>
  <c r="AN45" i="4"/>
  <c r="U18" i="4"/>
  <c r="J115" i="4"/>
  <c r="J132" i="4" s="1"/>
  <c r="AQ78" i="4"/>
  <c r="N64" i="4"/>
  <c r="I32" i="4"/>
  <c r="U41" i="4"/>
  <c r="J55" i="4"/>
  <c r="AD41" i="4"/>
  <c r="N68" i="4"/>
  <c r="AB89" i="4"/>
  <c r="AJ64" i="4"/>
  <c r="K111" i="4"/>
  <c r="Z111" i="4"/>
  <c r="AE111" i="4"/>
  <c r="L111" i="4"/>
  <c r="AP100" i="4"/>
  <c r="AF100" i="4"/>
  <c r="AI100" i="4"/>
  <c r="Y100" i="4"/>
  <c r="AH100" i="4"/>
  <c r="H100" i="4"/>
  <c r="AO89" i="4"/>
  <c r="V89" i="4"/>
  <c r="W89" i="4"/>
  <c r="N78" i="4"/>
  <c r="H78" i="4"/>
  <c r="AM64" i="4"/>
  <c r="Y64" i="4"/>
  <c r="AQ64" i="4"/>
  <c r="AG64" i="4"/>
  <c r="S64" i="4"/>
  <c r="L64" i="4"/>
  <c r="AD64" i="4"/>
  <c r="AA64" i="4"/>
  <c r="AP64" i="4"/>
  <c r="K64" i="4"/>
  <c r="AK64" i="4"/>
  <c r="AE64" i="4"/>
  <c r="H68" i="4"/>
  <c r="AC41" i="4"/>
  <c r="I41" i="4"/>
  <c r="AK41" i="4"/>
  <c r="Z18" i="4"/>
  <c r="P18" i="4"/>
  <c r="O18" i="4"/>
  <c r="X18" i="4"/>
  <c r="AE18" i="4"/>
  <c r="AO18" i="4"/>
  <c r="R18" i="4"/>
  <c r="AH18" i="4"/>
  <c r="G18" i="4"/>
  <c r="I55" i="4"/>
  <c r="X55" i="4"/>
  <c r="T68" i="4"/>
  <c r="I68" i="4"/>
  <c r="AB55" i="4"/>
  <c r="S55" i="4"/>
  <c r="AF68" i="4"/>
  <c r="T55" i="4"/>
  <c r="AG32" i="4"/>
  <c r="AG45" i="4"/>
  <c r="AP45" i="4"/>
  <c r="H45" i="4"/>
  <c r="AH9" i="4"/>
  <c r="M9" i="4"/>
  <c r="S9" i="4"/>
  <c r="T9" i="4"/>
  <c r="AP9" i="4"/>
  <c r="J9" i="4"/>
  <c r="AM9" i="4"/>
  <c r="Z9" i="4"/>
  <c r="AK9" i="4"/>
  <c r="AI9" i="4"/>
  <c r="X9" i="4"/>
  <c r="AG9" i="4"/>
  <c r="I9" i="4"/>
  <c r="AO9" i="4"/>
  <c r="AE9" i="4"/>
  <c r="K41" i="4"/>
  <c r="Z32" i="4"/>
  <c r="S32" i="4"/>
  <c r="AR18" i="4"/>
  <c r="Z45" i="4"/>
  <c r="AB45" i="4"/>
  <c r="Z55" i="4"/>
  <c r="AD9" i="4"/>
  <c r="AP68" i="4"/>
  <c r="AB9" i="4"/>
  <c r="N32" i="4"/>
  <c r="AH45" i="4"/>
  <c r="G111" i="4"/>
  <c r="Y78" i="4"/>
  <c r="T64" i="4"/>
  <c r="P115" i="4"/>
  <c r="P132" i="4" s="1"/>
  <c r="AP18" i="4"/>
  <c r="N55" i="4"/>
  <c r="AH68" i="4"/>
  <c r="U111" i="4"/>
  <c r="W78" i="4"/>
  <c r="AJ100" i="4"/>
  <c r="AA55" i="4"/>
  <c r="L55" i="4"/>
  <c r="N111" i="4"/>
  <c r="V64" i="4"/>
  <c r="AF9" i="4"/>
  <c r="Q9" i="4"/>
  <c r="AP55" i="4"/>
  <c r="F9" i="4"/>
  <c r="Q100" i="4"/>
  <c r="AG78" i="4"/>
  <c r="AA68" i="4"/>
  <c r="H9" i="4"/>
  <c r="M89" i="4"/>
  <c r="AN18" i="4"/>
  <c r="G45" i="4"/>
  <c r="AD100" i="4"/>
  <c r="D9" i="4"/>
  <c r="E9" i="4"/>
  <c r="AC55" i="4"/>
  <c r="M55" i="4"/>
  <c r="G9" i="4"/>
  <c r="W55" i="4"/>
  <c r="G32" i="4"/>
  <c r="C9" i="4"/>
  <c r="O55" i="4"/>
  <c r="D55" i="4"/>
  <c r="Y55" i="4"/>
  <c r="V55" i="4"/>
  <c r="Z68" i="4"/>
  <c r="G100" i="4"/>
  <c r="AO68" i="4"/>
  <c r="AG89" i="4"/>
  <c r="S45" i="4"/>
  <c r="AM78" i="4"/>
  <c r="X68" i="4"/>
  <c r="AL89" i="4"/>
  <c r="P100" i="4"/>
  <c r="P111" i="4"/>
  <c r="AH111" i="4"/>
  <c r="AO111" i="4"/>
  <c r="I89" i="4"/>
  <c r="N45" i="4"/>
  <c r="K68" i="4"/>
  <c r="M64" i="4"/>
  <c r="AK32" i="4"/>
  <c r="AC64" i="4"/>
  <c r="AQ111" i="4"/>
  <c r="Q68" i="4"/>
  <c r="K18" i="4"/>
  <c r="O68" i="4"/>
  <c r="W64" i="4"/>
  <c r="AA9" i="4"/>
  <c r="C55" i="4"/>
  <c r="AD68" i="4"/>
  <c r="L9" i="4"/>
  <c r="P68" i="4"/>
  <c r="AH41" i="4"/>
  <c r="AI41" i="4"/>
  <c r="AR41" i="4"/>
  <c r="AL41" i="4"/>
  <c r="AI18" i="4"/>
  <c r="AC18" i="4"/>
  <c r="K78" i="4"/>
  <c r="AH115" i="4"/>
  <c r="AH132" i="4" s="1"/>
  <c r="U115" i="4"/>
  <c r="U132" i="4" s="1"/>
  <c r="AH89" i="4"/>
  <c r="S78" i="4"/>
  <c r="L89" i="4"/>
  <c r="U100" i="4"/>
  <c r="S100" i="4"/>
  <c r="AF89" i="4"/>
  <c r="J111" i="4"/>
  <c r="AF111" i="4"/>
  <c r="AO100" i="4"/>
  <c r="AL64" i="4"/>
  <c r="W100" i="4"/>
  <c r="AI64" i="4"/>
  <c r="G145" i="4"/>
  <c r="G146" i="4" s="1"/>
  <c r="G41" i="4"/>
  <c r="Y41" i="4"/>
  <c r="T89" i="4"/>
  <c r="AJ41" i="4"/>
  <c r="AB64" i="4"/>
  <c r="AC100" i="4"/>
  <c r="W18" i="4"/>
  <c r="AE135" i="4"/>
  <c r="S89" i="4"/>
  <c r="AI89" i="4"/>
  <c r="Z78" i="4"/>
  <c r="V18" i="4"/>
  <c r="AQ89" i="4"/>
  <c r="I64" i="4"/>
  <c r="Y89" i="4"/>
  <c r="G64" i="4"/>
  <c r="X135" i="4"/>
  <c r="X115" i="4"/>
  <c r="X132" i="4" s="1"/>
  <c r="AI135" i="4"/>
  <c r="AC135" i="4"/>
  <c r="AE78" i="4"/>
  <c r="Z89" i="4"/>
  <c r="AN64" i="4"/>
  <c r="R64" i="4"/>
  <c r="P78" i="4"/>
  <c r="J78" i="4"/>
  <c r="L115" i="4"/>
  <c r="Q41" i="4"/>
  <c r="AE100" i="4"/>
  <c r="AO115" i="4"/>
  <c r="AO132" i="4" s="1"/>
  <c r="T100" i="4"/>
  <c r="AM111" i="4"/>
  <c r="AR64" i="4"/>
  <c r="P41" i="4"/>
  <c r="AN89" i="4"/>
  <c r="AB100" i="4"/>
  <c r="AC115" i="4"/>
  <c r="AC132" i="4" s="1"/>
  <c r="AN115" i="4"/>
  <c r="AN132" i="4" s="1"/>
  <c r="R32" i="4"/>
  <c r="R45" i="4"/>
  <c r="AB18" i="4"/>
  <c r="D32" i="4"/>
  <c r="J135" i="4"/>
  <c r="M41" i="4"/>
  <c r="W32" i="4"/>
  <c r="C32" i="4"/>
  <c r="AL100" i="4"/>
  <c r="AL102" i="4"/>
  <c r="AL115" i="4" s="1"/>
  <c r="AL132" i="4" s="1"/>
  <c r="Y68" i="4"/>
  <c r="R41" i="4"/>
  <c r="AJ32" i="4"/>
  <c r="AK135" i="4"/>
  <c r="Q45" i="4"/>
  <c r="G120" i="4"/>
  <c r="P32" i="4"/>
  <c r="P34" i="4"/>
  <c r="P45" i="4" s="1"/>
  <c r="L135" i="4"/>
  <c r="AJ68" i="4"/>
  <c r="AK68" i="4"/>
  <c r="AE32" i="4"/>
  <c r="R78" i="4"/>
  <c r="N135" i="4"/>
  <c r="M100" i="4"/>
  <c r="AK89" i="4"/>
  <c r="H89" i="4"/>
  <c r="H91" i="4"/>
  <c r="AF32" i="4"/>
  <c r="V111" i="4"/>
  <c r="R100" i="4"/>
  <c r="AA18" i="4"/>
  <c r="AA20" i="4"/>
  <c r="AR111" i="4"/>
  <c r="AR113" i="4"/>
  <c r="AR115" i="4" s="1"/>
  <c r="AR132" i="4" s="1"/>
  <c r="H55" i="4"/>
  <c r="X89" i="4"/>
  <c r="AG55" i="4"/>
  <c r="V100" i="4"/>
  <c r="S111" i="4"/>
  <c r="O135" i="4"/>
  <c r="L100" i="4"/>
  <c r="AJ55" i="4"/>
  <c r="J18" i="4"/>
  <c r="U89" i="4"/>
  <c r="AK100" i="4"/>
  <c r="K115" i="4"/>
  <c r="K132" i="4" s="1"/>
  <c r="AI45" i="4"/>
  <c r="F32" i="4"/>
  <c r="AL78" i="4"/>
  <c r="AG111" i="4"/>
  <c r="AQ55" i="4"/>
  <c r="X64" i="4"/>
  <c r="AM100" i="4"/>
  <c r="O111" i="4"/>
  <c r="P9" i="4"/>
  <c r="AF64" i="4"/>
  <c r="I78" i="4"/>
  <c r="AI115" i="4"/>
  <c r="AI132" i="4" s="1"/>
  <c r="O89" i="4"/>
  <c r="O91" i="4"/>
  <c r="L41" i="4"/>
  <c r="AJ135" i="4"/>
  <c r="W9" i="4"/>
  <c r="AH64" i="4"/>
  <c r="AK18" i="4"/>
  <c r="AG68" i="4"/>
  <c r="S68" i="4"/>
  <c r="L68" i="4"/>
  <c r="M32" i="4"/>
  <c r="S115" i="4"/>
  <c r="S132" i="4" s="1"/>
  <c r="AJ111" i="4"/>
  <c r="AC68" i="4"/>
  <c r="AO135" i="4"/>
  <c r="AO78" i="4"/>
  <c r="AQ9" i="4"/>
  <c r="G135" i="4"/>
  <c r="Q111" i="4"/>
  <c r="Q113" i="4"/>
  <c r="Q115" i="4" s="1"/>
  <c r="Q132" i="4" s="1"/>
  <c r="V9" i="4"/>
  <c r="AQ135" i="4"/>
  <c r="L18" i="4"/>
  <c r="L20" i="4"/>
  <c r="AJ9" i="4"/>
  <c r="AR68" i="4"/>
  <c r="U68" i="4"/>
  <c r="O100" i="4"/>
  <c r="O102" i="4"/>
  <c r="U32" i="4"/>
  <c r="AN32" i="4"/>
  <c r="Z115" i="4"/>
  <c r="Z132" i="4" s="1"/>
  <c r="AR89" i="4"/>
  <c r="H32" i="4"/>
  <c r="AE41" i="4"/>
  <c r="Y111" i="4"/>
  <c r="Y113" i="4"/>
  <c r="Y115" i="4" s="1"/>
  <c r="Y132" i="4" s="1"/>
  <c r="AM55" i="4"/>
  <c r="Z64" i="4"/>
  <c r="S135" i="4"/>
  <c r="AI111" i="4"/>
  <c r="O9" i="4"/>
  <c r="AJ89" i="4"/>
  <c r="N18" i="4"/>
  <c r="J89" i="4"/>
  <c r="P64" i="4"/>
  <c r="AF78" i="4"/>
  <c r="AQ41" i="4"/>
  <c r="W45" i="4"/>
  <c r="AI68" i="4"/>
  <c r="J64" i="4"/>
  <c r="Z41" i="4"/>
  <c r="R135" i="4"/>
  <c r="M135" i="4"/>
  <c r="T18" i="4"/>
  <c r="J32" i="4"/>
  <c r="AA135" i="4"/>
  <c r="Y45" i="4"/>
  <c r="Y135" i="4"/>
  <c r="AH135" i="4"/>
  <c r="AE45" i="4"/>
  <c r="AQ45" i="4"/>
  <c r="H135" i="4"/>
  <c r="H136" i="4" s="1"/>
  <c r="AL45" i="4"/>
  <c r="P55" i="4"/>
  <c r="AF41" i="4"/>
  <c r="AO55" i="4"/>
  <c r="AQ32" i="4"/>
  <c r="AJ45" i="4"/>
  <c r="N89" i="4"/>
  <c r="AA111" i="4"/>
  <c r="AB111" i="4"/>
  <c r="AB113" i="4"/>
  <c r="AB115" i="4" s="1"/>
  <c r="AB132" i="4" s="1"/>
  <c r="AH78" i="4"/>
  <c r="AP89" i="4"/>
  <c r="AH55" i="4"/>
  <c r="AF55" i="4"/>
  <c r="R55" i="4"/>
  <c r="K32" i="4"/>
  <c r="T78" i="4"/>
  <c r="G89" i="4"/>
  <c r="G91" i="4"/>
  <c r="G115" i="4" s="1"/>
  <c r="G132" i="4" s="1"/>
  <c r="AG100" i="4"/>
  <c r="V45" i="4"/>
  <c r="S41" i="4"/>
  <c r="AQ68" i="4"/>
  <c r="AP135" i="4"/>
  <c r="T111" i="4"/>
  <c r="T113" i="4"/>
  <c r="T115" i="4" s="1"/>
  <c r="T132" i="4" s="1"/>
  <c r="AJ18" i="4"/>
  <c r="W135" i="4"/>
  <c r="X111" i="4"/>
  <c r="AJ78" i="4"/>
  <c r="AD18" i="4"/>
  <c r="AE55" i="4"/>
  <c r="J41" i="4"/>
  <c r="AP41" i="4"/>
  <c r="U55" i="4"/>
  <c r="AN41" i="4"/>
  <c r="Y18" i="4"/>
  <c r="AA100" i="4"/>
  <c r="AQ18" i="4"/>
  <c r="U45" i="4"/>
  <c r="T32" i="4"/>
  <c r="N100" i="4"/>
  <c r="N102" i="4"/>
  <c r="N115" i="4" s="1"/>
  <c r="N132" i="4" s="1"/>
  <c r="AL68" i="4"/>
  <c r="I45" i="4"/>
  <c r="AM135" i="4"/>
  <c r="S18" i="4"/>
  <c r="U135" i="4"/>
  <c r="AF115" i="4"/>
  <c r="AF132" i="4" s="1"/>
  <c r="AF144" i="4" s="1"/>
  <c r="AM32" i="4"/>
  <c r="AM34" i="4"/>
  <c r="AM45" i="4" s="1"/>
  <c r="Z135" i="4"/>
  <c r="O78" i="4"/>
  <c r="O80" i="4"/>
  <c r="R9" i="4"/>
  <c r="AA115" i="4"/>
  <c r="AI55" i="4"/>
  <c r="AD135" i="4"/>
  <c r="AK78" i="4"/>
  <c r="AK80" i="4"/>
  <c r="AK115" i="4" s="1"/>
  <c r="AK132" i="4" s="1"/>
  <c r="AF45" i="4"/>
  <c r="Q135" i="4"/>
  <c r="AA89" i="4"/>
  <c r="AC111" i="4"/>
  <c r="AC78" i="4"/>
  <c r="I111" i="4"/>
  <c r="I113" i="4"/>
  <c r="I115" i="4" s="1"/>
  <c r="I132" i="4" s="1"/>
  <c r="AE89" i="4"/>
  <c r="AE91" i="4"/>
  <c r="AE115" i="4" s="1"/>
  <c r="AE132" i="4" s="1"/>
  <c r="AN100" i="4"/>
  <c r="Q78" i="4"/>
  <c r="AR135" i="4"/>
  <c r="AL111" i="4"/>
  <c r="AJ115" i="4"/>
  <c r="AJ132" i="4" s="1"/>
  <c r="M78" i="4"/>
  <c r="M80" i="4"/>
  <c r="M115" i="4" s="1"/>
  <c r="M132" i="4" s="1"/>
  <c r="V78" i="4"/>
  <c r="V80" i="4"/>
  <c r="V115" i="4" s="1"/>
  <c r="V132" i="4" s="1"/>
  <c r="K135" i="4"/>
  <c r="AP115" i="4"/>
  <c r="AP132" i="4" s="1"/>
  <c r="AR55" i="4"/>
  <c r="AR78" i="4"/>
  <c r="AD78" i="4"/>
  <c r="AF135" i="4"/>
  <c r="T41" i="4"/>
  <c r="AR9" i="4"/>
  <c r="AL135" i="4"/>
  <c r="X100" i="4"/>
  <c r="AG115" i="4"/>
  <c r="AG132" i="4" s="1"/>
  <c r="AP32" i="4"/>
  <c r="AD45" i="4"/>
  <c r="AC32" i="4"/>
  <c r="H111" i="4"/>
  <c r="H113" i="4"/>
  <c r="AO45" i="4"/>
  <c r="AD89" i="4"/>
  <c r="AD91" i="4"/>
  <c r="AD115" i="4" s="1"/>
  <c r="AD132" i="4" s="1"/>
  <c r="O45" i="4"/>
  <c r="H41" i="4"/>
  <c r="O32" i="4"/>
  <c r="AI32" i="4"/>
  <c r="R115" i="4"/>
  <c r="R132" i="4" s="1"/>
  <c r="X32" i="4"/>
  <c r="X34" i="4"/>
  <c r="J45" i="4"/>
  <c r="V135" i="4"/>
  <c r="AG135" i="4"/>
  <c r="P135" i="4"/>
  <c r="AN55" i="4"/>
  <c r="Q18" i="4"/>
  <c r="AM115" i="4"/>
  <c r="AM132" i="4" s="1"/>
  <c r="K9" i="4"/>
  <c r="AR100" i="4"/>
  <c r="W111" i="4"/>
  <c r="E32" i="4"/>
  <c r="AC9" i="4"/>
  <c r="AN68" i="4"/>
  <c r="R68" i="4"/>
  <c r="AD111" i="4"/>
  <c r="AR32" i="4"/>
  <c r="U78" i="4"/>
  <c r="I135" i="4"/>
  <c r="I136" i="4" s="1"/>
  <c r="K100" i="4"/>
  <c r="AA78" i="4"/>
  <c r="AL32" i="4"/>
  <c r="AO32" i="4"/>
  <c r="AM68" i="4"/>
  <c r="AA41" i="4"/>
  <c r="AD32" i="4"/>
  <c r="AB78" i="4"/>
  <c r="I100" i="4"/>
  <c r="AQ115" i="4"/>
  <c r="AQ132" i="4" s="1"/>
  <c r="AK55" i="4"/>
  <c r="L78" i="4"/>
  <c r="W115" i="4"/>
  <c r="W132" i="4" s="1"/>
  <c r="X41" i="4"/>
  <c r="K55" i="4"/>
  <c r="Q64" i="4"/>
  <c r="AB135" i="4"/>
  <c r="AL55" i="4"/>
  <c r="X78" i="4"/>
  <c r="AG41" i="4"/>
  <c r="AM41" i="4"/>
  <c r="AP78" i="4"/>
  <c r="AR45" i="4"/>
  <c r="W68" i="4"/>
  <c r="E55" i="4"/>
  <c r="AC89" i="4"/>
  <c r="Q55" i="4"/>
  <c r="T135" i="4"/>
  <c r="J100" i="4"/>
  <c r="V68" i="4"/>
  <c r="AH32" i="4"/>
  <c r="AN9" i="4"/>
  <c r="K45" i="4"/>
  <c r="M111" i="4"/>
  <c r="G55" i="4"/>
  <c r="AF18" i="4"/>
  <c r="AO41" i="4"/>
  <c r="AA32" i="4"/>
  <c r="AP111" i="4"/>
  <c r="T45" i="4"/>
  <c r="AL18" i="4"/>
  <c r="AE68" i="4"/>
  <c r="AN78" i="4"/>
  <c r="Y32" i="4"/>
  <c r="AO64" i="4"/>
  <c r="AB41" i="4"/>
  <c r="AK111" i="4"/>
  <c r="AN111" i="4"/>
  <c r="R89" i="4"/>
  <c r="AK45" i="4"/>
  <c r="AN135" i="4"/>
  <c r="Z100" i="4"/>
  <c r="AB32" i="4"/>
  <c r="AJ171" i="3"/>
  <c r="AA171" i="3"/>
  <c r="AC171" i="3"/>
  <c r="Z156" i="3"/>
  <c r="Z171" i="3"/>
  <c r="W156" i="3"/>
  <c r="W171" i="3"/>
  <c r="AK171" i="3"/>
  <c r="D186" i="3"/>
  <c r="AQ171" i="3"/>
  <c r="U171" i="3"/>
  <c r="G156" i="3"/>
  <c r="G171" i="3"/>
  <c r="R156" i="3"/>
  <c r="R171" i="3"/>
  <c r="H171" i="3"/>
  <c r="T171" i="3"/>
  <c r="AN171" i="3"/>
  <c r="B156" i="3"/>
  <c r="B171" i="3"/>
  <c r="C171" i="3"/>
  <c r="C186" i="3"/>
  <c r="N171" i="3"/>
  <c r="J156" i="3"/>
  <c r="J171" i="3"/>
  <c r="I171" i="3"/>
  <c r="AP156" i="3"/>
  <c r="AP171" i="3"/>
  <c r="AO171" i="3"/>
  <c r="J68" i="4"/>
  <c r="G68" i="4"/>
  <c r="G22" i="4"/>
  <c r="G123" i="4"/>
  <c r="G124" i="4" s="1"/>
  <c r="M156" i="3"/>
  <c r="X156" i="3"/>
  <c r="P156" i="3"/>
  <c r="L156" i="3"/>
  <c r="Q156" i="3"/>
  <c r="AF156" i="3"/>
  <c r="V156" i="3"/>
  <c r="S156" i="3"/>
  <c r="Y156" i="3"/>
  <c r="AI156" i="3"/>
  <c r="E156" i="3"/>
  <c r="D156" i="3"/>
  <c r="J40" i="3"/>
  <c r="J175" i="3" s="1"/>
  <c r="H43" i="3"/>
  <c r="H178" i="3" s="1"/>
  <c r="H270" i="3"/>
  <c r="I218" i="3"/>
  <c r="AS210" i="3"/>
  <c r="I42" i="3"/>
  <c r="I177" i="3" s="1"/>
  <c r="J41" i="3"/>
  <c r="J176" i="3" s="1"/>
  <c r="K46" i="3"/>
  <c r="K181" i="3" s="1"/>
  <c r="I45" i="3"/>
  <c r="I180" i="3" s="1"/>
  <c r="E51" i="3"/>
  <c r="E186" i="3" s="1"/>
  <c r="F49" i="3"/>
  <c r="F184" i="3" s="1"/>
  <c r="AS109" i="3"/>
  <c r="Y36" i="3"/>
  <c r="AS205" i="3"/>
  <c r="T36" i="3"/>
  <c r="D36" i="3"/>
  <c r="AD36" i="3"/>
  <c r="AS208" i="3"/>
  <c r="I219" i="3"/>
  <c r="I48" i="3"/>
  <c r="I183" i="3" s="1"/>
  <c r="K36" i="3"/>
  <c r="C36" i="3"/>
  <c r="Q36" i="3"/>
  <c r="U36" i="3"/>
  <c r="AE36" i="3"/>
  <c r="AF36" i="3"/>
  <c r="L36" i="3"/>
  <c r="AN36" i="3"/>
  <c r="V36" i="3"/>
  <c r="S36" i="3"/>
  <c r="J47" i="3"/>
  <c r="J182" i="3" s="1"/>
  <c r="AK36" i="3"/>
  <c r="AS212" i="3"/>
  <c r="M36" i="3"/>
  <c r="AO36" i="3"/>
  <c r="H36" i="3"/>
  <c r="X36" i="3"/>
  <c r="N36" i="3"/>
  <c r="AA36" i="3"/>
  <c r="W50" i="3"/>
  <c r="W185" i="3" s="1"/>
  <c r="I36" i="3"/>
  <c r="K40" i="3"/>
  <c r="K175" i="3" s="1"/>
  <c r="F36" i="3"/>
  <c r="AG36" i="3"/>
  <c r="E36" i="3"/>
  <c r="AI36" i="3"/>
  <c r="P36" i="3"/>
  <c r="AJ36" i="3"/>
  <c r="AC36" i="3"/>
  <c r="AQ36" i="3"/>
  <c r="AS35" i="3"/>
  <c r="J44" i="3"/>
  <c r="J179" i="3" s="1"/>
  <c r="AB36" i="3"/>
  <c r="C147" i="4" l="1"/>
  <c r="C148" i="4" s="1"/>
  <c r="C124" i="4"/>
  <c r="J22" i="4"/>
  <c r="I137" i="4"/>
  <c r="S136" i="4"/>
  <c r="S137" i="4" s="1"/>
  <c r="L136" i="4"/>
  <c r="L137" i="4" s="1"/>
  <c r="X136" i="4"/>
  <c r="X139" i="4" s="1"/>
  <c r="AI136" i="4"/>
  <c r="AI137" i="4" s="1"/>
  <c r="AA136" i="4"/>
  <c r="AA139" i="4" s="1"/>
  <c r="AR136" i="4"/>
  <c r="AR137" i="4" s="1"/>
  <c r="H139" i="4"/>
  <c r="K136" i="4"/>
  <c r="K137" i="4" s="1"/>
  <c r="O136" i="4"/>
  <c r="O137" i="4" s="1"/>
  <c r="AN136" i="4"/>
  <c r="AN137" i="4" s="1"/>
  <c r="Q136" i="4"/>
  <c r="Q139" i="4" s="1"/>
  <c r="AM136" i="4"/>
  <c r="AM137" i="4" s="1"/>
  <c r="R136" i="4"/>
  <c r="R137" i="4" s="1"/>
  <c r="N136" i="4"/>
  <c r="N137" i="4" s="1"/>
  <c r="J136" i="4"/>
  <c r="J139" i="4" s="1"/>
  <c r="U136" i="4"/>
  <c r="U137" i="4" s="1"/>
  <c r="AE136" i="4"/>
  <c r="AE137" i="4" s="1"/>
  <c r="AL136" i="4"/>
  <c r="AL137" i="4" s="1"/>
  <c r="AQ136" i="4"/>
  <c r="AQ139" i="4" s="1"/>
  <c r="P136" i="4"/>
  <c r="P137" i="4" s="1"/>
  <c r="AH136" i="4"/>
  <c r="AH139" i="4" s="1"/>
  <c r="AJ136" i="4"/>
  <c r="AJ137" i="4" s="1"/>
  <c r="V136" i="4"/>
  <c r="V139" i="4" s="1"/>
  <c r="AD136" i="4"/>
  <c r="AD137" i="4" s="1"/>
  <c r="AP136" i="4"/>
  <c r="AP137" i="4" s="1"/>
  <c r="AO136" i="4"/>
  <c r="AO137" i="4" s="1"/>
  <c r="T136" i="4"/>
  <c r="T139" i="4" s="1"/>
  <c r="M136" i="4"/>
  <c r="M137" i="4" s="1"/>
  <c r="AB136" i="4"/>
  <c r="AB139" i="4" s="1"/>
  <c r="AG136" i="4"/>
  <c r="AG137" i="4" s="1"/>
  <c r="AF136" i="4"/>
  <c r="AF137" i="4" s="1"/>
  <c r="Z136" i="4"/>
  <c r="Z137" i="4" s="1"/>
  <c r="W136" i="4"/>
  <c r="W137" i="4" s="1"/>
  <c r="Y136" i="4"/>
  <c r="Y137" i="4" s="1"/>
  <c r="AK136" i="4"/>
  <c r="AK137" i="4" s="1"/>
  <c r="AC136" i="4"/>
  <c r="AC137" i="4" s="1"/>
  <c r="AD22" i="4"/>
  <c r="S144" i="4"/>
  <c r="S22" i="4"/>
  <c r="AH22" i="4"/>
  <c r="AF22" i="4"/>
  <c r="AN144" i="4"/>
  <c r="AG22" i="4"/>
  <c r="AK144" i="4"/>
  <c r="Z22" i="4"/>
  <c r="N22" i="4"/>
  <c r="AK22" i="4"/>
  <c r="R22" i="4"/>
  <c r="AA22" i="4"/>
  <c r="AL22" i="4"/>
  <c r="P120" i="4"/>
  <c r="P144" i="4" s="1"/>
  <c r="AQ144" i="4"/>
  <c r="W22" i="4"/>
  <c r="U22" i="4"/>
  <c r="AE144" i="4"/>
  <c r="K144" i="4"/>
  <c r="AE22" i="4"/>
  <c r="AJ22" i="4"/>
  <c r="AJ144" i="4"/>
  <c r="Y22" i="4"/>
  <c r="AN22" i="4"/>
  <c r="M22" i="4"/>
  <c r="W144" i="4"/>
  <c r="AI22" i="4"/>
  <c r="I144" i="4"/>
  <c r="U144" i="4"/>
  <c r="J144" i="4"/>
  <c r="V144" i="4"/>
  <c r="Q147" i="4"/>
  <c r="Q124" i="4"/>
  <c r="Q126" i="4"/>
  <c r="L124" i="4"/>
  <c r="L127" i="4" s="1"/>
  <c r="L147" i="4"/>
  <c r="L126" i="4"/>
  <c r="AO124" i="4"/>
  <c r="AO147" i="4"/>
  <c r="AO126" i="4"/>
  <c r="O124" i="4"/>
  <c r="O127" i="4" s="1"/>
  <c r="O147" i="4"/>
  <c r="O126" i="4"/>
  <c r="Q144" i="4"/>
  <c r="T144" i="4"/>
  <c r="G136" i="4"/>
  <c r="G139" i="4" s="1"/>
  <c r="AF124" i="4"/>
  <c r="AF147" i="4"/>
  <c r="AF126" i="4"/>
  <c r="AH124" i="4"/>
  <c r="AH126" i="4"/>
  <c r="AH147" i="4"/>
  <c r="AK147" i="4"/>
  <c r="AK124" i="4"/>
  <c r="AK126" i="4"/>
  <c r="U147" i="4"/>
  <c r="U124" i="4"/>
  <c r="U126" i="4"/>
  <c r="AG147" i="4"/>
  <c r="AG124" i="4"/>
  <c r="AG126" i="4"/>
  <c r="AQ124" i="4"/>
  <c r="AQ147" i="4"/>
  <c r="AQ126" i="4"/>
  <c r="Y147" i="4"/>
  <c r="Y124" i="4"/>
  <c r="Y126" i="4"/>
  <c r="AE147" i="4"/>
  <c r="AE124" i="4"/>
  <c r="AE127" i="4" s="1"/>
  <c r="AE126" i="4"/>
  <c r="N147" i="4"/>
  <c r="N124" i="4"/>
  <c r="N127" i="4" s="1"/>
  <c r="N126" i="4"/>
  <c r="Q22" i="4"/>
  <c r="I22" i="4"/>
  <c r="W126" i="4"/>
  <c r="W147" i="4"/>
  <c r="W124" i="4"/>
  <c r="W127" i="4" s="1"/>
  <c r="AH144" i="4"/>
  <c r="AG144" i="4"/>
  <c r="Y144" i="4"/>
  <c r="N144" i="4"/>
  <c r="AP22" i="4"/>
  <c r="K22" i="4"/>
  <c r="L22" i="4"/>
  <c r="AI144" i="4"/>
  <c r="V22" i="4"/>
  <c r="AQ22" i="4"/>
  <c r="H147" i="4"/>
  <c r="H124" i="4"/>
  <c r="H126" i="4"/>
  <c r="AJ124" i="4"/>
  <c r="AJ147" i="4"/>
  <c r="AJ126" i="4"/>
  <c r="AD147" i="4"/>
  <c r="AD124" i="4"/>
  <c r="AD127" i="4" s="1"/>
  <c r="AD126" i="4"/>
  <c r="I147" i="4"/>
  <c r="I124" i="4"/>
  <c r="I126" i="4"/>
  <c r="X124" i="4"/>
  <c r="X147" i="4"/>
  <c r="X126" i="4"/>
  <c r="AP124" i="4"/>
  <c r="AP126" i="4"/>
  <c r="AP147" i="4"/>
  <c r="S124" i="4"/>
  <c r="S147" i="4"/>
  <c r="S126" i="4"/>
  <c r="AC124" i="4"/>
  <c r="AC147" i="4"/>
  <c r="AC126" i="4"/>
  <c r="K147" i="4"/>
  <c r="K124" i="4"/>
  <c r="K126" i="4"/>
  <c r="T124" i="4"/>
  <c r="T147" i="4"/>
  <c r="T126" i="4"/>
  <c r="J124" i="4"/>
  <c r="J147" i="4"/>
  <c r="J126" i="4"/>
  <c r="E124" i="4"/>
  <c r="E126" i="4"/>
  <c r="E150" i="4" s="1"/>
  <c r="AB144" i="4"/>
  <c r="AO144" i="4"/>
  <c r="AC22" i="4"/>
  <c r="AC120" i="4"/>
  <c r="AC144" i="4" s="1"/>
  <c r="O22" i="4"/>
  <c r="AM124" i="4"/>
  <c r="AM127" i="4" s="1"/>
  <c r="AM147" i="4"/>
  <c r="AM126" i="4"/>
  <c r="Z144" i="4"/>
  <c r="M147" i="4"/>
  <c r="M124" i="4"/>
  <c r="M126" i="4"/>
  <c r="F124" i="4"/>
  <c r="F127" i="4" s="1"/>
  <c r="F151" i="4" s="1"/>
  <c r="F126" i="4"/>
  <c r="F150" i="4" s="1"/>
  <c r="AL124" i="4"/>
  <c r="AL127" i="4" s="1"/>
  <c r="AL126" i="4"/>
  <c r="AL147" i="4"/>
  <c r="AN124" i="4"/>
  <c r="AN147" i="4"/>
  <c r="AN126" i="4"/>
  <c r="R124" i="4"/>
  <c r="R147" i="4"/>
  <c r="R126" i="4"/>
  <c r="AA124" i="4"/>
  <c r="AA147" i="4"/>
  <c r="AA126" i="4"/>
  <c r="AR124" i="4"/>
  <c r="AR127" i="4" s="1"/>
  <c r="AR147" i="4"/>
  <c r="AR126" i="4"/>
  <c r="AI124" i="4"/>
  <c r="AI147" i="4"/>
  <c r="AI126" i="4"/>
  <c r="C126" i="4"/>
  <c r="C150" i="4" s="1"/>
  <c r="AB124" i="4"/>
  <c r="AB127" i="4" s="1"/>
  <c r="AB147" i="4"/>
  <c r="AB126" i="4"/>
  <c r="P124" i="4"/>
  <c r="P147" i="4"/>
  <c r="P126" i="4"/>
  <c r="Z124" i="4"/>
  <c r="Z126" i="4"/>
  <c r="Z147" i="4"/>
  <c r="D124" i="4"/>
  <c r="D126" i="4"/>
  <c r="D150" i="4" s="1"/>
  <c r="AD144" i="4"/>
  <c r="X120" i="4"/>
  <c r="X144" i="4" s="1"/>
  <c r="AP144" i="4"/>
  <c r="AB22" i="4"/>
  <c r="AO22" i="4"/>
  <c r="H22" i="4"/>
  <c r="G144" i="4"/>
  <c r="AM120" i="4"/>
  <c r="AM144" i="4" s="1"/>
  <c r="V124" i="4"/>
  <c r="V127" i="4" s="1"/>
  <c r="V126" i="4"/>
  <c r="V147" i="4"/>
  <c r="M144" i="4"/>
  <c r="AL144" i="4"/>
  <c r="R144" i="4"/>
  <c r="AR144" i="4"/>
  <c r="H115" i="4"/>
  <c r="H132" i="4" s="1"/>
  <c r="H144" i="4" s="1"/>
  <c r="AP138" i="4"/>
  <c r="AE138" i="4"/>
  <c r="Z138" i="4"/>
  <c r="L132" i="4"/>
  <c r="L144" i="4" s="1"/>
  <c r="Q138" i="4"/>
  <c r="AH138" i="4"/>
  <c r="AF138" i="4"/>
  <c r="AQ138" i="4"/>
  <c r="M138" i="4"/>
  <c r="W138" i="4"/>
  <c r="T138" i="4"/>
  <c r="X138" i="4"/>
  <c r="AD138" i="4"/>
  <c r="AC138" i="4"/>
  <c r="AI138" i="4"/>
  <c r="AO138" i="4"/>
  <c r="R138" i="4"/>
  <c r="N138" i="4"/>
  <c r="X45" i="4"/>
  <c r="AA132" i="4"/>
  <c r="AA144" i="4" s="1"/>
  <c r="Y138" i="4"/>
  <c r="S138" i="4"/>
  <c r="G147" i="4"/>
  <c r="G148" i="4" s="1"/>
  <c r="L138" i="4"/>
  <c r="I138" i="4"/>
  <c r="K138" i="4"/>
  <c r="AB138" i="4"/>
  <c r="AM138" i="4"/>
  <c r="AN138" i="4"/>
  <c r="AR138" i="4"/>
  <c r="AK138" i="4"/>
  <c r="H138" i="4"/>
  <c r="V138" i="4"/>
  <c r="O115" i="4"/>
  <c r="O132" i="4" s="1"/>
  <c r="O144" i="4" s="1"/>
  <c r="AL138" i="4"/>
  <c r="AJ138" i="4"/>
  <c r="O138" i="4"/>
  <c r="AG138" i="4"/>
  <c r="J138" i="4"/>
  <c r="P138" i="4"/>
  <c r="G138" i="4"/>
  <c r="U138" i="4"/>
  <c r="AA138" i="4"/>
  <c r="G125" i="4"/>
  <c r="G126" i="4"/>
  <c r="I270" i="3"/>
  <c r="I43" i="3"/>
  <c r="I178" i="3" s="1"/>
  <c r="J42" i="3"/>
  <c r="J177" i="3" s="1"/>
  <c r="L46" i="3"/>
  <c r="L181" i="3" s="1"/>
  <c r="K41" i="3"/>
  <c r="K176" i="3" s="1"/>
  <c r="J45" i="3"/>
  <c r="J180" i="3" s="1"/>
  <c r="AS36" i="3"/>
  <c r="F51" i="3"/>
  <c r="F186" i="3" s="1"/>
  <c r="G49" i="3"/>
  <c r="G184" i="3" s="1"/>
  <c r="AS111" i="3"/>
  <c r="AS171" i="3"/>
  <c r="AS156" i="3"/>
  <c r="AS216" i="3"/>
  <c r="T22" i="4"/>
  <c r="K47" i="3"/>
  <c r="K182" i="3" s="1"/>
  <c r="J219" i="3"/>
  <c r="J48" i="3"/>
  <c r="J183" i="3" s="1"/>
  <c r="AR22" i="4"/>
  <c r="L40" i="3"/>
  <c r="L175" i="3" s="1"/>
  <c r="K44" i="3"/>
  <c r="K179" i="3" s="1"/>
  <c r="P22" i="4"/>
  <c r="X50" i="3"/>
  <c r="X185" i="3" s="1"/>
  <c r="K139" i="4" l="1"/>
  <c r="S139" i="4"/>
  <c r="AE139" i="4"/>
  <c r="AD139" i="4"/>
  <c r="Z139" i="4"/>
  <c r="I139" i="4"/>
  <c r="U139" i="4"/>
  <c r="AN139" i="4"/>
  <c r="N139" i="4"/>
  <c r="AR139" i="4"/>
  <c r="W139" i="4"/>
  <c r="AO139" i="4"/>
  <c r="O139" i="4"/>
  <c r="AL139" i="4"/>
  <c r="AP139" i="4"/>
  <c r="P139" i="4"/>
  <c r="AI139" i="4"/>
  <c r="AK139" i="4"/>
  <c r="AC139" i="4"/>
  <c r="AF139" i="4"/>
  <c r="AM139" i="4"/>
  <c r="M139" i="4"/>
  <c r="T137" i="4"/>
  <c r="V137" i="4"/>
  <c r="AQ137" i="4"/>
  <c r="J137" i="4"/>
  <c r="Q137" i="4"/>
  <c r="H137" i="4"/>
  <c r="X137" i="4"/>
  <c r="Y139" i="4"/>
  <c r="L139" i="4"/>
  <c r="AG139" i="4"/>
  <c r="AJ139" i="4"/>
  <c r="R139" i="4"/>
  <c r="AB137" i="4"/>
  <c r="AH137" i="4"/>
  <c r="AA137" i="4"/>
  <c r="AB125" i="4"/>
  <c r="AL125" i="4"/>
  <c r="AM125" i="4"/>
  <c r="W125" i="4"/>
  <c r="G137" i="4"/>
  <c r="Z148" i="4"/>
  <c r="Z150" i="4"/>
  <c r="J125" i="4"/>
  <c r="J127" i="4"/>
  <c r="AP125" i="4"/>
  <c r="AP127" i="4"/>
  <c r="AC148" i="4"/>
  <c r="AC150" i="4"/>
  <c r="AD148" i="4"/>
  <c r="AD150" i="4"/>
  <c r="H148" i="4"/>
  <c r="H150" i="4"/>
  <c r="AQ148" i="4"/>
  <c r="AQ150" i="4"/>
  <c r="AF148" i="4"/>
  <c r="AF150" i="4"/>
  <c r="Z125" i="4"/>
  <c r="Z127" i="4"/>
  <c r="P148" i="4"/>
  <c r="P150" i="4"/>
  <c r="C125" i="4"/>
  <c r="C149" i="4" s="1"/>
  <c r="C127" i="4"/>
  <c r="C151" i="4" s="1"/>
  <c r="AR125" i="4"/>
  <c r="T148" i="4"/>
  <c r="T150" i="4"/>
  <c r="AC125" i="4"/>
  <c r="AC127" i="4"/>
  <c r="X148" i="4"/>
  <c r="X150" i="4"/>
  <c r="AD125" i="4"/>
  <c r="AE148" i="4"/>
  <c r="AE150" i="4"/>
  <c r="AQ125" i="4"/>
  <c r="AQ127" i="4"/>
  <c r="AK125" i="4"/>
  <c r="AK127" i="4"/>
  <c r="AF125" i="4"/>
  <c r="AF127" i="4"/>
  <c r="O148" i="4"/>
  <c r="O150" i="4"/>
  <c r="L148" i="4"/>
  <c r="L150" i="4"/>
  <c r="P125" i="4"/>
  <c r="P127" i="4"/>
  <c r="AN148" i="4"/>
  <c r="AN150" i="4"/>
  <c r="AM148" i="4"/>
  <c r="AM150" i="4"/>
  <c r="T125" i="4"/>
  <c r="T127" i="4"/>
  <c r="X125" i="4"/>
  <c r="X127" i="4"/>
  <c r="AE125" i="4"/>
  <c r="AK148" i="4"/>
  <c r="AK150" i="4"/>
  <c r="AN125" i="4"/>
  <c r="AN127" i="4"/>
  <c r="F125" i="4"/>
  <c r="F149" i="4" s="1"/>
  <c r="E125" i="4"/>
  <c r="E149" i="4" s="1"/>
  <c r="E127" i="4"/>
  <c r="E151" i="4" s="1"/>
  <c r="S148" i="4"/>
  <c r="S150" i="4"/>
  <c r="AG125" i="4"/>
  <c r="AG127" i="4"/>
  <c r="O125" i="4"/>
  <c r="L125" i="4"/>
  <c r="AR148" i="4"/>
  <c r="AR150" i="4"/>
  <c r="U148" i="4"/>
  <c r="U150" i="4"/>
  <c r="AI148" i="4"/>
  <c r="AI150" i="4"/>
  <c r="AL148" i="4"/>
  <c r="AL150" i="4"/>
  <c r="I125" i="4"/>
  <c r="I127" i="4"/>
  <c r="AJ148" i="4"/>
  <c r="AJ150" i="4"/>
  <c r="AB148" i="4"/>
  <c r="AB150" i="4"/>
  <c r="AI125" i="4"/>
  <c r="AI127" i="4"/>
  <c r="K127" i="4"/>
  <c r="K125" i="4"/>
  <c r="AP148" i="4"/>
  <c r="AP150" i="4"/>
  <c r="I148" i="4"/>
  <c r="I150" i="4"/>
  <c r="AJ125" i="4"/>
  <c r="AJ127" i="4"/>
  <c r="N148" i="4"/>
  <c r="N150" i="4"/>
  <c r="Y125" i="4"/>
  <c r="Y127" i="4"/>
  <c r="AO148" i="4"/>
  <c r="AO150" i="4"/>
  <c r="Q125" i="4"/>
  <c r="Q127" i="4"/>
  <c r="R148" i="4"/>
  <c r="R150" i="4"/>
  <c r="M148" i="4"/>
  <c r="M150" i="4"/>
  <c r="H125" i="4"/>
  <c r="H127" i="4"/>
  <c r="R125" i="4"/>
  <c r="R127" i="4"/>
  <c r="V125" i="4"/>
  <c r="AA148" i="4"/>
  <c r="AA150" i="4"/>
  <c r="S125" i="4"/>
  <c r="S127" i="4"/>
  <c r="AG148" i="4"/>
  <c r="AG150" i="4"/>
  <c r="AH148" i="4"/>
  <c r="AH150" i="4"/>
  <c r="AA125" i="4"/>
  <c r="AA127" i="4"/>
  <c r="V148" i="4"/>
  <c r="V150" i="4"/>
  <c r="D125" i="4"/>
  <c r="D149" i="4" s="1"/>
  <c r="D127" i="4"/>
  <c r="D151" i="4" s="1"/>
  <c r="M125" i="4"/>
  <c r="M127" i="4"/>
  <c r="J148" i="4"/>
  <c r="J150" i="4"/>
  <c r="K148" i="4"/>
  <c r="K150" i="4"/>
  <c r="W148" i="4"/>
  <c r="W150" i="4"/>
  <c r="N125" i="4"/>
  <c r="Y148" i="4"/>
  <c r="Y150" i="4"/>
  <c r="U125" i="4"/>
  <c r="U127" i="4"/>
  <c r="AH125" i="4"/>
  <c r="AH127" i="4"/>
  <c r="AO125" i="4"/>
  <c r="AO127" i="4"/>
  <c r="Q148" i="4"/>
  <c r="Q150" i="4"/>
  <c r="G150" i="4"/>
  <c r="G127" i="4"/>
  <c r="J218" i="3"/>
  <c r="J270" i="3"/>
  <c r="J43" i="3"/>
  <c r="J178" i="3" s="1"/>
  <c r="K42" i="3"/>
  <c r="K177" i="3" s="1"/>
  <c r="K45" i="3"/>
  <c r="K180" i="3" s="1"/>
  <c r="M46" i="3"/>
  <c r="M181" i="3" s="1"/>
  <c r="L41" i="3"/>
  <c r="L176" i="3" s="1"/>
  <c r="K218" i="3"/>
  <c r="G51" i="3"/>
  <c r="G186" i="3" s="1"/>
  <c r="H49" i="3"/>
  <c r="H184" i="3" s="1"/>
  <c r="K43" i="3"/>
  <c r="K178" i="3" s="1"/>
  <c r="K270" i="3"/>
  <c r="Y50" i="3"/>
  <c r="Y185" i="3" s="1"/>
  <c r="K219" i="3"/>
  <c r="K48" i="3"/>
  <c r="K183" i="3" s="1"/>
  <c r="L47" i="3"/>
  <c r="L182" i="3" s="1"/>
  <c r="L44" i="3"/>
  <c r="L179" i="3" s="1"/>
  <c r="M40" i="3"/>
  <c r="M175" i="3" s="1"/>
  <c r="AO149" i="4" l="1"/>
  <c r="AO151" i="4"/>
  <c r="V149" i="4"/>
  <c r="V151" i="4"/>
  <c r="O149" i="4"/>
  <c r="O151" i="4"/>
  <c r="AC149" i="4"/>
  <c r="AC151" i="4"/>
  <c r="AP149" i="4"/>
  <c r="AP151" i="4"/>
  <c r="U149" i="4"/>
  <c r="U151" i="4"/>
  <c r="J149" i="4"/>
  <c r="J151" i="4"/>
  <c r="AQ149" i="4"/>
  <c r="AQ151" i="4"/>
  <c r="Y149" i="4"/>
  <c r="Y151" i="4"/>
  <c r="R149" i="4"/>
  <c r="R151" i="4"/>
  <c r="N149" i="4"/>
  <c r="N151" i="4"/>
  <c r="AR149" i="4"/>
  <c r="AR151" i="4"/>
  <c r="X149" i="4"/>
  <c r="X151" i="4"/>
  <c r="AH149" i="4"/>
  <c r="AH151" i="4"/>
  <c r="P149" i="4"/>
  <c r="P151" i="4"/>
  <c r="H149" i="4"/>
  <c r="H151" i="4"/>
  <c r="I149" i="4"/>
  <c r="I151" i="4"/>
  <c r="AI149" i="4"/>
  <c r="AI151" i="4"/>
  <c r="AM149" i="4"/>
  <c r="AM151" i="4"/>
  <c r="AF149" i="4"/>
  <c r="AF151" i="4"/>
  <c r="M149" i="4"/>
  <c r="M151" i="4"/>
  <c r="S149" i="4"/>
  <c r="S151" i="4"/>
  <c r="AB149" i="4"/>
  <c r="AB151" i="4"/>
  <c r="T149" i="4"/>
  <c r="T151" i="4"/>
  <c r="K149" i="4"/>
  <c r="K151" i="4"/>
  <c r="AE149" i="4"/>
  <c r="AE151" i="4"/>
  <c r="AJ149" i="4"/>
  <c r="AJ151" i="4"/>
  <c r="AK149" i="4"/>
  <c r="AK151" i="4"/>
  <c r="AA149" i="4"/>
  <c r="AA151" i="4"/>
  <c r="AN149" i="4"/>
  <c r="AN151" i="4"/>
  <c r="Q149" i="4"/>
  <c r="Q151" i="4"/>
  <c r="AL149" i="4"/>
  <c r="AL151" i="4"/>
  <c r="W149" i="4"/>
  <c r="W151" i="4"/>
  <c r="AG149" i="4"/>
  <c r="AG151" i="4"/>
  <c r="L149" i="4"/>
  <c r="L151" i="4"/>
  <c r="AD149" i="4"/>
  <c r="AD151" i="4"/>
  <c r="Z149" i="4"/>
  <c r="Z151" i="4"/>
  <c r="G149" i="4"/>
  <c r="G151" i="4"/>
  <c r="L42" i="3"/>
  <c r="L177" i="3" s="1"/>
  <c r="M41" i="3"/>
  <c r="M176" i="3" s="1"/>
  <c r="L218" i="3"/>
  <c r="N46" i="3"/>
  <c r="N181" i="3" s="1"/>
  <c r="L45" i="3"/>
  <c r="L180" i="3" s="1"/>
  <c r="H51" i="3"/>
  <c r="H186" i="3" s="1"/>
  <c r="I49" i="3"/>
  <c r="I184" i="3" s="1"/>
  <c r="L43" i="3"/>
  <c r="L178" i="3" s="1"/>
  <c r="L270" i="3"/>
  <c r="N40" i="3"/>
  <c r="N175" i="3" s="1"/>
  <c r="M44" i="3"/>
  <c r="M179" i="3" s="1"/>
  <c r="L219" i="3"/>
  <c r="L48" i="3"/>
  <c r="L183" i="3" s="1"/>
  <c r="M47" i="3"/>
  <c r="M182" i="3" s="1"/>
  <c r="Z50" i="3"/>
  <c r="Z185" i="3" s="1"/>
  <c r="M42" i="3" l="1"/>
  <c r="M177" i="3" s="1"/>
  <c r="N41" i="3"/>
  <c r="N176" i="3" s="1"/>
  <c r="O46" i="3"/>
  <c r="O181" i="3" s="1"/>
  <c r="M218" i="3"/>
  <c r="M45" i="3"/>
  <c r="M180" i="3" s="1"/>
  <c r="I51" i="3"/>
  <c r="I186" i="3" s="1"/>
  <c r="J49" i="3"/>
  <c r="J184" i="3" s="1"/>
  <c r="N47" i="3"/>
  <c r="N182" i="3" s="1"/>
  <c r="AA50" i="3"/>
  <c r="AA185" i="3" s="1"/>
  <c r="M43" i="3"/>
  <c r="M178" i="3" s="1"/>
  <c r="M270" i="3"/>
  <c r="M219" i="3"/>
  <c r="M48" i="3"/>
  <c r="M183" i="3" s="1"/>
  <c r="O40" i="3"/>
  <c r="O175" i="3" s="1"/>
  <c r="N44" i="3"/>
  <c r="N179" i="3" s="1"/>
  <c r="N42" i="3" l="1"/>
  <c r="N177" i="3" s="1"/>
  <c r="N45" i="3"/>
  <c r="N180" i="3" s="1"/>
  <c r="N218" i="3"/>
  <c r="P46" i="3"/>
  <c r="P181" i="3" s="1"/>
  <c r="O41" i="3"/>
  <c r="O176" i="3" s="1"/>
  <c r="J51" i="3"/>
  <c r="J186" i="3" s="1"/>
  <c r="K49" i="3"/>
  <c r="K184" i="3" s="1"/>
  <c r="O44" i="3"/>
  <c r="O179" i="3" s="1"/>
  <c r="N219" i="3"/>
  <c r="N48" i="3"/>
  <c r="N183" i="3" s="1"/>
  <c r="N43" i="3"/>
  <c r="N178" i="3" s="1"/>
  <c r="N270" i="3"/>
  <c r="O47" i="3"/>
  <c r="O182" i="3" s="1"/>
  <c r="P40" i="3"/>
  <c r="P175" i="3" s="1"/>
  <c r="AB50" i="3"/>
  <c r="AB185" i="3" s="1"/>
  <c r="O42" i="3" l="1"/>
  <c r="O177" i="3" s="1"/>
  <c r="Q46" i="3"/>
  <c r="Q181" i="3" s="1"/>
  <c r="O45" i="3"/>
  <c r="O180" i="3" s="1"/>
  <c r="O218" i="3"/>
  <c r="P41" i="3"/>
  <c r="P176" i="3" s="1"/>
  <c r="K51" i="3"/>
  <c r="K186" i="3" s="1"/>
  <c r="L49" i="3"/>
  <c r="L184" i="3" s="1"/>
  <c r="O43" i="3"/>
  <c r="O178" i="3" s="1"/>
  <c r="O270" i="3"/>
  <c r="AC50" i="3"/>
  <c r="AC185" i="3" s="1"/>
  <c r="Q40" i="3"/>
  <c r="Q175" i="3" s="1"/>
  <c r="O48" i="3"/>
  <c r="O183" i="3" s="1"/>
  <c r="O219" i="3"/>
  <c r="P47" i="3"/>
  <c r="P182" i="3" s="1"/>
  <c r="P44" i="3"/>
  <c r="P179" i="3" s="1"/>
  <c r="P42" i="3" l="1"/>
  <c r="P177" i="3" s="1"/>
  <c r="R46" i="3"/>
  <c r="R181" i="3" s="1"/>
  <c r="Q41" i="3"/>
  <c r="Q176" i="3" s="1"/>
  <c r="P45" i="3"/>
  <c r="P180" i="3" s="1"/>
  <c r="P218" i="3"/>
  <c r="L51" i="3"/>
  <c r="L186" i="3" s="1"/>
  <c r="M49" i="3"/>
  <c r="M184" i="3" s="1"/>
  <c r="Q44" i="3"/>
  <c r="Q179" i="3" s="1"/>
  <c r="Q47" i="3"/>
  <c r="Q182" i="3" s="1"/>
  <c r="AD50" i="3"/>
  <c r="AD185" i="3" s="1"/>
  <c r="R40" i="3"/>
  <c r="R175" i="3" s="1"/>
  <c r="P219" i="3"/>
  <c r="P48" i="3"/>
  <c r="P183" i="3" s="1"/>
  <c r="P43" i="3"/>
  <c r="P178" i="3" s="1"/>
  <c r="P270" i="3"/>
  <c r="Q218" i="3" l="1"/>
  <c r="Q42" i="3"/>
  <c r="Q177" i="3" s="1"/>
  <c r="Q45" i="3"/>
  <c r="Q180" i="3" s="1"/>
  <c r="R41" i="3"/>
  <c r="R176" i="3" s="1"/>
  <c r="S46" i="3"/>
  <c r="S181" i="3" s="1"/>
  <c r="M51" i="3"/>
  <c r="M186" i="3" s="1"/>
  <c r="N49" i="3"/>
  <c r="N184" i="3" s="1"/>
  <c r="AE50" i="3"/>
  <c r="AE185" i="3" s="1"/>
  <c r="Q43" i="3"/>
  <c r="Q178" i="3" s="1"/>
  <c r="Q270" i="3"/>
  <c r="Q219" i="3"/>
  <c r="Q48" i="3"/>
  <c r="Q183" i="3" s="1"/>
  <c r="R47" i="3"/>
  <c r="R182" i="3" s="1"/>
  <c r="S40" i="3"/>
  <c r="S175" i="3" s="1"/>
  <c r="R44" i="3"/>
  <c r="R179" i="3" s="1"/>
  <c r="R218" i="3" l="1"/>
  <c r="R42" i="3"/>
  <c r="R177" i="3" s="1"/>
  <c r="T46" i="3"/>
  <c r="T181" i="3" s="1"/>
  <c r="S41" i="3"/>
  <c r="S176" i="3" s="1"/>
  <c r="R45" i="3"/>
  <c r="R180" i="3" s="1"/>
  <c r="N51" i="3"/>
  <c r="N186" i="3" s="1"/>
  <c r="O49" i="3"/>
  <c r="O184" i="3" s="1"/>
  <c r="T40" i="3"/>
  <c r="T175" i="3" s="1"/>
  <c r="S44" i="3"/>
  <c r="S179" i="3" s="1"/>
  <c r="R219" i="3"/>
  <c r="R48" i="3"/>
  <c r="R183" i="3" s="1"/>
  <c r="S47" i="3"/>
  <c r="S182" i="3" s="1"/>
  <c r="S218" i="3"/>
  <c r="R43" i="3"/>
  <c r="R178" i="3" s="1"/>
  <c r="R270" i="3"/>
  <c r="AF50" i="3"/>
  <c r="AF185" i="3" s="1"/>
  <c r="S42" i="3" l="1"/>
  <c r="S177" i="3" s="1"/>
  <c r="S45" i="3"/>
  <c r="S180" i="3" s="1"/>
  <c r="T41" i="3"/>
  <c r="T176" i="3" s="1"/>
  <c r="U46" i="3"/>
  <c r="U181" i="3" s="1"/>
  <c r="O51" i="3"/>
  <c r="O186" i="3" s="1"/>
  <c r="P49" i="3"/>
  <c r="P184" i="3" s="1"/>
  <c r="S48" i="3"/>
  <c r="S183" i="3" s="1"/>
  <c r="S219" i="3"/>
  <c r="AG50" i="3"/>
  <c r="AG185" i="3" s="1"/>
  <c r="S43" i="3"/>
  <c r="S178" i="3" s="1"/>
  <c r="S270" i="3"/>
  <c r="U40" i="3"/>
  <c r="U175" i="3" s="1"/>
  <c r="T44" i="3"/>
  <c r="T179" i="3" s="1"/>
  <c r="T47" i="3"/>
  <c r="T182" i="3" s="1"/>
  <c r="T218" i="3" l="1"/>
  <c r="T42" i="3"/>
  <c r="T177" i="3" s="1"/>
  <c r="U41" i="3"/>
  <c r="U176" i="3" s="1"/>
  <c r="V46" i="3"/>
  <c r="V181" i="3" s="1"/>
  <c r="T45" i="3"/>
  <c r="T180" i="3" s="1"/>
  <c r="P51" i="3"/>
  <c r="P186" i="3" s="1"/>
  <c r="Q49" i="3"/>
  <c r="Q184" i="3" s="1"/>
  <c r="U44" i="3"/>
  <c r="U179" i="3" s="1"/>
  <c r="AH50" i="3"/>
  <c r="AH185" i="3" s="1"/>
  <c r="V40" i="3"/>
  <c r="V175" i="3" s="1"/>
  <c r="T43" i="3"/>
  <c r="T178" i="3" s="1"/>
  <c r="T270" i="3"/>
  <c r="U47" i="3"/>
  <c r="U182" i="3" s="1"/>
  <c r="T48" i="3"/>
  <c r="T183" i="3" s="1"/>
  <c r="T219" i="3"/>
  <c r="U42" i="3" l="1"/>
  <c r="U177" i="3" s="1"/>
  <c r="U218" i="3"/>
  <c r="U45" i="3"/>
  <c r="U180" i="3" s="1"/>
  <c r="W46" i="3"/>
  <c r="W181" i="3" s="1"/>
  <c r="V41" i="3"/>
  <c r="V176" i="3" s="1"/>
  <c r="Q51" i="3"/>
  <c r="Q186" i="3" s="1"/>
  <c r="R49" i="3"/>
  <c r="R184" i="3" s="1"/>
  <c r="U219" i="3"/>
  <c r="U48" i="3"/>
  <c r="U183" i="3" s="1"/>
  <c r="AI50" i="3"/>
  <c r="AI185" i="3" s="1"/>
  <c r="V47" i="3"/>
  <c r="V182" i="3" s="1"/>
  <c r="U43" i="3"/>
  <c r="U178" i="3" s="1"/>
  <c r="U270" i="3"/>
  <c r="W40" i="3"/>
  <c r="W175" i="3" s="1"/>
  <c r="V44" i="3"/>
  <c r="V179" i="3" s="1"/>
  <c r="V218" i="3" l="1"/>
  <c r="V42" i="3"/>
  <c r="V177" i="3" s="1"/>
  <c r="W41" i="3"/>
  <c r="W176" i="3" s="1"/>
  <c r="V45" i="3"/>
  <c r="V180" i="3" s="1"/>
  <c r="X46" i="3"/>
  <c r="X181" i="3" s="1"/>
  <c r="R51" i="3"/>
  <c r="R186" i="3" s="1"/>
  <c r="S49" i="3"/>
  <c r="S184" i="3" s="1"/>
  <c r="W44" i="3"/>
  <c r="W179" i="3" s="1"/>
  <c r="V43" i="3"/>
  <c r="V178" i="3" s="1"/>
  <c r="V270" i="3"/>
  <c r="AJ50" i="3"/>
  <c r="AJ185" i="3" s="1"/>
  <c r="X40" i="3"/>
  <c r="X175" i="3" s="1"/>
  <c r="V219" i="3"/>
  <c r="V48" i="3"/>
  <c r="V183" i="3" s="1"/>
  <c r="W47" i="3"/>
  <c r="W182" i="3" s="1"/>
  <c r="W218" i="3" l="1"/>
  <c r="W42" i="3"/>
  <c r="W177" i="3" s="1"/>
  <c r="Y46" i="3"/>
  <c r="Y181" i="3" s="1"/>
  <c r="W45" i="3"/>
  <c r="W180" i="3" s="1"/>
  <c r="X41" i="3"/>
  <c r="X176" i="3" s="1"/>
  <c r="S51" i="3"/>
  <c r="S186" i="3" s="1"/>
  <c r="T49" i="3"/>
  <c r="T184" i="3" s="1"/>
  <c r="AK50" i="3"/>
  <c r="AK185" i="3" s="1"/>
  <c r="W219" i="3"/>
  <c r="W48" i="3"/>
  <c r="W183" i="3" s="1"/>
  <c r="X44" i="3"/>
  <c r="X179" i="3" s="1"/>
  <c r="W43" i="3"/>
  <c r="W178" i="3" s="1"/>
  <c r="W270" i="3"/>
  <c r="X47" i="3"/>
  <c r="X182" i="3" s="1"/>
  <c r="Y40" i="3"/>
  <c r="Y175" i="3" s="1"/>
  <c r="X218" i="3" l="1"/>
  <c r="X42" i="3"/>
  <c r="X177" i="3" s="1"/>
  <c r="X45" i="3"/>
  <c r="X180" i="3" s="1"/>
  <c r="Y41" i="3"/>
  <c r="Y176" i="3" s="1"/>
  <c r="Z46" i="3"/>
  <c r="Z181" i="3" s="1"/>
  <c r="T51" i="3"/>
  <c r="T186" i="3" s="1"/>
  <c r="U49" i="3"/>
  <c r="U184" i="3" s="1"/>
  <c r="Y44" i="3"/>
  <c r="Y179" i="3" s="1"/>
  <c r="X48" i="3"/>
  <c r="X183" i="3" s="1"/>
  <c r="X219" i="3"/>
  <c r="Y47" i="3"/>
  <c r="Y182" i="3" s="1"/>
  <c r="Z40" i="3"/>
  <c r="Z175" i="3" s="1"/>
  <c r="AL50" i="3"/>
  <c r="AL185" i="3" s="1"/>
  <c r="X43" i="3"/>
  <c r="X178" i="3" s="1"/>
  <c r="X270" i="3"/>
  <c r="Y218" i="3" l="1"/>
  <c r="Y42" i="3"/>
  <c r="Y177" i="3" s="1"/>
  <c r="AA46" i="3"/>
  <c r="AA181" i="3" s="1"/>
  <c r="Z41" i="3"/>
  <c r="Z176" i="3" s="1"/>
  <c r="Y45" i="3"/>
  <c r="Y180" i="3" s="1"/>
  <c r="U51" i="3"/>
  <c r="U186" i="3" s="1"/>
  <c r="V49" i="3"/>
  <c r="V184" i="3" s="1"/>
  <c r="Y219" i="3"/>
  <c r="Y48" i="3"/>
  <c r="Y183" i="3" s="1"/>
  <c r="AM50" i="3"/>
  <c r="AM185" i="3" s="1"/>
  <c r="Z47" i="3"/>
  <c r="Z182" i="3" s="1"/>
  <c r="AA40" i="3"/>
  <c r="AA175" i="3" s="1"/>
  <c r="Y43" i="3"/>
  <c r="Y178" i="3" s="1"/>
  <c r="Y270" i="3"/>
  <c r="Z44" i="3"/>
  <c r="Z179" i="3" s="1"/>
  <c r="Z42" i="3" l="1"/>
  <c r="Z177" i="3" s="1"/>
  <c r="Z45" i="3"/>
  <c r="Z180" i="3" s="1"/>
  <c r="AA41" i="3"/>
  <c r="AA176" i="3" s="1"/>
  <c r="Z218" i="3"/>
  <c r="AB46" i="3"/>
  <c r="AB181" i="3" s="1"/>
  <c r="V51" i="3"/>
  <c r="V186" i="3" s="1"/>
  <c r="W49" i="3"/>
  <c r="W184" i="3" s="1"/>
  <c r="Z43" i="3"/>
  <c r="Z178" i="3" s="1"/>
  <c r="Z270" i="3"/>
  <c r="AA47" i="3"/>
  <c r="AA182" i="3" s="1"/>
  <c r="AB40" i="3"/>
  <c r="AB175" i="3" s="1"/>
  <c r="AA44" i="3"/>
  <c r="AA179" i="3" s="1"/>
  <c r="AN50" i="3"/>
  <c r="AN185" i="3" s="1"/>
  <c r="Z219" i="3"/>
  <c r="Z48" i="3"/>
  <c r="Z183" i="3" s="1"/>
  <c r="AA218" i="3" l="1"/>
  <c r="AA42" i="3"/>
  <c r="AA177" i="3" s="1"/>
  <c r="AC46" i="3"/>
  <c r="AC181" i="3" s="1"/>
  <c r="AB41" i="3"/>
  <c r="AB176" i="3" s="1"/>
  <c r="AA45" i="3"/>
  <c r="AA180" i="3" s="1"/>
  <c r="W51" i="3"/>
  <c r="W186" i="3" s="1"/>
  <c r="X49" i="3"/>
  <c r="X184" i="3" s="1"/>
  <c r="AB47" i="3"/>
  <c r="AB182" i="3" s="1"/>
  <c r="AA43" i="3"/>
  <c r="AA178" i="3" s="1"/>
  <c r="AA270" i="3"/>
  <c r="AB44" i="3"/>
  <c r="AB179" i="3" s="1"/>
  <c r="AA219" i="3"/>
  <c r="AA48" i="3"/>
  <c r="AA183" i="3" s="1"/>
  <c r="AO50" i="3"/>
  <c r="AO185" i="3" s="1"/>
  <c r="AC40" i="3"/>
  <c r="AC175" i="3" s="1"/>
  <c r="AB218" i="3" l="1"/>
  <c r="AB42" i="3"/>
  <c r="AB177" i="3" s="1"/>
  <c r="AC41" i="3"/>
  <c r="AC176" i="3" s="1"/>
  <c r="AB45" i="3"/>
  <c r="AB180" i="3" s="1"/>
  <c r="AD46" i="3"/>
  <c r="AD181" i="3" s="1"/>
  <c r="X51" i="3"/>
  <c r="X186" i="3" s="1"/>
  <c r="Y49" i="3"/>
  <c r="Y184" i="3" s="1"/>
  <c r="AC44" i="3"/>
  <c r="AC179" i="3" s="1"/>
  <c r="AQ50" i="3"/>
  <c r="AQ185" i="3" s="1"/>
  <c r="AP50" i="3"/>
  <c r="AP185" i="3" s="1"/>
  <c r="AB43" i="3"/>
  <c r="AB178" i="3" s="1"/>
  <c r="AB270" i="3"/>
  <c r="AB219" i="3"/>
  <c r="AB48" i="3"/>
  <c r="AB183" i="3" s="1"/>
  <c r="AD40" i="3"/>
  <c r="AD175" i="3" s="1"/>
  <c r="AC47" i="3"/>
  <c r="AC182" i="3" s="1"/>
  <c r="AC42" i="3" l="1"/>
  <c r="AC177" i="3" s="1"/>
  <c r="AE46" i="3"/>
  <c r="AE181" i="3" s="1"/>
  <c r="AD41" i="3"/>
  <c r="AD176" i="3" s="1"/>
  <c r="AC45" i="3"/>
  <c r="AC180" i="3" s="1"/>
  <c r="AC218" i="3"/>
  <c r="Y51" i="3"/>
  <c r="Y186" i="3" s="1"/>
  <c r="Z49" i="3"/>
  <c r="Z184" i="3" s="1"/>
  <c r="AE40" i="3"/>
  <c r="AE175" i="3" s="1"/>
  <c r="AC219" i="3"/>
  <c r="AC48" i="3"/>
  <c r="AC183" i="3" s="1"/>
  <c r="AS50" i="3"/>
  <c r="AS185" i="3"/>
  <c r="AD47" i="3"/>
  <c r="AD182" i="3" s="1"/>
  <c r="AD44" i="3"/>
  <c r="AD179" i="3" s="1"/>
  <c r="AC43" i="3"/>
  <c r="AC178" i="3" s="1"/>
  <c r="AC270" i="3"/>
  <c r="AD42" i="3" l="1"/>
  <c r="AD177" i="3" s="1"/>
  <c r="AD218" i="3"/>
  <c r="AE41" i="3"/>
  <c r="AE176" i="3" s="1"/>
  <c r="AD45" i="3"/>
  <c r="AD180" i="3" s="1"/>
  <c r="AF46" i="3"/>
  <c r="AF181" i="3" s="1"/>
  <c r="Z51" i="3"/>
  <c r="Z186" i="3" s="1"/>
  <c r="AA49" i="3"/>
  <c r="AA184" i="3" s="1"/>
  <c r="AE44" i="3"/>
  <c r="AE179" i="3" s="1"/>
  <c r="AD43" i="3"/>
  <c r="AD178" i="3" s="1"/>
  <c r="AD270" i="3"/>
  <c r="AE47" i="3"/>
  <c r="AE182" i="3" s="1"/>
  <c r="AD219" i="3"/>
  <c r="AD48" i="3"/>
  <c r="AD183" i="3" s="1"/>
  <c r="AF40" i="3"/>
  <c r="AF175" i="3" s="1"/>
  <c r="AE42" i="3" l="1"/>
  <c r="AE177" i="3" s="1"/>
  <c r="AE218" i="3"/>
  <c r="AG46" i="3"/>
  <c r="AG181" i="3" s="1"/>
  <c r="AE45" i="3"/>
  <c r="AE180" i="3" s="1"/>
  <c r="AF41" i="3"/>
  <c r="AF176" i="3" s="1"/>
  <c r="AA51" i="3"/>
  <c r="AA186" i="3" s="1"/>
  <c r="AB49" i="3"/>
  <c r="AB184" i="3" s="1"/>
  <c r="AF47" i="3"/>
  <c r="AF182" i="3" s="1"/>
  <c r="AG40" i="3"/>
  <c r="AG175" i="3" s="1"/>
  <c r="AF44" i="3"/>
  <c r="AF179" i="3" s="1"/>
  <c r="AE43" i="3"/>
  <c r="AE178" i="3" s="1"/>
  <c r="AE270" i="3"/>
  <c r="AE219" i="3"/>
  <c r="AE48" i="3"/>
  <c r="AE183" i="3" s="1"/>
  <c r="AF42" i="3" l="1"/>
  <c r="AF177" i="3" s="1"/>
  <c r="AF218" i="3"/>
  <c r="AG41" i="3"/>
  <c r="AG176" i="3" s="1"/>
  <c r="AF45" i="3"/>
  <c r="AF180" i="3" s="1"/>
  <c r="AH46" i="3"/>
  <c r="AH181" i="3" s="1"/>
  <c r="AB51" i="3"/>
  <c r="AB186" i="3" s="1"/>
  <c r="AC49" i="3"/>
  <c r="AC184" i="3" s="1"/>
  <c r="AF43" i="3"/>
  <c r="AF178" i="3" s="1"/>
  <c r="AF270" i="3"/>
  <c r="AF219" i="3"/>
  <c r="AF48" i="3"/>
  <c r="AF183" i="3" s="1"/>
  <c r="AH40" i="3"/>
  <c r="AH175" i="3" s="1"/>
  <c r="AG44" i="3"/>
  <c r="AG179" i="3" s="1"/>
  <c r="AG47" i="3"/>
  <c r="AG182" i="3" s="1"/>
  <c r="AG42" i="3" l="1"/>
  <c r="AG177" i="3" s="1"/>
  <c r="AI46" i="3"/>
  <c r="AI181" i="3" s="1"/>
  <c r="AG218" i="3"/>
  <c r="AH41" i="3"/>
  <c r="AH176" i="3" s="1"/>
  <c r="AG45" i="3"/>
  <c r="AG180" i="3" s="1"/>
  <c r="AC51" i="3"/>
  <c r="AC186" i="3" s="1"/>
  <c r="AD49" i="3"/>
  <c r="AD184" i="3" s="1"/>
  <c r="AH47" i="3"/>
  <c r="AH182" i="3" s="1"/>
  <c r="AG219" i="3"/>
  <c r="AG48" i="3"/>
  <c r="AG183" i="3" s="1"/>
  <c r="AG43" i="3"/>
  <c r="AG178" i="3" s="1"/>
  <c r="AG270" i="3"/>
  <c r="AH44" i="3"/>
  <c r="AH179" i="3" s="1"/>
  <c r="AI40" i="3"/>
  <c r="AI175" i="3" s="1"/>
  <c r="AH42" i="3" l="1"/>
  <c r="AH177" i="3" s="1"/>
  <c r="AH45" i="3"/>
  <c r="AH180" i="3" s="1"/>
  <c r="AI41" i="3"/>
  <c r="AI176" i="3" s="1"/>
  <c r="AH218" i="3"/>
  <c r="AJ46" i="3"/>
  <c r="AJ181" i="3" s="1"/>
  <c r="AD51" i="3"/>
  <c r="AD186" i="3" s="1"/>
  <c r="AE49" i="3"/>
  <c r="AE184" i="3" s="1"/>
  <c r="AI44" i="3"/>
  <c r="AI179" i="3" s="1"/>
  <c r="AJ40" i="3"/>
  <c r="AJ175" i="3" s="1"/>
  <c r="AH43" i="3"/>
  <c r="AH178" i="3" s="1"/>
  <c r="AH270" i="3"/>
  <c r="AH219" i="3"/>
  <c r="AH48" i="3"/>
  <c r="AH183" i="3" s="1"/>
  <c r="AI47" i="3"/>
  <c r="AI182" i="3" s="1"/>
  <c r="AI218" i="3" l="1"/>
  <c r="AI42" i="3"/>
  <c r="AI177" i="3" s="1"/>
  <c r="AK46" i="3"/>
  <c r="AK181" i="3" s="1"/>
  <c r="AJ41" i="3"/>
  <c r="AJ176" i="3" s="1"/>
  <c r="AI45" i="3"/>
  <c r="AI180" i="3" s="1"/>
  <c r="AE51" i="3"/>
  <c r="AE186" i="3" s="1"/>
  <c r="AF49" i="3"/>
  <c r="AF184" i="3" s="1"/>
  <c r="AI219" i="3"/>
  <c r="AI48" i="3"/>
  <c r="AI183" i="3" s="1"/>
  <c r="AI43" i="3"/>
  <c r="AI178" i="3" s="1"/>
  <c r="AI270" i="3"/>
  <c r="AJ44" i="3"/>
  <c r="AJ179" i="3" s="1"/>
  <c r="AK40" i="3"/>
  <c r="AK175" i="3" s="1"/>
  <c r="AJ47" i="3"/>
  <c r="AJ182" i="3" s="1"/>
  <c r="AJ42" i="3" l="1"/>
  <c r="AJ177" i="3" s="1"/>
  <c r="AJ218" i="3"/>
  <c r="AK41" i="3"/>
  <c r="AK176" i="3" s="1"/>
  <c r="AJ45" i="3"/>
  <c r="AJ180" i="3" s="1"/>
  <c r="AL46" i="3"/>
  <c r="AL181" i="3" s="1"/>
  <c r="AF51" i="3"/>
  <c r="AF186" i="3" s="1"/>
  <c r="AG49" i="3"/>
  <c r="AG184" i="3" s="1"/>
  <c r="AK47" i="3"/>
  <c r="AK182" i="3" s="1"/>
  <c r="AJ43" i="3"/>
  <c r="AJ178" i="3" s="1"/>
  <c r="AJ270" i="3"/>
  <c r="AJ219" i="3"/>
  <c r="AJ48" i="3"/>
  <c r="AJ183" i="3" s="1"/>
  <c r="AL40" i="3"/>
  <c r="AL175" i="3" s="1"/>
  <c r="AK44" i="3"/>
  <c r="AK179" i="3" s="1"/>
  <c r="AK42" i="3" l="1"/>
  <c r="AK177" i="3" s="1"/>
  <c r="AK218" i="3"/>
  <c r="AM46" i="3"/>
  <c r="AM181" i="3" s="1"/>
  <c r="AK45" i="3"/>
  <c r="AK180" i="3" s="1"/>
  <c r="AL41" i="3"/>
  <c r="AL176" i="3" s="1"/>
  <c r="AG51" i="3"/>
  <c r="AG186" i="3" s="1"/>
  <c r="AH49" i="3"/>
  <c r="AH184" i="3" s="1"/>
  <c r="AL44" i="3"/>
  <c r="AL179" i="3" s="1"/>
  <c r="AK43" i="3"/>
  <c r="AK178" i="3" s="1"/>
  <c r="AK270" i="3"/>
  <c r="AK219" i="3"/>
  <c r="AK48" i="3"/>
  <c r="AK183" i="3" s="1"/>
  <c r="AM40" i="3"/>
  <c r="AM175" i="3" s="1"/>
  <c r="AL47" i="3"/>
  <c r="AL182" i="3" s="1"/>
  <c r="AL218" i="3" l="1"/>
  <c r="AL42" i="3"/>
  <c r="AL177" i="3" s="1"/>
  <c r="AM41" i="3"/>
  <c r="AM176" i="3" s="1"/>
  <c r="AL45" i="3"/>
  <c r="AL180" i="3" s="1"/>
  <c r="AN46" i="3"/>
  <c r="AN181" i="3" s="1"/>
  <c r="AH51" i="3"/>
  <c r="AH186" i="3" s="1"/>
  <c r="AI49" i="3"/>
  <c r="AI184" i="3" s="1"/>
  <c r="AL43" i="3"/>
  <c r="AL178" i="3" s="1"/>
  <c r="AL270" i="3"/>
  <c r="AN40" i="3"/>
  <c r="AN175" i="3" s="1"/>
  <c r="AM44" i="3"/>
  <c r="AM179" i="3" s="1"/>
  <c r="AL48" i="3"/>
  <c r="AL183" i="3" s="1"/>
  <c r="AL219" i="3"/>
  <c r="AM47" i="3"/>
  <c r="AM182" i="3" s="1"/>
  <c r="AM218" i="3" l="1"/>
  <c r="AM42" i="3"/>
  <c r="AM177" i="3" s="1"/>
  <c r="AM45" i="3"/>
  <c r="AM180" i="3" s="1"/>
  <c r="AO46" i="3"/>
  <c r="AO181" i="3" s="1"/>
  <c r="AN41" i="3"/>
  <c r="AN176" i="3" s="1"/>
  <c r="AI51" i="3"/>
  <c r="AI186" i="3" s="1"/>
  <c r="AJ49" i="3"/>
  <c r="AJ184" i="3" s="1"/>
  <c r="AN47" i="3"/>
  <c r="AN182" i="3" s="1"/>
  <c r="AN44" i="3"/>
  <c r="AN179" i="3" s="1"/>
  <c r="AM43" i="3"/>
  <c r="AM178" i="3" s="1"/>
  <c r="AM270" i="3"/>
  <c r="AM48" i="3"/>
  <c r="AM183" i="3" s="1"/>
  <c r="AM219" i="3"/>
  <c r="AO40" i="3"/>
  <c r="AO175" i="3" s="1"/>
  <c r="AN218" i="3" l="1"/>
  <c r="AN42" i="3"/>
  <c r="AN177" i="3" s="1"/>
  <c r="AQ46" i="3"/>
  <c r="AQ181" i="3" s="1"/>
  <c r="AP46" i="3"/>
  <c r="AP181" i="3" s="1"/>
  <c r="AO41" i="3"/>
  <c r="AO176" i="3" s="1"/>
  <c r="AN45" i="3"/>
  <c r="AN180" i="3" s="1"/>
  <c r="AJ51" i="3"/>
  <c r="AJ186" i="3" s="1"/>
  <c r="AK49" i="3"/>
  <c r="AK184" i="3" s="1"/>
  <c r="AO44" i="3"/>
  <c r="AO179" i="3" s="1"/>
  <c r="AP40" i="3"/>
  <c r="AP175" i="3" s="1"/>
  <c r="AN43" i="3"/>
  <c r="AN178" i="3" s="1"/>
  <c r="AN270" i="3"/>
  <c r="AO47" i="3"/>
  <c r="AO182" i="3" s="1"/>
  <c r="AN219" i="3"/>
  <c r="AN48" i="3"/>
  <c r="AN183" i="3" s="1"/>
  <c r="AO42" i="3" l="1"/>
  <c r="AO177" i="3" s="1"/>
  <c r="AO45" i="3"/>
  <c r="AO180" i="3" s="1"/>
  <c r="AP41" i="3"/>
  <c r="AP176" i="3" s="1"/>
  <c r="AQ41" i="3"/>
  <c r="AQ176" i="3" s="1"/>
  <c r="AO218" i="3"/>
  <c r="AS46" i="3"/>
  <c r="AS181" i="3"/>
  <c r="AK51" i="3"/>
  <c r="AK186" i="3" s="1"/>
  <c r="AL49" i="3"/>
  <c r="AL184" i="3" s="1"/>
  <c r="AQ40" i="3"/>
  <c r="AQ175" i="3" s="1"/>
  <c r="AO219" i="3"/>
  <c r="AO48" i="3"/>
  <c r="AO183" i="3" s="1"/>
  <c r="AO43" i="3"/>
  <c r="AO178" i="3" s="1"/>
  <c r="AO270" i="3"/>
  <c r="AP47" i="3"/>
  <c r="AP182" i="3" s="1"/>
  <c r="AQ44" i="3"/>
  <c r="AQ179" i="3" s="1"/>
  <c r="AP44" i="3"/>
  <c r="AP179" i="3" s="1"/>
  <c r="AP218" i="3" l="1"/>
  <c r="AP42" i="3"/>
  <c r="AP177" i="3" s="1"/>
  <c r="AQ42" i="3"/>
  <c r="AQ177" i="3" s="1"/>
  <c r="AS176" i="3"/>
  <c r="AS41" i="3"/>
  <c r="AQ45" i="3"/>
  <c r="AQ180" i="3" s="1"/>
  <c r="AP45" i="3"/>
  <c r="AP180" i="3" s="1"/>
  <c r="AL51" i="3"/>
  <c r="AL186" i="3" s="1"/>
  <c r="AM49" i="3"/>
  <c r="AM184" i="3" s="1"/>
  <c r="AP43" i="3"/>
  <c r="AP178" i="3" s="1"/>
  <c r="AP270" i="3"/>
  <c r="AS44" i="3"/>
  <c r="AS179" i="3"/>
  <c r="AS40" i="3"/>
  <c r="AS175" i="3"/>
  <c r="AP219" i="3"/>
  <c r="AP48" i="3"/>
  <c r="AP183" i="3" s="1"/>
  <c r="AQ47" i="3"/>
  <c r="AQ182" i="3" s="1"/>
  <c r="AS42" i="3" l="1"/>
  <c r="AS177" i="3"/>
  <c r="AQ218" i="3"/>
  <c r="AS218" i="3" s="1"/>
  <c r="AS45" i="3"/>
  <c r="AS180" i="3"/>
  <c r="AM51" i="3"/>
  <c r="AM186" i="3" s="1"/>
  <c r="AN49" i="3"/>
  <c r="AN184" i="3" s="1"/>
  <c r="AQ219" i="3"/>
  <c r="AS219" i="3" s="1"/>
  <c r="AQ48" i="3"/>
  <c r="AQ183" i="3" s="1"/>
  <c r="AS47" i="3"/>
  <c r="AS182" i="3"/>
  <c r="AQ43" i="3"/>
  <c r="AQ178" i="3" s="1"/>
  <c r="AQ270" i="3"/>
  <c r="AN51" i="3" l="1"/>
  <c r="AN186" i="3" s="1"/>
  <c r="AO49" i="3"/>
  <c r="AO184" i="3" s="1"/>
  <c r="AS43" i="3"/>
  <c r="AS178" i="3"/>
  <c r="AS48" i="3"/>
  <c r="AS183" i="3"/>
  <c r="AO51" i="3" l="1"/>
  <c r="AO186" i="3" s="1"/>
  <c r="AQ49" i="3"/>
  <c r="AP49" i="3"/>
  <c r="AP184" i="3" s="1"/>
  <c r="AQ51" i="3" l="1"/>
  <c r="AQ184" i="3"/>
  <c r="AS184" i="3" s="1"/>
  <c r="AP51" i="3"/>
  <c r="AP186" i="3" s="1"/>
  <c r="AS49" i="3"/>
  <c r="AS51" i="3" l="1"/>
  <c r="AQ186" i="3"/>
  <c r="AS186"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EIA</author>
    <author xml:space="preserve">Klaiman, Kimberly </author>
  </authors>
  <commentList>
    <comment ref="A19" authorId="0" shapeId="0" xr:uid="{00000000-0006-0000-0200-000001000000}">
      <text>
        <r>
          <rPr>
            <sz val="8"/>
            <color indexed="81"/>
            <rFont val="Tahoma"/>
            <family val="2"/>
          </rPr>
          <t>Not shown on charts</t>
        </r>
      </text>
    </comment>
    <comment ref="B108" authorId="1" shapeId="0" xr:uid="{00000000-0006-0000-0200-000002000000}">
      <text>
        <r>
          <rPr>
            <sz val="9"/>
            <color indexed="81"/>
            <rFont val="Tahoma"/>
            <family val="2"/>
          </rPr>
          <t>Renewable fuel</t>
        </r>
      </text>
    </comment>
    <comment ref="B109" authorId="1" shapeId="0" xr:uid="{00000000-0006-0000-0200-000003000000}">
      <text>
        <r>
          <rPr>
            <sz val="9"/>
            <color indexed="81"/>
            <rFont val="Tahoma"/>
            <family val="2"/>
          </rPr>
          <t>Renewable fuel</t>
        </r>
      </text>
    </comment>
    <comment ref="A199" authorId="0" shapeId="0" xr:uid="{00000000-0006-0000-0200-000004000000}">
      <text>
        <r>
          <rPr>
            <sz val="8"/>
            <color indexed="81"/>
            <rFont val="Tahoma"/>
            <family val="2"/>
          </rPr>
          <t>Not shown on charts</t>
        </r>
      </text>
    </comment>
    <comment ref="A200" authorId="0" shapeId="0" xr:uid="{00000000-0006-0000-0200-000005000000}">
      <text>
        <r>
          <rPr>
            <sz val="8"/>
            <color indexed="81"/>
            <rFont val="Tahoma"/>
            <family val="2"/>
          </rPr>
          <t>Not shown on charts</t>
        </r>
      </text>
    </comment>
    <comment ref="A234" authorId="0" shapeId="0" xr:uid="{00000000-0006-0000-0200-000006000000}">
      <text>
        <r>
          <rPr>
            <sz val="8"/>
            <color indexed="81"/>
            <rFont val="Tahoma"/>
            <family val="2"/>
          </rPr>
          <t>Not shown on charts</t>
        </r>
      </text>
    </comment>
    <comment ref="A249" authorId="0" shapeId="0" xr:uid="{00000000-0006-0000-0200-000007000000}">
      <text>
        <r>
          <rPr>
            <sz val="8"/>
            <color indexed="81"/>
            <rFont val="Tahoma"/>
            <family val="2"/>
          </rPr>
          <t>Not shown on charts</t>
        </r>
      </text>
    </comment>
    <comment ref="A250" authorId="0" shapeId="0" xr:uid="{00000000-0006-0000-0200-000008000000}">
      <text>
        <r>
          <rPr>
            <sz val="8"/>
            <color indexed="81"/>
            <rFont val="Tahoma"/>
            <family val="2"/>
          </rPr>
          <t>Not shown on charts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Jarzomski, Kevin </author>
  </authors>
  <commentList>
    <comment ref="C4" authorId="0" shapeId="0" xr:uid="{00000000-0006-0000-0300-000001000000}">
      <text>
        <r>
          <rPr>
            <sz val="9"/>
            <color indexed="81"/>
            <rFont val="Tahoma"/>
            <family val="2"/>
          </rPr>
          <t>First-year equations do not subtract previous year because no such data appears in pivot tables</t>
        </r>
      </text>
    </comment>
    <comment ref="B5" authorId="0" shapeId="0" xr:uid="{00000000-0006-0000-0300-000002000000}">
      <text>
        <r>
          <rPr>
            <sz val="9"/>
            <color indexed="81"/>
            <rFont val="Tahoma"/>
            <family val="2"/>
          </rPr>
          <t>System size is chosen endogenously</t>
        </r>
      </text>
    </comment>
    <comment ref="G13" authorId="0" shapeId="0" xr:uid="{00000000-0006-0000-0300-000003000000}">
      <text>
        <r>
          <rPr>
            <sz val="9"/>
            <color indexed="81"/>
            <rFont val="Tahoma"/>
            <family val="2"/>
          </rPr>
          <t>First-year equations do not subtract previous year because no such data appears in pivot tables
Because all historical and endogenous capacity is added in the first model run year, there is no way to separate the extra investment added only in 2013</t>
        </r>
      </text>
    </comment>
    <comment ref="B14" authorId="0" shapeId="0" xr:uid="{00000000-0006-0000-0300-000004000000}">
      <text>
        <r>
          <rPr>
            <sz val="9"/>
            <color indexed="81"/>
            <rFont val="Tahoma"/>
            <family val="2"/>
          </rPr>
          <t>System size is chosen endogenously
Average capacity installed in that year</t>
        </r>
      </text>
    </comment>
    <comment ref="C27" authorId="0" shapeId="0" xr:uid="{00000000-0006-0000-0300-000005000000}">
      <text>
        <r>
          <rPr>
            <sz val="9"/>
            <color indexed="81"/>
            <rFont val="Tahoma"/>
            <family val="2"/>
          </rPr>
          <t>First-year equations do not subtract previous year because no such data appears in pivot tables</t>
        </r>
      </text>
    </comment>
    <comment ref="B28" authorId="0" shapeId="0" xr:uid="{00000000-0006-0000-0300-000006000000}">
      <text>
        <r>
          <rPr>
            <sz val="9"/>
            <color indexed="81"/>
            <rFont val="Tahoma"/>
            <family val="2"/>
          </rPr>
          <t>System size is chosen endogenously</t>
        </r>
      </text>
    </comment>
    <comment ref="G36" authorId="0" shapeId="0" xr:uid="{00000000-0006-0000-0300-000007000000}">
      <text>
        <r>
          <rPr>
            <sz val="9"/>
            <color indexed="81"/>
            <rFont val="Tahoma"/>
            <family val="2"/>
          </rPr>
          <t>First-year equations do not subtract previous year because no such data appears in pivot tables
Because all historical and endogenous capacity is added in the first model run year, there is no way to separate the extra investment added only in 2013</t>
        </r>
      </text>
    </comment>
    <comment ref="B37" authorId="0" shapeId="0" xr:uid="{00000000-0006-0000-0300-000008000000}">
      <text>
        <r>
          <rPr>
            <sz val="9"/>
            <color indexed="81"/>
            <rFont val="Tahoma"/>
            <family val="2"/>
          </rPr>
          <t>System size is chosen endogenously</t>
        </r>
      </text>
    </comment>
    <comment ref="C50" authorId="0" shapeId="0" xr:uid="{00000000-0006-0000-0300-000009000000}">
      <text>
        <r>
          <rPr>
            <sz val="9"/>
            <color indexed="81"/>
            <rFont val="Tahoma"/>
            <family val="2"/>
          </rPr>
          <t>First-year equations do not subtract previous year because no such data appears in pivot tables</t>
        </r>
      </text>
    </comment>
    <comment ref="B51" authorId="0" shapeId="0" xr:uid="{00000000-0006-0000-0300-00000A000000}">
      <text>
        <r>
          <rPr>
            <sz val="9"/>
            <color indexed="81"/>
            <rFont val="Tahoma"/>
            <family val="2"/>
          </rPr>
          <t>System size is chosen endogenously</t>
        </r>
      </text>
    </comment>
    <comment ref="G59" authorId="0" shapeId="0" xr:uid="{00000000-0006-0000-0300-00000B000000}">
      <text>
        <r>
          <rPr>
            <sz val="9"/>
            <color indexed="81"/>
            <rFont val="Tahoma"/>
            <family val="2"/>
          </rPr>
          <t>First-year equations do not subtract previous year because no such data appears in pivot tables
Because all historical and endogenous capacity is added in the first model run year, there is no way to separate the extra investment added only in 2013</t>
        </r>
      </text>
    </comment>
    <comment ref="B60" authorId="0" shapeId="0" xr:uid="{00000000-0006-0000-0300-00000C000000}">
      <text>
        <r>
          <rPr>
            <sz val="9"/>
            <color indexed="81"/>
            <rFont val="Tahoma"/>
            <family val="2"/>
          </rPr>
          <t>System size is chosen endogenously</t>
        </r>
      </text>
    </comment>
    <comment ref="G73" authorId="0" shapeId="0" xr:uid="{00000000-0006-0000-0300-00000D000000}">
      <text>
        <r>
          <rPr>
            <sz val="9"/>
            <color indexed="81"/>
            <rFont val="Tahoma"/>
            <family val="2"/>
          </rPr>
          <t>First-year equations do not subtract previous year because no such data appears in pivot tables
Because all historical and endogenous capacity is added in the first model run year, there is no way to separate the extra investment added only in 2013</t>
        </r>
      </text>
    </comment>
    <comment ref="G84" authorId="0" shapeId="0" xr:uid="{00000000-0006-0000-0300-00000E000000}">
      <text>
        <r>
          <rPr>
            <sz val="9"/>
            <color indexed="81"/>
            <rFont val="Tahoma"/>
            <family val="2"/>
          </rPr>
          <t>First-year equations do not subtract previous year because no such data appears in pivot tables
Because all historical and endogenous capacity is added in the first model run year, there is no way to separate the extra investment added only in 2013</t>
        </r>
      </text>
    </comment>
    <comment ref="G95" authorId="0" shapeId="0" xr:uid="{00000000-0006-0000-0300-00000F000000}">
      <text>
        <r>
          <rPr>
            <sz val="9"/>
            <color indexed="81"/>
            <rFont val="Tahoma"/>
            <family val="2"/>
          </rPr>
          <t>First-year equations do not subtract previous year because no such data appears in pivot tables
Because all historical and endogenous capacity is added in the first model run year, there is no way to separate the extra investment added only in 2013</t>
        </r>
      </text>
    </comment>
    <comment ref="G106" authorId="0" shapeId="0" xr:uid="{00000000-0006-0000-0300-000010000000}">
      <text>
        <r>
          <rPr>
            <sz val="9"/>
            <color indexed="81"/>
            <rFont val="Tahoma"/>
            <family val="2"/>
          </rPr>
          <t>First-year equations do not subtract previous year because no such data appears in pivot tables
Because all historical and endogenous capacity is added in the first model run year, there is no way to separate the extra investment added only in 2013</t>
        </r>
      </text>
    </comment>
    <comment ref="G119" authorId="0" shapeId="0" xr:uid="{00000000-0006-0000-0300-000011000000}">
      <text>
        <r>
          <rPr>
            <sz val="9"/>
            <color indexed="81"/>
            <rFont val="Tahoma"/>
            <family val="2"/>
          </rPr>
          <t>First-year equations do not subtract previous year because no such data appears in pivot tables
Because all historical and endogenous capacity is added in the first model run year, there is no way to separate the extra investment added only in 2013</t>
        </r>
      </text>
    </comment>
    <comment ref="G131" authorId="0" shapeId="0" xr:uid="{00000000-0006-0000-0300-000012000000}">
      <text>
        <r>
          <rPr>
            <sz val="9"/>
            <color indexed="81"/>
            <rFont val="Tahoma"/>
            <family val="2"/>
          </rPr>
          <t>First-year equations do not subtract previous year because no such data appears in pivot tables
Because all historical and endogenous capacity is added in the first model run year, there is no way to separate the extra investment added only in 2013</t>
        </r>
      </text>
    </comment>
    <comment ref="G143" authorId="0" shapeId="0" xr:uid="{00000000-0006-0000-0300-000013000000}">
      <text>
        <r>
          <rPr>
            <sz val="9"/>
            <color indexed="81"/>
            <rFont val="Tahoma"/>
            <family val="2"/>
          </rPr>
          <t>First-year equations do not subtract previous year because no such data appears in pivot tables
Because all historical and endogenous capacity is added in the first model run year, there is no way to separate the extra investment added only in 2013</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dbPr connection="DefaultDir=K:\output\aeo2017\ref2017\d120816a\p1;Driver={Microsoft Access Text Driver (*.txt, *.csv)};DriverId=27;Extensions=txt,csv,tab,asc;FIL=text;MaxBufferSize=2048;MaxScanRows=25;PageTimeout=5;SafeTransactions=0;Threads=3;UserCommitSync=Yes;" command="SELECT * FROM kdgenout.txt"/>
  </connection>
  <connection id="2" xr16:uid="{00000000-0015-0000-FFFF-FFFF01000000}" name="Connection1" type="1" refreshedVersion="5">
    <dbPr connection="DefaultDir=K:\output\aeo2017\ref2017\d120816a\p1;Driver={Microsoft Access Text Driver (*.txt, *.csv)};DriverId=27;Extensions=txt,csv,tab,asc;FIL=text;MaxBufferSize=2048;MaxScanRows=25;PageTimeout=5;SafeTransactions=0;Threads=3;UserCommitSync=Yes;" command="SELECT * FROM rdgenout.txt"/>
  </connection>
  <connection id="3" xr16:uid="{00000000-0015-0000-FFFF-FFFF02000000}" name="Connection2" type="1" refreshedVersion="5">
    <dbPr connection="DefaultDir=K:\output\aeo2017\ref2017\d120816a\p1;Driver={Microsoft Access Text Driver (*.txt, *.csv)};DriverId=27;Extensions=txt,csv,tab,asc;FIL=text;MaxBufferSize=2048;MaxScanRows=25;PageTimeout=5;SafeTransactions=0;Threads=3;UserCommitSync=Yes;" command="SELECT * FROM kdgenout.txt"/>
  </connection>
  <connection id="4" xr16:uid="{00000000-0015-0000-FFFF-FFFF03000000}" name="Connection3" type="1" refreshedVersion="5">
    <dbPr connection="DefaultDir=K:\output\aeo2017\ref2017\d120816a\p1;Driver={Microsoft Access Text Driver (*.txt, *.csv)};DriverId=27;Extensions=txt,csv,tab,asc;FIL=text;MaxBufferSize=2048;MaxScanRows=25;PageTimeout=5;SafeTransactions=0;Threads=3;UserCommitSync=Yes;" command="SELECT * FROM rdgenout.txt"/>
  </connection>
  <connection id="5" xr16:uid="{00000000-0015-0000-FFFF-FFFF04000000}" name="Connection38" type="1" refreshedVersion="5">
    <dbPr connection="DefaultDir=K:\output\aeo2017\ref2017\d120816a\p1;Driver={Microsoft Access Text Driver (*.txt, *.csv)};DriverId=27;Extensions=txt,csv,tab,asc;FIL=text;MaxBufferSize=2048;MaxScanRows=25;PageTimeout=5;SafeTransactions=0;Threads=3;UserCommitSync=Yes;" command="SELECT * FROM kdgenout.txt"/>
  </connection>
  <connection id="6" xr16:uid="{00000000-0015-0000-FFFF-FFFF05000000}" name="Connection39" type="1" refreshedVersion="5">
    <dbPr connection="DefaultDir=K:\output\aeo2017\ref2017\d120816a\p1;Driver={Microsoft Access Text Driver (*.txt, *.csv)};DriverId=27;Extensions=txt,csv,tab,asc;FIL=text;MaxBufferSize=2048;MaxScanRows=25;PageTimeout=5;SafeTransactions=0;Threads=3;UserCommitSync=Yes;" command="SELECT * FROM rdgenout.txt"/>
  </connection>
  <connection id="7" xr16:uid="{00000000-0015-0000-FFFF-FFFF06000000}" name="Connection4" type="1" refreshedVersion="5">
    <dbPr connection="DefaultDir=K:\output\aeo2017\ref_no_cpp\d120816a\p1;Driver={Microsoft Access Text Driver (*.txt, *.csv)};DriverId=27;Extensions=txt,csv,tab,asc;FIL=text;MaxBufferSize=2048;MaxScanRows=25;PageTimeout=5;SafeTransactions=0;Threads=3;UserCommitSync=Yes;" command="SELECT * FROM kdgenout.txt"/>
  </connection>
  <connection id="8" xr16:uid="{00000000-0015-0000-FFFF-FFFF07000000}" name="Connection5" type="1" refreshedVersion="5">
    <dbPr connection="DefaultDir=K:\output\aeo2017\ref_no_cpp\d120816a\p1;Driver={Microsoft Access Text Driver (*.txt, *.csv)};DriverId=27;Extensions=txt,csv,tab,asc;FIL=text;MaxBufferSize=2048;MaxScanRows=25;PageTimeout=5;SafeTransactions=0;Threads=3;UserCommitSync=Yes;" command="SELECT * FROM rdgenout.txt"/>
  </connection>
</connections>
</file>

<file path=xl/sharedStrings.xml><?xml version="1.0" encoding="utf-8"?>
<sst xmlns="http://schemas.openxmlformats.org/spreadsheetml/2006/main" count="1225" uniqueCount="175">
  <si>
    <t>NEMS Distributed Generation (DGEN) Database</t>
  </si>
  <si>
    <t>Source for Files</t>
  </si>
  <si>
    <t>Run Description</t>
  </si>
  <si>
    <t>Run</t>
  </si>
  <si>
    <t>Updated Tax Credit Summary and GDP tabs; added Tax Credits tab</t>
  </si>
  <si>
    <t>Adjust first projected year of commercial to 2013 for 2012 CBECS</t>
  </si>
  <si>
    <t>Extended through 2050; added dynamic growth rate calculations; moved deflator input to GDP tab; cleaned formatting</t>
  </si>
  <si>
    <t>Adjusted deflation in the Tax Credit Summary Table</t>
  </si>
  <si>
    <t>Distributed Generation Results for Residential and Commercial Buildings</t>
  </si>
  <si>
    <t>Source Files:</t>
  </si>
  <si>
    <t>Growth Rate Year Range</t>
  </si>
  <si>
    <t>d120816a.p1</t>
  </si>
  <si>
    <t>Conv_Coal</t>
  </si>
  <si>
    <t>Conv_MSW</t>
  </si>
  <si>
    <t>Conv_Oil</t>
  </si>
  <si>
    <t>Fuel_Cell</t>
  </si>
  <si>
    <t>Gas_Engine</t>
  </si>
  <si>
    <t>Gas_Tur</t>
  </si>
  <si>
    <t>Hydro</t>
  </si>
  <si>
    <t>Micro_Tur</t>
  </si>
  <si>
    <t>Solar_PV</t>
  </si>
  <si>
    <t>Wood</t>
  </si>
  <si>
    <t>Wind</t>
  </si>
  <si>
    <t>Total</t>
  </si>
  <si>
    <t>Buildings Generation Summary (bkWh)</t>
  </si>
  <si>
    <t>Total Fossil</t>
  </si>
  <si>
    <t>Buildings Capacity (GW)</t>
  </si>
  <si>
    <t>Buildings Number of Units</t>
  </si>
  <si>
    <t>Buildings Grid Sales (bkWh)</t>
  </si>
  <si>
    <t>Electric Only Efficiency: Generation Output / Energy Input</t>
  </si>
  <si>
    <t>Net Efficiency: Generation Output / Energy Input-Avoided SH, WH</t>
  </si>
  <si>
    <t>Capacity Factors</t>
  </si>
  <si>
    <t>Buildings Investment Summary ($mill)</t>
  </si>
  <si>
    <t>Buildings Grid Sales Share</t>
  </si>
  <si>
    <t>Comm Nat Gas cap in MW</t>
  </si>
  <si>
    <t>Comm PV cap in MW</t>
  </si>
  <si>
    <t>Residential Buildings Investment Summary (million dollars)</t>
  </si>
  <si>
    <t>Commercial Buildings Investment Summary (million dollars)</t>
  </si>
  <si>
    <t>Scratch area for capacity calculations</t>
  </si>
  <si>
    <t>Commercial Capacity (kW)</t>
  </si>
  <si>
    <t>Residential Capacity (kW)</t>
  </si>
  <si>
    <t>Commercial Units</t>
  </si>
  <si>
    <t>Residential Units</t>
  </si>
  <si>
    <t>Residential</t>
  </si>
  <si>
    <t>Average Capacity (kW)</t>
  </si>
  <si>
    <t>Commercial</t>
  </si>
  <si>
    <t>Total Investment before credit (nominal dollars)</t>
  </si>
  <si>
    <t>Net Investment after credit (nominal dollars)</t>
  </si>
  <si>
    <t>Total Tax Credits (nominal dollars)</t>
  </si>
  <si>
    <t>ref2017/d120816a</t>
  </si>
  <si>
    <t>MEIA00:da_GDPChain-Type</t>
  </si>
  <si>
    <t xml:space="preserve">  GDP Chain-type Price Index (2009=1.000)</t>
  </si>
  <si>
    <t>-</t>
  </si>
  <si>
    <t>BldgType</t>
  </si>
  <si>
    <t>(All)</t>
  </si>
  <si>
    <t>Division</t>
  </si>
  <si>
    <t>Sum of GEN(tBtu)</t>
  </si>
  <si>
    <t>Year</t>
  </si>
  <si>
    <t>Tech</t>
  </si>
  <si>
    <t>Grand Total</t>
  </si>
  <si>
    <t>Sum of GridSales</t>
  </si>
  <si>
    <t>Sum of FuelInp</t>
  </si>
  <si>
    <t>Sum of HWOut</t>
  </si>
  <si>
    <t>Sum of SHOut</t>
  </si>
  <si>
    <t>Sum of #Units</t>
  </si>
  <si>
    <t>Sum of TotKWAdded</t>
  </si>
  <si>
    <t>Sum of Invest($mill)</t>
  </si>
  <si>
    <t>Make lookups in Summary Table more dynamic (using cell references instead of hard-coded years)</t>
  </si>
  <si>
    <t>Note</t>
  </si>
  <si>
    <t>Sector</t>
  </si>
  <si>
    <t>Technology</t>
  </si>
  <si>
    <t>Remove year columns prior to earliest survey year when updating to latest survey year</t>
  </si>
  <si>
    <t>First Year</t>
  </si>
  <si>
    <t>First year of data available in table above (used for tax credit lookup)</t>
  </si>
  <si>
    <t>Tax Credit (nominal $)</t>
  </si>
  <si>
    <t>Average Investment per Unit (nominal $)</t>
  </si>
  <si>
    <t>Average Investment per kW (nominal $)</t>
  </si>
  <si>
    <t>Net Cost per kW after Credit (nominal $)</t>
  </si>
  <si>
    <t>Tax Credits (nominal $millions)</t>
  </si>
  <si>
    <t>Tax Credits Total Residential and Commercial (nominal $millions)</t>
  </si>
  <si>
    <t>Distributed Generation ITC Summary: Solar Photovoltaic</t>
  </si>
  <si>
    <t>Distributed Generation ITC Summary: Distributed Wind</t>
  </si>
  <si>
    <t>Distributed Generation ITC Summary: Natural Gas Fuel Cell Combined Heat &amp; Power (CHP)</t>
  </si>
  <si>
    <t>Distributed Generation ITC Summary: Natural Gas Microturbine Combined Heat &amp; Power (CHP)</t>
  </si>
  <si>
    <t>Distributed Generation ITC Summary: Natural Gas Conventional Turbine Combined Heat &amp; Power (CHP)</t>
  </si>
  <si>
    <t>Tax Credits Total Commercial CHP (nominal $millions)</t>
  </si>
  <si>
    <t>Tax Credit ($200/kW max through 2016)</t>
  </si>
  <si>
    <t>Tax Credit ($3,000/kW max through 2016)</t>
  </si>
  <si>
    <t>Distributed Generation ITC Summary: Fuel Oil Reciprocating Engine Combined Heat &amp; Power (CHP)</t>
  </si>
  <si>
    <t>Distributed Generation ITC Summary: Natural Gas Reciprocating Engine Combined Heat &amp; Power (CHP)</t>
  </si>
  <si>
    <t>Residential Summary</t>
  </si>
  <si>
    <t>Tax Credits Total (nominal $millions)</t>
  </si>
  <si>
    <t>Commercial Summary</t>
  </si>
  <si>
    <t>Buildings Summary</t>
  </si>
  <si>
    <t>Tab</t>
  </si>
  <si>
    <t>Content</t>
  </si>
  <si>
    <t>Source</t>
  </si>
  <si>
    <t>Units</t>
  </si>
  <si>
    <t>Menu</t>
  </si>
  <si>
    <t>SummaryTable</t>
  </si>
  <si>
    <t>Tax Credit Summary</t>
  </si>
  <si>
    <t>GDP</t>
  </si>
  <si>
    <t>Tax Credits</t>
  </si>
  <si>
    <t>Year Selections</t>
  </si>
  <si>
    <t>Buildings Generation Chart</t>
  </si>
  <si>
    <t>Buildings Fuel Use Chart</t>
  </si>
  <si>
    <t>Buildings Capacity Chart</t>
  </si>
  <si>
    <t>Buildings Units Chart</t>
  </si>
  <si>
    <t>ResidentialGenPivot</t>
  </si>
  <si>
    <t>ResidentialSalesPivot</t>
  </si>
  <si>
    <t>ResidentialFuelUsePivot</t>
  </si>
  <si>
    <t>ResidentialSHOutputPivot</t>
  </si>
  <si>
    <t>ResidentialUnitsPivot</t>
  </si>
  <si>
    <t>ResidentialInvestPivot</t>
  </si>
  <si>
    <t>CommercialGenPivot</t>
  </si>
  <si>
    <t>CommercialSalesPivot</t>
  </si>
  <si>
    <t>CommercialFuelUsePivot</t>
  </si>
  <si>
    <t>CommercialSHOutputPivot</t>
  </si>
  <si>
    <t>CommercialUnitsPivot</t>
  </si>
  <si>
    <t>CommercialInvestPivot</t>
  </si>
  <si>
    <t>ResidentialHWOutputPivot</t>
  </si>
  <si>
    <t>CommercialHWOutputPivot</t>
  </si>
  <si>
    <t>RDGENOUT.TXT (NEMS output file)</t>
  </si>
  <si>
    <t>KDGENOUT.TXT (NEMS output file)</t>
  </si>
  <si>
    <t>AEO Table 20: Macroeconomic Indicators</t>
  </si>
  <si>
    <t>various</t>
  </si>
  <si>
    <t>percent of installed capital cost</t>
  </si>
  <si>
    <t>as labeled</t>
  </si>
  <si>
    <t>Total residential and commercial distributed generation</t>
  </si>
  <si>
    <t>Total residential and commercial distributed generation fuel input</t>
  </si>
  <si>
    <t>Total residential and commercial distributed generation capacity</t>
  </si>
  <si>
    <t>Total residential and commercial distributed generation systems</t>
  </si>
  <si>
    <t>Estimates of investment tax credits by distributed generation technology</t>
  </si>
  <si>
    <t>GDP Chain-type Price Index projection for conversion between real and nominal dollars</t>
  </si>
  <si>
    <t>Share equipment cost associated with distributed generation tax credits by technology</t>
  </si>
  <si>
    <t>Buildings Generation Summary (trillion Btu)</t>
  </si>
  <si>
    <t>Buildings Grid Sales (trillion Btu)</t>
  </si>
  <si>
    <t>Buildings Fuel Input (trillion Btu)</t>
  </si>
  <si>
    <t>Avoided Water Heating (trillion Btu)</t>
  </si>
  <si>
    <t>Avoided Space Heating (trillion Btu)</t>
  </si>
  <si>
    <t>trillion Btu</t>
  </si>
  <si>
    <t>Residential equipment counts and annual capacity additions</t>
  </si>
  <si>
    <t>Residential fuel input to create distributed generation output</t>
  </si>
  <si>
    <t>Commercial fuel input to create distributed generation output</t>
  </si>
  <si>
    <t>Residential distributed generation output</t>
  </si>
  <si>
    <t>Residential generation sales to the grid</t>
  </si>
  <si>
    <t>Commercial solar hot water energy output (avoided hot water energy)</t>
  </si>
  <si>
    <t>Residential solar heating energy output (avoided space heating energy)</t>
  </si>
  <si>
    <t>Commercial solar heating energy output (avoided space heating energy)</t>
  </si>
  <si>
    <t>Residential investment for distributed generation tax credits</t>
  </si>
  <si>
    <t>Commercial investment for distributed generation tax credits</t>
  </si>
  <si>
    <t>Commercial distributed generation output</t>
  </si>
  <si>
    <t>Commercial generation sales to the grid</t>
  </si>
  <si>
    <t>Commercial equipment counts and annual capacity additions</t>
  </si>
  <si>
    <t>Workbook information and controls</t>
  </si>
  <si>
    <r>
      <t xml:space="preserve">Residential solar hot water energy output (avoided hot water energy); </t>
    </r>
    <r>
      <rPr>
        <sz val="11"/>
        <color rgb="FFFF0000"/>
        <rFont val="Arial"/>
        <family val="2"/>
      </rPr>
      <t>not currently modeled in NEMS</t>
    </r>
  </si>
  <si>
    <t>Change Log</t>
  </si>
  <si>
    <t>cumulative number of systems; kW-DC capacity added per year</t>
  </si>
  <si>
    <t>Building sector summary of distributed generation usage; blank years may indicate residential or commercial technologies that are not represented prior to the RECS or CBECS model base years, respectively</t>
  </si>
  <si>
    <t>https://energy.gov/savings/residential-renewable-energy-tax-credit</t>
  </si>
  <si>
    <t>https://energy.gov/savings/business-energy-investment-tax-credit-itc</t>
  </si>
  <si>
    <t>millions of real/constant report-year dollars (https://www.eia.gov/analysis/studies/buildings/distrigen/)</t>
  </si>
  <si>
    <t>Units Added (# systems)</t>
  </si>
  <si>
    <t>GDP Index Year</t>
  </si>
  <si>
    <t>RECS year</t>
  </si>
  <si>
    <t>CBECS year</t>
  </si>
  <si>
    <t>CBECS year +1 (first year of data output by commercial model)</t>
  </si>
  <si>
    <t>base-year of Commercial Demand Module of NEMS</t>
  </si>
  <si>
    <t>base-year of Residential Demand Module of NEMS; first year of data ouput by residential model)</t>
  </si>
  <si>
    <t>Commercial data year</t>
  </si>
  <si>
    <t>Year inputs for various calculations within workbook</t>
  </si>
  <si>
    <t>Index Year of AEO GDP Chain-type Price Index output</t>
  </si>
  <si>
    <t>AEO dollar year</t>
  </si>
  <si>
    <t>AEO2017 No CPP Case</t>
  </si>
  <si>
    <t>K:\output\aeo2017\ref_no_cpp\d120816a\p1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</si>
</sst>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00"/>
    <numFmt numFmtId="165" formatCode="0.0%"/>
    <numFmt numFmtId="166" formatCode="_(* #,##0_);_(* \(#,##0\);_(* &quot;-&quot;??_);_(@_)"/>
    <numFmt numFmtId="167" formatCode="_(&quot;$&quot;* #,##0_);_(&quot;$&quot;* \(#,##0\);_(&quot;$&quot;* &quot;-&quot;??_);_(@_)"/>
    <numFmt numFmtId="168" formatCode="_(* #,##0_);_(* \(#,##0\);_(* &quot;-&quot;???_);_(@_)"/>
    <numFmt numFmtId="169" formatCode="#,##0.0_);\(#,##0.0\)"/>
    <numFmt numFmtId="170" formatCode="_(* #,##0.0_);_(* \(#,##0.0\);_(* &quot;-&quot;??_);_(@_)"/>
    <numFmt numFmtId="171" formatCode="&quot;$&quot;#,##0"/>
    <numFmt numFmtId="172" formatCode="&quot;$&quot;#,##0.0_);\(&quot;$&quot;#,##0.0\)"/>
  </numFmts>
  <fonts count="26" x14ac:knownFonts="1">
    <font>
      <sz val="11"/>
      <color theme="1"/>
      <name val="Arial"/>
      <family val="2"/>
      <scheme val="minor"/>
    </font>
    <font>
      <sz val="11"/>
      <color theme="1"/>
      <name val="Arial"/>
      <family val="2"/>
      <scheme val="minor"/>
    </font>
    <font>
      <sz val="11"/>
      <color theme="1"/>
      <name val="Arial"/>
      <family val="2"/>
    </font>
    <font>
      <b/>
      <sz val="11"/>
      <color theme="1"/>
      <name val="Arial"/>
      <family val="2"/>
    </font>
    <font>
      <sz val="12"/>
      <color rgb="FF000000"/>
      <name val="Calibri"/>
      <family val="2"/>
    </font>
    <font>
      <sz val="12"/>
      <name val="Times New Roman"/>
      <family val="1"/>
    </font>
    <font>
      <b/>
      <sz val="20"/>
      <name val="Arial"/>
      <family val="2"/>
    </font>
    <font>
      <sz val="11"/>
      <name val="Arial"/>
      <family val="2"/>
    </font>
    <font>
      <b/>
      <sz val="11"/>
      <name val="Arial"/>
      <family val="2"/>
    </font>
    <font>
      <sz val="11"/>
      <color rgb="FF0070C0"/>
      <name val="Arial"/>
      <family val="2"/>
    </font>
    <font>
      <sz val="10"/>
      <name val="Arial"/>
      <family val="2"/>
    </font>
    <font>
      <b/>
      <i/>
      <sz val="16"/>
      <name val="Arial"/>
      <family val="2"/>
    </font>
    <font>
      <i/>
      <sz val="11"/>
      <name val="Arial"/>
      <family val="2"/>
    </font>
    <font>
      <b/>
      <sz val="11"/>
      <color rgb="FF0070C0"/>
      <name val="Arial"/>
      <family val="2"/>
    </font>
    <font>
      <sz val="11"/>
      <color indexed="10"/>
      <name val="Arial"/>
      <family val="2"/>
    </font>
    <font>
      <sz val="11"/>
      <color indexed="14"/>
      <name val="Arial"/>
      <family val="2"/>
    </font>
    <font>
      <sz val="11"/>
      <color indexed="23"/>
      <name val="Arial"/>
      <family val="2"/>
    </font>
    <font>
      <b/>
      <sz val="11"/>
      <color indexed="23"/>
      <name val="Arial"/>
      <family val="2"/>
    </font>
    <font>
      <sz val="8"/>
      <color indexed="81"/>
      <name val="Tahoma"/>
      <family val="2"/>
    </font>
    <font>
      <i/>
      <sz val="11"/>
      <color theme="1"/>
      <name val="Arial"/>
      <family val="2"/>
    </font>
    <font>
      <b/>
      <sz val="11"/>
      <color theme="1"/>
      <name val="Arial"/>
      <family val="2"/>
      <scheme val="minor"/>
    </font>
    <font>
      <sz val="9"/>
      <color indexed="81"/>
      <name val="Tahoma"/>
      <family val="2"/>
    </font>
    <font>
      <i/>
      <sz val="11"/>
      <color rgb="FFFF0000"/>
      <name val="Arial"/>
      <family val="2"/>
    </font>
    <font>
      <sz val="11"/>
      <color rgb="FFFF0000"/>
      <name val="Arial"/>
      <family val="2"/>
    </font>
    <font>
      <sz val="11"/>
      <color theme="0"/>
      <name val="Arial"/>
      <family val="2"/>
    </font>
    <font>
      <u/>
      <sz val="11"/>
      <color theme="10"/>
      <name val="Arial"/>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rgb="FF0070C0"/>
        <bgColor indexed="64"/>
      </patternFill>
    </fill>
    <fill>
      <patternFill patternType="solid">
        <fgColor theme="6"/>
        <bgColor indexed="64"/>
      </patternFill>
    </fill>
    <fill>
      <patternFill patternType="solid">
        <fgColor theme="0" tint="-0.14999847407452621"/>
        <bgColor indexed="64"/>
      </patternFill>
    </fill>
    <fill>
      <patternFill patternType="solid">
        <fgColor theme="8"/>
        <bgColor indexed="64"/>
      </patternFill>
    </fill>
  </fills>
  <borders count="3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999999"/>
      </left>
      <right style="thin">
        <color rgb="FF999999"/>
      </right>
      <top style="thin">
        <color rgb="FF999999"/>
      </top>
      <bottom style="thin">
        <color rgb="FF999999"/>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right/>
      <top style="thin">
        <color rgb="FF999999"/>
      </top>
      <bottom/>
      <diagonal/>
    </border>
    <border>
      <left/>
      <right style="thin">
        <color rgb="FF999999"/>
      </right>
      <top style="thin">
        <color rgb="FF999999"/>
      </top>
      <bottom/>
      <diagonal/>
    </border>
    <border>
      <left style="thin">
        <color rgb="FF999999"/>
      </left>
      <right/>
      <top/>
      <bottom/>
      <diagonal/>
    </border>
    <border>
      <left/>
      <right style="thin">
        <color rgb="FF999999"/>
      </right>
      <top/>
      <bottom/>
      <diagonal/>
    </border>
    <border>
      <left style="thin">
        <color rgb="FF999999"/>
      </left>
      <right/>
      <top style="thin">
        <color rgb="FF999999"/>
      </top>
      <bottom style="thin">
        <color rgb="FF999999"/>
      </bottom>
      <diagonal/>
    </border>
    <border>
      <left/>
      <right/>
      <top style="thin">
        <color rgb="FF999999"/>
      </top>
      <bottom style="thin">
        <color rgb="FF999999"/>
      </bottom>
      <diagonal/>
    </border>
    <border>
      <left/>
      <right style="thin">
        <color rgb="FF999999"/>
      </right>
      <top style="thin">
        <color rgb="FF999999"/>
      </top>
      <bottom style="thin">
        <color rgb="FF99999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s>
  <cellStyleXfs count="13">
    <xf numFmtId="0" fontId="0" fillId="0" borderId="0"/>
    <xf numFmtId="0" fontId="5" fillId="0" borderId="0"/>
    <xf numFmtId="0" fontId="10" fillId="0" borderId="0"/>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0" fontId="1" fillId="0" borderId="0"/>
    <xf numFmtId="0" fontId="1" fillId="0" borderId="0"/>
    <xf numFmtId="0" fontId="1" fillId="0" borderId="0"/>
    <xf numFmtId="0" fontId="10" fillId="0" borderId="0"/>
    <xf numFmtId="0" fontId="10" fillId="0" borderId="0"/>
    <xf numFmtId="0" fontId="10" fillId="0" borderId="0"/>
    <xf numFmtId="0" fontId="25" fillId="0" borderId="0" applyNumberFormat="0" applyFill="0" applyBorder="0" applyAlignment="0" applyProtection="0"/>
  </cellStyleXfs>
  <cellXfs count="195">
    <xf numFmtId="0" fontId="0" fillId="0" borderId="0" xfId="0"/>
    <xf numFmtId="0" fontId="6" fillId="0" borderId="0" xfId="1" applyFont="1"/>
    <xf numFmtId="0" fontId="7" fillId="0" borderId="0" xfId="1" applyFont="1"/>
    <xf numFmtId="0" fontId="8" fillId="0" borderId="0" xfId="1" applyFont="1"/>
    <xf numFmtId="0" fontId="8" fillId="0" borderId="0" xfId="2" applyFont="1" applyFill="1"/>
    <xf numFmtId="0" fontId="8" fillId="0" borderId="0" xfId="1" applyFont="1" applyAlignment="1">
      <alignment horizontal="center"/>
    </xf>
    <xf numFmtId="0" fontId="11" fillId="0" borderId="0" xfId="1" applyFont="1" applyBorder="1"/>
    <xf numFmtId="0" fontId="7" fillId="0" borderId="0" xfId="1" applyFont="1" applyBorder="1"/>
    <xf numFmtId="0" fontId="8" fillId="0" borderId="0" xfId="2" applyFont="1" applyBorder="1"/>
    <xf numFmtId="0" fontId="7" fillId="0" borderId="0" xfId="2" applyFont="1" applyFill="1" applyBorder="1"/>
    <xf numFmtId="0" fontId="12" fillId="0" borderId="0" xfId="1" applyFont="1" applyBorder="1"/>
    <xf numFmtId="0" fontId="7" fillId="0" borderId="0" xfId="1" applyFont="1" applyFill="1" applyBorder="1"/>
    <xf numFmtId="0" fontId="7" fillId="2" borderId="0" xfId="1" applyFont="1" applyFill="1" applyBorder="1" applyAlignment="1">
      <alignment horizontal="center"/>
    </xf>
    <xf numFmtId="0" fontId="7" fillId="0" borderId="0" xfId="2" applyFont="1" applyBorder="1"/>
    <xf numFmtId="0" fontId="8" fillId="0" borderId="0" xfId="2" applyFont="1" applyBorder="1" applyAlignment="1">
      <alignment horizontal="center"/>
    </xf>
    <xf numFmtId="0" fontId="8" fillId="0" borderId="7" xfId="2" applyFont="1" applyBorder="1" applyAlignment="1">
      <alignment horizontal="center"/>
    </xf>
    <xf numFmtId="0" fontId="13" fillId="0" borderId="0" xfId="2" applyFont="1" applyFill="1" applyBorder="1" applyAlignment="1">
      <alignment horizontal="center"/>
    </xf>
    <xf numFmtId="0" fontId="8" fillId="0" borderId="0" xfId="1" applyFont="1" applyBorder="1"/>
    <xf numFmtId="164" fontId="9" fillId="0" borderId="0" xfId="3" applyNumberFormat="1" applyFont="1" applyBorder="1" applyAlignment="1">
      <alignment horizontal="center"/>
    </xf>
    <xf numFmtId="164" fontId="9" fillId="0" borderId="7" xfId="3" applyNumberFormat="1" applyFont="1" applyBorder="1" applyAlignment="1">
      <alignment horizontal="center"/>
    </xf>
    <xf numFmtId="0" fontId="7" fillId="0" borderId="0" xfId="2" applyFont="1" applyBorder="1" applyAlignment="1">
      <alignment horizontal="center"/>
    </xf>
    <xf numFmtId="165" fontId="9" fillId="0" borderId="0" xfId="4" applyNumberFormat="1" applyFont="1" applyFill="1" applyBorder="1" applyAlignment="1">
      <alignment horizontal="center"/>
    </xf>
    <xf numFmtId="164" fontId="13" fillId="0" borderId="0" xfId="2" applyNumberFormat="1" applyFont="1" applyBorder="1" applyAlignment="1">
      <alignment horizontal="center"/>
    </xf>
    <xf numFmtId="164" fontId="13" fillId="0" borderId="7" xfId="2" applyNumberFormat="1" applyFont="1" applyBorder="1" applyAlignment="1">
      <alignment horizontal="center"/>
    </xf>
    <xf numFmtId="0" fontId="7" fillId="0" borderId="0" xfId="1" applyFont="1" applyFill="1" applyBorder="1" applyAlignment="1">
      <alignment horizontal="right"/>
    </xf>
    <xf numFmtId="164" fontId="9" fillId="0" borderId="0" xfId="2" applyNumberFormat="1" applyFont="1" applyBorder="1" applyAlignment="1">
      <alignment horizontal="center"/>
    </xf>
    <xf numFmtId="164" fontId="7" fillId="0" borderId="0" xfId="2" applyNumberFormat="1" applyFont="1" applyBorder="1"/>
    <xf numFmtId="164" fontId="14" fillId="0" borderId="0" xfId="1" applyNumberFormat="1" applyFont="1" applyBorder="1"/>
    <xf numFmtId="165" fontId="7" fillId="0" borderId="0" xfId="4" applyNumberFormat="1" applyFont="1" applyFill="1" applyBorder="1" applyAlignment="1">
      <alignment horizontal="left"/>
    </xf>
    <xf numFmtId="0" fontId="15" fillId="0" borderId="0" xfId="2" applyFont="1" applyBorder="1"/>
    <xf numFmtId="164" fontId="9" fillId="0" borderId="0" xfId="2" applyNumberFormat="1" applyFont="1" applyFill="1" applyBorder="1" applyAlignment="1">
      <alignment horizontal="center"/>
    </xf>
    <xf numFmtId="164" fontId="7" fillId="0" borderId="0" xfId="2" applyNumberFormat="1" applyFont="1" applyFill="1" applyBorder="1"/>
    <xf numFmtId="43" fontId="14" fillId="0" borderId="0" xfId="3" applyFont="1" applyBorder="1"/>
    <xf numFmtId="43" fontId="15" fillId="0" borderId="0" xfId="3" applyFont="1" applyBorder="1"/>
    <xf numFmtId="37" fontId="9" fillId="0" borderId="0" xfId="3" applyNumberFormat="1" applyFont="1" applyBorder="1" applyAlignment="1">
      <alignment horizontal="center"/>
    </xf>
    <xf numFmtId="37" fontId="9" fillId="0" borderId="7" xfId="3" applyNumberFormat="1" applyFont="1" applyBorder="1" applyAlignment="1">
      <alignment horizontal="center"/>
    </xf>
    <xf numFmtId="166" fontId="7" fillId="0" borderId="0" xfId="3" applyNumberFormat="1" applyFont="1" applyBorder="1"/>
    <xf numFmtId="37" fontId="13" fillId="0" borderId="0" xfId="3" applyNumberFormat="1" applyFont="1" applyBorder="1" applyAlignment="1">
      <alignment horizontal="center"/>
    </xf>
    <xf numFmtId="37" fontId="13" fillId="0" borderId="7" xfId="3" applyNumberFormat="1" applyFont="1" applyBorder="1" applyAlignment="1">
      <alignment horizontal="center"/>
    </xf>
    <xf numFmtId="165" fontId="7" fillId="0" borderId="0" xfId="4" applyNumberFormat="1" applyFont="1" applyFill="1" applyBorder="1" applyAlignment="1">
      <alignment horizontal="right"/>
    </xf>
    <xf numFmtId="164" fontId="9" fillId="0" borderId="7" xfId="2" applyNumberFormat="1" applyFont="1" applyBorder="1" applyAlignment="1">
      <alignment horizontal="center"/>
    </xf>
    <xf numFmtId="164" fontId="9" fillId="3" borderId="7" xfId="3" applyNumberFormat="1" applyFont="1" applyFill="1" applyBorder="1" applyAlignment="1">
      <alignment horizontal="center"/>
    </xf>
    <xf numFmtId="165" fontId="9" fillId="0" borderId="0" xfId="4" applyNumberFormat="1" applyFont="1" applyBorder="1" applyAlignment="1">
      <alignment horizontal="center"/>
    </xf>
    <xf numFmtId="165" fontId="7" fillId="0" borderId="0" xfId="4" applyNumberFormat="1" applyFont="1" applyBorder="1"/>
    <xf numFmtId="6" fontId="9" fillId="0" borderId="0" xfId="5" applyNumberFormat="1" applyFont="1" applyBorder="1" applyAlignment="1">
      <alignment horizontal="center"/>
    </xf>
    <xf numFmtId="167" fontId="7" fillId="0" borderId="0" xfId="5" applyNumberFormat="1" applyFont="1" applyBorder="1"/>
    <xf numFmtId="168" fontId="7" fillId="0" borderId="0" xfId="2" applyNumberFormat="1" applyFont="1" applyBorder="1"/>
    <xf numFmtId="0" fontId="7" fillId="0" borderId="0" xfId="2" applyFont="1" applyFill="1" applyBorder="1" applyAlignment="1">
      <alignment horizontal="right"/>
    </xf>
    <xf numFmtId="3" fontId="9" fillId="0" borderId="0" xfId="1" applyNumberFormat="1" applyFont="1" applyBorder="1" applyAlignment="1">
      <alignment horizontal="center"/>
    </xf>
    <xf numFmtId="1" fontId="7" fillId="0" borderId="0" xfId="1" applyNumberFormat="1" applyFont="1" applyBorder="1"/>
    <xf numFmtId="6" fontId="13" fillId="0" borderId="0" xfId="5" applyNumberFormat="1" applyFont="1" applyBorder="1" applyAlignment="1">
      <alignment horizontal="center"/>
    </xf>
    <xf numFmtId="0" fontId="16" fillId="0" borderId="0" xfId="1" applyFont="1" applyBorder="1"/>
    <xf numFmtId="0" fontId="17" fillId="0" borderId="0" xfId="1" applyFont="1" applyBorder="1"/>
    <xf numFmtId="0" fontId="16" fillId="0" borderId="0" xfId="1" applyFont="1" applyFill="1" applyBorder="1"/>
    <xf numFmtId="0" fontId="17" fillId="0" borderId="0" xfId="1" applyFont="1" applyFill="1" applyBorder="1"/>
    <xf numFmtId="0" fontId="17" fillId="0" borderId="0" xfId="2" applyFont="1" applyBorder="1" applyAlignment="1">
      <alignment horizontal="center"/>
    </xf>
    <xf numFmtId="0" fontId="16" fillId="0" borderId="0" xfId="2" applyFont="1" applyBorder="1"/>
    <xf numFmtId="169" fontId="16" fillId="0" borderId="0" xfId="3" applyNumberFormat="1" applyFont="1" applyBorder="1" applyAlignment="1">
      <alignment horizontal="center"/>
    </xf>
    <xf numFmtId="166" fontId="16" fillId="0" borderId="0" xfId="3" applyNumberFormat="1" applyFont="1" applyBorder="1"/>
    <xf numFmtId="165" fontId="16" fillId="0" borderId="0" xfId="4" applyNumberFormat="1" applyFont="1" applyFill="1" applyBorder="1" applyAlignment="1">
      <alignment horizontal="right"/>
    </xf>
    <xf numFmtId="166" fontId="16" fillId="0" borderId="0" xfId="3" applyNumberFormat="1" applyFont="1" applyFill="1" applyBorder="1"/>
    <xf numFmtId="169" fontId="17" fillId="0" borderId="0" xfId="3" applyNumberFormat="1" applyFont="1" applyBorder="1" applyAlignment="1">
      <alignment horizontal="center"/>
    </xf>
    <xf numFmtId="0" fontId="16" fillId="0" borderId="0" xfId="2" applyFont="1" applyFill="1" applyBorder="1"/>
    <xf numFmtId="1" fontId="16" fillId="0" borderId="0" xfId="2" applyNumberFormat="1" applyFont="1" applyBorder="1"/>
    <xf numFmtId="37" fontId="16" fillId="0" borderId="0" xfId="3" applyNumberFormat="1" applyFont="1" applyBorder="1" applyAlignment="1">
      <alignment horizontal="center"/>
    </xf>
    <xf numFmtId="37" fontId="16" fillId="0" borderId="0" xfId="3" quotePrefix="1" applyNumberFormat="1" applyFont="1" applyBorder="1" applyAlignment="1">
      <alignment horizontal="center"/>
    </xf>
    <xf numFmtId="170" fontId="16" fillId="0" borderId="0" xfId="3" applyNumberFormat="1" applyFont="1" applyBorder="1"/>
    <xf numFmtId="169" fontId="9" fillId="0" borderId="0" xfId="3" applyNumberFormat="1" applyFont="1" applyAlignment="1">
      <alignment horizontal="center"/>
    </xf>
    <xf numFmtId="5" fontId="9" fillId="0" borderId="0" xfId="5" applyNumberFormat="1" applyFont="1" applyAlignment="1">
      <alignment horizontal="center"/>
    </xf>
    <xf numFmtId="37" fontId="9" fillId="0" borderId="0" xfId="3" applyNumberFormat="1" applyFont="1" applyAlignment="1">
      <alignment horizontal="center"/>
    </xf>
    <xf numFmtId="5" fontId="13" fillId="0" borderId="0" xfId="5" applyNumberFormat="1" applyFont="1" applyAlignment="1">
      <alignment horizontal="center"/>
    </xf>
    <xf numFmtId="5" fontId="9" fillId="2" borderId="0" xfId="5" applyNumberFormat="1" applyFont="1" applyFill="1" applyAlignment="1">
      <alignment horizontal="center"/>
    </xf>
    <xf numFmtId="0" fontId="8" fillId="0" borderId="0" xfId="1" applyFont="1" applyAlignment="1">
      <alignment horizontal="left" indent="2"/>
    </xf>
    <xf numFmtId="43" fontId="7" fillId="0" borderId="0" xfId="3" applyFont="1"/>
    <xf numFmtId="7" fontId="9" fillId="0" borderId="0" xfId="5" applyNumberFormat="1" applyFont="1" applyAlignment="1">
      <alignment horizontal="center"/>
    </xf>
    <xf numFmtId="0" fontId="2" fillId="0" borderId="0" xfId="6" applyFont="1"/>
    <xf numFmtId="0" fontId="7" fillId="2" borderId="0" xfId="1" applyFont="1" applyFill="1"/>
    <xf numFmtId="0" fontId="7" fillId="0" borderId="0" xfId="6" applyFont="1"/>
    <xf numFmtId="0" fontId="8" fillId="0" borderId="8" xfId="6" applyFont="1" applyFill="1" applyBorder="1" applyAlignment="1">
      <alignment horizontal="center"/>
    </xf>
    <xf numFmtId="0" fontId="8" fillId="0" borderId="9" xfId="6" applyFont="1" applyFill="1" applyBorder="1" applyAlignment="1">
      <alignment horizontal="center"/>
    </xf>
    <xf numFmtId="0" fontId="8" fillId="0" borderId="10" xfId="6" applyFont="1" applyFill="1" applyBorder="1" applyAlignment="1">
      <alignment horizontal="center"/>
    </xf>
    <xf numFmtId="0" fontId="2" fillId="0" borderId="0" xfId="7" applyFont="1"/>
    <xf numFmtId="0" fontId="3" fillId="0" borderId="0" xfId="7" applyFont="1" applyAlignment="1">
      <alignment horizontal="center"/>
    </xf>
    <xf numFmtId="0" fontId="19" fillId="0" borderId="0" xfId="7" applyFont="1"/>
    <xf numFmtId="0" fontId="2" fillId="0" borderId="0" xfId="8" applyFont="1"/>
    <xf numFmtId="0" fontId="7" fillId="0" borderId="0" xfId="9" applyFont="1"/>
    <xf numFmtId="0" fontId="7" fillId="0" borderId="0" xfId="10" applyFont="1"/>
    <xf numFmtId="171" fontId="7" fillId="0" borderId="0" xfId="5" applyNumberFormat="1" applyFont="1" applyBorder="1"/>
    <xf numFmtId="171" fontId="9" fillId="0" borderId="0" xfId="5" applyNumberFormat="1" applyFont="1" applyBorder="1" applyAlignment="1">
      <alignment horizontal="center"/>
    </xf>
    <xf numFmtId="171" fontId="13" fillId="0" borderId="0" xfId="5" applyNumberFormat="1" applyFont="1" applyBorder="1" applyAlignment="1">
      <alignment horizontal="center"/>
    </xf>
    <xf numFmtId="165" fontId="7" fillId="0" borderId="0" xfId="4" quotePrefix="1" applyNumberFormat="1" applyFont="1" applyBorder="1" applyAlignment="1">
      <alignment horizontal="center"/>
    </xf>
    <xf numFmtId="0" fontId="7" fillId="2" borderId="0" xfId="6" applyFont="1" applyFill="1"/>
    <xf numFmtId="164" fontId="9" fillId="3" borderId="0" xfId="3" applyNumberFormat="1" applyFont="1" applyFill="1" applyBorder="1" applyAlignment="1">
      <alignment horizontal="center"/>
    </xf>
    <xf numFmtId="164" fontId="9" fillId="0" borderId="7" xfId="2" applyNumberFormat="1" applyFont="1" applyFill="1" applyBorder="1" applyAlignment="1">
      <alignment horizontal="center"/>
    </xf>
    <xf numFmtId="165" fontId="9" fillId="0" borderId="7" xfId="4" applyNumberFormat="1" applyFont="1" applyBorder="1" applyAlignment="1">
      <alignment horizontal="center"/>
    </xf>
    <xf numFmtId="165" fontId="7" fillId="0" borderId="7" xfId="4" quotePrefix="1" applyNumberFormat="1" applyFont="1" applyBorder="1" applyAlignment="1">
      <alignment horizontal="center"/>
    </xf>
    <xf numFmtId="6" fontId="9" fillId="0" borderId="7" xfId="5" applyNumberFormat="1" applyFont="1" applyBorder="1" applyAlignment="1">
      <alignment horizontal="center"/>
    </xf>
    <xf numFmtId="3" fontId="9" fillId="0" borderId="7" xfId="1" applyNumberFormat="1" applyFont="1" applyBorder="1" applyAlignment="1">
      <alignment horizontal="center"/>
    </xf>
    <xf numFmtId="171" fontId="7" fillId="0" borderId="7" xfId="5" applyNumberFormat="1" applyFont="1" applyBorder="1"/>
    <xf numFmtId="171" fontId="9" fillId="0" borderId="7" xfId="5" applyNumberFormat="1" applyFont="1" applyBorder="1" applyAlignment="1">
      <alignment horizontal="center"/>
    </xf>
    <xf numFmtId="171" fontId="13" fillId="0" borderId="7" xfId="5" applyNumberFormat="1" applyFont="1" applyBorder="1" applyAlignment="1">
      <alignment horizontal="center"/>
    </xf>
    <xf numFmtId="6" fontId="13" fillId="0" borderId="7" xfId="5" applyNumberFormat="1" applyFont="1" applyBorder="1" applyAlignment="1">
      <alignment horizontal="center"/>
    </xf>
    <xf numFmtId="0" fontId="3" fillId="0" borderId="0" xfId="8" applyFont="1" applyAlignment="1">
      <alignment horizontal="center"/>
    </xf>
    <xf numFmtId="0" fontId="3" fillId="0" borderId="0" xfId="8" applyFont="1" applyAlignment="1">
      <alignment horizontal="center" wrapText="1"/>
    </xf>
    <xf numFmtId="0" fontId="3" fillId="0" borderId="27" xfId="7" applyFont="1" applyBorder="1" applyAlignment="1">
      <alignment horizontal="center"/>
    </xf>
    <xf numFmtId="0" fontId="3" fillId="0" borderId="28" xfId="7" applyFont="1" applyBorder="1" applyAlignment="1">
      <alignment horizontal="center"/>
    </xf>
    <xf numFmtId="0" fontId="3" fillId="0" borderId="29" xfId="7" applyFont="1" applyBorder="1" applyAlignment="1">
      <alignment horizontal="center"/>
    </xf>
    <xf numFmtId="9" fontId="2" fillId="0" borderId="9" xfId="4" applyFont="1" applyBorder="1" applyAlignment="1">
      <alignment horizontal="center"/>
    </xf>
    <xf numFmtId="9" fontId="2" fillId="0" borderId="10" xfId="4" applyFont="1" applyBorder="1" applyAlignment="1">
      <alignment horizontal="center"/>
    </xf>
    <xf numFmtId="9" fontId="2" fillId="0" borderId="0" xfId="4" applyFont="1" applyBorder="1" applyAlignment="1">
      <alignment horizontal="center"/>
    </xf>
    <xf numFmtId="9" fontId="2" fillId="0" borderId="12" xfId="4" applyFont="1" applyBorder="1" applyAlignment="1">
      <alignment horizontal="center"/>
    </xf>
    <xf numFmtId="9" fontId="2" fillId="0" borderId="14" xfId="4" applyFont="1" applyBorder="1" applyAlignment="1">
      <alignment horizontal="center"/>
    </xf>
    <xf numFmtId="9" fontId="2" fillId="0" borderId="15" xfId="4" applyFont="1" applyBorder="1" applyAlignment="1">
      <alignment horizontal="center"/>
    </xf>
    <xf numFmtId="0" fontId="2" fillId="0" borderId="9" xfId="7" quotePrefix="1" applyFont="1" applyBorder="1" applyAlignment="1">
      <alignment horizontal="center"/>
    </xf>
    <xf numFmtId="0" fontId="2" fillId="0" borderId="0" xfId="7" quotePrefix="1" applyFont="1" applyBorder="1" applyAlignment="1">
      <alignment horizontal="center"/>
    </xf>
    <xf numFmtId="0" fontId="2" fillId="0" borderId="14" xfId="7" quotePrefix="1" applyFont="1" applyBorder="1" applyAlignment="1">
      <alignment horizontal="center"/>
    </xf>
    <xf numFmtId="9" fontId="2" fillId="0" borderId="8" xfId="4" applyFont="1" applyBorder="1" applyAlignment="1">
      <alignment horizontal="center"/>
    </xf>
    <xf numFmtId="9" fontId="2" fillId="0" borderId="11" xfId="4" applyFont="1" applyBorder="1" applyAlignment="1">
      <alignment horizontal="center"/>
    </xf>
    <xf numFmtId="9" fontId="2" fillId="0" borderId="13" xfId="4" applyFont="1" applyBorder="1" applyAlignment="1">
      <alignment horizontal="center"/>
    </xf>
    <xf numFmtId="0" fontId="2" fillId="0" borderId="8" xfId="7" quotePrefix="1" applyFont="1" applyBorder="1" applyAlignment="1">
      <alignment horizontal="center"/>
    </xf>
    <xf numFmtId="0" fontId="2" fillId="0" borderId="11" xfId="7" quotePrefix="1" applyFont="1" applyBorder="1" applyAlignment="1">
      <alignment horizontal="center"/>
    </xf>
    <xf numFmtId="0" fontId="2" fillId="0" borderId="13" xfId="7" quotePrefix="1" applyFont="1" applyBorder="1" applyAlignment="1">
      <alignment horizontal="center"/>
    </xf>
    <xf numFmtId="0" fontId="3" fillId="0" borderId="8" xfId="7" applyFont="1" applyBorder="1" applyAlignment="1">
      <alignment horizontal="center"/>
    </xf>
    <xf numFmtId="0" fontId="3" fillId="0" borderId="11" xfId="7" applyFont="1" applyBorder="1" applyAlignment="1">
      <alignment horizontal="center"/>
    </xf>
    <xf numFmtId="0" fontId="3" fillId="0" borderId="13" xfId="7" applyFont="1" applyBorder="1" applyAlignment="1">
      <alignment horizontal="center"/>
    </xf>
    <xf numFmtId="0" fontId="22" fillId="0" borderId="0" xfId="7" applyFont="1"/>
    <xf numFmtId="0" fontId="3" fillId="0" borderId="30" xfId="7" applyFont="1" applyBorder="1" applyAlignment="1">
      <alignment horizontal="center"/>
    </xf>
    <xf numFmtId="0" fontId="3" fillId="0" borderId="31" xfId="7" applyFont="1" applyBorder="1" applyAlignment="1">
      <alignment horizontal="center"/>
    </xf>
    <xf numFmtId="0" fontId="3" fillId="0" borderId="32" xfId="7" applyFont="1" applyBorder="1" applyAlignment="1">
      <alignment horizontal="center"/>
    </xf>
    <xf numFmtId="0" fontId="3" fillId="0" borderId="33" xfId="7" applyFont="1" applyBorder="1" applyAlignment="1">
      <alignment horizontal="center"/>
    </xf>
    <xf numFmtId="169" fontId="7" fillId="0" borderId="0" xfId="3" quotePrefix="1" applyNumberFormat="1" applyFont="1" applyAlignment="1">
      <alignment horizontal="center"/>
    </xf>
    <xf numFmtId="169" fontId="8" fillId="0" borderId="0" xfId="3" quotePrefix="1" applyNumberFormat="1" applyFont="1" applyAlignment="1">
      <alignment horizontal="center"/>
    </xf>
    <xf numFmtId="0" fontId="9" fillId="0" borderId="0" xfId="7" applyFont="1" applyAlignment="1">
      <alignment horizontal="center"/>
    </xf>
    <xf numFmtId="0" fontId="8" fillId="0" borderId="0" xfId="1" applyFont="1" applyAlignment="1">
      <alignment wrapText="1"/>
    </xf>
    <xf numFmtId="0" fontId="8" fillId="2" borderId="0" xfId="1" applyFont="1" applyFill="1" applyAlignment="1">
      <alignment horizontal="left" indent="1"/>
    </xf>
    <xf numFmtId="0" fontId="20" fillId="2" borderId="0" xfId="0" applyFont="1" applyFill="1" applyAlignment="1">
      <alignment horizontal="left" indent="1"/>
    </xf>
    <xf numFmtId="0" fontId="20" fillId="0" borderId="0" xfId="0" applyFont="1"/>
    <xf numFmtId="172" fontId="9" fillId="0" borderId="0" xfId="5" applyNumberFormat="1" applyFont="1" applyAlignment="1">
      <alignment horizontal="center"/>
    </xf>
    <xf numFmtId="0" fontId="7" fillId="0" borderId="0" xfId="11" applyFont="1"/>
    <xf numFmtId="0" fontId="8" fillId="0" borderId="0" xfId="11" applyFont="1"/>
    <xf numFmtId="14" fontId="7" fillId="0" borderId="0" xfId="11" applyNumberFormat="1" applyFont="1" applyAlignment="1">
      <alignment horizontal="center"/>
    </xf>
    <xf numFmtId="0" fontId="8" fillId="0" borderId="27" xfId="11" applyFont="1" applyBorder="1" applyAlignment="1">
      <alignment horizontal="center"/>
    </xf>
    <xf numFmtId="0" fontId="8" fillId="0" borderId="28" xfId="11" applyFont="1" applyBorder="1" applyAlignment="1">
      <alignment horizontal="center"/>
    </xf>
    <xf numFmtId="0" fontId="8" fillId="0" borderId="29" xfId="11" applyFont="1" applyBorder="1" applyAlignment="1">
      <alignment horizontal="center"/>
    </xf>
    <xf numFmtId="0" fontId="7" fillId="0" borderId="0" xfId="11" applyFont="1" applyBorder="1" applyAlignment="1">
      <alignment horizontal="center" vertical="top" wrapText="1"/>
    </xf>
    <xf numFmtId="0" fontId="7" fillId="0" borderId="0" xfId="11" quotePrefix="1" applyFont="1" applyBorder="1" applyAlignment="1">
      <alignment horizontal="center" vertical="top" wrapText="1"/>
    </xf>
    <xf numFmtId="0" fontId="7" fillId="0" borderId="12" xfId="11" quotePrefix="1" applyFont="1" applyBorder="1" applyAlignment="1">
      <alignment horizontal="center" vertical="top" wrapText="1"/>
    </xf>
    <xf numFmtId="0" fontId="7" fillId="0" borderId="12" xfId="11" applyFont="1" applyBorder="1" applyAlignment="1">
      <alignment horizontal="center" vertical="top" wrapText="1"/>
    </xf>
    <xf numFmtId="0" fontId="7" fillId="0" borderId="14" xfId="11" applyFont="1" applyBorder="1" applyAlignment="1">
      <alignment horizontal="center" vertical="top" wrapText="1"/>
    </xf>
    <xf numFmtId="0" fontId="7" fillId="0" borderId="15" xfId="11" applyFont="1" applyBorder="1" applyAlignment="1">
      <alignment horizontal="center" vertical="top" wrapText="1"/>
    </xf>
    <xf numFmtId="0" fontId="7" fillId="2" borderId="11" xfId="11" applyFont="1" applyFill="1" applyBorder="1" applyAlignment="1">
      <alignment horizontal="center" vertical="top"/>
    </xf>
    <xf numFmtId="0" fontId="24" fillId="4" borderId="11" xfId="11" applyFont="1" applyFill="1" applyBorder="1" applyAlignment="1">
      <alignment horizontal="center" vertical="top"/>
    </xf>
    <xf numFmtId="0" fontId="7" fillId="5" borderId="11" xfId="11" applyFont="1" applyFill="1" applyBorder="1" applyAlignment="1">
      <alignment horizontal="center" vertical="top"/>
    </xf>
    <xf numFmtId="0" fontId="7" fillId="6" borderId="11" xfId="11" applyFont="1" applyFill="1" applyBorder="1" applyAlignment="1">
      <alignment horizontal="center" vertical="top"/>
    </xf>
    <xf numFmtId="0" fontId="7" fillId="6" borderId="13" xfId="11" applyFont="1" applyFill="1" applyBorder="1" applyAlignment="1">
      <alignment horizontal="center" vertical="top"/>
    </xf>
    <xf numFmtId="0" fontId="24" fillId="7" borderId="11" xfId="11" applyFont="1" applyFill="1" applyBorder="1" applyAlignment="1">
      <alignment horizontal="center" vertical="top"/>
    </xf>
    <xf numFmtId="0" fontId="25" fillId="0" borderId="0" xfId="12"/>
    <xf numFmtId="0" fontId="2" fillId="2" borderId="0" xfId="8" applyFont="1" applyFill="1" applyAlignment="1">
      <alignment horizontal="center" vertical="center"/>
    </xf>
    <xf numFmtId="0" fontId="19" fillId="0" borderId="0" xfId="8" applyFont="1" applyAlignment="1">
      <alignment horizontal="center" vertical="center" wrapText="1"/>
    </xf>
    <xf numFmtId="0" fontId="9" fillId="0" borderId="0" xfId="8" applyFont="1" applyFill="1" applyAlignment="1">
      <alignment horizontal="center" vertical="center"/>
    </xf>
    <xf numFmtId="0" fontId="3" fillId="0" borderId="0" xfId="8" applyFont="1" applyAlignment="1">
      <alignment horizontal="center" vertical="center" wrapText="1"/>
    </xf>
    <xf numFmtId="0" fontId="13" fillId="0" borderId="0" xfId="1" applyFont="1" applyAlignment="1">
      <alignment wrapText="1"/>
    </xf>
    <xf numFmtId="172" fontId="9" fillId="2" borderId="0" xfId="5" applyNumberFormat="1" applyFont="1" applyFill="1" applyAlignment="1">
      <alignment horizontal="center"/>
    </xf>
    <xf numFmtId="0" fontId="0" fillId="0" borderId="17" xfId="0" applyBorder="1"/>
    <xf numFmtId="0" fontId="0" fillId="0" borderId="24" xfId="0" applyBorder="1"/>
    <xf numFmtId="0" fontId="0" fillId="0" borderId="16" xfId="0" applyBorder="1"/>
    <xf numFmtId="0" fontId="0" fillId="0" borderId="18" xfId="0" applyBorder="1"/>
    <xf numFmtId="0" fontId="0" fillId="0" borderId="19" xfId="0" applyBorder="1"/>
    <xf numFmtId="0" fontId="0" fillId="0" borderId="17" xfId="0" pivotButton="1" applyBorder="1"/>
    <xf numFmtId="0" fontId="0" fillId="0" borderId="16" xfId="0" pivotButton="1" applyBorder="1"/>
    <xf numFmtId="0" fontId="0" fillId="0" borderId="20" xfId="0" applyBorder="1"/>
    <xf numFmtId="0" fontId="0" fillId="0" borderId="21" xfId="0" applyBorder="1"/>
    <xf numFmtId="0" fontId="0" fillId="0" borderId="17" xfId="0" applyNumberFormat="1" applyBorder="1"/>
    <xf numFmtId="0" fontId="0" fillId="0" borderId="20" xfId="0" applyNumberFormat="1" applyBorder="1"/>
    <xf numFmtId="0" fontId="0" fillId="0" borderId="21" xfId="0" applyNumberFormat="1" applyBorder="1"/>
    <xf numFmtId="0" fontId="0" fillId="0" borderId="22" xfId="0" applyBorder="1"/>
    <xf numFmtId="0" fontId="0" fillId="0" borderId="22" xfId="0" applyNumberFormat="1" applyBorder="1"/>
    <xf numFmtId="0" fontId="0" fillId="0" borderId="0" xfId="0" applyNumberFormat="1"/>
    <xf numFmtId="0" fontId="0" fillId="0" borderId="23" xfId="0" applyNumberFormat="1" applyBorder="1"/>
    <xf numFmtId="0" fontId="0" fillId="0" borderId="24" xfId="0" applyNumberFormat="1" applyBorder="1"/>
    <xf numFmtId="0" fontId="0" fillId="0" borderId="25" xfId="0" applyNumberFormat="1" applyBorder="1"/>
    <xf numFmtId="0" fontId="0" fillId="0" borderId="26" xfId="0" applyNumberFormat="1" applyBorder="1"/>
    <xf numFmtId="0" fontId="8" fillId="2" borderId="27" xfId="6" applyFont="1" applyFill="1" applyBorder="1" applyAlignment="1"/>
    <xf numFmtId="0" fontId="7" fillId="2" borderId="27" xfId="6" applyNumberFormat="1" applyFont="1" applyFill="1" applyBorder="1" applyAlignment="1">
      <alignment horizontal="center"/>
    </xf>
    <xf numFmtId="0" fontId="7" fillId="2" borderId="28" xfId="6" applyNumberFormat="1" applyFont="1" applyFill="1" applyBorder="1" applyAlignment="1">
      <alignment horizontal="center"/>
    </xf>
    <xf numFmtId="0" fontId="7" fillId="2" borderId="29" xfId="6" applyNumberFormat="1" applyFont="1" applyFill="1" applyBorder="1" applyAlignment="1">
      <alignment horizontal="center"/>
    </xf>
    <xf numFmtId="0" fontId="9" fillId="0" borderId="1" xfId="1" applyFont="1" applyBorder="1" applyAlignment="1">
      <alignment horizontal="center"/>
    </xf>
    <xf numFmtId="0" fontId="9" fillId="0" borderId="2" xfId="1" applyFont="1" applyBorder="1" applyAlignment="1">
      <alignment horizontal="center"/>
    </xf>
    <xf numFmtId="0" fontId="9" fillId="0" borderId="3" xfId="1" applyFont="1" applyBorder="1" applyAlignment="1">
      <alignment horizontal="center"/>
    </xf>
    <xf numFmtId="0" fontId="7" fillId="2" borderId="1" xfId="1" applyFont="1" applyFill="1" applyBorder="1" applyAlignment="1">
      <alignment horizontal="center"/>
    </xf>
    <xf numFmtId="0" fontId="7" fillId="2" borderId="2" xfId="1" applyFont="1" applyFill="1" applyBorder="1" applyAlignment="1">
      <alignment horizontal="center"/>
    </xf>
    <xf numFmtId="0" fontId="7" fillId="2" borderId="3" xfId="1" applyFont="1" applyFill="1" applyBorder="1" applyAlignment="1">
      <alignment horizontal="center"/>
    </xf>
    <xf numFmtId="0" fontId="9" fillId="0" borderId="4" xfId="1" applyFont="1" applyFill="1" applyBorder="1" applyAlignment="1">
      <alignment horizontal="center"/>
    </xf>
    <xf numFmtId="0" fontId="9" fillId="0" borderId="5" xfId="1" applyFont="1" applyFill="1" applyBorder="1" applyAlignment="1">
      <alignment horizontal="center"/>
    </xf>
    <xf numFmtId="0" fontId="9" fillId="0" borderId="6" xfId="1" applyFont="1" applyFill="1" applyBorder="1" applyAlignment="1">
      <alignment horizontal="center"/>
    </xf>
  </cellXfs>
  <cellStyles count="13">
    <cellStyle name="Comma 2" xfId="3" xr:uid="{00000000-0005-0000-0000-000000000000}"/>
    <cellStyle name="Currency 2" xfId="5" xr:uid="{00000000-0005-0000-0000-000001000000}"/>
    <cellStyle name="Hyperlink" xfId="12" builtinId="8"/>
    <cellStyle name="Normal" xfId="0" builtinId="0"/>
    <cellStyle name="Normal 2" xfId="1" xr:uid="{00000000-0005-0000-0000-000004000000}"/>
    <cellStyle name="Normal 2 2" xfId="6" xr:uid="{00000000-0005-0000-0000-000005000000}"/>
    <cellStyle name="Normal 3" xfId="7" xr:uid="{00000000-0005-0000-0000-000006000000}"/>
    <cellStyle name="Normal 4" xfId="8" xr:uid="{00000000-0005-0000-0000-000007000000}"/>
    <cellStyle name="Normal 5" xfId="11" xr:uid="{00000000-0005-0000-0000-000008000000}"/>
    <cellStyle name="Normal_MacroDevelopment_noADO" xfId="2" xr:uid="{00000000-0005-0000-0000-000009000000}"/>
    <cellStyle name="Normal_Std_AERF_EvolveTable" xfId="9" xr:uid="{00000000-0005-0000-0000-00000A000000}"/>
    <cellStyle name="Normal_Std_Aerf_HistoryTable" xfId="10" xr:uid="{00000000-0005-0000-0000-00000B000000}"/>
    <cellStyle name="Percent 2" xfId="4" xr:uid="{00000000-0005-0000-0000-00000C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4.xml"/><Relationship Id="rId13" Type="http://schemas.openxmlformats.org/officeDocument/2006/relationships/worksheet" Target="worksheets/sheet9.xml"/><Relationship Id="rId18" Type="http://schemas.openxmlformats.org/officeDocument/2006/relationships/worksheet" Target="worksheets/sheet14.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17.xml"/><Relationship Id="rId7" Type="http://schemas.openxmlformats.org/officeDocument/2006/relationships/chartsheet" Target="chartsheets/sheet3.xml"/><Relationship Id="rId12" Type="http://schemas.openxmlformats.org/officeDocument/2006/relationships/worksheet" Target="worksheets/sheet8.xml"/><Relationship Id="rId17" Type="http://schemas.openxmlformats.org/officeDocument/2006/relationships/worksheet" Target="worksheets/sheet13.xml"/><Relationship Id="rId25" Type="http://schemas.openxmlformats.org/officeDocument/2006/relationships/worksheet" Target="worksheets/sheet2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2.xml"/><Relationship Id="rId20" Type="http://schemas.openxmlformats.org/officeDocument/2006/relationships/worksheet" Target="worksheets/sheet16.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worksheet" Target="worksheets/sheet7.xml"/><Relationship Id="rId24" Type="http://schemas.openxmlformats.org/officeDocument/2006/relationships/worksheet" Target="worksheets/sheet20.xml"/><Relationship Id="rId32" Type="http://schemas.openxmlformats.org/officeDocument/2006/relationships/calcChain" Target="calcChain.xml"/><Relationship Id="rId5" Type="http://schemas.openxmlformats.org/officeDocument/2006/relationships/chartsheet" Target="chartsheets/sheet1.xml"/><Relationship Id="rId15" Type="http://schemas.openxmlformats.org/officeDocument/2006/relationships/worksheet" Target="worksheets/sheet11.xml"/><Relationship Id="rId23" Type="http://schemas.openxmlformats.org/officeDocument/2006/relationships/worksheet" Target="worksheets/sheet19.xml"/><Relationship Id="rId28" Type="http://schemas.openxmlformats.org/officeDocument/2006/relationships/theme" Target="theme/theme1.xml"/><Relationship Id="rId10" Type="http://schemas.openxmlformats.org/officeDocument/2006/relationships/worksheet" Target="worksheets/sheet6.xml"/><Relationship Id="rId19" Type="http://schemas.openxmlformats.org/officeDocument/2006/relationships/worksheet" Target="worksheets/sheet15.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5.xml"/><Relationship Id="rId14" Type="http://schemas.openxmlformats.org/officeDocument/2006/relationships/worksheet" Target="worksheets/sheet10.xml"/><Relationship Id="rId22" Type="http://schemas.openxmlformats.org/officeDocument/2006/relationships/worksheet" Target="worksheets/sheet18.xml"/><Relationship Id="rId27" Type="http://schemas.openxmlformats.org/officeDocument/2006/relationships/pivotCacheDefinition" Target="pivotCache/pivotCacheDefinition2.xml"/><Relationship Id="rId30"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val>
            <c:numRef>
              <c:f>SummaryTable!$B$213:$AG$213</c:f>
              <c:numCache>
                <c:formatCode>0.0%</c:formatCode>
                <c:ptCount val="32"/>
                <c:pt idx="0">
                  <c:v>0</c:v>
                </c:pt>
                <c:pt idx="1">
                  <c:v>0</c:v>
                </c:pt>
                <c:pt idx="2">
                  <c:v>0</c:v>
                </c:pt>
                <c:pt idx="3">
                  <c:v>0</c:v>
                </c:pt>
                <c:pt idx="4">
                  <c:v>6.0048467401801787E-3</c:v>
                </c:pt>
                <c:pt idx="5">
                  <c:v>4.7718622762354855E-2</c:v>
                </c:pt>
                <c:pt idx="6">
                  <c:v>4.6325344828152856E-2</c:v>
                </c:pt>
                <c:pt idx="7">
                  <c:v>6.1020635671816058E-2</c:v>
                </c:pt>
                <c:pt idx="8">
                  <c:v>6.2655794140186266E-2</c:v>
                </c:pt>
                <c:pt idx="9">
                  <c:v>6.3659598417813212E-2</c:v>
                </c:pt>
                <c:pt idx="10">
                  <c:v>6.3586934783293553E-2</c:v>
                </c:pt>
                <c:pt idx="11">
                  <c:v>6.3296125843243761E-2</c:v>
                </c:pt>
                <c:pt idx="12">
                  <c:v>6.2949148508822148E-2</c:v>
                </c:pt>
                <c:pt idx="13">
                  <c:v>6.3131994575096717E-2</c:v>
                </c:pt>
                <c:pt idx="14">
                  <c:v>6.4004683173169222E-2</c:v>
                </c:pt>
                <c:pt idx="15">
                  <c:v>6.4637786354000873E-2</c:v>
                </c:pt>
                <c:pt idx="16">
                  <c:v>6.5012154756169907E-2</c:v>
                </c:pt>
                <c:pt idx="17">
                  <c:v>6.5246663770050603E-2</c:v>
                </c:pt>
                <c:pt idx="18">
                  <c:v>6.5409961497810337E-2</c:v>
                </c:pt>
                <c:pt idx="19">
                  <c:v>6.5517142338936379E-2</c:v>
                </c:pt>
                <c:pt idx="20">
                  <c:v>6.5571750812955978E-2</c:v>
                </c:pt>
                <c:pt idx="21">
                  <c:v>6.5625455553125031E-2</c:v>
                </c:pt>
                <c:pt idx="22">
                  <c:v>6.5724076317393409E-2</c:v>
                </c:pt>
                <c:pt idx="23">
                  <c:v>6.5882614938704523E-2</c:v>
                </c:pt>
                <c:pt idx="24">
                  <c:v>6.6093638546489697E-2</c:v>
                </c:pt>
                <c:pt idx="25">
                  <c:v>6.6358369306752624E-2</c:v>
                </c:pt>
                <c:pt idx="26">
                  <c:v>6.6679160499141285E-2</c:v>
                </c:pt>
                <c:pt idx="27">
                  <c:v>6.7066913065989844E-2</c:v>
                </c:pt>
                <c:pt idx="28">
                  <c:v>6.7528015864788127E-2</c:v>
                </c:pt>
                <c:pt idx="29">
                  <c:v>6.8057869972250565E-2</c:v>
                </c:pt>
                <c:pt idx="30">
                  <c:v>6.8656202857172222E-2</c:v>
                </c:pt>
                <c:pt idx="31">
                  <c:v>6.9424794211565E-2</c:v>
                </c:pt>
              </c:numCache>
            </c:numRef>
          </c:val>
          <c:smooth val="0"/>
          <c:extLst>
            <c:ext xmlns:c16="http://schemas.microsoft.com/office/drawing/2014/chart" uri="{C3380CC4-5D6E-409C-BE32-E72D297353CC}">
              <c16:uniqueId val="{00000000-C4D5-490B-819A-3A24C49B595A}"/>
            </c:ext>
          </c:extLst>
        </c:ser>
        <c:dLbls>
          <c:showLegendKey val="0"/>
          <c:showVal val="0"/>
          <c:showCatName val="0"/>
          <c:showSerName val="0"/>
          <c:showPercent val="0"/>
          <c:showBubbleSize val="0"/>
        </c:dLbls>
        <c:marker val="1"/>
        <c:smooth val="0"/>
        <c:axId val="525931216"/>
        <c:axId val="525931776"/>
      </c:lineChart>
      <c:catAx>
        <c:axId val="525931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525931776"/>
        <c:crosses val="autoZero"/>
        <c:auto val="1"/>
        <c:lblAlgn val="ctr"/>
        <c:lblOffset val="100"/>
        <c:tickLblSkip val="28"/>
        <c:tickMarkSkip val="1"/>
        <c:noMultiLvlLbl val="0"/>
      </c:catAx>
      <c:valAx>
        <c:axId val="525931776"/>
        <c:scaling>
          <c:orientation val="minMax"/>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525931216"/>
        <c:crosses val="autoZero"/>
        <c:crossBetween val="between"/>
      </c:valAx>
      <c:spPr>
        <a:no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Buildings Generation Summary</a:t>
            </a:r>
          </a:p>
        </c:rich>
      </c:tx>
      <c:layout>
        <c:manualLayout>
          <c:xMode val="edge"/>
          <c:yMode val="edge"/>
          <c:x val="0.32814271571892006"/>
          <c:y val="1.9575840205180588E-2"/>
        </c:manualLayout>
      </c:layout>
      <c:overlay val="0"/>
    </c:title>
    <c:autoTitleDeleted val="0"/>
    <c:plotArea>
      <c:layout>
        <c:manualLayout>
          <c:layoutTarget val="inner"/>
          <c:xMode val="edge"/>
          <c:yMode val="edge"/>
          <c:x val="7.7691453940066588E-2"/>
          <c:y val="0.12398042414355628"/>
          <c:w val="0.74990701205457144"/>
          <c:h val="0.78629690048939638"/>
        </c:manualLayout>
      </c:layout>
      <c:areaChart>
        <c:grouping val="stacked"/>
        <c:varyColors val="0"/>
        <c:ser>
          <c:idx val="0"/>
          <c:order val="0"/>
          <c:tx>
            <c:strRef>
              <c:f>SummaryTable!$A$9</c:f>
              <c:strCache>
                <c:ptCount val="1"/>
                <c:pt idx="0">
                  <c:v>Conv_Coal</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SummaryTable!$B$9:$AQ$9</c:f>
              <c:numCache>
                <c:formatCode>0.000</c:formatCode>
                <c:ptCount val="42"/>
                <c:pt idx="4">
                  <c:v>2.8622799999999997</c:v>
                </c:pt>
                <c:pt idx="5">
                  <c:v>2.0309900000000001</c:v>
                </c:pt>
                <c:pt idx="6">
                  <c:v>1.7358699999999998</c:v>
                </c:pt>
                <c:pt idx="7">
                  <c:v>1.7358699999999998</c:v>
                </c:pt>
                <c:pt idx="8">
                  <c:v>1.7358699999999998</c:v>
                </c:pt>
                <c:pt idx="9">
                  <c:v>1.7358699999999998</c:v>
                </c:pt>
                <c:pt idx="10">
                  <c:v>1.7358699999999998</c:v>
                </c:pt>
                <c:pt idx="11">
                  <c:v>1.7358699999999998</c:v>
                </c:pt>
                <c:pt idx="12">
                  <c:v>1.7358699999999998</c:v>
                </c:pt>
                <c:pt idx="13">
                  <c:v>1.7358699999999998</c:v>
                </c:pt>
                <c:pt idx="14">
                  <c:v>1.7358699999999998</c:v>
                </c:pt>
                <c:pt idx="15">
                  <c:v>1.7358699999999998</c:v>
                </c:pt>
                <c:pt idx="16">
                  <c:v>1.7358699999999998</c:v>
                </c:pt>
                <c:pt idx="17">
                  <c:v>1.7358699999999998</c:v>
                </c:pt>
                <c:pt idx="18">
                  <c:v>1.7358699999999998</c:v>
                </c:pt>
                <c:pt idx="19">
                  <c:v>1.7358699999999998</c:v>
                </c:pt>
                <c:pt idx="20">
                  <c:v>1.7358699999999998</c:v>
                </c:pt>
                <c:pt idx="21">
                  <c:v>1.7358699999999998</c:v>
                </c:pt>
                <c:pt idx="22">
                  <c:v>1.7358699999999998</c:v>
                </c:pt>
                <c:pt idx="23">
                  <c:v>1.7358699999999998</c:v>
                </c:pt>
                <c:pt idx="24">
                  <c:v>1.7358699999999998</c:v>
                </c:pt>
                <c:pt idx="25">
                  <c:v>1.7358699999999998</c:v>
                </c:pt>
                <c:pt idx="26">
                  <c:v>1.7358699999999998</c:v>
                </c:pt>
                <c:pt idx="27">
                  <c:v>1.7358699999999998</c:v>
                </c:pt>
                <c:pt idx="28">
                  <c:v>1.7358699999999998</c:v>
                </c:pt>
                <c:pt idx="29">
                  <c:v>1.7358699999999998</c:v>
                </c:pt>
                <c:pt idx="30">
                  <c:v>1.7358699999999998</c:v>
                </c:pt>
                <c:pt idx="31">
                  <c:v>1.7358699999999998</c:v>
                </c:pt>
                <c:pt idx="32">
                  <c:v>1.7358699999999998</c:v>
                </c:pt>
                <c:pt idx="33">
                  <c:v>1.7358699999999998</c:v>
                </c:pt>
                <c:pt idx="34">
                  <c:v>1.7358699999999998</c:v>
                </c:pt>
                <c:pt idx="35">
                  <c:v>1.7358699999999998</c:v>
                </c:pt>
                <c:pt idx="36">
                  <c:v>1.7358699999999998</c:v>
                </c:pt>
                <c:pt idx="37">
                  <c:v>1.7358699999999998</c:v>
                </c:pt>
                <c:pt idx="38">
                  <c:v>1.7358699999999998</c:v>
                </c:pt>
                <c:pt idx="39">
                  <c:v>1.7358699999999998</c:v>
                </c:pt>
                <c:pt idx="40">
                  <c:v>1.7358699999999998</c:v>
                </c:pt>
                <c:pt idx="41">
                  <c:v>1.7358699999999998</c:v>
                </c:pt>
              </c:numCache>
            </c:numRef>
          </c:val>
          <c:extLst>
            <c:ext xmlns:c16="http://schemas.microsoft.com/office/drawing/2014/chart" uri="{C3380CC4-5D6E-409C-BE32-E72D297353CC}">
              <c16:uniqueId val="{00000000-D76D-437F-AA34-05EA4EE6F489}"/>
            </c:ext>
          </c:extLst>
        </c:ser>
        <c:ser>
          <c:idx val="1"/>
          <c:order val="1"/>
          <c:tx>
            <c:strRef>
              <c:f>SummaryTable!$A$10</c:f>
              <c:strCache>
                <c:ptCount val="1"/>
                <c:pt idx="0">
                  <c:v>Conv_MSW</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SummaryTable!$B$10:$AQ$10</c:f>
              <c:numCache>
                <c:formatCode>0.000</c:formatCode>
                <c:ptCount val="42"/>
                <c:pt idx="4">
                  <c:v>12.529889999999998</c:v>
                </c:pt>
                <c:pt idx="5">
                  <c:v>13.08845</c:v>
                </c:pt>
                <c:pt idx="6">
                  <c:v>12.875889999999998</c:v>
                </c:pt>
                <c:pt idx="7">
                  <c:v>12.875889999999998</c:v>
                </c:pt>
                <c:pt idx="8">
                  <c:v>12.875889999999998</c:v>
                </c:pt>
                <c:pt idx="9">
                  <c:v>12.875889999999998</c:v>
                </c:pt>
                <c:pt idx="10">
                  <c:v>12.875889999999998</c:v>
                </c:pt>
                <c:pt idx="11">
                  <c:v>12.875889999999998</c:v>
                </c:pt>
                <c:pt idx="12">
                  <c:v>12.875889999999998</c:v>
                </c:pt>
                <c:pt idx="13">
                  <c:v>12.875889999999998</c:v>
                </c:pt>
                <c:pt idx="14">
                  <c:v>12.875889999999998</c:v>
                </c:pt>
                <c:pt idx="15">
                  <c:v>12.875889999999998</c:v>
                </c:pt>
                <c:pt idx="16">
                  <c:v>12.875889999999998</c:v>
                </c:pt>
                <c:pt idx="17">
                  <c:v>12.875889999999998</c:v>
                </c:pt>
                <c:pt idx="18">
                  <c:v>12.875889999999998</c:v>
                </c:pt>
                <c:pt idx="19">
                  <c:v>12.875889999999998</c:v>
                </c:pt>
                <c:pt idx="20">
                  <c:v>12.875889999999998</c:v>
                </c:pt>
                <c:pt idx="21">
                  <c:v>12.875889999999998</c:v>
                </c:pt>
                <c:pt idx="22">
                  <c:v>12.875889999999998</c:v>
                </c:pt>
                <c:pt idx="23">
                  <c:v>12.875889999999998</c:v>
                </c:pt>
                <c:pt idx="24">
                  <c:v>12.875889999999998</c:v>
                </c:pt>
                <c:pt idx="25">
                  <c:v>12.875889999999998</c:v>
                </c:pt>
                <c:pt idx="26">
                  <c:v>12.875889999999998</c:v>
                </c:pt>
                <c:pt idx="27">
                  <c:v>12.875889999999998</c:v>
                </c:pt>
                <c:pt idx="28">
                  <c:v>12.875889999999998</c:v>
                </c:pt>
                <c:pt idx="29">
                  <c:v>12.875889999999998</c:v>
                </c:pt>
                <c:pt idx="30">
                  <c:v>12.875889999999998</c:v>
                </c:pt>
                <c:pt idx="31">
                  <c:v>12.875889999999998</c:v>
                </c:pt>
                <c:pt idx="32">
                  <c:v>12.875889999999998</c:v>
                </c:pt>
                <c:pt idx="33">
                  <c:v>12.875889999999998</c:v>
                </c:pt>
                <c:pt idx="34">
                  <c:v>12.875889999999998</c:v>
                </c:pt>
                <c:pt idx="35">
                  <c:v>12.875889999999998</c:v>
                </c:pt>
                <c:pt idx="36">
                  <c:v>12.875889999999998</c:v>
                </c:pt>
                <c:pt idx="37">
                  <c:v>12.875889999999998</c:v>
                </c:pt>
                <c:pt idx="38">
                  <c:v>12.875889999999998</c:v>
                </c:pt>
                <c:pt idx="39">
                  <c:v>12.875889999999998</c:v>
                </c:pt>
                <c:pt idx="40">
                  <c:v>12.875889999999998</c:v>
                </c:pt>
                <c:pt idx="41">
                  <c:v>12.875889999999998</c:v>
                </c:pt>
              </c:numCache>
            </c:numRef>
          </c:val>
          <c:extLst>
            <c:ext xmlns:c16="http://schemas.microsoft.com/office/drawing/2014/chart" uri="{C3380CC4-5D6E-409C-BE32-E72D297353CC}">
              <c16:uniqueId val="{00000001-D76D-437F-AA34-05EA4EE6F489}"/>
            </c:ext>
          </c:extLst>
        </c:ser>
        <c:ser>
          <c:idx val="6"/>
          <c:order val="2"/>
          <c:tx>
            <c:strRef>
              <c:f>SummaryTable!$A$15</c:f>
              <c:strCache>
                <c:ptCount val="1"/>
                <c:pt idx="0">
                  <c:v>Hydro</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SummaryTable!$B$15:$AQ$15</c:f>
              <c:numCache>
                <c:formatCode>0.000</c:formatCode>
                <c:ptCount val="42"/>
                <c:pt idx="4">
                  <c:v>0.14405000000000001</c:v>
                </c:pt>
                <c:pt idx="5">
                  <c:v>0.13095999999999999</c:v>
                </c:pt>
                <c:pt idx="6">
                  <c:v>0.11524000000000001</c:v>
                </c:pt>
                <c:pt idx="7">
                  <c:v>0.11524000000000001</c:v>
                </c:pt>
                <c:pt idx="8">
                  <c:v>0.11524000000000001</c:v>
                </c:pt>
                <c:pt idx="9">
                  <c:v>0.11524000000000001</c:v>
                </c:pt>
                <c:pt idx="10">
                  <c:v>0.11524000000000001</c:v>
                </c:pt>
                <c:pt idx="11">
                  <c:v>0.11524000000000001</c:v>
                </c:pt>
                <c:pt idx="12">
                  <c:v>0.11524000000000001</c:v>
                </c:pt>
                <c:pt idx="13">
                  <c:v>0.11524000000000001</c:v>
                </c:pt>
                <c:pt idx="14">
                  <c:v>0.11524000000000001</c:v>
                </c:pt>
                <c:pt idx="15">
                  <c:v>0.11524000000000001</c:v>
                </c:pt>
                <c:pt idx="16">
                  <c:v>0.11524000000000001</c:v>
                </c:pt>
                <c:pt idx="17">
                  <c:v>0.11524000000000001</c:v>
                </c:pt>
                <c:pt idx="18">
                  <c:v>0.11524000000000001</c:v>
                </c:pt>
                <c:pt idx="19">
                  <c:v>0.11524000000000001</c:v>
                </c:pt>
                <c:pt idx="20">
                  <c:v>0.11524000000000001</c:v>
                </c:pt>
                <c:pt idx="21">
                  <c:v>0.11524000000000001</c:v>
                </c:pt>
                <c:pt idx="22">
                  <c:v>0.11524000000000001</c:v>
                </c:pt>
                <c:pt idx="23">
                  <c:v>0.11524000000000001</c:v>
                </c:pt>
                <c:pt idx="24">
                  <c:v>0.11524000000000001</c:v>
                </c:pt>
                <c:pt idx="25">
                  <c:v>0.11524000000000001</c:v>
                </c:pt>
                <c:pt idx="26">
                  <c:v>0.11524000000000001</c:v>
                </c:pt>
                <c:pt idx="27">
                  <c:v>0.11524000000000001</c:v>
                </c:pt>
                <c:pt idx="28">
                  <c:v>0.11524000000000001</c:v>
                </c:pt>
                <c:pt idx="29">
                  <c:v>0.11524000000000001</c:v>
                </c:pt>
                <c:pt idx="30">
                  <c:v>0.11524000000000001</c:v>
                </c:pt>
                <c:pt idx="31">
                  <c:v>0.11524000000000001</c:v>
                </c:pt>
                <c:pt idx="32">
                  <c:v>0.11524000000000001</c:v>
                </c:pt>
                <c:pt idx="33">
                  <c:v>0.11524000000000001</c:v>
                </c:pt>
                <c:pt idx="34">
                  <c:v>0.11524000000000001</c:v>
                </c:pt>
                <c:pt idx="35">
                  <c:v>0.11524000000000001</c:v>
                </c:pt>
                <c:pt idx="36">
                  <c:v>0.11524000000000001</c:v>
                </c:pt>
                <c:pt idx="37">
                  <c:v>0.11524000000000001</c:v>
                </c:pt>
                <c:pt idx="38">
                  <c:v>0.11524000000000001</c:v>
                </c:pt>
                <c:pt idx="39">
                  <c:v>0.11524000000000001</c:v>
                </c:pt>
                <c:pt idx="40">
                  <c:v>0.11524000000000001</c:v>
                </c:pt>
                <c:pt idx="41">
                  <c:v>0.11524000000000001</c:v>
                </c:pt>
              </c:numCache>
            </c:numRef>
          </c:val>
          <c:extLst>
            <c:ext xmlns:c16="http://schemas.microsoft.com/office/drawing/2014/chart" uri="{C3380CC4-5D6E-409C-BE32-E72D297353CC}">
              <c16:uniqueId val="{00000002-D76D-437F-AA34-05EA4EE6F489}"/>
            </c:ext>
          </c:extLst>
        </c:ser>
        <c:ser>
          <c:idx val="5"/>
          <c:order val="3"/>
          <c:tx>
            <c:strRef>
              <c:f>SummaryTable!$A$14</c:f>
              <c:strCache>
                <c:ptCount val="1"/>
                <c:pt idx="0">
                  <c:v>Gas_Tur</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SummaryTable!$B$14:$AQ$14</c:f>
              <c:numCache>
                <c:formatCode>0.000</c:formatCode>
                <c:ptCount val="42"/>
                <c:pt idx="4">
                  <c:v>22.592759999999995</c:v>
                </c:pt>
                <c:pt idx="5">
                  <c:v>25.375560000000007</c:v>
                </c:pt>
                <c:pt idx="6">
                  <c:v>29.102460000000001</c:v>
                </c:pt>
                <c:pt idx="7">
                  <c:v>29.400390000000005</c:v>
                </c:pt>
                <c:pt idx="8">
                  <c:v>29.67501</c:v>
                </c:pt>
                <c:pt idx="9">
                  <c:v>29.947089999999999</c:v>
                </c:pt>
                <c:pt idx="10">
                  <c:v>30.23518000000001</c:v>
                </c:pt>
                <c:pt idx="11">
                  <c:v>30.539399999999997</c:v>
                </c:pt>
                <c:pt idx="12">
                  <c:v>30.878449999999997</c:v>
                </c:pt>
                <c:pt idx="13">
                  <c:v>31.25759</c:v>
                </c:pt>
                <c:pt idx="14">
                  <c:v>31.678039999999985</c:v>
                </c:pt>
                <c:pt idx="15">
                  <c:v>32.138640000000002</c:v>
                </c:pt>
                <c:pt idx="16">
                  <c:v>32.66434000000001</c:v>
                </c:pt>
                <c:pt idx="17">
                  <c:v>33.211900000000007</c:v>
                </c:pt>
                <c:pt idx="18">
                  <c:v>33.774910000000006</c:v>
                </c:pt>
                <c:pt idx="19">
                  <c:v>34.361869999999982</c:v>
                </c:pt>
                <c:pt idx="20">
                  <c:v>34.984229999999997</c:v>
                </c:pt>
                <c:pt idx="21">
                  <c:v>35.639319999999998</c:v>
                </c:pt>
                <c:pt idx="22">
                  <c:v>36.320350000000012</c:v>
                </c:pt>
                <c:pt idx="23">
                  <c:v>37.040240000000004</c:v>
                </c:pt>
                <c:pt idx="24">
                  <c:v>37.822650000000017</c:v>
                </c:pt>
                <c:pt idx="25">
                  <c:v>38.66870999999999</c:v>
                </c:pt>
                <c:pt idx="26">
                  <c:v>39.587340000000005</c:v>
                </c:pt>
                <c:pt idx="27">
                  <c:v>40.594599999999993</c:v>
                </c:pt>
                <c:pt idx="28">
                  <c:v>41.717109999999984</c:v>
                </c:pt>
                <c:pt idx="29">
                  <c:v>42.978079999999999</c:v>
                </c:pt>
                <c:pt idx="30">
                  <c:v>44.41443000000001</c:v>
                </c:pt>
                <c:pt idx="31">
                  <c:v>46.057449999999996</c:v>
                </c:pt>
                <c:pt idx="32">
                  <c:v>47.924680000000002</c:v>
                </c:pt>
                <c:pt idx="33">
                  <c:v>50.055080000000004</c:v>
                </c:pt>
                <c:pt idx="34">
                  <c:v>52.528680000000016</c:v>
                </c:pt>
                <c:pt idx="35">
                  <c:v>55.423469999999995</c:v>
                </c:pt>
                <c:pt idx="36">
                  <c:v>58.348830000000028</c:v>
                </c:pt>
                <c:pt idx="37">
                  <c:v>61.320639999999997</c:v>
                </c:pt>
                <c:pt idx="38">
                  <c:v>64.338949999999997</c:v>
                </c:pt>
                <c:pt idx="39">
                  <c:v>67.387669999999986</c:v>
                </c:pt>
                <c:pt idx="40">
                  <c:v>70.473940000000027</c:v>
                </c:pt>
                <c:pt idx="41">
                  <c:v>73.600959999999972</c:v>
                </c:pt>
              </c:numCache>
            </c:numRef>
          </c:val>
          <c:extLst>
            <c:ext xmlns:c16="http://schemas.microsoft.com/office/drawing/2014/chart" uri="{C3380CC4-5D6E-409C-BE32-E72D297353CC}">
              <c16:uniqueId val="{00000003-D76D-437F-AA34-05EA4EE6F489}"/>
            </c:ext>
          </c:extLst>
        </c:ser>
        <c:ser>
          <c:idx val="2"/>
          <c:order val="4"/>
          <c:tx>
            <c:strRef>
              <c:f>SummaryTable!$A$11</c:f>
              <c:strCache>
                <c:ptCount val="1"/>
                <c:pt idx="0">
                  <c:v>Conv_Oil</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SummaryTable!$B$11:$AQ$11</c:f>
              <c:numCache>
                <c:formatCode>0.000</c:formatCode>
                <c:ptCount val="42"/>
                <c:pt idx="4">
                  <c:v>0.42226000000000014</c:v>
                </c:pt>
                <c:pt idx="5">
                  <c:v>0.86594000000000004</c:v>
                </c:pt>
                <c:pt idx="6">
                  <c:v>0.78747000000000011</c:v>
                </c:pt>
                <c:pt idx="7">
                  <c:v>0.7877700000000003</c:v>
                </c:pt>
                <c:pt idx="8">
                  <c:v>0.7877700000000003</c:v>
                </c:pt>
                <c:pt idx="9">
                  <c:v>0.7877700000000003</c:v>
                </c:pt>
                <c:pt idx="10">
                  <c:v>0.7877700000000003</c:v>
                </c:pt>
                <c:pt idx="11">
                  <c:v>0.78784000000000032</c:v>
                </c:pt>
                <c:pt idx="12">
                  <c:v>0.78792000000000018</c:v>
                </c:pt>
                <c:pt idx="13">
                  <c:v>0.78831000000000018</c:v>
                </c:pt>
                <c:pt idx="14">
                  <c:v>0.78887000000000018</c:v>
                </c:pt>
                <c:pt idx="15">
                  <c:v>0.7895000000000002</c:v>
                </c:pt>
                <c:pt idx="16">
                  <c:v>0.79052</c:v>
                </c:pt>
                <c:pt idx="17">
                  <c:v>0.79183999999999999</c:v>
                </c:pt>
                <c:pt idx="18">
                  <c:v>0.79366999999999999</c:v>
                </c:pt>
                <c:pt idx="19">
                  <c:v>0.79614000000000018</c:v>
                </c:pt>
                <c:pt idx="20">
                  <c:v>0.79933999999999994</c:v>
                </c:pt>
                <c:pt idx="21">
                  <c:v>0.80318000000000023</c:v>
                </c:pt>
                <c:pt idx="22">
                  <c:v>0.80699000000000021</c:v>
                </c:pt>
                <c:pt idx="23">
                  <c:v>0.81100000000000005</c:v>
                </c:pt>
                <c:pt idx="24">
                  <c:v>0.81596000000000013</c:v>
                </c:pt>
                <c:pt idx="25">
                  <c:v>0.82214999999999994</c:v>
                </c:pt>
                <c:pt idx="26">
                  <c:v>0.82980000000000032</c:v>
                </c:pt>
                <c:pt idx="27">
                  <c:v>0.83807999999999994</c:v>
                </c:pt>
                <c:pt idx="28">
                  <c:v>0.84750999999999999</c:v>
                </c:pt>
                <c:pt idx="29">
                  <c:v>0.85862000000000027</c:v>
                </c:pt>
                <c:pt idx="30">
                  <c:v>0.87109000000000003</c:v>
                </c:pt>
                <c:pt idx="31">
                  <c:v>0.88444000000000011</c:v>
                </c:pt>
                <c:pt idx="32">
                  <c:v>0.89856000000000025</c:v>
                </c:pt>
                <c:pt idx="33">
                  <c:v>0.91425999999999985</c:v>
                </c:pt>
                <c:pt idx="34">
                  <c:v>0.93143000000000009</c:v>
                </c:pt>
                <c:pt idx="35">
                  <c:v>0.95007999999999992</c:v>
                </c:pt>
                <c:pt idx="36">
                  <c:v>0.96863000000000021</c:v>
                </c:pt>
                <c:pt idx="37">
                  <c:v>0.98720000000000019</c:v>
                </c:pt>
                <c:pt idx="38">
                  <c:v>1.0055200000000002</c:v>
                </c:pt>
                <c:pt idx="39">
                  <c:v>1.02355</c:v>
                </c:pt>
                <c:pt idx="40">
                  <c:v>1.0411100000000002</c:v>
                </c:pt>
                <c:pt idx="41">
                  <c:v>1.0576100000000002</c:v>
                </c:pt>
              </c:numCache>
            </c:numRef>
          </c:val>
          <c:extLst>
            <c:ext xmlns:c16="http://schemas.microsoft.com/office/drawing/2014/chart" uri="{C3380CC4-5D6E-409C-BE32-E72D297353CC}">
              <c16:uniqueId val="{00000004-D76D-437F-AA34-05EA4EE6F489}"/>
            </c:ext>
          </c:extLst>
        </c:ser>
        <c:ser>
          <c:idx val="3"/>
          <c:order val="5"/>
          <c:tx>
            <c:strRef>
              <c:f>SummaryTable!$A$12</c:f>
              <c:strCache>
                <c:ptCount val="1"/>
                <c:pt idx="0">
                  <c:v>Fuel_Cell</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SummaryTable!$B$12:$AQ$12</c:f>
              <c:numCache>
                <c:formatCode>0.000</c:formatCode>
                <c:ptCount val="42"/>
                <c:pt idx="0">
                  <c:v>0</c:v>
                </c:pt>
                <c:pt idx="1">
                  <c:v>0</c:v>
                </c:pt>
                <c:pt idx="2">
                  <c:v>0</c:v>
                </c:pt>
                <c:pt idx="3">
                  <c:v>0</c:v>
                </c:pt>
                <c:pt idx="4">
                  <c:v>6.6196499999999965</c:v>
                </c:pt>
                <c:pt idx="5">
                  <c:v>6.624559999999998</c:v>
                </c:pt>
                <c:pt idx="6">
                  <c:v>6.6304499999999962</c:v>
                </c:pt>
                <c:pt idx="7">
                  <c:v>6.6393499999999976</c:v>
                </c:pt>
                <c:pt idx="8">
                  <c:v>6.6453399999999956</c:v>
                </c:pt>
                <c:pt idx="9">
                  <c:v>6.6520899999999958</c:v>
                </c:pt>
                <c:pt idx="10">
                  <c:v>6.664119999999996</c:v>
                </c:pt>
                <c:pt idx="11">
                  <c:v>6.6877799999999974</c:v>
                </c:pt>
                <c:pt idx="12">
                  <c:v>6.7357999999999958</c:v>
                </c:pt>
                <c:pt idx="13">
                  <c:v>6.8354399999999949</c:v>
                </c:pt>
                <c:pt idx="14">
                  <c:v>6.9869499999999967</c:v>
                </c:pt>
                <c:pt idx="15">
                  <c:v>7.2038099999999954</c:v>
                </c:pt>
                <c:pt idx="16">
                  <c:v>7.522419999999995</c:v>
                </c:pt>
                <c:pt idx="17">
                  <c:v>7.8859399999999944</c:v>
                </c:pt>
                <c:pt idx="18">
                  <c:v>8.258499999999998</c:v>
                </c:pt>
                <c:pt idx="19">
                  <c:v>8.6473299999999984</c:v>
                </c:pt>
                <c:pt idx="20">
                  <c:v>9.0537099999999953</c:v>
                </c:pt>
                <c:pt idx="21">
                  <c:v>9.4676499999999955</c:v>
                </c:pt>
                <c:pt idx="22">
                  <c:v>9.8897999999999957</c:v>
                </c:pt>
                <c:pt idx="23">
                  <c:v>10.323569999999998</c:v>
                </c:pt>
                <c:pt idx="24">
                  <c:v>10.784069999999998</c:v>
                </c:pt>
                <c:pt idx="25">
                  <c:v>11.262729999999999</c:v>
                </c:pt>
                <c:pt idx="26">
                  <c:v>11.756639999999999</c:v>
                </c:pt>
                <c:pt idx="27">
                  <c:v>12.259800000000007</c:v>
                </c:pt>
                <c:pt idx="28">
                  <c:v>12.783859999999997</c:v>
                </c:pt>
                <c:pt idx="29">
                  <c:v>13.332989999999995</c:v>
                </c:pt>
                <c:pt idx="30">
                  <c:v>13.916039999999999</c:v>
                </c:pt>
                <c:pt idx="31">
                  <c:v>14.527780000000003</c:v>
                </c:pt>
                <c:pt idx="32">
                  <c:v>15.166380000000002</c:v>
                </c:pt>
                <c:pt idx="33">
                  <c:v>15.861800000000002</c:v>
                </c:pt>
                <c:pt idx="34">
                  <c:v>16.665959999999995</c:v>
                </c:pt>
                <c:pt idx="35">
                  <c:v>17.666419999999999</c:v>
                </c:pt>
                <c:pt idx="36">
                  <c:v>18.668879999999991</c:v>
                </c:pt>
                <c:pt idx="37">
                  <c:v>19.677820000000001</c:v>
                </c:pt>
                <c:pt idx="38">
                  <c:v>20.695389999999996</c:v>
                </c:pt>
                <c:pt idx="39">
                  <c:v>21.718630000000005</c:v>
                </c:pt>
                <c:pt idx="40">
                  <c:v>22.745429999999995</c:v>
                </c:pt>
                <c:pt idx="41">
                  <c:v>23.775860000000005</c:v>
                </c:pt>
              </c:numCache>
            </c:numRef>
          </c:val>
          <c:extLst>
            <c:ext xmlns:c16="http://schemas.microsoft.com/office/drawing/2014/chart" uri="{C3380CC4-5D6E-409C-BE32-E72D297353CC}">
              <c16:uniqueId val="{00000005-D76D-437F-AA34-05EA4EE6F489}"/>
            </c:ext>
          </c:extLst>
        </c:ser>
        <c:ser>
          <c:idx val="4"/>
          <c:order val="6"/>
          <c:tx>
            <c:strRef>
              <c:f>SummaryTable!$A$13</c:f>
              <c:strCache>
                <c:ptCount val="1"/>
                <c:pt idx="0">
                  <c:v>Gas_Engine</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SummaryTable!$B$13:$AQ$13</c:f>
              <c:numCache>
                <c:formatCode>0.000</c:formatCode>
                <c:ptCount val="42"/>
                <c:pt idx="4">
                  <c:v>1.2406600000000001</c:v>
                </c:pt>
                <c:pt idx="5">
                  <c:v>1.4350400000000005</c:v>
                </c:pt>
                <c:pt idx="6">
                  <c:v>1.3369399999999998</c:v>
                </c:pt>
                <c:pt idx="7">
                  <c:v>2.9322799999999996</c:v>
                </c:pt>
                <c:pt idx="8">
                  <c:v>4.2728599999999988</c:v>
                </c:pt>
                <c:pt idx="9">
                  <c:v>5.57667</c:v>
                </c:pt>
                <c:pt idx="10">
                  <c:v>6.9289700000000005</c:v>
                </c:pt>
                <c:pt idx="11">
                  <c:v>8.319230000000001</c:v>
                </c:pt>
                <c:pt idx="12">
                  <c:v>9.8800100000000004</c:v>
                </c:pt>
                <c:pt idx="13">
                  <c:v>11.684459999999998</c:v>
                </c:pt>
                <c:pt idx="14">
                  <c:v>13.723589999999998</c:v>
                </c:pt>
                <c:pt idx="15">
                  <c:v>15.940789999999996</c:v>
                </c:pt>
                <c:pt idx="16">
                  <c:v>18.475989999999982</c:v>
                </c:pt>
                <c:pt idx="17">
                  <c:v>21.099779999999999</c:v>
                </c:pt>
                <c:pt idx="18">
                  <c:v>23.771199999999986</c:v>
                </c:pt>
                <c:pt idx="19">
                  <c:v>26.561600000000016</c:v>
                </c:pt>
                <c:pt idx="20">
                  <c:v>29.525970000000012</c:v>
                </c:pt>
                <c:pt idx="21">
                  <c:v>32.595649999999999</c:v>
                </c:pt>
                <c:pt idx="22">
                  <c:v>35.707389999999997</c:v>
                </c:pt>
                <c:pt idx="23">
                  <c:v>38.935520000000011</c:v>
                </c:pt>
                <c:pt idx="24">
                  <c:v>42.362249999999996</c:v>
                </c:pt>
                <c:pt idx="25">
                  <c:v>45.902059999999985</c:v>
                </c:pt>
                <c:pt idx="26">
                  <c:v>49.564280000000011</c:v>
                </c:pt>
                <c:pt idx="27">
                  <c:v>53.286270000000023</c:v>
                </c:pt>
                <c:pt idx="28">
                  <c:v>57.142880000000041</c:v>
                </c:pt>
                <c:pt idx="29">
                  <c:v>61.160379999999996</c:v>
                </c:pt>
                <c:pt idx="30">
                  <c:v>65.318770000000015</c:v>
                </c:pt>
                <c:pt idx="31">
                  <c:v>69.632520000000028</c:v>
                </c:pt>
                <c:pt idx="32">
                  <c:v>74.007200000000012</c:v>
                </c:pt>
                <c:pt idx="33">
                  <c:v>78.429340000000025</c:v>
                </c:pt>
                <c:pt idx="34">
                  <c:v>82.951459999999955</c:v>
                </c:pt>
                <c:pt idx="35">
                  <c:v>87.586959999999976</c:v>
                </c:pt>
                <c:pt idx="36">
                  <c:v>92.190089999999969</c:v>
                </c:pt>
                <c:pt idx="37">
                  <c:v>96.725109999999958</c:v>
                </c:pt>
                <c:pt idx="38">
                  <c:v>101.31695000000002</c:v>
                </c:pt>
                <c:pt idx="39">
                  <c:v>105.85331999999991</c:v>
                </c:pt>
                <c:pt idx="40">
                  <c:v>110.36369000000005</c:v>
                </c:pt>
                <c:pt idx="41">
                  <c:v>114.81664000000001</c:v>
                </c:pt>
              </c:numCache>
            </c:numRef>
          </c:val>
          <c:extLst>
            <c:ext xmlns:c16="http://schemas.microsoft.com/office/drawing/2014/chart" uri="{C3380CC4-5D6E-409C-BE32-E72D297353CC}">
              <c16:uniqueId val="{00000006-D76D-437F-AA34-05EA4EE6F489}"/>
            </c:ext>
          </c:extLst>
        </c:ser>
        <c:ser>
          <c:idx val="7"/>
          <c:order val="7"/>
          <c:tx>
            <c:strRef>
              <c:f>SummaryTable!$A$16</c:f>
              <c:strCache>
                <c:ptCount val="1"/>
                <c:pt idx="0">
                  <c:v>Micro_Tur</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SummaryTable!$B$16:$AQ$16</c:f>
              <c:numCache>
                <c:formatCode>0.000</c:formatCode>
                <c:ptCount val="42"/>
                <c:pt idx="4">
                  <c:v>11.402519999999999</c:v>
                </c:pt>
                <c:pt idx="5">
                  <c:v>12.056720000000007</c:v>
                </c:pt>
                <c:pt idx="6">
                  <c:v>12.8827</c:v>
                </c:pt>
                <c:pt idx="7">
                  <c:v>13.620240000000006</c:v>
                </c:pt>
                <c:pt idx="8">
                  <c:v>14.210530000000007</c:v>
                </c:pt>
                <c:pt idx="9">
                  <c:v>14.783340000000004</c:v>
                </c:pt>
                <c:pt idx="10">
                  <c:v>15.373390000000009</c:v>
                </c:pt>
                <c:pt idx="11">
                  <c:v>15.971400000000003</c:v>
                </c:pt>
                <c:pt idx="12">
                  <c:v>16.634379999999997</c:v>
                </c:pt>
                <c:pt idx="13">
                  <c:v>17.380470000000006</c:v>
                </c:pt>
                <c:pt idx="14">
                  <c:v>18.211690000000004</c:v>
                </c:pt>
                <c:pt idx="15">
                  <c:v>19.119109999999999</c:v>
                </c:pt>
                <c:pt idx="16">
                  <c:v>20.148149999999998</c:v>
                </c:pt>
                <c:pt idx="17">
                  <c:v>21.255190000000002</c:v>
                </c:pt>
                <c:pt idx="18">
                  <c:v>22.416439999999998</c:v>
                </c:pt>
                <c:pt idx="19">
                  <c:v>23.644820000000006</c:v>
                </c:pt>
                <c:pt idx="20">
                  <c:v>24.963490000000011</c:v>
                </c:pt>
                <c:pt idx="21">
                  <c:v>26.348050000000004</c:v>
                </c:pt>
                <c:pt idx="22">
                  <c:v>27.751010000000004</c:v>
                </c:pt>
                <c:pt idx="23">
                  <c:v>29.192359999999987</c:v>
                </c:pt>
                <c:pt idx="24">
                  <c:v>30.719169999999995</c:v>
                </c:pt>
                <c:pt idx="25">
                  <c:v>32.287869999999998</c:v>
                </c:pt>
                <c:pt idx="26">
                  <c:v>33.904209999999999</c:v>
                </c:pt>
                <c:pt idx="27">
                  <c:v>35.534379999999999</c:v>
                </c:pt>
                <c:pt idx="28">
                  <c:v>37.223459999999982</c:v>
                </c:pt>
                <c:pt idx="29">
                  <c:v>38.98171</c:v>
                </c:pt>
                <c:pt idx="30">
                  <c:v>40.812599999999989</c:v>
                </c:pt>
                <c:pt idx="31">
                  <c:v>42.694809999999976</c:v>
                </c:pt>
                <c:pt idx="32">
                  <c:v>44.602960000000003</c:v>
                </c:pt>
                <c:pt idx="33">
                  <c:v>46.54818999999997</c:v>
                </c:pt>
                <c:pt idx="34">
                  <c:v>48.515160000000009</c:v>
                </c:pt>
                <c:pt idx="35">
                  <c:v>50.505219999999994</c:v>
                </c:pt>
                <c:pt idx="36">
                  <c:v>52.47343</c:v>
                </c:pt>
                <c:pt idx="37">
                  <c:v>54.450479999999992</c:v>
                </c:pt>
                <c:pt idx="38">
                  <c:v>56.441700000000019</c:v>
                </c:pt>
                <c:pt idx="39">
                  <c:v>58.412459999999989</c:v>
                </c:pt>
                <c:pt idx="40">
                  <c:v>60.358719999999984</c:v>
                </c:pt>
                <c:pt idx="41">
                  <c:v>62.282270000000025</c:v>
                </c:pt>
              </c:numCache>
            </c:numRef>
          </c:val>
          <c:extLst>
            <c:ext xmlns:c16="http://schemas.microsoft.com/office/drawing/2014/chart" uri="{C3380CC4-5D6E-409C-BE32-E72D297353CC}">
              <c16:uniqueId val="{00000007-D76D-437F-AA34-05EA4EE6F489}"/>
            </c:ext>
          </c:extLst>
        </c:ser>
        <c:ser>
          <c:idx val="8"/>
          <c:order val="8"/>
          <c:tx>
            <c:strRef>
              <c:f>SummaryTable!$A$17</c:f>
              <c:strCache>
                <c:ptCount val="1"/>
                <c:pt idx="0">
                  <c:v>Solar_PV</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SummaryTable!$B$17:$AQ$17</c:f>
              <c:numCache>
                <c:formatCode>0.000</c:formatCode>
                <c:ptCount val="42"/>
                <c:pt idx="0">
                  <c:v>1.9833499999999999</c:v>
                </c:pt>
                <c:pt idx="1">
                  <c:v>3.27827</c:v>
                </c:pt>
                <c:pt idx="2">
                  <c:v>4.84138</c:v>
                </c:pt>
                <c:pt idx="3">
                  <c:v>7.3825799999999999</c:v>
                </c:pt>
                <c:pt idx="4">
                  <c:v>29.582770000000004</c:v>
                </c:pt>
                <c:pt idx="5">
                  <c:v>40.433689999999999</c:v>
                </c:pt>
                <c:pt idx="6">
                  <c:v>54.767860000000013</c:v>
                </c:pt>
                <c:pt idx="7">
                  <c:v>68.210039999999992</c:v>
                </c:pt>
                <c:pt idx="8">
                  <c:v>82.392380000000003</c:v>
                </c:pt>
                <c:pt idx="9">
                  <c:v>97.224930000000001</c:v>
                </c:pt>
                <c:pt idx="10">
                  <c:v>113.00355999999999</c:v>
                </c:pt>
                <c:pt idx="11">
                  <c:v>129.13081</c:v>
                </c:pt>
                <c:pt idx="12">
                  <c:v>145.55876000000001</c:v>
                </c:pt>
                <c:pt idx="13">
                  <c:v>160.75494</c:v>
                </c:pt>
                <c:pt idx="14">
                  <c:v>174.70205999999999</c:v>
                </c:pt>
                <c:pt idx="15">
                  <c:v>189.71055000000001</c:v>
                </c:pt>
                <c:pt idx="16">
                  <c:v>206.13330000000002</c:v>
                </c:pt>
                <c:pt idx="17">
                  <c:v>223.89344</c:v>
                </c:pt>
                <c:pt idx="18">
                  <c:v>242.91086000000001</c:v>
                </c:pt>
                <c:pt idx="19">
                  <c:v>263.21553999999998</c:v>
                </c:pt>
                <c:pt idx="20">
                  <c:v>284.90165000000002</c:v>
                </c:pt>
                <c:pt idx="21">
                  <c:v>308.07329000000004</c:v>
                </c:pt>
                <c:pt idx="22">
                  <c:v>332.58421000000004</c:v>
                </c:pt>
                <c:pt idx="23">
                  <c:v>358.42277999999993</c:v>
                </c:pt>
                <c:pt idx="24">
                  <c:v>385.55874</c:v>
                </c:pt>
                <c:pt idx="25">
                  <c:v>414.04182000000003</c:v>
                </c:pt>
                <c:pt idx="26">
                  <c:v>444.00574</c:v>
                </c:pt>
                <c:pt idx="27">
                  <c:v>475.40715</c:v>
                </c:pt>
                <c:pt idx="28">
                  <c:v>508.34589999999997</c:v>
                </c:pt>
                <c:pt idx="29">
                  <c:v>542.82936000000007</c:v>
                </c:pt>
                <c:pt idx="30">
                  <c:v>578.92555000000004</c:v>
                </c:pt>
                <c:pt idx="31">
                  <c:v>616.87139999999999</c:v>
                </c:pt>
                <c:pt idx="32">
                  <c:v>656.56909000000007</c:v>
                </c:pt>
                <c:pt idx="33">
                  <c:v>698.09140000000002</c:v>
                </c:pt>
                <c:pt idx="34">
                  <c:v>741.57970999999998</c:v>
                </c:pt>
                <c:pt idx="35">
                  <c:v>787.26805000000002</c:v>
                </c:pt>
                <c:pt idx="36">
                  <c:v>835.37940000000003</c:v>
                </c:pt>
                <c:pt idx="37">
                  <c:v>886.0399900000001</c:v>
                </c:pt>
                <c:pt idx="38">
                  <c:v>939.37618999999995</c:v>
                </c:pt>
                <c:pt idx="39">
                  <c:v>995.56458999999995</c:v>
                </c:pt>
                <c:pt idx="40">
                  <c:v>1054.7383400000001</c:v>
                </c:pt>
                <c:pt idx="41">
                  <c:v>1117.21407</c:v>
                </c:pt>
              </c:numCache>
            </c:numRef>
          </c:val>
          <c:extLst>
            <c:ext xmlns:c16="http://schemas.microsoft.com/office/drawing/2014/chart" uri="{C3380CC4-5D6E-409C-BE32-E72D297353CC}">
              <c16:uniqueId val="{00000008-D76D-437F-AA34-05EA4EE6F489}"/>
            </c:ext>
          </c:extLst>
        </c:ser>
        <c:ser>
          <c:idx val="10"/>
          <c:order val="10"/>
          <c:tx>
            <c:strRef>
              <c:f>SummaryTable!$A$18</c:f>
              <c:strCache>
                <c:ptCount val="1"/>
                <c:pt idx="0">
                  <c:v>Wind</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SummaryTable!$B$18:$AQ$18</c:f>
              <c:numCache>
                <c:formatCode>0.000</c:formatCode>
                <c:ptCount val="42"/>
                <c:pt idx="0">
                  <c:v>0.14615</c:v>
                </c:pt>
                <c:pt idx="1">
                  <c:v>0.22594999999999998</c:v>
                </c:pt>
                <c:pt idx="2">
                  <c:v>0.36027000000000003</c:v>
                </c:pt>
                <c:pt idx="3">
                  <c:v>0.64969999999999994</c:v>
                </c:pt>
                <c:pt idx="4">
                  <c:v>3.7814399999999999</c:v>
                </c:pt>
                <c:pt idx="5">
                  <c:v>5.8863200000000004</c:v>
                </c:pt>
                <c:pt idx="6">
                  <c:v>9.353310000000004</c:v>
                </c:pt>
                <c:pt idx="7">
                  <c:v>13.670769999999999</c:v>
                </c:pt>
                <c:pt idx="8">
                  <c:v>13.67094</c:v>
                </c:pt>
                <c:pt idx="9">
                  <c:v>13.671120000000002</c:v>
                </c:pt>
                <c:pt idx="10">
                  <c:v>13.67168</c:v>
                </c:pt>
                <c:pt idx="11">
                  <c:v>13.67239</c:v>
                </c:pt>
                <c:pt idx="12">
                  <c:v>13.674110000000001</c:v>
                </c:pt>
                <c:pt idx="13">
                  <c:v>13.67801</c:v>
                </c:pt>
                <c:pt idx="14">
                  <c:v>13.68652</c:v>
                </c:pt>
                <c:pt idx="15">
                  <c:v>13.703200000000001</c:v>
                </c:pt>
                <c:pt idx="16">
                  <c:v>13.735799999999999</c:v>
                </c:pt>
                <c:pt idx="17">
                  <c:v>13.789990000000003</c:v>
                </c:pt>
                <c:pt idx="18">
                  <c:v>13.870900000000001</c:v>
                </c:pt>
                <c:pt idx="19">
                  <c:v>13.980120000000001</c:v>
                </c:pt>
                <c:pt idx="20">
                  <c:v>14.122520000000002</c:v>
                </c:pt>
                <c:pt idx="21">
                  <c:v>14.334110000000003</c:v>
                </c:pt>
                <c:pt idx="22">
                  <c:v>14.607340000000001</c:v>
                </c:pt>
                <c:pt idx="23">
                  <c:v>14.905950000000001</c:v>
                </c:pt>
                <c:pt idx="24">
                  <c:v>15.243629999999998</c:v>
                </c:pt>
                <c:pt idx="25">
                  <c:v>15.60718</c:v>
                </c:pt>
                <c:pt idx="26">
                  <c:v>15.989219999999998</c:v>
                </c:pt>
                <c:pt idx="27">
                  <c:v>16.38252</c:v>
                </c:pt>
                <c:pt idx="28">
                  <c:v>16.78726</c:v>
                </c:pt>
                <c:pt idx="29">
                  <c:v>17.203939999999999</c:v>
                </c:pt>
                <c:pt idx="30">
                  <c:v>17.643720000000002</c:v>
                </c:pt>
                <c:pt idx="31">
                  <c:v>18.11112</c:v>
                </c:pt>
                <c:pt idx="32">
                  <c:v>18.59177</c:v>
                </c:pt>
                <c:pt idx="33">
                  <c:v>19.09309</c:v>
                </c:pt>
                <c:pt idx="34">
                  <c:v>19.622599999999998</c:v>
                </c:pt>
                <c:pt idx="35">
                  <c:v>20.195169999999997</c:v>
                </c:pt>
                <c:pt idx="36">
                  <c:v>20.788759999999996</c:v>
                </c:pt>
                <c:pt idx="37">
                  <c:v>21.321289999999998</c:v>
                </c:pt>
                <c:pt idx="38">
                  <c:v>21.943780000000004</c:v>
                </c:pt>
                <c:pt idx="39">
                  <c:v>22.545289999999994</c:v>
                </c:pt>
                <c:pt idx="40">
                  <c:v>23.187129999999993</c:v>
                </c:pt>
                <c:pt idx="41">
                  <c:v>23.797539999999998</c:v>
                </c:pt>
              </c:numCache>
            </c:numRef>
          </c:val>
          <c:extLst>
            <c:ext xmlns:c16="http://schemas.microsoft.com/office/drawing/2014/chart" uri="{C3380CC4-5D6E-409C-BE32-E72D297353CC}">
              <c16:uniqueId val="{00000009-D76D-437F-AA34-05EA4EE6F489}"/>
            </c:ext>
          </c:extLst>
        </c:ser>
        <c:dLbls>
          <c:showLegendKey val="0"/>
          <c:showVal val="0"/>
          <c:showCatName val="0"/>
          <c:showSerName val="0"/>
          <c:showPercent val="0"/>
          <c:showBubbleSize val="0"/>
        </c:dLbls>
        <c:axId val="387260112"/>
        <c:axId val="387260672"/>
      </c:areaChart>
      <c:lineChart>
        <c:grouping val="standard"/>
        <c:varyColors val="0"/>
        <c:ser>
          <c:idx val="9"/>
          <c:order val="9"/>
          <c:tx>
            <c:strRef>
              <c:f>SummaryTable!$A$35</c:f>
              <c:strCache>
                <c:ptCount val="1"/>
                <c:pt idx="0">
                  <c:v>Total</c:v>
                </c:pt>
              </c:strCache>
            </c:strRef>
          </c:tx>
          <c:spPr>
            <a:ln>
              <a:solidFill>
                <a:sysClr val="windowText" lastClr="000000"/>
              </a:solidFill>
            </a:ln>
          </c:spPr>
          <c:marker>
            <c:symbol val="none"/>
          </c:marker>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SummaryTable!$B$35:$AQ$35</c:f>
              <c:numCache>
                <c:formatCode>0.000</c:formatCode>
                <c:ptCount val="42"/>
                <c:pt idx="0">
                  <c:v>0.62412075029308334</c:v>
                </c:pt>
                <c:pt idx="1">
                  <c:v>1.0270281359906215</c:v>
                </c:pt>
                <c:pt idx="2">
                  <c:v>1.5245164126611959</c:v>
                </c:pt>
                <c:pt idx="3">
                  <c:v>2.3541266119577959</c:v>
                </c:pt>
                <c:pt idx="4">
                  <c:v>26.756966588511137</c:v>
                </c:pt>
                <c:pt idx="5">
                  <c:v>31.705776670574444</c:v>
                </c:pt>
                <c:pt idx="6">
                  <c:v>38.028012895662364</c:v>
                </c:pt>
                <c:pt idx="7">
                  <c:v>44.006808323563895</c:v>
                </c:pt>
                <c:pt idx="8">
                  <c:v>48.811611957796018</c:v>
                </c:pt>
                <c:pt idx="9">
                  <c:v>53.790562719812428</c:v>
                </c:pt>
                <c:pt idx="10">
                  <c:v>59.072409144196953</c:v>
                </c:pt>
                <c:pt idx="11">
                  <c:v>64.478089097303638</c:v>
                </c:pt>
                <c:pt idx="12">
                  <c:v>70.058563892145372</c:v>
                </c:pt>
                <c:pt idx="13">
                  <c:v>75.401409730363426</c:v>
                </c:pt>
                <c:pt idx="14">
                  <c:v>80.500618405627193</c:v>
                </c:pt>
                <c:pt idx="15">
                  <c:v>86.018754396248539</c:v>
                </c:pt>
                <c:pt idx="16">
                  <c:v>92.133912661195779</c:v>
                </c:pt>
                <c:pt idx="17">
                  <c:v>98.715847010551002</c:v>
                </c:pt>
                <c:pt idx="18">
                  <c:v>105.71127491207503</c:v>
                </c:pt>
                <c:pt idx="19">
                  <c:v>113.15879542790152</c:v>
                </c:pt>
                <c:pt idx="20">
                  <c:v>121.11409730363424</c:v>
                </c:pt>
                <c:pt idx="21">
                  <c:v>129.58723329425558</c:v>
                </c:pt>
                <c:pt idx="22">
                  <c:v>138.49867526377494</c:v>
                </c:pt>
                <c:pt idx="23">
                  <c:v>147.86688452520514</c:v>
                </c:pt>
                <c:pt idx="24">
                  <c:v>157.73647713950766</c:v>
                </c:pt>
                <c:pt idx="25">
                  <c:v>168.0782268464244</c:v>
                </c:pt>
                <c:pt idx="26">
                  <c:v>178.93541031652993</c:v>
                </c:pt>
                <c:pt idx="27">
                  <c:v>190.26764067995313</c:v>
                </c:pt>
                <c:pt idx="28">
                  <c:v>202.15075322391561</c:v>
                </c:pt>
                <c:pt idx="29">
                  <c:v>214.60594079718643</c:v>
                </c:pt>
                <c:pt idx="30">
                  <c:v>227.66488569753815</c:v>
                </c:pt>
                <c:pt idx="31">
                  <c:v>241.40384232121926</c:v>
                </c:pt>
                <c:pt idx="32">
                  <c:v>255.75938745603756</c:v>
                </c:pt>
                <c:pt idx="33">
                  <c:v>270.7747801875733</c:v>
                </c:pt>
                <c:pt idx="34">
                  <c:v>286.54319753810086</c:v>
                </c:pt>
                <c:pt idx="35">
                  <c:v>303.19043376318871</c:v>
                </c:pt>
                <c:pt idx="36">
                  <c:v>320.54759964830009</c:v>
                </c:pt>
                <c:pt idx="37">
                  <c:v>338.63215709261431</c:v>
                </c:pt>
                <c:pt idx="38">
                  <c:v>357.56414712778428</c:v>
                </c:pt>
                <c:pt idx="39">
                  <c:v>377.31415592028128</c:v>
                </c:pt>
                <c:pt idx="40">
                  <c:v>397.94805099648306</c:v>
                </c:pt>
                <c:pt idx="41">
                  <c:v>419.52970105509968</c:v>
                </c:pt>
              </c:numCache>
            </c:numRef>
          </c:val>
          <c:smooth val="0"/>
          <c:extLst>
            <c:ext xmlns:c16="http://schemas.microsoft.com/office/drawing/2014/chart" uri="{C3380CC4-5D6E-409C-BE32-E72D297353CC}">
              <c16:uniqueId val="{0000000A-D76D-437F-AA34-05EA4EE6F489}"/>
            </c:ext>
          </c:extLst>
        </c:ser>
        <c:dLbls>
          <c:showLegendKey val="0"/>
          <c:showVal val="0"/>
          <c:showCatName val="0"/>
          <c:showSerName val="0"/>
          <c:showPercent val="0"/>
          <c:showBubbleSize val="0"/>
        </c:dLbls>
        <c:marker val="1"/>
        <c:smooth val="0"/>
        <c:axId val="387261792"/>
        <c:axId val="387261232"/>
      </c:lineChart>
      <c:catAx>
        <c:axId val="387260112"/>
        <c:scaling>
          <c:orientation val="minMax"/>
        </c:scaling>
        <c:delete val="0"/>
        <c:axPos val="b"/>
        <c:numFmt formatCode="General" sourceLinked="1"/>
        <c:majorTickMark val="out"/>
        <c:minorTickMark val="none"/>
        <c:tickLblPos val="nextTo"/>
        <c:txPr>
          <a:bodyPr rot="-2400000" vert="horz"/>
          <a:lstStyle/>
          <a:p>
            <a:pPr>
              <a:defRPr/>
            </a:pPr>
            <a:endParaRPr lang="en-US"/>
          </a:p>
        </c:txPr>
        <c:crossAx val="387260672"/>
        <c:crosses val="autoZero"/>
        <c:auto val="1"/>
        <c:lblAlgn val="ctr"/>
        <c:lblOffset val="100"/>
        <c:noMultiLvlLbl val="0"/>
      </c:catAx>
      <c:valAx>
        <c:axId val="387260672"/>
        <c:scaling>
          <c:orientation val="minMax"/>
        </c:scaling>
        <c:delete val="0"/>
        <c:axPos val="l"/>
        <c:majorGridlines/>
        <c:title>
          <c:tx>
            <c:rich>
              <a:bodyPr/>
              <a:lstStyle/>
              <a:p>
                <a:pPr>
                  <a:defRPr/>
                </a:pPr>
                <a:r>
                  <a:rPr lang="en-US"/>
                  <a:t>Trillion Btu</a:t>
                </a:r>
              </a:p>
            </c:rich>
          </c:tx>
          <c:layout>
            <c:manualLayout>
              <c:xMode val="edge"/>
              <c:yMode val="edge"/>
              <c:x val="1.2208690580344123E-2"/>
              <c:y val="0.45024468139552382"/>
            </c:manualLayout>
          </c:layout>
          <c:overlay val="0"/>
        </c:title>
        <c:numFmt formatCode="0" sourceLinked="0"/>
        <c:majorTickMark val="out"/>
        <c:minorTickMark val="none"/>
        <c:tickLblPos val="nextTo"/>
        <c:spPr>
          <a:ln>
            <a:noFill/>
          </a:ln>
        </c:spPr>
        <c:txPr>
          <a:bodyPr rot="0" vert="horz"/>
          <a:lstStyle/>
          <a:p>
            <a:pPr>
              <a:defRPr/>
            </a:pPr>
            <a:endParaRPr lang="en-US"/>
          </a:p>
        </c:txPr>
        <c:crossAx val="387260112"/>
        <c:crosses val="autoZero"/>
        <c:crossBetween val="midCat"/>
      </c:valAx>
      <c:valAx>
        <c:axId val="387261232"/>
        <c:scaling>
          <c:orientation val="minMax"/>
          <c:max val="468.93317702227432"/>
          <c:min val="0"/>
        </c:scaling>
        <c:delete val="0"/>
        <c:axPos val="r"/>
        <c:title>
          <c:tx>
            <c:rich>
              <a:bodyPr/>
              <a:lstStyle/>
              <a:p>
                <a:pPr>
                  <a:defRPr/>
                </a:pPr>
                <a:r>
                  <a:rPr lang="en-US"/>
                  <a:t>Billion kWh (Total</a:t>
                </a:r>
                <a:r>
                  <a:rPr lang="en-US" baseline="0"/>
                  <a:t> Generation)</a:t>
                </a:r>
                <a:endParaRPr lang="en-US"/>
              </a:p>
            </c:rich>
          </c:tx>
          <c:overlay val="0"/>
        </c:title>
        <c:numFmt formatCode="0" sourceLinked="0"/>
        <c:majorTickMark val="out"/>
        <c:minorTickMark val="none"/>
        <c:tickLblPos val="nextTo"/>
        <c:spPr>
          <a:ln>
            <a:noFill/>
          </a:ln>
        </c:spPr>
        <c:crossAx val="387261792"/>
        <c:crosses val="max"/>
        <c:crossBetween val="between"/>
      </c:valAx>
      <c:catAx>
        <c:axId val="387261792"/>
        <c:scaling>
          <c:orientation val="minMax"/>
        </c:scaling>
        <c:delete val="1"/>
        <c:axPos val="b"/>
        <c:numFmt formatCode="General" sourceLinked="1"/>
        <c:majorTickMark val="out"/>
        <c:minorTickMark val="none"/>
        <c:tickLblPos val="nextTo"/>
        <c:crossAx val="387261232"/>
        <c:crosses val="autoZero"/>
        <c:auto val="1"/>
        <c:lblAlgn val="ctr"/>
        <c:lblOffset val="100"/>
        <c:noMultiLvlLbl val="0"/>
      </c:catAx>
    </c:plotArea>
    <c:legend>
      <c:legendPos val="r"/>
      <c:legendEntry>
        <c:idx val="10"/>
        <c:delete val="1"/>
      </c:legendEntry>
      <c:layout>
        <c:manualLayout>
          <c:xMode val="edge"/>
          <c:yMode val="edge"/>
          <c:x val="0.89012122691172646"/>
          <c:y val="0.3458400727912983"/>
          <c:w val="0.10987877308827358"/>
          <c:h val="0.42901825827629858"/>
        </c:manualLayout>
      </c:layout>
      <c:overlay val="0"/>
    </c:legend>
    <c:plotVisOnly val="1"/>
    <c:dispBlanksAs val="zero"/>
    <c:showDLblsOverMax val="0"/>
  </c:chart>
  <c:txPr>
    <a:bodyPr/>
    <a:lstStyle/>
    <a:p>
      <a:pPr>
        <a:defRPr sz="1100"/>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Buildings Fuel Use Summary</a:t>
            </a:r>
          </a:p>
        </c:rich>
      </c:tx>
      <c:layout>
        <c:manualLayout>
          <c:xMode val="edge"/>
          <c:yMode val="edge"/>
          <c:x val="0.34737801968954907"/>
          <c:y val="1.9575840205180592E-2"/>
        </c:manualLayout>
      </c:layout>
      <c:overlay val="0"/>
    </c:title>
    <c:autoTitleDeleted val="0"/>
    <c:plotArea>
      <c:layout>
        <c:manualLayout>
          <c:layoutTarget val="inner"/>
          <c:xMode val="edge"/>
          <c:yMode val="edge"/>
          <c:x val="7.7691453940066588E-2"/>
          <c:y val="0.11419249592169657"/>
          <c:w val="0.80466148723640396"/>
          <c:h val="0.79445350734094622"/>
        </c:manualLayout>
      </c:layout>
      <c:areaChart>
        <c:grouping val="stacked"/>
        <c:varyColors val="0"/>
        <c:ser>
          <c:idx val="0"/>
          <c:order val="0"/>
          <c:tx>
            <c:strRef>
              <c:f>SummaryTable!$A$9</c:f>
              <c:strCache>
                <c:ptCount val="1"/>
                <c:pt idx="0">
                  <c:v>Conv_Coal</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SummaryTable!$B$100:$AQ$100</c:f>
              <c:numCache>
                <c:formatCode>0.000</c:formatCode>
                <c:ptCount val="42"/>
                <c:pt idx="4">
                  <c:v>9.5409100000000002</c:v>
                </c:pt>
                <c:pt idx="5">
                  <c:v>6.7699499999999979</c:v>
                </c:pt>
                <c:pt idx="6">
                  <c:v>5.7862200000000001</c:v>
                </c:pt>
                <c:pt idx="7">
                  <c:v>5.7862200000000001</c:v>
                </c:pt>
                <c:pt idx="8">
                  <c:v>5.7862200000000001</c:v>
                </c:pt>
                <c:pt idx="9">
                  <c:v>5.7862200000000001</c:v>
                </c:pt>
                <c:pt idx="10">
                  <c:v>5.7862200000000001</c:v>
                </c:pt>
                <c:pt idx="11">
                  <c:v>5.7862200000000001</c:v>
                </c:pt>
                <c:pt idx="12">
                  <c:v>5.7862200000000001</c:v>
                </c:pt>
                <c:pt idx="13">
                  <c:v>5.7862200000000001</c:v>
                </c:pt>
                <c:pt idx="14">
                  <c:v>5.7862200000000001</c:v>
                </c:pt>
                <c:pt idx="15">
                  <c:v>5.7862200000000001</c:v>
                </c:pt>
                <c:pt idx="16">
                  <c:v>5.7862200000000001</c:v>
                </c:pt>
                <c:pt idx="17">
                  <c:v>5.7862200000000001</c:v>
                </c:pt>
                <c:pt idx="18">
                  <c:v>5.7862200000000001</c:v>
                </c:pt>
                <c:pt idx="19">
                  <c:v>5.7862200000000001</c:v>
                </c:pt>
                <c:pt idx="20">
                  <c:v>5.7862200000000001</c:v>
                </c:pt>
                <c:pt idx="21">
                  <c:v>5.7862200000000001</c:v>
                </c:pt>
                <c:pt idx="22">
                  <c:v>5.7862200000000001</c:v>
                </c:pt>
                <c:pt idx="23">
                  <c:v>5.7862200000000001</c:v>
                </c:pt>
                <c:pt idx="24">
                  <c:v>5.7862200000000001</c:v>
                </c:pt>
                <c:pt idx="25">
                  <c:v>5.7862200000000001</c:v>
                </c:pt>
                <c:pt idx="26">
                  <c:v>5.7862200000000001</c:v>
                </c:pt>
                <c:pt idx="27">
                  <c:v>5.7862200000000001</c:v>
                </c:pt>
                <c:pt idx="28">
                  <c:v>5.7862200000000001</c:v>
                </c:pt>
                <c:pt idx="29">
                  <c:v>5.7862200000000001</c:v>
                </c:pt>
                <c:pt idx="30">
                  <c:v>5.7862200000000001</c:v>
                </c:pt>
                <c:pt idx="31">
                  <c:v>5.7862200000000001</c:v>
                </c:pt>
                <c:pt idx="32">
                  <c:v>5.7862200000000001</c:v>
                </c:pt>
                <c:pt idx="33">
                  <c:v>5.7862200000000001</c:v>
                </c:pt>
                <c:pt idx="34">
                  <c:v>5.7862200000000001</c:v>
                </c:pt>
                <c:pt idx="35">
                  <c:v>5.7862200000000001</c:v>
                </c:pt>
                <c:pt idx="36">
                  <c:v>5.7862200000000001</c:v>
                </c:pt>
                <c:pt idx="37">
                  <c:v>5.7862200000000001</c:v>
                </c:pt>
                <c:pt idx="38">
                  <c:v>5.7862200000000001</c:v>
                </c:pt>
                <c:pt idx="39">
                  <c:v>5.7862200000000001</c:v>
                </c:pt>
                <c:pt idx="40">
                  <c:v>5.7862200000000001</c:v>
                </c:pt>
                <c:pt idx="41">
                  <c:v>5.7862200000000001</c:v>
                </c:pt>
              </c:numCache>
            </c:numRef>
          </c:val>
          <c:extLst>
            <c:ext xmlns:c16="http://schemas.microsoft.com/office/drawing/2014/chart" uri="{C3380CC4-5D6E-409C-BE32-E72D297353CC}">
              <c16:uniqueId val="{00000000-CB7D-4247-B813-47DE0FC7DE03}"/>
            </c:ext>
          </c:extLst>
        </c:ser>
        <c:ser>
          <c:idx val="1"/>
          <c:order val="1"/>
          <c:tx>
            <c:strRef>
              <c:f>SummaryTable!$A$10</c:f>
              <c:strCache>
                <c:ptCount val="1"/>
                <c:pt idx="0">
                  <c:v>Conv_MSW</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SummaryTable!$B$101:$AQ$101</c:f>
              <c:numCache>
                <c:formatCode>0.000</c:formatCode>
                <c:ptCount val="42"/>
                <c:pt idx="4">
                  <c:v>87.621579999999994</c:v>
                </c:pt>
                <c:pt idx="5">
                  <c:v>91.527679999999989</c:v>
                </c:pt>
                <c:pt idx="6">
                  <c:v>90.041240000000002</c:v>
                </c:pt>
                <c:pt idx="7">
                  <c:v>90.041240000000002</c:v>
                </c:pt>
                <c:pt idx="8">
                  <c:v>90.041240000000002</c:v>
                </c:pt>
                <c:pt idx="9">
                  <c:v>90.041240000000002</c:v>
                </c:pt>
                <c:pt idx="10">
                  <c:v>90.041240000000002</c:v>
                </c:pt>
                <c:pt idx="11">
                  <c:v>90.041240000000002</c:v>
                </c:pt>
                <c:pt idx="12">
                  <c:v>90.041240000000002</c:v>
                </c:pt>
                <c:pt idx="13">
                  <c:v>90.041240000000002</c:v>
                </c:pt>
                <c:pt idx="14">
                  <c:v>90.041240000000002</c:v>
                </c:pt>
                <c:pt idx="15">
                  <c:v>90.041240000000002</c:v>
                </c:pt>
                <c:pt idx="16">
                  <c:v>90.041240000000002</c:v>
                </c:pt>
                <c:pt idx="17">
                  <c:v>90.041240000000002</c:v>
                </c:pt>
                <c:pt idx="18">
                  <c:v>90.041240000000002</c:v>
                </c:pt>
                <c:pt idx="19">
                  <c:v>90.041240000000002</c:v>
                </c:pt>
                <c:pt idx="20">
                  <c:v>90.041240000000002</c:v>
                </c:pt>
                <c:pt idx="21">
                  <c:v>90.041240000000002</c:v>
                </c:pt>
                <c:pt idx="22">
                  <c:v>90.041240000000002</c:v>
                </c:pt>
                <c:pt idx="23">
                  <c:v>90.041240000000002</c:v>
                </c:pt>
                <c:pt idx="24">
                  <c:v>90.041240000000002</c:v>
                </c:pt>
                <c:pt idx="25">
                  <c:v>90.041240000000002</c:v>
                </c:pt>
                <c:pt idx="26">
                  <c:v>90.041240000000002</c:v>
                </c:pt>
                <c:pt idx="27">
                  <c:v>90.041240000000002</c:v>
                </c:pt>
                <c:pt idx="28">
                  <c:v>90.041240000000002</c:v>
                </c:pt>
                <c:pt idx="29">
                  <c:v>90.041240000000002</c:v>
                </c:pt>
                <c:pt idx="30">
                  <c:v>90.041240000000002</c:v>
                </c:pt>
                <c:pt idx="31">
                  <c:v>90.041240000000002</c:v>
                </c:pt>
                <c:pt idx="32">
                  <c:v>90.041240000000002</c:v>
                </c:pt>
                <c:pt idx="33">
                  <c:v>90.041240000000002</c:v>
                </c:pt>
                <c:pt idx="34">
                  <c:v>90.041240000000002</c:v>
                </c:pt>
                <c:pt idx="35">
                  <c:v>90.041240000000002</c:v>
                </c:pt>
                <c:pt idx="36">
                  <c:v>90.041240000000002</c:v>
                </c:pt>
                <c:pt idx="37">
                  <c:v>90.041240000000002</c:v>
                </c:pt>
                <c:pt idx="38">
                  <c:v>90.041240000000002</c:v>
                </c:pt>
                <c:pt idx="39">
                  <c:v>90.041240000000002</c:v>
                </c:pt>
                <c:pt idx="40">
                  <c:v>90.041240000000002</c:v>
                </c:pt>
                <c:pt idx="41">
                  <c:v>90.041240000000002</c:v>
                </c:pt>
              </c:numCache>
            </c:numRef>
          </c:val>
          <c:extLst>
            <c:ext xmlns:c16="http://schemas.microsoft.com/office/drawing/2014/chart" uri="{C3380CC4-5D6E-409C-BE32-E72D297353CC}">
              <c16:uniqueId val="{00000001-CB7D-4247-B813-47DE0FC7DE03}"/>
            </c:ext>
          </c:extLst>
        </c:ser>
        <c:ser>
          <c:idx val="6"/>
          <c:order val="2"/>
          <c:tx>
            <c:strRef>
              <c:f>SummaryTable!$A$15</c:f>
              <c:strCache>
                <c:ptCount val="1"/>
                <c:pt idx="0">
                  <c:v>Hydro</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SummaryTable!$B$106:$AQ$106</c:f>
              <c:numCache>
                <c:formatCode>0.000</c:formatCode>
                <c:ptCount val="42"/>
                <c:pt idx="4">
                  <c:v>0.49673999999999996</c:v>
                </c:pt>
                <c:pt idx="5">
                  <c:v>0.45157000000000003</c:v>
                </c:pt>
                <c:pt idx="6">
                  <c:v>0.39735000000000004</c:v>
                </c:pt>
                <c:pt idx="7">
                  <c:v>0.39735000000000004</c:v>
                </c:pt>
                <c:pt idx="8">
                  <c:v>0.39735000000000004</c:v>
                </c:pt>
                <c:pt idx="9">
                  <c:v>0.39735000000000004</c:v>
                </c:pt>
                <c:pt idx="10">
                  <c:v>0.39735000000000004</c:v>
                </c:pt>
                <c:pt idx="11">
                  <c:v>0.39735000000000004</c:v>
                </c:pt>
                <c:pt idx="12">
                  <c:v>0.39735000000000004</c:v>
                </c:pt>
                <c:pt idx="13">
                  <c:v>0.39735000000000004</c:v>
                </c:pt>
                <c:pt idx="14">
                  <c:v>0.39735000000000004</c:v>
                </c:pt>
                <c:pt idx="15">
                  <c:v>0.39735000000000004</c:v>
                </c:pt>
                <c:pt idx="16">
                  <c:v>0.39735000000000004</c:v>
                </c:pt>
                <c:pt idx="17">
                  <c:v>0.39735000000000004</c:v>
                </c:pt>
                <c:pt idx="18">
                  <c:v>0.39735000000000004</c:v>
                </c:pt>
                <c:pt idx="19">
                  <c:v>0.39735000000000004</c:v>
                </c:pt>
                <c:pt idx="20">
                  <c:v>0.39735000000000004</c:v>
                </c:pt>
                <c:pt idx="21">
                  <c:v>0.39735000000000004</c:v>
                </c:pt>
                <c:pt idx="22">
                  <c:v>0.39735000000000004</c:v>
                </c:pt>
                <c:pt idx="23">
                  <c:v>0.39735000000000004</c:v>
                </c:pt>
                <c:pt idx="24">
                  <c:v>0.39735000000000004</c:v>
                </c:pt>
                <c:pt idx="25">
                  <c:v>0.39735000000000004</c:v>
                </c:pt>
                <c:pt idx="26">
                  <c:v>0.39735000000000004</c:v>
                </c:pt>
                <c:pt idx="27">
                  <c:v>0.39735000000000004</c:v>
                </c:pt>
                <c:pt idx="28">
                  <c:v>0.39735000000000004</c:v>
                </c:pt>
                <c:pt idx="29">
                  <c:v>0.39735000000000004</c:v>
                </c:pt>
                <c:pt idx="30">
                  <c:v>0.39735000000000004</c:v>
                </c:pt>
                <c:pt idx="31">
                  <c:v>0.39735000000000004</c:v>
                </c:pt>
                <c:pt idx="32">
                  <c:v>0.39735000000000004</c:v>
                </c:pt>
                <c:pt idx="33">
                  <c:v>0.39735000000000004</c:v>
                </c:pt>
                <c:pt idx="34">
                  <c:v>0.39735000000000004</c:v>
                </c:pt>
                <c:pt idx="35">
                  <c:v>0.39735000000000004</c:v>
                </c:pt>
                <c:pt idx="36">
                  <c:v>0.39735000000000004</c:v>
                </c:pt>
                <c:pt idx="37">
                  <c:v>0.39735000000000004</c:v>
                </c:pt>
                <c:pt idx="38">
                  <c:v>0.39735000000000004</c:v>
                </c:pt>
                <c:pt idx="39">
                  <c:v>0.39735000000000004</c:v>
                </c:pt>
                <c:pt idx="40">
                  <c:v>0.39735000000000004</c:v>
                </c:pt>
                <c:pt idx="41">
                  <c:v>0.39735000000000004</c:v>
                </c:pt>
              </c:numCache>
            </c:numRef>
          </c:val>
          <c:extLst>
            <c:ext xmlns:c16="http://schemas.microsoft.com/office/drawing/2014/chart" uri="{C3380CC4-5D6E-409C-BE32-E72D297353CC}">
              <c16:uniqueId val="{00000002-CB7D-4247-B813-47DE0FC7DE03}"/>
            </c:ext>
          </c:extLst>
        </c:ser>
        <c:ser>
          <c:idx val="5"/>
          <c:order val="3"/>
          <c:tx>
            <c:strRef>
              <c:f>SummaryTable!$A$14</c:f>
              <c:strCache>
                <c:ptCount val="1"/>
                <c:pt idx="0">
                  <c:v>Gas_Tur</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SummaryTable!$B$105:$AQ$105</c:f>
              <c:numCache>
                <c:formatCode>0.000</c:formatCode>
                <c:ptCount val="42"/>
                <c:pt idx="4">
                  <c:v>93.745950000000022</c:v>
                </c:pt>
                <c:pt idx="5">
                  <c:v>105.29262999999997</c:v>
                </c:pt>
                <c:pt idx="6">
                  <c:v>120.82149999999997</c:v>
                </c:pt>
                <c:pt idx="7">
                  <c:v>122.05271000000002</c:v>
                </c:pt>
                <c:pt idx="8">
                  <c:v>123.17815999999993</c:v>
                </c:pt>
                <c:pt idx="9">
                  <c:v>124.28423999999997</c:v>
                </c:pt>
                <c:pt idx="10">
                  <c:v>125.44578000000003</c:v>
                </c:pt>
                <c:pt idx="11">
                  <c:v>126.66259000000001</c:v>
                </c:pt>
                <c:pt idx="12">
                  <c:v>128.01892999999998</c:v>
                </c:pt>
                <c:pt idx="13">
                  <c:v>129.53544999999997</c:v>
                </c:pt>
                <c:pt idx="14">
                  <c:v>131.21720000000002</c:v>
                </c:pt>
                <c:pt idx="15">
                  <c:v>133.05970000000002</c:v>
                </c:pt>
                <c:pt idx="16">
                  <c:v>135.16238000000001</c:v>
                </c:pt>
                <c:pt idx="17">
                  <c:v>137.35275999999999</c:v>
                </c:pt>
                <c:pt idx="18">
                  <c:v>139.60483000000002</c:v>
                </c:pt>
                <c:pt idx="19">
                  <c:v>141.95262</c:v>
                </c:pt>
                <c:pt idx="20">
                  <c:v>144.44222000000002</c:v>
                </c:pt>
                <c:pt idx="21">
                  <c:v>147.06225000000003</c:v>
                </c:pt>
                <c:pt idx="22">
                  <c:v>149.7863100000001</c:v>
                </c:pt>
                <c:pt idx="23">
                  <c:v>152.66603000000003</c:v>
                </c:pt>
                <c:pt idx="24">
                  <c:v>155.79569999999998</c:v>
                </c:pt>
                <c:pt idx="25">
                  <c:v>159.17969000000008</c:v>
                </c:pt>
                <c:pt idx="26">
                  <c:v>162.85442999999998</c:v>
                </c:pt>
                <c:pt idx="27">
                  <c:v>166.85154000000006</c:v>
                </c:pt>
                <c:pt idx="28">
                  <c:v>171.27072999999999</c:v>
                </c:pt>
                <c:pt idx="29">
                  <c:v>176.19646000000006</c:v>
                </c:pt>
                <c:pt idx="30">
                  <c:v>181.76412000000002</c:v>
                </c:pt>
                <c:pt idx="31">
                  <c:v>188.08304999999993</c:v>
                </c:pt>
                <c:pt idx="32">
                  <c:v>195.26472000000004</c:v>
                </c:pt>
                <c:pt idx="33">
                  <c:v>203.45846999999995</c:v>
                </c:pt>
                <c:pt idx="34">
                  <c:v>212.97247999999996</c:v>
                </c:pt>
                <c:pt idx="35">
                  <c:v>224.10610999999992</c:v>
                </c:pt>
                <c:pt idx="36">
                  <c:v>235.35752999999988</c:v>
                </c:pt>
                <c:pt idx="37">
                  <c:v>246.78757999999996</c:v>
                </c:pt>
                <c:pt idx="38">
                  <c:v>258.39661999999998</c:v>
                </c:pt>
                <c:pt idx="39">
                  <c:v>270.12236999999988</c:v>
                </c:pt>
                <c:pt idx="40">
                  <c:v>281.99251999999996</c:v>
                </c:pt>
                <c:pt idx="41">
                  <c:v>294.01956000000007</c:v>
                </c:pt>
              </c:numCache>
            </c:numRef>
          </c:val>
          <c:extLst>
            <c:ext xmlns:c16="http://schemas.microsoft.com/office/drawing/2014/chart" uri="{C3380CC4-5D6E-409C-BE32-E72D297353CC}">
              <c16:uniqueId val="{00000003-CB7D-4247-B813-47DE0FC7DE03}"/>
            </c:ext>
          </c:extLst>
        </c:ser>
        <c:ser>
          <c:idx val="2"/>
          <c:order val="4"/>
          <c:tx>
            <c:strRef>
              <c:f>SummaryTable!$A$11</c:f>
              <c:strCache>
                <c:ptCount val="1"/>
                <c:pt idx="0">
                  <c:v>Conv_Oil</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SummaryTable!$B$102:$AQ$102</c:f>
              <c:numCache>
                <c:formatCode>0.000</c:formatCode>
                <c:ptCount val="42"/>
                <c:pt idx="4">
                  <c:v>1.2757599999999996</c:v>
                </c:pt>
                <c:pt idx="5">
                  <c:v>2.6160900000000007</c:v>
                </c:pt>
                <c:pt idx="6">
                  <c:v>2.3783599999999998</c:v>
                </c:pt>
                <c:pt idx="7">
                  <c:v>2.3792599999999999</c:v>
                </c:pt>
                <c:pt idx="8">
                  <c:v>2.3792599999999999</c:v>
                </c:pt>
                <c:pt idx="9">
                  <c:v>2.3792599999999999</c:v>
                </c:pt>
                <c:pt idx="10">
                  <c:v>2.3792599999999999</c:v>
                </c:pt>
                <c:pt idx="11">
                  <c:v>2.3794899999999997</c:v>
                </c:pt>
                <c:pt idx="12">
                  <c:v>2.3797099999999998</c:v>
                </c:pt>
                <c:pt idx="13">
                  <c:v>2.3809299999999998</c:v>
                </c:pt>
                <c:pt idx="14">
                  <c:v>2.3826099999999997</c:v>
                </c:pt>
                <c:pt idx="15">
                  <c:v>2.3845399999999999</c:v>
                </c:pt>
                <c:pt idx="16">
                  <c:v>2.3875999999999991</c:v>
                </c:pt>
                <c:pt idx="17">
                  <c:v>2.3916399999999998</c:v>
                </c:pt>
                <c:pt idx="18">
                  <c:v>2.3971499999999999</c:v>
                </c:pt>
                <c:pt idx="19">
                  <c:v>2.4046599999999994</c:v>
                </c:pt>
                <c:pt idx="20">
                  <c:v>2.4143599999999998</c:v>
                </c:pt>
                <c:pt idx="21">
                  <c:v>2.4260100000000002</c:v>
                </c:pt>
                <c:pt idx="22">
                  <c:v>2.4374899999999999</c:v>
                </c:pt>
                <c:pt idx="23">
                  <c:v>2.4496799999999994</c:v>
                </c:pt>
                <c:pt idx="24">
                  <c:v>2.4647299999999994</c:v>
                </c:pt>
                <c:pt idx="25">
                  <c:v>2.4834799999999992</c:v>
                </c:pt>
                <c:pt idx="26">
                  <c:v>2.5066099999999993</c:v>
                </c:pt>
                <c:pt idx="27">
                  <c:v>2.5317799999999995</c:v>
                </c:pt>
                <c:pt idx="28">
                  <c:v>2.5602999999999998</c:v>
                </c:pt>
                <c:pt idx="29">
                  <c:v>2.5939599999999992</c:v>
                </c:pt>
                <c:pt idx="30">
                  <c:v>2.6317599999999999</c:v>
                </c:pt>
                <c:pt idx="31">
                  <c:v>2.67225</c:v>
                </c:pt>
                <c:pt idx="32">
                  <c:v>2.7149599999999996</c:v>
                </c:pt>
                <c:pt idx="33">
                  <c:v>2.7625199999999994</c:v>
                </c:pt>
                <c:pt idx="34">
                  <c:v>2.8146400000000007</c:v>
                </c:pt>
                <c:pt idx="35">
                  <c:v>2.8710900000000006</c:v>
                </c:pt>
                <c:pt idx="36">
                  <c:v>2.9272900000000011</c:v>
                </c:pt>
                <c:pt idx="37">
                  <c:v>2.9835500000000006</c:v>
                </c:pt>
                <c:pt idx="38">
                  <c:v>3.0391300000000014</c:v>
                </c:pt>
                <c:pt idx="39">
                  <c:v>3.0937800000000015</c:v>
                </c:pt>
                <c:pt idx="40">
                  <c:v>3.1469500000000008</c:v>
                </c:pt>
                <c:pt idx="41">
                  <c:v>3.1969700000000016</c:v>
                </c:pt>
              </c:numCache>
            </c:numRef>
          </c:val>
          <c:extLst>
            <c:ext xmlns:c16="http://schemas.microsoft.com/office/drawing/2014/chart" uri="{C3380CC4-5D6E-409C-BE32-E72D297353CC}">
              <c16:uniqueId val="{00000004-CB7D-4247-B813-47DE0FC7DE03}"/>
            </c:ext>
          </c:extLst>
        </c:ser>
        <c:ser>
          <c:idx val="3"/>
          <c:order val="5"/>
          <c:tx>
            <c:strRef>
              <c:f>SummaryTable!$A$12</c:f>
              <c:strCache>
                <c:ptCount val="1"/>
                <c:pt idx="0">
                  <c:v>Fuel_Cell</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SummaryTable!$B$103:$AQ$103</c:f>
              <c:numCache>
                <c:formatCode>0.000</c:formatCode>
                <c:ptCount val="42"/>
                <c:pt idx="0">
                  <c:v>0</c:v>
                </c:pt>
                <c:pt idx="1">
                  <c:v>0</c:v>
                </c:pt>
                <c:pt idx="2">
                  <c:v>0</c:v>
                </c:pt>
                <c:pt idx="3">
                  <c:v>0</c:v>
                </c:pt>
                <c:pt idx="4">
                  <c:v>18.38784999999999</c:v>
                </c:pt>
                <c:pt idx="5">
                  <c:v>18.401499999999992</c:v>
                </c:pt>
                <c:pt idx="6">
                  <c:v>18.417919999999988</c:v>
                </c:pt>
                <c:pt idx="7">
                  <c:v>18.442659999999986</c:v>
                </c:pt>
                <c:pt idx="8">
                  <c:v>18.459289999999989</c:v>
                </c:pt>
                <c:pt idx="9">
                  <c:v>18.47801999999999</c:v>
                </c:pt>
                <c:pt idx="10">
                  <c:v>18.511459999999985</c:v>
                </c:pt>
                <c:pt idx="11">
                  <c:v>18.577209999999987</c:v>
                </c:pt>
                <c:pt idx="12">
                  <c:v>18.709829999999993</c:v>
                </c:pt>
                <c:pt idx="13">
                  <c:v>18.983599999999985</c:v>
                </c:pt>
                <c:pt idx="14">
                  <c:v>19.397509999999993</c:v>
                </c:pt>
                <c:pt idx="15">
                  <c:v>19.986829999999991</c:v>
                </c:pt>
                <c:pt idx="16">
                  <c:v>20.847850000000005</c:v>
                </c:pt>
                <c:pt idx="17">
                  <c:v>21.830400000000012</c:v>
                </c:pt>
                <c:pt idx="18">
                  <c:v>22.837300000000006</c:v>
                </c:pt>
                <c:pt idx="19">
                  <c:v>23.888240000000003</c:v>
                </c:pt>
                <c:pt idx="20">
                  <c:v>24.986360000000005</c:v>
                </c:pt>
                <c:pt idx="21">
                  <c:v>26.105050000000006</c:v>
                </c:pt>
                <c:pt idx="22">
                  <c:v>27.245560000000001</c:v>
                </c:pt>
                <c:pt idx="23">
                  <c:v>28.417290000000005</c:v>
                </c:pt>
                <c:pt idx="24">
                  <c:v>29.661030000000011</c:v>
                </c:pt>
                <c:pt idx="25">
                  <c:v>30.952880000000015</c:v>
                </c:pt>
                <c:pt idx="26">
                  <c:v>32.284360000000007</c:v>
                </c:pt>
                <c:pt idx="27">
                  <c:v>33.633500000000005</c:v>
                </c:pt>
                <c:pt idx="28">
                  <c:v>35.031139999999994</c:v>
                </c:pt>
                <c:pt idx="29">
                  <c:v>36.488330000000012</c:v>
                </c:pt>
                <c:pt idx="30">
                  <c:v>38.027530000000013</c:v>
                </c:pt>
                <c:pt idx="31">
                  <c:v>39.634010000000018</c:v>
                </c:pt>
                <c:pt idx="32">
                  <c:v>41.311720000000008</c:v>
                </c:pt>
                <c:pt idx="33">
                  <c:v>43.139250000000004</c:v>
                </c:pt>
                <c:pt idx="34">
                  <c:v>45.253779999999999</c:v>
                </c:pt>
                <c:pt idx="35">
                  <c:v>47.88583999999998</c:v>
                </c:pt>
                <c:pt idx="36">
                  <c:v>50.523419999999973</c:v>
                </c:pt>
                <c:pt idx="37">
                  <c:v>53.178110000000046</c:v>
                </c:pt>
                <c:pt idx="38">
                  <c:v>55.855379999999997</c:v>
                </c:pt>
                <c:pt idx="39">
                  <c:v>58.54769000000001</c:v>
                </c:pt>
                <c:pt idx="40">
                  <c:v>61.249240000000007</c:v>
                </c:pt>
                <c:pt idx="41">
                  <c:v>63.96022</c:v>
                </c:pt>
              </c:numCache>
            </c:numRef>
          </c:val>
          <c:extLst>
            <c:ext xmlns:c16="http://schemas.microsoft.com/office/drawing/2014/chart" uri="{C3380CC4-5D6E-409C-BE32-E72D297353CC}">
              <c16:uniqueId val="{00000005-CB7D-4247-B813-47DE0FC7DE03}"/>
            </c:ext>
          </c:extLst>
        </c:ser>
        <c:ser>
          <c:idx val="4"/>
          <c:order val="6"/>
          <c:tx>
            <c:strRef>
              <c:f>SummaryTable!$A$13</c:f>
              <c:strCache>
                <c:ptCount val="1"/>
                <c:pt idx="0">
                  <c:v>Gas_Engine</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SummaryTable!$B$104:$AQ$104</c:f>
              <c:numCache>
                <c:formatCode>0.000</c:formatCode>
                <c:ptCount val="42"/>
                <c:pt idx="4">
                  <c:v>3.8174300000000003</c:v>
                </c:pt>
                <c:pt idx="5">
                  <c:v>4.4118100000000009</c:v>
                </c:pt>
                <c:pt idx="6">
                  <c:v>4.1145700000000005</c:v>
                </c:pt>
                <c:pt idx="7">
                  <c:v>8.9487800000000011</c:v>
                </c:pt>
                <c:pt idx="8">
                  <c:v>13.011460000000003</c:v>
                </c:pt>
                <c:pt idx="9">
                  <c:v>16.962240000000001</c:v>
                </c:pt>
                <c:pt idx="10">
                  <c:v>21.06015</c:v>
                </c:pt>
                <c:pt idx="11">
                  <c:v>25.273020000000006</c:v>
                </c:pt>
                <c:pt idx="12">
                  <c:v>30.002560000000003</c:v>
                </c:pt>
                <c:pt idx="13">
                  <c:v>35.470789999999994</c:v>
                </c:pt>
                <c:pt idx="14">
                  <c:v>41.649860000000004</c:v>
                </c:pt>
                <c:pt idx="15">
                  <c:v>48.368890000000007</c:v>
                </c:pt>
                <c:pt idx="16">
                  <c:v>56.051200000000001</c:v>
                </c:pt>
                <c:pt idx="17">
                  <c:v>64.002020000000044</c:v>
                </c:pt>
                <c:pt idx="18">
                  <c:v>72.097130000000021</c:v>
                </c:pt>
                <c:pt idx="19">
                  <c:v>80.552870000000027</c:v>
                </c:pt>
                <c:pt idx="20">
                  <c:v>89.535960000000017</c:v>
                </c:pt>
                <c:pt idx="21">
                  <c:v>98.838010000000025</c:v>
                </c:pt>
                <c:pt idx="22">
                  <c:v>108.26764000000004</c:v>
                </c:pt>
                <c:pt idx="23">
                  <c:v>118.04959999999998</c:v>
                </c:pt>
                <c:pt idx="24">
                  <c:v>128.43364999999994</c:v>
                </c:pt>
                <c:pt idx="25">
                  <c:v>139.1603400000001</c:v>
                </c:pt>
                <c:pt idx="26">
                  <c:v>150.25799999999995</c:v>
                </c:pt>
                <c:pt idx="27">
                  <c:v>161.53683000000004</c:v>
                </c:pt>
                <c:pt idx="28">
                  <c:v>173.22351999999998</c:v>
                </c:pt>
                <c:pt idx="29">
                  <c:v>185.39765000000003</c:v>
                </c:pt>
                <c:pt idx="30">
                  <c:v>197.99896999999993</c:v>
                </c:pt>
                <c:pt idx="31">
                  <c:v>211.07080999999999</c:v>
                </c:pt>
                <c:pt idx="32">
                  <c:v>224.32740000000001</c:v>
                </c:pt>
                <c:pt idx="33">
                  <c:v>237.72802999999996</c:v>
                </c:pt>
                <c:pt idx="34">
                  <c:v>251.43128999999999</c:v>
                </c:pt>
                <c:pt idx="35">
                  <c:v>265.47827000000012</c:v>
                </c:pt>
                <c:pt idx="36">
                  <c:v>279.42706999999996</c:v>
                </c:pt>
                <c:pt idx="37">
                  <c:v>293.16954000000004</c:v>
                </c:pt>
                <c:pt idx="38">
                  <c:v>307.08428000000015</c:v>
                </c:pt>
                <c:pt idx="39">
                  <c:v>320.83121</c:v>
                </c:pt>
                <c:pt idx="40">
                  <c:v>334.49856999999992</c:v>
                </c:pt>
                <c:pt idx="41">
                  <c:v>347.99245999999994</c:v>
                </c:pt>
              </c:numCache>
            </c:numRef>
          </c:val>
          <c:extLst>
            <c:ext xmlns:c16="http://schemas.microsoft.com/office/drawing/2014/chart" uri="{C3380CC4-5D6E-409C-BE32-E72D297353CC}">
              <c16:uniqueId val="{00000006-CB7D-4247-B813-47DE0FC7DE03}"/>
            </c:ext>
          </c:extLst>
        </c:ser>
        <c:ser>
          <c:idx val="7"/>
          <c:order val="7"/>
          <c:tx>
            <c:strRef>
              <c:f>SummaryTable!$A$16</c:f>
              <c:strCache>
                <c:ptCount val="1"/>
                <c:pt idx="0">
                  <c:v>Micro_Tur</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SummaryTable!$B$107:$AQ$107</c:f>
              <c:numCache>
                <c:formatCode>0.000</c:formatCode>
                <c:ptCount val="42"/>
                <c:pt idx="4">
                  <c:v>44.195689999999985</c:v>
                </c:pt>
                <c:pt idx="5">
                  <c:v>46.721810000000019</c:v>
                </c:pt>
                <c:pt idx="6">
                  <c:v>49.898560000000018</c:v>
                </c:pt>
                <c:pt idx="7">
                  <c:v>52.735020000000027</c:v>
                </c:pt>
                <c:pt idx="8">
                  <c:v>55.005580000000023</c:v>
                </c:pt>
                <c:pt idx="9">
                  <c:v>57.208660000000009</c:v>
                </c:pt>
                <c:pt idx="10">
                  <c:v>59.478250000000031</c:v>
                </c:pt>
                <c:pt idx="11">
                  <c:v>61.778210000000001</c:v>
                </c:pt>
                <c:pt idx="12">
                  <c:v>64.328290000000024</c:v>
                </c:pt>
                <c:pt idx="13">
                  <c:v>67.197699999999998</c:v>
                </c:pt>
                <c:pt idx="14">
                  <c:v>70.394620000000003</c:v>
                </c:pt>
                <c:pt idx="15">
                  <c:v>73.884929999999997</c:v>
                </c:pt>
                <c:pt idx="16">
                  <c:v>77.84265000000002</c:v>
                </c:pt>
                <c:pt idx="17">
                  <c:v>82.067669999999993</c:v>
                </c:pt>
                <c:pt idx="18">
                  <c:v>86.466610000000031</c:v>
                </c:pt>
                <c:pt idx="19">
                  <c:v>91.084560000000025</c:v>
                </c:pt>
                <c:pt idx="20">
                  <c:v>96.00493000000003</c:v>
                </c:pt>
                <c:pt idx="21">
                  <c:v>101.13285000000002</c:v>
                </c:pt>
                <c:pt idx="22">
                  <c:v>106.32907999999999</c:v>
                </c:pt>
                <c:pt idx="23">
                  <c:v>111.66729000000002</c:v>
                </c:pt>
                <c:pt idx="24">
                  <c:v>117.32239000000006</c:v>
                </c:pt>
                <c:pt idx="25">
                  <c:v>123.13249000000002</c:v>
                </c:pt>
                <c:pt idx="26">
                  <c:v>129.11880000000002</c:v>
                </c:pt>
                <c:pt idx="27">
                  <c:v>135.15642000000003</c:v>
                </c:pt>
                <c:pt idx="28">
                  <c:v>141.41224999999997</c:v>
                </c:pt>
                <c:pt idx="29">
                  <c:v>147.92428000000001</c:v>
                </c:pt>
                <c:pt idx="30">
                  <c:v>154.70511999999999</c:v>
                </c:pt>
                <c:pt idx="31">
                  <c:v>161.67665999999997</c:v>
                </c:pt>
                <c:pt idx="32">
                  <c:v>168.74379999999994</c:v>
                </c:pt>
                <c:pt idx="33">
                  <c:v>175.94824000000006</c:v>
                </c:pt>
                <c:pt idx="34">
                  <c:v>183.2334000000001</c:v>
                </c:pt>
                <c:pt idx="35">
                  <c:v>190.60403999999994</c:v>
                </c:pt>
                <c:pt idx="36">
                  <c:v>197.89368999999988</c:v>
                </c:pt>
                <c:pt idx="37">
                  <c:v>205.21604999999985</c:v>
                </c:pt>
                <c:pt idx="38">
                  <c:v>212.59074000000004</c:v>
                </c:pt>
                <c:pt idx="39">
                  <c:v>219.89000999999996</c:v>
                </c:pt>
                <c:pt idx="40">
                  <c:v>227.09835999999993</c:v>
                </c:pt>
                <c:pt idx="41">
                  <c:v>234.22275999999999</c:v>
                </c:pt>
              </c:numCache>
            </c:numRef>
          </c:val>
          <c:extLst>
            <c:ext xmlns:c16="http://schemas.microsoft.com/office/drawing/2014/chart" uri="{C3380CC4-5D6E-409C-BE32-E72D297353CC}">
              <c16:uniqueId val="{00000007-CB7D-4247-B813-47DE0FC7DE03}"/>
            </c:ext>
          </c:extLst>
        </c:ser>
        <c:dLbls>
          <c:showLegendKey val="0"/>
          <c:showVal val="0"/>
          <c:showCatName val="0"/>
          <c:showSerName val="0"/>
          <c:showPercent val="0"/>
          <c:showBubbleSize val="0"/>
        </c:dLbls>
        <c:axId val="529047504"/>
        <c:axId val="529048064"/>
      </c:areaChart>
      <c:catAx>
        <c:axId val="529047504"/>
        <c:scaling>
          <c:orientation val="minMax"/>
        </c:scaling>
        <c:delete val="0"/>
        <c:axPos val="b"/>
        <c:numFmt formatCode="General" sourceLinked="1"/>
        <c:majorTickMark val="out"/>
        <c:minorTickMark val="none"/>
        <c:tickLblPos val="nextTo"/>
        <c:txPr>
          <a:bodyPr rot="-2700000" vert="horz"/>
          <a:lstStyle/>
          <a:p>
            <a:pPr>
              <a:defRPr/>
            </a:pPr>
            <a:endParaRPr lang="en-US"/>
          </a:p>
        </c:txPr>
        <c:crossAx val="529048064"/>
        <c:crosses val="autoZero"/>
        <c:auto val="1"/>
        <c:lblAlgn val="ctr"/>
        <c:lblOffset val="100"/>
        <c:tickLblSkip val="2"/>
        <c:tickMarkSkip val="1"/>
        <c:noMultiLvlLbl val="0"/>
      </c:catAx>
      <c:valAx>
        <c:axId val="529048064"/>
        <c:scaling>
          <c:orientation val="minMax"/>
        </c:scaling>
        <c:delete val="0"/>
        <c:axPos val="l"/>
        <c:majorGridlines/>
        <c:title>
          <c:tx>
            <c:rich>
              <a:bodyPr/>
              <a:lstStyle/>
              <a:p>
                <a:pPr>
                  <a:defRPr/>
                </a:pPr>
                <a:r>
                  <a:rPr lang="en-US"/>
                  <a:t>Trillion Btu</a:t>
                </a:r>
              </a:p>
            </c:rich>
          </c:tx>
          <c:layout>
            <c:manualLayout>
              <c:xMode val="edge"/>
              <c:yMode val="edge"/>
              <c:x val="1.2208690580344123E-2"/>
              <c:y val="0.44371950069675897"/>
            </c:manualLayout>
          </c:layout>
          <c:overlay val="0"/>
        </c:title>
        <c:numFmt formatCode="0" sourceLinked="0"/>
        <c:majorTickMark val="out"/>
        <c:minorTickMark val="none"/>
        <c:tickLblPos val="nextTo"/>
        <c:spPr>
          <a:ln>
            <a:noFill/>
          </a:ln>
        </c:spPr>
        <c:txPr>
          <a:bodyPr rot="0" vert="horz"/>
          <a:lstStyle/>
          <a:p>
            <a:pPr>
              <a:defRPr/>
            </a:pPr>
            <a:endParaRPr lang="en-US"/>
          </a:p>
        </c:txPr>
        <c:crossAx val="529047504"/>
        <c:crosses val="autoZero"/>
        <c:crossBetween val="midCat"/>
      </c:valAx>
    </c:plotArea>
    <c:legend>
      <c:legendPos val="r"/>
      <c:layout>
        <c:manualLayout>
          <c:xMode val="edge"/>
          <c:yMode val="edge"/>
          <c:x val="0.8827206723013441"/>
          <c:y val="0.37357269185944464"/>
          <c:w val="0.11283981074159616"/>
          <c:h val="0.27569326395398397"/>
        </c:manualLayout>
      </c:layout>
      <c:overlay val="0"/>
    </c:legend>
    <c:plotVisOnly val="1"/>
    <c:dispBlanksAs val="zero"/>
    <c:showDLblsOverMax val="0"/>
  </c:chart>
  <c:txPr>
    <a:bodyPr/>
    <a:lstStyle/>
    <a:p>
      <a:pPr>
        <a:defRPr sz="1100">
          <a:latin typeface="+mn-lt"/>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Buildings Capacity Summary</a:t>
            </a:r>
          </a:p>
        </c:rich>
      </c:tx>
      <c:layout>
        <c:manualLayout>
          <c:xMode val="edge"/>
          <c:yMode val="edge"/>
          <c:x val="0.34368251380190556"/>
          <c:y val="1.9575840205180592E-2"/>
        </c:manualLayout>
      </c:layout>
      <c:overlay val="0"/>
    </c:title>
    <c:autoTitleDeleted val="0"/>
    <c:plotArea>
      <c:layout>
        <c:manualLayout>
          <c:layoutTarget val="inner"/>
          <c:xMode val="edge"/>
          <c:yMode val="edge"/>
          <c:x val="7.8801331853496109E-2"/>
          <c:y val="0.12398042414355628"/>
          <c:w val="0.80355160932297442"/>
          <c:h val="0.78466557911908641"/>
        </c:manualLayout>
      </c:layout>
      <c:areaChart>
        <c:grouping val="stacked"/>
        <c:varyColors val="0"/>
        <c:ser>
          <c:idx val="0"/>
          <c:order val="0"/>
          <c:tx>
            <c:strRef>
              <c:f>SummaryTable!$A$9</c:f>
              <c:strCache>
                <c:ptCount val="1"/>
                <c:pt idx="0">
                  <c:v>Conv_Coal</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SummaryTable!$B$40:$AQ$40</c:f>
              <c:numCache>
                <c:formatCode>0.000</c:formatCode>
                <c:ptCount val="42"/>
                <c:pt idx="4">
                  <c:v>0.11773837985000002</c:v>
                </c:pt>
                <c:pt idx="5">
                  <c:v>8.3543523780000017E-2</c:v>
                </c:pt>
                <c:pt idx="6">
                  <c:v>7.1403962380000005E-2</c:v>
                </c:pt>
                <c:pt idx="7">
                  <c:v>7.1403962380000005E-2</c:v>
                </c:pt>
                <c:pt idx="8">
                  <c:v>7.1403962380000005E-2</c:v>
                </c:pt>
                <c:pt idx="9">
                  <c:v>7.1403962380000005E-2</c:v>
                </c:pt>
                <c:pt idx="10">
                  <c:v>7.1403962380000005E-2</c:v>
                </c:pt>
                <c:pt idx="11">
                  <c:v>7.1403962380000005E-2</c:v>
                </c:pt>
                <c:pt idx="12">
                  <c:v>7.1403962380000005E-2</c:v>
                </c:pt>
                <c:pt idx="13">
                  <c:v>7.1403962380000005E-2</c:v>
                </c:pt>
                <c:pt idx="14">
                  <c:v>7.1403962380000005E-2</c:v>
                </c:pt>
                <c:pt idx="15">
                  <c:v>7.1403962380000005E-2</c:v>
                </c:pt>
                <c:pt idx="16">
                  <c:v>7.1403962380000005E-2</c:v>
                </c:pt>
                <c:pt idx="17">
                  <c:v>7.1403962380000005E-2</c:v>
                </c:pt>
                <c:pt idx="18">
                  <c:v>7.1403962380000005E-2</c:v>
                </c:pt>
                <c:pt idx="19">
                  <c:v>7.1403962380000005E-2</c:v>
                </c:pt>
                <c:pt idx="20">
                  <c:v>7.1403962380000005E-2</c:v>
                </c:pt>
                <c:pt idx="21">
                  <c:v>7.1403962380000005E-2</c:v>
                </c:pt>
                <c:pt idx="22">
                  <c:v>7.1403962380000005E-2</c:v>
                </c:pt>
                <c:pt idx="23">
                  <c:v>7.1403962380000005E-2</c:v>
                </c:pt>
                <c:pt idx="24">
                  <c:v>7.1403962380000005E-2</c:v>
                </c:pt>
                <c:pt idx="25">
                  <c:v>7.1403962380000005E-2</c:v>
                </c:pt>
                <c:pt idx="26">
                  <c:v>7.1403962380000005E-2</c:v>
                </c:pt>
                <c:pt idx="27">
                  <c:v>7.1403962380000005E-2</c:v>
                </c:pt>
                <c:pt idx="28">
                  <c:v>7.1403962380000005E-2</c:v>
                </c:pt>
                <c:pt idx="29">
                  <c:v>7.1403962380000005E-2</c:v>
                </c:pt>
                <c:pt idx="30">
                  <c:v>7.1403962380000005E-2</c:v>
                </c:pt>
                <c:pt idx="31">
                  <c:v>7.1403962380000005E-2</c:v>
                </c:pt>
                <c:pt idx="32">
                  <c:v>7.1403962380000005E-2</c:v>
                </c:pt>
                <c:pt idx="33">
                  <c:v>7.1403962380000005E-2</c:v>
                </c:pt>
                <c:pt idx="34">
                  <c:v>7.1403962380000005E-2</c:v>
                </c:pt>
                <c:pt idx="35">
                  <c:v>7.1403962380000005E-2</c:v>
                </c:pt>
                <c:pt idx="36">
                  <c:v>7.1403962380000005E-2</c:v>
                </c:pt>
                <c:pt idx="37">
                  <c:v>7.1403962380000005E-2</c:v>
                </c:pt>
                <c:pt idx="38">
                  <c:v>7.1403962380000005E-2</c:v>
                </c:pt>
                <c:pt idx="39">
                  <c:v>7.1403962380000005E-2</c:v>
                </c:pt>
                <c:pt idx="40">
                  <c:v>7.1403962380000005E-2</c:v>
                </c:pt>
                <c:pt idx="41">
                  <c:v>7.1403962380000005E-2</c:v>
                </c:pt>
              </c:numCache>
            </c:numRef>
          </c:val>
          <c:extLst>
            <c:ext xmlns:c16="http://schemas.microsoft.com/office/drawing/2014/chart" uri="{C3380CC4-5D6E-409C-BE32-E72D297353CC}">
              <c16:uniqueId val="{00000000-47CB-4DA0-A703-2FD1139D252A}"/>
            </c:ext>
          </c:extLst>
        </c:ser>
        <c:ser>
          <c:idx val="1"/>
          <c:order val="1"/>
          <c:tx>
            <c:strRef>
              <c:f>SummaryTable!$A$10</c:f>
              <c:strCache>
                <c:ptCount val="1"/>
                <c:pt idx="0">
                  <c:v>Conv_MSW</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SummaryTable!$B$41:$AQ$41</c:f>
              <c:numCache>
                <c:formatCode>0.000</c:formatCode>
                <c:ptCount val="42"/>
                <c:pt idx="4">
                  <c:v>0.51541052006999999</c:v>
                </c:pt>
                <c:pt idx="5">
                  <c:v>0.53838699082000008</c:v>
                </c:pt>
                <c:pt idx="6">
                  <c:v>0.52964348838000008</c:v>
                </c:pt>
                <c:pt idx="7">
                  <c:v>0.52964348838000008</c:v>
                </c:pt>
                <c:pt idx="8">
                  <c:v>0.52964348838000008</c:v>
                </c:pt>
                <c:pt idx="9">
                  <c:v>0.52964348838000008</c:v>
                </c:pt>
                <c:pt idx="10">
                  <c:v>0.52964348838000008</c:v>
                </c:pt>
                <c:pt idx="11">
                  <c:v>0.52964348838000008</c:v>
                </c:pt>
                <c:pt idx="12">
                  <c:v>0.52964348838000008</c:v>
                </c:pt>
                <c:pt idx="13">
                  <c:v>0.52964348838000008</c:v>
                </c:pt>
                <c:pt idx="14">
                  <c:v>0.52964348838000008</c:v>
                </c:pt>
                <c:pt idx="15">
                  <c:v>0.52964348838000008</c:v>
                </c:pt>
                <c:pt idx="16">
                  <c:v>0.52964348838000008</c:v>
                </c:pt>
                <c:pt idx="17">
                  <c:v>0.52964348838000008</c:v>
                </c:pt>
                <c:pt idx="18">
                  <c:v>0.52964348838000008</c:v>
                </c:pt>
                <c:pt idx="19">
                  <c:v>0.52964348838000008</c:v>
                </c:pt>
                <c:pt idx="20">
                  <c:v>0.52964348838000008</c:v>
                </c:pt>
                <c:pt idx="21">
                  <c:v>0.52964348838000008</c:v>
                </c:pt>
                <c:pt idx="22">
                  <c:v>0.52964348838000008</c:v>
                </c:pt>
                <c:pt idx="23">
                  <c:v>0.52964348838000008</c:v>
                </c:pt>
                <c:pt idx="24">
                  <c:v>0.52964348838000008</c:v>
                </c:pt>
                <c:pt idx="25">
                  <c:v>0.52964348838000008</c:v>
                </c:pt>
                <c:pt idx="26">
                  <c:v>0.52964348838000008</c:v>
                </c:pt>
                <c:pt idx="27">
                  <c:v>0.52964348838000008</c:v>
                </c:pt>
                <c:pt idx="28">
                  <c:v>0.52964348838000008</c:v>
                </c:pt>
                <c:pt idx="29">
                  <c:v>0.52964348838000008</c:v>
                </c:pt>
                <c:pt idx="30">
                  <c:v>0.52964348838000008</c:v>
                </c:pt>
                <c:pt idx="31">
                  <c:v>0.52964348838000008</c:v>
                </c:pt>
                <c:pt idx="32">
                  <c:v>0.52964348838000008</c:v>
                </c:pt>
                <c:pt idx="33">
                  <c:v>0.52964348838000008</c:v>
                </c:pt>
                <c:pt idx="34">
                  <c:v>0.52964348838000008</c:v>
                </c:pt>
                <c:pt idx="35">
                  <c:v>0.52964348838000008</c:v>
                </c:pt>
                <c:pt idx="36">
                  <c:v>0.52964348838000008</c:v>
                </c:pt>
                <c:pt idx="37">
                  <c:v>0.52964348838000008</c:v>
                </c:pt>
                <c:pt idx="38">
                  <c:v>0.52964348838000008</c:v>
                </c:pt>
                <c:pt idx="39">
                  <c:v>0.52964348838000008</c:v>
                </c:pt>
                <c:pt idx="40">
                  <c:v>0.52964348838000008</c:v>
                </c:pt>
                <c:pt idx="41">
                  <c:v>0.52964348838000008</c:v>
                </c:pt>
              </c:numCache>
            </c:numRef>
          </c:val>
          <c:extLst>
            <c:ext xmlns:c16="http://schemas.microsoft.com/office/drawing/2014/chart" uri="{C3380CC4-5D6E-409C-BE32-E72D297353CC}">
              <c16:uniqueId val="{00000001-47CB-4DA0-A703-2FD1139D252A}"/>
            </c:ext>
          </c:extLst>
        </c:ser>
        <c:ser>
          <c:idx val="6"/>
          <c:order val="2"/>
          <c:tx>
            <c:strRef>
              <c:f>SummaryTable!$A$15</c:f>
              <c:strCache>
                <c:ptCount val="1"/>
                <c:pt idx="0">
                  <c:v>Hydro</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SummaryTable!$B$46:$AQ$46</c:f>
              <c:numCache>
                <c:formatCode>0.000</c:formatCode>
                <c:ptCount val="42"/>
                <c:pt idx="0">
                  <c:v>0</c:v>
                </c:pt>
                <c:pt idx="1">
                  <c:v>0</c:v>
                </c:pt>
                <c:pt idx="2">
                  <c:v>0</c:v>
                </c:pt>
                <c:pt idx="3">
                  <c:v>0</c:v>
                </c:pt>
                <c:pt idx="4">
                  <c:v>5.9256748099999999E-3</c:v>
                </c:pt>
                <c:pt idx="5">
                  <c:v>5.3867152599999992E-3</c:v>
                </c:pt>
                <c:pt idx="6">
                  <c:v>4.7400566399999986E-3</c:v>
                </c:pt>
                <c:pt idx="7">
                  <c:v>4.7400566399999986E-3</c:v>
                </c:pt>
                <c:pt idx="8">
                  <c:v>4.7400566399999986E-3</c:v>
                </c:pt>
                <c:pt idx="9">
                  <c:v>4.7400566399999986E-3</c:v>
                </c:pt>
                <c:pt idx="10">
                  <c:v>4.7400566399999986E-3</c:v>
                </c:pt>
                <c:pt idx="11">
                  <c:v>4.7400566399999986E-3</c:v>
                </c:pt>
                <c:pt idx="12">
                  <c:v>4.7400566399999986E-3</c:v>
                </c:pt>
                <c:pt idx="13">
                  <c:v>4.7400566399999986E-3</c:v>
                </c:pt>
                <c:pt idx="14">
                  <c:v>4.7400566399999986E-3</c:v>
                </c:pt>
                <c:pt idx="15">
                  <c:v>4.7400566399999986E-3</c:v>
                </c:pt>
                <c:pt idx="16">
                  <c:v>4.7400566399999986E-3</c:v>
                </c:pt>
                <c:pt idx="17">
                  <c:v>4.7400566399999986E-3</c:v>
                </c:pt>
                <c:pt idx="18">
                  <c:v>4.7400566399999986E-3</c:v>
                </c:pt>
                <c:pt idx="19">
                  <c:v>4.7400566399999986E-3</c:v>
                </c:pt>
                <c:pt idx="20">
                  <c:v>4.7400566399999986E-3</c:v>
                </c:pt>
                <c:pt idx="21">
                  <c:v>4.7400566399999986E-3</c:v>
                </c:pt>
                <c:pt idx="22">
                  <c:v>4.7400566399999986E-3</c:v>
                </c:pt>
                <c:pt idx="23">
                  <c:v>4.7400566399999986E-3</c:v>
                </c:pt>
                <c:pt idx="24">
                  <c:v>4.7400566399999986E-3</c:v>
                </c:pt>
                <c:pt idx="25">
                  <c:v>4.7400566399999986E-3</c:v>
                </c:pt>
                <c:pt idx="26">
                  <c:v>4.7400566399999986E-3</c:v>
                </c:pt>
                <c:pt idx="27">
                  <c:v>4.7400566399999986E-3</c:v>
                </c:pt>
                <c:pt idx="28">
                  <c:v>4.7400566399999986E-3</c:v>
                </c:pt>
                <c:pt idx="29">
                  <c:v>4.7400566399999986E-3</c:v>
                </c:pt>
                <c:pt idx="30">
                  <c:v>4.7400566399999986E-3</c:v>
                </c:pt>
                <c:pt idx="31">
                  <c:v>4.7400566399999986E-3</c:v>
                </c:pt>
                <c:pt idx="32">
                  <c:v>4.7400566399999986E-3</c:v>
                </c:pt>
                <c:pt idx="33">
                  <c:v>4.7400566399999986E-3</c:v>
                </c:pt>
                <c:pt idx="34">
                  <c:v>4.7400566399999986E-3</c:v>
                </c:pt>
                <c:pt idx="35">
                  <c:v>4.7400566399999986E-3</c:v>
                </c:pt>
                <c:pt idx="36">
                  <c:v>4.7400566399999986E-3</c:v>
                </c:pt>
                <c:pt idx="37">
                  <c:v>4.7400566399999986E-3</c:v>
                </c:pt>
                <c:pt idx="38">
                  <c:v>4.7400566399999986E-3</c:v>
                </c:pt>
                <c:pt idx="39">
                  <c:v>4.7400566399999986E-3</c:v>
                </c:pt>
                <c:pt idx="40">
                  <c:v>4.7400566399999986E-3</c:v>
                </c:pt>
                <c:pt idx="41">
                  <c:v>4.7400566399999986E-3</c:v>
                </c:pt>
              </c:numCache>
            </c:numRef>
          </c:val>
          <c:extLst>
            <c:ext xmlns:c16="http://schemas.microsoft.com/office/drawing/2014/chart" uri="{C3380CC4-5D6E-409C-BE32-E72D297353CC}">
              <c16:uniqueId val="{00000002-47CB-4DA0-A703-2FD1139D252A}"/>
            </c:ext>
          </c:extLst>
        </c:ser>
        <c:ser>
          <c:idx val="5"/>
          <c:order val="3"/>
          <c:tx>
            <c:strRef>
              <c:f>SummaryTable!$A$14</c:f>
              <c:strCache>
                <c:ptCount val="1"/>
                <c:pt idx="0">
                  <c:v>Gas_Tur</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SummaryTable!$B$45:$AQ$45</c:f>
              <c:numCache>
                <c:formatCode>0.000</c:formatCode>
                <c:ptCount val="42"/>
                <c:pt idx="0">
                  <c:v>0</c:v>
                </c:pt>
                <c:pt idx="1">
                  <c:v>0</c:v>
                </c:pt>
                <c:pt idx="2">
                  <c:v>0</c:v>
                </c:pt>
                <c:pt idx="3">
                  <c:v>0</c:v>
                </c:pt>
                <c:pt idx="4">
                  <c:v>0.91018055187000024</c:v>
                </c:pt>
                <c:pt idx="5">
                  <c:v>1.0222874840000002</c:v>
                </c:pt>
                <c:pt idx="6">
                  <c:v>1.1724320325700002</c:v>
                </c:pt>
                <c:pt idx="7">
                  <c:v>1.1844351747200002</c:v>
                </c:pt>
                <c:pt idx="8">
                  <c:v>1.1954980099400003</c:v>
                </c:pt>
                <c:pt idx="9">
                  <c:v>1.2064599144300003</c:v>
                </c:pt>
                <c:pt idx="10">
                  <c:v>1.2180648086800003</c:v>
                </c:pt>
                <c:pt idx="11">
                  <c:v>1.2303204754500003</c:v>
                </c:pt>
                <c:pt idx="12">
                  <c:v>1.2439806930100004</c:v>
                </c:pt>
                <c:pt idx="13">
                  <c:v>1.2592541980700005</c:v>
                </c:pt>
                <c:pt idx="14">
                  <c:v>1.2761923528800003</c:v>
                </c:pt>
                <c:pt idx="15">
                  <c:v>1.2947495467100003</c:v>
                </c:pt>
                <c:pt idx="16">
                  <c:v>1.3159265819400003</c:v>
                </c:pt>
                <c:pt idx="17">
                  <c:v>1.3379872586400003</c:v>
                </c:pt>
                <c:pt idx="18">
                  <c:v>1.3606694761100004</c:v>
                </c:pt>
                <c:pt idx="19">
                  <c:v>1.3843154731100005</c:v>
                </c:pt>
                <c:pt idx="20">
                  <c:v>1.4093891337100004</c:v>
                </c:pt>
                <c:pt idx="21">
                  <c:v>1.4357776112500005</c:v>
                </c:pt>
                <c:pt idx="22">
                  <c:v>1.4632129031900005</c:v>
                </c:pt>
                <c:pt idx="23">
                  <c:v>1.4922165884400005</c:v>
                </c:pt>
                <c:pt idx="24">
                  <c:v>1.5237369603500006</c:v>
                </c:pt>
                <c:pt idx="25">
                  <c:v>1.5578195183100008</c:v>
                </c:pt>
                <c:pt idx="26">
                  <c:v>1.5948296156100006</c:v>
                </c:pt>
                <c:pt idx="27">
                  <c:v>1.6354082814600006</c:v>
                </c:pt>
                <c:pt idx="28">
                  <c:v>1.6806289963200005</c:v>
                </c:pt>
                <c:pt idx="29">
                  <c:v>1.7314302231300005</c:v>
                </c:pt>
                <c:pt idx="30">
                  <c:v>1.7892993888700006</c:v>
                </c:pt>
                <c:pt idx="31">
                  <c:v>1.8554870699200006</c:v>
                </c:pt>
                <c:pt idx="32">
                  <c:v>1.9307111099400005</c:v>
                </c:pt>
                <c:pt idx="33">
                  <c:v>2.0165356508000007</c:v>
                </c:pt>
                <c:pt idx="34">
                  <c:v>2.1161895272000009</c:v>
                </c:pt>
                <c:pt idx="35">
                  <c:v>2.2328087584700005</c:v>
                </c:pt>
                <c:pt idx="36">
                  <c:v>2.3506610239500008</c:v>
                </c:pt>
                <c:pt idx="37">
                  <c:v>2.4703844342700005</c:v>
                </c:pt>
                <c:pt idx="38">
                  <c:v>2.5919826642400006</c:v>
                </c:pt>
                <c:pt idx="39">
                  <c:v>2.7148034197100008</c:v>
                </c:pt>
                <c:pt idx="40">
                  <c:v>2.8391374222900012</c:v>
                </c:pt>
                <c:pt idx="41">
                  <c:v>2.9651131921200014</c:v>
                </c:pt>
              </c:numCache>
            </c:numRef>
          </c:val>
          <c:extLst>
            <c:ext xmlns:c16="http://schemas.microsoft.com/office/drawing/2014/chart" uri="{C3380CC4-5D6E-409C-BE32-E72D297353CC}">
              <c16:uniqueId val="{00000003-47CB-4DA0-A703-2FD1139D252A}"/>
            </c:ext>
          </c:extLst>
        </c:ser>
        <c:ser>
          <c:idx val="2"/>
          <c:order val="4"/>
          <c:tx>
            <c:strRef>
              <c:f>SummaryTable!$A$11</c:f>
              <c:strCache>
                <c:ptCount val="1"/>
                <c:pt idx="0">
                  <c:v>Conv_Oil</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SummaryTable!$B$42:$AQ$42</c:f>
              <c:numCache>
                <c:formatCode>0.000</c:formatCode>
                <c:ptCount val="42"/>
                <c:pt idx="4">
                  <c:v>1.7046795220000004E-2</c:v>
                </c:pt>
                <c:pt idx="5">
                  <c:v>3.493881158E-2</c:v>
                </c:pt>
                <c:pt idx="6">
                  <c:v>3.1777986700000004E-2</c:v>
                </c:pt>
                <c:pt idx="7">
                  <c:v>3.1789986700000002E-2</c:v>
                </c:pt>
                <c:pt idx="8">
                  <c:v>3.1789986700000002E-2</c:v>
                </c:pt>
                <c:pt idx="9">
                  <c:v>3.1789986700000002E-2</c:v>
                </c:pt>
                <c:pt idx="10">
                  <c:v>3.1789986700000002E-2</c:v>
                </c:pt>
                <c:pt idx="11">
                  <c:v>3.1792986700000005E-2</c:v>
                </c:pt>
                <c:pt idx="12">
                  <c:v>3.1795986700000001E-2</c:v>
                </c:pt>
                <c:pt idx="13">
                  <c:v>3.1812036699999997E-2</c:v>
                </c:pt>
                <c:pt idx="14">
                  <c:v>3.1834486700000005E-2</c:v>
                </c:pt>
                <c:pt idx="15">
                  <c:v>3.1859936700000001E-2</c:v>
                </c:pt>
                <c:pt idx="16">
                  <c:v>3.1900786600000001E-2</c:v>
                </c:pt>
                <c:pt idx="17">
                  <c:v>3.1954436520000004E-2</c:v>
                </c:pt>
                <c:pt idx="18">
                  <c:v>3.2027706330000003E-2</c:v>
                </c:pt>
                <c:pt idx="19">
                  <c:v>3.2127386120000004E-2</c:v>
                </c:pt>
                <c:pt idx="20">
                  <c:v>3.2256465960000001E-2</c:v>
                </c:pt>
                <c:pt idx="21">
                  <c:v>3.2411436240000001E-2</c:v>
                </c:pt>
                <c:pt idx="22">
                  <c:v>3.2563806520000002E-2</c:v>
                </c:pt>
                <c:pt idx="23">
                  <c:v>3.2725866720000003E-2</c:v>
                </c:pt>
                <c:pt idx="24">
                  <c:v>3.2926216879999998E-2</c:v>
                </c:pt>
                <c:pt idx="25">
                  <c:v>3.3175456870000002E-2</c:v>
                </c:pt>
                <c:pt idx="26">
                  <c:v>3.3482876790000005E-2</c:v>
                </c:pt>
                <c:pt idx="27">
                  <c:v>3.3817306570000004E-2</c:v>
                </c:pt>
                <c:pt idx="28">
                  <c:v>3.4197006860000004E-2</c:v>
                </c:pt>
                <c:pt idx="29">
                  <c:v>3.4644296960000001E-2</c:v>
                </c:pt>
                <c:pt idx="30">
                  <c:v>3.5146666709999996E-2</c:v>
                </c:pt>
                <c:pt idx="31">
                  <c:v>3.5685166959999993E-2</c:v>
                </c:pt>
                <c:pt idx="32">
                  <c:v>3.6253067229999991E-2</c:v>
                </c:pt>
                <c:pt idx="33">
                  <c:v>3.688535736999999E-2</c:v>
                </c:pt>
                <c:pt idx="34">
                  <c:v>3.7578127199999985E-2</c:v>
                </c:pt>
                <c:pt idx="35">
                  <c:v>3.8328526809999985E-2</c:v>
                </c:pt>
                <c:pt idx="36">
                  <c:v>3.9075926699999992E-2</c:v>
                </c:pt>
                <c:pt idx="37">
                  <c:v>3.9823726359999985E-2</c:v>
                </c:pt>
                <c:pt idx="38">
                  <c:v>4.0562526009999988E-2</c:v>
                </c:pt>
                <c:pt idx="39">
                  <c:v>4.1289025769999987E-2</c:v>
                </c:pt>
                <c:pt idx="40">
                  <c:v>4.1995945439999988E-2</c:v>
                </c:pt>
                <c:pt idx="41">
                  <c:v>4.2661065249999984E-2</c:v>
                </c:pt>
              </c:numCache>
            </c:numRef>
          </c:val>
          <c:extLst>
            <c:ext xmlns:c16="http://schemas.microsoft.com/office/drawing/2014/chart" uri="{C3380CC4-5D6E-409C-BE32-E72D297353CC}">
              <c16:uniqueId val="{00000004-47CB-4DA0-A703-2FD1139D252A}"/>
            </c:ext>
          </c:extLst>
        </c:ser>
        <c:ser>
          <c:idx val="3"/>
          <c:order val="5"/>
          <c:tx>
            <c:strRef>
              <c:f>SummaryTable!$A$12</c:f>
              <c:strCache>
                <c:ptCount val="1"/>
                <c:pt idx="0">
                  <c:v>Fuel_Cell</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SummaryTable!$B$43:$AQ$43</c:f>
              <c:numCache>
                <c:formatCode>0.000</c:formatCode>
                <c:ptCount val="42"/>
                <c:pt idx="0">
                  <c:v>0</c:v>
                </c:pt>
                <c:pt idx="1">
                  <c:v>0</c:v>
                </c:pt>
                <c:pt idx="2">
                  <c:v>0</c:v>
                </c:pt>
                <c:pt idx="3">
                  <c:v>0</c:v>
                </c:pt>
                <c:pt idx="4">
                  <c:v>0.26723200842000017</c:v>
                </c:pt>
                <c:pt idx="5">
                  <c:v>0.26743000842000014</c:v>
                </c:pt>
                <c:pt idx="6">
                  <c:v>0.26766800842000016</c:v>
                </c:pt>
                <c:pt idx="7">
                  <c:v>0.26802684817000011</c:v>
                </c:pt>
                <c:pt idx="8">
                  <c:v>0.2682680380000001</c:v>
                </c:pt>
                <c:pt idx="9">
                  <c:v>0.26853963811000009</c:v>
                </c:pt>
                <c:pt idx="10">
                  <c:v>0.26902482824000012</c:v>
                </c:pt>
                <c:pt idx="11">
                  <c:v>0.26997834856000014</c:v>
                </c:pt>
                <c:pt idx="12">
                  <c:v>0.27191241942000011</c:v>
                </c:pt>
                <c:pt idx="13">
                  <c:v>0.27592665955000012</c:v>
                </c:pt>
                <c:pt idx="14">
                  <c:v>0.28202992027000012</c:v>
                </c:pt>
                <c:pt idx="15">
                  <c:v>0.29076706003000014</c:v>
                </c:pt>
                <c:pt idx="16">
                  <c:v>0.30360127041000012</c:v>
                </c:pt>
                <c:pt idx="17">
                  <c:v>0.31824726188000013</c:v>
                </c:pt>
                <c:pt idx="18">
                  <c:v>0.33325653980000008</c:v>
                </c:pt>
                <c:pt idx="19">
                  <c:v>0.34892310837000007</c:v>
                </c:pt>
                <c:pt idx="20">
                  <c:v>0.3652933074300001</c:v>
                </c:pt>
                <c:pt idx="21">
                  <c:v>0.38197080082000012</c:v>
                </c:pt>
                <c:pt idx="22">
                  <c:v>0.39897683122000005</c:v>
                </c:pt>
                <c:pt idx="23">
                  <c:v>0.41645174006000008</c:v>
                </c:pt>
                <c:pt idx="24">
                  <c:v>0.43500737058000011</c:v>
                </c:pt>
                <c:pt idx="25">
                  <c:v>0.45429559992000007</c:v>
                </c:pt>
                <c:pt idx="26">
                  <c:v>0.47420140953000006</c:v>
                </c:pt>
                <c:pt idx="27">
                  <c:v>0.49442099840000003</c:v>
                </c:pt>
                <c:pt idx="28">
                  <c:v>0.51548003666000008</c:v>
                </c:pt>
                <c:pt idx="29">
                  <c:v>0.53755282026000006</c:v>
                </c:pt>
                <c:pt idx="30">
                  <c:v>0.56098935134000005</c:v>
                </c:pt>
                <c:pt idx="31">
                  <c:v>0.58557887429</c:v>
                </c:pt>
                <c:pt idx="32">
                  <c:v>0.61125596618</c:v>
                </c:pt>
                <c:pt idx="33">
                  <c:v>0.63908717723000008</c:v>
                </c:pt>
                <c:pt idx="34">
                  <c:v>0.67143238769000002</c:v>
                </c:pt>
                <c:pt idx="35">
                  <c:v>0.71168003274000002</c:v>
                </c:pt>
                <c:pt idx="36">
                  <c:v>0.75201200827000014</c:v>
                </c:pt>
                <c:pt idx="37">
                  <c:v>0.79260530784000016</c:v>
                </c:pt>
                <c:pt idx="38">
                  <c:v>0.83354426559000017</c:v>
                </c:pt>
                <c:pt idx="39">
                  <c:v>0.87471212031000012</c:v>
                </c:pt>
                <c:pt idx="40">
                  <c:v>0.91602275455000015</c:v>
                </c:pt>
                <c:pt idx="41">
                  <c:v>0.95747771366000023</c:v>
                </c:pt>
              </c:numCache>
            </c:numRef>
          </c:val>
          <c:extLst>
            <c:ext xmlns:c16="http://schemas.microsoft.com/office/drawing/2014/chart" uri="{C3380CC4-5D6E-409C-BE32-E72D297353CC}">
              <c16:uniqueId val="{00000005-47CB-4DA0-A703-2FD1139D252A}"/>
            </c:ext>
          </c:extLst>
        </c:ser>
        <c:ser>
          <c:idx val="4"/>
          <c:order val="6"/>
          <c:tx>
            <c:strRef>
              <c:f>SummaryTable!$A$13</c:f>
              <c:strCache>
                <c:ptCount val="1"/>
                <c:pt idx="0">
                  <c:v>Gas_Engine</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SummaryTable!$B$44:$AQ$44</c:f>
              <c:numCache>
                <c:formatCode>0.000</c:formatCode>
                <c:ptCount val="42"/>
                <c:pt idx="0">
                  <c:v>0</c:v>
                </c:pt>
                <c:pt idx="1">
                  <c:v>0</c:v>
                </c:pt>
                <c:pt idx="2">
                  <c:v>0</c:v>
                </c:pt>
                <c:pt idx="3">
                  <c:v>0</c:v>
                </c:pt>
                <c:pt idx="4">
                  <c:v>4.9982056229999995E-2</c:v>
                </c:pt>
                <c:pt idx="5">
                  <c:v>5.7812064789999999E-2</c:v>
                </c:pt>
                <c:pt idx="6">
                  <c:v>5.3860232199999997E-2</c:v>
                </c:pt>
                <c:pt idx="7">
                  <c:v>0.11812875269999998</c:v>
                </c:pt>
                <c:pt idx="8">
                  <c:v>0.17213990947999996</c:v>
                </c:pt>
                <c:pt idx="9">
                  <c:v>0.22466360012999997</c:v>
                </c:pt>
                <c:pt idx="10">
                  <c:v>0.27914330890999994</c:v>
                </c:pt>
                <c:pt idx="11">
                  <c:v>0.33515135461000001</c:v>
                </c:pt>
                <c:pt idx="12">
                  <c:v>0.39802802563</c:v>
                </c:pt>
                <c:pt idx="13">
                  <c:v>0.47072528832999999</c:v>
                </c:pt>
                <c:pt idx="14">
                  <c:v>0.55287297915</c:v>
                </c:pt>
                <c:pt idx="15">
                  <c:v>0.64219870341000007</c:v>
                </c:pt>
                <c:pt idx="16">
                  <c:v>0.74433167539000011</c:v>
                </c:pt>
                <c:pt idx="17">
                  <c:v>0.85003307549000018</c:v>
                </c:pt>
                <c:pt idx="18">
                  <c:v>0.95765518563000018</c:v>
                </c:pt>
                <c:pt idx="19">
                  <c:v>1.0700693077800001</c:v>
                </c:pt>
                <c:pt idx="20">
                  <c:v>1.1894946019900001</c:v>
                </c:pt>
                <c:pt idx="21">
                  <c:v>1.3131604778400001</c:v>
                </c:pt>
                <c:pt idx="22">
                  <c:v>1.43852350942</c:v>
                </c:pt>
                <c:pt idx="23">
                  <c:v>1.56856973402</c:v>
                </c:pt>
                <c:pt idx="24">
                  <c:v>1.7066203184500002</c:v>
                </c:pt>
                <c:pt idx="25">
                  <c:v>1.8492257805900001</c:v>
                </c:pt>
                <c:pt idx="26">
                  <c:v>1.9967648055800002</c:v>
                </c:pt>
                <c:pt idx="27">
                  <c:v>2.1467107498000004</c:v>
                </c:pt>
                <c:pt idx="28">
                  <c:v>2.3020783785900005</c:v>
                </c:pt>
                <c:pt idx="29">
                  <c:v>2.4639272898100004</c:v>
                </c:pt>
                <c:pt idx="30">
                  <c:v>2.6314560543700005</c:v>
                </c:pt>
                <c:pt idx="31">
                  <c:v>2.8052392655800005</c:v>
                </c:pt>
                <c:pt idx="32">
                  <c:v>2.9814791500000002</c:v>
                </c:pt>
                <c:pt idx="33">
                  <c:v>3.1596334007000002</c:v>
                </c:pt>
                <c:pt idx="34">
                  <c:v>3.3418120193500003</c:v>
                </c:pt>
                <c:pt idx="35">
                  <c:v>3.5285587869700001</c:v>
                </c:pt>
                <c:pt idx="36">
                  <c:v>3.7140018175100002</c:v>
                </c:pt>
                <c:pt idx="37">
                  <c:v>3.8967005120200002</c:v>
                </c:pt>
                <c:pt idx="38">
                  <c:v>4.0816906698700004</c:v>
                </c:pt>
                <c:pt idx="39">
                  <c:v>4.2644485963300003</c:v>
                </c:pt>
                <c:pt idx="40">
                  <c:v>4.4461497038599997</c:v>
                </c:pt>
                <c:pt idx="41">
                  <c:v>4.62554378929</c:v>
                </c:pt>
              </c:numCache>
            </c:numRef>
          </c:val>
          <c:extLst>
            <c:ext xmlns:c16="http://schemas.microsoft.com/office/drawing/2014/chart" uri="{C3380CC4-5D6E-409C-BE32-E72D297353CC}">
              <c16:uniqueId val="{00000006-47CB-4DA0-A703-2FD1139D252A}"/>
            </c:ext>
          </c:extLst>
        </c:ser>
        <c:ser>
          <c:idx val="7"/>
          <c:order val="7"/>
          <c:tx>
            <c:strRef>
              <c:f>SummaryTable!$A$16</c:f>
              <c:strCache>
                <c:ptCount val="1"/>
                <c:pt idx="0">
                  <c:v>Micro_Tur</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SummaryTable!$B$47:$AQ$47</c:f>
              <c:numCache>
                <c:formatCode>0.000</c:formatCode>
                <c:ptCount val="42"/>
                <c:pt idx="0">
                  <c:v>0</c:v>
                </c:pt>
                <c:pt idx="1">
                  <c:v>0</c:v>
                </c:pt>
                <c:pt idx="2">
                  <c:v>0</c:v>
                </c:pt>
                <c:pt idx="3">
                  <c:v>0</c:v>
                </c:pt>
                <c:pt idx="4">
                  <c:v>0.45936500390000029</c:v>
                </c:pt>
                <c:pt idx="5">
                  <c:v>0.48572250390000032</c:v>
                </c:pt>
                <c:pt idx="6">
                  <c:v>0.51899750390000032</c:v>
                </c:pt>
                <c:pt idx="7">
                  <c:v>0.54870771496000037</c:v>
                </c:pt>
                <c:pt idx="8">
                  <c:v>0.57249108648000036</c:v>
                </c:pt>
                <c:pt idx="9">
                  <c:v>0.5955664055100004</c:v>
                </c:pt>
                <c:pt idx="10">
                  <c:v>0.61933943605000041</c:v>
                </c:pt>
                <c:pt idx="11">
                  <c:v>0.64343002855000042</c:v>
                </c:pt>
                <c:pt idx="12">
                  <c:v>0.67014061666000035</c:v>
                </c:pt>
                <c:pt idx="13">
                  <c:v>0.70019620384000048</c:v>
                </c:pt>
                <c:pt idx="14">
                  <c:v>0.73368266044000052</c:v>
                </c:pt>
                <c:pt idx="15">
                  <c:v>0.77024152248000055</c:v>
                </c:pt>
                <c:pt idx="16">
                  <c:v>0.81169603431000048</c:v>
                </c:pt>
                <c:pt idx="17">
                  <c:v>0.85629195634000055</c:v>
                </c:pt>
                <c:pt idx="18">
                  <c:v>0.90307677982000056</c:v>
                </c:pt>
                <c:pt idx="19">
                  <c:v>0.95256364543000049</c:v>
                </c:pt>
                <c:pt idx="20">
                  <c:v>1.0056875913100005</c:v>
                </c:pt>
                <c:pt idx="21">
                  <c:v>1.0614655003300004</c:v>
                </c:pt>
                <c:pt idx="22">
                  <c:v>1.1179868424400004</c:v>
                </c:pt>
                <c:pt idx="23">
                  <c:v>1.1760516366800002</c:v>
                </c:pt>
                <c:pt idx="24">
                  <c:v>1.2375642894600003</c:v>
                </c:pt>
                <c:pt idx="25">
                  <c:v>1.3007624987400004</c:v>
                </c:pt>
                <c:pt idx="26">
                  <c:v>1.3658775351100003</c:v>
                </c:pt>
                <c:pt idx="27">
                  <c:v>1.4315504204700003</c:v>
                </c:pt>
                <c:pt idx="28">
                  <c:v>1.4995977963300002</c:v>
                </c:pt>
                <c:pt idx="29">
                  <c:v>1.5704309871100004</c:v>
                </c:pt>
                <c:pt idx="30">
                  <c:v>1.6441882408100004</c:v>
                </c:pt>
                <c:pt idx="31">
                  <c:v>1.7200198298100002</c:v>
                </c:pt>
                <c:pt idx="32">
                  <c:v>1.7968915441900002</c:v>
                </c:pt>
                <c:pt idx="33">
                  <c:v>1.8752560157200002</c:v>
                </c:pt>
                <c:pt idx="34">
                  <c:v>1.9544993016000003</c:v>
                </c:pt>
                <c:pt idx="35">
                  <c:v>2.0346714836300004</c:v>
                </c:pt>
                <c:pt idx="36">
                  <c:v>2.11396439019</c:v>
                </c:pt>
                <c:pt idx="37">
                  <c:v>2.1936111635100004</c:v>
                </c:pt>
                <c:pt idx="38">
                  <c:v>2.2738283509300001</c:v>
                </c:pt>
                <c:pt idx="39">
                  <c:v>2.3532247012800003</c:v>
                </c:pt>
                <c:pt idx="40">
                  <c:v>2.4316325409199999</c:v>
                </c:pt>
                <c:pt idx="41">
                  <c:v>2.5091264228100001</c:v>
                </c:pt>
              </c:numCache>
            </c:numRef>
          </c:val>
          <c:extLst>
            <c:ext xmlns:c16="http://schemas.microsoft.com/office/drawing/2014/chart" uri="{C3380CC4-5D6E-409C-BE32-E72D297353CC}">
              <c16:uniqueId val="{00000007-47CB-4DA0-A703-2FD1139D252A}"/>
            </c:ext>
          </c:extLst>
        </c:ser>
        <c:ser>
          <c:idx val="8"/>
          <c:order val="8"/>
          <c:tx>
            <c:strRef>
              <c:f>SummaryTable!$A$17</c:f>
              <c:strCache>
                <c:ptCount val="1"/>
                <c:pt idx="0">
                  <c:v>Solar_PV</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SummaryTable!$B$48:$AQ$48</c:f>
              <c:numCache>
                <c:formatCode>0.000</c:formatCode>
                <c:ptCount val="42"/>
                <c:pt idx="0">
                  <c:v>0.42020983599999995</c:v>
                </c:pt>
                <c:pt idx="1">
                  <c:v>0.27849458500000002</c:v>
                </c:pt>
                <c:pt idx="2">
                  <c:v>0.32909787600000007</c:v>
                </c:pt>
                <c:pt idx="3">
                  <c:v>0.52656032000000008</c:v>
                </c:pt>
                <c:pt idx="4">
                  <c:v>5.8228105189699999</c:v>
                </c:pt>
                <c:pt idx="5">
                  <c:v>7.2527617625999987</c:v>
                </c:pt>
                <c:pt idx="6">
                  <c:v>9.0489621914100002</c:v>
                </c:pt>
                <c:pt idx="7">
                  <c:v>9.7906941228300006</c:v>
                </c:pt>
                <c:pt idx="8">
                  <c:v>10.528596275509997</c:v>
                </c:pt>
                <c:pt idx="9">
                  <c:v>11.336833907619997</c:v>
                </c:pt>
                <c:pt idx="10">
                  <c:v>12.305779064789997</c:v>
                </c:pt>
                <c:pt idx="11">
                  <c:v>13.290636075199997</c:v>
                </c:pt>
                <c:pt idx="12">
                  <c:v>14.288899385229998</c:v>
                </c:pt>
                <c:pt idx="13">
                  <c:v>14.967108434679997</c:v>
                </c:pt>
                <c:pt idx="14">
                  <c:v>15.526284230619996</c:v>
                </c:pt>
                <c:pt idx="15">
                  <c:v>16.070395906790001</c:v>
                </c:pt>
                <c:pt idx="16">
                  <c:v>16.74013936043</c:v>
                </c:pt>
                <c:pt idx="17">
                  <c:v>17.490200185279999</c:v>
                </c:pt>
                <c:pt idx="18">
                  <c:v>18.303668049259997</c:v>
                </c:pt>
                <c:pt idx="19">
                  <c:v>19.211726005429998</c:v>
                </c:pt>
                <c:pt idx="20">
                  <c:v>20.233667234189998</c:v>
                </c:pt>
                <c:pt idx="21">
                  <c:v>21.387330944449999</c:v>
                </c:pt>
                <c:pt idx="22">
                  <c:v>22.619547377100002</c:v>
                </c:pt>
                <c:pt idx="23">
                  <c:v>23.935028735600003</c:v>
                </c:pt>
                <c:pt idx="24">
                  <c:v>25.332117398010002</c:v>
                </c:pt>
                <c:pt idx="25">
                  <c:v>26.813218389089997</c:v>
                </c:pt>
                <c:pt idx="26">
                  <c:v>28.387021932219998</c:v>
                </c:pt>
                <c:pt idx="27">
                  <c:v>30.01686460657</c:v>
                </c:pt>
                <c:pt idx="28">
                  <c:v>31.713940824539996</c:v>
                </c:pt>
                <c:pt idx="29">
                  <c:v>33.453921583860001</c:v>
                </c:pt>
                <c:pt idx="30">
                  <c:v>35.243171839360002</c:v>
                </c:pt>
                <c:pt idx="31">
                  <c:v>37.11477118869</c:v>
                </c:pt>
                <c:pt idx="32">
                  <c:v>39.002483433919998</c:v>
                </c:pt>
                <c:pt idx="33">
                  <c:v>40.917538161070006</c:v>
                </c:pt>
                <c:pt idx="34">
                  <c:v>42.867708513979998</c:v>
                </c:pt>
                <c:pt idx="35">
                  <c:v>44.877930949550006</c:v>
                </c:pt>
                <c:pt idx="36">
                  <c:v>46.950284080750002</c:v>
                </c:pt>
                <c:pt idx="37">
                  <c:v>49.072919410100006</c:v>
                </c:pt>
                <c:pt idx="38">
                  <c:v>51.228525164220002</c:v>
                </c:pt>
                <c:pt idx="39">
                  <c:v>53.428539254419995</c:v>
                </c:pt>
                <c:pt idx="40">
                  <c:v>55.659083052249997</c:v>
                </c:pt>
                <c:pt idx="41">
                  <c:v>57.953378182020003</c:v>
                </c:pt>
              </c:numCache>
            </c:numRef>
          </c:val>
          <c:extLst>
            <c:ext xmlns:c16="http://schemas.microsoft.com/office/drawing/2014/chart" uri="{C3380CC4-5D6E-409C-BE32-E72D297353CC}">
              <c16:uniqueId val="{00000008-47CB-4DA0-A703-2FD1139D252A}"/>
            </c:ext>
          </c:extLst>
        </c:ser>
        <c:ser>
          <c:idx val="9"/>
          <c:order val="9"/>
          <c:tx>
            <c:strRef>
              <c:f>SummaryTable!$A$49</c:f>
              <c:strCache>
                <c:ptCount val="1"/>
                <c:pt idx="0">
                  <c:v>Wind</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SummaryTable!$B$49:$AQ$49</c:f>
              <c:numCache>
                <c:formatCode>0.000</c:formatCode>
                <c:ptCount val="42"/>
                <c:pt idx="0">
                  <c:v>3.3140449999999995E-2</c:v>
                </c:pt>
                <c:pt idx="1">
                  <c:v>1.7525450000000001E-2</c:v>
                </c:pt>
                <c:pt idx="2">
                  <c:v>2.9515448999999999E-2</c:v>
                </c:pt>
                <c:pt idx="3">
                  <c:v>6.3305395E-2</c:v>
                </c:pt>
                <c:pt idx="4">
                  <c:v>0.81340024306000014</c:v>
                </c:pt>
                <c:pt idx="5">
                  <c:v>1.0449984804400001</c:v>
                </c:pt>
                <c:pt idx="6">
                  <c:v>1.4202987217800003</c:v>
                </c:pt>
                <c:pt idx="7">
                  <c:v>1.6390673670200002</c:v>
                </c:pt>
                <c:pt idx="8">
                  <c:v>0.63986353271000018</c:v>
                </c:pt>
                <c:pt idx="9">
                  <c:v>0.63989728057000017</c:v>
                </c:pt>
                <c:pt idx="10">
                  <c:v>0.64000163241000019</c:v>
                </c:pt>
                <c:pt idx="11">
                  <c:v>0.64015096329000021</c:v>
                </c:pt>
                <c:pt idx="12">
                  <c:v>0.64049371817000023</c:v>
                </c:pt>
                <c:pt idx="13">
                  <c:v>0.64126582687000033</c:v>
                </c:pt>
                <c:pt idx="14">
                  <c:v>0.64297680404000024</c:v>
                </c:pt>
                <c:pt idx="15">
                  <c:v>0.64631349271000027</c:v>
                </c:pt>
                <c:pt idx="16">
                  <c:v>0.6528589382300003</c:v>
                </c:pt>
                <c:pt idx="17">
                  <c:v>0.66379898333000031</c:v>
                </c:pt>
                <c:pt idx="18">
                  <c:v>0.68017025268000031</c:v>
                </c:pt>
                <c:pt idx="19">
                  <c:v>0.70232426643000023</c:v>
                </c:pt>
                <c:pt idx="20">
                  <c:v>0.73120484177000022</c:v>
                </c:pt>
                <c:pt idx="21">
                  <c:v>0.77417481607000027</c:v>
                </c:pt>
                <c:pt idx="22">
                  <c:v>0.82398505173000014</c:v>
                </c:pt>
                <c:pt idx="23">
                  <c:v>0.86739089035000028</c:v>
                </c:pt>
                <c:pt idx="24">
                  <c:v>0.91956280296000026</c:v>
                </c:pt>
                <c:pt idx="25">
                  <c:v>0.97730913264000019</c:v>
                </c:pt>
                <c:pt idx="26">
                  <c:v>1.0389433299200002</c:v>
                </c:pt>
                <c:pt idx="27">
                  <c:v>1.1023245204200003</c:v>
                </c:pt>
                <c:pt idx="28">
                  <c:v>1.1678807197600003</c:v>
                </c:pt>
                <c:pt idx="29">
                  <c:v>1.2355195551300002</c:v>
                </c:pt>
                <c:pt idx="30">
                  <c:v>1.3077250587100002</c:v>
                </c:pt>
                <c:pt idx="31">
                  <c:v>1.3844209621400001</c:v>
                </c:pt>
                <c:pt idx="32">
                  <c:v>1.4632241268300001</c:v>
                </c:pt>
                <c:pt idx="33">
                  <c:v>1.5132901260600002</c:v>
                </c:pt>
                <c:pt idx="34">
                  <c:v>1.5993903376600003</c:v>
                </c:pt>
                <c:pt idx="35">
                  <c:v>1.6936833620700003</c:v>
                </c:pt>
                <c:pt idx="36">
                  <c:v>1.7903967779600003</c:v>
                </c:pt>
                <c:pt idx="37">
                  <c:v>1.8737318241500003</c:v>
                </c:pt>
                <c:pt idx="38">
                  <c:v>1.9678979572700002</c:v>
                </c:pt>
                <c:pt idx="39">
                  <c:v>2.0565531750800004</c:v>
                </c:pt>
                <c:pt idx="40">
                  <c:v>2.1522650682600002</c:v>
                </c:pt>
                <c:pt idx="41">
                  <c:v>2.2406288763000002</c:v>
                </c:pt>
              </c:numCache>
            </c:numRef>
          </c:val>
          <c:extLst>
            <c:ext xmlns:c16="http://schemas.microsoft.com/office/drawing/2014/chart" uri="{C3380CC4-5D6E-409C-BE32-E72D297353CC}">
              <c16:uniqueId val="{00000009-47CB-4DA0-A703-2FD1139D252A}"/>
            </c:ext>
          </c:extLst>
        </c:ser>
        <c:dLbls>
          <c:showLegendKey val="0"/>
          <c:showVal val="0"/>
          <c:showCatName val="0"/>
          <c:showSerName val="0"/>
          <c:showPercent val="0"/>
          <c:showBubbleSize val="0"/>
        </c:dLbls>
        <c:axId val="529056464"/>
        <c:axId val="529057024"/>
      </c:areaChart>
      <c:catAx>
        <c:axId val="529056464"/>
        <c:scaling>
          <c:orientation val="minMax"/>
        </c:scaling>
        <c:delete val="0"/>
        <c:axPos val="b"/>
        <c:numFmt formatCode="General" sourceLinked="1"/>
        <c:majorTickMark val="out"/>
        <c:minorTickMark val="none"/>
        <c:tickLblPos val="nextTo"/>
        <c:txPr>
          <a:bodyPr rot="-2700000" vert="horz"/>
          <a:lstStyle/>
          <a:p>
            <a:pPr>
              <a:defRPr/>
            </a:pPr>
            <a:endParaRPr lang="en-US"/>
          </a:p>
        </c:txPr>
        <c:crossAx val="529057024"/>
        <c:crosses val="autoZero"/>
        <c:auto val="1"/>
        <c:lblAlgn val="ctr"/>
        <c:lblOffset val="100"/>
        <c:tickLblSkip val="2"/>
        <c:tickMarkSkip val="1"/>
        <c:noMultiLvlLbl val="0"/>
      </c:catAx>
      <c:valAx>
        <c:axId val="529057024"/>
        <c:scaling>
          <c:orientation val="minMax"/>
        </c:scaling>
        <c:delete val="0"/>
        <c:axPos val="l"/>
        <c:majorGridlines/>
        <c:title>
          <c:tx>
            <c:rich>
              <a:bodyPr/>
              <a:lstStyle/>
              <a:p>
                <a:pPr>
                  <a:defRPr/>
                </a:pPr>
                <a:r>
                  <a:rPr lang="en-US"/>
                  <a:t>GW</a:t>
                </a:r>
              </a:p>
            </c:rich>
          </c:tx>
          <c:layout>
            <c:manualLayout>
              <c:xMode val="edge"/>
              <c:yMode val="edge"/>
              <c:x val="1.2208690580344123E-2"/>
              <c:y val="0.48776507151181747"/>
            </c:manualLayout>
          </c:layout>
          <c:overlay val="0"/>
        </c:title>
        <c:numFmt formatCode="0" sourceLinked="0"/>
        <c:majorTickMark val="out"/>
        <c:minorTickMark val="none"/>
        <c:tickLblPos val="nextTo"/>
        <c:spPr>
          <a:ln>
            <a:noFill/>
          </a:ln>
        </c:spPr>
        <c:txPr>
          <a:bodyPr rot="0" vert="horz"/>
          <a:lstStyle/>
          <a:p>
            <a:pPr>
              <a:defRPr/>
            </a:pPr>
            <a:endParaRPr lang="en-US"/>
          </a:p>
        </c:txPr>
        <c:crossAx val="529056464"/>
        <c:crosses val="autoZero"/>
        <c:crossBetween val="midCat"/>
      </c:valAx>
    </c:plotArea>
    <c:legend>
      <c:legendPos val="r"/>
      <c:layout>
        <c:manualLayout>
          <c:xMode val="edge"/>
          <c:yMode val="edge"/>
          <c:x val="0.8827206723013441"/>
          <c:y val="0.34420886348780644"/>
          <c:w val="0.11283981074159616"/>
          <c:h val="0.34420886348780644"/>
        </c:manualLayout>
      </c:layout>
      <c:overlay val="0"/>
    </c:legend>
    <c:plotVisOnly val="1"/>
    <c:dispBlanksAs val="zero"/>
    <c:showDLblsOverMax val="0"/>
  </c:chart>
  <c:txPr>
    <a:bodyPr/>
    <a:lstStyle/>
    <a:p>
      <a:pPr>
        <a:defRPr sz="1100"/>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Buildings Number of Installed Units Summary</a:t>
            </a:r>
          </a:p>
        </c:rich>
      </c:tx>
      <c:layout>
        <c:manualLayout>
          <c:xMode val="edge"/>
          <c:yMode val="edge"/>
          <c:x val="0.25821578075662988"/>
          <c:y val="1.9575840205180592E-2"/>
        </c:manualLayout>
      </c:layout>
      <c:overlay val="0"/>
    </c:title>
    <c:autoTitleDeleted val="0"/>
    <c:plotArea>
      <c:layout>
        <c:manualLayout>
          <c:layoutTarget val="inner"/>
          <c:xMode val="edge"/>
          <c:yMode val="edge"/>
          <c:x val="0.11431742508324085"/>
          <c:y val="0.12234910277324633"/>
          <c:w val="0.76803551609322973"/>
          <c:h val="0.78629690048939638"/>
        </c:manualLayout>
      </c:layout>
      <c:areaChart>
        <c:grouping val="stacked"/>
        <c:varyColors val="0"/>
        <c:ser>
          <c:idx val="0"/>
          <c:order val="0"/>
          <c:tx>
            <c:strRef>
              <c:f>SummaryTable!$A$9</c:f>
              <c:strCache>
                <c:ptCount val="1"/>
                <c:pt idx="0">
                  <c:v>Conv_Coal</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SummaryTable!$B$55:$AQ$55</c:f>
              <c:numCache>
                <c:formatCode>#,##0_);\(#,##0\)</c:formatCode>
                <c:ptCount val="42"/>
                <c:pt idx="4">
                  <c:v>588.69000000000005</c:v>
                </c:pt>
                <c:pt idx="5">
                  <c:v>417.71</c:v>
                </c:pt>
                <c:pt idx="6">
                  <c:v>357.03</c:v>
                </c:pt>
                <c:pt idx="7">
                  <c:v>357.03</c:v>
                </c:pt>
                <c:pt idx="8">
                  <c:v>357.03</c:v>
                </c:pt>
                <c:pt idx="9">
                  <c:v>357.03</c:v>
                </c:pt>
                <c:pt idx="10">
                  <c:v>357.03</c:v>
                </c:pt>
                <c:pt idx="11">
                  <c:v>357.03</c:v>
                </c:pt>
                <c:pt idx="12">
                  <c:v>357.03</c:v>
                </c:pt>
                <c:pt idx="13">
                  <c:v>357.03</c:v>
                </c:pt>
                <c:pt idx="14">
                  <c:v>357.03</c:v>
                </c:pt>
                <c:pt idx="15">
                  <c:v>357.03</c:v>
                </c:pt>
                <c:pt idx="16">
                  <c:v>357.03</c:v>
                </c:pt>
                <c:pt idx="17">
                  <c:v>357.03</c:v>
                </c:pt>
                <c:pt idx="18">
                  <c:v>357.03</c:v>
                </c:pt>
                <c:pt idx="19">
                  <c:v>357.03</c:v>
                </c:pt>
                <c:pt idx="20">
                  <c:v>357.03</c:v>
                </c:pt>
                <c:pt idx="21">
                  <c:v>357.03</c:v>
                </c:pt>
                <c:pt idx="22">
                  <c:v>357.03</c:v>
                </c:pt>
                <c:pt idx="23">
                  <c:v>357.03</c:v>
                </c:pt>
                <c:pt idx="24">
                  <c:v>357.03</c:v>
                </c:pt>
                <c:pt idx="25">
                  <c:v>357.03</c:v>
                </c:pt>
                <c:pt idx="26">
                  <c:v>357.03</c:v>
                </c:pt>
                <c:pt idx="27">
                  <c:v>357.03</c:v>
                </c:pt>
                <c:pt idx="28">
                  <c:v>357.03</c:v>
                </c:pt>
                <c:pt idx="29">
                  <c:v>357.03</c:v>
                </c:pt>
                <c:pt idx="30">
                  <c:v>357.03</c:v>
                </c:pt>
                <c:pt idx="31">
                  <c:v>357.03</c:v>
                </c:pt>
                <c:pt idx="32">
                  <c:v>357.03</c:v>
                </c:pt>
                <c:pt idx="33">
                  <c:v>357.03</c:v>
                </c:pt>
                <c:pt idx="34">
                  <c:v>357.03</c:v>
                </c:pt>
                <c:pt idx="35">
                  <c:v>357.03</c:v>
                </c:pt>
                <c:pt idx="36">
                  <c:v>357.03</c:v>
                </c:pt>
                <c:pt idx="37">
                  <c:v>357.03</c:v>
                </c:pt>
                <c:pt idx="38">
                  <c:v>357.03</c:v>
                </c:pt>
                <c:pt idx="39">
                  <c:v>357.03</c:v>
                </c:pt>
                <c:pt idx="40">
                  <c:v>357.03</c:v>
                </c:pt>
                <c:pt idx="41">
                  <c:v>357.03</c:v>
                </c:pt>
              </c:numCache>
            </c:numRef>
          </c:val>
          <c:extLst>
            <c:ext xmlns:c16="http://schemas.microsoft.com/office/drawing/2014/chart" uri="{C3380CC4-5D6E-409C-BE32-E72D297353CC}">
              <c16:uniqueId val="{00000000-C192-4D78-9CD2-6E5DADB45C8B}"/>
            </c:ext>
          </c:extLst>
        </c:ser>
        <c:ser>
          <c:idx val="1"/>
          <c:order val="1"/>
          <c:tx>
            <c:strRef>
              <c:f>SummaryTable!$A$10</c:f>
              <c:strCache>
                <c:ptCount val="1"/>
                <c:pt idx="0">
                  <c:v>Conv_MSW</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SummaryTable!$B$56:$AQ$56</c:f>
              <c:numCache>
                <c:formatCode>#,##0_);\(#,##0\)</c:formatCode>
                <c:ptCount val="42"/>
                <c:pt idx="4">
                  <c:v>2577.0699999999997</c:v>
                </c:pt>
                <c:pt idx="5">
                  <c:v>2691.95</c:v>
                </c:pt>
                <c:pt idx="6">
                  <c:v>2648.22</c:v>
                </c:pt>
                <c:pt idx="7">
                  <c:v>2648.22</c:v>
                </c:pt>
                <c:pt idx="8">
                  <c:v>2648.22</c:v>
                </c:pt>
                <c:pt idx="9">
                  <c:v>2648.22</c:v>
                </c:pt>
                <c:pt idx="10">
                  <c:v>2648.22</c:v>
                </c:pt>
                <c:pt idx="11">
                  <c:v>2648.22</c:v>
                </c:pt>
                <c:pt idx="12">
                  <c:v>2648.22</c:v>
                </c:pt>
                <c:pt idx="13">
                  <c:v>2648.22</c:v>
                </c:pt>
                <c:pt idx="14">
                  <c:v>2648.22</c:v>
                </c:pt>
                <c:pt idx="15">
                  <c:v>2648.22</c:v>
                </c:pt>
                <c:pt idx="16">
                  <c:v>2648.22</c:v>
                </c:pt>
                <c:pt idx="17">
                  <c:v>2648.22</c:v>
                </c:pt>
                <c:pt idx="18">
                  <c:v>2648.22</c:v>
                </c:pt>
                <c:pt idx="19">
                  <c:v>2648.22</c:v>
                </c:pt>
                <c:pt idx="20">
                  <c:v>2648.22</c:v>
                </c:pt>
                <c:pt idx="21">
                  <c:v>2648.22</c:v>
                </c:pt>
                <c:pt idx="22">
                  <c:v>2648.22</c:v>
                </c:pt>
                <c:pt idx="23">
                  <c:v>2648.22</c:v>
                </c:pt>
                <c:pt idx="24">
                  <c:v>2648.22</c:v>
                </c:pt>
                <c:pt idx="25">
                  <c:v>2648.22</c:v>
                </c:pt>
                <c:pt idx="26">
                  <c:v>2648.22</c:v>
                </c:pt>
                <c:pt idx="27">
                  <c:v>2648.22</c:v>
                </c:pt>
                <c:pt idx="28">
                  <c:v>2648.22</c:v>
                </c:pt>
                <c:pt idx="29">
                  <c:v>2648.22</c:v>
                </c:pt>
                <c:pt idx="30">
                  <c:v>2648.22</c:v>
                </c:pt>
                <c:pt idx="31">
                  <c:v>2648.22</c:v>
                </c:pt>
                <c:pt idx="32">
                  <c:v>2648.22</c:v>
                </c:pt>
                <c:pt idx="33">
                  <c:v>2648.22</c:v>
                </c:pt>
                <c:pt idx="34">
                  <c:v>2648.22</c:v>
                </c:pt>
                <c:pt idx="35">
                  <c:v>2648.22</c:v>
                </c:pt>
                <c:pt idx="36">
                  <c:v>2648.22</c:v>
                </c:pt>
                <c:pt idx="37">
                  <c:v>2648.22</c:v>
                </c:pt>
                <c:pt idx="38">
                  <c:v>2648.22</c:v>
                </c:pt>
                <c:pt idx="39">
                  <c:v>2648.22</c:v>
                </c:pt>
                <c:pt idx="40">
                  <c:v>2648.22</c:v>
                </c:pt>
                <c:pt idx="41">
                  <c:v>2648.22</c:v>
                </c:pt>
              </c:numCache>
            </c:numRef>
          </c:val>
          <c:extLst>
            <c:ext xmlns:c16="http://schemas.microsoft.com/office/drawing/2014/chart" uri="{C3380CC4-5D6E-409C-BE32-E72D297353CC}">
              <c16:uniqueId val="{00000001-C192-4D78-9CD2-6E5DADB45C8B}"/>
            </c:ext>
          </c:extLst>
        </c:ser>
        <c:ser>
          <c:idx val="6"/>
          <c:order val="2"/>
          <c:tx>
            <c:strRef>
              <c:f>SummaryTable!$A$15</c:f>
              <c:strCache>
                <c:ptCount val="1"/>
                <c:pt idx="0">
                  <c:v>Hydro</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SummaryTable!$B$61:$AQ$61</c:f>
              <c:numCache>
                <c:formatCode>#,##0_);\(#,##0\)</c:formatCode>
                <c:ptCount val="42"/>
                <c:pt idx="4">
                  <c:v>5.92</c:v>
                </c:pt>
                <c:pt idx="5">
                  <c:v>5.38</c:v>
                </c:pt>
                <c:pt idx="6">
                  <c:v>4.75</c:v>
                </c:pt>
                <c:pt idx="7">
                  <c:v>4.75</c:v>
                </c:pt>
                <c:pt idx="8">
                  <c:v>4.75</c:v>
                </c:pt>
                <c:pt idx="9">
                  <c:v>4.75</c:v>
                </c:pt>
                <c:pt idx="10">
                  <c:v>4.75</c:v>
                </c:pt>
                <c:pt idx="11">
                  <c:v>4.75</c:v>
                </c:pt>
                <c:pt idx="12">
                  <c:v>4.75</c:v>
                </c:pt>
                <c:pt idx="13">
                  <c:v>4.75</c:v>
                </c:pt>
                <c:pt idx="14">
                  <c:v>4.75</c:v>
                </c:pt>
                <c:pt idx="15">
                  <c:v>4.75</c:v>
                </c:pt>
                <c:pt idx="16">
                  <c:v>4.75</c:v>
                </c:pt>
                <c:pt idx="17">
                  <c:v>4.75</c:v>
                </c:pt>
                <c:pt idx="18">
                  <c:v>4.75</c:v>
                </c:pt>
                <c:pt idx="19">
                  <c:v>4.75</c:v>
                </c:pt>
                <c:pt idx="20">
                  <c:v>4.75</c:v>
                </c:pt>
                <c:pt idx="21">
                  <c:v>4.75</c:v>
                </c:pt>
                <c:pt idx="22">
                  <c:v>4.75</c:v>
                </c:pt>
                <c:pt idx="23">
                  <c:v>4.75</c:v>
                </c:pt>
                <c:pt idx="24">
                  <c:v>4.75</c:v>
                </c:pt>
                <c:pt idx="25">
                  <c:v>4.75</c:v>
                </c:pt>
                <c:pt idx="26">
                  <c:v>4.75</c:v>
                </c:pt>
                <c:pt idx="27">
                  <c:v>4.75</c:v>
                </c:pt>
                <c:pt idx="28">
                  <c:v>4.75</c:v>
                </c:pt>
                <c:pt idx="29">
                  <c:v>4.75</c:v>
                </c:pt>
                <c:pt idx="30">
                  <c:v>4.75</c:v>
                </c:pt>
                <c:pt idx="31">
                  <c:v>4.75</c:v>
                </c:pt>
                <c:pt idx="32">
                  <c:v>4.75</c:v>
                </c:pt>
                <c:pt idx="33">
                  <c:v>4.75</c:v>
                </c:pt>
                <c:pt idx="34">
                  <c:v>4.75</c:v>
                </c:pt>
                <c:pt idx="35">
                  <c:v>4.75</c:v>
                </c:pt>
                <c:pt idx="36">
                  <c:v>4.75</c:v>
                </c:pt>
                <c:pt idx="37">
                  <c:v>4.75</c:v>
                </c:pt>
                <c:pt idx="38">
                  <c:v>4.75</c:v>
                </c:pt>
                <c:pt idx="39">
                  <c:v>4.75</c:v>
                </c:pt>
                <c:pt idx="40">
                  <c:v>4.75</c:v>
                </c:pt>
                <c:pt idx="41">
                  <c:v>4.75</c:v>
                </c:pt>
              </c:numCache>
            </c:numRef>
          </c:val>
          <c:extLst>
            <c:ext xmlns:c16="http://schemas.microsoft.com/office/drawing/2014/chart" uri="{C3380CC4-5D6E-409C-BE32-E72D297353CC}">
              <c16:uniqueId val="{00000002-C192-4D78-9CD2-6E5DADB45C8B}"/>
            </c:ext>
          </c:extLst>
        </c:ser>
        <c:ser>
          <c:idx val="5"/>
          <c:order val="3"/>
          <c:tx>
            <c:strRef>
              <c:f>SummaryTable!$A$14</c:f>
              <c:strCache>
                <c:ptCount val="1"/>
                <c:pt idx="0">
                  <c:v>Gas_Tur</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SummaryTable!$B$60:$AQ$60</c:f>
              <c:numCache>
                <c:formatCode>#,##0_);\(#,##0\)</c:formatCode>
                <c:ptCount val="42"/>
                <c:pt idx="4">
                  <c:v>571.36999999999989</c:v>
                </c:pt>
                <c:pt idx="5">
                  <c:v>651.34</c:v>
                </c:pt>
                <c:pt idx="6">
                  <c:v>775.41</c:v>
                </c:pt>
                <c:pt idx="7">
                  <c:v>783.19999999999993</c:v>
                </c:pt>
                <c:pt idx="8">
                  <c:v>790.36000000000013</c:v>
                </c:pt>
                <c:pt idx="9">
                  <c:v>797.57000000000016</c:v>
                </c:pt>
                <c:pt idx="10">
                  <c:v>805.29</c:v>
                </c:pt>
                <c:pt idx="11">
                  <c:v>813.51999999999987</c:v>
                </c:pt>
                <c:pt idx="12">
                  <c:v>822.65</c:v>
                </c:pt>
                <c:pt idx="13">
                  <c:v>832.83999999999969</c:v>
                </c:pt>
                <c:pt idx="14">
                  <c:v>844.06999999999971</c:v>
                </c:pt>
                <c:pt idx="15">
                  <c:v>856.32</c:v>
                </c:pt>
                <c:pt idx="16">
                  <c:v>870.18</c:v>
                </c:pt>
                <c:pt idx="17">
                  <c:v>884.60999999999967</c:v>
                </c:pt>
                <c:pt idx="18">
                  <c:v>899.6099999999999</c:v>
                </c:pt>
                <c:pt idx="19">
                  <c:v>915.41</c:v>
                </c:pt>
                <c:pt idx="20">
                  <c:v>932.34000000000015</c:v>
                </c:pt>
                <c:pt idx="21">
                  <c:v>950.46999999999969</c:v>
                </c:pt>
                <c:pt idx="22">
                  <c:v>969.57999999999981</c:v>
                </c:pt>
                <c:pt idx="23">
                  <c:v>990.08000000000027</c:v>
                </c:pt>
                <c:pt idx="24">
                  <c:v>1012.8199999999998</c:v>
                </c:pt>
                <c:pt idx="25">
                  <c:v>1037.9399999999998</c:v>
                </c:pt>
                <c:pt idx="26">
                  <c:v>1065.8400000000001</c:v>
                </c:pt>
                <c:pt idx="27">
                  <c:v>1097.0900000000006</c:v>
                </c:pt>
                <c:pt idx="28">
                  <c:v>1132.6599999999996</c:v>
                </c:pt>
                <c:pt idx="29">
                  <c:v>1173.4800000000002</c:v>
                </c:pt>
                <c:pt idx="30">
                  <c:v>1220.9700000000003</c:v>
                </c:pt>
                <c:pt idx="31">
                  <c:v>1276.1900000000003</c:v>
                </c:pt>
                <c:pt idx="32">
                  <c:v>1340.4699999999993</c:v>
                </c:pt>
                <c:pt idx="33">
                  <c:v>1415.5600000000004</c:v>
                </c:pt>
                <c:pt idx="34">
                  <c:v>1504.4899999999996</c:v>
                </c:pt>
                <c:pt idx="35">
                  <c:v>1610.3799999999997</c:v>
                </c:pt>
                <c:pt idx="36">
                  <c:v>1717.5399999999997</c:v>
                </c:pt>
                <c:pt idx="37">
                  <c:v>1826.45</c:v>
                </c:pt>
                <c:pt idx="38">
                  <c:v>1937.2000000000003</c:v>
                </c:pt>
                <c:pt idx="39">
                  <c:v>2049.1999999999989</c:v>
                </c:pt>
                <c:pt idx="40">
                  <c:v>2162.7200000000012</c:v>
                </c:pt>
                <c:pt idx="41">
                  <c:v>2277.9100000000003</c:v>
                </c:pt>
              </c:numCache>
            </c:numRef>
          </c:val>
          <c:extLst>
            <c:ext xmlns:c16="http://schemas.microsoft.com/office/drawing/2014/chart" uri="{C3380CC4-5D6E-409C-BE32-E72D297353CC}">
              <c16:uniqueId val="{00000003-C192-4D78-9CD2-6E5DADB45C8B}"/>
            </c:ext>
          </c:extLst>
        </c:ser>
        <c:ser>
          <c:idx val="2"/>
          <c:order val="4"/>
          <c:tx>
            <c:strRef>
              <c:f>SummaryTable!$A$11</c:f>
              <c:strCache>
                <c:ptCount val="1"/>
                <c:pt idx="0">
                  <c:v>Conv_Oil</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SummaryTable!$B$57:$AQ$57</c:f>
              <c:numCache>
                <c:formatCode>#,##0_);\(#,##0\)</c:formatCode>
                <c:ptCount val="42"/>
                <c:pt idx="4">
                  <c:v>51.229999999999976</c:v>
                </c:pt>
                <c:pt idx="5">
                  <c:v>104.30000000000003</c:v>
                </c:pt>
                <c:pt idx="6">
                  <c:v>94.990000000000023</c:v>
                </c:pt>
                <c:pt idx="7">
                  <c:v>95.03000000000003</c:v>
                </c:pt>
                <c:pt idx="8">
                  <c:v>95.03000000000003</c:v>
                </c:pt>
                <c:pt idx="9">
                  <c:v>95.03000000000003</c:v>
                </c:pt>
                <c:pt idx="10">
                  <c:v>95.03000000000003</c:v>
                </c:pt>
                <c:pt idx="11">
                  <c:v>95.040000000000035</c:v>
                </c:pt>
                <c:pt idx="12">
                  <c:v>95.05000000000004</c:v>
                </c:pt>
                <c:pt idx="13">
                  <c:v>95.100000000000037</c:v>
                </c:pt>
                <c:pt idx="14">
                  <c:v>95.17000000000003</c:v>
                </c:pt>
                <c:pt idx="15">
                  <c:v>95.250000000000043</c:v>
                </c:pt>
                <c:pt idx="16">
                  <c:v>95.380000000000024</c:v>
                </c:pt>
                <c:pt idx="17">
                  <c:v>95.550000000000026</c:v>
                </c:pt>
                <c:pt idx="18">
                  <c:v>95.78000000000003</c:v>
                </c:pt>
                <c:pt idx="19">
                  <c:v>96.090000000000018</c:v>
                </c:pt>
                <c:pt idx="20">
                  <c:v>96.490000000000023</c:v>
                </c:pt>
                <c:pt idx="21">
                  <c:v>96.970000000000027</c:v>
                </c:pt>
                <c:pt idx="22">
                  <c:v>97.44000000000004</c:v>
                </c:pt>
                <c:pt idx="23">
                  <c:v>97.940000000000026</c:v>
                </c:pt>
                <c:pt idx="24">
                  <c:v>98.560000000000031</c:v>
                </c:pt>
                <c:pt idx="25">
                  <c:v>99.330000000000013</c:v>
                </c:pt>
                <c:pt idx="26">
                  <c:v>100.28000000000003</c:v>
                </c:pt>
                <c:pt idx="27">
                  <c:v>101.31000000000003</c:v>
                </c:pt>
                <c:pt idx="28">
                  <c:v>102.48000000000005</c:v>
                </c:pt>
                <c:pt idx="29">
                  <c:v>103.86000000000003</c:v>
                </c:pt>
                <c:pt idx="30">
                  <c:v>105.41000000000001</c:v>
                </c:pt>
                <c:pt idx="31">
                  <c:v>107.07000000000004</c:v>
                </c:pt>
                <c:pt idx="32">
                  <c:v>108.82000000000005</c:v>
                </c:pt>
                <c:pt idx="33">
                  <c:v>110.77000000000002</c:v>
                </c:pt>
                <c:pt idx="34">
                  <c:v>112.91000000000003</c:v>
                </c:pt>
                <c:pt idx="35">
                  <c:v>115.23000000000005</c:v>
                </c:pt>
                <c:pt idx="36">
                  <c:v>117.53999999999999</c:v>
                </c:pt>
                <c:pt idx="37">
                  <c:v>119.85000000000005</c:v>
                </c:pt>
                <c:pt idx="38">
                  <c:v>122.13000000000002</c:v>
                </c:pt>
                <c:pt idx="39">
                  <c:v>124.37</c:v>
                </c:pt>
                <c:pt idx="40">
                  <c:v>126.55000000000004</c:v>
                </c:pt>
                <c:pt idx="41">
                  <c:v>128.60000000000002</c:v>
                </c:pt>
              </c:numCache>
            </c:numRef>
          </c:val>
          <c:extLst>
            <c:ext xmlns:c16="http://schemas.microsoft.com/office/drawing/2014/chart" uri="{C3380CC4-5D6E-409C-BE32-E72D297353CC}">
              <c16:uniqueId val="{00000004-C192-4D78-9CD2-6E5DADB45C8B}"/>
            </c:ext>
          </c:extLst>
        </c:ser>
        <c:ser>
          <c:idx val="3"/>
          <c:order val="5"/>
          <c:tx>
            <c:strRef>
              <c:f>SummaryTable!$A$12</c:f>
              <c:strCache>
                <c:ptCount val="1"/>
                <c:pt idx="0">
                  <c:v>Fuel_Cell</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SummaryTable!$B$58:$AQ$58</c:f>
              <c:numCache>
                <c:formatCode>#,##0_);\(#,##0\)</c:formatCode>
                <c:ptCount val="42"/>
                <c:pt idx="0">
                  <c:v>0</c:v>
                </c:pt>
                <c:pt idx="1">
                  <c:v>0</c:v>
                </c:pt>
                <c:pt idx="2">
                  <c:v>0</c:v>
                </c:pt>
                <c:pt idx="3">
                  <c:v>0</c:v>
                </c:pt>
                <c:pt idx="4">
                  <c:v>1336.1599999999994</c:v>
                </c:pt>
                <c:pt idx="5">
                  <c:v>1337.1499999999994</c:v>
                </c:pt>
                <c:pt idx="6">
                  <c:v>1338.3399999999992</c:v>
                </c:pt>
                <c:pt idx="7">
                  <c:v>1338.9199999999992</c:v>
                </c:pt>
                <c:pt idx="8">
                  <c:v>1339.1399999999994</c:v>
                </c:pt>
                <c:pt idx="9">
                  <c:v>1339.3199999999993</c:v>
                </c:pt>
                <c:pt idx="10">
                  <c:v>1339.6399999999992</c:v>
                </c:pt>
                <c:pt idx="11">
                  <c:v>1340.2899999999991</c:v>
                </c:pt>
                <c:pt idx="12">
                  <c:v>1341.7299999999989</c:v>
                </c:pt>
                <c:pt idx="13">
                  <c:v>1345.149999999999</c:v>
                </c:pt>
                <c:pt idx="14">
                  <c:v>1352.2399999999991</c:v>
                </c:pt>
                <c:pt idx="15">
                  <c:v>1365.4699999999996</c:v>
                </c:pt>
                <c:pt idx="16">
                  <c:v>1392.9499999999994</c:v>
                </c:pt>
                <c:pt idx="17">
                  <c:v>1427.3999999999999</c:v>
                </c:pt>
                <c:pt idx="18">
                  <c:v>1462.8799999999994</c:v>
                </c:pt>
                <c:pt idx="19">
                  <c:v>1500.1699999999996</c:v>
                </c:pt>
                <c:pt idx="20">
                  <c:v>1539.809999999999</c:v>
                </c:pt>
                <c:pt idx="21">
                  <c:v>1580.6899999999996</c:v>
                </c:pt>
                <c:pt idx="22">
                  <c:v>1624.0799999999997</c:v>
                </c:pt>
                <c:pt idx="23">
                  <c:v>1670.9399999999994</c:v>
                </c:pt>
                <c:pt idx="24">
                  <c:v>1723.6799999999996</c:v>
                </c:pt>
                <c:pt idx="25">
                  <c:v>1784.6199999999994</c:v>
                </c:pt>
                <c:pt idx="26">
                  <c:v>1858.7399999999996</c:v>
                </c:pt>
                <c:pt idx="27">
                  <c:v>1933.8999999999992</c:v>
                </c:pt>
                <c:pt idx="28">
                  <c:v>2011.6999999999991</c:v>
                </c:pt>
                <c:pt idx="29">
                  <c:v>2092.6999999999998</c:v>
                </c:pt>
                <c:pt idx="30">
                  <c:v>2178.1799999999994</c:v>
                </c:pt>
                <c:pt idx="31">
                  <c:v>2268.19</c:v>
                </c:pt>
                <c:pt idx="32">
                  <c:v>2364.0699999999993</c:v>
                </c:pt>
                <c:pt idx="33">
                  <c:v>2471.0300000000002</c:v>
                </c:pt>
                <c:pt idx="34">
                  <c:v>2599.6299999999992</c:v>
                </c:pt>
                <c:pt idx="35">
                  <c:v>2767.43</c:v>
                </c:pt>
                <c:pt idx="36">
                  <c:v>2936.1200000000003</c:v>
                </c:pt>
                <c:pt idx="37">
                  <c:v>3105.829999999999</c:v>
                </c:pt>
                <c:pt idx="38">
                  <c:v>3276.9900000000007</c:v>
                </c:pt>
                <c:pt idx="39">
                  <c:v>3449.2</c:v>
                </c:pt>
                <c:pt idx="40">
                  <c:v>3622.4900000000002</c:v>
                </c:pt>
                <c:pt idx="41">
                  <c:v>3797.1000000000008</c:v>
                </c:pt>
              </c:numCache>
            </c:numRef>
          </c:val>
          <c:extLst>
            <c:ext xmlns:c16="http://schemas.microsoft.com/office/drawing/2014/chart" uri="{C3380CC4-5D6E-409C-BE32-E72D297353CC}">
              <c16:uniqueId val="{00000005-C192-4D78-9CD2-6E5DADB45C8B}"/>
            </c:ext>
          </c:extLst>
        </c:ser>
        <c:ser>
          <c:idx val="4"/>
          <c:order val="6"/>
          <c:tx>
            <c:strRef>
              <c:f>SummaryTable!$A$13</c:f>
              <c:strCache>
                <c:ptCount val="1"/>
                <c:pt idx="0">
                  <c:v>Gas_Engine</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SummaryTable!$B$59:$AQ$59</c:f>
              <c:numCache>
                <c:formatCode>#,##0_);\(#,##0\)</c:formatCode>
                <c:ptCount val="42"/>
                <c:pt idx="4">
                  <c:v>136.18</c:v>
                </c:pt>
                <c:pt idx="5">
                  <c:v>157.35999999999999</c:v>
                </c:pt>
                <c:pt idx="6">
                  <c:v>146.73999999999998</c:v>
                </c:pt>
                <c:pt idx="7">
                  <c:v>291.2</c:v>
                </c:pt>
                <c:pt idx="8">
                  <c:v>405.94000000000017</c:v>
                </c:pt>
                <c:pt idx="9">
                  <c:v>516.30999999999983</c:v>
                </c:pt>
                <c:pt idx="10">
                  <c:v>629.83000000000027</c:v>
                </c:pt>
                <c:pt idx="11">
                  <c:v>745.99</c:v>
                </c:pt>
                <c:pt idx="12">
                  <c:v>876.20999999999992</c:v>
                </c:pt>
                <c:pt idx="13">
                  <c:v>1028.3699999999997</c:v>
                </c:pt>
                <c:pt idx="14">
                  <c:v>1203.2500000000002</c:v>
                </c:pt>
                <c:pt idx="15">
                  <c:v>1394.4699999999998</c:v>
                </c:pt>
                <c:pt idx="16">
                  <c:v>1617.9399999999996</c:v>
                </c:pt>
                <c:pt idx="17">
                  <c:v>1847.8899999999996</c:v>
                </c:pt>
                <c:pt idx="18">
                  <c:v>2081.1399999999994</c:v>
                </c:pt>
                <c:pt idx="19">
                  <c:v>2325.2699999999991</c:v>
                </c:pt>
                <c:pt idx="20">
                  <c:v>2585.6799999999989</c:v>
                </c:pt>
                <c:pt idx="21">
                  <c:v>2856.3500000000008</c:v>
                </c:pt>
                <c:pt idx="22">
                  <c:v>3131.090000000002</c:v>
                </c:pt>
                <c:pt idx="23">
                  <c:v>3416.7500000000023</c:v>
                </c:pt>
                <c:pt idx="24">
                  <c:v>3722.0900000000011</c:v>
                </c:pt>
                <c:pt idx="25">
                  <c:v>4038.8900000000017</c:v>
                </c:pt>
                <c:pt idx="26">
                  <c:v>4368.7000000000007</c:v>
                </c:pt>
                <c:pt idx="27">
                  <c:v>4704.9099999999989</c:v>
                </c:pt>
                <c:pt idx="28">
                  <c:v>5055.3</c:v>
                </c:pt>
                <c:pt idx="29">
                  <c:v>5422.0599999999977</c:v>
                </c:pt>
                <c:pt idx="30">
                  <c:v>5804.01</c:v>
                </c:pt>
                <c:pt idx="31">
                  <c:v>6202.3799999999992</c:v>
                </c:pt>
                <c:pt idx="32">
                  <c:v>6609.1600000000008</c:v>
                </c:pt>
                <c:pt idx="33">
                  <c:v>7023.3</c:v>
                </c:pt>
                <c:pt idx="34">
                  <c:v>7450.800000000002</c:v>
                </c:pt>
                <c:pt idx="35">
                  <c:v>7894.1900000000023</c:v>
                </c:pt>
                <c:pt idx="36">
                  <c:v>8335.0700000000015</c:v>
                </c:pt>
                <c:pt idx="37">
                  <c:v>8770.4100000000017</c:v>
                </c:pt>
                <c:pt idx="38">
                  <c:v>9211.7099999999973</c:v>
                </c:pt>
                <c:pt idx="39">
                  <c:v>9648.5699999999979</c:v>
                </c:pt>
                <c:pt idx="40">
                  <c:v>10083.530000000002</c:v>
                </c:pt>
                <c:pt idx="41">
                  <c:v>10513.539999999997</c:v>
                </c:pt>
              </c:numCache>
            </c:numRef>
          </c:val>
          <c:extLst>
            <c:ext xmlns:c16="http://schemas.microsoft.com/office/drawing/2014/chart" uri="{C3380CC4-5D6E-409C-BE32-E72D297353CC}">
              <c16:uniqueId val="{00000006-C192-4D78-9CD2-6E5DADB45C8B}"/>
            </c:ext>
          </c:extLst>
        </c:ser>
        <c:ser>
          <c:idx val="7"/>
          <c:order val="7"/>
          <c:tx>
            <c:strRef>
              <c:f>SummaryTable!$A$16</c:f>
              <c:strCache>
                <c:ptCount val="1"/>
                <c:pt idx="0">
                  <c:v>Micro_Tur</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SummaryTable!$B$62:$AQ$62</c:f>
              <c:numCache>
                <c:formatCode>#,##0_);\(#,##0\)</c:formatCode>
                <c:ptCount val="42"/>
                <c:pt idx="4">
                  <c:v>1837.4599999999994</c:v>
                </c:pt>
                <c:pt idx="5">
                  <c:v>1942.8899999999999</c:v>
                </c:pt>
                <c:pt idx="6">
                  <c:v>2075.9899999999998</c:v>
                </c:pt>
                <c:pt idx="7">
                  <c:v>2234.6099999999997</c:v>
                </c:pt>
                <c:pt idx="8">
                  <c:v>2359.0299999999997</c:v>
                </c:pt>
                <c:pt idx="9">
                  <c:v>2480.0499999999993</c:v>
                </c:pt>
                <c:pt idx="10">
                  <c:v>2605.349999999999</c:v>
                </c:pt>
                <c:pt idx="11">
                  <c:v>2732.1300000000015</c:v>
                </c:pt>
                <c:pt idx="12">
                  <c:v>2873.2299999999996</c:v>
                </c:pt>
                <c:pt idx="13">
                  <c:v>3032.8999999999983</c:v>
                </c:pt>
                <c:pt idx="14">
                  <c:v>3211.9700000000016</c:v>
                </c:pt>
                <c:pt idx="15">
                  <c:v>3408.62</c:v>
                </c:pt>
                <c:pt idx="16">
                  <c:v>3634.3500000000013</c:v>
                </c:pt>
                <c:pt idx="17">
                  <c:v>3879.7799999999993</c:v>
                </c:pt>
                <c:pt idx="18">
                  <c:v>4140.7100000000028</c:v>
                </c:pt>
                <c:pt idx="19">
                  <c:v>4419.49</c:v>
                </c:pt>
                <c:pt idx="20">
                  <c:v>4721.6299999999992</c:v>
                </c:pt>
                <c:pt idx="21">
                  <c:v>5041.03</c:v>
                </c:pt>
                <c:pt idx="22">
                  <c:v>5365.9800000000005</c:v>
                </c:pt>
                <c:pt idx="23">
                  <c:v>5701.1800000000021</c:v>
                </c:pt>
                <c:pt idx="24">
                  <c:v>6059.6500000000024</c:v>
                </c:pt>
                <c:pt idx="25">
                  <c:v>6431.0100000000048</c:v>
                </c:pt>
                <c:pt idx="26">
                  <c:v>6817.6600000000017</c:v>
                </c:pt>
                <c:pt idx="27">
                  <c:v>7210.7799999999979</c:v>
                </c:pt>
                <c:pt idx="28">
                  <c:v>7622.4099999999989</c:v>
                </c:pt>
                <c:pt idx="29">
                  <c:v>8055.0600000000013</c:v>
                </c:pt>
                <c:pt idx="30">
                  <c:v>8510.2099999999991</c:v>
                </c:pt>
                <c:pt idx="31">
                  <c:v>8981.6999999999989</c:v>
                </c:pt>
                <c:pt idx="32">
                  <c:v>9464.8099999999977</c:v>
                </c:pt>
                <c:pt idx="33">
                  <c:v>9965.5700000000015</c:v>
                </c:pt>
                <c:pt idx="34">
                  <c:v>10482.289999999997</c:v>
                </c:pt>
                <c:pt idx="35">
                  <c:v>11015.929999999995</c:v>
                </c:pt>
                <c:pt idx="36">
                  <c:v>11545.47</c:v>
                </c:pt>
                <c:pt idx="37">
                  <c:v>12078.710000000005</c:v>
                </c:pt>
                <c:pt idx="38">
                  <c:v>12617.339999999989</c:v>
                </c:pt>
                <c:pt idx="39">
                  <c:v>13152.96</c:v>
                </c:pt>
                <c:pt idx="40">
                  <c:v>13683.839999999991</c:v>
                </c:pt>
                <c:pt idx="41">
                  <c:v>14209.38</c:v>
                </c:pt>
              </c:numCache>
            </c:numRef>
          </c:val>
          <c:extLst>
            <c:ext xmlns:c16="http://schemas.microsoft.com/office/drawing/2014/chart" uri="{C3380CC4-5D6E-409C-BE32-E72D297353CC}">
              <c16:uniqueId val="{00000007-C192-4D78-9CD2-6E5DADB45C8B}"/>
            </c:ext>
          </c:extLst>
        </c:ser>
        <c:ser>
          <c:idx val="8"/>
          <c:order val="8"/>
          <c:tx>
            <c:strRef>
              <c:f>SummaryTable!$A$17</c:f>
              <c:strCache>
                <c:ptCount val="1"/>
                <c:pt idx="0">
                  <c:v>Solar_PV</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SummaryTable!$B$63:$AQ$63</c:f>
              <c:numCache>
                <c:formatCode>#,##0_);\(#,##0\)</c:formatCode>
                <c:ptCount val="42"/>
                <c:pt idx="0">
                  <c:v>95758.206999999995</c:v>
                </c:pt>
                <c:pt idx="1">
                  <c:v>152555.55499999999</c:v>
                </c:pt>
                <c:pt idx="2">
                  <c:v>218765.38800000004</c:v>
                </c:pt>
                <c:pt idx="3">
                  <c:v>321229.08499999996</c:v>
                </c:pt>
                <c:pt idx="4">
                  <c:v>613515.39399999997</c:v>
                </c:pt>
                <c:pt idx="5">
                  <c:v>901619.40899999999</c:v>
                </c:pt>
                <c:pt idx="6">
                  <c:v>1353990.0009999999</c:v>
                </c:pt>
                <c:pt idx="7">
                  <c:v>1821926.94</c:v>
                </c:pt>
                <c:pt idx="8">
                  <c:v>2301406.517</c:v>
                </c:pt>
                <c:pt idx="9">
                  <c:v>2786034.0289999996</c:v>
                </c:pt>
                <c:pt idx="10">
                  <c:v>3282582.0090000001</c:v>
                </c:pt>
                <c:pt idx="11">
                  <c:v>3786591.4469999997</c:v>
                </c:pt>
                <c:pt idx="12">
                  <c:v>4299849.0779999997</c:v>
                </c:pt>
                <c:pt idx="13">
                  <c:v>4779030.4819999989</c:v>
                </c:pt>
                <c:pt idx="14">
                  <c:v>5288863.7180000003</c:v>
                </c:pt>
                <c:pt idx="15">
                  <c:v>5829625.0550000006</c:v>
                </c:pt>
                <c:pt idx="16">
                  <c:v>6407448.9309999999</c:v>
                </c:pt>
                <c:pt idx="17">
                  <c:v>7021693.2939999998</c:v>
                </c:pt>
                <c:pt idx="18">
                  <c:v>7667418.9810000006</c:v>
                </c:pt>
                <c:pt idx="19">
                  <c:v>8344854.0029999996</c:v>
                </c:pt>
                <c:pt idx="20">
                  <c:v>9055027.709999999</c:v>
                </c:pt>
                <c:pt idx="21">
                  <c:v>9802570.284</c:v>
                </c:pt>
                <c:pt idx="22">
                  <c:v>10585823.313999999</c:v>
                </c:pt>
                <c:pt idx="23">
                  <c:v>11405070.186999999</c:v>
                </c:pt>
                <c:pt idx="24">
                  <c:v>12261631.449000001</c:v>
                </c:pt>
                <c:pt idx="25">
                  <c:v>13158528.239</c:v>
                </c:pt>
                <c:pt idx="26">
                  <c:v>14100891.865</c:v>
                </c:pt>
                <c:pt idx="27">
                  <c:v>15089921.469000001</c:v>
                </c:pt>
                <c:pt idx="28">
                  <c:v>16130365.808999998</c:v>
                </c:pt>
                <c:pt idx="29">
                  <c:v>17223456.428000003</c:v>
                </c:pt>
                <c:pt idx="30">
                  <c:v>18371326.938999999</c:v>
                </c:pt>
                <c:pt idx="31">
                  <c:v>19583231.052999999</c:v>
                </c:pt>
                <c:pt idx="32">
                  <c:v>20859192.462000001</c:v>
                </c:pt>
                <c:pt idx="33">
                  <c:v>22202951.403000001</c:v>
                </c:pt>
                <c:pt idx="34">
                  <c:v>23618265.395</c:v>
                </c:pt>
                <c:pt idx="35">
                  <c:v>25113141.659000002</c:v>
                </c:pt>
                <c:pt idx="36">
                  <c:v>26694590.402000003</c:v>
                </c:pt>
                <c:pt idx="37">
                  <c:v>28370481.057</c:v>
                </c:pt>
                <c:pt idx="38">
                  <c:v>30145129.874000002</c:v>
                </c:pt>
                <c:pt idx="39">
                  <c:v>32026088.223999999</c:v>
                </c:pt>
                <c:pt idx="40">
                  <c:v>34018592.942000002</c:v>
                </c:pt>
                <c:pt idx="41">
                  <c:v>36134377.996000007</c:v>
                </c:pt>
              </c:numCache>
            </c:numRef>
          </c:val>
          <c:extLst>
            <c:ext xmlns:c16="http://schemas.microsoft.com/office/drawing/2014/chart" uri="{C3380CC4-5D6E-409C-BE32-E72D297353CC}">
              <c16:uniqueId val="{00000008-C192-4D78-9CD2-6E5DADB45C8B}"/>
            </c:ext>
          </c:extLst>
        </c:ser>
        <c:ser>
          <c:idx val="9"/>
          <c:order val="9"/>
          <c:tx>
            <c:strRef>
              <c:f>SummaryTable!$A$64</c:f>
              <c:strCache>
                <c:ptCount val="1"/>
                <c:pt idx="0">
                  <c:v>Wind</c:v>
                </c:pt>
              </c:strCache>
            </c:strRef>
          </c:tx>
          <c:cat>
            <c:numRef>
              <c:f>SummaryTable!$B$8:$AQ$8</c:f>
              <c:numCache>
                <c:formatCode>General</c:formatCode>
                <c:ptCount val="42"/>
                <c:pt idx="0">
                  <c:v>2009</c:v>
                </c:pt>
                <c:pt idx="1">
                  <c:v>2010</c:v>
                </c:pt>
                <c:pt idx="2">
                  <c:v>2011</c:v>
                </c:pt>
                <c:pt idx="3">
                  <c:v>2012</c:v>
                </c:pt>
                <c:pt idx="4">
                  <c:v>2013</c:v>
                </c:pt>
                <c:pt idx="5">
                  <c:v>2014</c:v>
                </c:pt>
                <c:pt idx="6">
                  <c:v>2015</c:v>
                </c:pt>
                <c:pt idx="7">
                  <c:v>2016</c:v>
                </c:pt>
                <c:pt idx="8">
                  <c:v>2017</c:v>
                </c:pt>
                <c:pt idx="9">
                  <c:v>2018</c:v>
                </c:pt>
                <c:pt idx="10">
                  <c:v>2019</c:v>
                </c:pt>
                <c:pt idx="11">
                  <c:v>2020</c:v>
                </c:pt>
                <c:pt idx="12">
                  <c:v>2021</c:v>
                </c:pt>
                <c:pt idx="13">
                  <c:v>2022</c:v>
                </c:pt>
                <c:pt idx="14">
                  <c:v>2023</c:v>
                </c:pt>
                <c:pt idx="15">
                  <c:v>2024</c:v>
                </c:pt>
                <c:pt idx="16">
                  <c:v>2025</c:v>
                </c:pt>
                <c:pt idx="17">
                  <c:v>2026</c:v>
                </c:pt>
                <c:pt idx="18">
                  <c:v>2027</c:v>
                </c:pt>
                <c:pt idx="19">
                  <c:v>2028</c:v>
                </c:pt>
                <c:pt idx="20">
                  <c:v>2029</c:v>
                </c:pt>
                <c:pt idx="21">
                  <c:v>2030</c:v>
                </c:pt>
                <c:pt idx="22">
                  <c:v>2031</c:v>
                </c:pt>
                <c:pt idx="23">
                  <c:v>2032</c:v>
                </c:pt>
                <c:pt idx="24">
                  <c:v>2033</c:v>
                </c:pt>
                <c:pt idx="25">
                  <c:v>2034</c:v>
                </c:pt>
                <c:pt idx="26">
                  <c:v>2035</c:v>
                </c:pt>
                <c:pt idx="27">
                  <c:v>2036</c:v>
                </c:pt>
                <c:pt idx="28">
                  <c:v>2037</c:v>
                </c:pt>
                <c:pt idx="29">
                  <c:v>2038</c:v>
                </c:pt>
                <c:pt idx="30">
                  <c:v>2039</c:v>
                </c:pt>
                <c:pt idx="31">
                  <c:v>2040</c:v>
                </c:pt>
                <c:pt idx="32">
                  <c:v>2041</c:v>
                </c:pt>
                <c:pt idx="33">
                  <c:v>2042</c:v>
                </c:pt>
                <c:pt idx="34">
                  <c:v>2043</c:v>
                </c:pt>
                <c:pt idx="35">
                  <c:v>2044</c:v>
                </c:pt>
                <c:pt idx="36">
                  <c:v>2045</c:v>
                </c:pt>
                <c:pt idx="37">
                  <c:v>2046</c:v>
                </c:pt>
                <c:pt idx="38">
                  <c:v>2047</c:v>
                </c:pt>
                <c:pt idx="39">
                  <c:v>2048</c:v>
                </c:pt>
                <c:pt idx="40">
                  <c:v>2049</c:v>
                </c:pt>
                <c:pt idx="41">
                  <c:v>2050</c:v>
                </c:pt>
              </c:numCache>
            </c:numRef>
          </c:cat>
          <c:val>
            <c:numRef>
              <c:f>SummaryTable!$B$64:$AQ$64</c:f>
              <c:numCache>
                <c:formatCode>#,##0_);\(#,##0\)</c:formatCode>
                <c:ptCount val="42"/>
                <c:pt idx="0">
                  <c:v>6628.09</c:v>
                </c:pt>
                <c:pt idx="1">
                  <c:v>10133.18</c:v>
                </c:pt>
                <c:pt idx="2">
                  <c:v>16036.269999999997</c:v>
                </c:pt>
                <c:pt idx="3">
                  <c:v>28697.349000000002</c:v>
                </c:pt>
                <c:pt idx="4">
                  <c:v>83897.21</c:v>
                </c:pt>
                <c:pt idx="5">
                  <c:v>168637.33100000001</c:v>
                </c:pt>
                <c:pt idx="6">
                  <c:v>325202.13199999998</c:v>
                </c:pt>
                <c:pt idx="7">
                  <c:v>525093.071</c:v>
                </c:pt>
                <c:pt idx="8">
                  <c:v>525093.86899999995</c:v>
                </c:pt>
                <c:pt idx="9">
                  <c:v>525094.60499999998</c:v>
                </c:pt>
                <c:pt idx="10">
                  <c:v>525096.66500000004</c:v>
                </c:pt>
                <c:pt idx="11">
                  <c:v>525099.52500000002</c:v>
                </c:pt>
                <c:pt idx="12">
                  <c:v>525106.14</c:v>
                </c:pt>
                <c:pt idx="13">
                  <c:v>525120.98800000001</c:v>
                </c:pt>
                <c:pt idx="14">
                  <c:v>525153.94699999993</c:v>
                </c:pt>
                <c:pt idx="15">
                  <c:v>525218.027</c:v>
                </c:pt>
                <c:pt idx="16">
                  <c:v>525346.84400000004</c:v>
                </c:pt>
                <c:pt idx="17">
                  <c:v>525564.92000000004</c:v>
                </c:pt>
                <c:pt idx="18">
                  <c:v>525906.02499999991</c:v>
                </c:pt>
                <c:pt idx="19">
                  <c:v>526383.88199999998</c:v>
                </c:pt>
                <c:pt idx="20">
                  <c:v>527037.93099999998</c:v>
                </c:pt>
                <c:pt idx="21">
                  <c:v>529693.99600000004</c:v>
                </c:pt>
                <c:pt idx="22">
                  <c:v>534937.46199999994</c:v>
                </c:pt>
                <c:pt idx="23">
                  <c:v>540371.46900000004</c:v>
                </c:pt>
                <c:pt idx="24">
                  <c:v>546107.78600000008</c:v>
                </c:pt>
                <c:pt idx="25">
                  <c:v>552078.79200000002</c:v>
                </c:pt>
                <c:pt idx="26">
                  <c:v>558326.91500000004</c:v>
                </c:pt>
                <c:pt idx="27">
                  <c:v>564736.73699999996</c:v>
                </c:pt>
                <c:pt idx="28">
                  <c:v>571332.46299999999</c:v>
                </c:pt>
                <c:pt idx="29">
                  <c:v>578062.22699999996</c:v>
                </c:pt>
                <c:pt idx="30">
                  <c:v>585183.7080000001</c:v>
                </c:pt>
                <c:pt idx="31">
                  <c:v>592578.12199999986</c:v>
                </c:pt>
                <c:pt idx="32">
                  <c:v>600158.81999999995</c:v>
                </c:pt>
                <c:pt idx="33">
                  <c:v>608091.47799999989</c:v>
                </c:pt>
                <c:pt idx="34">
                  <c:v>616392.37599999993</c:v>
                </c:pt>
                <c:pt idx="35">
                  <c:v>625108.30800000008</c:v>
                </c:pt>
                <c:pt idx="36">
                  <c:v>634310.58500000008</c:v>
                </c:pt>
                <c:pt idx="37">
                  <c:v>643588.76100000006</c:v>
                </c:pt>
                <c:pt idx="38">
                  <c:v>654661.32900000003</c:v>
                </c:pt>
                <c:pt idx="39">
                  <c:v>665978.05000000005</c:v>
                </c:pt>
                <c:pt idx="40">
                  <c:v>677724.16299999983</c:v>
                </c:pt>
                <c:pt idx="41">
                  <c:v>689652.7370000002</c:v>
                </c:pt>
              </c:numCache>
            </c:numRef>
          </c:val>
          <c:extLst>
            <c:ext xmlns:c16="http://schemas.microsoft.com/office/drawing/2014/chart" uri="{C3380CC4-5D6E-409C-BE32-E72D297353CC}">
              <c16:uniqueId val="{00000009-C192-4D78-9CD2-6E5DADB45C8B}"/>
            </c:ext>
          </c:extLst>
        </c:ser>
        <c:dLbls>
          <c:showLegendKey val="0"/>
          <c:showVal val="0"/>
          <c:showCatName val="0"/>
          <c:showSerName val="0"/>
          <c:showPercent val="0"/>
          <c:showBubbleSize val="0"/>
        </c:dLbls>
        <c:axId val="529218688"/>
        <c:axId val="529219248"/>
      </c:areaChart>
      <c:catAx>
        <c:axId val="529218688"/>
        <c:scaling>
          <c:orientation val="minMax"/>
        </c:scaling>
        <c:delete val="0"/>
        <c:axPos val="b"/>
        <c:numFmt formatCode="General" sourceLinked="1"/>
        <c:majorTickMark val="out"/>
        <c:minorTickMark val="none"/>
        <c:tickLblPos val="nextTo"/>
        <c:txPr>
          <a:bodyPr rot="-2700000" vert="horz"/>
          <a:lstStyle/>
          <a:p>
            <a:pPr>
              <a:defRPr/>
            </a:pPr>
            <a:endParaRPr lang="en-US"/>
          </a:p>
        </c:txPr>
        <c:crossAx val="529219248"/>
        <c:crosses val="autoZero"/>
        <c:auto val="1"/>
        <c:lblAlgn val="ctr"/>
        <c:lblOffset val="100"/>
        <c:tickLblSkip val="2"/>
        <c:tickMarkSkip val="1"/>
        <c:noMultiLvlLbl val="0"/>
      </c:catAx>
      <c:valAx>
        <c:axId val="529219248"/>
        <c:scaling>
          <c:orientation val="minMax"/>
        </c:scaling>
        <c:delete val="0"/>
        <c:axPos val="l"/>
        <c:majorGridlines/>
        <c:title>
          <c:tx>
            <c:rich>
              <a:bodyPr/>
              <a:lstStyle/>
              <a:p>
                <a:pPr>
                  <a:defRPr/>
                </a:pPr>
                <a:r>
                  <a:rPr lang="en-US"/>
                  <a:t># Units</a:t>
                </a:r>
              </a:p>
            </c:rich>
          </c:tx>
          <c:layout>
            <c:manualLayout>
              <c:xMode val="edge"/>
              <c:yMode val="edge"/>
              <c:x val="1.2208690580344123E-2"/>
              <c:y val="0.46492659558134286"/>
            </c:manualLayout>
          </c:layout>
          <c:overlay val="0"/>
        </c:title>
        <c:numFmt formatCode="#,##0" sourceLinked="0"/>
        <c:majorTickMark val="out"/>
        <c:minorTickMark val="none"/>
        <c:tickLblPos val="nextTo"/>
        <c:spPr>
          <a:ln>
            <a:noFill/>
          </a:ln>
        </c:spPr>
        <c:txPr>
          <a:bodyPr rot="0" vert="horz"/>
          <a:lstStyle/>
          <a:p>
            <a:pPr>
              <a:defRPr/>
            </a:pPr>
            <a:endParaRPr lang="en-US"/>
          </a:p>
        </c:txPr>
        <c:crossAx val="529218688"/>
        <c:crosses val="autoZero"/>
        <c:crossBetween val="midCat"/>
      </c:valAx>
    </c:plotArea>
    <c:legend>
      <c:legendPos val="r"/>
      <c:layout>
        <c:manualLayout>
          <c:xMode val="edge"/>
          <c:yMode val="edge"/>
          <c:x val="0.88568089414549689"/>
          <c:y val="0.34420886348780644"/>
          <c:w val="0.10987958889744323"/>
          <c:h val="0.34420886348780644"/>
        </c:manualLayout>
      </c:layout>
      <c:overlay val="0"/>
    </c:legend>
    <c:plotVisOnly val="1"/>
    <c:dispBlanksAs val="zero"/>
    <c:showDLblsOverMax val="0"/>
  </c:chart>
  <c:txPr>
    <a:bodyPr/>
    <a:lstStyle/>
    <a:p>
      <a:pPr>
        <a:defRPr sz="1100"/>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1">
    <tabColor theme="6"/>
  </sheetPr>
  <sheetViews>
    <sheetView workbookViewId="0"/>
  </sheetViews>
  <pageMargins left="0.25" right="0.25" top="0.75" bottom="0.75" header="0.3" footer="0.3"/>
  <pageSetup orientation="landscape" horizontalDpi="300" verticalDpi="300" r:id="rId1"/>
  <headerFooter alignWithMargins="0"/>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9">
    <tabColor theme="6"/>
  </sheetPr>
  <sheetViews>
    <sheetView workbookViewId="0"/>
  </sheetViews>
  <pageMargins left="0.25" right="0.25" top="0.75" bottom="0.75" header="0.3" footer="0.3"/>
  <pageSetup orientation="landscape" horizontalDpi="300" verticalDpi="300" r:id="rId1"/>
  <headerFooter alignWithMargins="0"/>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2">
    <tabColor theme="6"/>
  </sheetPr>
  <sheetViews>
    <sheetView workbookViewId="0"/>
  </sheetViews>
  <pageMargins left="0.25" right="0.25" top="0.75" bottom="0.75" header="0.3" footer="0.3"/>
  <pageSetup orientation="landscape" horizontalDpi="300" verticalDpi="300" r:id="rId1"/>
  <headerFooter alignWithMargins="0"/>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3">
    <tabColor theme="6"/>
  </sheetPr>
  <sheetViews>
    <sheetView workbookViewId="0"/>
  </sheetViews>
  <pageMargins left="0.25" right="0.25" top="0.75" bottom="0.75" header="0.3" footer="0.3"/>
  <pageSetup orientation="landscape" horizontalDpi="300" verticalDpi="300" r:id="rId1"/>
  <headerFooter alignWithMargins="0"/>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12</xdr:col>
      <xdr:colOff>552450</xdr:colOff>
      <xdr:row>20</xdr:row>
      <xdr:rowOff>85725</xdr:rowOff>
    </xdr:to>
    <xdr:pic>
      <xdr:nvPicPr>
        <xdr:cNvPr id="3" name="Picture 7" descr="EIA Logo Tagline">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47725" y="2171700"/>
          <a:ext cx="8096250" cy="17145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182880</xdr:rowOff>
        </xdr:from>
        <xdr:to>
          <xdr:col>4</xdr:col>
          <xdr:colOff>0</xdr:colOff>
          <xdr:row>9</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rPr>
                <a:t>Process Run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182880</xdr:rowOff>
        </xdr:from>
        <xdr:to>
          <xdr:col>7</xdr:col>
          <xdr:colOff>160020</xdr:colOff>
          <xdr:row>9</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rPr>
                <a:t>Print Table and Charts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0</xdr:colOff>
      <xdr:row>2</xdr:row>
      <xdr:rowOff>0</xdr:rowOff>
    </xdr:from>
    <xdr:to>
      <xdr:col>15</xdr:col>
      <xdr:colOff>0</xdr:colOff>
      <xdr:row>10</xdr:row>
      <xdr:rowOff>0</xdr:rowOff>
    </xdr:to>
    <xdr:sp macro="" textlink="">
      <xdr:nvSpPr>
        <xdr:cNvPr id="4" name="Text Box 1">
          <a:extLst>
            <a:ext uri="{FF2B5EF4-FFF2-40B4-BE49-F238E27FC236}">
              <a16:creationId xmlns:a16="http://schemas.microsoft.com/office/drawing/2014/main" id="{00000000-0008-0000-0100-000004000000}"/>
            </a:ext>
          </a:extLst>
        </xdr:cNvPr>
        <xdr:cNvSpPr txBox="1">
          <a:spLocks noChangeArrowheads="1"/>
        </xdr:cNvSpPr>
      </xdr:nvSpPr>
      <xdr:spPr bwMode="auto">
        <a:xfrm>
          <a:off x="13484679" y="394607"/>
          <a:ext cx="5510892" cy="2326822"/>
        </a:xfrm>
        <a:prstGeom prst="rect">
          <a:avLst/>
        </a:prstGeom>
        <a:solidFill>
          <a:schemeClr val="accent6">
            <a:lumMod val="20000"/>
            <a:lumOff val="80000"/>
          </a:schemeClr>
        </a:solidFill>
        <a:ln w="19050">
          <a:solidFill>
            <a:srgbClr val="000000"/>
          </a:solidFill>
          <a:miter lim="800000"/>
          <a:headEnd/>
          <a:tailEnd/>
        </a:ln>
      </xdr:spPr>
      <xdr:txBody>
        <a:bodyPr vertOverflow="clip" wrap="square" lIns="27432" tIns="27432" rIns="27432" bIns="27432" anchor="ctr" upright="1"/>
        <a:lstStyle/>
        <a:p>
          <a:pPr algn="l" rtl="0">
            <a:defRPr sz="1000"/>
          </a:pPr>
          <a:r>
            <a:rPr lang="en-US" sz="1100" b="0" i="0" u="none" strike="noStrike" baseline="0">
              <a:solidFill>
                <a:srgbClr val="000000"/>
              </a:solidFill>
              <a:latin typeface="+mn-lt"/>
              <a:cs typeface="Times New Roman"/>
            </a:rPr>
            <a:t>Copy this DGEN workbook to the same file location as uncompressed versions of rdgenout.txt and kdgenout.txt</a:t>
          </a:r>
        </a:p>
        <a:p>
          <a:pPr algn="l" rtl="0">
            <a:defRPr sz="1000"/>
          </a:pPr>
          <a:endParaRPr lang="en-US" sz="1100" b="0" i="0" u="none" strike="noStrike" baseline="0">
            <a:solidFill>
              <a:srgbClr val="000000"/>
            </a:solidFill>
            <a:latin typeface="+mn-lt"/>
            <a:cs typeface="Times New Roman"/>
          </a:endParaRPr>
        </a:p>
        <a:p>
          <a:pPr algn="l" rtl="0">
            <a:defRPr sz="1000"/>
          </a:pPr>
          <a:r>
            <a:rPr lang="en-US" sz="1100" b="0" i="0" u="none" strike="noStrike" baseline="0">
              <a:solidFill>
                <a:srgbClr val="000000"/>
              </a:solidFill>
              <a:latin typeface="+mn-lt"/>
              <a:cs typeface="Times New Roman"/>
            </a:rPr>
            <a:t>Press the "Process Run Data" button to import and recalculate results.</a:t>
          </a:r>
        </a:p>
        <a:p>
          <a:pPr algn="l" rtl="0">
            <a:defRPr sz="1000"/>
          </a:pPr>
          <a:endParaRPr lang="en-US" sz="1100" b="0" i="0" u="none" strike="noStrike" baseline="0">
            <a:solidFill>
              <a:srgbClr val="000000"/>
            </a:solidFill>
            <a:latin typeface="+mn-lt"/>
            <a:cs typeface="Times New Roman"/>
          </a:endParaRPr>
        </a:p>
        <a:p>
          <a:pPr algn="l" rtl="0">
            <a:defRPr sz="1000"/>
          </a:pPr>
          <a:r>
            <a:rPr lang="en-US" sz="1100" b="1" i="1" u="none" strike="noStrike" baseline="0">
              <a:solidFill>
                <a:srgbClr val="000000"/>
              </a:solidFill>
              <a:latin typeface="+mn-lt"/>
              <a:cs typeface="Times New Roman"/>
            </a:rPr>
            <a:t>The Run Description and Run ID should automatically populate in the Summary Table tab.</a:t>
          </a:r>
        </a:p>
        <a:p>
          <a:pPr algn="l" rtl="0">
            <a:defRPr sz="1000"/>
          </a:pPr>
          <a:endParaRPr lang="en-US" sz="1100" b="1" i="1" u="none" strike="noStrike" baseline="0">
            <a:solidFill>
              <a:srgbClr val="000000"/>
            </a:solidFill>
            <a:latin typeface="+mn-lt"/>
            <a:cs typeface="Times New Roman"/>
          </a:endParaRPr>
        </a:p>
        <a:p>
          <a:pPr algn="l" rtl="0">
            <a:defRPr sz="1000"/>
          </a:pPr>
          <a:r>
            <a:rPr lang="en-US" sz="1100" b="0" i="0" u="none" strike="noStrike" baseline="0">
              <a:solidFill>
                <a:srgbClr val="000000"/>
              </a:solidFill>
              <a:latin typeface="+mn-lt"/>
              <a:cs typeface="Times New Roman"/>
            </a:rPr>
            <a:t>The "Clear Data" button on the SummaryTable tab is to produce a small file that has no data (does </a:t>
          </a:r>
          <a:r>
            <a:rPr lang="en-US" sz="1100" b="0" i="1" u="sng" strike="noStrike" baseline="0">
              <a:solidFill>
                <a:srgbClr val="000000"/>
              </a:solidFill>
              <a:latin typeface="+mn-lt"/>
              <a:cs typeface="Times New Roman"/>
            </a:rPr>
            <a:t>not</a:t>
          </a:r>
          <a:r>
            <a:rPr lang="en-US" sz="1100" b="0" i="0" u="none" strike="noStrike" baseline="0">
              <a:solidFill>
                <a:srgbClr val="000000"/>
              </a:solidFill>
              <a:latin typeface="+mn-lt"/>
              <a:cs typeface="Times New Roman"/>
            </a:rPr>
            <a:t> paste existing calculations as values).</a:t>
          </a:r>
        </a:p>
        <a:p>
          <a:pPr algn="l" rtl="0">
            <a:defRPr sz="1000"/>
          </a:pPr>
          <a:endParaRPr lang="en-US" sz="1100" b="0" i="0" u="none" strike="noStrike" baseline="0">
            <a:solidFill>
              <a:srgbClr val="000000"/>
            </a:solidFill>
            <a:latin typeface="+mn-lt"/>
            <a:cs typeface="Times New Roman"/>
          </a:endParaRPr>
        </a:p>
        <a:p>
          <a:pPr algn="l" rtl="0">
            <a:defRPr sz="1000"/>
          </a:pPr>
          <a:r>
            <a:rPr lang="en-US" sz="1100" b="0" i="0" u="none" strike="noStrike" baseline="0">
              <a:solidFill>
                <a:srgbClr val="FF0000"/>
              </a:solidFill>
              <a:latin typeface="+mn-lt"/>
              <a:cs typeface="Times New Roman"/>
            </a:rPr>
            <a:t>Note: If the scale is manually changed on the generation chart, rerunning the macro</a:t>
          </a:r>
        </a:p>
        <a:p>
          <a:pPr algn="l" rtl="0">
            <a:defRPr sz="1000"/>
          </a:pPr>
          <a:r>
            <a:rPr lang="en-US" sz="1100" b="0" i="0" u="none" strike="noStrike" baseline="0">
              <a:solidFill>
                <a:srgbClr val="FF0000"/>
              </a:solidFill>
              <a:latin typeface="+mn-lt"/>
              <a:cs typeface="Times New Roman"/>
            </a:rPr>
            <a:t>one more time will automatically set the right axis scale appropriately.</a:t>
          </a:r>
          <a:endParaRPr lang="en-US" sz="1100" b="0" i="0" u="none" strike="noStrike" baseline="0">
            <a:solidFill>
              <a:srgbClr val="000000"/>
            </a:solidFill>
            <a:latin typeface="+mn-lt"/>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45</xdr:col>
      <xdr:colOff>0</xdr:colOff>
      <xdr:row>203</xdr:row>
      <xdr:rowOff>47625</xdr:rowOff>
    </xdr:from>
    <xdr:to>
      <xdr:col>45</xdr:col>
      <xdr:colOff>0</xdr:colOff>
      <xdr:row>220</xdr:row>
      <xdr:rowOff>95250</xdr:rowOff>
    </xdr:to>
    <xdr:graphicFrame macro="">
      <xdr:nvGraphicFramePr>
        <xdr:cNvPr id="2" name="Chart 25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7620</xdr:colOff>
          <xdr:row>2</xdr:row>
          <xdr:rowOff>0</xdr:rowOff>
        </xdr:from>
        <xdr:to>
          <xdr:col>4</xdr:col>
          <xdr:colOff>678180</xdr:colOff>
          <xdr:row>5</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rPr>
                <a:t>Clear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9496425" cy="6276975"/>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cdr:x>
      <cdr:y>0.06336</cdr:y>
    </cdr:from>
    <cdr:to>
      <cdr:x>1</cdr:x>
      <cdr:y>0.11236</cdr:y>
    </cdr:to>
    <cdr:sp macro="" textlink="SummaryTable!$A$5">
      <cdr:nvSpPr>
        <cdr:cNvPr id="22529" name="Text Box 1"/>
        <cdr:cNvSpPr txBox="1">
          <a:spLocks xmlns:a="http://schemas.openxmlformats.org/drawingml/2006/main" noChangeArrowheads="1" noTextEdit="1"/>
        </cdr:cNvSpPr>
      </cdr:nvSpPr>
      <cdr:spPr bwMode="auto">
        <a:xfrm xmlns:a="http://schemas.openxmlformats.org/drawingml/2006/main">
          <a:off x="0" y="369167"/>
          <a:ext cx="8579069" cy="2855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fld id="{9C02F5D9-700F-47E4-8584-DCDFFD69AD9A}" type="TxLink">
            <a:rPr lang="en-US" sz="1050" b="1" i="0" u="none" strike="noStrike" baseline="0">
              <a:solidFill>
                <a:srgbClr val="000000"/>
              </a:solidFill>
              <a:latin typeface="+mn-lt"/>
              <a:cs typeface="Arial"/>
            </a:rPr>
            <a:pPr algn="ctr" rtl="0">
              <a:defRPr sz="1000"/>
            </a:pPr>
            <a:t>d120816a.p1</a:t>
          </a:fld>
          <a:endParaRPr lang="en-US" sz="1050" b="1" i="0" u="none" strike="noStrike" baseline="0">
            <a:solidFill>
              <a:srgbClr val="000000"/>
            </a:solidFill>
            <a:latin typeface="+mn-lt"/>
            <a:cs typeface="Arial"/>
          </a:endParaRPr>
        </a:p>
      </cdr:txBody>
    </cdr:sp>
  </cdr:relSizeAnchor>
  <cdr:relSizeAnchor xmlns:cdr="http://schemas.openxmlformats.org/drawingml/2006/chartDrawing">
    <cdr:from>
      <cdr:x>0.65719</cdr:x>
      <cdr:y>0.15727</cdr:y>
    </cdr:from>
    <cdr:to>
      <cdr:x>0.83713</cdr:x>
      <cdr:y>0.20688</cdr:y>
    </cdr:to>
    <cdr:sp macro="" textlink="">
      <cdr:nvSpPr>
        <cdr:cNvPr id="2" name="TextBox 1"/>
        <cdr:cNvSpPr txBox="1"/>
      </cdr:nvSpPr>
      <cdr:spPr>
        <a:xfrm xmlns:a="http://schemas.openxmlformats.org/drawingml/2006/main">
          <a:off x="5638979" y="916257"/>
          <a:ext cx="1543964" cy="2890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a:t>Total Generation</a:t>
          </a:r>
        </a:p>
      </cdr:txBody>
    </cdr:sp>
  </cdr:relSizeAnchor>
</c:userShapes>
</file>

<file path=xl/drawings/drawing6.xml><?xml version="1.0" encoding="utf-8"?>
<xdr:wsDr xmlns:xdr="http://schemas.openxmlformats.org/drawingml/2006/spreadsheetDrawing" xmlns:a="http://schemas.openxmlformats.org/drawingml/2006/main">
  <xdr:absoluteAnchor>
    <xdr:pos x="0" y="0"/>
    <xdr:ext cx="9496425" cy="6276975"/>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cdr:x>
      <cdr:y>0.06687</cdr:y>
    </cdr:from>
    <cdr:to>
      <cdr:x>1</cdr:x>
      <cdr:y>0.10687</cdr:y>
    </cdr:to>
    <cdr:sp macro="" textlink="SummaryTable!$A$5">
      <cdr:nvSpPr>
        <cdr:cNvPr id="29697" name="Text Box 1"/>
        <cdr:cNvSpPr txBox="1">
          <a:spLocks xmlns:a="http://schemas.openxmlformats.org/drawingml/2006/main" noChangeArrowheads="1" noTextEdit="1"/>
        </cdr:cNvSpPr>
      </cdr:nvSpPr>
      <cdr:spPr bwMode="auto">
        <a:xfrm xmlns:a="http://schemas.openxmlformats.org/drawingml/2006/main">
          <a:off x="0" y="389617"/>
          <a:ext cx="8579069" cy="23306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E6073622-DCBF-47C1-88CE-797FA72134C2}" type="TxLink">
            <a:rPr lang="en-US" sz="1050" b="1" i="0" u="none" strike="noStrike" baseline="0">
              <a:solidFill>
                <a:srgbClr val="000000"/>
              </a:solidFill>
              <a:latin typeface="+mn-lt"/>
              <a:cs typeface="Arial"/>
            </a:rPr>
            <a:pPr algn="ctr" rtl="0">
              <a:defRPr sz="1000"/>
            </a:pPr>
            <a:t>d120816a.p1</a:t>
          </a:fld>
          <a:endParaRPr lang="en-US" sz="1050" b="1" i="0" u="none" strike="noStrike" baseline="0">
            <a:solidFill>
              <a:srgbClr val="000000"/>
            </a:solidFill>
            <a:latin typeface="+mn-lt"/>
            <a:cs typeface="Arial"/>
          </a:endParaRPr>
        </a:p>
      </cdr:txBody>
    </cdr:sp>
  </cdr:relSizeAnchor>
</c:userShapes>
</file>

<file path=xl/drawings/drawing8.xml><?xml version="1.0" encoding="utf-8"?>
<xdr:wsDr xmlns:xdr="http://schemas.openxmlformats.org/drawingml/2006/spreadsheetDrawing" xmlns:a="http://schemas.openxmlformats.org/drawingml/2006/main">
  <xdr:absoluteAnchor>
    <xdr:pos x="0" y="0"/>
    <xdr:ext cx="9496425" cy="6276975"/>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0.0621</cdr:y>
    </cdr:from>
    <cdr:to>
      <cdr:x>1</cdr:x>
      <cdr:y>0.1116</cdr:y>
    </cdr:to>
    <cdr:sp macro="" textlink="SummaryTable!$A$5">
      <cdr:nvSpPr>
        <cdr:cNvPr id="25601" name="Text Box 1"/>
        <cdr:cNvSpPr txBox="1">
          <a:spLocks xmlns:a="http://schemas.openxmlformats.org/drawingml/2006/main" noChangeArrowheads="1" noTextEdit="1"/>
        </cdr:cNvSpPr>
      </cdr:nvSpPr>
      <cdr:spPr bwMode="auto">
        <a:xfrm xmlns:a="http://schemas.openxmlformats.org/drawingml/2006/main">
          <a:off x="0" y="361828"/>
          <a:ext cx="8579069" cy="28842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fld id="{6254BCF2-20D7-46C5-B8BF-A90E0BD194C1}" type="TxLink">
            <a:rPr lang="en-US" sz="1050" b="1" i="0" u="none" strike="noStrike" baseline="0">
              <a:solidFill>
                <a:srgbClr val="000000"/>
              </a:solidFill>
              <a:latin typeface="+mn-lt"/>
              <a:cs typeface="Arial"/>
            </a:rPr>
            <a:pPr algn="ctr" rtl="0">
              <a:defRPr sz="1000"/>
            </a:pPr>
            <a:t>d120816a.p1</a:t>
          </a:fld>
          <a:endParaRPr lang="en-US" sz="1050" b="1" i="0" u="none" strike="noStrike" baseline="0">
            <a:solidFill>
              <a:srgbClr val="000000"/>
            </a:solidFill>
            <a:latin typeface="+mn-lt"/>
            <a:cs typeface="Arial"/>
          </a:endParaRPr>
        </a:p>
      </cdr:txBody>
    </cdr:sp>
  </cdr:relSizeAnchor>
</c:userShapes>
</file>

<file path=xl/drawings/drawing10.xml><?xml version="1.0" encoding="utf-8"?>
<xdr:wsDr xmlns:xdr="http://schemas.openxmlformats.org/drawingml/2006/spreadsheetDrawing" xmlns:a="http://schemas.openxmlformats.org/drawingml/2006/main">
  <xdr:absoluteAnchor>
    <xdr:pos x="0" y="0"/>
    <xdr:ext cx="9496425" cy="627697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cdr:x>
      <cdr:y>0.071</cdr:y>
    </cdr:from>
    <cdr:to>
      <cdr:x>1</cdr:x>
      <cdr:y>0.10225</cdr:y>
    </cdr:to>
    <cdr:sp macro="" textlink="SummaryTable!$A$5">
      <cdr:nvSpPr>
        <cdr:cNvPr id="26625" name="Text Box 1"/>
        <cdr:cNvSpPr txBox="1">
          <a:spLocks xmlns:a="http://schemas.openxmlformats.org/drawingml/2006/main" noChangeArrowheads="1" noTextEdit="1"/>
        </cdr:cNvSpPr>
      </cdr:nvSpPr>
      <cdr:spPr bwMode="auto">
        <a:xfrm xmlns:a="http://schemas.openxmlformats.org/drawingml/2006/main">
          <a:off x="0" y="413694"/>
          <a:ext cx="8579069" cy="18208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D6F35EB2-F83D-476C-90F7-11C917B2FB99}" type="TxLink">
            <a:rPr lang="en-US" sz="1050" b="1" i="0" u="none" strike="noStrike" baseline="0">
              <a:solidFill>
                <a:srgbClr val="000000"/>
              </a:solidFill>
              <a:latin typeface="+mn-lt"/>
              <a:cs typeface="Arial"/>
            </a:rPr>
            <a:pPr algn="ctr" rtl="0">
              <a:defRPr sz="1000"/>
            </a:pPr>
            <a:t>d120816a.p1</a:t>
          </a:fld>
          <a:endParaRPr lang="en-US" sz="1050" b="1" i="0" u="none" strike="noStrike" baseline="0">
            <a:solidFill>
              <a:srgbClr val="000000"/>
            </a:solidFill>
            <a:latin typeface="+mn-lt"/>
            <a:cs typeface="Aria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rzomski, Kevin " refreshedDate="42922.35455729167" createdVersion="1" refreshedVersion="5" recordCount="41382" xr:uid="{00000000-000A-0000-FFFF-FFFF05000000}">
  <cacheSource type="external" connectionId="7"/>
  <cacheFields count="13">
    <cacheField name="Tech" numFmtId="0" sqlType="12">
      <sharedItems count="11">
        <s v="Solar_PV"/>
        <s v="Fuel_Cell"/>
        <s v="Gas_Engine"/>
        <s v="Conv_Coal"/>
        <s v="Conv_Oil"/>
        <s v="Conv_MSW"/>
        <s v="Gas_Tur"/>
        <s v="Micro_Tur"/>
        <s v="Hydro"/>
        <s v="Wood"/>
        <s v="Wind"/>
      </sharedItems>
    </cacheField>
    <cacheField name="Year" numFmtId="0" sqlType="4">
      <sharedItems containsSemiMixedTypes="0" containsString="0" containsNumber="1" containsInteger="1" minValue="2013" maxValue="2050" count="38">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sharedItems>
    </cacheField>
    <cacheField name="Division" numFmtId="0" sqlType="4">
      <sharedItems containsSemiMixedTypes="0" containsString="0" containsNumber="1" containsInteger="1" minValue="1" maxValue="9" count="9">
        <n v="1"/>
        <n v="2"/>
        <n v="3"/>
        <n v="4"/>
        <n v="5"/>
        <n v="6"/>
        <n v="7"/>
        <n v="8"/>
        <n v="9"/>
      </sharedItems>
    </cacheField>
    <cacheField name="BldgType" numFmtId="0" sqlType="12">
      <sharedItems count="11">
        <s v="Assembly"/>
        <s v="Education"/>
        <s v="Food Sales"/>
        <s v="Food Service"/>
        <s v="Health Care"/>
        <s v="Lodging"/>
        <s v="Office-Large"/>
        <s v="Office-Small"/>
        <s v="Merc/Service"/>
        <s v="Warehouse"/>
        <s v="Other"/>
      </sharedItems>
    </cacheField>
    <cacheField name="#Units" numFmtId="0" sqlType="8">
      <sharedItems containsSemiMixedTypes="0" containsString="0" containsNumber="1" minValue="-5.43" maxValue="93192.21"/>
    </cacheField>
    <cacheField name="AvgKWCap" numFmtId="0" sqlType="8">
      <sharedItems containsSemiMixedTypes="0" containsString="0" containsNumber="1" minValue="6.99" maxValue="3245"/>
    </cacheField>
    <cacheField name="TotKWAdded" numFmtId="0" sqlType="8">
      <sharedItems containsSemiMixedTypes="0" containsString="0" containsNumber="1" minValue="-19404.376950000002" maxValue="880645.3125"/>
    </cacheField>
    <cacheField name="GEN(tBtu)" numFmtId="0" sqlType="8">
      <sharedItems containsSemiMixedTypes="0" containsString="0" containsNumber="1" minValue="-4.9459999999999997E-2" maxValue="21.35136"/>
    </cacheField>
    <cacheField name="GridSales" numFmtId="0" sqlType="8">
      <sharedItems containsSemiMixedTypes="0" containsString="0" containsNumber="1" minValue="-2.9219999999999999E-2" maxValue="5.2558499999999997"/>
    </cacheField>
    <cacheField name="HWOut" numFmtId="0" sqlType="8">
      <sharedItems containsSemiMixedTypes="0" containsString="0" containsNumber="1" minValue="-4.9100000000000003E-3" maxValue="8.3357700000000001"/>
    </cacheField>
    <cacheField name="SHOut" numFmtId="0" sqlType="8">
      <sharedItems containsSemiMixedTypes="0" containsString="0" containsNumber="1" minValue="-4.7200000000000002E-3" maxValue="10.77731"/>
    </cacheField>
    <cacheField name="FuelInp" numFmtId="0" sqlType="8">
      <sharedItems containsSemiMixedTypes="0" containsString="0" containsNumber="1" minValue="-0.15218000000000001" maxValue="64.701089999999994"/>
    </cacheField>
    <cacheField name="Invest($mill)" numFmtId="0" sqlType="8">
      <sharedItems containsSemiMixedTypes="0" containsString="0" containsNumber="1" minValue="-89.324489999999997" maxValue="572.8491199999999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rzomski, Kevin " refreshedDate="42922.354563194443" createdVersion="1" refreshedVersion="5" recordCount="1377" xr:uid="{00000000-000A-0000-FFFF-FFFF09000000}">
  <cacheSource type="external" connectionId="8"/>
  <cacheFields count="13">
    <cacheField name="Tech" numFmtId="0" sqlType="12">
      <sharedItems count="3">
        <s v="Solar_PV"/>
        <s v="Fuel_Cell"/>
        <s v="Wind"/>
      </sharedItems>
    </cacheField>
    <cacheField name="Year" numFmtId="0" sqlType="4">
      <sharedItems containsSemiMixedTypes="0" containsString="0" containsNumber="1" containsInteger="1" minValue="2000" maxValue="2050" count="51">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sharedItems>
    </cacheField>
    <cacheField name="Division" numFmtId="0" sqlType="4">
      <sharedItems containsSemiMixedTypes="0" containsString="0" containsNumber="1" containsInteger="1" minValue="1" maxValue="9" count="9">
        <n v="1"/>
        <n v="2"/>
        <n v="3"/>
        <n v="4"/>
        <n v="5"/>
        <n v="6"/>
        <n v="7"/>
        <n v="8"/>
        <n v="9"/>
      </sharedItems>
    </cacheField>
    <cacheField name="BldgType" numFmtId="0" sqlType="12">
      <sharedItems count="1">
        <s v="SF"/>
      </sharedItems>
    </cacheField>
    <cacheField name="#Units" numFmtId="0" sqlType="8">
      <sharedItems containsSemiMixedTypes="0" containsString="0" containsNumber="1" minValue="0" maxValue="13211337"/>
    </cacheField>
    <cacheField name="AvgKWCap" numFmtId="0" sqlType="8">
      <sharedItems containsSemiMixedTypes="0" containsString="0" containsNumber="1" minValue="0" maxValue="7.0590000000000002"/>
    </cacheField>
    <cacheField name="TotKWAdded" numFmtId="0" sqlType="8">
      <sharedItems containsSemiMixedTypes="0" containsString="0" containsNumber="1" minValue="0" maxValue="3053964"/>
    </cacheField>
    <cacheField name="GEN(tBtu)" numFmtId="0" sqlType="8">
      <sharedItems containsSemiMixedTypes="0" containsString="0" containsNumber="1" minValue="0" maxValue="341.87200999999999"/>
    </cacheField>
    <cacheField name="GridSales" numFmtId="0" sqlType="8">
      <sharedItems containsSemiMixedTypes="0" containsString="0" containsNumber="1" minValue="0" maxValue="86.981200000000001"/>
    </cacheField>
    <cacheField name="HWOut" numFmtId="0" sqlType="8">
      <sharedItems containsSemiMixedTypes="0" containsString="0" containsNumber="1" minValue="0" maxValue="2.49E-3"/>
    </cacheField>
    <cacheField name="SHOut" numFmtId="0" sqlType="8">
      <sharedItems containsSemiMixedTypes="0" containsString="0" containsNumber="1" containsInteger="1" minValue="0" maxValue="0" count="1">
        <n v="0"/>
      </sharedItems>
    </cacheField>
    <cacheField name="FuelInp" numFmtId="0" sqlType="8">
      <sharedItems containsSemiMixedTypes="0" containsString="0" containsNumber="1" minValue="0" maxValue="1.176E-2"/>
    </cacheField>
    <cacheField name="Invest($mill)" numFmtId="0" sqlType="8">
      <sharedItems containsSemiMixedTypes="0" containsString="0" containsNumber="1" minValue="0" maxValue="16758.82811999999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382">
  <r>
    <x v="0"/>
    <x v="0"/>
    <x v="0"/>
    <x v="0"/>
    <n v="1170.08"/>
    <n v="37.5"/>
    <n v="43878.007810000003"/>
    <n v="8.3739999999999995E-2"/>
    <n v="0"/>
    <n v="0"/>
    <n v="0"/>
    <n v="0"/>
    <n v="0"/>
  </r>
  <r>
    <x v="0"/>
    <x v="0"/>
    <x v="0"/>
    <x v="1"/>
    <n v="436.17"/>
    <n v="37.5"/>
    <n v="16356.375980000001"/>
    <n v="0.16747000000000001"/>
    <n v="0"/>
    <n v="0"/>
    <n v="0"/>
    <n v="0"/>
    <n v="0"/>
  </r>
  <r>
    <x v="0"/>
    <x v="0"/>
    <x v="0"/>
    <x v="2"/>
    <n v="108.79"/>
    <n v="37.5"/>
    <n v="4079.625"/>
    <n v="1.196E-2"/>
    <n v="0"/>
    <n v="0"/>
    <n v="0"/>
    <n v="0"/>
    <n v="0"/>
  </r>
  <r>
    <x v="0"/>
    <x v="0"/>
    <x v="0"/>
    <x v="3"/>
    <n v="260.72000000000003"/>
    <n v="37.5"/>
    <n v="9777"/>
    <n v="1.196E-2"/>
    <n v="0"/>
    <n v="0"/>
    <n v="0"/>
    <n v="0"/>
    <n v="0"/>
  </r>
  <r>
    <x v="0"/>
    <x v="0"/>
    <x v="0"/>
    <x v="4"/>
    <n v="18.02"/>
    <n v="37.5"/>
    <n v="675.75005999999996"/>
    <n v="1.1979999999999999E-2"/>
    <n v="0"/>
    <n v="0"/>
    <n v="0"/>
    <n v="0"/>
    <n v="0"/>
  </r>
  <r>
    <x v="0"/>
    <x v="0"/>
    <x v="0"/>
    <x v="5"/>
    <n v="111.12"/>
    <n v="37.5"/>
    <n v="4167"/>
    <n v="1.196E-2"/>
    <n v="0"/>
    <n v="0"/>
    <n v="0"/>
    <n v="0"/>
    <n v="0"/>
  </r>
  <r>
    <x v="0"/>
    <x v="0"/>
    <x v="0"/>
    <x v="6"/>
    <n v="786.29"/>
    <n v="37.5"/>
    <n v="29485.875"/>
    <n v="0.11963"/>
    <n v="0"/>
    <n v="0"/>
    <n v="0"/>
    <n v="0"/>
    <n v="0"/>
  </r>
  <r>
    <x v="0"/>
    <x v="0"/>
    <x v="0"/>
    <x v="7"/>
    <n v="555.83000000000004"/>
    <n v="37.5"/>
    <n v="20843.623049999998"/>
    <n v="2.392E-2"/>
    <n v="0"/>
    <n v="0"/>
    <n v="0"/>
    <n v="0"/>
    <n v="0"/>
  </r>
  <r>
    <x v="0"/>
    <x v="0"/>
    <x v="0"/>
    <x v="8"/>
    <n v="3633.44"/>
    <n v="37.5"/>
    <n v="136254"/>
    <n v="0.21535000000000001"/>
    <n v="0"/>
    <n v="0"/>
    <n v="0"/>
    <n v="0"/>
    <n v="0"/>
  </r>
  <r>
    <x v="0"/>
    <x v="0"/>
    <x v="0"/>
    <x v="9"/>
    <n v="676.11"/>
    <n v="37.5"/>
    <n v="25354.126950000002"/>
    <n v="9.5699999999999993E-2"/>
    <n v="0"/>
    <n v="0"/>
    <n v="0"/>
    <n v="0"/>
    <n v="0"/>
  </r>
  <r>
    <x v="0"/>
    <x v="0"/>
    <x v="0"/>
    <x v="10"/>
    <n v="3935.77"/>
    <n v="37.5"/>
    <n v="147591.35938000001"/>
    <n v="0.44266"/>
    <n v="0"/>
    <n v="0"/>
    <n v="0"/>
    <n v="0"/>
    <n v="0"/>
  </r>
  <r>
    <x v="0"/>
    <x v="0"/>
    <x v="1"/>
    <x v="0"/>
    <n v="1695.99"/>
    <n v="37.5"/>
    <n v="63599.628909999999"/>
    <n v="0.26071"/>
    <n v="0"/>
    <n v="0"/>
    <n v="0"/>
    <n v="0"/>
    <n v="0"/>
  </r>
  <r>
    <x v="0"/>
    <x v="0"/>
    <x v="1"/>
    <x v="1"/>
    <n v="1674.49"/>
    <n v="37.5"/>
    <n v="62793.375"/>
    <n v="0.52146999999999999"/>
    <n v="0"/>
    <n v="0"/>
    <n v="0"/>
    <n v="0"/>
    <n v="0"/>
  </r>
  <r>
    <x v="0"/>
    <x v="0"/>
    <x v="1"/>
    <x v="2"/>
    <n v="274.3"/>
    <n v="37.5"/>
    <n v="10286.24805"/>
    <n v="3.7249999999999998E-2"/>
    <n v="0"/>
    <n v="0"/>
    <n v="0"/>
    <n v="0"/>
    <n v="0"/>
  </r>
  <r>
    <x v="0"/>
    <x v="0"/>
    <x v="1"/>
    <x v="3"/>
    <n v="1259.46"/>
    <n v="37.5"/>
    <n v="47229.753909999999"/>
    <n v="3.7249999999999998E-2"/>
    <n v="0"/>
    <n v="0"/>
    <n v="0"/>
    <n v="0"/>
    <n v="0"/>
  </r>
  <r>
    <x v="0"/>
    <x v="0"/>
    <x v="1"/>
    <x v="4"/>
    <n v="32.79"/>
    <n v="37.5"/>
    <n v="1229.625"/>
    <n v="3.7249999999999998E-2"/>
    <n v="0"/>
    <n v="0"/>
    <n v="0"/>
    <n v="0"/>
    <n v="0"/>
  </r>
  <r>
    <x v="0"/>
    <x v="0"/>
    <x v="1"/>
    <x v="5"/>
    <n v="301.62"/>
    <n v="37.5"/>
    <n v="11310.75"/>
    <n v="3.7220000000000003E-2"/>
    <n v="0"/>
    <n v="0"/>
    <n v="0"/>
    <n v="0"/>
    <n v="0"/>
  </r>
  <r>
    <x v="0"/>
    <x v="0"/>
    <x v="1"/>
    <x v="6"/>
    <n v="889.27"/>
    <n v="37.5"/>
    <n v="33347.628909999999"/>
    <n v="0.37247000000000002"/>
    <n v="0"/>
    <n v="0"/>
    <n v="0"/>
    <n v="0"/>
    <n v="0"/>
  </r>
  <r>
    <x v="0"/>
    <x v="0"/>
    <x v="1"/>
    <x v="7"/>
    <n v="1300.6400000000001"/>
    <n v="37.5"/>
    <n v="48774"/>
    <n v="7.4490000000000001E-2"/>
    <n v="0"/>
    <n v="0"/>
    <n v="0"/>
    <n v="0"/>
    <n v="0"/>
  </r>
  <r>
    <x v="0"/>
    <x v="0"/>
    <x v="1"/>
    <x v="8"/>
    <n v="6140.85"/>
    <n v="37.5"/>
    <n v="230281.875"/>
    <n v="0.67044999999999999"/>
    <n v="0"/>
    <n v="0"/>
    <n v="0"/>
    <n v="0"/>
    <n v="0"/>
  </r>
  <r>
    <x v="0"/>
    <x v="0"/>
    <x v="1"/>
    <x v="9"/>
    <n v="1349.67"/>
    <n v="37.5"/>
    <n v="50612.621090000001"/>
    <n v="0.29793999999999998"/>
    <n v="0"/>
    <n v="0"/>
    <n v="0"/>
    <n v="0"/>
    <n v="0"/>
  </r>
  <r>
    <x v="0"/>
    <x v="0"/>
    <x v="1"/>
    <x v="10"/>
    <n v="15233.83"/>
    <n v="37.5"/>
    <n v="571268.6875"/>
    <n v="1.37812"/>
    <n v="0"/>
    <n v="0"/>
    <n v="0"/>
    <n v="0"/>
    <n v="0"/>
  </r>
  <r>
    <x v="0"/>
    <x v="0"/>
    <x v="2"/>
    <x v="0"/>
    <n v="213.46"/>
    <n v="37.5"/>
    <n v="8004.7504900000004"/>
    <n v="2.5190000000000001E-2"/>
    <n v="0"/>
    <n v="0"/>
    <n v="0"/>
    <n v="0"/>
    <n v="0"/>
  </r>
  <r>
    <x v="0"/>
    <x v="0"/>
    <x v="2"/>
    <x v="1"/>
    <n v="130.68"/>
    <n v="37.5"/>
    <n v="4900.5004900000004"/>
    <n v="5.0360000000000002E-2"/>
    <n v="0"/>
    <n v="0"/>
    <n v="0"/>
    <n v="0"/>
    <n v="0"/>
  </r>
  <r>
    <x v="0"/>
    <x v="0"/>
    <x v="2"/>
    <x v="2"/>
    <n v="69.31"/>
    <n v="37.5"/>
    <n v="2599.125"/>
    <n v="3.5999999999999999E-3"/>
    <n v="0"/>
    <n v="0"/>
    <n v="0"/>
    <n v="0"/>
    <n v="0"/>
  </r>
  <r>
    <x v="0"/>
    <x v="0"/>
    <x v="2"/>
    <x v="3"/>
    <n v="71.47"/>
    <n v="37.5"/>
    <n v="2680.125"/>
    <n v="3.5999999999999999E-3"/>
    <n v="0"/>
    <n v="0"/>
    <n v="0"/>
    <n v="0"/>
    <n v="0"/>
  </r>
  <r>
    <x v="0"/>
    <x v="0"/>
    <x v="2"/>
    <x v="4"/>
    <n v="2.88"/>
    <n v="37.5"/>
    <n v="107.99999"/>
    <n v="3.62E-3"/>
    <n v="0"/>
    <n v="0"/>
    <n v="0"/>
    <n v="0"/>
    <n v="0"/>
  </r>
  <r>
    <x v="0"/>
    <x v="0"/>
    <x v="2"/>
    <x v="5"/>
    <n v="9.69"/>
    <n v="37.5"/>
    <n v="363.37506000000002"/>
    <n v="3.6099999999999999E-3"/>
    <n v="0"/>
    <n v="0"/>
    <n v="0"/>
    <n v="0"/>
    <n v="0"/>
  </r>
  <r>
    <x v="0"/>
    <x v="0"/>
    <x v="2"/>
    <x v="6"/>
    <n v="70.430000000000007"/>
    <n v="37.5"/>
    <n v="2641.125"/>
    <n v="3.5950000000000003E-2"/>
    <n v="0"/>
    <n v="0"/>
    <n v="0"/>
    <n v="0"/>
    <n v="0"/>
  </r>
  <r>
    <x v="0"/>
    <x v="0"/>
    <x v="2"/>
    <x v="7"/>
    <n v="116.63"/>
    <n v="37.5"/>
    <n v="4373.625"/>
    <n v="7.1999999999999998E-3"/>
    <n v="0"/>
    <n v="0"/>
    <n v="0"/>
    <n v="0"/>
    <n v="0"/>
  </r>
  <r>
    <x v="0"/>
    <x v="0"/>
    <x v="2"/>
    <x v="8"/>
    <n v="670.33"/>
    <n v="37.5"/>
    <n v="25137.373049999998"/>
    <n v="6.4750000000000002E-2"/>
    <n v="0"/>
    <n v="0"/>
    <n v="0"/>
    <n v="0"/>
    <n v="0"/>
  </r>
  <r>
    <x v="0"/>
    <x v="0"/>
    <x v="2"/>
    <x v="9"/>
    <n v="136.38"/>
    <n v="37.5"/>
    <n v="5114.25"/>
    <n v="2.8799999999999999E-2"/>
    <n v="0"/>
    <n v="0"/>
    <n v="0"/>
    <n v="0"/>
    <n v="0"/>
  </r>
  <r>
    <x v="0"/>
    <x v="0"/>
    <x v="2"/>
    <x v="10"/>
    <n v="1109.48"/>
    <n v="37.5"/>
    <n v="41605.496090000001"/>
    <n v="0.13311999999999999"/>
    <n v="0"/>
    <n v="0"/>
    <n v="0"/>
    <n v="0"/>
    <n v="0"/>
  </r>
  <r>
    <x v="0"/>
    <x v="0"/>
    <x v="3"/>
    <x v="0"/>
    <n v="144.04"/>
    <n v="37.5"/>
    <n v="5401.5009799999998"/>
    <n v="1.3979999999999999E-2"/>
    <n v="0"/>
    <n v="0"/>
    <n v="0"/>
    <n v="0"/>
    <n v="0"/>
  </r>
  <r>
    <x v="0"/>
    <x v="0"/>
    <x v="3"/>
    <x v="1"/>
    <n v="72.88"/>
    <n v="37.5"/>
    <n v="2733.0004899999999"/>
    <n v="2.8000000000000001E-2"/>
    <n v="0"/>
    <n v="0"/>
    <n v="0"/>
    <n v="0"/>
    <n v="0"/>
  </r>
  <r>
    <x v="0"/>
    <x v="0"/>
    <x v="3"/>
    <x v="2"/>
    <n v="27.87"/>
    <n v="37.5"/>
    <n v="1045.125"/>
    <n v="2E-3"/>
    <n v="0"/>
    <n v="0"/>
    <n v="0"/>
    <n v="0"/>
    <n v="0"/>
  </r>
  <r>
    <x v="0"/>
    <x v="0"/>
    <x v="3"/>
    <x v="3"/>
    <n v="39.11"/>
    <n v="37.5"/>
    <n v="1466.6251199999999"/>
    <n v="2E-3"/>
    <n v="0"/>
    <n v="0"/>
    <n v="0"/>
    <n v="0"/>
    <n v="0"/>
  </r>
  <r>
    <x v="0"/>
    <x v="0"/>
    <x v="3"/>
    <x v="4"/>
    <n v="1.37"/>
    <n v="37.5"/>
    <n v="51.375"/>
    <n v="1.97E-3"/>
    <n v="0"/>
    <n v="0"/>
    <n v="0"/>
    <n v="0"/>
    <n v="0"/>
  </r>
  <r>
    <x v="0"/>
    <x v="0"/>
    <x v="3"/>
    <x v="5"/>
    <n v="11.1"/>
    <n v="37.5"/>
    <n v="416.25006000000002"/>
    <n v="2E-3"/>
    <n v="0"/>
    <n v="0"/>
    <n v="0"/>
    <n v="0"/>
    <n v="0"/>
  </r>
  <r>
    <x v="0"/>
    <x v="0"/>
    <x v="3"/>
    <x v="6"/>
    <n v="32.270000000000003"/>
    <n v="37.5"/>
    <n v="1210.1248800000001"/>
    <n v="2.002E-2"/>
    <n v="0"/>
    <n v="0"/>
    <n v="0"/>
    <n v="0"/>
    <n v="0"/>
  </r>
  <r>
    <x v="0"/>
    <x v="0"/>
    <x v="3"/>
    <x v="7"/>
    <n v="59.95"/>
    <n v="37.5"/>
    <n v="2248.125"/>
    <n v="4.0099999999999997E-3"/>
    <n v="0"/>
    <n v="0"/>
    <n v="0"/>
    <n v="0"/>
    <n v="0"/>
  </r>
  <r>
    <x v="0"/>
    <x v="0"/>
    <x v="3"/>
    <x v="8"/>
    <n v="282.89"/>
    <n v="37.5"/>
    <n v="10608.372069999999"/>
    <n v="3.5999999999999997E-2"/>
    <n v="0"/>
    <n v="0"/>
    <n v="0"/>
    <n v="0"/>
    <n v="0"/>
  </r>
  <r>
    <x v="0"/>
    <x v="0"/>
    <x v="3"/>
    <x v="9"/>
    <n v="130.53"/>
    <n v="37.5"/>
    <n v="4894.8745099999996"/>
    <n v="1.5949999999999999E-2"/>
    <n v="0"/>
    <n v="0"/>
    <n v="0"/>
    <n v="0"/>
    <n v="0"/>
  </r>
  <r>
    <x v="0"/>
    <x v="0"/>
    <x v="3"/>
    <x v="10"/>
    <n v="1135.1199999999999"/>
    <n v="37.5"/>
    <n v="42567"/>
    <n v="7.4050000000000005E-2"/>
    <n v="0"/>
    <n v="0"/>
    <n v="0"/>
    <n v="0"/>
    <n v="0"/>
  </r>
  <r>
    <x v="0"/>
    <x v="0"/>
    <x v="4"/>
    <x v="0"/>
    <n v="744.21"/>
    <n v="37.5"/>
    <n v="27907.878909999999"/>
    <n v="9.7049999999999997E-2"/>
    <n v="0"/>
    <n v="0"/>
    <n v="0"/>
    <n v="0"/>
    <n v="0"/>
  </r>
  <r>
    <x v="0"/>
    <x v="0"/>
    <x v="4"/>
    <x v="1"/>
    <n v="575.71"/>
    <n v="37.5"/>
    <n v="21589.125"/>
    <n v="0.19416"/>
    <n v="0"/>
    <n v="0"/>
    <n v="0"/>
    <n v="0"/>
    <n v="0"/>
  </r>
  <r>
    <x v="0"/>
    <x v="0"/>
    <x v="4"/>
    <x v="2"/>
    <n v="213.96"/>
    <n v="37.5"/>
    <n v="8023.5004900000004"/>
    <n v="1.387E-2"/>
    <n v="0"/>
    <n v="0"/>
    <n v="0"/>
    <n v="0"/>
    <n v="0"/>
  </r>
  <r>
    <x v="0"/>
    <x v="0"/>
    <x v="4"/>
    <x v="3"/>
    <n v="265.52999999999997"/>
    <n v="37.5"/>
    <n v="9957.3740199999993"/>
    <n v="1.387E-2"/>
    <n v="0"/>
    <n v="0"/>
    <n v="0"/>
    <n v="0"/>
    <n v="0"/>
  </r>
  <r>
    <x v="0"/>
    <x v="0"/>
    <x v="4"/>
    <x v="4"/>
    <n v="14.71"/>
    <n v="37.5"/>
    <n v="551.625"/>
    <n v="1.3860000000000001E-2"/>
    <n v="0"/>
    <n v="0"/>
    <n v="0"/>
    <n v="0"/>
    <n v="0"/>
  </r>
  <r>
    <x v="0"/>
    <x v="0"/>
    <x v="4"/>
    <x v="5"/>
    <n v="85.12"/>
    <n v="37.5"/>
    <n v="3191.9995100000001"/>
    <n v="1.388E-2"/>
    <n v="0"/>
    <n v="0"/>
    <n v="0"/>
    <n v="0"/>
    <n v="0"/>
  </r>
  <r>
    <x v="0"/>
    <x v="0"/>
    <x v="4"/>
    <x v="6"/>
    <n v="298.3"/>
    <n v="37.5"/>
    <n v="11186.25"/>
    <n v="0.13869999999999999"/>
    <n v="0"/>
    <n v="0"/>
    <n v="0"/>
    <n v="0"/>
    <n v="0"/>
  </r>
  <r>
    <x v="0"/>
    <x v="0"/>
    <x v="4"/>
    <x v="7"/>
    <n v="335.98"/>
    <n v="37.5"/>
    <n v="12599.249019999999"/>
    <n v="2.7740000000000001E-2"/>
    <n v="0"/>
    <n v="0"/>
    <n v="0"/>
    <n v="0"/>
    <n v="0"/>
  </r>
  <r>
    <x v="0"/>
    <x v="0"/>
    <x v="4"/>
    <x v="8"/>
    <n v="2024.57"/>
    <n v="37.5"/>
    <n v="75921.367190000004"/>
    <n v="0.24965999999999999"/>
    <n v="0"/>
    <n v="0"/>
    <n v="0"/>
    <n v="0"/>
    <n v="0"/>
  </r>
  <r>
    <x v="0"/>
    <x v="0"/>
    <x v="4"/>
    <x v="9"/>
    <n v="485.04"/>
    <n v="37.5"/>
    <n v="18189"/>
    <n v="0.11094999999999999"/>
    <n v="0"/>
    <n v="0"/>
    <n v="0"/>
    <n v="0"/>
    <n v="0"/>
  </r>
  <r>
    <x v="0"/>
    <x v="0"/>
    <x v="4"/>
    <x v="10"/>
    <n v="2700.56"/>
    <n v="37.5"/>
    <n v="101270.99219"/>
    <n v="0.51312000000000002"/>
    <n v="0"/>
    <n v="0"/>
    <n v="0"/>
    <n v="0"/>
    <n v="0"/>
  </r>
  <r>
    <x v="0"/>
    <x v="0"/>
    <x v="5"/>
    <x v="0"/>
    <n v="172.82"/>
    <n v="37.5"/>
    <n v="6480.7504900000004"/>
    <n v="1.7510000000000001E-2"/>
    <n v="0"/>
    <n v="0"/>
    <n v="0"/>
    <n v="0"/>
    <n v="0"/>
  </r>
  <r>
    <x v="0"/>
    <x v="0"/>
    <x v="5"/>
    <x v="1"/>
    <n v="96.47"/>
    <n v="37.5"/>
    <n v="3617.6252399999998"/>
    <n v="3.5119999999999998E-2"/>
    <n v="0"/>
    <n v="0"/>
    <n v="0"/>
    <n v="0"/>
    <n v="0"/>
  </r>
  <r>
    <x v="0"/>
    <x v="0"/>
    <x v="5"/>
    <x v="2"/>
    <n v="36.81"/>
    <n v="37.5"/>
    <n v="1380.37463"/>
    <n v="2.5000000000000001E-3"/>
    <n v="0"/>
    <n v="0"/>
    <n v="0"/>
    <n v="0"/>
    <n v="0"/>
  </r>
  <r>
    <x v="0"/>
    <x v="0"/>
    <x v="5"/>
    <x v="3"/>
    <n v="49.29"/>
    <n v="37.5"/>
    <n v="1848.3747599999999"/>
    <n v="2.5000000000000001E-3"/>
    <n v="0"/>
    <n v="0"/>
    <n v="0"/>
    <n v="0"/>
    <n v="0"/>
  </r>
  <r>
    <x v="0"/>
    <x v="0"/>
    <x v="5"/>
    <x v="4"/>
    <n v="2.12"/>
    <n v="37.5"/>
    <n v="79.499989999999997"/>
    <n v="2.5000000000000001E-3"/>
    <n v="0"/>
    <n v="0"/>
    <n v="0"/>
    <n v="0"/>
    <n v="0"/>
  </r>
  <r>
    <x v="0"/>
    <x v="0"/>
    <x v="5"/>
    <x v="5"/>
    <n v="10.57"/>
    <n v="37.5"/>
    <n v="396.37509"/>
    <n v="2.5000000000000001E-3"/>
    <n v="0"/>
    <n v="0"/>
    <n v="0"/>
    <n v="0"/>
    <n v="0"/>
  </r>
  <r>
    <x v="0"/>
    <x v="0"/>
    <x v="5"/>
    <x v="6"/>
    <n v="77.42"/>
    <n v="37.5"/>
    <n v="2903.2492699999998"/>
    <n v="2.5069999999999999E-2"/>
    <n v="0"/>
    <n v="0"/>
    <n v="0"/>
    <n v="0"/>
    <n v="0"/>
  </r>
  <r>
    <x v="0"/>
    <x v="0"/>
    <x v="5"/>
    <x v="7"/>
    <n v="82.9"/>
    <n v="37.5"/>
    <n v="3108.7495100000001"/>
    <n v="5.0099999999999997E-3"/>
    <n v="0"/>
    <n v="0"/>
    <n v="0"/>
    <n v="0"/>
    <n v="0"/>
  </r>
  <r>
    <x v="0"/>
    <x v="0"/>
    <x v="5"/>
    <x v="8"/>
    <n v="260.08"/>
    <n v="37.5"/>
    <n v="9753.0019499999999"/>
    <n v="4.5080000000000002E-2"/>
    <n v="0"/>
    <n v="0"/>
    <n v="0"/>
    <n v="0"/>
    <n v="0"/>
  </r>
  <r>
    <x v="0"/>
    <x v="0"/>
    <x v="5"/>
    <x v="9"/>
    <n v="76.290000000000006"/>
    <n v="37.5"/>
    <n v="2860.875"/>
    <n v="2.001E-2"/>
    <n v="0"/>
    <n v="0"/>
    <n v="0"/>
    <n v="0"/>
    <n v="0"/>
  </r>
  <r>
    <x v="0"/>
    <x v="0"/>
    <x v="5"/>
    <x v="10"/>
    <n v="1401.73"/>
    <n v="37.5"/>
    <n v="52564.878909999999"/>
    <n v="9.2679999999999998E-2"/>
    <n v="5.1500000000000001E-3"/>
    <n v="0"/>
    <n v="0"/>
    <n v="0"/>
    <n v="0"/>
  </r>
  <r>
    <x v="0"/>
    <x v="0"/>
    <x v="6"/>
    <x v="0"/>
    <n v="128.91"/>
    <n v="37.5"/>
    <n v="4834.1245099999996"/>
    <n v="2.1839999999999998E-2"/>
    <n v="0"/>
    <n v="0"/>
    <n v="0"/>
    <n v="0"/>
    <n v="0"/>
  </r>
  <r>
    <x v="0"/>
    <x v="0"/>
    <x v="6"/>
    <x v="1"/>
    <n v="103.83"/>
    <n v="37.5"/>
    <n v="3893.625"/>
    <n v="4.3749999999999997E-2"/>
    <n v="0"/>
    <n v="0"/>
    <n v="0"/>
    <n v="0"/>
    <n v="0"/>
  </r>
  <r>
    <x v="0"/>
    <x v="0"/>
    <x v="6"/>
    <x v="2"/>
    <n v="36.36"/>
    <n v="37.5"/>
    <n v="1363.5001199999999"/>
    <n v="3.1199999999999999E-3"/>
    <n v="0"/>
    <n v="0"/>
    <n v="0"/>
    <n v="0"/>
    <n v="0"/>
  </r>
  <r>
    <x v="0"/>
    <x v="0"/>
    <x v="6"/>
    <x v="3"/>
    <n v="40.020000000000003"/>
    <n v="37.5"/>
    <n v="1500.7497599999999"/>
    <n v="3.1099999999999999E-3"/>
    <n v="0"/>
    <n v="0"/>
    <n v="0"/>
    <n v="0"/>
    <n v="0"/>
  </r>
  <r>
    <x v="0"/>
    <x v="0"/>
    <x v="6"/>
    <x v="4"/>
    <n v="2.27"/>
    <n v="37.5"/>
    <n v="85.124989999999997"/>
    <n v="3.0799999999999998E-3"/>
    <n v="0"/>
    <n v="0"/>
    <n v="0"/>
    <n v="0"/>
    <n v="0"/>
  </r>
  <r>
    <x v="0"/>
    <x v="0"/>
    <x v="6"/>
    <x v="5"/>
    <n v="19.78"/>
    <n v="37.5"/>
    <n v="741.75012000000004"/>
    <n v="3.1199999999999999E-3"/>
    <n v="0"/>
    <n v="0"/>
    <n v="0"/>
    <n v="0"/>
    <n v="0"/>
  </r>
  <r>
    <x v="0"/>
    <x v="0"/>
    <x v="6"/>
    <x v="6"/>
    <n v="47.39"/>
    <n v="37.5"/>
    <n v="1777.1251199999999"/>
    <n v="3.1220000000000001E-2"/>
    <n v="0"/>
    <n v="0"/>
    <n v="0"/>
    <n v="0"/>
    <n v="0"/>
  </r>
  <r>
    <x v="0"/>
    <x v="0"/>
    <x v="6"/>
    <x v="7"/>
    <n v="59.91"/>
    <n v="37.5"/>
    <n v="2246.6252399999998"/>
    <n v="6.2399999999999999E-3"/>
    <n v="0"/>
    <n v="0"/>
    <n v="0"/>
    <n v="0"/>
    <n v="0"/>
  </r>
  <r>
    <x v="0"/>
    <x v="0"/>
    <x v="6"/>
    <x v="8"/>
    <n v="506.86"/>
    <n v="37.5"/>
    <n v="19007.25"/>
    <n v="5.6210000000000003E-2"/>
    <n v="0"/>
    <n v="0"/>
    <n v="0"/>
    <n v="0"/>
    <n v="0"/>
  </r>
  <r>
    <x v="0"/>
    <x v="0"/>
    <x v="6"/>
    <x v="9"/>
    <n v="111.89"/>
    <n v="37.5"/>
    <n v="4195.8754900000004"/>
    <n v="2.4989999999999998E-2"/>
    <n v="0"/>
    <n v="0"/>
    <n v="0"/>
    <n v="0"/>
    <n v="0"/>
  </r>
  <r>
    <x v="0"/>
    <x v="0"/>
    <x v="6"/>
    <x v="10"/>
    <n v="623.79"/>
    <n v="37.5"/>
    <n v="23392.125"/>
    <n v="0.11555"/>
    <n v="1.1800000000000001E-3"/>
    <n v="0"/>
    <n v="0"/>
    <n v="0"/>
    <n v="0"/>
  </r>
  <r>
    <x v="0"/>
    <x v="0"/>
    <x v="7"/>
    <x v="0"/>
    <n v="1538.73"/>
    <n v="37.5"/>
    <n v="57702.386720000002"/>
    <n v="0.21764"/>
    <n v="0"/>
    <n v="0"/>
    <n v="0"/>
    <n v="0"/>
    <n v="0"/>
  </r>
  <r>
    <x v="0"/>
    <x v="0"/>
    <x v="7"/>
    <x v="1"/>
    <n v="1075.26"/>
    <n v="37.5"/>
    <n v="40322.25"/>
    <n v="0.43529000000000001"/>
    <n v="0"/>
    <n v="0"/>
    <n v="0"/>
    <n v="0"/>
    <n v="0"/>
  </r>
  <r>
    <x v="0"/>
    <x v="0"/>
    <x v="7"/>
    <x v="2"/>
    <n v="328.02"/>
    <n v="37.5"/>
    <n v="12300.750980000001"/>
    <n v="3.1119999999999998E-2"/>
    <n v="0"/>
    <n v="0"/>
    <n v="0"/>
    <n v="0"/>
    <n v="0"/>
  </r>
  <r>
    <x v="0"/>
    <x v="0"/>
    <x v="7"/>
    <x v="3"/>
    <n v="388.05"/>
    <n v="37.5"/>
    <n v="14551.875"/>
    <n v="3.109E-2"/>
    <n v="0"/>
    <n v="0"/>
    <n v="0"/>
    <n v="0"/>
    <n v="0"/>
  </r>
  <r>
    <x v="0"/>
    <x v="0"/>
    <x v="7"/>
    <x v="4"/>
    <n v="16.14"/>
    <n v="37.5"/>
    <n v="605.25005999999996"/>
    <n v="3.1119999999999998E-2"/>
    <n v="0"/>
    <n v="0"/>
    <n v="0"/>
    <n v="0"/>
    <n v="0"/>
  </r>
  <r>
    <x v="0"/>
    <x v="0"/>
    <x v="7"/>
    <x v="5"/>
    <n v="147.99"/>
    <n v="37.5"/>
    <n v="5549.6230500000001"/>
    <n v="3.1060000000000001E-2"/>
    <n v="0"/>
    <n v="0"/>
    <n v="0"/>
    <n v="0"/>
    <n v="0"/>
  </r>
  <r>
    <x v="0"/>
    <x v="0"/>
    <x v="7"/>
    <x v="6"/>
    <n v="712.11"/>
    <n v="37.5"/>
    <n v="26704.128909999999"/>
    <n v="0.31086999999999998"/>
    <n v="0"/>
    <n v="0"/>
    <n v="0"/>
    <n v="0"/>
    <n v="0"/>
  </r>
  <r>
    <x v="0"/>
    <x v="0"/>
    <x v="7"/>
    <x v="7"/>
    <n v="701.12"/>
    <n v="37.5"/>
    <n v="26291.992190000001"/>
    <n v="6.2179999999999999E-2"/>
    <n v="0"/>
    <n v="0"/>
    <n v="0"/>
    <n v="0"/>
    <n v="0"/>
  </r>
  <r>
    <x v="0"/>
    <x v="0"/>
    <x v="7"/>
    <x v="8"/>
    <n v="3700.3"/>
    <n v="37.5"/>
    <n v="138761.25"/>
    <n v="0.55962000000000001"/>
    <n v="0"/>
    <n v="0"/>
    <n v="0"/>
    <n v="0"/>
    <n v="0"/>
  </r>
  <r>
    <x v="0"/>
    <x v="0"/>
    <x v="7"/>
    <x v="9"/>
    <n v="1557.74"/>
    <n v="37.5"/>
    <n v="58415.234380000002"/>
    <n v="0.24873000000000001"/>
    <n v="0"/>
    <n v="0"/>
    <n v="0"/>
    <n v="0"/>
    <n v="0"/>
  </r>
  <r>
    <x v="0"/>
    <x v="0"/>
    <x v="7"/>
    <x v="10"/>
    <n v="11808.88"/>
    <n v="37.5"/>
    <n v="442832.96875"/>
    <n v="1.1504000000000001"/>
    <n v="0"/>
    <n v="0"/>
    <n v="0"/>
    <n v="0"/>
    <n v="0"/>
  </r>
  <r>
    <x v="0"/>
    <x v="0"/>
    <x v="8"/>
    <x v="0"/>
    <n v="4350.74"/>
    <n v="37.5"/>
    <n v="163152.71875"/>
    <n v="0.51653000000000004"/>
    <n v="0"/>
    <n v="0"/>
    <n v="0"/>
    <n v="0"/>
    <n v="0"/>
  </r>
  <r>
    <x v="0"/>
    <x v="0"/>
    <x v="8"/>
    <x v="1"/>
    <n v="7071.13"/>
    <n v="37.5"/>
    <n v="265167.34375"/>
    <n v="1.03301"/>
    <n v="0"/>
    <n v="0"/>
    <n v="0"/>
    <n v="0"/>
    <n v="0"/>
  </r>
  <r>
    <x v="0"/>
    <x v="0"/>
    <x v="8"/>
    <x v="2"/>
    <n v="441.39"/>
    <n v="37.5"/>
    <n v="16552.125"/>
    <n v="7.3800000000000004E-2"/>
    <n v="0"/>
    <n v="0"/>
    <n v="0"/>
    <n v="0"/>
    <n v="0"/>
  </r>
  <r>
    <x v="0"/>
    <x v="0"/>
    <x v="8"/>
    <x v="3"/>
    <n v="1299.19"/>
    <n v="37.5"/>
    <n v="48719.621090000001"/>
    <n v="7.3770000000000002E-2"/>
    <n v="0"/>
    <n v="0"/>
    <n v="0"/>
    <n v="0"/>
    <n v="0"/>
  </r>
  <r>
    <x v="0"/>
    <x v="0"/>
    <x v="8"/>
    <x v="4"/>
    <n v="44.11"/>
    <n v="37.5"/>
    <n v="1654.1248800000001"/>
    <n v="7.3819999999999997E-2"/>
    <n v="0"/>
    <n v="0"/>
    <n v="0"/>
    <n v="0"/>
    <n v="0"/>
  </r>
  <r>
    <x v="0"/>
    <x v="0"/>
    <x v="8"/>
    <x v="5"/>
    <n v="389.31"/>
    <n v="37.5"/>
    <n v="14599.12012"/>
    <n v="7.3789999999999994E-2"/>
    <n v="0"/>
    <n v="0"/>
    <n v="0"/>
    <n v="0"/>
    <n v="0"/>
  </r>
  <r>
    <x v="0"/>
    <x v="0"/>
    <x v="8"/>
    <x v="6"/>
    <n v="2391.75"/>
    <n v="37.5"/>
    <n v="89690.609379999994"/>
    <n v="0.73787999999999998"/>
    <n v="0"/>
    <n v="0"/>
    <n v="0"/>
    <n v="0"/>
    <n v="0"/>
  </r>
  <r>
    <x v="0"/>
    <x v="0"/>
    <x v="8"/>
    <x v="7"/>
    <n v="1753.15"/>
    <n v="37.5"/>
    <n v="65743.117190000004"/>
    <n v="0.14757000000000001"/>
    <n v="0"/>
    <n v="0"/>
    <n v="0"/>
    <n v="0"/>
    <n v="0"/>
  </r>
  <r>
    <x v="0"/>
    <x v="0"/>
    <x v="8"/>
    <x v="8"/>
    <n v="8100.41"/>
    <n v="37.5"/>
    <n v="303765.40625"/>
    <n v="1.3282400000000001"/>
    <n v="0"/>
    <n v="0"/>
    <n v="0"/>
    <n v="0"/>
    <n v="0"/>
  </r>
  <r>
    <x v="0"/>
    <x v="0"/>
    <x v="8"/>
    <x v="9"/>
    <n v="2537.92"/>
    <n v="37.5"/>
    <n v="95172.015620000006"/>
    <n v="0.59030000000000005"/>
    <n v="0"/>
    <n v="0"/>
    <n v="0"/>
    <n v="0"/>
    <n v="0"/>
  </r>
  <r>
    <x v="0"/>
    <x v="0"/>
    <x v="8"/>
    <x v="10"/>
    <n v="23483.88"/>
    <n v="37.5"/>
    <n v="880645.3125"/>
    <n v="2.7301799999999998"/>
    <n v="0"/>
    <n v="0"/>
    <n v="0"/>
    <n v="0"/>
    <n v="0"/>
  </r>
  <r>
    <x v="0"/>
    <x v="1"/>
    <x v="0"/>
    <x v="0"/>
    <n v="2186.21"/>
    <n v="18.03"/>
    <n v="18324.71875"/>
    <n v="0.15814"/>
    <n v="0"/>
    <n v="0"/>
    <n v="0"/>
    <n v="0"/>
    <n v="70.345920000000007"/>
  </r>
  <r>
    <x v="0"/>
    <x v="1"/>
    <x v="0"/>
    <x v="1"/>
    <n v="816.73"/>
    <n v="96.31"/>
    <n v="36651.75"/>
    <n v="0.31629000000000002"/>
    <n v="0"/>
    <n v="0"/>
    <n v="0"/>
    <n v="0"/>
    <n v="127.61039"/>
  </r>
  <r>
    <x v="0"/>
    <x v="1"/>
    <x v="0"/>
    <x v="2"/>
    <n v="204.03"/>
    <n v="27.49"/>
    <n v="2617.9897500000002"/>
    <n v="2.2589999999999999E-2"/>
    <n v="0"/>
    <n v="0"/>
    <n v="0"/>
    <n v="0"/>
    <n v="9.9074799999999996"/>
  </r>
  <r>
    <x v="0"/>
    <x v="1"/>
    <x v="0"/>
    <x v="3"/>
    <n v="488.04"/>
    <n v="11.52"/>
    <n v="2619.0600599999998"/>
    <n v="2.2599999999999999E-2"/>
    <n v="0"/>
    <n v="0"/>
    <n v="0"/>
    <n v="0"/>
    <n v="10.233639999999999"/>
  </r>
  <r>
    <x v="0"/>
    <x v="1"/>
    <x v="0"/>
    <x v="4"/>
    <n v="33.57"/>
    <n v="168.11"/>
    <n v="2614.12012"/>
    <n v="2.2589999999999999E-2"/>
    <n v="0"/>
    <n v="0"/>
    <n v="0"/>
    <n v="0"/>
    <n v="9.1046399999999998"/>
  </r>
  <r>
    <x v="0"/>
    <x v="1"/>
    <x v="0"/>
    <x v="5"/>
    <n v="208.22"/>
    <n v="26.94"/>
    <n v="2615.51001"/>
    <n v="2.2579999999999999E-2"/>
    <n v="0"/>
    <n v="0"/>
    <n v="0"/>
    <n v="0"/>
    <n v="9.5984599999999993"/>
  </r>
  <r>
    <x v="0"/>
    <x v="1"/>
    <x v="0"/>
    <x v="6"/>
    <n v="1465.85"/>
    <n v="38.520000000000003"/>
    <n v="26179.5"/>
    <n v="0.22592999999999999"/>
    <n v="0"/>
    <n v="0"/>
    <n v="0"/>
    <n v="0"/>
    <n v="97.354560000000006"/>
  </r>
  <r>
    <x v="0"/>
    <x v="1"/>
    <x v="0"/>
    <x v="7"/>
    <n v="1041.77"/>
    <n v="10.77"/>
    <n v="5235.9702100000004"/>
    <n v="4.5179999999999998E-2"/>
    <n v="0"/>
    <n v="0"/>
    <n v="0"/>
    <n v="0"/>
    <n v="20.441939999999999"/>
  </r>
  <r>
    <x v="0"/>
    <x v="1"/>
    <x v="0"/>
    <x v="8"/>
    <n v="6804.93"/>
    <n v="14.86"/>
    <n v="47131.433590000001"/>
    <n v="0.40672999999999998"/>
    <n v="0"/>
    <n v="0"/>
    <n v="0"/>
    <n v="0"/>
    <n v="179.96665999999999"/>
  </r>
  <r>
    <x v="0"/>
    <x v="1"/>
    <x v="0"/>
    <x v="9"/>
    <n v="1266.1600000000001"/>
    <n v="35.479999999999997"/>
    <n v="20937.757809999999"/>
    <n v="0.18071000000000001"/>
    <n v="0"/>
    <n v="0"/>
    <n v="0"/>
    <n v="0"/>
    <n v="76.153369999999995"/>
  </r>
  <r>
    <x v="0"/>
    <x v="1"/>
    <x v="0"/>
    <x v="10"/>
    <n v="7366.11"/>
    <n v="28.24"/>
    <n v="96868.78125"/>
    <n v="0.83599000000000001"/>
    <n v="0"/>
    <n v="0"/>
    <n v="0"/>
    <n v="0"/>
    <n v="358.22778"/>
  </r>
  <r>
    <x v="0"/>
    <x v="1"/>
    <x v="1"/>
    <x v="0"/>
    <n v="1999.07"/>
    <n v="37.770000000000003"/>
    <n v="11448.089840000001"/>
    <n v="0.30970999999999999"/>
    <n v="0"/>
    <n v="0"/>
    <n v="0"/>
    <n v="0"/>
    <n v="41.980220000000003"/>
  </r>
  <r>
    <x v="0"/>
    <x v="1"/>
    <x v="1"/>
    <x v="1"/>
    <n v="1981.26"/>
    <n v="74.66"/>
    <n v="22904.546880000002"/>
    <n v="0.61950000000000005"/>
    <n v="0"/>
    <n v="0"/>
    <n v="0"/>
    <n v="0"/>
    <n v="81.285700000000006"/>
  </r>
  <r>
    <x v="0"/>
    <x v="1"/>
    <x v="1"/>
    <x v="2"/>
    <n v="323.91000000000003"/>
    <n v="32.96"/>
    <n v="1635.3095699999999"/>
    <n v="4.4249999999999998E-2"/>
    <n v="0"/>
    <n v="0"/>
    <n v="0"/>
    <n v="0"/>
    <n v="5.93"/>
  </r>
  <r>
    <x v="0"/>
    <x v="1"/>
    <x v="1"/>
    <x v="3"/>
    <n v="1493.33"/>
    <n v="6.99"/>
    <n v="1635.7900400000001"/>
    <n v="4.4249999999999998E-2"/>
    <n v="0"/>
    <n v="0"/>
    <n v="0"/>
    <n v="0"/>
    <n v="6.6388999999999996"/>
  </r>
  <r>
    <x v="0"/>
    <x v="1"/>
    <x v="1"/>
    <x v="4"/>
    <n v="38.82"/>
    <n v="271.62"/>
    <n v="1637.87988"/>
    <n v="4.4260000000000001E-2"/>
    <n v="0"/>
    <n v="0"/>
    <n v="0"/>
    <n v="0"/>
    <n v="5.5730399999999998"/>
  </r>
  <r>
    <x v="0"/>
    <x v="1"/>
    <x v="1"/>
    <x v="5"/>
    <n v="356.47"/>
    <n v="29.75"/>
    <n v="1631.7998"/>
    <n v="4.4200000000000003E-2"/>
    <n v="0"/>
    <n v="0"/>
    <n v="0"/>
    <n v="0"/>
    <n v="5.9853300000000003"/>
  </r>
  <r>
    <x v="0"/>
    <x v="1"/>
    <x v="1"/>
    <x v="6"/>
    <n v="1050.4000000000001"/>
    <n v="101.54"/>
    <n v="16360.8125"/>
    <n v="0.44248999999999999"/>
    <n v="0"/>
    <n v="0"/>
    <n v="0"/>
    <n v="0"/>
    <n v="57.660449999999997"/>
  </r>
  <r>
    <x v="0"/>
    <x v="1"/>
    <x v="1"/>
    <x v="7"/>
    <n v="1533.06"/>
    <n v="14.08"/>
    <n v="3272.4003899999998"/>
    <n v="8.8499999999999995E-2"/>
    <n v="0"/>
    <n v="0"/>
    <n v="0"/>
    <n v="0"/>
    <n v="12.699920000000001"/>
  </r>
  <r>
    <x v="0"/>
    <x v="1"/>
    <x v="1"/>
    <x v="8"/>
    <n v="7232.88"/>
    <n v="26.97"/>
    <n v="29448.671880000002"/>
    <n v="0.79647999999999997"/>
    <n v="0"/>
    <n v="0"/>
    <n v="0"/>
    <n v="0"/>
    <n v="107.29111"/>
  </r>
  <r>
    <x v="0"/>
    <x v="1"/>
    <x v="1"/>
    <x v="9"/>
    <n v="1592.55"/>
    <n v="53.88"/>
    <n v="13086.3125"/>
    <n v="0.35393999999999998"/>
    <n v="0"/>
    <n v="0"/>
    <n v="0"/>
    <n v="0"/>
    <n v="46.66525"/>
  </r>
  <r>
    <x v="0"/>
    <x v="1"/>
    <x v="1"/>
    <x v="10"/>
    <n v="18051.22"/>
    <n v="21.48"/>
    <n v="60527.71875"/>
    <n v="1.63717"/>
    <n v="0"/>
    <n v="0"/>
    <n v="0"/>
    <n v="0"/>
    <n v="221.81786"/>
  </r>
  <r>
    <x v="0"/>
    <x v="1"/>
    <x v="2"/>
    <x v="0"/>
    <n v="268.41000000000003"/>
    <n v="29.67"/>
    <n v="1630.10986"/>
    <n v="3.1809999999999998E-2"/>
    <n v="0"/>
    <n v="0"/>
    <n v="0"/>
    <n v="0"/>
    <n v="6.0275699999999999"/>
  </r>
  <r>
    <x v="0"/>
    <x v="1"/>
    <x v="2"/>
    <x v="1"/>
    <n v="164.07"/>
    <n v="97.74"/>
    <n v="3263.6601599999999"/>
    <n v="6.361E-2"/>
    <n v="0"/>
    <n v="0"/>
    <n v="0"/>
    <n v="0"/>
    <n v="11.46771"/>
  </r>
  <r>
    <x v="0"/>
    <x v="1"/>
    <x v="2"/>
    <x v="2"/>
    <n v="87.3"/>
    <n v="12.92"/>
    <n v="232.47002000000001"/>
    <n v="4.5399999999999998E-3"/>
    <n v="0"/>
    <n v="0"/>
    <n v="0"/>
    <n v="0"/>
    <n v="0.90229999999999999"/>
  </r>
  <r>
    <x v="0"/>
    <x v="1"/>
    <x v="2"/>
    <x v="3"/>
    <n v="89.97"/>
    <n v="12.61"/>
    <n v="233.32001"/>
    <n v="4.5500000000000002E-3"/>
    <n v="0"/>
    <n v="0"/>
    <n v="0"/>
    <n v="0"/>
    <n v="0.92473000000000005"/>
  </r>
  <r>
    <x v="0"/>
    <x v="1"/>
    <x v="2"/>
    <x v="4"/>
    <n v="3.62"/>
    <n v="312.08"/>
    <n v="230.94"/>
    <n v="4.5599999999999998E-3"/>
    <n v="0"/>
    <n v="0"/>
    <n v="0"/>
    <n v="0"/>
    <n v="0.78247999999999995"/>
  </r>
  <r>
    <x v="0"/>
    <x v="1"/>
    <x v="2"/>
    <x v="5"/>
    <n v="12.18"/>
    <n v="93.17"/>
    <n v="231.98999000000001"/>
    <n v="4.5599999999999998E-3"/>
    <n v="0"/>
    <n v="0"/>
    <n v="0"/>
    <n v="0"/>
    <n v="0.82923999999999998"/>
  </r>
  <r>
    <x v="0"/>
    <x v="1"/>
    <x v="2"/>
    <x v="6"/>
    <n v="88.47"/>
    <n v="128.91"/>
    <n v="2325.48047"/>
    <n v="4.5400000000000003E-2"/>
    <n v="0"/>
    <n v="0"/>
    <n v="0"/>
    <n v="0"/>
    <n v="8.1853300000000004"/>
  </r>
  <r>
    <x v="0"/>
    <x v="1"/>
    <x v="2"/>
    <x v="7"/>
    <n v="146.80000000000001"/>
    <n v="15.45"/>
    <n v="466.19995"/>
    <n v="9.0900000000000009E-3"/>
    <n v="0"/>
    <n v="0"/>
    <n v="0"/>
    <n v="0"/>
    <n v="1.7967"/>
  </r>
  <r>
    <x v="0"/>
    <x v="1"/>
    <x v="2"/>
    <x v="8"/>
    <n v="842.38"/>
    <n v="24.4"/>
    <n v="4197.4599600000001"/>
    <n v="8.1799999999999998E-2"/>
    <n v="0"/>
    <n v="0"/>
    <n v="0"/>
    <n v="0"/>
    <n v="15.482950000000001"/>
  </r>
  <r>
    <x v="0"/>
    <x v="1"/>
    <x v="2"/>
    <x v="9"/>
    <n v="169.56"/>
    <n v="56.04"/>
    <n v="1859.28027"/>
    <n v="3.635E-2"/>
    <n v="0"/>
    <n v="0"/>
    <n v="0"/>
    <n v="0"/>
    <n v="6.5819999999999999"/>
  </r>
  <r>
    <x v="0"/>
    <x v="1"/>
    <x v="2"/>
    <x v="10"/>
    <n v="1395.96"/>
    <n v="30.08"/>
    <n v="8617.3593799999999"/>
    <n v="0.16811999999999999"/>
    <n v="0"/>
    <n v="0"/>
    <n v="0"/>
    <n v="0"/>
    <n v="31.49502"/>
  </r>
  <r>
    <x v="0"/>
    <x v="1"/>
    <x v="3"/>
    <x v="0"/>
    <n v="322.76"/>
    <n v="20.66"/>
    <n v="3693.1901899999998"/>
    <n v="3.202E-2"/>
    <n v="0"/>
    <n v="0"/>
    <n v="0"/>
    <n v="0"/>
    <n v="13.86225"/>
  </r>
  <r>
    <x v="0"/>
    <x v="1"/>
    <x v="3"/>
    <x v="1"/>
    <n v="163.62"/>
    <n v="81.400000000000006"/>
    <n v="7385.9912100000001"/>
    <n v="6.4070000000000002E-2"/>
    <n v="0"/>
    <n v="0"/>
    <n v="0"/>
    <n v="0"/>
    <n v="26.134899999999998"/>
  </r>
  <r>
    <x v="0"/>
    <x v="1"/>
    <x v="3"/>
    <x v="2"/>
    <n v="62.84"/>
    <n v="15.07"/>
    <n v="527.06994999999995"/>
    <n v="4.5700000000000003E-3"/>
    <n v="0"/>
    <n v="0"/>
    <n v="0"/>
    <n v="0"/>
    <n v="2.0638399999999999"/>
  </r>
  <r>
    <x v="0"/>
    <x v="1"/>
    <x v="3"/>
    <x v="3"/>
    <n v="88.5"/>
    <n v="10.68"/>
    <n v="527.62"/>
    <n v="4.5799999999999999E-3"/>
    <n v="0"/>
    <n v="0"/>
    <n v="0"/>
    <n v="0"/>
    <n v="2.09117"/>
  </r>
  <r>
    <x v="0"/>
    <x v="1"/>
    <x v="3"/>
    <x v="4"/>
    <n v="3.12"/>
    <n v="303.94"/>
    <n v="531.89000999999996"/>
    <n v="4.5599999999999998E-3"/>
    <n v="0"/>
    <n v="0"/>
    <n v="0"/>
    <n v="0"/>
    <n v="1.81216"/>
  </r>
  <r>
    <x v="0"/>
    <x v="1"/>
    <x v="3"/>
    <x v="5"/>
    <n v="25.06"/>
    <n v="37.83"/>
    <n v="528.12"/>
    <n v="4.5799999999999999E-3"/>
    <n v="0"/>
    <n v="0"/>
    <n v="0"/>
    <n v="0"/>
    <n v="1.9178999999999999"/>
  </r>
  <r>
    <x v="0"/>
    <x v="1"/>
    <x v="3"/>
    <x v="6"/>
    <n v="72.8"/>
    <n v="130.35"/>
    <n v="5283.2802700000002"/>
    <n v="4.582E-2"/>
    <n v="0"/>
    <n v="0"/>
    <n v="0"/>
    <n v="0"/>
    <n v="18.646840000000001"/>
  </r>
  <r>
    <x v="0"/>
    <x v="1"/>
    <x v="3"/>
    <x v="7"/>
    <n v="136.1"/>
    <n v="13.86"/>
    <n v="1055.42993"/>
    <n v="9.1599999999999997E-3"/>
    <n v="0"/>
    <n v="0"/>
    <n v="0"/>
    <n v="0"/>
    <n v="4.0986799999999999"/>
  </r>
  <r>
    <x v="0"/>
    <x v="1"/>
    <x v="3"/>
    <x v="8"/>
    <n v="641.14"/>
    <n v="26.52"/>
    <n v="9500.1484400000008"/>
    <n v="8.2390000000000005E-2"/>
    <n v="0"/>
    <n v="0"/>
    <n v="0"/>
    <n v="0"/>
    <n v="35.265430000000002"/>
  </r>
  <r>
    <x v="0"/>
    <x v="1"/>
    <x v="3"/>
    <x v="9"/>
    <n v="289.14999999999998"/>
    <n v="26.61"/>
    <n v="4220.3496100000002"/>
    <n v="3.6560000000000002E-2"/>
    <n v="0"/>
    <n v="0"/>
    <n v="0"/>
    <n v="0"/>
    <n v="15.511240000000001"/>
  </r>
  <r>
    <x v="0"/>
    <x v="1"/>
    <x v="3"/>
    <x v="10"/>
    <n v="2567.4"/>
    <n v="13.63"/>
    <n v="19523.230469999999"/>
    <n v="0.16939000000000001"/>
    <n v="0"/>
    <n v="0"/>
    <n v="0"/>
    <n v="0"/>
    <n v="73.899510000000006"/>
  </r>
  <r>
    <x v="0"/>
    <x v="1"/>
    <x v="4"/>
    <x v="0"/>
    <n v="879.42"/>
    <n v="30.92"/>
    <n v="4181.2910199999997"/>
    <n v="0.11598"/>
    <n v="0"/>
    <n v="0"/>
    <n v="0"/>
    <n v="0"/>
    <n v="15.30179"/>
  </r>
  <r>
    <x v="0"/>
    <x v="1"/>
    <x v="4"/>
    <x v="1"/>
    <n v="685.23"/>
    <n v="76.45"/>
    <n v="8373"/>
    <n v="0.23207"/>
    <n v="0"/>
    <n v="0"/>
    <n v="0"/>
    <n v="0"/>
    <n v="29.4541"/>
  </r>
  <r>
    <x v="0"/>
    <x v="1"/>
    <x v="4"/>
    <x v="2"/>
    <n v="253.04"/>
    <n v="15.32"/>
    <n v="598.52002000000005"/>
    <n v="1.6580000000000001E-2"/>
    <n v="0"/>
    <n v="0"/>
    <n v="0"/>
    <n v="0"/>
    <n v="2.32246"/>
  </r>
  <r>
    <x v="0"/>
    <x v="1"/>
    <x v="4"/>
    <x v="3"/>
    <n v="316.3"/>
    <n v="11.76"/>
    <n v="597.22997999999995"/>
    <n v="1.6570000000000001E-2"/>
    <n v="0"/>
    <n v="0"/>
    <n v="0"/>
    <n v="0"/>
    <n v="2.3576199999999998"/>
  </r>
  <r>
    <x v="0"/>
    <x v="1"/>
    <x v="4"/>
    <x v="4"/>
    <n v="17.53"/>
    <n v="213.08"/>
    <n v="600.89013999999997"/>
    <n v="1.6580000000000001E-2"/>
    <n v="0"/>
    <n v="0"/>
    <n v="0"/>
    <n v="0"/>
    <n v="2.0539399999999999"/>
  </r>
  <r>
    <x v="0"/>
    <x v="1"/>
    <x v="4"/>
    <x v="5"/>
    <n v="101.43"/>
    <n v="36.79"/>
    <n v="600.08007999999995"/>
    <n v="1.66E-2"/>
    <n v="0"/>
    <n v="0"/>
    <n v="0"/>
    <n v="0"/>
    <n v="2.17848"/>
  </r>
  <r>
    <x v="0"/>
    <x v="1"/>
    <x v="4"/>
    <x v="6"/>
    <n v="354.87"/>
    <n v="105.94"/>
    <n v="5993.1308600000002"/>
    <n v="0.16583999999999999"/>
    <n v="0"/>
    <n v="0"/>
    <n v="0"/>
    <n v="0"/>
    <n v="21.189450000000001"/>
  </r>
  <r>
    <x v="0"/>
    <x v="1"/>
    <x v="4"/>
    <x v="7"/>
    <n v="400.32"/>
    <n v="18.600000000000001"/>
    <n v="1196.7700199999999"/>
    <n v="3.3160000000000002E-2"/>
    <n v="0"/>
    <n v="0"/>
    <n v="0"/>
    <n v="0"/>
    <n v="4.5782299999999996"/>
  </r>
  <r>
    <x v="0"/>
    <x v="1"/>
    <x v="4"/>
    <x v="8"/>
    <n v="2408.0100000000002"/>
    <n v="28.1"/>
    <n v="10774.35938"/>
    <n v="0.29843999999999998"/>
    <n v="0"/>
    <n v="0"/>
    <n v="0"/>
    <n v="0"/>
    <n v="39.639189999999999"/>
  </r>
  <r>
    <x v="0"/>
    <x v="1"/>
    <x v="4"/>
    <x v="9"/>
    <n v="577.51"/>
    <n v="51.84"/>
    <n v="4793.7597699999997"/>
    <n v="0.13264999999999999"/>
    <n v="0"/>
    <n v="0"/>
    <n v="0"/>
    <n v="0"/>
    <n v="17.131689999999999"/>
  </r>
  <r>
    <x v="0"/>
    <x v="1"/>
    <x v="4"/>
    <x v="10"/>
    <n v="3211.99"/>
    <n v="43.34"/>
    <n v="22163.671880000002"/>
    <n v="0.61346999999999996"/>
    <n v="0"/>
    <n v="0"/>
    <n v="0"/>
    <n v="0"/>
    <n v="79.429100000000005"/>
  </r>
  <r>
    <x v="0"/>
    <x v="1"/>
    <x v="5"/>
    <x v="0"/>
    <n v="179.7"/>
    <n v="22.27"/>
    <n v="153.18994000000001"/>
    <n v="1.823E-2"/>
    <n v="0"/>
    <n v="0"/>
    <n v="0"/>
    <n v="0"/>
    <n v="0.57094999999999996"/>
  </r>
  <r>
    <x v="0"/>
    <x v="1"/>
    <x v="5"/>
    <x v="1"/>
    <n v="100.44"/>
    <n v="79.09"/>
    <n v="314"/>
    <n v="3.6589999999999998E-2"/>
    <n v="0"/>
    <n v="0"/>
    <n v="0"/>
    <n v="0"/>
    <n v="1.1127499999999999"/>
  </r>
  <r>
    <x v="0"/>
    <x v="1"/>
    <x v="5"/>
    <x v="2"/>
    <n v="38.229999999999997"/>
    <n v="15.5"/>
    <n v="22.010010000000001"/>
    <n v="2.6099999999999999E-3"/>
    <n v="0"/>
    <n v="0"/>
    <n v="0"/>
    <n v="0"/>
    <n v="8.5949999999999999E-2"/>
  </r>
  <r>
    <x v="0"/>
    <x v="1"/>
    <x v="5"/>
    <x v="3"/>
    <n v="51.19"/>
    <n v="11.89"/>
    <n v="22.590029999999999"/>
    <n v="2.6099999999999999E-3"/>
    <n v="0"/>
    <n v="0"/>
    <n v="0"/>
    <n v="0"/>
    <n v="8.9419999999999999E-2"/>
  </r>
  <r>
    <x v="0"/>
    <x v="1"/>
    <x v="5"/>
    <x v="4"/>
    <n v="2.2000000000000002"/>
    <n v="237.63"/>
    <n v="19.010010000000001"/>
    <n v="2.5899999999999999E-3"/>
    <n v="0"/>
    <n v="0"/>
    <n v="0"/>
    <n v="0"/>
    <n v="6.5070000000000003E-2"/>
  </r>
  <r>
    <x v="0"/>
    <x v="1"/>
    <x v="5"/>
    <x v="5"/>
    <n v="10.98"/>
    <n v="40.71"/>
    <n v="16.690000000000001"/>
    <n v="2.5799999999999998E-3"/>
    <n v="0"/>
    <n v="0"/>
    <n v="0"/>
    <n v="0"/>
    <n v="6.1859999999999998E-2"/>
  </r>
  <r>
    <x v="0"/>
    <x v="1"/>
    <x v="5"/>
    <x v="6"/>
    <n v="80.61"/>
    <n v="71.13"/>
    <n v="226.91014000000001"/>
    <n v="2.614E-2"/>
    <n v="0"/>
    <n v="0"/>
    <n v="0"/>
    <n v="0"/>
    <n v="0.82547000000000004"/>
  </r>
  <r>
    <x v="0"/>
    <x v="1"/>
    <x v="5"/>
    <x v="7"/>
    <n v="86.16"/>
    <n v="13.79"/>
    <n v="44.949950000000001"/>
    <n v="5.2199999999999998E-3"/>
    <n v="0"/>
    <n v="0"/>
    <n v="0"/>
    <n v="0"/>
    <n v="0.17496999999999999"/>
  </r>
  <r>
    <x v="0"/>
    <x v="1"/>
    <x v="5"/>
    <x v="8"/>
    <n v="270.87"/>
    <n v="37.42"/>
    <n v="403.76956000000001"/>
    <n v="4.6969999999999998E-2"/>
    <n v="0"/>
    <n v="0"/>
    <n v="0"/>
    <n v="0"/>
    <n v="1.47235"/>
  </r>
  <r>
    <x v="0"/>
    <x v="1"/>
    <x v="5"/>
    <x v="9"/>
    <n v="79.430000000000007"/>
    <n v="54.76"/>
    <n v="171.93994000000001"/>
    <n v="2.0820000000000002E-2"/>
    <n v="0"/>
    <n v="0"/>
    <n v="0"/>
    <n v="0"/>
    <n v="0.60645000000000004"/>
  </r>
  <r>
    <x v="0"/>
    <x v="1"/>
    <x v="5"/>
    <x v="10"/>
    <n v="1460.11"/>
    <n v="14.23"/>
    <n v="830.98046999999997"/>
    <n v="9.6570000000000003E-2"/>
    <n v="5.3600000000000002E-3"/>
    <n v="0"/>
    <n v="0"/>
    <n v="0"/>
    <n v="3.0781000000000001"/>
  </r>
  <r>
    <x v="0"/>
    <x v="1"/>
    <x v="6"/>
    <x v="0"/>
    <n v="163.54"/>
    <n v="33.700000000000003"/>
    <n v="1166.89014"/>
    <n v="2.7830000000000001E-2"/>
    <n v="0"/>
    <n v="0"/>
    <n v="0"/>
    <n v="0"/>
    <n v="4.2747200000000003"/>
  </r>
  <r>
    <x v="0"/>
    <x v="1"/>
    <x v="6"/>
    <x v="1"/>
    <n v="131.16999999999999"/>
    <n v="85.72"/>
    <n v="2343.51953"/>
    <n v="5.577E-2"/>
    <n v="0"/>
    <n v="0"/>
    <n v="0"/>
    <n v="0"/>
    <n v="8.2312600000000007"/>
  </r>
  <r>
    <x v="0"/>
    <x v="1"/>
    <x v="6"/>
    <x v="2"/>
    <n v="46.19"/>
    <n v="17.04"/>
    <n v="167.54999000000001"/>
    <n v="3.98E-3"/>
    <n v="0"/>
    <n v="0"/>
    <n v="0"/>
    <n v="0"/>
    <n v="0.64859999999999995"/>
  </r>
  <r>
    <x v="0"/>
    <x v="1"/>
    <x v="6"/>
    <x v="3"/>
    <n v="50.89"/>
    <n v="15.39"/>
    <n v="167.25"/>
    <n v="3.96E-3"/>
    <n v="0"/>
    <n v="0"/>
    <n v="0"/>
    <n v="0"/>
    <n v="0.65264999999999995"/>
  </r>
  <r>
    <x v="0"/>
    <x v="1"/>
    <x v="6"/>
    <x v="4"/>
    <n v="2.87"/>
    <n v="269.89999999999998"/>
    <n v="161.94"/>
    <n v="3.9100000000000003E-3"/>
    <n v="0"/>
    <n v="0"/>
    <n v="0"/>
    <n v="0"/>
    <n v="0.55303000000000002"/>
  </r>
  <r>
    <x v="0"/>
    <x v="1"/>
    <x v="6"/>
    <x v="5"/>
    <n v="25.09"/>
    <n v="30.93"/>
    <n v="164.23999000000001"/>
    <n v="3.96E-3"/>
    <n v="0"/>
    <n v="0"/>
    <n v="0"/>
    <n v="0"/>
    <n v="0.60402"/>
  </r>
  <r>
    <x v="0"/>
    <x v="1"/>
    <x v="6"/>
    <x v="6"/>
    <n v="60.06"/>
    <n v="132.05000000000001"/>
    <n v="1673.0601799999999"/>
    <n v="3.9800000000000002E-2"/>
    <n v="0"/>
    <n v="0"/>
    <n v="0"/>
    <n v="0"/>
    <n v="5.90951"/>
  </r>
  <r>
    <x v="0"/>
    <x v="1"/>
    <x v="6"/>
    <x v="7"/>
    <n v="76.09"/>
    <n v="20.76"/>
    <n v="335.95996000000002"/>
    <n v="7.9699999999999997E-3"/>
    <n v="0"/>
    <n v="0"/>
    <n v="0"/>
    <n v="0"/>
    <n v="1.2793600000000001"/>
  </r>
  <r>
    <x v="0"/>
    <x v="1"/>
    <x v="6"/>
    <x v="8"/>
    <n v="644.26"/>
    <n v="21.99"/>
    <n v="3021.5302700000002"/>
    <n v="7.1720000000000006E-2"/>
    <n v="0"/>
    <n v="0"/>
    <n v="0"/>
    <n v="0"/>
    <n v="11.225479999999999"/>
  </r>
  <r>
    <x v="0"/>
    <x v="1"/>
    <x v="6"/>
    <x v="9"/>
    <n v="142.11000000000001"/>
    <n v="44.39"/>
    <n v="1341.60986"/>
    <n v="3.1870000000000002E-2"/>
    <n v="0"/>
    <n v="0"/>
    <n v="0"/>
    <n v="0"/>
    <n v="4.7738699999999996"/>
  </r>
  <r>
    <x v="0"/>
    <x v="1"/>
    <x v="6"/>
    <x v="10"/>
    <n v="792"/>
    <n v="36.869999999999997"/>
    <n v="6201.2299800000001"/>
    <n v="0.14737"/>
    <n v="1.5100000000000001E-3"/>
    <n v="0"/>
    <n v="0"/>
    <n v="0"/>
    <n v="22.458780000000001"/>
  </r>
  <r>
    <x v="0"/>
    <x v="1"/>
    <x v="7"/>
    <x v="0"/>
    <n v="1839.15"/>
    <n v="27.84"/>
    <n v="8363.3085900000005"/>
    <n v="0.26094000000000001"/>
    <n v="0"/>
    <n v="0"/>
    <n v="0"/>
    <n v="0"/>
    <n v="30.907430000000002"/>
  </r>
  <r>
    <x v="0"/>
    <x v="1"/>
    <x v="7"/>
    <x v="1"/>
    <n v="1281.99"/>
    <n v="80.94"/>
    <n v="16731.742190000001"/>
    <n v="0.52192000000000005"/>
    <n v="0"/>
    <n v="0"/>
    <n v="0"/>
    <n v="0"/>
    <n v="59.014429999999997"/>
  </r>
  <r>
    <x v="0"/>
    <x v="1"/>
    <x v="7"/>
    <x v="2"/>
    <n v="391.72"/>
    <n v="18.77"/>
    <n v="1195.7900400000001"/>
    <n v="3.7310000000000003E-2"/>
    <n v="0"/>
    <n v="0"/>
    <n v="0"/>
    <n v="0"/>
    <n v="4.5996199999999998"/>
  </r>
  <r>
    <x v="0"/>
    <x v="1"/>
    <x v="7"/>
    <x v="3"/>
    <n v="464.34"/>
    <n v="15.65"/>
    <n v="1193.7900400000001"/>
    <n v="3.7269999999999998E-2"/>
    <n v="0"/>
    <n v="0"/>
    <n v="0"/>
    <n v="0"/>
    <n v="4.6767899999999996"/>
  </r>
  <r>
    <x v="0"/>
    <x v="1"/>
    <x v="7"/>
    <x v="4"/>
    <n v="19.28"/>
    <n v="378.73"/>
    <n v="1189.2099599999999"/>
    <n v="3.7280000000000001E-2"/>
    <n v="0"/>
    <n v="0"/>
    <n v="0"/>
    <n v="0"/>
    <n v="4.0170500000000002"/>
  </r>
  <r>
    <x v="0"/>
    <x v="1"/>
    <x v="7"/>
    <x v="5"/>
    <n v="176.16"/>
    <n v="42.38"/>
    <n v="1193.9497100000001"/>
    <n v="3.7240000000000002E-2"/>
    <n v="0"/>
    <n v="0"/>
    <n v="0"/>
    <n v="0"/>
    <n v="4.2701200000000004"/>
  </r>
  <r>
    <x v="0"/>
    <x v="1"/>
    <x v="7"/>
    <x v="6"/>
    <n v="849.45"/>
    <n v="87"/>
    <n v="11949.027340000001"/>
    <n v="0.37274000000000002"/>
    <n v="0"/>
    <n v="0"/>
    <n v="0"/>
    <n v="0"/>
    <n v="42.66422"/>
  </r>
  <r>
    <x v="0"/>
    <x v="1"/>
    <x v="7"/>
    <x v="7"/>
    <n v="838.71"/>
    <n v="17.37"/>
    <n v="2390.5205099999998"/>
    <n v="7.4560000000000001E-2"/>
    <n v="0"/>
    <n v="0"/>
    <n v="0"/>
    <n v="0"/>
    <n v="9.1636199999999999"/>
  </r>
  <r>
    <x v="0"/>
    <x v="1"/>
    <x v="7"/>
    <x v="8"/>
    <n v="4395.53"/>
    <n v="30.95"/>
    <n v="21513.960940000001"/>
    <n v="0.67101"/>
    <n v="0"/>
    <n v="0"/>
    <n v="0"/>
    <n v="0"/>
    <n v="77.900109999999998"/>
  </r>
  <r>
    <x v="0"/>
    <x v="1"/>
    <x v="7"/>
    <x v="9"/>
    <n v="1862.89"/>
    <n v="31.34"/>
    <n v="9563.1875"/>
    <n v="0.29824000000000001"/>
    <n v="0"/>
    <n v="0"/>
    <n v="0"/>
    <n v="0"/>
    <n v="34.853169999999999"/>
  </r>
  <r>
    <x v="0"/>
    <x v="1"/>
    <x v="7"/>
    <x v="10"/>
    <n v="14074.25"/>
    <n v="19.52"/>
    <n v="44219.984380000002"/>
    <n v="1.3793599999999999"/>
    <n v="0"/>
    <n v="0"/>
    <n v="0"/>
    <n v="0"/>
    <n v="167.58734000000001"/>
  </r>
  <r>
    <x v="0"/>
    <x v="1"/>
    <x v="8"/>
    <x v="0"/>
    <n v="5331.16"/>
    <n v="25.12"/>
    <n v="24626.8125"/>
    <n v="0.64197000000000004"/>
    <n v="0"/>
    <n v="0"/>
    <n v="0"/>
    <n v="0"/>
    <n v="92.547359999999998"/>
  </r>
  <r>
    <x v="0"/>
    <x v="1"/>
    <x v="8"/>
    <x v="1"/>
    <n v="8671.2800000000007"/>
    <n v="30.78"/>
    <n v="49257.890619999998"/>
    <n v="1.28393"/>
    <n v="0"/>
    <n v="0"/>
    <n v="0"/>
    <n v="0"/>
    <n v="181.82338999999999"/>
  </r>
  <r>
    <x v="0"/>
    <x v="1"/>
    <x v="8"/>
    <x v="2"/>
    <n v="547"/>
    <n v="33.380000000000003"/>
    <n v="3524.81934"/>
    <n v="9.1749999999999998E-2"/>
    <n v="0"/>
    <n v="0"/>
    <n v="0"/>
    <n v="0"/>
    <n v="12.67366"/>
  </r>
  <r>
    <x v="0"/>
    <x v="1"/>
    <x v="8"/>
    <x v="3"/>
    <n v="1609.3"/>
    <n v="11.34"/>
    <n v="3515.8593799999999"/>
    <n v="9.1679999999999998E-2"/>
    <n v="0"/>
    <n v="0"/>
    <n v="0"/>
    <n v="0"/>
    <n v="13.872450000000001"/>
  </r>
  <r>
    <x v="0"/>
    <x v="1"/>
    <x v="8"/>
    <x v="4"/>
    <n v="54.64"/>
    <n v="334.26"/>
    <n v="3519.7199700000001"/>
    <n v="9.1749999999999998E-2"/>
    <n v="0"/>
    <n v="0"/>
    <n v="0"/>
    <n v="0"/>
    <n v="11.9391"/>
  </r>
  <r>
    <x v="0"/>
    <x v="1"/>
    <x v="8"/>
    <x v="5"/>
    <n v="482.05"/>
    <n v="37.799999999999997"/>
    <n v="3505.35034"/>
    <n v="9.1649999999999995E-2"/>
    <n v="0"/>
    <n v="0"/>
    <n v="0"/>
    <n v="0"/>
    <n v="12.69872"/>
  </r>
  <r>
    <x v="0"/>
    <x v="1"/>
    <x v="8"/>
    <x v="6"/>
    <n v="2951.5"/>
    <n v="62.87"/>
    <n v="35188.796880000002"/>
    <n v="0.91713999999999996"/>
    <n v="0"/>
    <n v="0"/>
    <n v="0"/>
    <n v="0"/>
    <n v="127.873"/>
  </r>
  <r>
    <x v="0"/>
    <x v="1"/>
    <x v="8"/>
    <x v="7"/>
    <n v="2166.8000000000002"/>
    <n v="17.010000000000002"/>
    <n v="7035.75"/>
    <n v="0.18342"/>
    <n v="0"/>
    <n v="0"/>
    <n v="0"/>
    <n v="0"/>
    <n v="27.049510000000001"/>
  </r>
  <r>
    <x v="0"/>
    <x v="1"/>
    <x v="8"/>
    <x v="8"/>
    <n v="10006.15"/>
    <n v="33.229999999999997"/>
    <n v="63331.875"/>
    <n v="1.6508700000000001"/>
    <n v="0"/>
    <n v="0"/>
    <n v="0"/>
    <n v="0"/>
    <n v="230.71854999999999"/>
  </r>
  <r>
    <x v="0"/>
    <x v="1"/>
    <x v="8"/>
    <x v="9"/>
    <n v="3145.53"/>
    <n v="46.31"/>
    <n v="28138.484380000002"/>
    <n v="0.73365000000000002"/>
    <n v="0"/>
    <n v="0"/>
    <n v="0"/>
    <n v="0"/>
    <n v="101.96769"/>
  </r>
  <r>
    <x v="0"/>
    <x v="1"/>
    <x v="8"/>
    <x v="10"/>
    <n v="29090.69"/>
    <n v="23.22"/>
    <n v="130179.49219"/>
    <n v="3.3933399999999998"/>
    <n v="0"/>
    <n v="0"/>
    <n v="0"/>
    <n v="0"/>
    <n v="481.14139"/>
  </r>
  <r>
    <x v="0"/>
    <x v="2"/>
    <x v="0"/>
    <x v="0"/>
    <n v="2949.48"/>
    <n v="18.3"/>
    <n v="13965.39746"/>
    <n v="0.21546000000000001"/>
    <n v="0"/>
    <n v="0"/>
    <n v="0"/>
    <n v="0"/>
    <n v="49.995699999999999"/>
  </r>
  <r>
    <x v="0"/>
    <x v="2"/>
    <x v="0"/>
    <x v="1"/>
    <n v="1104.97"/>
    <n v="96.91"/>
    <n v="27934.179690000001"/>
    <n v="0.43092999999999998"/>
    <n v="0"/>
    <n v="0"/>
    <n v="0"/>
    <n v="0"/>
    <n v="90.706670000000003"/>
  </r>
  <r>
    <x v="0"/>
    <x v="2"/>
    <x v="0"/>
    <x v="2"/>
    <n v="275.12"/>
    <n v="28.06"/>
    <n v="1994.87012"/>
    <n v="3.0779999999999998E-2"/>
    <n v="0"/>
    <n v="0"/>
    <n v="0"/>
    <n v="0"/>
    <n v="7.0371100000000002"/>
  </r>
  <r>
    <x v="0"/>
    <x v="2"/>
    <x v="0"/>
    <x v="3"/>
    <n v="659.61"/>
    <n v="11.62"/>
    <n v="1994.3398400000001"/>
    <n v="3.0779999999999998E-2"/>
    <n v="0"/>
    <n v="0"/>
    <n v="0"/>
    <n v="0"/>
    <n v="7.2650600000000001"/>
  </r>
  <r>
    <x v="0"/>
    <x v="2"/>
    <x v="0"/>
    <x v="4"/>
    <n v="45.34"/>
    <n v="169.86"/>
    <n v="1999.28027"/>
    <n v="3.0790000000000001E-2"/>
    <n v="0"/>
    <n v="0"/>
    <n v="0"/>
    <n v="0"/>
    <n v="6.49472"/>
  </r>
  <r>
    <x v="0"/>
    <x v="2"/>
    <x v="0"/>
    <x v="5"/>
    <n v="281.54000000000002"/>
    <n v="27.23"/>
    <n v="1996.82043"/>
    <n v="3.0769999999999999E-2"/>
    <n v="0"/>
    <n v="0"/>
    <n v="0"/>
    <n v="0"/>
    <n v="6.8321500000000004"/>
  </r>
  <r>
    <x v="0"/>
    <x v="2"/>
    <x v="0"/>
    <x v="6"/>
    <n v="1983.03"/>
    <n v="38.58"/>
    <n v="19954.515619999998"/>
    <n v="0.30781999999999998"/>
    <n v="0"/>
    <n v="0"/>
    <n v="0"/>
    <n v="0"/>
    <n v="69.230270000000004"/>
  </r>
  <r>
    <x v="0"/>
    <x v="2"/>
    <x v="0"/>
    <x v="7"/>
    <n v="1403.19"/>
    <n v="11.04"/>
    <n v="3990.25"/>
    <n v="6.1559999999999997E-2"/>
    <n v="0"/>
    <n v="0"/>
    <n v="0"/>
    <n v="0"/>
    <n v="14.51315"/>
  </r>
  <r>
    <x v="0"/>
    <x v="2"/>
    <x v="0"/>
    <x v="8"/>
    <n v="9175.26"/>
    <n v="15.15"/>
    <n v="35910.375"/>
    <n v="0.55410999999999999"/>
    <n v="0"/>
    <n v="0"/>
    <n v="0"/>
    <n v="0"/>
    <n v="127.83968"/>
  </r>
  <r>
    <x v="0"/>
    <x v="2"/>
    <x v="0"/>
    <x v="9"/>
    <n v="1715.75"/>
    <n v="35.51"/>
    <n v="15963.35059"/>
    <n v="0.24623"/>
    <n v="0"/>
    <n v="0"/>
    <n v="0"/>
    <n v="0"/>
    <n v="54.172710000000002"/>
  </r>
  <r>
    <x v="0"/>
    <x v="2"/>
    <x v="0"/>
    <x v="10"/>
    <n v="9979.09"/>
    <n v="28.25"/>
    <n v="73825.78125"/>
    <n v="1.1389800000000001"/>
    <n v="0"/>
    <n v="0"/>
    <n v="0"/>
    <n v="0"/>
    <n v="254.70352"/>
  </r>
  <r>
    <x v="0"/>
    <x v="2"/>
    <x v="1"/>
    <x v="0"/>
    <n v="2223.9299999999998"/>
    <n v="38.270000000000003"/>
    <n v="8604.7578099999992"/>
    <n v="0.34693000000000002"/>
    <n v="0"/>
    <n v="0"/>
    <n v="0"/>
    <n v="0"/>
    <n v="29.42418"/>
  </r>
  <r>
    <x v="0"/>
    <x v="2"/>
    <x v="1"/>
    <x v="1"/>
    <n v="2209.96"/>
    <n v="75.239999999999995"/>
    <n v="17208.40625"/>
    <n v="0.69394"/>
    <n v="0"/>
    <n v="0"/>
    <n v="0"/>
    <n v="0"/>
    <n v="56.960740000000001"/>
  </r>
  <r>
    <x v="0"/>
    <x v="2"/>
    <x v="1"/>
    <x v="2"/>
    <n v="361.08"/>
    <n v="33.11"/>
    <n v="1230.6894500000001"/>
    <n v="4.9579999999999999E-2"/>
    <n v="0"/>
    <n v="0"/>
    <n v="0"/>
    <n v="0"/>
    <n v="4.1618500000000003"/>
  </r>
  <r>
    <x v="0"/>
    <x v="2"/>
    <x v="1"/>
    <x v="3"/>
    <n v="1661.11"/>
    <n v="7.33"/>
    <n v="1229.3095699999999"/>
    <n v="4.956E-2"/>
    <n v="0"/>
    <n v="0"/>
    <n v="0"/>
    <n v="0"/>
    <n v="4.6459200000000003"/>
  </r>
  <r>
    <x v="0"/>
    <x v="2"/>
    <x v="1"/>
    <x v="4"/>
    <n v="43.34"/>
    <n v="271.95"/>
    <n v="1229.21973"/>
    <n v="4.9570000000000003E-2"/>
    <n v="0"/>
    <n v="0"/>
    <n v="0"/>
    <n v="0"/>
    <n v="3.9024200000000002"/>
  </r>
  <r>
    <x v="0"/>
    <x v="2"/>
    <x v="1"/>
    <x v="5"/>
    <n v="397.59"/>
    <n v="29.84"/>
    <n v="1226.87012"/>
    <n v="4.9509999999999998E-2"/>
    <n v="0"/>
    <n v="0"/>
    <n v="0"/>
    <n v="0"/>
    <n v="4.1975100000000003"/>
  </r>
  <r>
    <x v="0"/>
    <x v="2"/>
    <x v="1"/>
    <x v="6"/>
    <n v="1170.29"/>
    <n v="102.45"/>
    <n v="12282.148440000001"/>
    <n v="0.49562"/>
    <n v="0"/>
    <n v="0"/>
    <n v="0"/>
    <n v="0"/>
    <n v="40.37415"/>
  </r>
  <r>
    <x v="0"/>
    <x v="2"/>
    <x v="1"/>
    <x v="7"/>
    <n v="1707.49"/>
    <n v="14.09"/>
    <n v="2458.1699199999998"/>
    <n v="9.9129999999999996E-2"/>
    <n v="0"/>
    <n v="0"/>
    <n v="0"/>
    <n v="0"/>
    <n v="8.9000500000000002"/>
  </r>
  <r>
    <x v="0"/>
    <x v="2"/>
    <x v="1"/>
    <x v="8"/>
    <n v="8050.04"/>
    <n v="27.08"/>
    <n v="22131.25"/>
    <n v="0.89222000000000001"/>
    <n v="0"/>
    <n v="0"/>
    <n v="0"/>
    <n v="0"/>
    <n v="75.207440000000005"/>
  </r>
  <r>
    <x v="0"/>
    <x v="2"/>
    <x v="1"/>
    <x v="9"/>
    <n v="1773.64"/>
    <n v="54.32"/>
    <n v="9836.0703099999992"/>
    <n v="0.39649000000000001"/>
    <n v="0"/>
    <n v="0"/>
    <n v="0"/>
    <n v="0"/>
    <n v="32.718220000000002"/>
  </r>
  <r>
    <x v="0"/>
    <x v="2"/>
    <x v="1"/>
    <x v="10"/>
    <n v="19983.849999999999"/>
    <n v="23.53"/>
    <n v="45473"/>
    <n v="1.83388"/>
    <n v="0"/>
    <n v="0"/>
    <n v="0"/>
    <n v="0"/>
    <n v="155.34444999999999"/>
  </r>
  <r>
    <x v="0"/>
    <x v="2"/>
    <x v="2"/>
    <x v="0"/>
    <n v="314.08999999999997"/>
    <n v="29.56"/>
    <n v="1350.47021"/>
    <n v="3.7350000000000001E-2"/>
    <n v="0"/>
    <n v="0"/>
    <n v="0"/>
    <n v="0"/>
    <n v="4.6607099999999999"/>
  </r>
  <r>
    <x v="0"/>
    <x v="2"/>
    <x v="2"/>
    <x v="1"/>
    <n v="191.6"/>
    <n v="98.56"/>
    <n v="2713.2607400000002"/>
    <n v="7.4749999999999997E-2"/>
    <n v="0"/>
    <n v="0"/>
    <n v="0"/>
    <n v="0"/>
    <n v="8.8921700000000001"/>
  </r>
  <r>
    <x v="0"/>
    <x v="2"/>
    <x v="2"/>
    <x v="2"/>
    <n v="102.25"/>
    <n v="12.97"/>
    <n v="193.95996"/>
    <n v="5.3400000000000001E-3"/>
    <n v="0"/>
    <n v="0"/>
    <n v="0"/>
    <n v="0"/>
    <n v="0.70196000000000003"/>
  </r>
  <r>
    <x v="0"/>
    <x v="2"/>
    <x v="2"/>
    <x v="3"/>
    <n v="105.34"/>
    <n v="12.61"/>
    <n v="193.81995000000001"/>
    <n v="5.3400000000000001E-3"/>
    <n v="0"/>
    <n v="0"/>
    <n v="0"/>
    <n v="0"/>
    <n v="0.71675"/>
  </r>
  <r>
    <x v="0"/>
    <x v="2"/>
    <x v="2"/>
    <x v="4"/>
    <n v="4.24"/>
    <n v="314.19"/>
    <n v="194.80005"/>
    <n v="5.3600000000000002E-3"/>
    <n v="0"/>
    <n v="0"/>
    <n v="0"/>
    <n v="0"/>
    <n v="0.61577999999999999"/>
  </r>
  <r>
    <x v="0"/>
    <x v="2"/>
    <x v="2"/>
    <x v="5"/>
    <n v="14.19"/>
    <n v="94.09"/>
    <n v="189.12"/>
    <n v="5.3299999999999997E-3"/>
    <n v="0"/>
    <n v="0"/>
    <n v="0"/>
    <n v="0"/>
    <n v="0.63080999999999998"/>
  </r>
  <r>
    <x v="0"/>
    <x v="2"/>
    <x v="2"/>
    <x v="6"/>
    <n v="103.22"/>
    <n v="131.47"/>
    <n v="1939.15039"/>
    <n v="5.3359999999999998E-2"/>
    <n v="0"/>
    <n v="0"/>
    <n v="0"/>
    <n v="0"/>
    <n v="6.3640299999999996"/>
  </r>
  <r>
    <x v="0"/>
    <x v="2"/>
    <x v="2"/>
    <x v="7"/>
    <n v="171.88"/>
    <n v="15.44"/>
    <n v="387.21996999999999"/>
    <n v="1.068E-2"/>
    <n v="0"/>
    <n v="0"/>
    <n v="0"/>
    <n v="0"/>
    <n v="1.3925000000000001"/>
  </r>
  <r>
    <x v="0"/>
    <x v="2"/>
    <x v="2"/>
    <x v="8"/>
    <n v="984.96"/>
    <n v="24.44"/>
    <n v="3484.0800800000002"/>
    <n v="9.6100000000000005E-2"/>
    <n v="0"/>
    <n v="0"/>
    <n v="0"/>
    <n v="0"/>
    <n v="11.9885"/>
  </r>
  <r>
    <x v="0"/>
    <x v="2"/>
    <x v="2"/>
    <x v="9"/>
    <n v="197.02"/>
    <n v="56.29"/>
    <n v="1545.78027"/>
    <n v="4.2689999999999999E-2"/>
    <n v="0"/>
    <n v="0"/>
    <n v="0"/>
    <n v="0"/>
    <n v="5.1045199999999999"/>
  </r>
  <r>
    <x v="0"/>
    <x v="2"/>
    <x v="2"/>
    <x v="10"/>
    <n v="1633.31"/>
    <n v="30.22"/>
    <n v="7171.8593799999999"/>
    <n v="0.19755"/>
    <n v="0"/>
    <n v="0"/>
    <n v="0"/>
    <n v="0"/>
    <n v="24.44669"/>
  </r>
  <r>
    <x v="0"/>
    <x v="2"/>
    <x v="3"/>
    <x v="0"/>
    <n v="390.08"/>
    <n v="21.72"/>
    <n v="1462.1498999999999"/>
    <n v="3.9230000000000001E-2"/>
    <n v="0"/>
    <n v="0"/>
    <n v="0"/>
    <n v="0"/>
    <n v="5.1163299999999996"/>
  </r>
  <r>
    <x v="0"/>
    <x v="2"/>
    <x v="3"/>
    <x v="1"/>
    <n v="199.37"/>
    <n v="81.739999999999995"/>
    <n v="2922.19922"/>
    <n v="7.8490000000000004E-2"/>
    <n v="0"/>
    <n v="0"/>
    <n v="0"/>
    <n v="0"/>
    <n v="9.6448"/>
  </r>
  <r>
    <x v="0"/>
    <x v="2"/>
    <x v="3"/>
    <x v="2"/>
    <n v="76.569999999999993"/>
    <n v="15.23"/>
    <n v="209.12"/>
    <n v="5.6100000000000004E-3"/>
    <n v="0"/>
    <n v="0"/>
    <n v="0"/>
    <n v="0"/>
    <n v="0.76368000000000003"/>
  </r>
  <r>
    <x v="0"/>
    <x v="2"/>
    <x v="3"/>
    <x v="3"/>
    <n v="107.95"/>
    <n v="10.71"/>
    <n v="208.30994000000001"/>
    <n v="5.5999999999999999E-3"/>
    <n v="0"/>
    <n v="0"/>
    <n v="0"/>
    <n v="0"/>
    <n v="0.77005000000000001"/>
  </r>
  <r>
    <x v="0"/>
    <x v="2"/>
    <x v="3"/>
    <x v="4"/>
    <n v="3.8"/>
    <n v="307.49"/>
    <n v="209.08994999999999"/>
    <n v="5.5900000000000004E-3"/>
    <n v="0"/>
    <n v="0"/>
    <n v="0"/>
    <n v="0"/>
    <n v="0.66446000000000005"/>
  </r>
  <r>
    <x v="0"/>
    <x v="2"/>
    <x v="3"/>
    <x v="5"/>
    <n v="30.34"/>
    <n v="39.130000000000003"/>
    <n v="206.60997"/>
    <n v="5.5999999999999999E-3"/>
    <n v="0"/>
    <n v="0"/>
    <n v="0"/>
    <n v="0"/>
    <n v="0.70037000000000005"/>
  </r>
  <r>
    <x v="0"/>
    <x v="2"/>
    <x v="3"/>
    <x v="6"/>
    <n v="88.65"/>
    <n v="131.69"/>
    <n v="2087.2597700000001"/>
    <n v="5.6120000000000003E-2"/>
    <n v="0"/>
    <n v="0"/>
    <n v="0"/>
    <n v="0"/>
    <n v="6.8709800000000003"/>
  </r>
  <r>
    <x v="0"/>
    <x v="2"/>
    <x v="3"/>
    <x v="7"/>
    <n v="165.59"/>
    <n v="14.15"/>
    <n v="417.3999"/>
    <n v="1.1220000000000001E-2"/>
    <n v="0"/>
    <n v="0"/>
    <n v="0"/>
    <n v="0"/>
    <n v="1.5111699999999999"/>
  </r>
  <r>
    <x v="0"/>
    <x v="2"/>
    <x v="3"/>
    <x v="8"/>
    <n v="777.48"/>
    <n v="27.58"/>
    <n v="3759.8789099999999"/>
    <n v="0.10095"/>
    <n v="0"/>
    <n v="0"/>
    <n v="0"/>
    <n v="0"/>
    <n v="13.013030000000001"/>
  </r>
  <r>
    <x v="0"/>
    <x v="2"/>
    <x v="3"/>
    <x v="9"/>
    <n v="351.79"/>
    <n v="26.82"/>
    <n v="1679.9296899999999"/>
    <n v="4.4850000000000001E-2"/>
    <n v="0"/>
    <n v="0"/>
    <n v="0"/>
    <n v="0"/>
    <n v="5.7567899999999996"/>
  </r>
  <r>
    <x v="0"/>
    <x v="2"/>
    <x v="3"/>
    <x v="10"/>
    <n v="3133.22"/>
    <n v="13.66"/>
    <n v="7728.96875"/>
    <n v="0.20752999999999999"/>
    <n v="0"/>
    <n v="0"/>
    <n v="0"/>
    <n v="0"/>
    <n v="27.28679"/>
  </r>
  <r>
    <x v="0"/>
    <x v="2"/>
    <x v="4"/>
    <x v="0"/>
    <n v="1021.75"/>
    <n v="31.13"/>
    <n v="4430.3203100000001"/>
    <n v="0.13625999999999999"/>
    <n v="0"/>
    <n v="0"/>
    <n v="0"/>
    <n v="0"/>
    <n v="15.120480000000001"/>
  </r>
  <r>
    <x v="0"/>
    <x v="2"/>
    <x v="4"/>
    <x v="1"/>
    <n v="799.72"/>
    <n v="77.510000000000005"/>
    <n v="8874.5781200000001"/>
    <n v="0.27267999999999998"/>
    <n v="0"/>
    <n v="0"/>
    <n v="0"/>
    <n v="0"/>
    <n v="29.114000000000001"/>
  </r>
  <r>
    <x v="0"/>
    <x v="2"/>
    <x v="4"/>
    <x v="2"/>
    <n v="294.39999999999998"/>
    <n v="15.27"/>
    <n v="631.57983000000002"/>
    <n v="1.9470000000000001E-2"/>
    <n v="0"/>
    <n v="0"/>
    <n v="0"/>
    <n v="0"/>
    <n v="2.28721"/>
  </r>
  <r>
    <x v="0"/>
    <x v="2"/>
    <x v="4"/>
    <x v="3"/>
    <n v="370.08"/>
    <n v="11.77"/>
    <n v="633.23999000000003"/>
    <n v="1.9470000000000001E-2"/>
    <n v="0"/>
    <n v="0"/>
    <n v="0"/>
    <n v="0"/>
    <n v="2.3322400000000001"/>
  </r>
  <r>
    <x v="0"/>
    <x v="2"/>
    <x v="4"/>
    <x v="4"/>
    <n v="20.47"/>
    <n v="216.61"/>
    <n v="636.83007999999995"/>
    <n v="1.95E-2"/>
    <n v="0"/>
    <n v="0"/>
    <n v="0"/>
    <n v="0"/>
    <n v="2.0303800000000001"/>
  </r>
  <r>
    <x v="0"/>
    <x v="2"/>
    <x v="4"/>
    <x v="5"/>
    <n v="118.63"/>
    <n v="36.729999999999997"/>
    <n v="631.69970999999998"/>
    <n v="1.949E-2"/>
    <n v="0"/>
    <n v="0"/>
    <n v="0"/>
    <n v="0"/>
    <n v="2.1398899999999998"/>
  </r>
  <r>
    <x v="0"/>
    <x v="2"/>
    <x v="4"/>
    <x v="6"/>
    <n v="413.79"/>
    <n v="107.64"/>
    <n v="6342.2890600000001"/>
    <n v="0.19486000000000001"/>
    <n v="0"/>
    <n v="0"/>
    <n v="0"/>
    <n v="0"/>
    <n v="20.912780000000001"/>
  </r>
  <r>
    <x v="0"/>
    <x v="2"/>
    <x v="4"/>
    <x v="7"/>
    <n v="468.21"/>
    <n v="18.66"/>
    <n v="1267.1402599999999"/>
    <n v="3.8960000000000002E-2"/>
    <n v="0"/>
    <n v="0"/>
    <n v="0"/>
    <n v="0"/>
    <n v="4.5211600000000001"/>
  </r>
  <r>
    <x v="0"/>
    <x v="2"/>
    <x v="4"/>
    <x v="8"/>
    <n v="2802.64"/>
    <n v="28.91"/>
    <n v="11407.367190000001"/>
    <n v="0.35064000000000001"/>
    <n v="0"/>
    <n v="0"/>
    <n v="0"/>
    <n v="0"/>
    <n v="39.135710000000003"/>
  </r>
  <r>
    <x v="0"/>
    <x v="2"/>
    <x v="4"/>
    <x v="9"/>
    <n v="673.78"/>
    <n v="52.61"/>
    <n v="5064.3418000000001"/>
    <n v="0.15583"/>
    <n v="0"/>
    <n v="0"/>
    <n v="0"/>
    <n v="0"/>
    <n v="16.881699999999999"/>
  </r>
  <r>
    <x v="0"/>
    <x v="2"/>
    <x v="4"/>
    <x v="10"/>
    <n v="3738.86"/>
    <n v="44.52"/>
    <n v="23454.3125"/>
    <n v="0.72080999999999995"/>
    <n v="0"/>
    <n v="0"/>
    <n v="0"/>
    <n v="0"/>
    <n v="78.383809999999997"/>
  </r>
  <r>
    <x v="0"/>
    <x v="2"/>
    <x v="5"/>
    <x v="0"/>
    <n v="186.54"/>
    <n v="22"/>
    <n v="150.46996999999999"/>
    <n v="1.8939999999999999E-2"/>
    <n v="0"/>
    <n v="0"/>
    <n v="0"/>
    <n v="0"/>
    <n v="0.52371999999999996"/>
  </r>
  <r>
    <x v="0"/>
    <x v="2"/>
    <x v="5"/>
    <x v="1"/>
    <n v="104.37"/>
    <n v="79.5"/>
    <n v="312.43993999999998"/>
    <n v="3.8059999999999997E-2"/>
    <n v="0"/>
    <n v="0"/>
    <n v="0"/>
    <n v="0"/>
    <n v="1.0326599999999999"/>
  </r>
  <r>
    <x v="0"/>
    <x v="2"/>
    <x v="5"/>
    <x v="2"/>
    <n v="39.64"/>
    <n v="15.62"/>
    <n v="22.029969999999999"/>
    <n v="2.7100000000000002E-3"/>
    <n v="0"/>
    <n v="0"/>
    <n v="0"/>
    <n v="0"/>
    <n v="8.022E-2"/>
  </r>
  <r>
    <x v="0"/>
    <x v="2"/>
    <x v="5"/>
    <x v="3"/>
    <n v="53.06"/>
    <n v="11.74"/>
    <n v="21.96002"/>
    <n v="2.7100000000000002E-3"/>
    <n v="0"/>
    <n v="0"/>
    <n v="0"/>
    <n v="0"/>
    <n v="8.1170000000000006E-2"/>
  </r>
  <r>
    <x v="0"/>
    <x v="2"/>
    <x v="5"/>
    <x v="4"/>
    <n v="2.2799999999999998"/>
    <n v="238.63"/>
    <n v="19.090029999999999"/>
    <n v="2.6800000000000001E-3"/>
    <n v="0"/>
    <n v="0"/>
    <n v="0"/>
    <n v="0"/>
    <n v="6.096E-2"/>
  </r>
  <r>
    <x v="0"/>
    <x v="2"/>
    <x v="5"/>
    <x v="5"/>
    <n v="11.37"/>
    <n v="41.77"/>
    <n v="16.28998"/>
    <n v="2.65E-3"/>
    <n v="0"/>
    <n v="0"/>
    <n v="0"/>
    <n v="0"/>
    <n v="5.6239999999999998E-2"/>
  </r>
  <r>
    <x v="0"/>
    <x v="2"/>
    <x v="5"/>
    <x v="6"/>
    <n v="83.72"/>
    <n v="72.52"/>
    <n v="225.54004"/>
    <n v="2.7199999999999998E-2"/>
    <n v="0"/>
    <n v="0"/>
    <n v="0"/>
    <n v="0"/>
    <n v="0.76497000000000004"/>
  </r>
  <r>
    <x v="0"/>
    <x v="2"/>
    <x v="5"/>
    <x v="7"/>
    <n v="89.34"/>
    <n v="14.14"/>
    <n v="44.959960000000002"/>
    <n v="5.4299999999999999E-3"/>
    <n v="0"/>
    <n v="0"/>
    <n v="0"/>
    <n v="0"/>
    <n v="0.16313"/>
  </r>
  <r>
    <x v="0"/>
    <x v="2"/>
    <x v="5"/>
    <x v="8"/>
    <n v="281.58"/>
    <n v="37.51"/>
    <n v="401.74020000000002"/>
    <n v="4.8869999999999997E-2"/>
    <n v="0"/>
    <n v="0"/>
    <n v="0"/>
    <n v="0"/>
    <n v="1.3664700000000001"/>
  </r>
  <r>
    <x v="0"/>
    <x v="2"/>
    <x v="5"/>
    <x v="9"/>
    <n v="82.52"/>
    <n v="55.43"/>
    <n v="171.27001999999999"/>
    <n v="2.163E-2"/>
    <n v="0"/>
    <n v="0"/>
    <n v="0"/>
    <n v="0"/>
    <n v="0.56347999999999998"/>
  </r>
  <r>
    <x v="0"/>
    <x v="2"/>
    <x v="5"/>
    <x v="10"/>
    <n v="1518.27"/>
    <n v="14.31"/>
    <n v="832.24023"/>
    <n v="0.10051"/>
    <n v="5.5799999999999999E-3"/>
    <n v="0"/>
    <n v="0"/>
    <n v="0"/>
    <n v="2.87479"/>
  </r>
  <r>
    <x v="0"/>
    <x v="2"/>
    <x v="6"/>
    <x v="0"/>
    <n v="193.35"/>
    <n v="34.229999999999997"/>
    <n v="1020.31"/>
    <n v="3.3119999999999997E-2"/>
    <n v="0"/>
    <n v="0"/>
    <n v="0"/>
    <n v="0"/>
    <n v="3.4841600000000001"/>
  </r>
  <r>
    <x v="0"/>
    <x v="2"/>
    <x v="6"/>
    <x v="1"/>
    <n v="154.72"/>
    <n v="86.45"/>
    <n v="2035.8494900000001"/>
    <n v="6.633E-2"/>
    <n v="0"/>
    <n v="0"/>
    <n v="0"/>
    <n v="0"/>
    <n v="6.6684299999999999"/>
  </r>
  <r>
    <x v="0"/>
    <x v="2"/>
    <x v="6"/>
    <x v="2"/>
    <n v="54.66"/>
    <n v="17.07"/>
    <n v="144.58001999999999"/>
    <n v="4.7299999999999998E-3"/>
    <n v="0"/>
    <n v="0"/>
    <n v="0"/>
    <n v="0"/>
    <n v="0.52210999999999996"/>
  </r>
  <r>
    <x v="0"/>
    <x v="2"/>
    <x v="6"/>
    <x v="3"/>
    <n v="60.31"/>
    <n v="15.39"/>
    <n v="144.95000999999999"/>
    <n v="4.7200000000000002E-3"/>
    <n v="0"/>
    <n v="0"/>
    <n v="0"/>
    <n v="0"/>
    <n v="0.52771999999999997"/>
  </r>
  <r>
    <x v="0"/>
    <x v="2"/>
    <x v="6"/>
    <x v="4"/>
    <n v="3.39"/>
    <n v="282.13"/>
    <n v="146.71001999999999"/>
    <n v="4.6699999999999997E-3"/>
    <n v="0"/>
    <n v="0"/>
    <n v="0"/>
    <n v="0"/>
    <n v="0.46687000000000001"/>
  </r>
  <r>
    <x v="0"/>
    <x v="2"/>
    <x v="6"/>
    <x v="5"/>
    <n v="29.52"/>
    <n v="31.13"/>
    <n v="137.91998000000001"/>
    <n v="4.6699999999999997E-3"/>
    <n v="0"/>
    <n v="0"/>
    <n v="0"/>
    <n v="0"/>
    <n v="0.47403000000000001"/>
  </r>
  <r>
    <x v="0"/>
    <x v="2"/>
    <x v="6"/>
    <x v="6"/>
    <n v="70.930000000000007"/>
    <n v="133.69999999999999"/>
    <n v="1453.2904100000001"/>
    <n v="4.734E-2"/>
    <n v="0"/>
    <n v="0"/>
    <n v="0"/>
    <n v="0"/>
    <n v="4.7868500000000003"/>
  </r>
  <r>
    <x v="0"/>
    <x v="2"/>
    <x v="6"/>
    <x v="7"/>
    <n v="90.08"/>
    <n v="20.82"/>
    <n v="291.28003000000001"/>
    <n v="9.4800000000000006E-3"/>
    <n v="0"/>
    <n v="0"/>
    <n v="0"/>
    <n v="0"/>
    <n v="1.0345899999999999"/>
  </r>
  <r>
    <x v="0"/>
    <x v="2"/>
    <x v="6"/>
    <x v="8"/>
    <n v="753.74"/>
    <n v="23.94"/>
    <n v="2620.6191399999998"/>
    <n v="8.5309999999999997E-2"/>
    <n v="0"/>
    <n v="0"/>
    <n v="0"/>
    <n v="0"/>
    <n v="9.0721500000000006"/>
  </r>
  <r>
    <x v="0"/>
    <x v="2"/>
    <x v="6"/>
    <x v="9"/>
    <n v="168.23"/>
    <n v="44.49"/>
    <n v="1161.9599599999999"/>
    <n v="3.7900000000000003E-2"/>
    <n v="0"/>
    <n v="0"/>
    <n v="0"/>
    <n v="0"/>
    <n v="3.8569"/>
  </r>
  <r>
    <x v="0"/>
    <x v="2"/>
    <x v="6"/>
    <x v="10"/>
    <n v="937.5"/>
    <n v="36.979999999999997"/>
    <n v="5380.8300799999997"/>
    <n v="0.17527999999999999"/>
    <n v="1.8E-3"/>
    <n v="0"/>
    <n v="0"/>
    <n v="0"/>
    <n v="18.17595"/>
  </r>
  <r>
    <x v="0"/>
    <x v="2"/>
    <x v="7"/>
    <x v="0"/>
    <n v="1986.76"/>
    <n v="27.98"/>
    <n v="4130.4101600000004"/>
    <n v="0.28255999999999998"/>
    <n v="0"/>
    <n v="0"/>
    <n v="0"/>
    <n v="0"/>
    <n v="14.236840000000001"/>
  </r>
  <r>
    <x v="0"/>
    <x v="2"/>
    <x v="7"/>
    <x v="1"/>
    <n v="1383.36"/>
    <n v="81.5"/>
    <n v="8261.78125"/>
    <n v="0.56516"/>
    <n v="0"/>
    <n v="0"/>
    <n v="0"/>
    <n v="0"/>
    <n v="27.177890000000001"/>
  </r>
  <r>
    <x v="0"/>
    <x v="2"/>
    <x v="7"/>
    <x v="2"/>
    <n v="422.97"/>
    <n v="18.73"/>
    <n v="585.37012000000004"/>
    <n v="4.0379999999999999E-2"/>
    <n v="0"/>
    <n v="0"/>
    <n v="0"/>
    <n v="0"/>
    <n v="2.1023499999999999"/>
  </r>
  <r>
    <x v="0"/>
    <x v="2"/>
    <x v="7"/>
    <x v="3"/>
    <n v="502.03"/>
    <n v="15.65"/>
    <n v="589.85986000000003"/>
    <n v="4.036E-2"/>
    <n v="0"/>
    <n v="0"/>
    <n v="0"/>
    <n v="0"/>
    <n v="2.1562000000000001"/>
  </r>
  <r>
    <x v="0"/>
    <x v="2"/>
    <x v="7"/>
    <x v="4"/>
    <n v="20.81"/>
    <n v="379.06"/>
    <n v="579.95996000000002"/>
    <n v="4.0309999999999999E-2"/>
    <n v="0"/>
    <n v="0"/>
    <n v="0"/>
    <n v="0"/>
    <n v="1.8279099999999999"/>
  </r>
  <r>
    <x v="0"/>
    <x v="2"/>
    <x v="7"/>
    <x v="5"/>
    <n v="189.91"/>
    <n v="42.63"/>
    <n v="586.16992000000005"/>
    <n v="4.0309999999999999E-2"/>
    <n v="0"/>
    <n v="0"/>
    <n v="0"/>
    <n v="0"/>
    <n v="1.95608"/>
  </r>
  <r>
    <x v="0"/>
    <x v="2"/>
    <x v="7"/>
    <x v="6"/>
    <n v="917.08"/>
    <n v="87.28"/>
    <n v="5903.0468799999999"/>
    <n v="0.40362999999999999"/>
    <n v="0"/>
    <n v="0"/>
    <n v="0"/>
    <n v="0"/>
    <n v="19.66067"/>
  </r>
  <r>
    <x v="0"/>
    <x v="2"/>
    <x v="7"/>
    <x v="7"/>
    <n v="906.07"/>
    <n v="17.53"/>
    <n v="1180.91992"/>
    <n v="8.0740000000000006E-2"/>
    <n v="0"/>
    <n v="0"/>
    <n v="0"/>
    <n v="0"/>
    <n v="4.2210000000000001"/>
  </r>
  <r>
    <x v="0"/>
    <x v="2"/>
    <x v="7"/>
    <x v="8"/>
    <n v="4738.03"/>
    <n v="31.01"/>
    <n v="10622.132809999999"/>
    <n v="0.72660000000000002"/>
    <n v="0"/>
    <n v="0"/>
    <n v="0"/>
    <n v="0"/>
    <n v="35.876779999999997"/>
  </r>
  <r>
    <x v="0"/>
    <x v="2"/>
    <x v="7"/>
    <x v="9"/>
    <n v="2013.39"/>
    <n v="31.39"/>
    <n v="4724.8593799999999"/>
    <n v="0.32296999999999998"/>
    <n v="0"/>
    <n v="0"/>
    <n v="0"/>
    <n v="0"/>
    <n v="16.067170000000001"/>
  </r>
  <r>
    <x v="0"/>
    <x v="2"/>
    <x v="7"/>
    <x v="10"/>
    <n v="15192.43"/>
    <n v="19.53"/>
    <n v="21843.5"/>
    <n v="1.4936700000000001"/>
    <n v="0"/>
    <n v="0"/>
    <n v="0"/>
    <n v="0"/>
    <n v="77.238200000000006"/>
  </r>
  <r>
    <x v="0"/>
    <x v="2"/>
    <x v="8"/>
    <x v="0"/>
    <n v="6582.04"/>
    <n v="25.15"/>
    <n v="31457.875"/>
    <n v="0.80395000000000005"/>
    <n v="0"/>
    <n v="0"/>
    <n v="0"/>
    <n v="0"/>
    <n v="110.29128"/>
  </r>
  <r>
    <x v="0"/>
    <x v="2"/>
    <x v="8"/>
    <x v="1"/>
    <n v="10698.03"/>
    <n v="31.05"/>
    <n v="62921.3125"/>
    <n v="1.6079000000000001"/>
    <n v="0"/>
    <n v="0"/>
    <n v="0"/>
    <n v="0"/>
    <n v="216.61612"/>
  </r>
  <r>
    <x v="0"/>
    <x v="2"/>
    <x v="8"/>
    <x v="2"/>
    <n v="681.54"/>
    <n v="33.42"/>
    <n v="4496.8691399999998"/>
    <n v="0.1149"/>
    <n v="0"/>
    <n v="0"/>
    <n v="0"/>
    <n v="0"/>
    <n v="15.08089"/>
  </r>
  <r>
    <x v="0"/>
    <x v="2"/>
    <x v="8"/>
    <x v="3"/>
    <n v="1997.07"/>
    <n v="11.58"/>
    <n v="4491.1191399999998"/>
    <n v="0.11481"/>
    <n v="0"/>
    <n v="0"/>
    <n v="0"/>
    <n v="0"/>
    <n v="16.518789999999999"/>
  </r>
  <r>
    <x v="0"/>
    <x v="2"/>
    <x v="8"/>
    <x v="4"/>
    <n v="68.03"/>
    <n v="336.1"/>
    <n v="4500.3300799999997"/>
    <n v="0.11491999999999999"/>
    <n v="0"/>
    <n v="0"/>
    <n v="0"/>
    <n v="0"/>
    <n v="14.24145"/>
  </r>
  <r>
    <x v="0"/>
    <x v="2"/>
    <x v="8"/>
    <x v="5"/>
    <n v="599.41"/>
    <n v="38.270000000000003"/>
    <n v="4491.7402300000003"/>
    <n v="0.11477"/>
    <n v="0"/>
    <n v="0"/>
    <n v="0"/>
    <n v="0"/>
    <n v="15.172029999999999"/>
  </r>
  <r>
    <x v="0"/>
    <x v="2"/>
    <x v="8"/>
    <x v="6"/>
    <n v="3664.49"/>
    <n v="63.04"/>
    <n v="44943.34375"/>
    <n v="1.1485399999999999"/>
    <n v="0"/>
    <n v="0"/>
    <n v="0"/>
    <n v="0"/>
    <n v="152.35719"/>
  </r>
  <r>
    <x v="0"/>
    <x v="2"/>
    <x v="8"/>
    <x v="7"/>
    <n v="2686.22"/>
    <n v="17.3"/>
    <n v="8987.3906200000001"/>
    <n v="0.22969000000000001"/>
    <n v="0"/>
    <n v="0"/>
    <n v="0"/>
    <n v="0"/>
    <n v="32.209650000000003"/>
  </r>
  <r>
    <x v="0"/>
    <x v="2"/>
    <x v="8"/>
    <x v="8"/>
    <n v="12410.87"/>
    <n v="33.64"/>
    <n v="80892.90625"/>
    <n v="2.0673699999999999"/>
    <n v="0"/>
    <n v="0"/>
    <n v="0"/>
    <n v="0"/>
    <n v="274.88952999999998"/>
  </r>
  <r>
    <x v="0"/>
    <x v="2"/>
    <x v="8"/>
    <x v="9"/>
    <n v="3901.39"/>
    <n v="47.57"/>
    <n v="35956.765619999998"/>
    <n v="0.91878000000000004"/>
    <n v="0"/>
    <n v="0"/>
    <n v="0"/>
    <n v="0"/>
    <n v="121.54201"/>
  </r>
  <r>
    <x v="0"/>
    <x v="2"/>
    <x v="8"/>
    <x v="10"/>
    <n v="36061.17"/>
    <n v="23.86"/>
    <n v="166283.375"/>
    <n v="4.2495000000000003"/>
    <n v="0"/>
    <n v="0"/>
    <n v="0"/>
    <n v="0"/>
    <n v="572.84911999999997"/>
  </r>
  <r>
    <x v="0"/>
    <x v="3"/>
    <x v="0"/>
    <x v="0"/>
    <n v="3466.92"/>
    <n v="18.54"/>
    <n v="9592.0898400000005"/>
    <n v="0.25506000000000001"/>
    <n v="0"/>
    <n v="0"/>
    <n v="0"/>
    <n v="0"/>
    <n v="33.197670000000002"/>
  </r>
  <r>
    <x v="0"/>
    <x v="3"/>
    <x v="0"/>
    <x v="1"/>
    <n v="1299.78"/>
    <n v="98.05"/>
    <n v="19102.054690000001"/>
    <n v="0.50978999999999997"/>
    <n v="0"/>
    <n v="0"/>
    <n v="0"/>
    <n v="0"/>
    <n v="59.973320000000001"/>
  </r>
  <r>
    <x v="0"/>
    <x v="3"/>
    <x v="0"/>
    <x v="2"/>
    <n v="322.26"/>
    <n v="29.22"/>
    <n v="1377.5703100000001"/>
    <n v="3.6470000000000002E-2"/>
    <n v="0"/>
    <n v="0"/>
    <n v="0"/>
    <n v="0"/>
    <n v="4.69686"/>
  </r>
  <r>
    <x v="0"/>
    <x v="3"/>
    <x v="0"/>
    <x v="3"/>
    <n v="777.52"/>
    <n v="11.65"/>
    <n v="1373.71973"/>
    <n v="3.6450000000000003E-2"/>
    <n v="0"/>
    <n v="0"/>
    <n v="0"/>
    <n v="0"/>
    <n v="4.84138"/>
  </r>
  <r>
    <x v="0"/>
    <x v="3"/>
    <x v="0"/>
    <x v="4"/>
    <n v="53.13"/>
    <n v="175.07"/>
    <n v="1363.8095699999999"/>
    <n v="3.6429999999999997E-2"/>
    <n v="0"/>
    <n v="0"/>
    <n v="0"/>
    <n v="0"/>
    <n v="4.2836999999999996"/>
  </r>
  <r>
    <x v="0"/>
    <x v="3"/>
    <x v="0"/>
    <x v="5"/>
    <n v="331.36"/>
    <n v="27.53"/>
    <n v="1371.62988"/>
    <n v="3.644E-2"/>
    <n v="0"/>
    <n v="0"/>
    <n v="0"/>
    <n v="0"/>
    <n v="4.5364800000000001"/>
  </r>
  <r>
    <x v="0"/>
    <x v="3"/>
    <x v="0"/>
    <x v="6"/>
    <n v="2325.41"/>
    <n v="39.82"/>
    <n v="13632.273440000001"/>
    <n v="0.36409999999999998"/>
    <n v="0"/>
    <n v="0"/>
    <n v="0"/>
    <n v="0"/>
    <n v="45.683839999999996"/>
  </r>
  <r>
    <x v="0"/>
    <x v="3"/>
    <x v="0"/>
    <x v="7"/>
    <n v="1650.77"/>
    <n v="11.11"/>
    <n v="2750.7109399999999"/>
    <n v="7.2919999999999999E-2"/>
    <n v="0"/>
    <n v="0"/>
    <n v="0"/>
    <n v="0"/>
    <n v="9.67544"/>
  </r>
  <r>
    <x v="0"/>
    <x v="3"/>
    <x v="0"/>
    <x v="8"/>
    <n v="10787.29"/>
    <n v="15.24"/>
    <n v="24564.375"/>
    <n v="0.65551999999999999"/>
    <n v="0"/>
    <n v="0"/>
    <n v="0"/>
    <n v="0"/>
    <n v="84.580240000000003"/>
  </r>
  <r>
    <x v="0"/>
    <x v="3"/>
    <x v="0"/>
    <x v="9"/>
    <n v="2002.78"/>
    <n v="38.020000000000003"/>
    <n v="10913.476559999999"/>
    <n v="0.29127999999999998"/>
    <n v="0"/>
    <n v="0"/>
    <n v="0"/>
    <n v="0"/>
    <n v="35.79759"/>
  </r>
  <r>
    <x v="0"/>
    <x v="3"/>
    <x v="0"/>
    <x v="10"/>
    <n v="11744.12"/>
    <n v="28.57"/>
    <n v="50434.90625"/>
    <n v="1.3471900000000001"/>
    <n v="0"/>
    <n v="0"/>
    <n v="0"/>
    <n v="0"/>
    <n v="168.21329"/>
  </r>
  <r>
    <x v="0"/>
    <x v="3"/>
    <x v="1"/>
    <x v="0"/>
    <n v="2350.5100000000002"/>
    <n v="39.369999999999997"/>
    <n v="4983.7734399999999"/>
    <n v="0.36864000000000002"/>
    <n v="0"/>
    <n v="0"/>
    <n v="0"/>
    <n v="0"/>
    <n v="16.479679999999998"/>
  </r>
  <r>
    <x v="0"/>
    <x v="3"/>
    <x v="1"/>
    <x v="1"/>
    <n v="2335.11"/>
    <n v="77.81"/>
    <n v="9738.2656200000001"/>
    <n v="0.73633000000000004"/>
    <n v="0"/>
    <n v="0"/>
    <n v="0"/>
    <n v="0"/>
    <n v="31.156749999999999"/>
  </r>
  <r>
    <x v="0"/>
    <x v="3"/>
    <x v="1"/>
    <x v="2"/>
    <n v="382.7"/>
    <n v="32.950000000000003"/>
    <n v="712.44048999999995"/>
    <n v="5.2679999999999998E-2"/>
    <n v="0"/>
    <n v="0"/>
    <n v="0"/>
    <n v="0"/>
    <n v="2.3306200000000001"/>
  </r>
  <r>
    <x v="0"/>
    <x v="3"/>
    <x v="1"/>
    <x v="3"/>
    <n v="1753.81"/>
    <n v="7.83"/>
    <n v="725.94042999999999"/>
    <n v="5.2729999999999999E-2"/>
    <n v="0"/>
    <n v="0"/>
    <n v="0"/>
    <n v="0"/>
    <n v="2.6472699999999998"/>
  </r>
  <r>
    <x v="0"/>
    <x v="3"/>
    <x v="1"/>
    <x v="4"/>
    <n v="45.87"/>
    <n v="275.27"/>
    <n v="696.44042999999999"/>
    <n v="5.2609999999999997E-2"/>
    <n v="0"/>
    <n v="0"/>
    <n v="0"/>
    <n v="0"/>
    <n v="2.13923"/>
  </r>
  <r>
    <x v="0"/>
    <x v="3"/>
    <x v="1"/>
    <x v="5"/>
    <n v="422.63"/>
    <n v="29.74"/>
    <n v="744.59960999999998"/>
    <n v="5.2760000000000001E-2"/>
    <n v="0"/>
    <n v="0"/>
    <n v="0"/>
    <n v="0"/>
    <n v="2.46556"/>
  </r>
  <r>
    <x v="0"/>
    <x v="3"/>
    <x v="1"/>
    <x v="6"/>
    <n v="1236.81"/>
    <n v="104.44"/>
    <n v="6947.3125"/>
    <n v="0.52585999999999999"/>
    <n v="0"/>
    <n v="0"/>
    <n v="0"/>
    <n v="0"/>
    <n v="22.08493"/>
  </r>
  <r>
    <x v="0"/>
    <x v="3"/>
    <x v="1"/>
    <x v="7"/>
    <n v="1809.66"/>
    <n v="14.87"/>
    <n v="1518.80078"/>
    <n v="0.10576000000000001"/>
    <n v="0"/>
    <n v="0"/>
    <n v="0"/>
    <n v="0"/>
    <n v="5.3162900000000004"/>
  </r>
  <r>
    <x v="0"/>
    <x v="3"/>
    <x v="1"/>
    <x v="8"/>
    <n v="8472.42"/>
    <n v="29.59"/>
    <n v="12498.89062"/>
    <n v="0.94662000000000002"/>
    <n v="0"/>
    <n v="0"/>
    <n v="0"/>
    <n v="0"/>
    <n v="41.052630000000001"/>
  </r>
  <r>
    <x v="0"/>
    <x v="3"/>
    <x v="1"/>
    <x v="9"/>
    <n v="1878.11"/>
    <n v="54.47"/>
    <n v="5690.9375"/>
    <n v="0.42127999999999999"/>
    <n v="0"/>
    <n v="0"/>
    <n v="0"/>
    <n v="0"/>
    <n v="18.330390000000001"/>
  </r>
  <r>
    <x v="0"/>
    <x v="3"/>
    <x v="1"/>
    <x v="10"/>
    <n v="21037.01"/>
    <n v="24.24"/>
    <n v="25531.4375"/>
    <n v="1.9449799999999999"/>
    <n v="0"/>
    <n v="0"/>
    <n v="0"/>
    <n v="0"/>
    <n v="84.296549999999996"/>
  </r>
  <r>
    <x v="0"/>
    <x v="3"/>
    <x v="2"/>
    <x v="0"/>
    <n v="339.99"/>
    <n v="32.049999999999997"/>
    <n v="830.00969999999995"/>
    <n v="4.0779999999999997E-2"/>
    <n v="0"/>
    <n v="0"/>
    <n v="0"/>
    <n v="0"/>
    <n v="2.7684899999999999"/>
  </r>
  <r>
    <x v="0"/>
    <x v="3"/>
    <x v="2"/>
    <x v="1"/>
    <n v="207.87"/>
    <n v="99.96"/>
    <n v="1626.34961"/>
    <n v="8.1460000000000005E-2"/>
    <n v="0"/>
    <n v="0"/>
    <n v="0"/>
    <n v="0"/>
    <n v="5.15381"/>
  </r>
  <r>
    <x v="0"/>
    <x v="3"/>
    <x v="2"/>
    <x v="2"/>
    <n v="110.86"/>
    <n v="13.51"/>
    <n v="116.35999"/>
    <n v="5.8199999999999997E-3"/>
    <n v="0"/>
    <n v="0"/>
    <n v="0"/>
    <n v="0"/>
    <n v="0.40716000000000002"/>
  </r>
  <r>
    <x v="0"/>
    <x v="3"/>
    <x v="2"/>
    <x v="3"/>
    <n v="114.78"/>
    <n v="12.62"/>
    <n v="119.12"/>
    <n v="5.8300000000000001E-3"/>
    <n v="0"/>
    <n v="0"/>
    <n v="0"/>
    <n v="0"/>
    <n v="0.42614999999999997"/>
  </r>
  <r>
    <x v="0"/>
    <x v="3"/>
    <x v="2"/>
    <x v="4"/>
    <n v="4.6100000000000003"/>
    <n v="315.45999999999998"/>
    <n v="116.71997"/>
    <n v="5.8399999999999997E-3"/>
    <n v="0"/>
    <n v="0"/>
    <n v="0"/>
    <n v="0"/>
    <n v="0.35694999999999999"/>
  </r>
  <r>
    <x v="0"/>
    <x v="3"/>
    <x v="2"/>
    <x v="5"/>
    <n v="15.41"/>
    <n v="94.12"/>
    <n v="114.82996"/>
    <n v="5.8100000000000001E-3"/>
    <n v="0"/>
    <n v="0"/>
    <n v="0"/>
    <n v="0"/>
    <n v="0.37074000000000001"/>
  </r>
  <r>
    <x v="0"/>
    <x v="3"/>
    <x v="2"/>
    <x v="6"/>
    <n v="111.76"/>
    <n v="135.44"/>
    <n v="1156.7002"/>
    <n v="5.8130000000000001E-2"/>
    <n v="0"/>
    <n v="0"/>
    <n v="0"/>
    <n v="0"/>
    <n v="3.6697700000000002"/>
  </r>
  <r>
    <x v="0"/>
    <x v="3"/>
    <x v="2"/>
    <x v="7"/>
    <n v="186.87"/>
    <n v="17.489999999999998"/>
    <n v="262.18993999999998"/>
    <n v="1.176E-2"/>
    <n v="0"/>
    <n v="0"/>
    <n v="0"/>
    <n v="0"/>
    <n v="0.90961000000000003"/>
  </r>
  <r>
    <x v="0"/>
    <x v="3"/>
    <x v="2"/>
    <x v="8"/>
    <n v="1063.18"/>
    <n v="26.82"/>
    <n v="2097.7597700000001"/>
    <n v="0.10476000000000001"/>
    <n v="0"/>
    <n v="0"/>
    <n v="0"/>
    <n v="0"/>
    <n v="6.97715"/>
  </r>
  <r>
    <x v="0"/>
    <x v="3"/>
    <x v="2"/>
    <x v="9"/>
    <n v="213.94"/>
    <n v="55.28"/>
    <n v="935.33983999999998"/>
    <n v="4.6550000000000001E-2"/>
    <n v="0"/>
    <n v="0"/>
    <n v="0"/>
    <n v="0"/>
    <n v="2.9914499999999999"/>
  </r>
  <r>
    <x v="0"/>
    <x v="3"/>
    <x v="2"/>
    <x v="10"/>
    <n v="1772.6"/>
    <n v="30.68"/>
    <n v="4273.8515600000001"/>
    <n v="0.21518999999999999"/>
    <n v="0"/>
    <n v="0"/>
    <n v="0"/>
    <n v="0"/>
    <n v="14.085150000000001"/>
  </r>
  <r>
    <x v="0"/>
    <x v="3"/>
    <x v="3"/>
    <x v="0"/>
    <n v="436.22"/>
    <n v="21.58"/>
    <n v="995.53026999999997"/>
    <n v="4.4170000000000001E-2"/>
    <n v="0"/>
    <n v="0"/>
    <n v="0"/>
    <n v="0"/>
    <n v="3.3763000000000001"/>
  </r>
  <r>
    <x v="0"/>
    <x v="3"/>
    <x v="3"/>
    <x v="1"/>
    <n v="221.87"/>
    <n v="83.73"/>
    <n v="1883.8203100000001"/>
    <n v="8.7849999999999998E-2"/>
    <n v="0"/>
    <n v="0"/>
    <n v="0"/>
    <n v="0"/>
    <n v="6.0134400000000001"/>
  </r>
  <r>
    <x v="0"/>
    <x v="3"/>
    <x v="3"/>
    <x v="2"/>
    <n v="85.68"/>
    <n v="16.13"/>
    <n v="146.97998000000001"/>
    <n v="6.3400000000000001E-3"/>
    <n v="0"/>
    <n v="0"/>
    <n v="0"/>
    <n v="0"/>
    <n v="0.51831000000000005"/>
  </r>
  <r>
    <x v="0"/>
    <x v="3"/>
    <x v="3"/>
    <x v="3"/>
    <n v="121.62"/>
    <n v="10.83"/>
    <n v="148.05005"/>
    <n v="6.3400000000000001E-3"/>
    <n v="0"/>
    <n v="0"/>
    <n v="0"/>
    <n v="0"/>
    <n v="0.52942999999999996"/>
  </r>
  <r>
    <x v="0"/>
    <x v="3"/>
    <x v="3"/>
    <x v="4"/>
    <n v="4.2"/>
    <n v="306.38"/>
    <n v="122.55006"/>
    <n v="6.1999999999999998E-3"/>
    <n v="0"/>
    <n v="0"/>
    <n v="0"/>
    <n v="0"/>
    <n v="0.37707000000000002"/>
  </r>
  <r>
    <x v="0"/>
    <x v="3"/>
    <x v="3"/>
    <x v="5"/>
    <n v="34.369999999999997"/>
    <n v="37.659999999999997"/>
    <n v="151.76000999999999"/>
    <n v="6.3499999999999997E-3"/>
    <n v="0"/>
    <n v="0"/>
    <n v="0"/>
    <n v="0"/>
    <n v="0.49913999999999997"/>
  </r>
  <r>
    <x v="0"/>
    <x v="3"/>
    <x v="3"/>
    <x v="6"/>
    <n v="98.37"/>
    <n v="137.19999999999999"/>
    <n v="1333.5605499999999"/>
    <n v="6.2740000000000004E-2"/>
    <n v="0"/>
    <n v="0"/>
    <n v="0"/>
    <n v="0"/>
    <n v="4.2414699999999996"/>
  </r>
  <r>
    <x v="0"/>
    <x v="3"/>
    <x v="3"/>
    <x v="7"/>
    <n v="189.28"/>
    <n v="14.53"/>
    <n v="344.14013999999997"/>
    <n v="1.2930000000000001E-2"/>
    <n v="0"/>
    <n v="0"/>
    <n v="0"/>
    <n v="0"/>
    <n v="1.20478"/>
  </r>
  <r>
    <x v="0"/>
    <x v="3"/>
    <x v="3"/>
    <x v="8"/>
    <n v="868.56"/>
    <n v="27.98"/>
    <n v="2548.4296899999999"/>
    <n v="0.11359"/>
    <n v="0"/>
    <n v="0"/>
    <n v="0"/>
    <n v="0"/>
    <n v="8.5356799999999993"/>
  </r>
  <r>
    <x v="0"/>
    <x v="3"/>
    <x v="3"/>
    <x v="9"/>
    <n v="394.07"/>
    <n v="26.61"/>
    <n v="1125.2099599999999"/>
    <n v="5.0430000000000003E-2"/>
    <n v="0"/>
    <n v="0"/>
    <n v="0"/>
    <n v="0"/>
    <n v="3.7414299999999998"/>
  </r>
  <r>
    <x v="0"/>
    <x v="3"/>
    <x v="3"/>
    <x v="10"/>
    <n v="3490.93"/>
    <n v="13.72"/>
    <n v="4906.5195299999996"/>
    <n v="0.23189000000000001"/>
    <n v="0"/>
    <n v="0"/>
    <n v="0"/>
    <n v="0"/>
    <n v="16.748919999999998"/>
  </r>
  <r>
    <x v="0"/>
    <x v="3"/>
    <x v="4"/>
    <x v="0"/>
    <n v="1110.98"/>
    <n v="31.37"/>
    <n v="2799.3789099999999"/>
    <n v="0.14915"/>
    <n v="0"/>
    <n v="0"/>
    <n v="0"/>
    <n v="0"/>
    <n v="9.2402499999999996"/>
  </r>
  <r>
    <x v="0"/>
    <x v="3"/>
    <x v="4"/>
    <x v="1"/>
    <n v="869.44"/>
    <n v="79.989999999999995"/>
    <n v="5577.0781200000001"/>
    <n v="0.29836000000000001"/>
    <n v="0"/>
    <n v="0"/>
    <n v="0"/>
    <n v="0"/>
    <n v="17.688009999999998"/>
  </r>
  <r>
    <x v="0"/>
    <x v="3"/>
    <x v="4"/>
    <x v="2"/>
    <n v="319.85000000000002"/>
    <n v="15.72"/>
    <n v="399.9502"/>
    <n v="2.1309999999999999E-2"/>
    <n v="0"/>
    <n v="0"/>
    <n v="0"/>
    <n v="0"/>
    <n v="1.40059"/>
  </r>
  <r>
    <x v="0"/>
    <x v="3"/>
    <x v="4"/>
    <x v="3"/>
    <n v="403.34"/>
    <n v="12.28"/>
    <n v="408.31981999999999"/>
    <n v="2.1350000000000001E-2"/>
    <n v="0"/>
    <n v="0"/>
    <n v="0"/>
    <n v="0"/>
    <n v="1.45282"/>
  </r>
  <r>
    <x v="0"/>
    <x v="3"/>
    <x v="4"/>
    <x v="4"/>
    <n v="22.25"/>
    <n v="218.64"/>
    <n v="389.18018000000001"/>
    <n v="2.129E-2"/>
    <n v="0"/>
    <n v="0"/>
    <n v="0"/>
    <n v="0"/>
    <n v="1.2009300000000001"/>
  </r>
  <r>
    <x v="0"/>
    <x v="3"/>
    <x v="4"/>
    <x v="5"/>
    <n v="129.4"/>
    <n v="37.659999999999997"/>
    <n v="405.64013999999997"/>
    <n v="2.1360000000000001E-2"/>
    <n v="0"/>
    <n v="0"/>
    <n v="0"/>
    <n v="0"/>
    <n v="1.3281499999999999"/>
  </r>
  <r>
    <x v="0"/>
    <x v="3"/>
    <x v="4"/>
    <x v="6"/>
    <n v="449.63"/>
    <n v="110.67"/>
    <n v="3966.3398400000001"/>
    <n v="0.21312"/>
    <n v="0"/>
    <n v="0"/>
    <n v="0"/>
    <n v="0"/>
    <n v="12.644539999999999"/>
  </r>
  <r>
    <x v="0"/>
    <x v="3"/>
    <x v="4"/>
    <x v="7"/>
    <n v="510.76"/>
    <n v="19.68"/>
    <n v="837.34960999999998"/>
    <n v="4.2819999999999997E-2"/>
    <n v="0"/>
    <n v="0"/>
    <n v="0"/>
    <n v="0"/>
    <n v="2.8856600000000001"/>
  </r>
  <r>
    <x v="0"/>
    <x v="3"/>
    <x v="4"/>
    <x v="8"/>
    <n v="3043.91"/>
    <n v="29.79"/>
    <n v="7187.03125"/>
    <n v="0.38374000000000003"/>
    <n v="0"/>
    <n v="0"/>
    <n v="0"/>
    <n v="0"/>
    <n v="23.840160000000001"/>
  </r>
  <r>
    <x v="0"/>
    <x v="3"/>
    <x v="4"/>
    <x v="9"/>
    <n v="734.41"/>
    <n v="53.04"/>
    <n v="3215.5390600000001"/>
    <n v="0.17063999999999999"/>
    <n v="0"/>
    <n v="0"/>
    <n v="0"/>
    <n v="0"/>
    <n v="10.369389999999999"/>
  </r>
  <r>
    <x v="0"/>
    <x v="3"/>
    <x v="4"/>
    <x v="10"/>
    <n v="4063.68"/>
    <n v="45.27"/>
    <n v="14703.25"/>
    <n v="0.78849000000000002"/>
    <n v="0"/>
    <n v="0"/>
    <n v="0"/>
    <n v="0"/>
    <n v="47.502420000000001"/>
  </r>
  <r>
    <x v="0"/>
    <x v="3"/>
    <x v="5"/>
    <x v="0"/>
    <n v="190.86"/>
    <n v="22.89"/>
    <n v="98.890140000000002"/>
    <n v="1.941E-2"/>
    <n v="0"/>
    <n v="0"/>
    <n v="0"/>
    <n v="0"/>
    <n v="0.33218999999999999"/>
  </r>
  <r>
    <x v="0"/>
    <x v="3"/>
    <x v="5"/>
    <x v="1"/>
    <n v="106.71"/>
    <n v="81.41"/>
    <n v="190.5"/>
    <n v="3.8969999999999998E-2"/>
    <n v="0"/>
    <n v="0"/>
    <n v="0"/>
    <n v="0"/>
    <n v="0.60853999999999997"/>
  </r>
  <r>
    <x v="0"/>
    <x v="3"/>
    <x v="5"/>
    <x v="2"/>
    <n v="40.54"/>
    <n v="15.79"/>
    <n v="14.21002"/>
    <n v="2.7799999999999999E-3"/>
    <n v="0"/>
    <n v="0"/>
    <n v="0"/>
    <n v="0"/>
    <n v="5.0029999999999998E-2"/>
  </r>
  <r>
    <x v="0"/>
    <x v="3"/>
    <x v="5"/>
    <x v="3"/>
    <n v="54.28"/>
    <n v="12.2"/>
    <n v="14.88"/>
    <n v="2.7799999999999999E-3"/>
    <n v="0"/>
    <n v="0"/>
    <n v="0"/>
    <n v="0"/>
    <n v="5.3129999999999997E-2"/>
  </r>
  <r>
    <x v="0"/>
    <x v="3"/>
    <x v="5"/>
    <x v="4"/>
    <n v="2.31"/>
    <n v="272"/>
    <n v="8.1599699999999995"/>
    <n v="2.7200000000000002E-3"/>
    <n v="0"/>
    <n v="0"/>
    <n v="0"/>
    <n v="0"/>
    <n v="2.5239999999999999E-2"/>
  </r>
  <r>
    <x v="0"/>
    <x v="3"/>
    <x v="5"/>
    <x v="5"/>
    <n v="11.63"/>
    <n v="39.58"/>
    <n v="10.28998"/>
    <n v="2.7000000000000001E-3"/>
    <n v="0"/>
    <n v="0"/>
    <n v="0"/>
    <n v="0"/>
    <n v="3.4520000000000002E-2"/>
  </r>
  <r>
    <x v="0"/>
    <x v="3"/>
    <x v="5"/>
    <x v="6"/>
    <n v="85.54"/>
    <n v="73.989999999999995"/>
    <n v="134.66991999999999"/>
    <n v="2.784E-2"/>
    <n v="0"/>
    <n v="0"/>
    <n v="0"/>
    <n v="0"/>
    <n v="0.44173000000000001"/>
  </r>
  <r>
    <x v="0"/>
    <x v="3"/>
    <x v="5"/>
    <x v="7"/>
    <n v="91.45"/>
    <n v="14.83"/>
    <n v="31.300049999999999"/>
    <n v="5.5799999999999999E-3"/>
    <n v="0"/>
    <n v="0"/>
    <n v="0"/>
    <n v="0"/>
    <n v="0.10962"/>
  </r>
  <r>
    <x v="0"/>
    <x v="3"/>
    <x v="5"/>
    <x v="8"/>
    <n v="287.87"/>
    <n v="39.409999999999997"/>
    <n v="247.87988000000001"/>
    <n v="5.0049999999999997E-2"/>
    <n v="0"/>
    <n v="0"/>
    <n v="0"/>
    <n v="0"/>
    <n v="0.81533999999999995"/>
  </r>
  <r>
    <x v="0"/>
    <x v="3"/>
    <x v="5"/>
    <x v="9"/>
    <n v="84.39"/>
    <n v="60.46"/>
    <n v="113.06005999999999"/>
    <n v="2.2169999999999999E-2"/>
    <n v="0"/>
    <n v="0"/>
    <n v="0"/>
    <n v="0"/>
    <n v="0.35941000000000001"/>
  </r>
  <r>
    <x v="0"/>
    <x v="3"/>
    <x v="5"/>
    <x v="10"/>
    <n v="1552.86"/>
    <n v="14.86"/>
    <n v="514.08983999999998"/>
    <n v="0.10295"/>
    <n v="5.7200000000000003E-3"/>
    <n v="0"/>
    <n v="0"/>
    <n v="0"/>
    <n v="1.71519"/>
  </r>
  <r>
    <x v="0"/>
    <x v="3"/>
    <x v="6"/>
    <x v="0"/>
    <n v="212.39"/>
    <n v="33.81"/>
    <n v="643.72997999999995"/>
    <n v="3.6479999999999999E-2"/>
    <n v="0"/>
    <n v="0"/>
    <n v="0"/>
    <n v="0"/>
    <n v="2.1323699999999999"/>
  </r>
  <r>
    <x v="0"/>
    <x v="3"/>
    <x v="6"/>
    <x v="1"/>
    <n v="169.47"/>
    <n v="85.73"/>
    <n v="1264.5898400000001"/>
    <n v="7.2929999999999995E-2"/>
    <n v="0"/>
    <n v="0"/>
    <n v="0"/>
    <n v="0"/>
    <n v="4.0075799999999999"/>
  </r>
  <r>
    <x v="0"/>
    <x v="3"/>
    <x v="6"/>
    <x v="2"/>
    <n v="60.27"/>
    <n v="17.18"/>
    <n v="96.37"/>
    <n v="5.2300000000000003E-3"/>
    <n v="0"/>
    <n v="0"/>
    <n v="0"/>
    <n v="0"/>
    <n v="0.33661000000000002"/>
  </r>
  <r>
    <x v="0"/>
    <x v="3"/>
    <x v="6"/>
    <x v="3"/>
    <n v="66.459999999999994"/>
    <n v="16.66"/>
    <n v="102.42999"/>
    <n v="5.2500000000000003E-3"/>
    <n v="0"/>
    <n v="0"/>
    <n v="0"/>
    <n v="0"/>
    <n v="0.3604"/>
  </r>
  <r>
    <x v="0"/>
    <x v="3"/>
    <x v="6"/>
    <x v="4"/>
    <n v="3.72"/>
    <n v="282.42"/>
    <n v="93.200010000000006"/>
    <n v="5.1599999999999997E-3"/>
    <n v="0"/>
    <n v="0"/>
    <n v="0"/>
    <n v="0"/>
    <n v="0.28711999999999999"/>
  </r>
  <r>
    <x v="0"/>
    <x v="3"/>
    <x v="6"/>
    <x v="5"/>
    <n v="32.450000000000003"/>
    <n v="32.270000000000003"/>
    <n v="94.549980000000005"/>
    <n v="5.1700000000000001E-3"/>
    <n v="0"/>
    <n v="0"/>
    <n v="0"/>
    <n v="0"/>
    <n v="0.31411"/>
  </r>
  <r>
    <x v="0"/>
    <x v="3"/>
    <x v="6"/>
    <x v="6"/>
    <n v="77.38"/>
    <n v="137.93"/>
    <n v="889.62994000000003"/>
    <n v="5.1979999999999998E-2"/>
    <n v="0"/>
    <n v="0"/>
    <n v="0"/>
    <n v="0"/>
    <n v="2.8324799999999999"/>
  </r>
  <r>
    <x v="0"/>
    <x v="3"/>
    <x v="6"/>
    <x v="7"/>
    <n v="100.4"/>
    <n v="21.71"/>
    <n v="224.06005999999999"/>
    <n v="1.065E-2"/>
    <n v="0"/>
    <n v="0"/>
    <n v="0"/>
    <n v="0"/>
    <n v="0.77039000000000002"/>
  </r>
  <r>
    <x v="0"/>
    <x v="3"/>
    <x v="6"/>
    <x v="8"/>
    <n v="821.67"/>
    <n v="24.22"/>
    <n v="1645.5506600000001"/>
    <n v="9.3890000000000001E-2"/>
    <n v="0"/>
    <n v="0"/>
    <n v="0"/>
    <n v="0"/>
    <n v="5.5123199999999999"/>
  </r>
  <r>
    <x v="0"/>
    <x v="3"/>
    <x v="6"/>
    <x v="9"/>
    <n v="185"/>
    <n v="44.39"/>
    <n v="744.45025999999996"/>
    <n v="4.1779999999999998E-2"/>
    <n v="0"/>
    <n v="0"/>
    <n v="0"/>
    <n v="0"/>
    <n v="2.3972699999999998"/>
  </r>
  <r>
    <x v="0"/>
    <x v="3"/>
    <x v="6"/>
    <x v="10"/>
    <n v="1023.53"/>
    <n v="38.6"/>
    <n v="3320.8515600000001"/>
    <n v="0.19261"/>
    <n v="1.97E-3"/>
    <n v="0"/>
    <n v="0"/>
    <n v="0"/>
    <n v="10.84333"/>
  </r>
  <r>
    <x v="0"/>
    <x v="3"/>
    <x v="7"/>
    <x v="0"/>
    <n v="2067.4899999999998"/>
    <n v="28.4"/>
    <n v="2292.5585900000001"/>
    <n v="0.29463"/>
    <n v="0"/>
    <n v="0"/>
    <n v="0"/>
    <n v="0"/>
    <n v="7.6433299999999997"/>
  </r>
  <r>
    <x v="0"/>
    <x v="3"/>
    <x v="7"/>
    <x v="1"/>
    <n v="1438.47"/>
    <n v="82.87"/>
    <n v="4566.7578100000001"/>
    <n v="0.58919999999999995"/>
    <n v="0"/>
    <n v="0"/>
    <n v="0"/>
    <n v="0"/>
    <n v="14.525919999999999"/>
  </r>
  <r>
    <x v="0"/>
    <x v="3"/>
    <x v="7"/>
    <x v="2"/>
    <n v="440.18"/>
    <n v="19.37"/>
    <n v="333.40967000000001"/>
    <n v="4.2130000000000001E-2"/>
    <n v="0"/>
    <n v="0"/>
    <n v="0"/>
    <n v="0"/>
    <n v="1.15665"/>
  </r>
  <r>
    <x v="0"/>
    <x v="3"/>
    <x v="7"/>
    <x v="3"/>
    <n v="522.41"/>
    <n v="16.97"/>
    <n v="345.83983999999998"/>
    <n v="4.2180000000000002E-2"/>
    <n v="0"/>
    <n v="0"/>
    <n v="0"/>
    <n v="0"/>
    <n v="1.2197800000000001"/>
  </r>
  <r>
    <x v="0"/>
    <x v="3"/>
    <x v="7"/>
    <x v="4"/>
    <n v="21.66"/>
    <n v="380.64"/>
    <n v="323.54003999999998"/>
    <n v="4.2009999999999999E-2"/>
    <n v="0"/>
    <n v="0"/>
    <n v="0"/>
    <n v="0"/>
    <n v="0.98682000000000003"/>
  </r>
  <r>
    <x v="0"/>
    <x v="3"/>
    <x v="7"/>
    <x v="5"/>
    <n v="197.51"/>
    <n v="43"/>
    <n v="326.81981999999999"/>
    <n v="4.2029999999999998E-2"/>
    <n v="0"/>
    <n v="0"/>
    <n v="0"/>
    <n v="0"/>
    <n v="1.0579000000000001"/>
  </r>
  <r>
    <x v="0"/>
    <x v="3"/>
    <x v="7"/>
    <x v="6"/>
    <n v="952.67"/>
    <n v="91"/>
    <n v="3238.7421899999999"/>
    <n v="0.42068"/>
    <n v="0"/>
    <n v="0"/>
    <n v="0"/>
    <n v="0"/>
    <n v="10.42309"/>
  </r>
  <r>
    <x v="0"/>
    <x v="3"/>
    <x v="7"/>
    <x v="7"/>
    <n v="944.84"/>
    <n v="17.989999999999998"/>
    <n v="697.58983999999998"/>
    <n v="8.4419999999999995E-2"/>
    <n v="0"/>
    <n v="0"/>
    <n v="0"/>
    <n v="0"/>
    <n v="2.4108999999999998"/>
  </r>
  <r>
    <x v="0"/>
    <x v="3"/>
    <x v="7"/>
    <x v="8"/>
    <n v="4920.84"/>
    <n v="31.97"/>
    <n v="5843.84375"/>
    <n v="0.75736000000000003"/>
    <n v="0"/>
    <n v="0"/>
    <n v="0"/>
    <n v="0"/>
    <n v="19.08381"/>
  </r>
  <r>
    <x v="0"/>
    <x v="3"/>
    <x v="7"/>
    <x v="9"/>
    <n v="2096.84"/>
    <n v="31.49"/>
    <n v="2628.0898400000001"/>
    <n v="0.33679999999999999"/>
    <n v="0"/>
    <n v="0"/>
    <n v="0"/>
    <n v="0"/>
    <n v="8.6499400000000009"/>
  </r>
  <r>
    <x v="0"/>
    <x v="3"/>
    <x v="7"/>
    <x v="10"/>
    <n v="15802.22"/>
    <n v="19.649999999999999"/>
    <n v="11984.65625"/>
    <n v="1.5567599999999999"/>
    <n v="0"/>
    <n v="0"/>
    <n v="0"/>
    <n v="0"/>
    <n v="41.021459999999998"/>
  </r>
  <r>
    <x v="0"/>
    <x v="3"/>
    <x v="8"/>
    <x v="0"/>
    <n v="7393.22"/>
    <n v="25.32"/>
    <n v="20536.125"/>
    <n v="0.91049999999999998"/>
    <n v="0"/>
    <n v="0"/>
    <n v="0"/>
    <n v="0"/>
    <n v="69.648870000000002"/>
  </r>
  <r>
    <x v="0"/>
    <x v="3"/>
    <x v="8"/>
    <x v="1"/>
    <n v="11972.56"/>
    <n v="31.42"/>
    <n v="40050.9375"/>
    <n v="1.81549"/>
    <n v="0"/>
    <n v="0"/>
    <n v="0"/>
    <n v="0"/>
    <n v="133.29665"/>
  </r>
  <r>
    <x v="0"/>
    <x v="3"/>
    <x v="8"/>
    <x v="2"/>
    <n v="769.33"/>
    <n v="34.229999999999997"/>
    <n v="3004.75"/>
    <n v="0.1305"/>
    <n v="0"/>
    <n v="0"/>
    <n v="0"/>
    <n v="0"/>
    <n v="9.7537000000000003"/>
  </r>
  <r>
    <x v="0"/>
    <x v="3"/>
    <x v="8"/>
    <x v="3"/>
    <n v="2263.5"/>
    <n v="11.83"/>
    <n v="3151.1699199999998"/>
    <n v="0.13120000000000001"/>
    <n v="0"/>
    <n v="0"/>
    <n v="0"/>
    <n v="0"/>
    <n v="11.204420000000001"/>
  </r>
  <r>
    <x v="0"/>
    <x v="3"/>
    <x v="8"/>
    <x v="4"/>
    <n v="76.45"/>
    <n v="339.78"/>
    <n v="2860.9394499999999"/>
    <n v="0.12975"/>
    <n v="0"/>
    <n v="0"/>
    <n v="0"/>
    <n v="0"/>
    <n v="8.7598500000000001"/>
  </r>
  <r>
    <x v="0"/>
    <x v="3"/>
    <x v="8"/>
    <x v="5"/>
    <n v="681.64"/>
    <n v="38.770000000000003"/>
    <n v="3187.6503899999998"/>
    <n v="0.13136"/>
    <n v="0"/>
    <n v="0"/>
    <n v="0"/>
    <n v="0"/>
    <n v="10.44037"/>
  </r>
  <r>
    <x v="0"/>
    <x v="3"/>
    <x v="8"/>
    <x v="6"/>
    <n v="4098.0600000000004"/>
    <n v="64.900000000000006"/>
    <n v="28140.53125"/>
    <n v="1.2943"/>
    <n v="0"/>
    <n v="0"/>
    <n v="0"/>
    <n v="0"/>
    <n v="92.206500000000005"/>
  </r>
  <r>
    <x v="0"/>
    <x v="3"/>
    <x v="8"/>
    <x v="7"/>
    <n v="3086.58"/>
    <n v="18.37"/>
    <n v="7356.3984399999999"/>
    <n v="0.26817000000000002"/>
    <n v="0"/>
    <n v="0"/>
    <n v="0"/>
    <n v="0"/>
    <n v="25.447520000000001"/>
  </r>
  <r>
    <x v="0"/>
    <x v="3"/>
    <x v="8"/>
    <x v="8"/>
    <n v="13924.2"/>
    <n v="33.979999999999997"/>
    <n v="51416.152340000001"/>
    <n v="2.3338399999999999"/>
    <n v="0"/>
    <n v="0"/>
    <n v="0"/>
    <n v="0"/>
    <n v="168.98184000000001"/>
  </r>
  <r>
    <x v="0"/>
    <x v="3"/>
    <x v="8"/>
    <x v="9"/>
    <n v="4435.74"/>
    <n v="46.34"/>
    <n v="24762.5"/>
    <n v="1.0475300000000001"/>
    <n v="0"/>
    <n v="0"/>
    <n v="0"/>
    <n v="0"/>
    <n v="81.190349999999995"/>
  </r>
  <r>
    <x v="0"/>
    <x v="3"/>
    <x v="8"/>
    <x v="10"/>
    <n v="40368.230000000003"/>
    <n v="24.18"/>
    <n v="104140"/>
    <n v="4.7888999999999999"/>
    <n v="0"/>
    <n v="0"/>
    <n v="0"/>
    <n v="0"/>
    <n v="346.88592999999997"/>
  </r>
  <r>
    <x v="0"/>
    <x v="4"/>
    <x v="0"/>
    <x v="0"/>
    <n v="4073.31"/>
    <n v="18.809999999999999"/>
    <n v="11403.918949999999"/>
    <n v="0.30241000000000001"/>
    <n v="0"/>
    <n v="0"/>
    <n v="0"/>
    <n v="0"/>
    <n v="38.127020000000002"/>
  </r>
  <r>
    <x v="0"/>
    <x v="4"/>
    <x v="0"/>
    <x v="1"/>
    <n v="1527.94"/>
    <n v="99.15"/>
    <n v="22623.15625"/>
    <n v="0.60374000000000005"/>
    <n v="0"/>
    <n v="0"/>
    <n v="0"/>
    <n v="0"/>
    <n v="68.624009999999998"/>
  </r>
  <r>
    <x v="0"/>
    <x v="4"/>
    <x v="0"/>
    <x v="2"/>
    <n v="377.26"/>
    <n v="29.98"/>
    <n v="1648.6601599999999"/>
    <n v="4.3310000000000001E-2"/>
    <n v="0"/>
    <n v="0"/>
    <n v="0"/>
    <n v="0"/>
    <n v="5.4273199999999999"/>
  </r>
  <r>
    <x v="0"/>
    <x v="4"/>
    <x v="0"/>
    <x v="3"/>
    <n v="916.87"/>
    <n v="11.76"/>
    <n v="1638.92957"/>
    <n v="4.326E-2"/>
    <n v="0"/>
    <n v="0"/>
    <n v="0"/>
    <n v="0"/>
    <n v="5.5800799999999997"/>
  </r>
  <r>
    <x v="0"/>
    <x v="4"/>
    <x v="0"/>
    <x v="4"/>
    <n v="62.15"/>
    <n v="179.07"/>
    <n v="1615.20984"/>
    <n v="4.3130000000000002E-2"/>
    <n v="0"/>
    <n v="0"/>
    <n v="0"/>
    <n v="0"/>
    <n v="4.9025400000000001"/>
  </r>
  <r>
    <x v="0"/>
    <x v="4"/>
    <x v="0"/>
    <x v="5"/>
    <n v="389.8"/>
    <n v="27.94"/>
    <n v="1632.71973"/>
    <n v="4.3220000000000001E-2"/>
    <n v="0"/>
    <n v="0"/>
    <n v="0"/>
    <n v="0"/>
    <n v="5.2149200000000002"/>
  </r>
  <r>
    <x v="0"/>
    <x v="4"/>
    <x v="0"/>
    <x v="6"/>
    <n v="2724.05"/>
    <n v="40.479999999999997"/>
    <n v="16135.1875"/>
    <n v="0.43109999999999998"/>
    <n v="0"/>
    <n v="0"/>
    <n v="0"/>
    <n v="0"/>
    <n v="52.232349999999997"/>
  </r>
  <r>
    <x v="0"/>
    <x v="4"/>
    <x v="0"/>
    <x v="7"/>
    <n v="1943.74"/>
    <n v="11.21"/>
    <n v="3285.0703100000001"/>
    <n v="8.6559999999999998E-2"/>
    <n v="0"/>
    <n v="0"/>
    <n v="0"/>
    <n v="0"/>
    <n v="11.15959"/>
  </r>
  <r>
    <x v="0"/>
    <x v="4"/>
    <x v="0"/>
    <x v="8"/>
    <n v="12477.11"/>
    <n v="17.22"/>
    <n v="29090.4375"/>
    <n v="0.77632000000000001"/>
    <n v="0"/>
    <n v="0"/>
    <n v="0"/>
    <n v="0"/>
    <n v="96.593379999999996"/>
  </r>
  <r>
    <x v="0"/>
    <x v="4"/>
    <x v="0"/>
    <x v="9"/>
    <n v="2338.9299999999998"/>
    <n v="38.46"/>
    <n v="12926.820309999999"/>
    <n v="0.34495999999999999"/>
    <n v="0"/>
    <n v="0"/>
    <n v="0"/>
    <n v="0"/>
    <n v="40.972659999999998"/>
  </r>
  <r>
    <x v="0"/>
    <x v="4"/>
    <x v="0"/>
    <x v="10"/>
    <n v="13624.36"/>
    <n v="31.75"/>
    <n v="59693.0625"/>
    <n v="1.59507"/>
    <n v="0"/>
    <n v="0"/>
    <n v="0"/>
    <n v="0"/>
    <n v="192.15269000000001"/>
  </r>
  <r>
    <x v="0"/>
    <x v="4"/>
    <x v="1"/>
    <x v="0"/>
    <n v="2486.0700000000002"/>
    <n v="40.200000000000003"/>
    <n v="5449.3671899999999"/>
    <n v="0.39254"/>
    <n v="0"/>
    <n v="0"/>
    <n v="0"/>
    <n v="0"/>
    <n v="17.411760000000001"/>
  </r>
  <r>
    <x v="0"/>
    <x v="4"/>
    <x v="1"/>
    <x v="1"/>
    <n v="2461.81"/>
    <n v="82.32"/>
    <n v="10430.48438"/>
    <n v="0.78200999999999998"/>
    <n v="0"/>
    <n v="0"/>
    <n v="0"/>
    <n v="0"/>
    <n v="32.235230000000001"/>
  </r>
  <r>
    <x v="0"/>
    <x v="4"/>
    <x v="1"/>
    <x v="2"/>
    <n v="406.53"/>
    <n v="32.380000000000003"/>
    <n v="771.5498"/>
    <n v="5.6059999999999999E-2"/>
    <n v="0"/>
    <n v="0"/>
    <n v="0"/>
    <n v="0"/>
    <n v="2.44109"/>
  </r>
  <r>
    <x v="0"/>
    <x v="4"/>
    <x v="1"/>
    <x v="3"/>
    <n v="1848.87"/>
    <n v="8.48"/>
    <n v="805.84960999999998"/>
    <n v="5.6270000000000001E-2"/>
    <n v="0"/>
    <n v="0"/>
    <n v="0"/>
    <n v="0"/>
    <n v="2.8352599999999999"/>
  </r>
  <r>
    <x v="0"/>
    <x v="4"/>
    <x v="1"/>
    <x v="4"/>
    <n v="48.55"/>
    <n v="277.43"/>
    <n v="743.50977"/>
    <n v="5.586E-2"/>
    <n v="0"/>
    <n v="0"/>
    <n v="0"/>
    <n v="0"/>
    <n v="2.2083300000000001"/>
  </r>
  <r>
    <x v="0"/>
    <x v="4"/>
    <x v="1"/>
    <x v="5"/>
    <n v="451.11"/>
    <n v="29.55"/>
    <n v="841.57030999999995"/>
    <n v="5.6460000000000003E-2"/>
    <n v="0"/>
    <n v="0"/>
    <n v="0"/>
    <n v="0"/>
    <n v="2.6966299999999999"/>
  </r>
  <r>
    <x v="0"/>
    <x v="4"/>
    <x v="1"/>
    <x v="6"/>
    <n v="1306.42"/>
    <n v="106.76"/>
    <n v="7431.3125"/>
    <n v="0.55840000000000001"/>
    <n v="0"/>
    <n v="0"/>
    <n v="0"/>
    <n v="0"/>
    <n v="22.829160000000002"/>
  </r>
  <r>
    <x v="0"/>
    <x v="4"/>
    <x v="1"/>
    <x v="7"/>
    <n v="1924.64"/>
    <n v="15.3"/>
    <n v="1758.6406199999999"/>
    <n v="0.1135"/>
    <n v="0"/>
    <n v="0"/>
    <n v="0"/>
    <n v="0"/>
    <n v="5.9448499999999997"/>
  </r>
  <r>
    <x v="0"/>
    <x v="4"/>
    <x v="1"/>
    <x v="8"/>
    <n v="8919.0400000000009"/>
    <n v="29.87"/>
    <n v="13341.625"/>
    <n v="1.0050399999999999"/>
    <n v="0"/>
    <n v="0"/>
    <n v="0"/>
    <n v="0"/>
    <n v="42.33905"/>
  </r>
  <r>
    <x v="0"/>
    <x v="4"/>
    <x v="1"/>
    <x v="9"/>
    <n v="1993.15"/>
    <n v="53.97"/>
    <n v="6208.21875"/>
    <n v="0.44851000000000002"/>
    <n v="0"/>
    <n v="0"/>
    <n v="0"/>
    <n v="0"/>
    <n v="19.349219999999999"/>
  </r>
  <r>
    <x v="0"/>
    <x v="4"/>
    <x v="1"/>
    <x v="10"/>
    <n v="22146.65"/>
    <n v="24.44"/>
    <n v="27115.6875"/>
    <n v="2.06366"/>
    <n v="0"/>
    <n v="0"/>
    <n v="0"/>
    <n v="0"/>
    <n v="86.512330000000006"/>
  </r>
  <r>
    <x v="0"/>
    <x v="4"/>
    <x v="2"/>
    <x v="0"/>
    <n v="370.21"/>
    <n v="31.98"/>
    <n v="966.45996000000002"/>
    <n v="4.4790000000000003E-2"/>
    <n v="0"/>
    <n v="0"/>
    <n v="0"/>
    <n v="0"/>
    <n v="3.11937"/>
  </r>
  <r>
    <x v="0"/>
    <x v="4"/>
    <x v="2"/>
    <x v="1"/>
    <n v="225.85"/>
    <n v="100.65"/>
    <n v="1809.73047"/>
    <n v="8.8969999999999994E-2"/>
    <n v="0"/>
    <n v="0"/>
    <n v="0"/>
    <n v="0"/>
    <n v="5.5427"/>
  </r>
  <r>
    <x v="0"/>
    <x v="4"/>
    <x v="2"/>
    <x v="2"/>
    <n v="119.98"/>
    <n v="14.58"/>
    <n v="132.96996999999999"/>
    <n v="6.3699999999999998E-3"/>
    <n v="0"/>
    <n v="0"/>
    <n v="0"/>
    <n v="0"/>
    <n v="0.44836999999999999"/>
  </r>
  <r>
    <x v="0"/>
    <x v="4"/>
    <x v="2"/>
    <x v="3"/>
    <n v="125.37"/>
    <n v="13.24"/>
    <n v="140.16003000000001"/>
    <n v="6.4099999999999999E-3"/>
    <n v="0"/>
    <n v="0"/>
    <n v="0"/>
    <n v="0"/>
    <n v="0.48383999999999999"/>
  </r>
  <r>
    <x v="0"/>
    <x v="4"/>
    <x v="2"/>
    <x v="4"/>
    <n v="5.03"/>
    <n v="311.12"/>
    <n v="130.67004"/>
    <n v="6.3800000000000003E-3"/>
    <n v="0"/>
    <n v="0"/>
    <n v="0"/>
    <n v="0"/>
    <n v="0.38658999999999999"/>
  </r>
  <r>
    <x v="0"/>
    <x v="4"/>
    <x v="2"/>
    <x v="5"/>
    <n v="16.82"/>
    <n v="96.26"/>
    <n v="135.71996999999999"/>
    <n v="6.3699999999999998E-3"/>
    <n v="0"/>
    <n v="0"/>
    <n v="0"/>
    <n v="0"/>
    <n v="0.42316999999999999"/>
  </r>
  <r>
    <x v="0"/>
    <x v="4"/>
    <x v="2"/>
    <x v="6"/>
    <n v="120.95"/>
    <n v="138.80000000000001"/>
    <n v="1275.5703100000001"/>
    <n v="6.343E-2"/>
    <n v="0"/>
    <n v="0"/>
    <n v="0"/>
    <n v="0"/>
    <n v="3.9098299999999999"/>
  </r>
  <r>
    <x v="0"/>
    <x v="4"/>
    <x v="2"/>
    <x v="7"/>
    <n v="206.32"/>
    <n v="18.36"/>
    <n v="357.16991999999999"/>
    <n v="1.324E-2"/>
    <n v="0"/>
    <n v="0"/>
    <n v="0"/>
    <n v="0"/>
    <n v="1.19611"/>
  </r>
  <r>
    <x v="0"/>
    <x v="4"/>
    <x v="2"/>
    <x v="8"/>
    <n v="1150.92"/>
    <n v="26.86"/>
    <n v="2356.5410200000001"/>
    <n v="0.11454"/>
    <n v="0"/>
    <n v="0"/>
    <n v="0"/>
    <n v="0"/>
    <n v="7.5773999999999999"/>
  </r>
  <r>
    <x v="0"/>
    <x v="4"/>
    <x v="2"/>
    <x v="9"/>
    <n v="233.97"/>
    <n v="53.22"/>
    <n v="1065.96973"/>
    <n v="5.0979999999999998E-2"/>
    <n v="0"/>
    <n v="0"/>
    <n v="0"/>
    <n v="0"/>
    <n v="3.3015699999999999"/>
  </r>
  <r>
    <x v="0"/>
    <x v="4"/>
    <x v="2"/>
    <x v="10"/>
    <n v="1925.52"/>
    <n v="30.84"/>
    <n v="4715.7421899999999"/>
    <n v="0.23477999999999999"/>
    <n v="0"/>
    <n v="0"/>
    <n v="0"/>
    <n v="0"/>
    <n v="15.01901"/>
  </r>
  <r>
    <x v="0"/>
    <x v="4"/>
    <x v="3"/>
    <x v="0"/>
    <n v="491.38"/>
    <n v="22.3"/>
    <n v="1229.9902300000001"/>
    <n v="5.0310000000000001E-2"/>
    <n v="0"/>
    <n v="0"/>
    <n v="0"/>
    <n v="0"/>
    <n v="4.0301600000000004"/>
  </r>
  <r>
    <x v="0"/>
    <x v="4"/>
    <x v="3"/>
    <x v="1"/>
    <n v="248"/>
    <n v="84.18"/>
    <n v="2199.6699199999998"/>
    <n v="9.8830000000000001E-2"/>
    <n v="0"/>
    <n v="0"/>
    <n v="0"/>
    <n v="0"/>
    <n v="6.78634"/>
  </r>
  <r>
    <x v="0"/>
    <x v="4"/>
    <x v="3"/>
    <x v="2"/>
    <n v="96.68"/>
    <n v="16.93"/>
    <n v="186.23999000000001"/>
    <n v="7.26E-3"/>
    <n v="0"/>
    <n v="0"/>
    <n v="0"/>
    <n v="0"/>
    <n v="0.63380000000000003"/>
  </r>
  <r>
    <x v="0"/>
    <x v="4"/>
    <x v="3"/>
    <x v="3"/>
    <n v="139.1"/>
    <n v="10.81"/>
    <n v="188.96995999999999"/>
    <n v="7.28E-3"/>
    <n v="0"/>
    <n v="0"/>
    <n v="0"/>
    <n v="0"/>
    <n v="0.65339000000000003"/>
  </r>
  <r>
    <x v="0"/>
    <x v="4"/>
    <x v="3"/>
    <x v="4"/>
    <n v="4.67"/>
    <n v="319.36"/>
    <n v="150.09997999999999"/>
    <n v="6.9499999999999996E-3"/>
    <n v="0"/>
    <n v="0"/>
    <n v="0"/>
    <n v="0"/>
    <n v="0.44586999999999999"/>
  </r>
  <r>
    <x v="0"/>
    <x v="4"/>
    <x v="3"/>
    <x v="5"/>
    <n v="39.770000000000003"/>
    <n v="37.46"/>
    <n v="202.30994999999999"/>
    <n v="7.3600000000000002E-3"/>
    <n v="0"/>
    <n v="0"/>
    <n v="0"/>
    <n v="0"/>
    <n v="0.64473999999999998"/>
  </r>
  <r>
    <x v="0"/>
    <x v="4"/>
    <x v="3"/>
    <x v="6"/>
    <n v="109.12"/>
    <n v="140.59"/>
    <n v="1511.37988"/>
    <n v="7.0290000000000005E-2"/>
    <n v="0"/>
    <n v="0"/>
    <n v="0"/>
    <n v="0"/>
    <n v="4.6447099999999999"/>
  </r>
  <r>
    <x v="0"/>
    <x v="4"/>
    <x v="3"/>
    <x v="7"/>
    <n v="222.27"/>
    <n v="14.84"/>
    <n v="489.44995"/>
    <n v="1.537E-2"/>
    <n v="0"/>
    <n v="0"/>
    <n v="0"/>
    <n v="0"/>
    <n v="1.65588"/>
  </r>
  <r>
    <x v="0"/>
    <x v="4"/>
    <x v="3"/>
    <x v="8"/>
    <n v="976.53"/>
    <n v="28.78"/>
    <n v="3107.8691399999998"/>
    <n v="0.12909000000000001"/>
    <n v="0"/>
    <n v="0"/>
    <n v="0"/>
    <n v="0"/>
    <n v="10.062480000000001"/>
  </r>
  <r>
    <x v="0"/>
    <x v="4"/>
    <x v="3"/>
    <x v="9"/>
    <n v="446.51"/>
    <n v="26.14"/>
    <n v="1370.7705100000001"/>
    <n v="5.7270000000000001E-2"/>
    <n v="0"/>
    <n v="0"/>
    <n v="0"/>
    <n v="0"/>
    <n v="4.4150099999999997"/>
  </r>
  <r>
    <x v="0"/>
    <x v="4"/>
    <x v="3"/>
    <x v="10"/>
    <n v="3893.97"/>
    <n v="13.91"/>
    <n v="5605.3398399999996"/>
    <n v="0.25988"/>
    <n v="0"/>
    <n v="0"/>
    <n v="0"/>
    <n v="0"/>
    <n v="18.476030000000002"/>
  </r>
  <r>
    <x v="0"/>
    <x v="4"/>
    <x v="4"/>
    <x v="0"/>
    <n v="1209.6199999999999"/>
    <n v="32.51"/>
    <n v="3206.73828"/>
    <n v="0.16400999999999999"/>
    <n v="0"/>
    <n v="0"/>
    <n v="0"/>
    <n v="0"/>
    <n v="10.2286"/>
  </r>
  <r>
    <x v="0"/>
    <x v="4"/>
    <x v="4"/>
    <x v="1"/>
    <n v="946.23"/>
    <n v="82.81"/>
    <n v="6358.7734399999999"/>
    <n v="0.32780999999999999"/>
    <n v="0"/>
    <n v="0"/>
    <n v="0"/>
    <n v="0"/>
    <n v="19.483059999999998"/>
  </r>
  <r>
    <x v="0"/>
    <x v="4"/>
    <x v="4"/>
    <x v="2"/>
    <n v="349.16"/>
    <n v="15.96"/>
    <n v="467.83983999999998"/>
    <n v="2.3480000000000001E-2"/>
    <n v="0"/>
    <n v="0"/>
    <n v="0"/>
    <n v="0"/>
    <n v="1.5824100000000001"/>
  </r>
  <r>
    <x v="0"/>
    <x v="4"/>
    <x v="4"/>
    <x v="3"/>
    <n v="439.81"/>
    <n v="13.33"/>
    <n v="486.2998"/>
    <n v="2.3609999999999999E-2"/>
    <n v="0"/>
    <n v="0"/>
    <n v="0"/>
    <n v="0"/>
    <n v="1.66872"/>
  </r>
  <r>
    <x v="0"/>
    <x v="4"/>
    <x v="4"/>
    <x v="4"/>
    <n v="24.28"/>
    <n v="224.32"/>
    <n v="455.35986000000003"/>
    <n v="2.3400000000000001E-2"/>
    <n v="0"/>
    <n v="0"/>
    <n v="0"/>
    <n v="0"/>
    <n v="1.35836"/>
  </r>
  <r>
    <x v="0"/>
    <x v="4"/>
    <x v="4"/>
    <x v="5"/>
    <n v="141.82"/>
    <n v="37.840000000000003"/>
    <n v="469.95992999999999"/>
    <n v="2.3539999999999998E-2"/>
    <n v="0"/>
    <n v="0"/>
    <n v="0"/>
    <n v="0"/>
    <n v="1.4882599999999999"/>
  </r>
  <r>
    <x v="0"/>
    <x v="4"/>
    <x v="4"/>
    <x v="6"/>
    <n v="489.15"/>
    <n v="113.81"/>
    <n v="4497.8085899999996"/>
    <n v="0.23394999999999999"/>
    <n v="0"/>
    <n v="0"/>
    <n v="0"/>
    <n v="0"/>
    <n v="13.851760000000001"/>
  </r>
  <r>
    <x v="0"/>
    <x v="4"/>
    <x v="4"/>
    <x v="7"/>
    <n v="560.37"/>
    <n v="20.94"/>
    <n v="1038.9296899999999"/>
    <n v="4.7640000000000002E-2"/>
    <n v="0"/>
    <n v="0"/>
    <n v="0"/>
    <n v="0"/>
    <n v="3.45499"/>
  </r>
  <r>
    <x v="0"/>
    <x v="4"/>
    <x v="4"/>
    <x v="8"/>
    <n v="3314.78"/>
    <n v="30.4"/>
    <n v="8235.4140599999992"/>
    <n v="0.42187999999999998"/>
    <n v="0"/>
    <n v="0"/>
    <n v="0"/>
    <n v="0"/>
    <n v="26.391860000000001"/>
  </r>
  <r>
    <x v="0"/>
    <x v="4"/>
    <x v="4"/>
    <x v="9"/>
    <n v="803.59"/>
    <n v="53.96"/>
    <n v="3732.9101599999999"/>
    <n v="0.18794"/>
    <n v="0"/>
    <n v="0"/>
    <n v="0"/>
    <n v="0"/>
    <n v="11.63954"/>
  </r>
  <r>
    <x v="0"/>
    <x v="4"/>
    <x v="4"/>
    <x v="10"/>
    <n v="4426.05"/>
    <n v="45.97"/>
    <n v="16657.203119999998"/>
    <n v="0.86563000000000001"/>
    <n v="0"/>
    <n v="0"/>
    <n v="0"/>
    <n v="0"/>
    <n v="51.98921"/>
  </r>
  <r>
    <x v="0"/>
    <x v="4"/>
    <x v="5"/>
    <x v="0"/>
    <n v="195.97"/>
    <n v="23.89"/>
    <n v="122.06005999999999"/>
    <n v="0.02"/>
    <n v="0"/>
    <n v="0"/>
    <n v="0"/>
    <n v="0"/>
    <n v="0.39716000000000001"/>
  </r>
  <r>
    <x v="0"/>
    <x v="4"/>
    <x v="5"/>
    <x v="1"/>
    <n v="109.35"/>
    <n v="82.71"/>
    <n v="218.36035000000001"/>
    <n v="4.0009999999999997E-2"/>
    <n v="0"/>
    <n v="0"/>
    <n v="0"/>
    <n v="0"/>
    <n v="0.67400000000000004"/>
  </r>
  <r>
    <x v="0"/>
    <x v="4"/>
    <x v="5"/>
    <x v="2"/>
    <n v="41.6"/>
    <n v="16.43"/>
    <n v="17.419979999999999"/>
    <n v="2.8600000000000001E-3"/>
    <n v="0"/>
    <n v="0"/>
    <n v="0"/>
    <n v="0"/>
    <n v="5.9240000000000001E-2"/>
  </r>
  <r>
    <x v="0"/>
    <x v="4"/>
    <x v="5"/>
    <x v="3"/>
    <n v="55.84"/>
    <n v="12.29"/>
    <n v="19.169979999999999"/>
    <n v="2.8800000000000002E-3"/>
    <n v="0"/>
    <n v="0"/>
    <n v="0"/>
    <n v="0"/>
    <n v="6.6220000000000001E-2"/>
  </r>
  <r>
    <x v="0"/>
    <x v="4"/>
    <x v="5"/>
    <x v="4"/>
    <n v="2.34"/>
    <n v="277"/>
    <n v="8.31"/>
    <n v="2.7599999999999999E-3"/>
    <n v="0"/>
    <n v="0"/>
    <n v="0"/>
    <n v="0"/>
    <n v="2.4850000000000001E-2"/>
  </r>
  <r>
    <x v="0"/>
    <x v="4"/>
    <x v="5"/>
    <x v="5"/>
    <n v="11.98"/>
    <n v="39.57"/>
    <n v="13.84998"/>
    <n v="2.7699999999999999E-3"/>
    <n v="0"/>
    <n v="0"/>
    <n v="0"/>
    <n v="0"/>
    <n v="4.4920000000000002E-2"/>
  </r>
  <r>
    <x v="0"/>
    <x v="4"/>
    <x v="5"/>
    <x v="6"/>
    <n v="87.56"/>
    <n v="76.59"/>
    <n v="154.70996"/>
    <n v="2.8590000000000001E-2"/>
    <n v="0"/>
    <n v="0"/>
    <n v="0"/>
    <n v="0"/>
    <n v="0.48996000000000001"/>
  </r>
  <r>
    <x v="0"/>
    <x v="4"/>
    <x v="5"/>
    <x v="7"/>
    <n v="94.14"/>
    <n v="16.13"/>
    <n v="43.400019999999998"/>
    <n v="5.79E-3"/>
    <n v="0"/>
    <n v="0"/>
    <n v="0"/>
    <n v="0"/>
    <n v="0.14641000000000001"/>
  </r>
  <r>
    <x v="0"/>
    <x v="4"/>
    <x v="5"/>
    <x v="8"/>
    <n v="295.3"/>
    <n v="39.619999999999997"/>
    <n v="294.40039000000002"/>
    <n v="5.1459999999999999E-2"/>
    <n v="0"/>
    <n v="0"/>
    <n v="0"/>
    <n v="0"/>
    <n v="0.93615000000000004"/>
  </r>
  <r>
    <x v="0"/>
    <x v="4"/>
    <x v="5"/>
    <x v="9"/>
    <n v="86.6"/>
    <n v="56.34"/>
    <n v="124.50977"/>
    <n v="2.2759999999999999E-2"/>
    <n v="0"/>
    <n v="0"/>
    <n v="0"/>
    <n v="0"/>
    <n v="0.38399"/>
  </r>
  <r>
    <x v="0"/>
    <x v="4"/>
    <x v="5"/>
    <x v="10"/>
    <n v="1592.41"/>
    <n v="14.84"/>
    <n v="587.03905999999995"/>
    <n v="0.10576000000000001"/>
    <n v="5.8700000000000002E-3"/>
    <n v="0"/>
    <n v="0"/>
    <n v="0"/>
    <n v="1.8935500000000001"/>
  </r>
  <r>
    <x v="0"/>
    <x v="4"/>
    <x v="6"/>
    <x v="0"/>
    <n v="235.11"/>
    <n v="35.32"/>
    <n v="802.41010000000006"/>
    <n v="4.0689999999999997E-2"/>
    <n v="0"/>
    <n v="0"/>
    <n v="0"/>
    <n v="0"/>
    <n v="2.56996"/>
  </r>
  <r>
    <x v="0"/>
    <x v="4"/>
    <x v="6"/>
    <x v="1"/>
    <n v="186.91"/>
    <n v="84.04"/>
    <n v="1465.6904300000001"/>
    <n v="8.0619999999999997E-2"/>
    <n v="0"/>
    <n v="0"/>
    <n v="0"/>
    <n v="0"/>
    <n v="4.4941399999999998"/>
  </r>
  <r>
    <x v="0"/>
    <x v="4"/>
    <x v="6"/>
    <x v="2"/>
    <n v="66.97"/>
    <n v="18.260000000000002"/>
    <n v="122.33996999999999"/>
    <n v="5.8799999999999998E-3"/>
    <n v="0"/>
    <n v="0"/>
    <n v="0"/>
    <n v="0"/>
    <n v="0.41259000000000001"/>
  </r>
  <r>
    <x v="0"/>
    <x v="4"/>
    <x v="6"/>
    <x v="3"/>
    <n v="74.900000000000006"/>
    <n v="16.920000000000002"/>
    <n v="142.81995000000001"/>
    <n v="6.0000000000000001E-3"/>
    <n v="0"/>
    <n v="0"/>
    <n v="0"/>
    <n v="0"/>
    <n v="0.48552000000000001"/>
  </r>
  <r>
    <x v="0"/>
    <x v="4"/>
    <x v="6"/>
    <x v="4"/>
    <n v="4.07"/>
    <n v="282.69"/>
    <n v="98.939940000000007"/>
    <n v="5.6800000000000002E-3"/>
    <n v="0"/>
    <n v="0"/>
    <n v="0"/>
    <n v="0"/>
    <n v="0.29475000000000001"/>
  </r>
  <r>
    <x v="0"/>
    <x v="4"/>
    <x v="6"/>
    <x v="5"/>
    <n v="36.29"/>
    <n v="31.01"/>
    <n v="119.07007"/>
    <n v="5.79E-3"/>
    <n v="0"/>
    <n v="0"/>
    <n v="0"/>
    <n v="0"/>
    <n v="0.38412000000000002"/>
  </r>
  <r>
    <x v="0"/>
    <x v="4"/>
    <x v="6"/>
    <x v="6"/>
    <n v="84.41"/>
    <n v="141.63"/>
    <n v="995.67969000000005"/>
    <n v="5.7209999999999997E-2"/>
    <n v="0"/>
    <n v="0"/>
    <n v="0"/>
    <n v="0"/>
    <n v="3.0623399999999998"/>
  </r>
  <r>
    <x v="0"/>
    <x v="4"/>
    <x v="6"/>
    <x v="7"/>
    <n v="116.51"/>
    <n v="21.81"/>
    <n v="351.42993000000001"/>
    <n v="1.2489999999999999E-2"/>
    <n v="0"/>
    <n v="0"/>
    <n v="0"/>
    <n v="0"/>
    <n v="1.16919"/>
  </r>
  <r>
    <x v="0"/>
    <x v="4"/>
    <x v="6"/>
    <x v="8"/>
    <n v="901.41"/>
    <n v="24.35"/>
    <n v="1941.94922"/>
    <n v="0.10408000000000001"/>
    <n v="0"/>
    <n v="0"/>
    <n v="0"/>
    <n v="0"/>
    <n v="6.2940399999999999"/>
  </r>
  <r>
    <x v="0"/>
    <x v="4"/>
    <x v="6"/>
    <x v="9"/>
    <n v="207.34"/>
    <n v="40.76"/>
    <n v="910.68993999999998"/>
    <n v="4.6559999999999997E-2"/>
    <n v="0"/>
    <n v="0"/>
    <n v="0"/>
    <n v="0"/>
    <n v="2.8484799999999999"/>
  </r>
  <r>
    <x v="0"/>
    <x v="4"/>
    <x v="6"/>
    <x v="10"/>
    <n v="1122.19"/>
    <n v="38.24"/>
    <n v="3772.4880400000002"/>
    <n v="0.21240000000000001"/>
    <n v="2.1700000000000001E-3"/>
    <n v="0"/>
    <n v="0"/>
    <n v="0"/>
    <n v="11.908950000000001"/>
  </r>
  <r>
    <x v="0"/>
    <x v="4"/>
    <x v="7"/>
    <x v="0"/>
    <n v="2148.73"/>
    <n v="29.98"/>
    <n v="2435.73047"/>
    <n v="0.30752000000000002"/>
    <n v="0"/>
    <n v="0"/>
    <n v="0"/>
    <n v="0"/>
    <n v="7.8434600000000003"/>
  </r>
  <r>
    <x v="0"/>
    <x v="4"/>
    <x v="7"/>
    <x v="1"/>
    <n v="1494.53"/>
    <n v="86.38"/>
    <n v="4842.34375"/>
    <n v="0.61484000000000005"/>
    <n v="0"/>
    <n v="0"/>
    <n v="0"/>
    <n v="0"/>
    <n v="14.881169999999999"/>
  </r>
  <r>
    <x v="0"/>
    <x v="4"/>
    <x v="7"/>
    <x v="2"/>
    <n v="458.17"/>
    <n v="19.88"/>
    <n v="357.7002"/>
    <n v="4.4019999999999997E-2"/>
    <n v="0"/>
    <n v="0"/>
    <n v="0"/>
    <n v="0"/>
    <n v="1.1995199999999999"/>
  </r>
  <r>
    <x v="0"/>
    <x v="4"/>
    <x v="7"/>
    <x v="3"/>
    <n v="544.79999999999995"/>
    <n v="17.22"/>
    <n v="385.59960999999998"/>
    <n v="4.4220000000000002E-2"/>
    <n v="0"/>
    <n v="0"/>
    <n v="0"/>
    <n v="0"/>
    <n v="1.31379"/>
  </r>
  <r>
    <x v="0"/>
    <x v="4"/>
    <x v="7"/>
    <x v="4"/>
    <n v="22.56"/>
    <n v="383.09"/>
    <n v="344.78026999999997"/>
    <n v="4.3830000000000001E-2"/>
    <n v="0"/>
    <n v="0"/>
    <n v="0"/>
    <n v="0"/>
    <n v="1.01677"/>
  </r>
  <r>
    <x v="0"/>
    <x v="4"/>
    <x v="7"/>
    <x v="5"/>
    <n v="205.86"/>
    <n v="42.46"/>
    <n v="354.56981999999999"/>
    <n v="4.3909999999999998E-2"/>
    <n v="0"/>
    <n v="0"/>
    <n v="0"/>
    <n v="0"/>
    <n v="1.11107"/>
  </r>
  <r>
    <x v="0"/>
    <x v="4"/>
    <x v="7"/>
    <x v="6"/>
    <n v="988.79"/>
    <n v="94.23"/>
    <n v="3403.6093799999999"/>
    <n v="0.43869999999999998"/>
    <n v="0"/>
    <n v="0"/>
    <n v="0"/>
    <n v="0"/>
    <n v="10.577540000000001"/>
  </r>
  <r>
    <x v="0"/>
    <x v="4"/>
    <x v="7"/>
    <x v="7"/>
    <n v="988.75"/>
    <n v="17.89"/>
    <n v="785.57030999999995"/>
    <n v="8.8590000000000002E-2"/>
    <n v="0"/>
    <n v="0"/>
    <n v="0"/>
    <n v="0"/>
    <n v="2.6240199999999998"/>
  </r>
  <r>
    <x v="0"/>
    <x v="4"/>
    <x v="7"/>
    <x v="8"/>
    <n v="5110.92"/>
    <n v="32.43"/>
    <n v="6163.4531200000001"/>
    <n v="0.79"/>
    <n v="0"/>
    <n v="0"/>
    <n v="0"/>
    <n v="0"/>
    <n v="19.445830000000001"/>
  </r>
  <r>
    <x v="0"/>
    <x v="4"/>
    <x v="7"/>
    <x v="9"/>
    <n v="2185.92"/>
    <n v="31.57"/>
    <n v="2812.5898400000001"/>
    <n v="0.35169"/>
    <n v="0"/>
    <n v="0"/>
    <n v="0"/>
    <n v="0"/>
    <n v="8.9504699999999993"/>
  </r>
  <r>
    <x v="0"/>
    <x v="4"/>
    <x v="7"/>
    <x v="10"/>
    <n v="16439.939999999999"/>
    <n v="19.739999999999998"/>
    <n v="12586.0625"/>
    <n v="1.6234"/>
    <n v="0"/>
    <n v="0"/>
    <n v="0"/>
    <n v="0"/>
    <n v="41.652790000000003"/>
  </r>
  <r>
    <x v="0"/>
    <x v="4"/>
    <x v="8"/>
    <x v="0"/>
    <n v="8311.33"/>
    <n v="25.94"/>
    <n v="23819.34375"/>
    <n v="1.0349600000000001"/>
    <n v="0"/>
    <n v="0"/>
    <n v="0"/>
    <n v="0"/>
    <n v="78.034350000000003"/>
  </r>
  <r>
    <x v="0"/>
    <x v="4"/>
    <x v="8"/>
    <x v="1"/>
    <n v="13400.69"/>
    <n v="31.98"/>
    <n v="45677.09375"/>
    <n v="2.05375"/>
    <n v="0"/>
    <n v="0"/>
    <n v="0"/>
    <n v="0"/>
    <n v="146.8382"/>
  </r>
  <r>
    <x v="0"/>
    <x v="4"/>
    <x v="8"/>
    <x v="2"/>
    <n v="870.06"/>
    <n v="35.409999999999997"/>
    <n v="3566.6210900000001"/>
    <n v="0.14918000000000001"/>
    <n v="0"/>
    <n v="0"/>
    <n v="0"/>
    <n v="0"/>
    <n v="11.19373"/>
  </r>
  <r>
    <x v="0"/>
    <x v="4"/>
    <x v="8"/>
    <x v="3"/>
    <n v="2575.9699999999998"/>
    <n v="12.25"/>
    <n v="3829.2011699999998"/>
    <n v="0.15129999999999999"/>
    <n v="0"/>
    <n v="0"/>
    <n v="0"/>
    <n v="0"/>
    <n v="13.145849999999999"/>
  </r>
  <r>
    <x v="0"/>
    <x v="4"/>
    <x v="8"/>
    <x v="4"/>
    <n v="85.97"/>
    <n v="343.22"/>
    <n v="3267.4101599999999"/>
    <n v="0.14679"/>
    <n v="0"/>
    <n v="0"/>
    <n v="0"/>
    <n v="0"/>
    <n v="9.6723300000000005"/>
  </r>
  <r>
    <x v="0"/>
    <x v="4"/>
    <x v="8"/>
    <x v="5"/>
    <n v="780.82"/>
    <n v="39.119999999999997"/>
    <n v="3879.6093799999999"/>
    <n v="0.15174000000000001"/>
    <n v="0"/>
    <n v="0"/>
    <n v="0"/>
    <n v="0"/>
    <n v="12.29632"/>
  </r>
  <r>
    <x v="0"/>
    <x v="4"/>
    <x v="8"/>
    <x v="6"/>
    <n v="4564.68"/>
    <n v="67.94"/>
    <n v="31700.904299999998"/>
    <n v="1.45946"/>
    <n v="0"/>
    <n v="0"/>
    <n v="0"/>
    <n v="0"/>
    <n v="100.26673"/>
  </r>
  <r>
    <x v="0"/>
    <x v="4"/>
    <x v="8"/>
    <x v="7"/>
    <n v="3578.52"/>
    <n v="20.010000000000002"/>
    <n v="9843.8085900000005"/>
    <n v="0.32020999999999999"/>
    <n v="0"/>
    <n v="0"/>
    <n v="0"/>
    <n v="0"/>
    <n v="32.838360000000002"/>
  </r>
  <r>
    <x v="0"/>
    <x v="4"/>
    <x v="8"/>
    <x v="8"/>
    <n v="15518.03"/>
    <n v="36.64"/>
    <n v="58404.378909999999"/>
    <n v="2.63842"/>
    <n v="0"/>
    <n v="0"/>
    <n v="0"/>
    <n v="0"/>
    <n v="185.32581999999999"/>
  </r>
  <r>
    <x v="0"/>
    <x v="4"/>
    <x v="8"/>
    <x v="9"/>
    <n v="5085.1000000000004"/>
    <n v="45.92"/>
    <n v="29816.845700000002"/>
    <n v="1.2038599999999999"/>
    <n v="0"/>
    <n v="0"/>
    <n v="0"/>
    <n v="0"/>
    <n v="94.643460000000005"/>
  </r>
  <r>
    <x v="0"/>
    <x v="4"/>
    <x v="8"/>
    <x v="10"/>
    <n v="44871.59"/>
    <n v="26.04"/>
    <n v="117289.75"/>
    <n v="5.3999899999999998"/>
    <n v="0"/>
    <n v="0"/>
    <n v="0"/>
    <n v="0"/>
    <n v="377.17352"/>
  </r>
  <r>
    <x v="0"/>
    <x v="5"/>
    <x v="0"/>
    <x v="0"/>
    <n v="4767.4799999999996"/>
    <n v="19.489999999999998"/>
    <n v="13528.436519999999"/>
    <n v="0.35885"/>
    <n v="0"/>
    <n v="0"/>
    <n v="0"/>
    <n v="0"/>
    <n v="43.576039999999999"/>
  </r>
  <r>
    <x v="0"/>
    <x v="5"/>
    <x v="0"/>
    <x v="1"/>
    <n v="1777.86"/>
    <n v="107.2"/>
    <n v="26790.375"/>
    <n v="0.71550999999999998"/>
    <n v="0"/>
    <n v="0"/>
    <n v="0"/>
    <n v="0"/>
    <n v="78.355509999999995"/>
  </r>
  <r>
    <x v="0"/>
    <x v="5"/>
    <x v="0"/>
    <x v="2"/>
    <n v="441.18"/>
    <n v="30.7"/>
    <n v="1962.1894500000001"/>
    <n v="5.1499999999999997E-2"/>
    <n v="0"/>
    <n v="0"/>
    <n v="0"/>
    <n v="0"/>
    <n v="6.2279400000000003"/>
  </r>
  <r>
    <x v="0"/>
    <x v="5"/>
    <x v="0"/>
    <x v="3"/>
    <n v="1063.3599999999999"/>
    <n v="13.31"/>
    <n v="1949.2002"/>
    <n v="5.1389999999999998E-2"/>
    <n v="0"/>
    <n v="0"/>
    <n v="0"/>
    <n v="0"/>
    <n v="6.38246"/>
  </r>
  <r>
    <x v="0"/>
    <x v="5"/>
    <x v="0"/>
    <x v="4"/>
    <n v="72.540000000000006"/>
    <n v="184.42"/>
    <n v="1916.0898400000001"/>
    <n v="5.1130000000000002E-2"/>
    <n v="0"/>
    <n v="0"/>
    <n v="0"/>
    <n v="0"/>
    <n v="5.6104399999999996"/>
  </r>
  <r>
    <x v="0"/>
    <x v="5"/>
    <x v="0"/>
    <x v="5"/>
    <n v="454.37"/>
    <n v="29.97"/>
    <n v="1935.25"/>
    <n v="5.1290000000000002E-2"/>
    <n v="0"/>
    <n v="0"/>
    <n v="0"/>
    <n v="0"/>
    <n v="5.9553500000000001"/>
  </r>
  <r>
    <x v="0"/>
    <x v="5"/>
    <x v="0"/>
    <x v="6"/>
    <n v="3180.34"/>
    <n v="41.84"/>
    <n v="19092.75"/>
    <n v="0.51075999999999999"/>
    <n v="0"/>
    <n v="0"/>
    <n v="0"/>
    <n v="0"/>
    <n v="59.568779999999997"/>
  </r>
  <r>
    <x v="0"/>
    <x v="5"/>
    <x v="0"/>
    <x v="7"/>
    <n v="2234.42"/>
    <n v="13.46"/>
    <n v="3911.4609399999999"/>
    <n v="0.10288"/>
    <n v="0"/>
    <n v="0"/>
    <n v="0"/>
    <n v="0"/>
    <n v="12.782120000000001"/>
  </r>
  <r>
    <x v="0"/>
    <x v="5"/>
    <x v="0"/>
    <x v="8"/>
    <n v="14426.61"/>
    <n v="17.66"/>
    <n v="34427.90625"/>
    <n v="0.91995000000000005"/>
    <n v="0"/>
    <n v="0"/>
    <n v="0"/>
    <n v="0"/>
    <n v="110.23466000000001"/>
  </r>
  <r>
    <x v="0"/>
    <x v="5"/>
    <x v="0"/>
    <x v="9"/>
    <n v="2731.49"/>
    <n v="38.97"/>
    <n v="15298.851559999999"/>
    <n v="0.40878999999999999"/>
    <n v="0"/>
    <n v="0"/>
    <n v="0"/>
    <n v="0"/>
    <n v="46.785679999999999"/>
  </r>
  <r>
    <x v="0"/>
    <x v="5"/>
    <x v="0"/>
    <x v="10"/>
    <n v="15748.6"/>
    <n v="33.26"/>
    <n v="70649.46875"/>
    <n v="1.88981"/>
    <n v="0"/>
    <n v="0"/>
    <n v="0"/>
    <n v="0"/>
    <n v="219.19282999999999"/>
  </r>
  <r>
    <x v="0"/>
    <x v="5"/>
    <x v="1"/>
    <x v="0"/>
    <n v="2636.35"/>
    <n v="41"/>
    <n v="6160.96875"/>
    <n v="0.41972999999999999"/>
    <n v="0"/>
    <n v="0"/>
    <n v="0"/>
    <n v="0"/>
    <n v="19.000489999999999"/>
  </r>
  <r>
    <x v="0"/>
    <x v="5"/>
    <x v="1"/>
    <x v="1"/>
    <n v="2597.09"/>
    <n v="83.67"/>
    <n v="11319.40625"/>
    <n v="0.83184999999999998"/>
    <n v="0"/>
    <n v="0"/>
    <n v="0"/>
    <n v="0"/>
    <n v="33.742469999999997"/>
  </r>
  <r>
    <x v="0"/>
    <x v="5"/>
    <x v="1"/>
    <x v="2"/>
    <n v="433.53"/>
    <n v="32.26"/>
    <n v="871.12005999999997"/>
    <n v="5.9900000000000002E-2"/>
    <n v="0"/>
    <n v="0"/>
    <n v="0"/>
    <n v="0"/>
    <n v="2.6620300000000001"/>
  </r>
  <r>
    <x v="0"/>
    <x v="5"/>
    <x v="1"/>
    <x v="3"/>
    <n v="1957.74"/>
    <n v="8.6199999999999992"/>
    <n v="938.92969000000005"/>
    <n v="6.0420000000000001E-2"/>
    <n v="0"/>
    <n v="0"/>
    <n v="0"/>
    <n v="0"/>
    <n v="3.1861299999999999"/>
  </r>
  <r>
    <x v="0"/>
    <x v="5"/>
    <x v="1"/>
    <x v="4"/>
    <n v="51.49"/>
    <n v="279.69"/>
    <n v="822.29003999999998"/>
    <n v="5.9490000000000001E-2"/>
    <n v="0"/>
    <n v="0"/>
    <n v="0"/>
    <n v="0"/>
    <n v="2.35799"/>
  </r>
  <r>
    <x v="0"/>
    <x v="5"/>
    <x v="1"/>
    <x v="5"/>
    <n v="486.42"/>
    <n v="29.11"/>
    <n v="1028.0205100000001"/>
    <n v="6.1019999999999998E-2"/>
    <n v="0"/>
    <n v="0"/>
    <n v="0"/>
    <n v="0"/>
    <n v="3.1839499999999998"/>
  </r>
  <r>
    <x v="0"/>
    <x v="5"/>
    <x v="1"/>
    <x v="6"/>
    <n v="1380.66"/>
    <n v="108.04"/>
    <n v="8020.9843799999999"/>
    <n v="0.59370000000000001"/>
    <n v="0"/>
    <n v="0"/>
    <n v="0"/>
    <n v="0"/>
    <n v="23.784780000000001"/>
  </r>
  <r>
    <x v="0"/>
    <x v="5"/>
    <x v="1"/>
    <x v="7"/>
    <n v="2067.23"/>
    <n v="15.4"/>
    <n v="2195.75"/>
    <n v="0.12325"/>
    <n v="0"/>
    <n v="0"/>
    <n v="0"/>
    <n v="0"/>
    <n v="7.1643100000000004"/>
  </r>
  <r>
    <x v="0"/>
    <x v="5"/>
    <x v="1"/>
    <x v="8"/>
    <n v="9383.84"/>
    <n v="30.85"/>
    <n v="14338.35938"/>
    <n v="1.0681400000000001"/>
    <n v="0"/>
    <n v="0"/>
    <n v="0"/>
    <n v="0"/>
    <n v="43.883769999999998"/>
  </r>
  <r>
    <x v="0"/>
    <x v="5"/>
    <x v="1"/>
    <x v="9"/>
    <n v="2122.98"/>
    <n v="53.93"/>
    <n v="7001.96875"/>
    <n v="0.47942000000000001"/>
    <n v="0"/>
    <n v="0"/>
    <n v="0"/>
    <n v="0"/>
    <n v="21.098469999999999"/>
  </r>
  <r>
    <x v="0"/>
    <x v="5"/>
    <x v="1"/>
    <x v="10"/>
    <n v="23293.279999999999"/>
    <n v="25.13"/>
    <n v="28809.0625"/>
    <n v="2.19035"/>
    <n v="0"/>
    <n v="0"/>
    <n v="0"/>
    <n v="0"/>
    <n v="88.622879999999995"/>
  </r>
  <r>
    <x v="0"/>
    <x v="5"/>
    <x v="2"/>
    <x v="0"/>
    <n v="406.48"/>
    <n v="31.99"/>
    <n v="1160.16992"/>
    <n v="4.9630000000000001E-2"/>
    <n v="0"/>
    <n v="0"/>
    <n v="0"/>
    <n v="0"/>
    <n v="3.6180599999999998"/>
  </r>
  <r>
    <x v="0"/>
    <x v="5"/>
    <x v="2"/>
    <x v="1"/>
    <n v="246.19"/>
    <n v="100.42"/>
    <n v="2042.4707000000001"/>
    <n v="9.7500000000000003E-2"/>
    <n v="0"/>
    <n v="0"/>
    <n v="0"/>
    <n v="0"/>
    <n v="6.0380000000000003"/>
  </r>
  <r>
    <x v="0"/>
    <x v="5"/>
    <x v="2"/>
    <x v="2"/>
    <n v="130.61000000000001"/>
    <n v="14.22"/>
    <n v="151.20996"/>
    <n v="7.0000000000000001E-3"/>
    <n v="0"/>
    <n v="0"/>
    <n v="0"/>
    <n v="0"/>
    <n v="0.49278"/>
  </r>
  <r>
    <x v="0"/>
    <x v="5"/>
    <x v="2"/>
    <x v="3"/>
    <n v="138.69999999999999"/>
    <n v="12.75"/>
    <n v="170"/>
    <n v="7.1199999999999996E-3"/>
    <n v="0"/>
    <n v="0"/>
    <n v="0"/>
    <n v="0"/>
    <n v="0.56750999999999996"/>
  </r>
  <r>
    <x v="0"/>
    <x v="5"/>
    <x v="2"/>
    <x v="4"/>
    <n v="5.49"/>
    <n v="305.87"/>
    <n v="140.69995"/>
    <n v="6.9699999999999996E-3"/>
    <n v="0"/>
    <n v="0"/>
    <n v="0"/>
    <n v="0"/>
    <n v="0.40226000000000001"/>
  </r>
  <r>
    <x v="0"/>
    <x v="5"/>
    <x v="2"/>
    <x v="5"/>
    <n v="18.54"/>
    <n v="96.99"/>
    <n v="166.81995000000001"/>
    <n v="7.0699999999999999E-3"/>
    <n v="0"/>
    <n v="0"/>
    <n v="0"/>
    <n v="0"/>
    <n v="0.50219999999999998"/>
  </r>
  <r>
    <x v="0"/>
    <x v="5"/>
    <x v="2"/>
    <x v="6"/>
    <n v="130.88"/>
    <n v="142.46"/>
    <n v="1414.64941"/>
    <n v="6.9330000000000003E-2"/>
    <n v="0"/>
    <n v="0"/>
    <n v="0"/>
    <n v="0"/>
    <n v="4.1828200000000004"/>
  </r>
  <r>
    <x v="0"/>
    <x v="5"/>
    <x v="2"/>
    <x v="7"/>
    <n v="233.61"/>
    <n v="18.91"/>
    <n v="515.96996999999999"/>
    <n v="1.54E-2"/>
    <n v="0"/>
    <n v="0"/>
    <n v="0"/>
    <n v="0"/>
    <n v="1.66598"/>
  </r>
  <r>
    <x v="0"/>
    <x v="5"/>
    <x v="2"/>
    <x v="8"/>
    <n v="1251.52"/>
    <n v="26.79"/>
    <n v="2695.0996100000002"/>
    <n v="0.12579000000000001"/>
    <n v="0"/>
    <n v="0"/>
    <n v="0"/>
    <n v="0"/>
    <n v="8.3690300000000004"/>
  </r>
  <r>
    <x v="0"/>
    <x v="5"/>
    <x v="2"/>
    <x v="9"/>
    <n v="257.82"/>
    <n v="52.28"/>
    <n v="1246.8896500000001"/>
    <n v="5.6180000000000001E-2"/>
    <n v="0"/>
    <n v="0"/>
    <n v="0"/>
    <n v="0"/>
    <n v="3.7376900000000002"/>
  </r>
  <r>
    <x v="0"/>
    <x v="5"/>
    <x v="2"/>
    <x v="10"/>
    <n v="2090.62"/>
    <n v="31.61"/>
    <n v="5218.4609399999999"/>
    <n v="0.25655"/>
    <n v="0"/>
    <n v="0"/>
    <n v="0"/>
    <n v="0"/>
    <n v="16.03192"/>
  </r>
  <r>
    <x v="0"/>
    <x v="5"/>
    <x v="3"/>
    <x v="0"/>
    <n v="557.69000000000005"/>
    <n v="22.51"/>
    <n v="1492.33008"/>
    <n v="5.7779999999999998E-2"/>
    <n v="0"/>
    <n v="0"/>
    <n v="0"/>
    <n v="0"/>
    <n v="4.7246499999999996"/>
  </r>
  <r>
    <x v="0"/>
    <x v="5"/>
    <x v="3"/>
    <x v="1"/>
    <n v="278.29000000000002"/>
    <n v="84.67"/>
    <n v="2564.75"/>
    <n v="0.11168"/>
    <n v="0"/>
    <n v="0"/>
    <n v="0"/>
    <n v="0"/>
    <n v="7.6354499999999996"/>
  </r>
  <r>
    <x v="0"/>
    <x v="5"/>
    <x v="3"/>
    <x v="2"/>
    <n v="110.06"/>
    <n v="17.41"/>
    <n v="232.88002"/>
    <n v="8.43E-3"/>
    <n v="0"/>
    <n v="0"/>
    <n v="0"/>
    <n v="0"/>
    <n v="0.76402999999999999"/>
  </r>
  <r>
    <x v="0"/>
    <x v="5"/>
    <x v="3"/>
    <x v="3"/>
    <n v="160.52000000000001"/>
    <n v="11.14"/>
    <n v="238.68994000000001"/>
    <n v="8.4799999999999997E-3"/>
    <n v="0"/>
    <n v="0"/>
    <n v="0"/>
    <n v="0"/>
    <n v="0.79612000000000005"/>
  </r>
  <r>
    <x v="0"/>
    <x v="5"/>
    <x v="3"/>
    <x v="4"/>
    <n v="5.22"/>
    <n v="326.18"/>
    <n v="179.40002000000001"/>
    <n v="7.8499999999999993E-3"/>
    <n v="0"/>
    <n v="0"/>
    <n v="0"/>
    <n v="0"/>
    <n v="0.51422999999999996"/>
  </r>
  <r>
    <x v="0"/>
    <x v="5"/>
    <x v="3"/>
    <x v="5"/>
    <n v="46.65"/>
    <n v="38.11"/>
    <n v="262.21996999999999"/>
    <n v="8.6700000000000006E-3"/>
    <n v="0"/>
    <n v="0"/>
    <n v="0"/>
    <n v="0"/>
    <n v="0.80664999999999998"/>
  </r>
  <r>
    <x v="0"/>
    <x v="5"/>
    <x v="3"/>
    <x v="6"/>
    <n v="121.08"/>
    <n v="144.97"/>
    <n v="1733.8905"/>
    <n v="7.8990000000000005E-2"/>
    <n v="0"/>
    <n v="0"/>
    <n v="0"/>
    <n v="0"/>
    <n v="5.1386799999999999"/>
  </r>
  <r>
    <x v="0"/>
    <x v="5"/>
    <x v="3"/>
    <x v="7"/>
    <n v="264.62"/>
    <n v="15.76"/>
    <n v="667.27002000000005"/>
    <n v="1.8720000000000001E-2"/>
    <n v="0"/>
    <n v="0"/>
    <n v="0"/>
    <n v="0"/>
    <n v="2.1751800000000001"/>
  </r>
  <r>
    <x v="0"/>
    <x v="5"/>
    <x v="3"/>
    <x v="8"/>
    <n v="1105.92"/>
    <n v="29.19"/>
    <n v="3777.01953"/>
    <n v="0.14801"/>
    <n v="0"/>
    <n v="0"/>
    <n v="0"/>
    <n v="0"/>
    <n v="11.80766"/>
  </r>
  <r>
    <x v="0"/>
    <x v="5"/>
    <x v="3"/>
    <x v="9"/>
    <n v="510.57"/>
    <n v="25.82"/>
    <n v="1653.7402300000001"/>
    <n v="6.5549999999999997E-2"/>
    <n v="0"/>
    <n v="0"/>
    <n v="0"/>
    <n v="0"/>
    <n v="5.1503300000000003"/>
  </r>
  <r>
    <x v="0"/>
    <x v="5"/>
    <x v="3"/>
    <x v="10"/>
    <n v="4344.0600000000004"/>
    <n v="14.21"/>
    <n v="6395.3710899999996"/>
    <n v="0.29196"/>
    <n v="0"/>
    <n v="0"/>
    <n v="0"/>
    <n v="0"/>
    <n v="20.320460000000001"/>
  </r>
  <r>
    <x v="0"/>
    <x v="5"/>
    <x v="4"/>
    <x v="0"/>
    <n v="1323.48"/>
    <n v="33.17"/>
    <n v="3776.1716299999998"/>
    <n v="0.18159"/>
    <n v="0"/>
    <n v="0"/>
    <n v="0"/>
    <n v="0"/>
    <n v="11.62599"/>
  </r>
  <r>
    <x v="0"/>
    <x v="5"/>
    <x v="4"/>
    <x v="1"/>
    <n v="1034.96"/>
    <n v="83.08"/>
    <n v="7371.7104499999996"/>
    <n v="0.36212"/>
    <n v="0"/>
    <n v="0"/>
    <n v="0"/>
    <n v="0"/>
    <n v="21.793310000000002"/>
  </r>
  <r>
    <x v="0"/>
    <x v="5"/>
    <x v="4"/>
    <x v="2"/>
    <n v="382.86"/>
    <n v="16.760000000000002"/>
    <n v="564.74023"/>
    <n v="2.6110000000000001E-2"/>
    <n v="0"/>
    <n v="0"/>
    <n v="0"/>
    <n v="0"/>
    <n v="1.84131"/>
  </r>
  <r>
    <x v="0"/>
    <x v="5"/>
    <x v="4"/>
    <x v="3"/>
    <n v="485.36"/>
    <n v="13.6"/>
    <n v="619.68993999999998"/>
    <n v="2.649E-2"/>
    <n v="0"/>
    <n v="0"/>
    <n v="0"/>
    <n v="0"/>
    <n v="2.0509300000000001"/>
  </r>
  <r>
    <x v="0"/>
    <x v="5"/>
    <x v="4"/>
    <x v="4"/>
    <n v="26.57"/>
    <n v="226.33"/>
    <n v="518.29003999999998"/>
    <n v="2.581E-2"/>
    <n v="0"/>
    <n v="0"/>
    <n v="0"/>
    <n v="0"/>
    <n v="1.49281"/>
  </r>
  <r>
    <x v="0"/>
    <x v="5"/>
    <x v="4"/>
    <x v="5"/>
    <n v="157.11000000000001"/>
    <n v="37.83"/>
    <n v="578.3999"/>
    <n v="2.623E-2"/>
    <n v="0"/>
    <n v="0"/>
    <n v="0"/>
    <n v="0"/>
    <n v="1.7695000000000001"/>
  </r>
  <r>
    <x v="0"/>
    <x v="5"/>
    <x v="4"/>
    <x v="6"/>
    <n v="532.38"/>
    <n v="118.16"/>
    <n v="5108.03125"/>
    <n v="0.25770999999999999"/>
    <n v="0"/>
    <n v="0"/>
    <n v="0"/>
    <n v="0"/>
    <n v="15.170769999999999"/>
  </r>
  <r>
    <x v="0"/>
    <x v="5"/>
    <x v="4"/>
    <x v="7"/>
    <n v="624.88"/>
    <n v="22.27"/>
    <n v="1436.6796899999999"/>
    <n v="5.4350000000000002E-2"/>
    <n v="0"/>
    <n v="0"/>
    <n v="0"/>
    <n v="0"/>
    <n v="4.6004899999999997"/>
  </r>
  <r>
    <x v="0"/>
    <x v="5"/>
    <x v="4"/>
    <x v="8"/>
    <n v="3626.49"/>
    <n v="30.86"/>
    <n v="9619.6171900000008"/>
    <n v="0.46666000000000002"/>
    <n v="0"/>
    <n v="0"/>
    <n v="0"/>
    <n v="0"/>
    <n v="29.745640000000002"/>
  </r>
  <r>
    <x v="0"/>
    <x v="5"/>
    <x v="4"/>
    <x v="9"/>
    <n v="887.14"/>
    <n v="53.86"/>
    <n v="4500.3984399999999"/>
    <n v="0.2089"/>
    <n v="0"/>
    <n v="0"/>
    <n v="0"/>
    <n v="0"/>
    <n v="13.56939"/>
  </r>
  <r>
    <x v="0"/>
    <x v="5"/>
    <x v="4"/>
    <x v="10"/>
    <n v="4821.5"/>
    <n v="47.83"/>
    <n v="18912.640619999998"/>
    <n v="0.95360999999999996"/>
    <n v="0"/>
    <n v="0"/>
    <n v="0"/>
    <n v="0"/>
    <n v="56.927619999999997"/>
  </r>
  <r>
    <x v="0"/>
    <x v="5"/>
    <x v="5"/>
    <x v="0"/>
    <n v="202.44"/>
    <n v="24.4"/>
    <n v="157.8501"/>
    <n v="2.0760000000000001E-2"/>
    <n v="0"/>
    <n v="0"/>
    <n v="0"/>
    <n v="0"/>
    <n v="0.49593999999999999"/>
  </r>
  <r>
    <x v="0"/>
    <x v="5"/>
    <x v="5"/>
    <x v="1"/>
    <n v="112.39"/>
    <n v="85.31"/>
    <n v="259.34960999999998"/>
    <n v="4.1259999999999998E-2"/>
    <n v="0"/>
    <n v="0"/>
    <n v="0"/>
    <n v="0"/>
    <n v="0.77144999999999997"/>
  </r>
  <r>
    <x v="0"/>
    <x v="5"/>
    <x v="5"/>
    <x v="2"/>
    <n v="42.9"/>
    <n v="17.010000000000002"/>
    <n v="22.10999"/>
    <n v="2.97E-3"/>
    <n v="0"/>
    <n v="0"/>
    <n v="0"/>
    <n v="0"/>
    <n v="7.2459999999999997E-2"/>
  </r>
  <r>
    <x v="0"/>
    <x v="5"/>
    <x v="5"/>
    <x v="3"/>
    <n v="57.83"/>
    <n v="12.68"/>
    <n v="25.239989999999999"/>
    <n v="3.0000000000000001E-3"/>
    <n v="0"/>
    <n v="0"/>
    <n v="0"/>
    <n v="0"/>
    <n v="8.4099999999999994E-2"/>
  </r>
  <r>
    <x v="0"/>
    <x v="5"/>
    <x v="5"/>
    <x v="4"/>
    <n v="2.39"/>
    <n v="259.39999999999998"/>
    <n v="12.96997"/>
    <n v="2.82E-3"/>
    <n v="0"/>
    <n v="0"/>
    <n v="0"/>
    <n v="0"/>
    <n v="3.7379999999999997E-2"/>
  </r>
  <r>
    <x v="0"/>
    <x v="5"/>
    <x v="5"/>
    <x v="5"/>
    <n v="12.48"/>
    <n v="39.200000000000003"/>
    <n v="19.599979999999999"/>
    <n v="2.8600000000000001E-3"/>
    <n v="0"/>
    <n v="0"/>
    <n v="0"/>
    <n v="0"/>
    <n v="6.1469999999999997E-2"/>
  </r>
  <r>
    <x v="0"/>
    <x v="5"/>
    <x v="5"/>
    <x v="6"/>
    <n v="89.81"/>
    <n v="81.27"/>
    <n v="182.85986"/>
    <n v="2.946E-2"/>
    <n v="0"/>
    <n v="0"/>
    <n v="0"/>
    <n v="0"/>
    <n v="0.55749000000000004"/>
  </r>
  <r>
    <x v="0"/>
    <x v="5"/>
    <x v="5"/>
    <x v="7"/>
    <n v="97.73"/>
    <n v="17.11"/>
    <n v="61.440060000000003"/>
    <n v="6.0899999999999999E-3"/>
    <n v="0"/>
    <n v="0"/>
    <n v="0"/>
    <n v="0"/>
    <n v="0.19969999999999999"/>
  </r>
  <r>
    <x v="0"/>
    <x v="5"/>
    <x v="5"/>
    <x v="8"/>
    <n v="304.12"/>
    <n v="39.19"/>
    <n v="345.62011999999999"/>
    <n v="5.3120000000000001E-2"/>
    <n v="0"/>
    <n v="0"/>
    <n v="0"/>
    <n v="0"/>
    <n v="1.06301"/>
  </r>
  <r>
    <x v="0"/>
    <x v="5"/>
    <x v="5"/>
    <x v="9"/>
    <n v="89.24"/>
    <n v="56.65"/>
    <n v="149.56005999999999"/>
    <n v="2.3480000000000001E-2"/>
    <n v="0"/>
    <n v="0"/>
    <n v="0"/>
    <n v="0"/>
    <n v="0.44663000000000003"/>
  </r>
  <r>
    <x v="0"/>
    <x v="5"/>
    <x v="5"/>
    <x v="10"/>
    <n v="1636.03"/>
    <n v="15.38"/>
    <n v="670.80078000000003"/>
    <n v="0.10899"/>
    <n v="6.0499999999999998E-3"/>
    <n v="0"/>
    <n v="0"/>
    <n v="0"/>
    <n v="2.0872799999999998"/>
  </r>
  <r>
    <x v="0"/>
    <x v="5"/>
    <x v="6"/>
    <x v="0"/>
    <n v="263.88"/>
    <n v="34.43"/>
    <n v="990.60986000000003"/>
    <n v="4.5909999999999999E-2"/>
    <n v="0"/>
    <n v="0"/>
    <n v="0"/>
    <n v="0"/>
    <n v="3.0730400000000002"/>
  </r>
  <r>
    <x v="0"/>
    <x v="5"/>
    <x v="6"/>
    <x v="1"/>
    <n v="207.57"/>
    <n v="83.94"/>
    <n v="1734.2998"/>
    <n v="8.9770000000000003E-2"/>
    <n v="0"/>
    <n v="0"/>
    <n v="0"/>
    <n v="0"/>
    <n v="5.1369100000000003"/>
  </r>
  <r>
    <x v="0"/>
    <x v="5"/>
    <x v="6"/>
    <x v="2"/>
    <n v="75.790000000000006"/>
    <n v="18.32"/>
    <n v="161.58996999999999"/>
    <n v="6.7299999999999999E-3"/>
    <n v="0"/>
    <n v="0"/>
    <n v="0"/>
    <n v="0"/>
    <n v="0.52603999999999995"/>
  </r>
  <r>
    <x v="0"/>
    <x v="5"/>
    <x v="6"/>
    <x v="3"/>
    <n v="86.44"/>
    <n v="17.84"/>
    <n v="205.93004999999999"/>
    <n v="7.0899999999999999E-3"/>
    <n v="0"/>
    <n v="0"/>
    <n v="0"/>
    <n v="0"/>
    <n v="0.67449999999999999"/>
  </r>
  <r>
    <x v="0"/>
    <x v="5"/>
    <x v="6"/>
    <x v="4"/>
    <n v="4.4800000000000004"/>
    <n v="284.98"/>
    <n v="116.83996999999999"/>
    <n v="6.2899999999999996E-3"/>
    <n v="0"/>
    <n v="0"/>
    <n v="0"/>
    <n v="0"/>
    <n v="0.33609"/>
  </r>
  <r>
    <x v="0"/>
    <x v="5"/>
    <x v="6"/>
    <x v="5"/>
    <n v="41.52"/>
    <n v="29.97"/>
    <n v="156.71996999999999"/>
    <n v="6.62E-3"/>
    <n v="0"/>
    <n v="0"/>
    <n v="0"/>
    <n v="0"/>
    <n v="0.48992999999999998"/>
  </r>
  <r>
    <x v="0"/>
    <x v="5"/>
    <x v="6"/>
    <x v="6"/>
    <n v="92.04"/>
    <n v="147.1"/>
    <n v="1122.40039"/>
    <n v="6.3119999999999996E-2"/>
    <n v="0"/>
    <n v="0"/>
    <n v="0"/>
    <n v="0"/>
    <n v="3.3282699999999998"/>
  </r>
  <r>
    <x v="0"/>
    <x v="5"/>
    <x v="6"/>
    <x v="7"/>
    <n v="141.55000000000001"/>
    <n v="22.2"/>
    <n v="555.94994999999994"/>
    <n v="1.542E-2"/>
    <n v="0"/>
    <n v="0"/>
    <n v="0"/>
    <n v="0"/>
    <n v="1.7846200000000001"/>
  </r>
  <r>
    <x v="0"/>
    <x v="5"/>
    <x v="6"/>
    <x v="8"/>
    <n v="996.68"/>
    <n v="24.51"/>
    <n v="2335.5293000000001"/>
    <n v="0.1164"/>
    <n v="0"/>
    <n v="0"/>
    <n v="0"/>
    <n v="0"/>
    <n v="7.3143500000000001"/>
  </r>
  <r>
    <x v="0"/>
    <x v="5"/>
    <x v="6"/>
    <x v="9"/>
    <n v="237.98"/>
    <n v="37.06"/>
    <n v="1135.62012"/>
    <n v="5.2549999999999999E-2"/>
    <n v="0"/>
    <n v="0"/>
    <n v="0"/>
    <n v="0"/>
    <n v="3.44869"/>
  </r>
  <r>
    <x v="0"/>
    <x v="5"/>
    <x v="6"/>
    <x v="10"/>
    <n v="1234.49"/>
    <n v="38.47"/>
    <n v="4319.8203100000001"/>
    <n v="0.23518"/>
    <n v="2.3900000000000002E-3"/>
    <n v="0"/>
    <n v="0"/>
    <n v="0"/>
    <n v="13.162660000000001"/>
  </r>
  <r>
    <x v="0"/>
    <x v="5"/>
    <x v="7"/>
    <x v="0"/>
    <n v="2233.56"/>
    <n v="30.39"/>
    <n v="2578.05078"/>
    <n v="0.32123000000000002"/>
    <n v="0"/>
    <n v="0"/>
    <n v="0"/>
    <n v="0"/>
    <n v="8.0119799999999994"/>
  </r>
  <r>
    <x v="0"/>
    <x v="5"/>
    <x v="7"/>
    <x v="1"/>
    <n v="1552.97"/>
    <n v="87.82"/>
    <n v="5132.2890600000001"/>
    <n v="0.64214000000000004"/>
    <n v="0"/>
    <n v="0"/>
    <n v="0"/>
    <n v="0"/>
    <n v="15.21509"/>
  </r>
  <r>
    <x v="0"/>
    <x v="5"/>
    <x v="7"/>
    <x v="2"/>
    <n v="476.87"/>
    <n v="20.78"/>
    <n v="388.58983999999998"/>
    <n v="4.6080000000000003E-2"/>
    <n v="0"/>
    <n v="0"/>
    <n v="0"/>
    <n v="0"/>
    <n v="1.25597"/>
  </r>
  <r>
    <x v="0"/>
    <x v="5"/>
    <x v="7"/>
    <x v="3"/>
    <n v="568.08000000000004"/>
    <n v="18.71"/>
    <n v="435.66019"/>
    <n v="4.6530000000000002E-2"/>
    <n v="0"/>
    <n v="0"/>
    <n v="0"/>
    <n v="0"/>
    <n v="1.42814"/>
  </r>
  <r>
    <x v="0"/>
    <x v="5"/>
    <x v="7"/>
    <x v="4"/>
    <n v="23.49"/>
    <n v="384.73"/>
    <n v="357.7998"/>
    <n v="4.5740000000000003E-2"/>
    <n v="0"/>
    <n v="0"/>
    <n v="0"/>
    <n v="0"/>
    <n v="1.0187999999999999"/>
  </r>
  <r>
    <x v="0"/>
    <x v="5"/>
    <x v="7"/>
    <x v="5"/>
    <n v="215.12"/>
    <n v="42.25"/>
    <n v="391.24025999999998"/>
    <n v="4.598E-2"/>
    <n v="0"/>
    <n v="0"/>
    <n v="0"/>
    <n v="0"/>
    <n v="1.1842999999999999"/>
  </r>
  <r>
    <x v="0"/>
    <x v="5"/>
    <x v="7"/>
    <x v="6"/>
    <n v="1025.92"/>
    <n v="96.23"/>
    <n v="3573.0703100000001"/>
    <n v="0.45771000000000001"/>
    <n v="0"/>
    <n v="0"/>
    <n v="0"/>
    <n v="0"/>
    <n v="10.71095"/>
  </r>
  <r>
    <x v="0"/>
    <x v="5"/>
    <x v="7"/>
    <x v="7"/>
    <n v="1039.04"/>
    <n v="17.690000000000001"/>
    <n v="889.60937999999999"/>
    <n v="9.3340000000000006E-2"/>
    <n v="0"/>
    <n v="0"/>
    <n v="0"/>
    <n v="0"/>
    <n v="2.86842"/>
  </r>
  <r>
    <x v="0"/>
    <x v="5"/>
    <x v="7"/>
    <x v="8"/>
    <n v="5295.72"/>
    <n v="35.08"/>
    <n v="6483.5156200000001"/>
    <n v="0.82447999999999999"/>
    <n v="0"/>
    <n v="0"/>
    <n v="0"/>
    <n v="0"/>
    <n v="19.719760000000001"/>
  </r>
  <r>
    <x v="0"/>
    <x v="5"/>
    <x v="7"/>
    <x v="9"/>
    <n v="2280.77"/>
    <n v="31.74"/>
    <n v="3010.5"/>
    <n v="0.36769000000000002"/>
    <n v="0"/>
    <n v="0"/>
    <n v="0"/>
    <n v="0"/>
    <n v="9.2499099999999999"/>
  </r>
  <r>
    <x v="0"/>
    <x v="5"/>
    <x v="7"/>
    <x v="10"/>
    <n v="17075.89"/>
    <n v="20.81"/>
    <n v="13231.438480000001"/>
    <n v="1.6937899999999999"/>
    <n v="0"/>
    <n v="0"/>
    <n v="0"/>
    <n v="0"/>
    <n v="42.234819999999999"/>
  </r>
  <r>
    <x v="0"/>
    <x v="5"/>
    <x v="8"/>
    <x v="0"/>
    <n v="9358.08"/>
    <n v="26.8"/>
    <n v="28056.09375"/>
    <n v="1.18249"/>
    <n v="0"/>
    <n v="0"/>
    <n v="0"/>
    <n v="0"/>
    <n v="88.664140000000003"/>
  </r>
  <r>
    <x v="0"/>
    <x v="5"/>
    <x v="8"/>
    <x v="1"/>
    <n v="14926.04"/>
    <n v="34.47"/>
    <n v="52575.191409999999"/>
    <n v="2.32952"/>
    <n v="0"/>
    <n v="0"/>
    <n v="0"/>
    <n v="0"/>
    <n v="162.85272000000001"/>
  </r>
  <r>
    <x v="0"/>
    <x v="5"/>
    <x v="8"/>
    <x v="2"/>
    <n v="995.59"/>
    <n v="34.78"/>
    <n v="4365.7617200000004"/>
    <n v="0.17219999999999999"/>
    <n v="0"/>
    <n v="0"/>
    <n v="0"/>
    <n v="0"/>
    <n v="13.23878"/>
  </r>
  <r>
    <x v="0"/>
    <x v="5"/>
    <x v="8"/>
    <x v="3"/>
    <n v="2944.91"/>
    <n v="13.2"/>
    <n v="4869.6914100000004"/>
    <n v="0.17707000000000001"/>
    <n v="0"/>
    <n v="0"/>
    <n v="0"/>
    <n v="0"/>
    <n v="16.101849999999999"/>
  </r>
  <r>
    <x v="0"/>
    <x v="5"/>
    <x v="8"/>
    <x v="4"/>
    <n v="96.83"/>
    <n v="346.76"/>
    <n v="3765.8398400000001"/>
    <n v="0.16653999999999999"/>
    <n v="0"/>
    <n v="0"/>
    <n v="0"/>
    <n v="0"/>
    <n v="10.76163"/>
  </r>
  <r>
    <x v="0"/>
    <x v="5"/>
    <x v="8"/>
    <x v="5"/>
    <n v="905.04"/>
    <n v="39.83"/>
    <n v="4947.9003899999998"/>
    <n v="0.17793999999999999"/>
    <n v="0"/>
    <n v="0"/>
    <n v="0"/>
    <n v="0"/>
    <n v="15.15136"/>
  </r>
  <r>
    <x v="0"/>
    <x v="5"/>
    <x v="8"/>
    <x v="6"/>
    <n v="5075.78"/>
    <n v="69.900000000000006"/>
    <n v="35728.3125"/>
    <n v="1.6464799999999999"/>
    <n v="0"/>
    <n v="0"/>
    <n v="0"/>
    <n v="0"/>
    <n v="108.99008000000001"/>
  </r>
  <r>
    <x v="0"/>
    <x v="5"/>
    <x v="8"/>
    <x v="7"/>
    <n v="4238.8"/>
    <n v="20.67"/>
    <n v="13647.5625"/>
    <n v="0.39306999999999997"/>
    <n v="0"/>
    <n v="0"/>
    <n v="0"/>
    <n v="0"/>
    <n v="43.874659999999999"/>
  </r>
  <r>
    <x v="0"/>
    <x v="5"/>
    <x v="8"/>
    <x v="8"/>
    <n v="17304.52"/>
    <n v="37.19"/>
    <n v="66445.1875"/>
    <n v="2.9866899999999998"/>
    <n v="0"/>
    <n v="0"/>
    <n v="0"/>
    <n v="0"/>
    <n v="203.39418000000001"/>
  </r>
  <r>
    <x v="0"/>
    <x v="5"/>
    <x v="8"/>
    <x v="9"/>
    <n v="5900.83"/>
    <n v="45.82"/>
    <n v="37376.5625"/>
    <n v="1.40143"/>
    <n v="0"/>
    <n v="0"/>
    <n v="0"/>
    <n v="0"/>
    <n v="114.74885"/>
  </r>
  <r>
    <x v="0"/>
    <x v="5"/>
    <x v="8"/>
    <x v="10"/>
    <n v="49744.04"/>
    <n v="27.15"/>
    <n v="132283.375"/>
    <n v="6.0924699999999996"/>
    <n v="0"/>
    <n v="0"/>
    <n v="0"/>
    <n v="0"/>
    <n v="410.04696999999999"/>
  </r>
  <r>
    <x v="0"/>
    <x v="6"/>
    <x v="0"/>
    <x v="0"/>
    <n v="5527.75"/>
    <n v="21.33"/>
    <n v="16214.992190000001"/>
    <n v="0.42688999999999999"/>
    <n v="0"/>
    <n v="0"/>
    <n v="0"/>
    <n v="0"/>
    <n v="50.264099999999999"/>
  </r>
  <r>
    <x v="0"/>
    <x v="6"/>
    <x v="0"/>
    <x v="1"/>
    <n v="2071.0700000000002"/>
    <n v="108.36"/>
    <n v="31773.359380000002"/>
    <n v="0.84882999999999997"/>
    <n v="0"/>
    <n v="0"/>
    <n v="0"/>
    <n v="0"/>
    <n v="89.539050000000003"/>
  </r>
  <r>
    <x v="0"/>
    <x v="6"/>
    <x v="0"/>
    <x v="2"/>
    <n v="515.16999999999996"/>
    <n v="32.43"/>
    <n v="2399.5996100000002"/>
    <n v="6.157E-2"/>
    <n v="0"/>
    <n v="0"/>
    <n v="0"/>
    <n v="0"/>
    <n v="7.3304"/>
  </r>
  <r>
    <x v="0"/>
    <x v="6"/>
    <x v="0"/>
    <x v="3"/>
    <n v="1237.22"/>
    <n v="13.59"/>
    <n v="2362.1796899999999"/>
    <n v="6.13E-2"/>
    <n v="0"/>
    <n v="0"/>
    <n v="0"/>
    <n v="0"/>
    <n v="7.4500500000000001"/>
  </r>
  <r>
    <x v="0"/>
    <x v="6"/>
    <x v="0"/>
    <x v="4"/>
    <n v="84.57"/>
    <n v="189.59"/>
    <n v="2280.7705099999998"/>
    <n v="6.0699999999999997E-2"/>
    <n v="0"/>
    <n v="0"/>
    <n v="0"/>
    <n v="0"/>
    <n v="6.4346399999999999"/>
  </r>
  <r>
    <x v="0"/>
    <x v="6"/>
    <x v="0"/>
    <x v="5"/>
    <n v="531.03"/>
    <n v="30.35"/>
    <n v="2326.8203100000001"/>
    <n v="6.105E-2"/>
    <n v="0"/>
    <n v="0"/>
    <n v="0"/>
    <n v="0"/>
    <n v="6.8965100000000001"/>
  </r>
  <r>
    <x v="0"/>
    <x v="6"/>
    <x v="0"/>
    <x v="6"/>
    <n v="3705.79"/>
    <n v="43.01"/>
    <n v="22600.695309999999"/>
    <n v="0.60558999999999996"/>
    <n v="0"/>
    <n v="0"/>
    <n v="0"/>
    <n v="0"/>
    <n v="67.883210000000005"/>
  </r>
  <r>
    <x v="0"/>
    <x v="6"/>
    <x v="0"/>
    <x v="7"/>
    <n v="2581.39"/>
    <n v="13.7"/>
    <n v="4754.8906200000001"/>
    <n v="0.12282999999999999"/>
    <n v="0"/>
    <n v="0"/>
    <n v="0"/>
    <n v="0"/>
    <n v="14.96083"/>
  </r>
  <r>
    <x v="0"/>
    <x v="6"/>
    <x v="0"/>
    <x v="8"/>
    <n v="16715.46"/>
    <n v="17.829999999999998"/>
    <n v="40812.8125"/>
    <n v="1.09121"/>
    <n v="0"/>
    <n v="0"/>
    <n v="0"/>
    <n v="0"/>
    <n v="125.89726"/>
  </r>
  <r>
    <x v="0"/>
    <x v="6"/>
    <x v="0"/>
    <x v="9"/>
    <n v="3201.53"/>
    <n v="38.57"/>
    <n v="18128.5"/>
    <n v="0.48486000000000001"/>
    <n v="0"/>
    <n v="0"/>
    <n v="0"/>
    <n v="0"/>
    <n v="53.44999"/>
  </r>
  <r>
    <x v="0"/>
    <x v="6"/>
    <x v="0"/>
    <x v="10"/>
    <n v="18232.91"/>
    <n v="33.659999999999997"/>
    <n v="83624.71875"/>
    <n v="2.24072"/>
    <n v="0"/>
    <n v="0"/>
    <n v="0"/>
    <n v="0"/>
    <n v="249.95433"/>
  </r>
  <r>
    <x v="0"/>
    <x v="6"/>
    <x v="1"/>
    <x v="0"/>
    <n v="2807"/>
    <n v="42.68"/>
    <n v="7283.7578100000001"/>
    <n v="0.45215"/>
    <n v="0"/>
    <n v="0"/>
    <n v="0"/>
    <n v="0"/>
    <n v="21.64798"/>
  </r>
  <r>
    <x v="0"/>
    <x v="6"/>
    <x v="1"/>
    <x v="1"/>
    <n v="2744.79"/>
    <n v="84.62"/>
    <n v="12497.67188"/>
    <n v="0.88724999999999998"/>
    <n v="0"/>
    <n v="0"/>
    <n v="0"/>
    <n v="0"/>
    <n v="35.905940000000001"/>
  </r>
  <r>
    <x v="0"/>
    <x v="6"/>
    <x v="1"/>
    <x v="2"/>
    <n v="465.41"/>
    <n v="32.15"/>
    <n v="1024.9599599999999"/>
    <n v="6.4449999999999993E-2"/>
    <n v="0"/>
    <n v="0"/>
    <n v="0"/>
    <n v="0"/>
    <n v="3.0232600000000001"/>
  </r>
  <r>
    <x v="0"/>
    <x v="6"/>
    <x v="1"/>
    <x v="3"/>
    <n v="2085.9"/>
    <n v="8.8000000000000007"/>
    <n v="1128.28027"/>
    <n v="6.5460000000000004E-2"/>
    <n v="0"/>
    <n v="0"/>
    <n v="0"/>
    <n v="0"/>
    <n v="3.6875300000000002"/>
  </r>
  <r>
    <x v="0"/>
    <x v="6"/>
    <x v="1"/>
    <x v="4"/>
    <n v="54.84"/>
    <n v="277.02"/>
    <n v="928.02050999999994"/>
    <n v="6.361E-2"/>
    <n v="0"/>
    <n v="0"/>
    <n v="0"/>
    <n v="0"/>
    <n v="2.5672000000000001"/>
  </r>
  <r>
    <x v="0"/>
    <x v="6"/>
    <x v="1"/>
    <x v="5"/>
    <n v="533.11"/>
    <n v="29.13"/>
    <n v="1360.16992"/>
    <n v="6.7129999999999995E-2"/>
    <n v="0"/>
    <n v="0"/>
    <n v="0"/>
    <n v="0"/>
    <n v="4.0632099999999998"/>
  </r>
  <r>
    <x v="0"/>
    <x v="6"/>
    <x v="1"/>
    <x v="6"/>
    <n v="1461.62"/>
    <n v="108.29"/>
    <n v="8767.09375"/>
    <n v="0.63253000000000004"/>
    <n v="0"/>
    <n v="0"/>
    <n v="0"/>
    <n v="0"/>
    <n v="25.075520000000001"/>
  </r>
  <r>
    <x v="0"/>
    <x v="6"/>
    <x v="1"/>
    <x v="7"/>
    <n v="2254"/>
    <n v="15.7"/>
    <n v="2932.44922"/>
    <n v="0.13641"/>
    <n v="0"/>
    <n v="0"/>
    <n v="0"/>
    <n v="0"/>
    <n v="9.2203199999999992"/>
  </r>
  <r>
    <x v="0"/>
    <x v="6"/>
    <x v="1"/>
    <x v="8"/>
    <n v="9867.42"/>
    <n v="32.01"/>
    <n v="15477.04688"/>
    <n v="1.1367"/>
    <n v="0"/>
    <n v="0"/>
    <n v="0"/>
    <n v="0"/>
    <n v="45.636049999999997"/>
  </r>
  <r>
    <x v="0"/>
    <x v="6"/>
    <x v="1"/>
    <x v="9"/>
    <n v="2278.63"/>
    <n v="52.95"/>
    <n v="8242.1093799999999"/>
    <n v="0.51610999999999996"/>
    <n v="0"/>
    <n v="0"/>
    <n v="0"/>
    <n v="0"/>
    <n v="23.99457"/>
  </r>
  <r>
    <x v="0"/>
    <x v="6"/>
    <x v="1"/>
    <x v="10"/>
    <n v="24507.33"/>
    <n v="25.25"/>
    <n v="30652.84375"/>
    <n v="2.3259400000000001"/>
    <n v="0"/>
    <n v="0"/>
    <n v="0"/>
    <n v="0"/>
    <n v="90.877769999999998"/>
  </r>
  <r>
    <x v="0"/>
    <x v="6"/>
    <x v="2"/>
    <x v="0"/>
    <n v="455.21"/>
    <n v="31.22"/>
    <n v="1521.5703100000001"/>
    <n v="5.602E-2"/>
    <n v="0"/>
    <n v="0"/>
    <n v="0"/>
    <n v="0"/>
    <n v="4.5877400000000002"/>
  </r>
  <r>
    <x v="0"/>
    <x v="6"/>
    <x v="2"/>
    <x v="1"/>
    <n v="269.68"/>
    <n v="101.87"/>
    <n v="2393.0293000000001"/>
    <n v="0.10754"/>
    <n v="0"/>
    <n v="0"/>
    <n v="0"/>
    <n v="0"/>
    <n v="6.82599"/>
  </r>
  <r>
    <x v="0"/>
    <x v="6"/>
    <x v="2"/>
    <x v="2"/>
    <n v="143.88999999999999"/>
    <n v="13.64"/>
    <n v="181.18994000000001"/>
    <n v="7.7600000000000004E-3"/>
    <n v="0"/>
    <n v="0"/>
    <n v="0"/>
    <n v="0"/>
    <n v="0.57035000000000002"/>
  </r>
  <r>
    <x v="0"/>
    <x v="6"/>
    <x v="2"/>
    <x v="3"/>
    <n v="157.31"/>
    <n v="12.6"/>
    <n v="234.40002000000001"/>
    <n v="8.1099999999999992E-3"/>
    <n v="0"/>
    <n v="0"/>
    <n v="0"/>
    <n v="0"/>
    <n v="0.75529999999999997"/>
  </r>
  <r>
    <x v="0"/>
    <x v="6"/>
    <x v="2"/>
    <x v="4"/>
    <n v="6.01"/>
    <n v="304.08"/>
    <n v="158.12"/>
    <n v="7.6299999999999996E-3"/>
    <n v="0"/>
    <n v="0"/>
    <n v="0"/>
    <n v="0"/>
    <n v="0.43596000000000001"/>
  </r>
  <r>
    <x v="0"/>
    <x v="6"/>
    <x v="2"/>
    <x v="5"/>
    <n v="20.99"/>
    <n v="95.77"/>
    <n v="234.64000999999999"/>
    <n v="8.0499999999999999E-3"/>
    <n v="0"/>
    <n v="0"/>
    <n v="0"/>
    <n v="0"/>
    <n v="0.68210999999999999"/>
  </r>
  <r>
    <x v="0"/>
    <x v="6"/>
    <x v="2"/>
    <x v="6"/>
    <n v="141.97"/>
    <n v="144.41"/>
    <n v="1601.49011"/>
    <n v="7.6050000000000006E-2"/>
    <n v="0"/>
    <n v="0"/>
    <n v="0"/>
    <n v="0"/>
    <n v="4.5648499999999999"/>
  </r>
  <r>
    <x v="0"/>
    <x v="6"/>
    <x v="2"/>
    <x v="7"/>
    <n v="277.41000000000003"/>
    <n v="20.04"/>
    <n v="877.93988000000002"/>
    <n v="1.908E-2"/>
    <n v="0"/>
    <n v="0"/>
    <n v="0"/>
    <n v="0"/>
    <n v="2.7255600000000002"/>
  </r>
  <r>
    <x v="0"/>
    <x v="6"/>
    <x v="2"/>
    <x v="8"/>
    <n v="1375.52"/>
    <n v="26.16"/>
    <n v="3244.1308600000002"/>
    <n v="0.1394"/>
    <n v="0"/>
    <n v="0"/>
    <n v="0"/>
    <n v="0"/>
    <n v="9.7385400000000004"/>
  </r>
  <r>
    <x v="0"/>
    <x v="6"/>
    <x v="2"/>
    <x v="9"/>
    <n v="291.22000000000003"/>
    <n v="47.12"/>
    <n v="1573.7099599999999"/>
    <n v="6.2780000000000002E-2"/>
    <n v="0"/>
    <n v="0"/>
    <n v="0"/>
    <n v="0"/>
    <n v="4.5740400000000001"/>
  </r>
  <r>
    <x v="0"/>
    <x v="6"/>
    <x v="2"/>
    <x v="10"/>
    <n v="2259.7600000000002"/>
    <n v="34.479999999999997"/>
    <n v="5832.2729499999996"/>
    <n v="0.28101999999999999"/>
    <n v="0"/>
    <n v="0"/>
    <n v="0"/>
    <n v="0"/>
    <n v="17.257020000000001"/>
  </r>
  <r>
    <x v="0"/>
    <x v="6"/>
    <x v="3"/>
    <x v="0"/>
    <n v="642.53"/>
    <n v="22.8"/>
    <n v="1934.7597699999999"/>
    <n v="6.7519999999999997E-2"/>
    <n v="0"/>
    <n v="0"/>
    <n v="0"/>
    <n v="0"/>
    <n v="5.9126500000000002"/>
  </r>
  <r>
    <x v="0"/>
    <x v="6"/>
    <x v="3"/>
    <x v="1"/>
    <n v="314.64"/>
    <n v="85.11"/>
    <n v="3093.6503899999998"/>
    <n v="0.12728"/>
    <n v="0"/>
    <n v="0"/>
    <n v="0"/>
    <n v="0"/>
    <n v="8.8818599999999996"/>
  </r>
  <r>
    <x v="0"/>
    <x v="6"/>
    <x v="3"/>
    <x v="2"/>
    <n v="127.5"/>
    <n v="17.850000000000001"/>
    <n v="311.38"/>
    <n v="0.01"/>
    <n v="0"/>
    <n v="0"/>
    <n v="0"/>
    <n v="0"/>
    <n v="0.98360000000000003"/>
  </r>
  <r>
    <x v="0"/>
    <x v="6"/>
    <x v="3"/>
    <x v="3"/>
    <n v="189.64"/>
    <n v="11.26"/>
    <n v="328.03003000000001"/>
    <n v="1.014E-2"/>
    <n v="0"/>
    <n v="0"/>
    <n v="0"/>
    <n v="0"/>
    <n v="1.05498"/>
  </r>
  <r>
    <x v="0"/>
    <x v="6"/>
    <x v="3"/>
    <x v="4"/>
    <n v="5.84"/>
    <n v="331.16"/>
    <n v="205.31995000000001"/>
    <n v="8.8900000000000003E-3"/>
    <n v="0"/>
    <n v="0"/>
    <n v="0"/>
    <n v="0"/>
    <n v="0.56727000000000005"/>
  </r>
  <r>
    <x v="0"/>
    <x v="6"/>
    <x v="3"/>
    <x v="5"/>
    <n v="56.79"/>
    <n v="38.33"/>
    <n v="388.63988999999998"/>
    <n v="1.0630000000000001E-2"/>
    <n v="0"/>
    <n v="0"/>
    <n v="0"/>
    <n v="0"/>
    <n v="1.1531800000000001"/>
  </r>
  <r>
    <x v="0"/>
    <x v="6"/>
    <x v="3"/>
    <x v="6"/>
    <n v="134.49"/>
    <n v="148.56"/>
    <n v="1992.2100800000001"/>
    <n v="8.9039999999999994E-2"/>
    <n v="0"/>
    <n v="0"/>
    <n v="0"/>
    <n v="0"/>
    <n v="5.6888500000000004"/>
  </r>
  <r>
    <x v="0"/>
    <x v="6"/>
    <x v="3"/>
    <x v="7"/>
    <n v="326.66000000000003"/>
    <n v="16.489999999999998"/>
    <n v="1023.19989"/>
    <n v="2.3879999999999998E-2"/>
    <n v="0"/>
    <n v="0"/>
    <n v="0"/>
    <n v="0"/>
    <n v="3.2097000000000002"/>
  </r>
  <r>
    <x v="0"/>
    <x v="6"/>
    <x v="3"/>
    <x v="8"/>
    <n v="1265.3900000000001"/>
    <n v="30.73"/>
    <n v="4900.8418000000001"/>
    <n v="0.17269000000000001"/>
    <n v="0"/>
    <n v="0"/>
    <n v="0"/>
    <n v="0"/>
    <n v="14.77309"/>
  </r>
  <r>
    <x v="0"/>
    <x v="6"/>
    <x v="3"/>
    <x v="9"/>
    <n v="592.78"/>
    <n v="25.96"/>
    <n v="2133.9101599999999"/>
    <n v="7.6280000000000001E-2"/>
    <n v="0"/>
    <n v="0"/>
    <n v="0"/>
    <n v="0"/>
    <n v="6.4239600000000001"/>
  </r>
  <r>
    <x v="0"/>
    <x v="6"/>
    <x v="3"/>
    <x v="10"/>
    <n v="4855.47"/>
    <n v="14.35"/>
    <n v="7340.1914100000004"/>
    <n v="0.32899"/>
    <n v="0"/>
    <n v="0"/>
    <n v="0"/>
    <n v="0"/>
    <n v="22.46782"/>
  </r>
  <r>
    <x v="0"/>
    <x v="6"/>
    <x v="4"/>
    <x v="0"/>
    <n v="1459.75"/>
    <n v="33.229999999999997"/>
    <n v="4528.6679700000004"/>
    <n v="0.20280000000000001"/>
    <n v="0"/>
    <n v="0"/>
    <n v="0"/>
    <n v="0"/>
    <n v="13.455109999999999"/>
  </r>
  <r>
    <x v="0"/>
    <x v="6"/>
    <x v="4"/>
    <x v="1"/>
    <n v="1138.18"/>
    <n v="84.71"/>
    <n v="8743.2968799999999"/>
    <n v="0.40306999999999998"/>
    <n v="0"/>
    <n v="0"/>
    <n v="0"/>
    <n v="0"/>
    <n v="24.918430000000001"/>
  </r>
  <r>
    <x v="0"/>
    <x v="6"/>
    <x v="4"/>
    <x v="2"/>
    <n v="423.74"/>
    <n v="17.07"/>
    <n v="697.98981000000003"/>
    <n v="2.938E-2"/>
    <n v="0"/>
    <n v="0"/>
    <n v="0"/>
    <n v="0"/>
    <n v="2.1937799999999998"/>
  </r>
  <r>
    <x v="0"/>
    <x v="6"/>
    <x v="4"/>
    <x v="3"/>
    <n v="542.32000000000005"/>
    <n v="14.39"/>
    <n v="819.81006000000002"/>
    <n v="3.032E-2"/>
    <n v="0"/>
    <n v="0"/>
    <n v="0"/>
    <n v="0"/>
    <n v="2.6107300000000002"/>
  </r>
  <r>
    <x v="0"/>
    <x v="6"/>
    <x v="4"/>
    <x v="4"/>
    <n v="29.2"/>
    <n v="226.58"/>
    <n v="595.91016000000002"/>
    <n v="2.86E-2"/>
    <n v="0"/>
    <n v="0"/>
    <n v="0"/>
    <n v="0"/>
    <n v="1.6557599999999999"/>
  </r>
  <r>
    <x v="0"/>
    <x v="6"/>
    <x v="4"/>
    <x v="5"/>
    <n v="176.6"/>
    <n v="37.979999999999997"/>
    <n v="740.29987000000006"/>
    <n v="2.9700000000000001E-2"/>
    <n v="0"/>
    <n v="0"/>
    <n v="0"/>
    <n v="0"/>
    <n v="2.1878099999999998"/>
  </r>
  <r>
    <x v="0"/>
    <x v="6"/>
    <x v="4"/>
    <x v="6"/>
    <n v="580.14"/>
    <n v="121.89"/>
    <n v="5821.6210899999996"/>
    <n v="0.28495999999999999"/>
    <n v="0"/>
    <n v="0"/>
    <n v="0"/>
    <n v="0"/>
    <n v="16.657620000000001"/>
  </r>
  <r>
    <x v="0"/>
    <x v="6"/>
    <x v="4"/>
    <x v="7"/>
    <n v="714.74"/>
    <n v="23.6"/>
    <n v="2120.6699199999998"/>
    <n v="6.4299999999999996E-2"/>
    <n v="0"/>
    <n v="0"/>
    <n v="0"/>
    <n v="0"/>
    <n v="6.5299699999999996"/>
  </r>
  <r>
    <x v="0"/>
    <x v="6"/>
    <x v="4"/>
    <x v="8"/>
    <n v="3984.36"/>
    <n v="32.020000000000003"/>
    <n v="11457.773440000001"/>
    <n v="0.52031000000000005"/>
    <n v="0"/>
    <n v="0"/>
    <n v="0"/>
    <n v="0"/>
    <n v="34.14987"/>
  </r>
  <r>
    <x v="0"/>
    <x v="6"/>
    <x v="4"/>
    <x v="9"/>
    <n v="995.71"/>
    <n v="51.63"/>
    <n v="5605.96875"/>
    <n v="0.23518"/>
    <n v="0"/>
    <n v="0"/>
    <n v="0"/>
    <n v="0"/>
    <n v="16.344239999999999"/>
  </r>
  <r>
    <x v="0"/>
    <x v="6"/>
    <x v="4"/>
    <x v="10"/>
    <n v="5259.49"/>
    <n v="49.13"/>
    <n v="21517.015619999998"/>
    <n v="1.0543"/>
    <n v="0"/>
    <n v="0"/>
    <n v="0"/>
    <n v="0"/>
    <n v="62.401290000000003"/>
  </r>
  <r>
    <x v="0"/>
    <x v="6"/>
    <x v="5"/>
    <x v="0"/>
    <n v="211.49"/>
    <n v="24.66"/>
    <n v="223.16991999999999"/>
    <n v="2.1850000000000001E-2"/>
    <n v="0"/>
    <n v="0"/>
    <n v="0"/>
    <n v="0"/>
    <n v="0.67725999999999997"/>
  </r>
  <r>
    <x v="0"/>
    <x v="6"/>
    <x v="5"/>
    <x v="1"/>
    <n v="115.89"/>
    <n v="88.16"/>
    <n v="308.57031000000001"/>
    <n v="4.2750000000000003E-2"/>
    <n v="0"/>
    <n v="0"/>
    <n v="0"/>
    <n v="0"/>
    <n v="0.88458999999999999"/>
  </r>
  <r>
    <x v="0"/>
    <x v="6"/>
    <x v="5"/>
    <x v="2"/>
    <n v="44.71"/>
    <n v="17.39"/>
    <n v="31.46997"/>
    <n v="3.1199999999999999E-3"/>
    <n v="0"/>
    <n v="0"/>
    <n v="0"/>
    <n v="0"/>
    <n v="9.9430000000000004E-2"/>
  </r>
  <r>
    <x v="0"/>
    <x v="6"/>
    <x v="5"/>
    <x v="3"/>
    <n v="60.87"/>
    <n v="12.9"/>
    <n v="39.220030000000001"/>
    <n v="3.1900000000000001E-3"/>
    <n v="0"/>
    <n v="0"/>
    <n v="0"/>
    <n v="0"/>
    <n v="0.12581000000000001"/>
  </r>
  <r>
    <x v="0"/>
    <x v="6"/>
    <x v="5"/>
    <x v="4"/>
    <n v="2.44"/>
    <n v="262.60000000000002"/>
    <n v="13.13"/>
    <n v="2.8900000000000002E-3"/>
    <n v="0"/>
    <n v="0"/>
    <n v="0"/>
    <n v="0"/>
    <n v="3.6490000000000002E-2"/>
  </r>
  <r>
    <x v="0"/>
    <x v="6"/>
    <x v="5"/>
    <x v="5"/>
    <n v="13.32"/>
    <n v="41.24"/>
    <n v="34.640009999999997"/>
    <n v="3.0300000000000001E-3"/>
    <n v="0"/>
    <n v="0"/>
    <n v="0"/>
    <n v="0"/>
    <n v="0.1045"/>
  </r>
  <r>
    <x v="0"/>
    <x v="6"/>
    <x v="5"/>
    <x v="6"/>
    <n v="92.32"/>
    <n v="82.24"/>
    <n v="206.41015999999999"/>
    <n v="3.0460000000000001E-2"/>
    <n v="0"/>
    <n v="0"/>
    <n v="0"/>
    <n v="0"/>
    <n v="0.60658000000000001"/>
  </r>
  <r>
    <x v="0"/>
    <x v="6"/>
    <x v="5"/>
    <x v="7"/>
    <n v="103.09"/>
    <n v="19.579999999999998"/>
    <n v="104.96997"/>
    <n v="6.6E-3"/>
    <n v="0"/>
    <n v="0"/>
    <n v="0"/>
    <n v="0"/>
    <n v="0.32708999999999999"/>
  </r>
  <r>
    <x v="0"/>
    <x v="6"/>
    <x v="5"/>
    <x v="8"/>
    <n v="315.25"/>
    <n v="39.53"/>
    <n v="439.91991999999999"/>
    <n v="5.5259999999999997E-2"/>
    <n v="0"/>
    <n v="0"/>
    <n v="0"/>
    <n v="0"/>
    <n v="1.3061199999999999"/>
  </r>
  <r>
    <x v="0"/>
    <x v="6"/>
    <x v="5"/>
    <x v="9"/>
    <n v="92.71"/>
    <n v="52.49"/>
    <n v="182.12988000000001"/>
    <n v="2.4369999999999999E-2"/>
    <n v="0"/>
    <n v="0"/>
    <n v="0"/>
    <n v="0"/>
    <n v="0.52688999999999997"/>
  </r>
  <r>
    <x v="0"/>
    <x v="6"/>
    <x v="5"/>
    <x v="10"/>
    <n v="1684.53"/>
    <n v="15.85"/>
    <n v="768.77930000000003"/>
    <n v="0.11269999999999999"/>
    <n v="6.2599999999999999E-3"/>
    <n v="0"/>
    <n v="0"/>
    <n v="0"/>
    <n v="2.30437"/>
  </r>
  <r>
    <x v="0"/>
    <x v="6"/>
    <x v="6"/>
    <x v="0"/>
    <n v="307.8"/>
    <n v="34.090000000000003"/>
    <n v="1497.15039"/>
    <n v="5.3850000000000002E-2"/>
    <n v="0"/>
    <n v="0"/>
    <n v="0"/>
    <n v="0"/>
    <n v="4.4994699999999996"/>
  </r>
  <r>
    <x v="0"/>
    <x v="6"/>
    <x v="6"/>
    <x v="1"/>
    <n v="238.07"/>
    <n v="78.290000000000006"/>
    <n v="2387.9394499999999"/>
    <n v="0.10242999999999999"/>
    <n v="0"/>
    <n v="0"/>
    <n v="0"/>
    <n v="0"/>
    <n v="6.8426299999999998"/>
  </r>
  <r>
    <x v="0"/>
    <x v="6"/>
    <x v="6"/>
    <x v="2"/>
    <n v="89.81"/>
    <n v="19.260000000000002"/>
    <n v="270.01001000000002"/>
    <n v="8.1600000000000006E-3"/>
    <n v="0"/>
    <n v="0"/>
    <n v="0"/>
    <n v="0"/>
    <n v="0.84665999999999997"/>
  </r>
  <r>
    <x v="0"/>
    <x v="6"/>
    <x v="6"/>
    <x v="3"/>
    <n v="107.47"/>
    <n v="18.739999999999998"/>
    <n v="394.07996000000003"/>
    <n v="9.1800000000000007E-3"/>
    <n v="0"/>
    <n v="0"/>
    <n v="0"/>
    <n v="0"/>
    <n v="1.2415499999999999"/>
  </r>
  <r>
    <x v="0"/>
    <x v="6"/>
    <x v="6"/>
    <x v="4"/>
    <n v="5"/>
    <n v="278.75"/>
    <n v="144.94995"/>
    <n v="7.0600000000000003E-3"/>
    <n v="0"/>
    <n v="0"/>
    <n v="0"/>
    <n v="0"/>
    <n v="0.40268999999999999"/>
  </r>
  <r>
    <x v="0"/>
    <x v="6"/>
    <x v="6"/>
    <x v="5"/>
    <n v="50.7"/>
    <n v="30.04"/>
    <n v="275.73998999999998"/>
    <n v="8.0800000000000004E-3"/>
    <n v="0"/>
    <n v="0"/>
    <n v="0"/>
    <n v="0"/>
    <n v="0.83199999999999996"/>
  </r>
  <r>
    <x v="0"/>
    <x v="6"/>
    <x v="6"/>
    <x v="6"/>
    <n v="100.75"/>
    <n v="149.68"/>
    <n v="1303.66992"/>
    <n v="7.0040000000000005E-2"/>
    <n v="0"/>
    <n v="0"/>
    <n v="0"/>
    <n v="0"/>
    <n v="3.7260900000000001"/>
  </r>
  <r>
    <x v="0"/>
    <x v="6"/>
    <x v="6"/>
    <x v="7"/>
    <n v="192.42"/>
    <n v="23.68"/>
    <n v="1204.75"/>
    <n v="2.181E-2"/>
    <n v="0"/>
    <n v="0"/>
    <n v="0"/>
    <n v="0"/>
    <n v="3.7215799999999999"/>
  </r>
  <r>
    <x v="0"/>
    <x v="6"/>
    <x v="6"/>
    <x v="8"/>
    <n v="1127.98"/>
    <n v="24.63"/>
    <n v="3233.5"/>
    <n v="0.13353999999999999"/>
    <n v="0"/>
    <n v="0"/>
    <n v="0"/>
    <n v="0"/>
    <n v="9.7870799999999996"/>
  </r>
  <r>
    <x v="0"/>
    <x v="6"/>
    <x v="6"/>
    <x v="9"/>
    <n v="290.72000000000003"/>
    <n v="33.47"/>
    <n v="1765.1502700000001"/>
    <n v="6.191E-2"/>
    <n v="0"/>
    <n v="0"/>
    <n v="0"/>
    <n v="0"/>
    <n v="5.2109500000000004"/>
  </r>
  <r>
    <x v="0"/>
    <x v="6"/>
    <x v="6"/>
    <x v="10"/>
    <n v="1372.09"/>
    <n v="38.130000000000003"/>
    <n v="5246.6210899999996"/>
    <n v="0.26300000000000001"/>
    <n v="2.63E-3"/>
    <n v="0"/>
    <n v="0"/>
    <n v="0"/>
    <n v="15.43332"/>
  </r>
  <r>
    <x v="0"/>
    <x v="6"/>
    <x v="7"/>
    <x v="0"/>
    <n v="2323.15"/>
    <n v="31.01"/>
    <n v="2778.16797"/>
    <n v="0.33609"/>
    <n v="0"/>
    <n v="0"/>
    <n v="0"/>
    <n v="0"/>
    <n v="8.3226999999999993"/>
  </r>
  <r>
    <x v="0"/>
    <x v="6"/>
    <x v="7"/>
    <x v="1"/>
    <n v="1615.55"/>
    <n v="88.51"/>
    <n v="5539.03125"/>
    <n v="0.67178000000000004"/>
    <n v="0"/>
    <n v="0"/>
    <n v="0"/>
    <n v="0"/>
    <n v="15.82897"/>
  </r>
  <r>
    <x v="0"/>
    <x v="6"/>
    <x v="7"/>
    <x v="2"/>
    <n v="497.32"/>
    <n v="21.14"/>
    <n v="432.29003999999998"/>
    <n v="4.8390000000000002E-2"/>
    <n v="0"/>
    <n v="0"/>
    <n v="0"/>
    <n v="0"/>
    <n v="1.3477699999999999"/>
  </r>
  <r>
    <x v="0"/>
    <x v="6"/>
    <x v="7"/>
    <x v="3"/>
    <n v="595.35"/>
    <n v="19.03"/>
    <n v="518.82030999999995"/>
    <n v="4.929E-2"/>
    <n v="0"/>
    <n v="0"/>
    <n v="0"/>
    <n v="0"/>
    <n v="1.6383300000000001"/>
  </r>
  <r>
    <x v="0"/>
    <x v="6"/>
    <x v="7"/>
    <x v="4"/>
    <n v="24.49"/>
    <n v="387.16"/>
    <n v="387.16016000000002"/>
    <n v="4.7809999999999998E-2"/>
    <n v="0"/>
    <n v="0"/>
    <n v="0"/>
    <n v="0"/>
    <n v="1.0629500000000001"/>
  </r>
  <r>
    <x v="0"/>
    <x v="6"/>
    <x v="7"/>
    <x v="5"/>
    <n v="225.75"/>
    <n v="41.39"/>
    <n v="439.94040000000001"/>
    <n v="4.8340000000000001E-2"/>
    <n v="0"/>
    <n v="0"/>
    <n v="0"/>
    <n v="0"/>
    <n v="1.2882400000000001"/>
  </r>
  <r>
    <x v="0"/>
    <x v="6"/>
    <x v="7"/>
    <x v="6"/>
    <n v="1063.58"/>
    <n v="99.82"/>
    <n v="3759.3671899999999"/>
    <n v="0.47782000000000002"/>
    <n v="0"/>
    <n v="0"/>
    <n v="0"/>
    <n v="0"/>
    <n v="10.85322"/>
  </r>
  <r>
    <x v="0"/>
    <x v="6"/>
    <x v="7"/>
    <x v="7"/>
    <n v="1100.56"/>
    <n v="17.59"/>
    <n v="1081.84961"/>
    <n v="9.9169999999999994E-2"/>
    <n v="0"/>
    <n v="0"/>
    <n v="0"/>
    <n v="0"/>
    <n v="3.3620199999999998"/>
  </r>
  <r>
    <x v="0"/>
    <x v="6"/>
    <x v="7"/>
    <x v="8"/>
    <n v="5488.11"/>
    <n v="35.71"/>
    <n v="6870.2807599999996"/>
    <n v="0.86124000000000001"/>
    <n v="0"/>
    <n v="0"/>
    <n v="0"/>
    <n v="0"/>
    <n v="20.135120000000001"/>
  </r>
  <r>
    <x v="0"/>
    <x v="6"/>
    <x v="7"/>
    <x v="9"/>
    <n v="2386.2399999999998"/>
    <n v="31.31"/>
    <n v="3302.3906200000001"/>
    <n v="0.38534000000000002"/>
    <n v="0"/>
    <n v="0"/>
    <n v="0"/>
    <n v="0"/>
    <n v="9.7891100000000009"/>
  </r>
  <r>
    <x v="0"/>
    <x v="6"/>
    <x v="7"/>
    <x v="10"/>
    <n v="17736.72"/>
    <n v="21.07"/>
    <n v="13920.625"/>
    <n v="1.76827"/>
    <n v="0"/>
    <n v="0"/>
    <n v="0"/>
    <n v="0"/>
    <n v="42.83822"/>
  </r>
  <r>
    <x v="0"/>
    <x v="6"/>
    <x v="8"/>
    <x v="0"/>
    <n v="10543.88"/>
    <n v="28.03"/>
    <n v="33238.890619999998"/>
    <n v="1.3586100000000001"/>
    <n v="0"/>
    <n v="0"/>
    <n v="0"/>
    <n v="0"/>
    <n v="101.19256"/>
  </r>
  <r>
    <x v="0"/>
    <x v="6"/>
    <x v="8"/>
    <x v="1"/>
    <n v="16661.990000000002"/>
    <n v="34.9"/>
    <n v="60579.46875"/>
    <n v="2.6494200000000001"/>
    <n v="0"/>
    <n v="0"/>
    <n v="0"/>
    <n v="0"/>
    <n v="180.79696999999999"/>
  </r>
  <r>
    <x v="0"/>
    <x v="6"/>
    <x v="8"/>
    <x v="2"/>
    <n v="1148.72"/>
    <n v="35.46"/>
    <n v="5429.5898399999996"/>
    <n v="0.2011"/>
    <n v="0"/>
    <n v="0"/>
    <n v="0"/>
    <n v="0"/>
    <n v="15.871650000000001"/>
  </r>
  <r>
    <x v="0"/>
    <x v="6"/>
    <x v="8"/>
    <x v="3"/>
    <n v="3397.8"/>
    <n v="13.61"/>
    <n v="6164.7695299999996"/>
    <n v="0.21"/>
    <n v="0"/>
    <n v="0"/>
    <n v="0"/>
    <n v="0"/>
    <n v="19.631969999999999"/>
  </r>
  <r>
    <x v="0"/>
    <x v="6"/>
    <x v="8"/>
    <x v="4"/>
    <n v="109.44"/>
    <n v="349.57"/>
    <n v="4408.1113299999997"/>
    <n v="0.18983"/>
    <n v="0"/>
    <n v="0"/>
    <n v="0"/>
    <n v="0"/>
    <n v="12.146430000000001"/>
  </r>
  <r>
    <x v="0"/>
    <x v="6"/>
    <x v="8"/>
    <x v="5"/>
    <n v="1055.8399999999999"/>
    <n v="42.33"/>
    <n v="6382.8906200000001"/>
    <n v="0.21206"/>
    <n v="0"/>
    <n v="0"/>
    <n v="0"/>
    <n v="0"/>
    <n v="18.852740000000001"/>
  </r>
  <r>
    <x v="0"/>
    <x v="6"/>
    <x v="8"/>
    <x v="6"/>
    <n v="5630.25"/>
    <n v="72.680000000000007"/>
    <n v="40298.875"/>
    <n v="1.8586800000000001"/>
    <n v="0"/>
    <n v="0"/>
    <n v="0"/>
    <n v="0"/>
    <n v="118.38839"/>
  </r>
  <r>
    <x v="0"/>
    <x v="6"/>
    <x v="8"/>
    <x v="7"/>
    <n v="5120.47"/>
    <n v="21.29"/>
    <n v="18766.648440000001"/>
    <n v="0.49420999999999998"/>
    <n v="0"/>
    <n v="0"/>
    <n v="0"/>
    <n v="0"/>
    <n v="58.092730000000003"/>
  </r>
  <r>
    <x v="0"/>
    <x v="6"/>
    <x v="8"/>
    <x v="8"/>
    <n v="19269.77"/>
    <n v="38.36"/>
    <n v="75392.75"/>
    <n v="3.38428"/>
    <n v="0"/>
    <n v="0"/>
    <n v="0"/>
    <n v="0"/>
    <n v="222.286"/>
  </r>
  <r>
    <x v="0"/>
    <x v="6"/>
    <x v="8"/>
    <x v="9"/>
    <n v="6948.94"/>
    <n v="45.14"/>
    <n v="47309.46875"/>
    <n v="1.65384"/>
    <n v="0"/>
    <n v="0"/>
    <n v="0"/>
    <n v="0"/>
    <n v="140.23625000000001"/>
  </r>
  <r>
    <x v="0"/>
    <x v="6"/>
    <x v="8"/>
    <x v="10"/>
    <n v="55220.36"/>
    <n v="27.27"/>
    <n v="149322.125"/>
    <n v="6.8787700000000003"/>
    <n v="0"/>
    <n v="0"/>
    <n v="0"/>
    <n v="0"/>
    <n v="446.06805000000003"/>
  </r>
  <r>
    <x v="0"/>
    <x v="7"/>
    <x v="0"/>
    <x v="0"/>
    <n v="6286.2"/>
    <n v="21.78"/>
    <n v="16516.101559999999"/>
    <n v="0.49643999999999999"/>
    <n v="0"/>
    <n v="0"/>
    <n v="0"/>
    <n v="0"/>
    <n v="49.260190000000001"/>
  </r>
  <r>
    <x v="0"/>
    <x v="7"/>
    <x v="0"/>
    <x v="1"/>
    <n v="2367.39"/>
    <n v="110.01"/>
    <n v="32598.123049999998"/>
    <n v="0.98609000000000002"/>
    <n v="0"/>
    <n v="0"/>
    <n v="0"/>
    <n v="0"/>
    <n v="88.415139999999994"/>
  </r>
  <r>
    <x v="0"/>
    <x v="7"/>
    <x v="0"/>
    <x v="2"/>
    <n v="588.14"/>
    <n v="33.26"/>
    <n v="2427.25"/>
    <n v="7.1790000000000007E-2"/>
    <n v="0"/>
    <n v="0"/>
    <n v="0"/>
    <n v="0"/>
    <n v="7.1332599999999999"/>
  </r>
  <r>
    <x v="0"/>
    <x v="7"/>
    <x v="0"/>
    <x v="3"/>
    <n v="1413.6"/>
    <n v="13.58"/>
    <n v="2394.7109399999999"/>
    <n v="7.1389999999999995E-2"/>
    <n v="0"/>
    <n v="0"/>
    <n v="0"/>
    <n v="0"/>
    <n v="7.2727700000000004"/>
  </r>
  <r>
    <x v="0"/>
    <x v="7"/>
    <x v="0"/>
    <x v="4"/>
    <n v="96.67"/>
    <n v="193.65"/>
    <n v="2343.1503899999998"/>
    <n v="7.0559999999999998E-2"/>
    <n v="0"/>
    <n v="0"/>
    <n v="0"/>
    <n v="0"/>
    <n v="6.3642500000000002"/>
  </r>
  <r>
    <x v="0"/>
    <x v="7"/>
    <x v="0"/>
    <x v="5"/>
    <n v="608.34"/>
    <n v="30.92"/>
    <n v="2390.1093799999999"/>
    <n v="7.1120000000000003E-2"/>
    <n v="0"/>
    <n v="0"/>
    <n v="0"/>
    <n v="0"/>
    <n v="6.8134899999999998"/>
  </r>
  <r>
    <x v="0"/>
    <x v="7"/>
    <x v="0"/>
    <x v="6"/>
    <n v="4205.01"/>
    <n v="46.44"/>
    <n v="23181.359380000002"/>
    <n v="0.70320000000000005"/>
    <n v="0"/>
    <n v="0"/>
    <n v="0"/>
    <n v="0"/>
    <n v="66.991849999999999"/>
  </r>
  <r>
    <x v="0"/>
    <x v="7"/>
    <x v="0"/>
    <x v="7"/>
    <n v="2927.58"/>
    <n v="13.9"/>
    <n v="4811.1718799999999"/>
    <n v="0.14308999999999999"/>
    <n v="0"/>
    <n v="0"/>
    <n v="0"/>
    <n v="0"/>
    <n v="14.56983"/>
  </r>
  <r>
    <x v="0"/>
    <x v="7"/>
    <x v="0"/>
    <x v="8"/>
    <n v="19006.71"/>
    <n v="18.27"/>
    <n v="41864.03125"/>
    <n v="1.2674799999999999"/>
    <n v="0"/>
    <n v="0"/>
    <n v="0"/>
    <n v="0"/>
    <n v="124.25239000000001"/>
  </r>
  <r>
    <x v="0"/>
    <x v="7"/>
    <x v="0"/>
    <x v="9"/>
    <n v="3658.2"/>
    <n v="40.700000000000003"/>
    <n v="18587.96875"/>
    <n v="0.56313000000000002"/>
    <n v="0"/>
    <n v="0"/>
    <n v="0"/>
    <n v="0"/>
    <n v="52.740929999999999"/>
  </r>
  <r>
    <x v="0"/>
    <x v="7"/>
    <x v="0"/>
    <x v="10"/>
    <n v="20755.28"/>
    <n v="34.01"/>
    <n v="85778.6875"/>
    <n v="2.6019100000000002"/>
    <n v="0"/>
    <n v="0"/>
    <n v="0"/>
    <n v="0"/>
    <n v="246.77008000000001"/>
  </r>
  <r>
    <x v="0"/>
    <x v="7"/>
    <x v="1"/>
    <x v="0"/>
    <n v="2970.6"/>
    <n v="45.76"/>
    <n v="7485.8588900000004"/>
    <n v="0.48562"/>
    <n v="0"/>
    <n v="0"/>
    <n v="0"/>
    <n v="0"/>
    <n v="21.366209999999999"/>
  </r>
  <r>
    <x v="0"/>
    <x v="7"/>
    <x v="1"/>
    <x v="1"/>
    <n v="2882.03"/>
    <n v="89.34"/>
    <n v="12260.9375"/>
    <n v="0.94184999999999997"/>
    <n v="0"/>
    <n v="0"/>
    <n v="0"/>
    <n v="0"/>
    <n v="33.88852"/>
  </r>
  <r>
    <x v="0"/>
    <x v="7"/>
    <x v="1"/>
    <x v="2"/>
    <n v="497.99"/>
    <n v="33.020000000000003"/>
    <n v="1075.78027"/>
    <n v="6.9250000000000006E-2"/>
    <n v="0"/>
    <n v="0"/>
    <n v="0"/>
    <n v="0"/>
    <n v="3.0521199999999999"/>
  </r>
  <r>
    <x v="0"/>
    <x v="7"/>
    <x v="1"/>
    <x v="3"/>
    <n v="2209.04"/>
    <n v="9.18"/>
    <n v="1130.03027"/>
    <n v="7.0529999999999995E-2"/>
    <n v="0"/>
    <n v="0"/>
    <n v="0"/>
    <n v="0"/>
    <n v="3.5507499999999999"/>
  </r>
  <r>
    <x v="0"/>
    <x v="7"/>
    <x v="1"/>
    <x v="4"/>
    <n v="58.3"/>
    <n v="282.76"/>
    <n v="978.34960999999998"/>
    <n v="6.7989999999999995E-2"/>
    <n v="0"/>
    <n v="0"/>
    <n v="0"/>
    <n v="0"/>
    <n v="2.60656"/>
  </r>
  <r>
    <x v="0"/>
    <x v="7"/>
    <x v="1"/>
    <x v="5"/>
    <n v="580.29"/>
    <n v="31.74"/>
    <n v="1497.6093800000001"/>
    <n v="7.3889999999999997E-2"/>
    <n v="0"/>
    <n v="0"/>
    <n v="0"/>
    <n v="0"/>
    <n v="4.2918700000000003"/>
  </r>
  <r>
    <x v="0"/>
    <x v="7"/>
    <x v="1"/>
    <x v="6"/>
    <n v="1538.37"/>
    <n v="109.46"/>
    <n v="8401.40625"/>
    <n v="0.66988000000000003"/>
    <n v="0"/>
    <n v="0"/>
    <n v="0"/>
    <n v="0"/>
    <n v="23.141739999999999"/>
  </r>
  <r>
    <x v="0"/>
    <x v="7"/>
    <x v="1"/>
    <x v="7"/>
    <n v="2446.0300000000002"/>
    <n v="16.23"/>
    <n v="3117.1289099999999"/>
    <n v="0.15043999999999999"/>
    <n v="0"/>
    <n v="0"/>
    <n v="0"/>
    <n v="0"/>
    <n v="9.4258900000000008"/>
  </r>
  <r>
    <x v="0"/>
    <x v="7"/>
    <x v="1"/>
    <x v="8"/>
    <n v="10318.299999999999"/>
    <n v="32.630000000000003"/>
    <n v="14711.4375"/>
    <n v="1.2021500000000001"/>
    <n v="0"/>
    <n v="0"/>
    <n v="0"/>
    <n v="0"/>
    <n v="41.746189999999999"/>
  </r>
  <r>
    <x v="0"/>
    <x v="7"/>
    <x v="1"/>
    <x v="9"/>
    <n v="2434.79"/>
    <n v="54.9"/>
    <n v="8573.8281200000001"/>
    <n v="0.55449000000000004"/>
    <n v="0"/>
    <n v="0"/>
    <n v="0"/>
    <n v="0"/>
    <n v="24.022359999999999"/>
  </r>
  <r>
    <x v="0"/>
    <x v="7"/>
    <x v="1"/>
    <x v="10"/>
    <n v="25597.48"/>
    <n v="25.98"/>
    <n v="28317.25"/>
    <n v="2.4516300000000002"/>
    <n v="0"/>
    <n v="0"/>
    <n v="0"/>
    <n v="0"/>
    <n v="80.804019999999994"/>
  </r>
  <r>
    <x v="0"/>
    <x v="7"/>
    <x v="2"/>
    <x v="0"/>
    <n v="507.28"/>
    <n v="32.68"/>
    <n v="1701.3906199999999"/>
    <n v="6.318E-2"/>
    <n v="0"/>
    <n v="0"/>
    <n v="0"/>
    <n v="0"/>
    <n v="4.9366399999999997"/>
  </r>
  <r>
    <x v="0"/>
    <x v="7"/>
    <x v="2"/>
    <x v="1"/>
    <n v="294.22000000000003"/>
    <n v="104.25"/>
    <n v="2558.2109399999999"/>
    <n v="0.11831"/>
    <n v="0"/>
    <n v="0"/>
    <n v="0"/>
    <n v="0"/>
    <n v="7.0294299999999996"/>
  </r>
  <r>
    <x v="0"/>
    <x v="7"/>
    <x v="2"/>
    <x v="2"/>
    <n v="156.80000000000001"/>
    <n v="14.51"/>
    <n v="187.27001999999999"/>
    <n v="8.5500000000000003E-3"/>
    <n v="0"/>
    <n v="0"/>
    <n v="0"/>
    <n v="0"/>
    <n v="0.56611999999999996"/>
  </r>
  <r>
    <x v="0"/>
    <x v="7"/>
    <x v="2"/>
    <x v="3"/>
    <n v="176.67"/>
    <n v="12.86"/>
    <n v="248.97009"/>
    <n v="9.1599999999999997E-3"/>
    <n v="0"/>
    <n v="0"/>
    <n v="0"/>
    <n v="0"/>
    <n v="0.77205000000000001"/>
  </r>
  <r>
    <x v="0"/>
    <x v="7"/>
    <x v="2"/>
    <x v="4"/>
    <n v="6.57"/>
    <n v="300.64"/>
    <n v="168.35999000000001"/>
    <n v="8.3400000000000002E-3"/>
    <n v="0"/>
    <n v="0"/>
    <n v="0"/>
    <n v="0"/>
    <n v="0.44727"/>
  </r>
  <r>
    <x v="0"/>
    <x v="7"/>
    <x v="2"/>
    <x v="5"/>
    <n v="23.98"/>
    <n v="99.91"/>
    <n v="298.73009999999999"/>
    <n v="9.3100000000000006E-3"/>
    <n v="0"/>
    <n v="0"/>
    <n v="0"/>
    <n v="0"/>
    <n v="0.83528000000000002"/>
  </r>
  <r>
    <x v="0"/>
    <x v="7"/>
    <x v="2"/>
    <x v="6"/>
    <n v="152.81"/>
    <n v="147.57"/>
    <n v="1599.65039"/>
    <n v="8.2780000000000006E-2"/>
    <n v="0"/>
    <n v="0"/>
    <n v="0"/>
    <n v="0"/>
    <n v="4.3898599999999997"/>
  </r>
  <r>
    <x v="0"/>
    <x v="7"/>
    <x v="2"/>
    <x v="7"/>
    <n v="327.55"/>
    <n v="23.38"/>
    <n v="1172.14014"/>
    <n v="2.402E-2"/>
    <n v="0"/>
    <n v="0"/>
    <n v="0"/>
    <n v="0"/>
    <n v="3.4828399999999999"/>
  </r>
  <r>
    <x v="0"/>
    <x v="7"/>
    <x v="2"/>
    <x v="8"/>
    <n v="1501.32"/>
    <n v="26.72"/>
    <n v="3360.9414099999999"/>
    <n v="0.15354999999999999"/>
    <n v="0"/>
    <n v="0"/>
    <n v="0"/>
    <n v="0"/>
    <n v="9.7156500000000001"/>
  </r>
  <r>
    <x v="0"/>
    <x v="7"/>
    <x v="2"/>
    <x v="9"/>
    <n v="327.52"/>
    <n v="49.05"/>
    <n v="1780.6406199999999"/>
    <n v="7.0279999999999995E-2"/>
    <n v="0"/>
    <n v="0"/>
    <n v="0"/>
    <n v="0"/>
    <n v="4.9843299999999999"/>
  </r>
  <r>
    <x v="0"/>
    <x v="7"/>
    <x v="2"/>
    <x v="10"/>
    <n v="2422.7199999999998"/>
    <n v="34.9"/>
    <n v="5686.59375"/>
    <n v="0.30496000000000001"/>
    <n v="0"/>
    <n v="0"/>
    <n v="0"/>
    <n v="0"/>
    <n v="16.19877"/>
  </r>
  <r>
    <x v="0"/>
    <x v="7"/>
    <x v="3"/>
    <x v="0"/>
    <n v="730.6"/>
    <n v="24.36"/>
    <n v="2145.6396500000001"/>
    <n v="7.8350000000000003E-2"/>
    <n v="0"/>
    <n v="0"/>
    <n v="0"/>
    <n v="0"/>
    <n v="6.30274"/>
  </r>
  <r>
    <x v="0"/>
    <x v="7"/>
    <x v="3"/>
    <x v="1"/>
    <n v="352.62"/>
    <n v="88.1"/>
    <n v="3346.1091299999998"/>
    <n v="0.14419000000000001"/>
    <n v="0"/>
    <n v="0"/>
    <n v="0"/>
    <n v="0"/>
    <n v="9.2477599999999995"/>
  </r>
  <r>
    <x v="0"/>
    <x v="7"/>
    <x v="3"/>
    <x v="2"/>
    <n v="145.44"/>
    <n v="19.46"/>
    <n v="349.11011000000002"/>
    <n v="1.176E-2"/>
    <n v="0"/>
    <n v="0"/>
    <n v="0"/>
    <n v="0"/>
    <n v="1.0591200000000001"/>
  </r>
  <r>
    <x v="0"/>
    <x v="7"/>
    <x v="3"/>
    <x v="3"/>
    <n v="221.04"/>
    <n v="11.43"/>
    <n v="358.80005"/>
    <n v="1.196E-2"/>
    <n v="0"/>
    <n v="0"/>
    <n v="0"/>
    <n v="0"/>
    <n v="1.11026"/>
  </r>
  <r>
    <x v="0"/>
    <x v="7"/>
    <x v="3"/>
    <x v="4"/>
    <n v="6.49"/>
    <n v="338.09"/>
    <n v="219.76003"/>
    <n v="0.01"/>
    <n v="0"/>
    <n v="0"/>
    <n v="0"/>
    <n v="0"/>
    <n v="0.58453999999999995"/>
  </r>
  <r>
    <x v="0"/>
    <x v="7"/>
    <x v="3"/>
    <x v="5"/>
    <n v="68.25"/>
    <n v="42.49"/>
    <n v="486.88988999999998"/>
    <n v="1.308E-2"/>
    <n v="0"/>
    <n v="0"/>
    <n v="0"/>
    <n v="0"/>
    <n v="1.3870100000000001"/>
  </r>
  <r>
    <x v="0"/>
    <x v="7"/>
    <x v="3"/>
    <x v="6"/>
    <n v="147.77000000000001"/>
    <n v="152.13999999999999"/>
    <n v="2020.4707000000001"/>
    <n v="9.9260000000000001E-2"/>
    <n v="0"/>
    <n v="0"/>
    <n v="0"/>
    <n v="0"/>
    <n v="5.5534699999999999"/>
  </r>
  <r>
    <x v="0"/>
    <x v="7"/>
    <x v="3"/>
    <x v="7"/>
    <n v="396.94"/>
    <n v="17.82"/>
    <n v="1252.64014"/>
    <n v="3.023E-2"/>
    <n v="0"/>
    <n v="0"/>
    <n v="0"/>
    <n v="0"/>
    <n v="3.7685900000000001"/>
  </r>
  <r>
    <x v="0"/>
    <x v="7"/>
    <x v="3"/>
    <x v="8"/>
    <n v="1434.06"/>
    <n v="32.57"/>
    <n v="5493.9609399999999"/>
    <n v="0.20041999999999999"/>
    <n v="0"/>
    <n v="0"/>
    <n v="0"/>
    <n v="0"/>
    <n v="15.91122"/>
  </r>
  <r>
    <x v="0"/>
    <x v="7"/>
    <x v="3"/>
    <x v="9"/>
    <n v="681.23"/>
    <n v="26.86"/>
    <n v="2376"/>
    <n v="8.8270000000000001E-2"/>
    <n v="0"/>
    <n v="0"/>
    <n v="0"/>
    <n v="0"/>
    <n v="6.88985"/>
  </r>
  <r>
    <x v="0"/>
    <x v="7"/>
    <x v="3"/>
    <x v="10"/>
    <n v="5355.79"/>
    <n v="14.64"/>
    <n v="7325.96875"/>
    <n v="0.36607000000000001"/>
    <n v="0"/>
    <n v="0"/>
    <n v="0"/>
    <n v="0"/>
    <n v="21.564489999999999"/>
  </r>
  <r>
    <x v="0"/>
    <x v="7"/>
    <x v="4"/>
    <x v="0"/>
    <n v="1595.18"/>
    <n v="35.58"/>
    <n v="4818.3203100000001"/>
    <n v="0.22545000000000001"/>
    <n v="0"/>
    <n v="0"/>
    <n v="0"/>
    <n v="0"/>
    <n v="13.774089999999999"/>
  </r>
  <r>
    <x v="0"/>
    <x v="7"/>
    <x v="4"/>
    <x v="1"/>
    <n v="1243.06"/>
    <n v="88.76"/>
    <n v="9309.1640599999992"/>
    <n v="0.44684000000000001"/>
    <n v="0"/>
    <n v="0"/>
    <n v="0"/>
    <n v="0"/>
    <n v="25.522839999999999"/>
  </r>
  <r>
    <x v="0"/>
    <x v="7"/>
    <x v="4"/>
    <x v="2"/>
    <n v="465.37"/>
    <n v="18.149999999999999"/>
    <n v="755.76031"/>
    <n v="3.2939999999999997E-2"/>
    <n v="0"/>
    <n v="0"/>
    <n v="0"/>
    <n v="0"/>
    <n v="2.2818200000000002"/>
  </r>
  <r>
    <x v="0"/>
    <x v="7"/>
    <x v="4"/>
    <x v="3"/>
    <n v="604.54"/>
    <n v="15.06"/>
    <n v="936.75"/>
    <n v="3.4709999999999998E-2"/>
    <n v="0"/>
    <n v="0"/>
    <n v="0"/>
    <n v="0"/>
    <n v="2.8682300000000001"/>
  </r>
  <r>
    <x v="0"/>
    <x v="7"/>
    <x v="4"/>
    <x v="4"/>
    <n v="31.91"/>
    <n v="228.66"/>
    <n v="619.66992000000005"/>
    <n v="3.1519999999999999E-2"/>
    <n v="0"/>
    <n v="0"/>
    <n v="0"/>
    <n v="0"/>
    <n v="1.6590199999999999"/>
  </r>
  <r>
    <x v="0"/>
    <x v="7"/>
    <x v="4"/>
    <x v="5"/>
    <n v="197.52"/>
    <n v="40.81"/>
    <n v="853.7998"/>
    <n v="3.372E-2"/>
    <n v="0"/>
    <n v="0"/>
    <n v="0"/>
    <n v="0"/>
    <n v="2.4266700000000001"/>
  </r>
  <r>
    <x v="0"/>
    <x v="7"/>
    <x v="4"/>
    <x v="6"/>
    <n v="626.29"/>
    <n v="125.82"/>
    <n v="5806.7695299999996"/>
    <n v="0.31222"/>
    <n v="0"/>
    <n v="0"/>
    <n v="0"/>
    <n v="0"/>
    <n v="15.989470000000001"/>
  </r>
  <r>
    <x v="0"/>
    <x v="7"/>
    <x v="4"/>
    <x v="7"/>
    <n v="820.63"/>
    <n v="26.09"/>
    <n v="2762.6308600000002"/>
    <n v="7.732E-2"/>
    <n v="0"/>
    <n v="0"/>
    <n v="0"/>
    <n v="0"/>
    <n v="8.1498200000000001"/>
  </r>
  <r>
    <x v="0"/>
    <x v="7"/>
    <x v="4"/>
    <x v="8"/>
    <n v="4346.71"/>
    <n v="33.29"/>
    <n v="12062.920899999999"/>
    <n v="0.57701999999999998"/>
    <n v="0"/>
    <n v="0"/>
    <n v="0"/>
    <n v="0"/>
    <n v="34.593440000000001"/>
  </r>
  <r>
    <x v="0"/>
    <x v="7"/>
    <x v="4"/>
    <x v="9"/>
    <n v="1114.07"/>
    <n v="53.36"/>
    <n v="6315.5898399999996"/>
    <n v="0.26494000000000001"/>
    <n v="0"/>
    <n v="0"/>
    <n v="0"/>
    <n v="0"/>
    <n v="17.74042"/>
  </r>
  <r>
    <x v="0"/>
    <x v="7"/>
    <x v="4"/>
    <x v="10"/>
    <n v="5675.27"/>
    <n v="51.23"/>
    <n v="21298.71875"/>
    <n v="1.1543099999999999"/>
    <n v="0"/>
    <n v="0"/>
    <n v="0"/>
    <n v="0"/>
    <n v="59.447299999999998"/>
  </r>
  <r>
    <x v="0"/>
    <x v="7"/>
    <x v="5"/>
    <x v="0"/>
    <n v="221.76"/>
    <n v="26.48"/>
    <n v="271.9502"/>
    <n v="2.3179999999999999E-2"/>
    <n v="0"/>
    <n v="0"/>
    <n v="0"/>
    <n v="0"/>
    <n v="0.79393999999999998"/>
  </r>
  <r>
    <x v="0"/>
    <x v="7"/>
    <x v="5"/>
    <x v="1"/>
    <n v="119.47"/>
    <n v="89.61"/>
    <n v="320.7998"/>
    <n v="4.4310000000000002E-2"/>
    <n v="0"/>
    <n v="0"/>
    <n v="0"/>
    <n v="0"/>
    <n v="0.88534999999999997"/>
  </r>
  <r>
    <x v="0"/>
    <x v="7"/>
    <x v="5"/>
    <x v="2"/>
    <n v="46.73"/>
    <n v="18.809999999999999"/>
    <n v="38"/>
    <n v="3.31E-3"/>
    <n v="0"/>
    <n v="0"/>
    <n v="0"/>
    <n v="0"/>
    <n v="0.11516"/>
  </r>
  <r>
    <x v="0"/>
    <x v="7"/>
    <x v="5"/>
    <x v="3"/>
    <n v="64.400000000000006"/>
    <n v="13.65"/>
    <n v="48.200009999999999"/>
    <n v="3.4199999999999999E-3"/>
    <n v="0"/>
    <n v="0"/>
    <n v="0"/>
    <n v="0"/>
    <n v="0.14862"/>
  </r>
  <r>
    <x v="0"/>
    <x v="7"/>
    <x v="5"/>
    <x v="4"/>
    <n v="2.52"/>
    <n v="256.62"/>
    <n v="20.529969999999999"/>
    <n v="2.99E-3"/>
    <n v="0"/>
    <n v="0"/>
    <n v="0"/>
    <n v="0"/>
    <n v="5.5050000000000002E-2"/>
  </r>
  <r>
    <x v="0"/>
    <x v="7"/>
    <x v="5"/>
    <x v="5"/>
    <n v="14.42"/>
    <n v="44.6"/>
    <n v="49.06"/>
    <n v="3.2699999999999999E-3"/>
    <n v="0"/>
    <n v="0"/>
    <n v="0"/>
    <n v="0"/>
    <n v="0.14201"/>
  </r>
  <r>
    <x v="0"/>
    <x v="7"/>
    <x v="5"/>
    <x v="6"/>
    <n v="94.77"/>
    <n v="85.44"/>
    <n v="209.33984000000001"/>
    <n v="3.1480000000000001E-2"/>
    <n v="0"/>
    <n v="0"/>
    <n v="0"/>
    <n v="0"/>
    <n v="0.59162999999999999"/>
  </r>
  <r>
    <x v="0"/>
    <x v="7"/>
    <x v="5"/>
    <x v="7"/>
    <n v="109.56"/>
    <n v="23.08"/>
    <n v="149.32006999999999"/>
    <n v="7.3400000000000002E-3"/>
    <n v="0"/>
    <n v="0"/>
    <n v="0"/>
    <n v="0"/>
    <n v="0.44478000000000001"/>
  </r>
  <r>
    <x v="0"/>
    <x v="7"/>
    <x v="5"/>
    <x v="8"/>
    <n v="327.26"/>
    <n v="41.09"/>
    <n v="493.53030000000001"/>
    <n v="5.7660000000000003E-2"/>
    <n v="0"/>
    <n v="0"/>
    <n v="0"/>
    <n v="0"/>
    <n v="1.40994"/>
  </r>
  <r>
    <x v="0"/>
    <x v="7"/>
    <x v="5"/>
    <x v="9"/>
    <n v="96.45"/>
    <n v="52.49"/>
    <n v="196.31981999999999"/>
    <n v="2.5319999999999999E-2"/>
    <n v="0"/>
    <n v="0"/>
    <n v="0"/>
    <n v="0"/>
    <n v="0.54896"/>
  </r>
  <r>
    <x v="0"/>
    <x v="7"/>
    <x v="5"/>
    <x v="10"/>
    <n v="1732.46"/>
    <n v="15.85"/>
    <n v="759.49023"/>
    <n v="0.11638999999999999"/>
    <n v="6.4599999999999996E-3"/>
    <n v="0"/>
    <n v="0"/>
    <n v="0"/>
    <n v="2.1938599999999999"/>
  </r>
  <r>
    <x v="0"/>
    <x v="7"/>
    <x v="6"/>
    <x v="0"/>
    <n v="360.37"/>
    <n v="36.74"/>
    <n v="1931.50964"/>
    <n v="6.4140000000000003E-2"/>
    <n v="0"/>
    <n v="0"/>
    <n v="0"/>
    <n v="0"/>
    <n v="5.5851300000000004"/>
  </r>
  <r>
    <x v="0"/>
    <x v="7"/>
    <x v="6"/>
    <x v="1"/>
    <n v="273.73"/>
    <n v="85.37"/>
    <n v="3044.2402299999999"/>
    <n v="0.11863"/>
    <n v="0"/>
    <n v="0"/>
    <n v="0"/>
    <n v="0"/>
    <n v="8.3862199999999998"/>
  </r>
  <r>
    <x v="0"/>
    <x v="7"/>
    <x v="6"/>
    <x v="2"/>
    <n v="106.24"/>
    <n v="20.21"/>
    <n v="332.06006000000002"/>
    <n v="9.9299999999999996E-3"/>
    <n v="0"/>
    <n v="0"/>
    <n v="0"/>
    <n v="0"/>
    <n v="0.99968000000000001"/>
  </r>
  <r>
    <x v="0"/>
    <x v="7"/>
    <x v="6"/>
    <x v="3"/>
    <n v="133.41999999999999"/>
    <n v="19.86"/>
    <n v="515.48999000000003"/>
    <n v="1.192E-2"/>
    <n v="0"/>
    <n v="0"/>
    <n v="0"/>
    <n v="0"/>
    <n v="1.55907"/>
  </r>
  <r>
    <x v="0"/>
    <x v="7"/>
    <x v="6"/>
    <x v="4"/>
    <n v="5.62"/>
    <n v="270.87"/>
    <n v="167.94005999999999"/>
    <n v="7.9500000000000005E-3"/>
    <n v="0"/>
    <n v="0"/>
    <n v="0"/>
    <n v="0"/>
    <n v="0.45023999999999997"/>
  </r>
  <r>
    <x v="0"/>
    <x v="7"/>
    <x v="6"/>
    <x v="5"/>
    <n v="62.1"/>
    <n v="33.450000000000003"/>
    <n v="381.29003999999998"/>
    <n v="1.0109999999999999E-2"/>
    <n v="0"/>
    <n v="0"/>
    <n v="0"/>
    <n v="0"/>
    <n v="1.1045400000000001"/>
  </r>
  <r>
    <x v="0"/>
    <x v="7"/>
    <x v="6"/>
    <x v="6"/>
    <n v="109.55"/>
    <n v="152.78"/>
    <n v="1344.48047"/>
    <n v="7.7189999999999995E-2"/>
    <n v="0"/>
    <n v="0"/>
    <n v="0"/>
    <n v="0"/>
    <n v="3.6998799999999998"/>
  </r>
  <r>
    <x v="0"/>
    <x v="7"/>
    <x v="6"/>
    <x v="7"/>
    <n v="258.39999999999998"/>
    <n v="26.93"/>
    <n v="1776.6103499999999"/>
    <n v="3.1269999999999999E-2"/>
    <n v="0"/>
    <n v="0"/>
    <n v="0"/>
    <n v="0"/>
    <n v="5.2466499999999998"/>
  </r>
  <r>
    <x v="0"/>
    <x v="7"/>
    <x v="6"/>
    <x v="8"/>
    <n v="1265.56"/>
    <n v="28.07"/>
    <n v="3861.7890600000001"/>
    <n v="0.15409"/>
    <n v="0"/>
    <n v="0"/>
    <n v="0"/>
    <n v="0"/>
    <n v="11.212870000000001"/>
  </r>
  <r>
    <x v="0"/>
    <x v="7"/>
    <x v="6"/>
    <x v="9"/>
    <n v="355.33"/>
    <n v="37.25"/>
    <n v="2406.8398400000001"/>
    <n v="7.4719999999999995E-2"/>
    <n v="0"/>
    <n v="0"/>
    <n v="0"/>
    <n v="0"/>
    <n v="6.8214300000000003"/>
  </r>
  <r>
    <x v="0"/>
    <x v="7"/>
    <x v="6"/>
    <x v="10"/>
    <n v="1513.34"/>
    <n v="40.72"/>
    <n v="5752.1796899999999"/>
    <n v="0.29360999999999998"/>
    <n v="2.8700000000000002E-3"/>
    <n v="0"/>
    <n v="0"/>
    <n v="0"/>
    <n v="16.274889999999999"/>
  </r>
  <r>
    <x v="0"/>
    <x v="7"/>
    <x v="7"/>
    <x v="0"/>
    <n v="2406.39"/>
    <n v="31.67"/>
    <n v="2636.3164099999999"/>
    <n v="0.35024"/>
    <n v="0"/>
    <n v="0"/>
    <n v="0"/>
    <n v="0"/>
    <n v="7.6048400000000003"/>
  </r>
  <r>
    <x v="0"/>
    <x v="7"/>
    <x v="7"/>
    <x v="1"/>
    <n v="1673.96"/>
    <n v="90.58"/>
    <n v="5290.8515600000001"/>
    <n v="0.70018000000000002"/>
    <n v="0"/>
    <n v="0"/>
    <n v="0"/>
    <n v="0"/>
    <n v="14.555999999999999"/>
  </r>
  <r>
    <x v="0"/>
    <x v="7"/>
    <x v="7"/>
    <x v="2"/>
    <n v="516.89"/>
    <n v="21.73"/>
    <n v="425.34960999999998"/>
    <n v="5.067E-2"/>
    <n v="0"/>
    <n v="0"/>
    <n v="0"/>
    <n v="0"/>
    <n v="1.2768999999999999"/>
  </r>
  <r>
    <x v="0"/>
    <x v="7"/>
    <x v="7"/>
    <x v="3"/>
    <n v="623.58000000000004"/>
    <n v="19.510000000000002"/>
    <n v="550.70996000000002"/>
    <n v="5.2229999999999999E-2"/>
    <n v="0"/>
    <n v="0"/>
    <n v="0"/>
    <n v="0"/>
    <n v="1.6729799999999999"/>
  </r>
  <r>
    <x v="0"/>
    <x v="7"/>
    <x v="7"/>
    <x v="4"/>
    <n v="25.47"/>
    <n v="388.71"/>
    <n v="380.94042999999999"/>
    <n v="4.9849999999999998E-2"/>
    <n v="0"/>
    <n v="0"/>
    <n v="0"/>
    <n v="0"/>
    <n v="1.0075000000000001"/>
  </r>
  <r>
    <x v="0"/>
    <x v="7"/>
    <x v="7"/>
    <x v="5"/>
    <n v="236.76"/>
    <n v="41.07"/>
    <n v="452.13965000000002"/>
    <n v="5.076E-2"/>
    <n v="0"/>
    <n v="0"/>
    <n v="0"/>
    <n v="0"/>
    <n v="1.2773399999999999"/>
  </r>
  <r>
    <x v="0"/>
    <x v="7"/>
    <x v="7"/>
    <x v="6"/>
    <n v="1096.92"/>
    <n v="103.2"/>
    <n v="3440.6015600000001"/>
    <n v="0.49629000000000001"/>
    <n v="0"/>
    <n v="0"/>
    <n v="0"/>
    <n v="0"/>
    <n v="9.55626"/>
  </r>
  <r>
    <x v="0"/>
    <x v="7"/>
    <x v="7"/>
    <x v="7"/>
    <n v="1164.99"/>
    <n v="17.84"/>
    <n v="1149.61914"/>
    <n v="0.10538"/>
    <n v="0"/>
    <n v="0"/>
    <n v="0"/>
    <n v="0"/>
    <n v="3.4358200000000001"/>
  </r>
  <r>
    <x v="0"/>
    <x v="7"/>
    <x v="7"/>
    <x v="8"/>
    <n v="5662.57"/>
    <n v="36.26"/>
    <n v="6326.15625"/>
    <n v="0.8952"/>
    <n v="0"/>
    <n v="0"/>
    <n v="0"/>
    <n v="0"/>
    <n v="17.848929999999999"/>
  </r>
  <r>
    <x v="0"/>
    <x v="7"/>
    <x v="7"/>
    <x v="9"/>
    <n v="2485.35"/>
    <n v="32.090000000000003"/>
    <n v="3180.5310100000002"/>
    <n v="0.40237000000000001"/>
    <n v="0"/>
    <n v="0"/>
    <n v="0"/>
    <n v="0"/>
    <n v="9.0753699999999995"/>
  </r>
  <r>
    <x v="0"/>
    <x v="7"/>
    <x v="7"/>
    <x v="10"/>
    <n v="18328.63"/>
    <n v="21.48"/>
    <n v="12716.65625"/>
    <n v="1.8365400000000001"/>
    <n v="0"/>
    <n v="0"/>
    <n v="0"/>
    <n v="0"/>
    <n v="37.689169999999997"/>
  </r>
  <r>
    <x v="0"/>
    <x v="7"/>
    <x v="8"/>
    <x v="0"/>
    <n v="11720.21"/>
    <n v="28.93"/>
    <n v="34031.59375"/>
    <n v="1.5398799999999999"/>
    <n v="0"/>
    <n v="0"/>
    <n v="0"/>
    <n v="0"/>
    <n v="99.686610000000002"/>
  </r>
  <r>
    <x v="0"/>
    <x v="7"/>
    <x v="8"/>
    <x v="1"/>
    <n v="18351.490000000002"/>
    <n v="35.729999999999997"/>
    <n v="60369.316409999999"/>
    <n v="2.96957"/>
    <n v="0"/>
    <n v="0"/>
    <n v="0"/>
    <n v="0"/>
    <n v="173.29249999999999"/>
  </r>
  <r>
    <x v="0"/>
    <x v="7"/>
    <x v="8"/>
    <x v="2"/>
    <n v="1308.57"/>
    <n v="38.74"/>
    <n v="6192.0502900000001"/>
    <n v="0.23430999999999999"/>
    <n v="0"/>
    <n v="0"/>
    <n v="0"/>
    <n v="0"/>
    <n v="17.406179999999999"/>
  </r>
  <r>
    <x v="0"/>
    <x v="7"/>
    <x v="8"/>
    <x v="3"/>
    <n v="3879.1"/>
    <n v="13.99"/>
    <n v="6733.46875"/>
    <n v="0.2462"/>
    <n v="0"/>
    <n v="0"/>
    <n v="0"/>
    <n v="0"/>
    <n v="20.61975"/>
  </r>
  <r>
    <x v="0"/>
    <x v="7"/>
    <x v="8"/>
    <x v="4"/>
    <n v="122.59"/>
    <n v="351.06"/>
    <n v="4616.4414100000004"/>
    <n v="0.21437"/>
    <n v="0"/>
    <n v="0"/>
    <n v="0"/>
    <n v="0"/>
    <n v="12.25478"/>
  </r>
  <r>
    <x v="0"/>
    <x v="7"/>
    <x v="8"/>
    <x v="5"/>
    <n v="1218"/>
    <n v="44.24"/>
    <n v="7174.5195299999996"/>
    <n v="0.25068000000000001"/>
    <n v="0"/>
    <n v="0"/>
    <n v="0"/>
    <n v="0"/>
    <n v="20.397369999999999"/>
  </r>
  <r>
    <x v="0"/>
    <x v="7"/>
    <x v="8"/>
    <x v="6"/>
    <n v="6160.11"/>
    <n v="74.510000000000005"/>
    <n v="39480.75"/>
    <n v="2.06732"/>
    <n v="0"/>
    <n v="0"/>
    <n v="0"/>
    <n v="0"/>
    <n v="111.63382"/>
  </r>
  <r>
    <x v="0"/>
    <x v="7"/>
    <x v="8"/>
    <x v="7"/>
    <n v="6113.53"/>
    <n v="22.28"/>
    <n v="22124.28125"/>
    <n v="0.61424000000000001"/>
    <n v="0"/>
    <n v="0"/>
    <n v="0"/>
    <n v="0"/>
    <n v="65.811899999999994"/>
  </r>
  <r>
    <x v="0"/>
    <x v="7"/>
    <x v="8"/>
    <x v="8"/>
    <n v="21172.53"/>
    <n v="39.51"/>
    <n v="75182.1875"/>
    <n v="3.78247"/>
    <n v="0"/>
    <n v="0"/>
    <n v="0"/>
    <n v="0"/>
    <n v="213.3389"/>
  </r>
  <r>
    <x v="0"/>
    <x v="7"/>
    <x v="8"/>
    <x v="9"/>
    <n v="8088.55"/>
    <n v="46.35"/>
    <n v="52824.1875"/>
    <n v="1.93764"/>
    <n v="0"/>
    <n v="0"/>
    <n v="0"/>
    <n v="0"/>
    <n v="150.77260999999999"/>
  </r>
  <r>
    <x v="0"/>
    <x v="7"/>
    <x v="8"/>
    <x v="10"/>
    <n v="60398.59"/>
    <n v="28.25"/>
    <n v="146289.75"/>
    <n v="7.65191"/>
    <n v="0"/>
    <n v="0"/>
    <n v="0"/>
    <n v="0"/>
    <n v="420.39821999999998"/>
  </r>
  <r>
    <x v="0"/>
    <x v="8"/>
    <x v="0"/>
    <x v="0"/>
    <n v="7021.81"/>
    <n v="22.1"/>
    <n v="16255.601559999999"/>
    <n v="0.56496000000000002"/>
    <n v="0"/>
    <n v="0"/>
    <n v="0"/>
    <n v="0"/>
    <n v="46.066789999999997"/>
  </r>
  <r>
    <x v="0"/>
    <x v="8"/>
    <x v="0"/>
    <x v="1"/>
    <n v="2639.91"/>
    <n v="117.57"/>
    <n v="32039.53125"/>
    <n v="1.1211599999999999"/>
    <n v="0"/>
    <n v="0"/>
    <n v="0"/>
    <n v="0"/>
    <n v="82.568420000000003"/>
  </r>
  <r>
    <x v="0"/>
    <x v="8"/>
    <x v="0"/>
    <x v="2"/>
    <n v="657.52"/>
    <n v="34.630000000000003"/>
    <n v="2402.7089799999999"/>
    <n v="8.1920000000000007E-2"/>
    <n v="0"/>
    <n v="0"/>
    <n v="0"/>
    <n v="0"/>
    <n v="6.7058499999999999"/>
  </r>
  <r>
    <x v="0"/>
    <x v="8"/>
    <x v="0"/>
    <x v="3"/>
    <n v="1585.62"/>
    <n v="13.75"/>
    <n v="2365.1406200000001"/>
    <n v="8.1360000000000002E-2"/>
    <n v="0"/>
    <n v="0"/>
    <n v="0"/>
    <n v="0"/>
    <n v="6.8235099999999997"/>
  </r>
  <r>
    <x v="0"/>
    <x v="8"/>
    <x v="0"/>
    <x v="4"/>
    <n v="108.29"/>
    <n v="198.69"/>
    <n v="2308.80078"/>
    <n v="8.0299999999999996E-2"/>
    <n v="0"/>
    <n v="0"/>
    <n v="0"/>
    <n v="0"/>
    <n v="5.9598899999999997"/>
  </r>
  <r>
    <x v="0"/>
    <x v="8"/>
    <x v="0"/>
    <x v="5"/>
    <n v="683.45"/>
    <n v="31.6"/>
    <n v="2373.2402299999999"/>
    <n v="8.1119999999999998E-2"/>
    <n v="0"/>
    <n v="0"/>
    <n v="0"/>
    <n v="0"/>
    <n v="6.4230499999999999"/>
  </r>
  <r>
    <x v="0"/>
    <x v="8"/>
    <x v="0"/>
    <x v="6"/>
    <n v="4681.3"/>
    <n v="47.74"/>
    <n v="22738.109380000002"/>
    <n v="0.79905999999999999"/>
    <n v="0"/>
    <n v="0"/>
    <n v="0"/>
    <n v="0"/>
    <n v="62.398879999999998"/>
  </r>
  <r>
    <x v="0"/>
    <x v="8"/>
    <x v="0"/>
    <x v="7"/>
    <n v="3265.58"/>
    <n v="14.05"/>
    <n v="4750.1406200000001"/>
    <n v="0.16311"/>
    <n v="0"/>
    <n v="0"/>
    <n v="0"/>
    <n v="0"/>
    <n v="13.665459999999999"/>
  </r>
  <r>
    <x v="0"/>
    <x v="8"/>
    <x v="0"/>
    <x v="8"/>
    <n v="21226.62"/>
    <n v="18.53"/>
    <n v="41129.40625"/>
    <n v="1.4408700000000001"/>
    <n v="0"/>
    <n v="0"/>
    <n v="0"/>
    <n v="0"/>
    <n v="116.03933000000001"/>
  </r>
  <r>
    <x v="0"/>
    <x v="8"/>
    <x v="0"/>
    <x v="9"/>
    <n v="4104.57"/>
    <n v="40.9"/>
    <n v="18258.703119999998"/>
    <n v="0.6401"/>
    <n v="0"/>
    <n v="0"/>
    <n v="0"/>
    <n v="0"/>
    <n v="49.264830000000003"/>
  </r>
  <r>
    <x v="0"/>
    <x v="8"/>
    <x v="0"/>
    <x v="10"/>
    <n v="23140.06"/>
    <n v="35.29"/>
    <n v="84152.007809999996"/>
    <n v="2.9566499999999998"/>
    <n v="0"/>
    <n v="0"/>
    <n v="0"/>
    <n v="0"/>
    <n v="229.96780000000001"/>
  </r>
  <r>
    <x v="0"/>
    <x v="8"/>
    <x v="1"/>
    <x v="0"/>
    <n v="3123.45"/>
    <n v="48.42"/>
    <n v="7400.3906200000001"/>
    <n v="0.51876"/>
    <n v="0"/>
    <n v="0"/>
    <n v="0"/>
    <n v="0"/>
    <n v="20.03115"/>
  </r>
  <r>
    <x v="0"/>
    <x v="8"/>
    <x v="1"/>
    <x v="1"/>
    <n v="3007.48"/>
    <n v="93.21"/>
    <n v="11693.26562"/>
    <n v="0.99397999999999997"/>
    <n v="0"/>
    <n v="0"/>
    <n v="0"/>
    <n v="0"/>
    <n v="30.682580000000002"/>
  </r>
  <r>
    <x v="0"/>
    <x v="8"/>
    <x v="1"/>
    <x v="2"/>
    <n v="529.14"/>
    <n v="35.409999999999997"/>
    <n v="1103.0107399999999"/>
    <n v="7.4160000000000004E-2"/>
    <n v="0"/>
    <n v="0"/>
    <n v="0"/>
    <n v="0"/>
    <n v="2.9650500000000002"/>
  </r>
  <r>
    <x v="0"/>
    <x v="8"/>
    <x v="1"/>
    <x v="3"/>
    <n v="2323.17"/>
    <n v="9.66"/>
    <n v="1102.7792999999999"/>
    <n v="7.5490000000000002E-2"/>
    <n v="0"/>
    <n v="0"/>
    <n v="0"/>
    <n v="0"/>
    <n v="3.29088"/>
  </r>
  <r>
    <x v="0"/>
    <x v="8"/>
    <x v="1"/>
    <x v="4"/>
    <n v="61.8"/>
    <n v="289.51"/>
    <n v="1013.29102"/>
    <n v="7.2539999999999993E-2"/>
    <n v="0"/>
    <n v="0"/>
    <n v="0"/>
    <n v="0"/>
    <n v="2.5669599999999999"/>
  </r>
  <r>
    <x v="0"/>
    <x v="8"/>
    <x v="1"/>
    <x v="5"/>
    <n v="627.23"/>
    <n v="34.15"/>
    <n v="1603.0001199999999"/>
    <n v="8.1140000000000004E-2"/>
    <n v="0"/>
    <n v="0"/>
    <n v="0"/>
    <n v="0"/>
    <n v="4.3539899999999996"/>
  </r>
  <r>
    <x v="0"/>
    <x v="8"/>
    <x v="1"/>
    <x v="6"/>
    <n v="1608.43"/>
    <n v="112.75"/>
    <n v="7899.4375"/>
    <n v="0.70503000000000005"/>
    <n v="0"/>
    <n v="0"/>
    <n v="0"/>
    <n v="0"/>
    <n v="20.682569999999998"/>
  </r>
  <r>
    <x v="0"/>
    <x v="8"/>
    <x v="1"/>
    <x v="7"/>
    <n v="2633.1"/>
    <n v="17.170000000000002"/>
    <n v="3211.3200700000002"/>
    <n v="0.16494"/>
    <n v="0"/>
    <n v="0"/>
    <n v="0"/>
    <n v="0"/>
    <n v="9.2211300000000005"/>
  </r>
  <r>
    <x v="0"/>
    <x v="8"/>
    <x v="1"/>
    <x v="8"/>
    <n v="10725.54"/>
    <n v="33.799999999999997"/>
    <n v="13765.875"/>
    <n v="1.26356"/>
    <n v="0"/>
    <n v="0"/>
    <n v="0"/>
    <n v="0"/>
    <n v="37.110790000000001"/>
  </r>
  <r>
    <x v="0"/>
    <x v="8"/>
    <x v="1"/>
    <x v="9"/>
    <n v="2584.6799999999998"/>
    <n v="57.69"/>
    <n v="8646.3984400000008"/>
    <n v="0.59331999999999996"/>
    <n v="0"/>
    <n v="0"/>
    <n v="0"/>
    <n v="0"/>
    <n v="22.997229999999998"/>
  </r>
  <r>
    <x v="0"/>
    <x v="8"/>
    <x v="1"/>
    <x v="10"/>
    <n v="26527.08"/>
    <n v="27.3"/>
    <n v="25375.3125"/>
    <n v="2.5644100000000001"/>
    <n v="0"/>
    <n v="0"/>
    <n v="0"/>
    <n v="0"/>
    <n v="68.789680000000004"/>
  </r>
  <r>
    <x v="0"/>
    <x v="8"/>
    <x v="2"/>
    <x v="0"/>
    <n v="562.96"/>
    <n v="35.119999999999997"/>
    <n v="1955.73047"/>
    <n v="7.1419999999999997E-2"/>
    <n v="0"/>
    <n v="0"/>
    <n v="0"/>
    <n v="0"/>
    <n v="5.3903999999999996"/>
  </r>
  <r>
    <x v="0"/>
    <x v="8"/>
    <x v="2"/>
    <x v="1"/>
    <n v="320.52"/>
    <n v="109.31"/>
    <n v="2874.9101599999999"/>
    <n v="0.13042999999999999"/>
    <n v="0"/>
    <n v="0"/>
    <n v="0"/>
    <n v="0"/>
    <n v="7.5061999999999998"/>
  </r>
  <r>
    <x v="0"/>
    <x v="8"/>
    <x v="2"/>
    <x v="2"/>
    <n v="169.75"/>
    <n v="15.06"/>
    <n v="195.07006999999999"/>
    <n v="9.3699999999999999E-3"/>
    <n v="0"/>
    <n v="0"/>
    <n v="0"/>
    <n v="0"/>
    <n v="0.56064000000000003"/>
  </r>
  <r>
    <x v="0"/>
    <x v="8"/>
    <x v="2"/>
    <x v="3"/>
    <n v="197.53"/>
    <n v="12.62"/>
    <n v="263.20996000000002"/>
    <n v="1.027E-2"/>
    <n v="0"/>
    <n v="0"/>
    <n v="0"/>
    <n v="0"/>
    <n v="0.77695999999999998"/>
  </r>
  <r>
    <x v="0"/>
    <x v="8"/>
    <x v="2"/>
    <x v="4"/>
    <n v="7.17"/>
    <n v="304.63"/>
    <n v="182.78003000000001"/>
    <n v="9.11E-3"/>
    <n v="0"/>
    <n v="0"/>
    <n v="0"/>
    <n v="0"/>
    <n v="0.46185999999999999"/>
  </r>
  <r>
    <x v="0"/>
    <x v="8"/>
    <x v="2"/>
    <x v="5"/>
    <n v="27.87"/>
    <n v="105.41"/>
    <n v="410.06006000000002"/>
    <n v="1.1039999999999999E-2"/>
    <n v="0"/>
    <n v="0"/>
    <n v="0"/>
    <n v="0"/>
    <n v="1.0885199999999999"/>
  </r>
  <r>
    <x v="0"/>
    <x v="8"/>
    <x v="2"/>
    <x v="6"/>
    <n v="163.53"/>
    <n v="148.86000000000001"/>
    <n v="1595.81042"/>
    <n v="8.9510000000000006E-2"/>
    <n v="0"/>
    <n v="0"/>
    <n v="0"/>
    <n v="0"/>
    <n v="4.1652699999999996"/>
  </r>
  <r>
    <x v="0"/>
    <x v="8"/>
    <x v="2"/>
    <x v="7"/>
    <n v="386.65"/>
    <n v="26.36"/>
    <n v="1557.7900400000001"/>
    <n v="3.058E-2"/>
    <n v="0"/>
    <n v="0"/>
    <n v="0"/>
    <n v="0"/>
    <n v="4.3735600000000003"/>
  </r>
  <r>
    <x v="0"/>
    <x v="8"/>
    <x v="2"/>
    <x v="8"/>
    <n v="1623.72"/>
    <n v="29.15"/>
    <n v="3568.1484399999999"/>
    <n v="0.16858999999999999"/>
    <n v="0"/>
    <n v="0"/>
    <n v="0"/>
    <n v="0"/>
    <n v="9.7949099999999998"/>
  </r>
  <r>
    <x v="0"/>
    <x v="8"/>
    <x v="2"/>
    <x v="9"/>
    <n v="368.03"/>
    <n v="52.67"/>
    <n v="2133.80078"/>
    <n v="7.9280000000000003E-2"/>
    <n v="0"/>
    <n v="0"/>
    <n v="0"/>
    <n v="0"/>
    <n v="5.6713100000000001"/>
  </r>
  <r>
    <x v="0"/>
    <x v="8"/>
    <x v="2"/>
    <x v="10"/>
    <n v="2574.48"/>
    <n v="35.869999999999997"/>
    <n v="5443.3984399999999"/>
    <n v="0.32790999999999998"/>
    <n v="0"/>
    <n v="0"/>
    <n v="0"/>
    <n v="0"/>
    <n v="14.729380000000001"/>
  </r>
  <r>
    <x v="0"/>
    <x v="8"/>
    <x v="3"/>
    <x v="0"/>
    <n v="823.05"/>
    <n v="26.36"/>
    <n v="2437.3496100000002"/>
    <n v="9.0649999999999994E-2"/>
    <n v="0"/>
    <n v="0"/>
    <n v="0"/>
    <n v="0"/>
    <n v="6.78627"/>
  </r>
  <r>
    <x v="0"/>
    <x v="8"/>
    <x v="3"/>
    <x v="1"/>
    <n v="392.24"/>
    <n v="94.17"/>
    <n v="3731.1699199999998"/>
    <n v="0.16306000000000001"/>
    <n v="0"/>
    <n v="0"/>
    <n v="0"/>
    <n v="0"/>
    <n v="9.7969299999999997"/>
  </r>
  <r>
    <x v="0"/>
    <x v="8"/>
    <x v="3"/>
    <x v="2"/>
    <n v="164.82"/>
    <n v="20.100000000000001"/>
    <n v="389.59012000000001"/>
    <n v="1.3729999999999999E-2"/>
    <n v="0"/>
    <n v="0"/>
    <n v="0"/>
    <n v="0"/>
    <n v="1.1221300000000001"/>
  </r>
  <r>
    <x v="0"/>
    <x v="8"/>
    <x v="3"/>
    <x v="3"/>
    <n v="255.37"/>
    <n v="11.56"/>
    <n v="396.86011000000002"/>
    <n v="1.3979999999999999E-2"/>
    <n v="0"/>
    <n v="0"/>
    <n v="0"/>
    <n v="0"/>
    <n v="1.1669"/>
  </r>
  <r>
    <x v="0"/>
    <x v="8"/>
    <x v="3"/>
    <x v="4"/>
    <n v="7.26"/>
    <n v="353.56"/>
    <n v="272.23998999999998"/>
    <n v="1.1379999999999999E-2"/>
    <n v="0"/>
    <n v="0"/>
    <n v="0"/>
    <n v="0"/>
    <n v="0.68755999999999995"/>
  </r>
  <r>
    <x v="0"/>
    <x v="8"/>
    <x v="3"/>
    <x v="5"/>
    <n v="82.01"/>
    <n v="48.49"/>
    <n v="667.25"/>
    <n v="1.6449999999999999E-2"/>
    <n v="0"/>
    <n v="0"/>
    <n v="0"/>
    <n v="0"/>
    <n v="1.7988999999999999"/>
  </r>
  <r>
    <x v="0"/>
    <x v="8"/>
    <x v="3"/>
    <x v="6"/>
    <n v="160.72"/>
    <n v="155.91"/>
    <n v="2019.0097699999999"/>
    <n v="0.10949"/>
    <n v="0"/>
    <n v="0"/>
    <n v="0"/>
    <n v="0"/>
    <n v="5.2740799999999997"/>
  </r>
  <r>
    <x v="0"/>
    <x v="8"/>
    <x v="3"/>
    <x v="7"/>
    <n v="478.35"/>
    <n v="19.59"/>
    <n v="1594.6498999999999"/>
    <n v="3.8309999999999997E-2"/>
    <n v="0"/>
    <n v="0"/>
    <n v="0"/>
    <n v="0"/>
    <n v="4.5413199999999998"/>
  </r>
  <r>
    <x v="0"/>
    <x v="8"/>
    <x v="3"/>
    <x v="8"/>
    <n v="1612.83"/>
    <n v="35.85"/>
    <n v="6408.6098599999996"/>
    <n v="0.23277999999999999"/>
    <n v="0"/>
    <n v="0"/>
    <n v="0"/>
    <n v="0"/>
    <n v="17.580780000000001"/>
  </r>
  <r>
    <x v="0"/>
    <x v="8"/>
    <x v="3"/>
    <x v="9"/>
    <n v="776.86"/>
    <n v="28.23"/>
    <n v="2699.8906200000001"/>
    <n v="0.10188"/>
    <n v="0"/>
    <n v="0"/>
    <n v="0"/>
    <n v="0"/>
    <n v="7.4313500000000001"/>
  </r>
  <r>
    <x v="0"/>
    <x v="8"/>
    <x v="3"/>
    <x v="10"/>
    <n v="5829.57"/>
    <n v="14.99"/>
    <n v="7100.6093799999999"/>
    <n v="0.40205000000000002"/>
    <n v="0"/>
    <n v="0"/>
    <n v="0"/>
    <n v="0"/>
    <n v="19.843050000000002"/>
  </r>
  <r>
    <x v="0"/>
    <x v="8"/>
    <x v="4"/>
    <x v="0"/>
    <n v="1730.48"/>
    <n v="37.64"/>
    <n v="5092.25"/>
    <n v="0.24944"/>
    <n v="0"/>
    <n v="0"/>
    <n v="0"/>
    <n v="0"/>
    <n v="13.81743"/>
  </r>
  <r>
    <x v="0"/>
    <x v="8"/>
    <x v="4"/>
    <x v="1"/>
    <n v="1349.44"/>
    <n v="95.32"/>
    <n v="10139.820309999999"/>
    <n v="0.49458999999999997"/>
    <n v="0"/>
    <n v="0"/>
    <n v="0"/>
    <n v="0"/>
    <n v="26.372070000000001"/>
  </r>
  <r>
    <x v="0"/>
    <x v="8"/>
    <x v="4"/>
    <x v="2"/>
    <n v="508.1"/>
    <n v="18.600000000000001"/>
    <n v="794.81011999999998"/>
    <n v="3.6679999999999997E-2"/>
    <n v="0"/>
    <n v="0"/>
    <n v="0"/>
    <n v="0"/>
    <n v="2.2786300000000002"/>
  </r>
  <r>
    <x v="0"/>
    <x v="8"/>
    <x v="4"/>
    <x v="3"/>
    <n v="670.59"/>
    <n v="15.61"/>
    <n v="1031.31006"/>
    <n v="3.9550000000000002E-2"/>
    <n v="0"/>
    <n v="0"/>
    <n v="0"/>
    <n v="0"/>
    <n v="2.9973900000000002"/>
  </r>
  <r>
    <x v="0"/>
    <x v="8"/>
    <x v="4"/>
    <x v="4"/>
    <n v="34.68"/>
    <n v="233.64"/>
    <n v="647.16992000000005"/>
    <n v="3.456E-2"/>
    <n v="0"/>
    <n v="0"/>
    <n v="0"/>
    <n v="0"/>
    <n v="1.64839"/>
  </r>
  <r>
    <x v="0"/>
    <x v="8"/>
    <x v="4"/>
    <x v="5"/>
    <n v="220.06"/>
    <n v="44.97"/>
    <n v="1013.53021"/>
    <n v="3.8490000000000003E-2"/>
    <n v="0"/>
    <n v="0"/>
    <n v="0"/>
    <n v="0"/>
    <n v="2.7300200000000001"/>
  </r>
  <r>
    <x v="0"/>
    <x v="8"/>
    <x v="4"/>
    <x v="6"/>
    <n v="669.83"/>
    <n v="129.4"/>
    <n v="5634.0781200000001"/>
    <n v="0.33871000000000001"/>
    <n v="0"/>
    <n v="0"/>
    <n v="0"/>
    <n v="0"/>
    <n v="14.74249"/>
  </r>
  <r>
    <x v="0"/>
    <x v="8"/>
    <x v="4"/>
    <x v="7"/>
    <n v="939.26"/>
    <n v="29.78"/>
    <n v="3532.7597700000001"/>
    <n v="9.3979999999999994E-2"/>
    <n v="0"/>
    <n v="0"/>
    <n v="0"/>
    <n v="0"/>
    <n v="9.8579100000000004"/>
  </r>
  <r>
    <x v="0"/>
    <x v="8"/>
    <x v="4"/>
    <x v="8"/>
    <n v="4696.5"/>
    <n v="36"/>
    <n v="12593.34375"/>
    <n v="0.63632"/>
    <n v="0"/>
    <n v="0"/>
    <n v="0"/>
    <n v="0"/>
    <n v="34.2607"/>
  </r>
  <r>
    <x v="0"/>
    <x v="8"/>
    <x v="4"/>
    <x v="9"/>
    <n v="1241.7"/>
    <n v="56.2"/>
    <n v="7173.25"/>
    <n v="0.29881000000000002"/>
    <n v="0"/>
    <n v="0"/>
    <n v="0"/>
    <n v="0"/>
    <n v="19.14723"/>
  </r>
  <r>
    <x v="0"/>
    <x v="8"/>
    <x v="4"/>
    <x v="10"/>
    <n v="6066.24"/>
    <n v="52.17"/>
    <n v="20395.5"/>
    <n v="1.2501899999999999"/>
    <n v="0"/>
    <n v="0"/>
    <n v="0"/>
    <n v="0"/>
    <n v="54.102699999999999"/>
  </r>
  <r>
    <x v="0"/>
    <x v="8"/>
    <x v="5"/>
    <x v="0"/>
    <n v="233.32"/>
    <n v="30.84"/>
    <n v="356.51024999999998"/>
    <n v="2.4930000000000001E-2"/>
    <n v="0"/>
    <n v="0"/>
    <n v="0"/>
    <n v="0"/>
    <n v="0.98267000000000004"/>
  </r>
  <r>
    <x v="0"/>
    <x v="8"/>
    <x v="5"/>
    <x v="1"/>
    <n v="123.12"/>
    <n v="97.31"/>
    <n v="355.16991999999999"/>
    <n v="4.6050000000000001E-2"/>
    <n v="0"/>
    <n v="0"/>
    <n v="0"/>
    <n v="0"/>
    <n v="0.92996999999999996"/>
  </r>
  <r>
    <x v="0"/>
    <x v="8"/>
    <x v="5"/>
    <x v="2"/>
    <n v="48.94"/>
    <n v="19.34"/>
    <n v="42.75"/>
    <n v="3.5200000000000001E-3"/>
    <n v="0"/>
    <n v="0"/>
    <n v="0"/>
    <n v="0"/>
    <n v="0.12299"/>
  </r>
  <r>
    <x v="0"/>
    <x v="8"/>
    <x v="5"/>
    <x v="3"/>
    <n v="68.47"/>
    <n v="14.03"/>
    <n v="57.109990000000003"/>
    <n v="3.7000000000000002E-3"/>
    <n v="0"/>
    <n v="0"/>
    <n v="0"/>
    <n v="0"/>
    <n v="0.16714999999999999"/>
  </r>
  <r>
    <x v="0"/>
    <x v="8"/>
    <x v="5"/>
    <x v="4"/>
    <n v="2.61"/>
    <n v="274.33"/>
    <n v="24.69"/>
    <n v="3.1099999999999999E-3"/>
    <n v="0"/>
    <n v="0"/>
    <n v="0"/>
    <n v="0"/>
    <n v="6.2799999999999995E-2"/>
  </r>
  <r>
    <x v="0"/>
    <x v="8"/>
    <x v="5"/>
    <x v="5"/>
    <n v="15.81"/>
    <n v="50.08"/>
    <n v="69.609989999999996"/>
    <n v="3.62E-3"/>
    <n v="0"/>
    <n v="0"/>
    <n v="0"/>
    <n v="0"/>
    <n v="0.19022"/>
  </r>
  <r>
    <x v="0"/>
    <x v="8"/>
    <x v="5"/>
    <x v="6"/>
    <n v="97.1"/>
    <n v="88.79"/>
    <n v="206.87988000000001"/>
    <n v="3.2489999999999998E-2"/>
    <n v="0"/>
    <n v="0"/>
    <n v="0"/>
    <n v="0"/>
    <n v="0.55517000000000005"/>
  </r>
  <r>
    <x v="0"/>
    <x v="8"/>
    <x v="5"/>
    <x v="7"/>
    <n v="117.15"/>
    <n v="26.23"/>
    <n v="199.12"/>
    <n v="8.3199999999999993E-3"/>
    <n v="0"/>
    <n v="0"/>
    <n v="0"/>
    <n v="0"/>
    <n v="0.56020000000000003"/>
  </r>
  <r>
    <x v="0"/>
    <x v="8"/>
    <x v="5"/>
    <x v="8"/>
    <n v="340.09"/>
    <n v="42.89"/>
    <n v="550.24023"/>
    <n v="6.0359999999999997E-2"/>
    <n v="0"/>
    <n v="0"/>
    <n v="0"/>
    <n v="0"/>
    <n v="1.4935099999999999"/>
  </r>
  <r>
    <x v="0"/>
    <x v="8"/>
    <x v="5"/>
    <x v="9"/>
    <n v="100.55"/>
    <n v="54.1"/>
    <n v="221.83008000000001"/>
    <n v="2.6409999999999999E-2"/>
    <n v="0"/>
    <n v="0"/>
    <n v="0"/>
    <n v="0"/>
    <n v="0.59006999999999998"/>
  </r>
  <r>
    <x v="0"/>
    <x v="8"/>
    <x v="5"/>
    <x v="10"/>
    <n v="1776.43"/>
    <n v="16.62"/>
    <n v="730.91992000000005"/>
    <n v="0.11994"/>
    <n v="6.6400000000000001E-3"/>
    <n v="0"/>
    <n v="0"/>
    <n v="0"/>
    <n v="2.0045299999999999"/>
  </r>
  <r>
    <x v="0"/>
    <x v="8"/>
    <x v="6"/>
    <x v="0"/>
    <n v="428.82"/>
    <n v="39.39"/>
    <n v="2696.0703100000001"/>
    <n v="7.8509999999999996E-2"/>
    <n v="0"/>
    <n v="0"/>
    <n v="0"/>
    <n v="0"/>
    <n v="7.3912399999999998"/>
  </r>
  <r>
    <x v="0"/>
    <x v="8"/>
    <x v="6"/>
    <x v="1"/>
    <n v="321.36"/>
    <n v="99.58"/>
    <n v="4743.1503899999998"/>
    <n v="0.1439"/>
    <n v="0"/>
    <n v="0"/>
    <n v="0"/>
    <n v="0"/>
    <n v="12.374129999999999"/>
  </r>
  <r>
    <x v="0"/>
    <x v="8"/>
    <x v="6"/>
    <x v="2"/>
    <n v="127.62"/>
    <n v="21.34"/>
    <n v="456.33008000000001"/>
    <n v="1.2359999999999999E-2"/>
    <n v="0"/>
    <n v="0"/>
    <n v="0"/>
    <n v="0"/>
    <n v="1.3017000000000001"/>
  </r>
  <r>
    <x v="0"/>
    <x v="8"/>
    <x v="6"/>
    <x v="3"/>
    <n v="168.27"/>
    <n v="20.98"/>
    <n v="731.01000999999997"/>
    <n v="1.5810000000000001E-2"/>
    <n v="0"/>
    <n v="0"/>
    <n v="0"/>
    <n v="0"/>
    <n v="2.0960000000000001"/>
  </r>
  <r>
    <x v="0"/>
    <x v="8"/>
    <x v="6"/>
    <x v="4"/>
    <n v="6.59"/>
    <n v="271.92"/>
    <n v="263.76001000000002"/>
    <n v="9.3600000000000003E-3"/>
    <n v="0"/>
    <n v="0"/>
    <n v="0"/>
    <n v="0"/>
    <n v="0.67296"/>
  </r>
  <r>
    <x v="0"/>
    <x v="8"/>
    <x v="6"/>
    <x v="5"/>
    <n v="78.25"/>
    <n v="37.39"/>
    <n v="603.8999"/>
    <n v="1.333E-2"/>
    <n v="0"/>
    <n v="0"/>
    <n v="0"/>
    <n v="0"/>
    <n v="1.6553599999999999"/>
  </r>
  <r>
    <x v="0"/>
    <x v="8"/>
    <x v="6"/>
    <x v="6"/>
    <n v="118.95"/>
    <n v="156.31"/>
    <n v="1469.2694100000001"/>
    <n v="8.5019999999999998E-2"/>
    <n v="0"/>
    <n v="0"/>
    <n v="0"/>
    <n v="0"/>
    <n v="3.84293"/>
  </r>
  <r>
    <x v="0"/>
    <x v="8"/>
    <x v="6"/>
    <x v="7"/>
    <n v="353.34"/>
    <n v="29.92"/>
    <n v="2840.7197299999998"/>
    <n v="4.641E-2"/>
    <n v="0"/>
    <n v="0"/>
    <n v="0"/>
    <n v="0"/>
    <n v="7.9295900000000001"/>
  </r>
  <r>
    <x v="0"/>
    <x v="8"/>
    <x v="6"/>
    <x v="8"/>
    <n v="1430.64"/>
    <n v="31.6"/>
    <n v="5216.9980500000001"/>
    <n v="0.18187999999999999"/>
    <n v="0"/>
    <n v="0"/>
    <n v="0"/>
    <n v="0"/>
    <n v="14.305289999999999"/>
  </r>
  <r>
    <x v="0"/>
    <x v="8"/>
    <x v="6"/>
    <x v="9"/>
    <n v="444.43"/>
    <n v="43.73"/>
    <n v="3896.1396500000001"/>
    <n v="9.5490000000000005E-2"/>
    <n v="0"/>
    <n v="0"/>
    <n v="0"/>
    <n v="0"/>
    <n v="10.411670000000001"/>
  </r>
  <r>
    <x v="0"/>
    <x v="8"/>
    <x v="6"/>
    <x v="10"/>
    <n v="1667.76"/>
    <n v="44.37"/>
    <n v="6852.2617200000004"/>
    <n v="0.33011000000000001"/>
    <n v="3.0999999999999999E-3"/>
    <n v="0"/>
    <n v="0"/>
    <n v="0"/>
    <n v="18.379960000000001"/>
  </r>
  <r>
    <x v="0"/>
    <x v="8"/>
    <x v="7"/>
    <x v="0"/>
    <n v="2481.36"/>
    <n v="32.630000000000003"/>
    <n v="2446.1484399999999"/>
    <n v="0.36337999999999998"/>
    <n v="0"/>
    <n v="0"/>
    <n v="0"/>
    <n v="0"/>
    <n v="6.7057799999999999"/>
  </r>
  <r>
    <x v="0"/>
    <x v="8"/>
    <x v="7"/>
    <x v="1"/>
    <n v="1727.35"/>
    <n v="94.8"/>
    <n v="5061.5468799999999"/>
    <n v="0.72738000000000003"/>
    <n v="0"/>
    <n v="0"/>
    <n v="0"/>
    <n v="0"/>
    <n v="13.23259"/>
  </r>
  <r>
    <x v="0"/>
    <x v="8"/>
    <x v="7"/>
    <x v="2"/>
    <n v="535.02"/>
    <n v="22.43"/>
    <n v="406.71973000000003"/>
    <n v="5.2839999999999998E-2"/>
    <n v="0"/>
    <n v="0"/>
    <n v="0"/>
    <n v="0"/>
    <n v="1.1595599999999999"/>
  </r>
  <r>
    <x v="0"/>
    <x v="8"/>
    <x v="7"/>
    <x v="3"/>
    <n v="650.99"/>
    <n v="20.239999999999998"/>
    <n v="554.91016000000002"/>
    <n v="5.5190000000000003E-2"/>
    <n v="0"/>
    <n v="0"/>
    <n v="0"/>
    <n v="0"/>
    <n v="1.6022700000000001"/>
  </r>
  <r>
    <x v="0"/>
    <x v="8"/>
    <x v="7"/>
    <x v="4"/>
    <n v="26.38"/>
    <n v="391.78"/>
    <n v="356.51952999999997"/>
    <n v="5.1769999999999997E-2"/>
    <n v="0"/>
    <n v="0"/>
    <n v="0"/>
    <n v="0"/>
    <n v="0.89666999999999997"/>
  </r>
  <r>
    <x v="0"/>
    <x v="8"/>
    <x v="7"/>
    <x v="5"/>
    <n v="247.99"/>
    <n v="41.82"/>
    <n v="469.58983999999998"/>
    <n v="5.3280000000000001E-2"/>
    <n v="0"/>
    <n v="0"/>
    <n v="0"/>
    <n v="0"/>
    <n v="1.2615000000000001"/>
  </r>
  <r>
    <x v="0"/>
    <x v="8"/>
    <x v="7"/>
    <x v="6"/>
    <n v="1125.9000000000001"/>
    <n v="105.38"/>
    <n v="3053.9609399999999"/>
    <n v="0.51271"/>
    <n v="0"/>
    <n v="0"/>
    <n v="0"/>
    <n v="0"/>
    <n v="8.0624099999999999"/>
  </r>
  <r>
    <x v="0"/>
    <x v="8"/>
    <x v="7"/>
    <x v="7"/>
    <n v="1233.23"/>
    <n v="17.89"/>
    <n v="1220.51953"/>
    <n v="0.11201"/>
    <n v="0"/>
    <n v="0"/>
    <n v="0"/>
    <n v="0"/>
    <n v="3.4616400000000001"/>
  </r>
  <r>
    <x v="0"/>
    <x v="8"/>
    <x v="7"/>
    <x v="8"/>
    <n v="5817.02"/>
    <n v="37.049999999999997"/>
    <n v="5722.7968799999999"/>
    <n v="0.92593999999999999"/>
    <n v="0"/>
    <n v="0"/>
    <n v="0"/>
    <n v="0"/>
    <n v="15.34117"/>
  </r>
  <r>
    <x v="0"/>
    <x v="8"/>
    <x v="7"/>
    <x v="9"/>
    <n v="2578.3200000000002"/>
    <n v="33.28"/>
    <n v="3093.6721200000002"/>
    <n v="0.41893000000000002"/>
    <n v="0"/>
    <n v="0"/>
    <n v="0"/>
    <n v="0"/>
    <n v="8.3860899999999994"/>
  </r>
  <r>
    <x v="0"/>
    <x v="8"/>
    <x v="7"/>
    <x v="10"/>
    <n v="18850.32"/>
    <n v="21.63"/>
    <n v="11283.59375"/>
    <n v="1.8971800000000001"/>
    <n v="0"/>
    <n v="0"/>
    <n v="0"/>
    <n v="0"/>
    <n v="31.80386"/>
  </r>
  <r>
    <x v="0"/>
    <x v="8"/>
    <x v="8"/>
    <x v="0"/>
    <n v="12867.6"/>
    <n v="29.58"/>
    <n v="33935.78125"/>
    <n v="1.72119"/>
    <n v="0"/>
    <n v="0"/>
    <n v="0"/>
    <n v="0"/>
    <n v="94.432950000000005"/>
  </r>
  <r>
    <x v="0"/>
    <x v="8"/>
    <x v="8"/>
    <x v="1"/>
    <n v="19943.439999999999"/>
    <n v="36.85"/>
    <n v="58665.5625"/>
    <n v="3.2814399999999999"/>
    <n v="0"/>
    <n v="0"/>
    <n v="0"/>
    <n v="0"/>
    <n v="159.90651"/>
  </r>
  <r>
    <x v="0"/>
    <x v="8"/>
    <x v="8"/>
    <x v="2"/>
    <n v="1477.87"/>
    <n v="41.78"/>
    <n v="7072.9414100000004"/>
    <n v="0.27245999999999998"/>
    <n v="0"/>
    <n v="0"/>
    <n v="0"/>
    <n v="0"/>
    <n v="18.85275"/>
  </r>
  <r>
    <x v="0"/>
    <x v="8"/>
    <x v="8"/>
    <x v="3"/>
    <n v="4378.79"/>
    <n v="14.29"/>
    <n v="7141.0976600000004"/>
    <n v="0.28473999999999999"/>
    <n v="0"/>
    <n v="0"/>
    <n v="0"/>
    <n v="0"/>
    <n v="20.765460000000001"/>
  </r>
  <r>
    <x v="0"/>
    <x v="8"/>
    <x v="8"/>
    <x v="4"/>
    <n v="136.37"/>
    <n v="351.77"/>
    <n v="4847.3281200000001"/>
    <n v="0.24024999999999999"/>
    <n v="0"/>
    <n v="0"/>
    <n v="0"/>
    <n v="0"/>
    <n v="12.240780000000001"/>
  </r>
  <r>
    <x v="0"/>
    <x v="8"/>
    <x v="8"/>
    <x v="5"/>
    <n v="1389.12"/>
    <n v="47.14"/>
    <n v="8066.1606400000001"/>
    <n v="0.29431000000000002"/>
    <n v="0"/>
    <n v="0"/>
    <n v="0"/>
    <n v="0"/>
    <n v="21.766200000000001"/>
  </r>
  <r>
    <x v="0"/>
    <x v="8"/>
    <x v="8"/>
    <x v="6"/>
    <n v="6647.92"/>
    <n v="76.37"/>
    <n v="37254.25"/>
    <n v="2.2644700000000002"/>
    <n v="0"/>
    <n v="0"/>
    <n v="0"/>
    <n v="0"/>
    <n v="100.10026000000001"/>
  </r>
  <r>
    <x v="0"/>
    <x v="8"/>
    <x v="8"/>
    <x v="7"/>
    <n v="7202.28"/>
    <n v="23.36"/>
    <n v="25433.054690000001"/>
    <n v="0.75270999999999999"/>
    <n v="0"/>
    <n v="0"/>
    <n v="0"/>
    <n v="0"/>
    <n v="71.802180000000007"/>
  </r>
  <r>
    <x v="0"/>
    <x v="8"/>
    <x v="8"/>
    <x v="8"/>
    <n v="22920.35"/>
    <n v="41.81"/>
    <n v="73079.3125"/>
    <n v="4.17049"/>
    <n v="0"/>
    <n v="0"/>
    <n v="0"/>
    <n v="0"/>
    <n v="196.99198999999999"/>
  </r>
  <r>
    <x v="0"/>
    <x v="8"/>
    <x v="8"/>
    <x v="9"/>
    <n v="9290.75"/>
    <n v="48.68"/>
    <n v="58517.5"/>
    <n v="2.25352"/>
    <n v="0"/>
    <n v="0"/>
    <n v="0"/>
    <n v="0"/>
    <n v="158.55965"/>
  </r>
  <r>
    <x v="0"/>
    <x v="8"/>
    <x v="8"/>
    <x v="10"/>
    <n v="65021.07"/>
    <n v="29.9"/>
    <n v="138191.125"/>
    <n v="8.3832900000000006"/>
    <n v="0"/>
    <n v="0"/>
    <n v="0"/>
    <n v="0"/>
    <n v="377.21390000000002"/>
  </r>
  <r>
    <x v="0"/>
    <x v="9"/>
    <x v="0"/>
    <x v="0"/>
    <n v="7345.49"/>
    <n v="22.68"/>
    <n v="7339.5473599999996"/>
    <n v="0.59594000000000003"/>
    <n v="0"/>
    <n v="0"/>
    <n v="0"/>
    <n v="0"/>
    <n v="19.695820000000001"/>
  </r>
  <r>
    <x v="0"/>
    <x v="9"/>
    <x v="0"/>
    <x v="1"/>
    <n v="2759.94"/>
    <n v="119.02"/>
    <n v="14286.125"/>
    <n v="1.1814499999999999"/>
    <n v="0"/>
    <n v="0"/>
    <n v="0"/>
    <n v="0"/>
    <n v="34.883580000000002"/>
  </r>
  <r>
    <x v="0"/>
    <x v="9"/>
    <x v="0"/>
    <x v="2"/>
    <n v="689.32"/>
    <n v="35.340000000000003"/>
    <n v="1123.8105499999999"/>
    <n v="8.6660000000000001E-2"/>
    <n v="0"/>
    <n v="0"/>
    <n v="0"/>
    <n v="0"/>
    <n v="2.9712000000000001"/>
  </r>
  <r>
    <x v="0"/>
    <x v="9"/>
    <x v="0"/>
    <x v="3"/>
    <n v="1657.62"/>
    <n v="15.19"/>
    <n v="1093.76953"/>
    <n v="8.5970000000000005E-2"/>
    <n v="0"/>
    <n v="0"/>
    <n v="0"/>
    <n v="0"/>
    <n v="2.98149"/>
  </r>
  <r>
    <x v="0"/>
    <x v="9"/>
    <x v="0"/>
    <x v="4"/>
    <n v="113.39"/>
    <n v="203.25"/>
    <n v="1036.5898400000001"/>
    <n v="8.4669999999999995E-2"/>
    <n v="0"/>
    <n v="0"/>
    <n v="0"/>
    <n v="0"/>
    <n v="2.5358800000000001"/>
  </r>
  <r>
    <x v="0"/>
    <x v="9"/>
    <x v="0"/>
    <x v="5"/>
    <n v="717.07"/>
    <n v="32.85"/>
    <n v="1104.48047"/>
    <n v="8.5779999999999995E-2"/>
    <n v="0"/>
    <n v="0"/>
    <n v="0"/>
    <n v="0"/>
    <n v="2.8276300000000001"/>
  </r>
  <r>
    <x v="0"/>
    <x v="9"/>
    <x v="0"/>
    <x v="6"/>
    <n v="4888.7700000000004"/>
    <n v="48.43"/>
    <n v="10048.125"/>
    <n v="0.84145999999999999"/>
    <n v="0"/>
    <n v="0"/>
    <n v="0"/>
    <n v="0"/>
    <n v="26.12593"/>
  </r>
  <r>
    <x v="0"/>
    <x v="9"/>
    <x v="0"/>
    <x v="7"/>
    <n v="3420.48"/>
    <n v="14.16"/>
    <n v="2192.76172"/>
    <n v="0.17237"/>
    <n v="0"/>
    <n v="0"/>
    <n v="0"/>
    <n v="0"/>
    <n v="5.9785300000000001"/>
  </r>
  <r>
    <x v="0"/>
    <x v="9"/>
    <x v="0"/>
    <x v="8"/>
    <n v="22186.71"/>
    <n v="19.05"/>
    <n v="18293.4375"/>
    <n v="1.51807"/>
    <n v="0"/>
    <n v="0"/>
    <n v="0"/>
    <n v="0"/>
    <n v="48.857109999999999"/>
  </r>
  <r>
    <x v="0"/>
    <x v="9"/>
    <x v="0"/>
    <x v="9"/>
    <n v="4300.63"/>
    <n v="41.36"/>
    <n v="8109.6875"/>
    <n v="0.67432000000000003"/>
    <n v="0"/>
    <n v="0"/>
    <n v="0"/>
    <n v="0"/>
    <n v="20.738679999999999"/>
  </r>
  <r>
    <x v="0"/>
    <x v="9"/>
    <x v="0"/>
    <x v="10"/>
    <n v="24183.85"/>
    <n v="35.630000000000003"/>
    <n v="37192.375"/>
    <n v="3.1136200000000001"/>
    <n v="0"/>
    <n v="0"/>
    <n v="0"/>
    <n v="0"/>
    <n v="96.298900000000003"/>
  </r>
  <r>
    <x v="0"/>
    <x v="9"/>
    <x v="1"/>
    <x v="0"/>
    <n v="3273.8"/>
    <n v="50.75"/>
    <n v="7629.59375"/>
    <n v="0.55293999999999999"/>
    <n v="0"/>
    <n v="0"/>
    <n v="0"/>
    <n v="0"/>
    <n v="19.537099999999999"/>
  </r>
  <r>
    <x v="0"/>
    <x v="9"/>
    <x v="1"/>
    <x v="1"/>
    <n v="3132.53"/>
    <n v="98.04"/>
    <n v="12259.73438"/>
    <n v="1.0486599999999999"/>
    <n v="0"/>
    <n v="0"/>
    <n v="0"/>
    <n v="0"/>
    <n v="30.449010000000001"/>
  </r>
  <r>
    <x v="0"/>
    <x v="9"/>
    <x v="1"/>
    <x v="2"/>
    <n v="559.97"/>
    <n v="37.08"/>
    <n v="1143.05078"/>
    <n v="7.9240000000000005E-2"/>
    <n v="0"/>
    <n v="0"/>
    <n v="0"/>
    <n v="0"/>
    <n v="2.9049299999999998"/>
  </r>
  <r>
    <x v="0"/>
    <x v="9"/>
    <x v="1"/>
    <x v="3"/>
    <n v="2436.1"/>
    <n v="9.92"/>
    <n v="1120.30078"/>
    <n v="8.0530000000000004E-2"/>
    <n v="0"/>
    <n v="0"/>
    <n v="0"/>
    <n v="0"/>
    <n v="3.1648499999999999"/>
  </r>
  <r>
    <x v="0"/>
    <x v="9"/>
    <x v="1"/>
    <x v="4"/>
    <n v="65.44"/>
    <n v="297.02"/>
    <n v="1081.1601599999999"/>
    <n v="7.7410000000000007E-2"/>
    <n v="0"/>
    <n v="0"/>
    <n v="0"/>
    <n v="0"/>
    <n v="2.59598"/>
  </r>
  <r>
    <x v="0"/>
    <x v="9"/>
    <x v="1"/>
    <x v="5"/>
    <n v="672.42"/>
    <n v="36.5"/>
    <n v="1649.44922"/>
    <n v="8.8620000000000004E-2"/>
    <n v="0"/>
    <n v="0"/>
    <n v="0"/>
    <n v="0"/>
    <n v="4.2339099999999998"/>
  </r>
  <r>
    <x v="0"/>
    <x v="9"/>
    <x v="1"/>
    <x v="6"/>
    <n v="1678.71"/>
    <n v="116.61"/>
    <n v="8195.28125"/>
    <n v="0.74153000000000002"/>
    <n v="0"/>
    <n v="0"/>
    <n v="0"/>
    <n v="0"/>
    <n v="20.322980000000001"/>
  </r>
  <r>
    <x v="0"/>
    <x v="9"/>
    <x v="1"/>
    <x v="7"/>
    <n v="2814.39"/>
    <n v="17.36"/>
    <n v="3146.94922"/>
    <n v="0.17916000000000001"/>
    <n v="0"/>
    <n v="0"/>
    <n v="0"/>
    <n v="0"/>
    <n v="8.5622900000000008"/>
  </r>
  <r>
    <x v="0"/>
    <x v="9"/>
    <x v="1"/>
    <x v="8"/>
    <n v="11117.61"/>
    <n v="36.94"/>
    <n v="14484.530269999999"/>
    <n v="1.32826"/>
    <n v="0"/>
    <n v="0"/>
    <n v="0"/>
    <n v="0"/>
    <n v="36.925109999999997"/>
  </r>
  <r>
    <x v="0"/>
    <x v="9"/>
    <x v="1"/>
    <x v="9"/>
    <n v="2730.22"/>
    <n v="61.8"/>
    <n v="8994.9531200000001"/>
    <n v="0.63373999999999997"/>
    <n v="0"/>
    <n v="0"/>
    <n v="0"/>
    <n v="0"/>
    <n v="22.626370000000001"/>
  </r>
  <r>
    <x v="0"/>
    <x v="9"/>
    <x v="1"/>
    <x v="10"/>
    <n v="27484.42"/>
    <n v="27.65"/>
    <n v="26474.8125"/>
    <n v="2.68221"/>
    <n v="0"/>
    <n v="0"/>
    <n v="0"/>
    <n v="0"/>
    <n v="67.993709999999993"/>
  </r>
  <r>
    <x v="0"/>
    <x v="9"/>
    <x v="2"/>
    <x v="0"/>
    <n v="599.4"/>
    <n v="42.13"/>
    <n v="1535.3593800000001"/>
    <n v="7.7899999999999997E-2"/>
    <n v="0"/>
    <n v="0"/>
    <n v="0"/>
    <n v="0"/>
    <n v="3.9735100000000001"/>
  </r>
  <r>
    <x v="0"/>
    <x v="9"/>
    <x v="2"/>
    <x v="1"/>
    <n v="341.95"/>
    <n v="130.31"/>
    <n v="2792.6015600000001"/>
    <n v="0.14221"/>
    <n v="0"/>
    <n v="0"/>
    <n v="0"/>
    <n v="0"/>
    <n v="6.8797800000000002"/>
  </r>
  <r>
    <x v="0"/>
    <x v="9"/>
    <x v="2"/>
    <x v="2"/>
    <n v="178.69"/>
    <n v="16.690000000000001"/>
    <n v="149.23999000000001"/>
    <n v="0.01"/>
    <n v="0"/>
    <n v="0"/>
    <n v="0"/>
    <n v="0"/>
    <n v="0.40448000000000001"/>
  </r>
  <r>
    <x v="0"/>
    <x v="9"/>
    <x v="2"/>
    <x v="3"/>
    <n v="209.75"/>
    <n v="14.18"/>
    <n v="173.32006999999999"/>
    <n v="1.0999999999999999E-2"/>
    <n v="0"/>
    <n v="0"/>
    <n v="0"/>
    <n v="0"/>
    <n v="0.48238999999999999"/>
  </r>
  <r>
    <x v="0"/>
    <x v="9"/>
    <x v="2"/>
    <x v="4"/>
    <n v="7.75"/>
    <n v="334.62"/>
    <n v="194.08008000000001"/>
    <n v="9.9299999999999996E-3"/>
    <n v="0"/>
    <n v="0"/>
    <n v="0"/>
    <n v="0"/>
    <n v="0.46429999999999999"/>
  </r>
  <r>
    <x v="0"/>
    <x v="9"/>
    <x v="2"/>
    <x v="5"/>
    <n v="30.92"/>
    <n v="122.76"/>
    <n v="374.42993000000001"/>
    <n v="1.2619999999999999E-2"/>
    <n v="0"/>
    <n v="0"/>
    <n v="0"/>
    <n v="0"/>
    <n v="0.93662000000000001"/>
  </r>
  <r>
    <x v="0"/>
    <x v="9"/>
    <x v="2"/>
    <x v="6"/>
    <n v="172.88"/>
    <n v="158.07"/>
    <n v="1477.9101599999999"/>
    <n v="9.5750000000000002E-2"/>
    <n v="0"/>
    <n v="0"/>
    <n v="0"/>
    <n v="0"/>
    <n v="3.6481400000000002"/>
  </r>
  <r>
    <x v="0"/>
    <x v="9"/>
    <x v="2"/>
    <x v="7"/>
    <n v="419.25"/>
    <n v="31.89"/>
    <n v="1039.46973"/>
    <n v="3.4970000000000001E-2"/>
    <n v="0"/>
    <n v="0"/>
    <n v="0"/>
    <n v="0"/>
    <n v="2.7404299999999999"/>
  </r>
  <r>
    <x v="0"/>
    <x v="9"/>
    <x v="2"/>
    <x v="8"/>
    <n v="1709.85"/>
    <n v="34.53"/>
    <n v="2973.9414099999999"/>
    <n v="0.18114"/>
    <n v="0"/>
    <n v="0"/>
    <n v="0"/>
    <n v="0"/>
    <n v="7.6663100000000002"/>
  </r>
  <r>
    <x v="0"/>
    <x v="9"/>
    <x v="2"/>
    <x v="9"/>
    <n v="394.92"/>
    <n v="74.83"/>
    <n v="2012.2792999999999"/>
    <n v="8.7770000000000001E-2"/>
    <n v="0"/>
    <n v="0"/>
    <n v="0"/>
    <n v="0"/>
    <n v="5.0057799999999997"/>
  </r>
  <r>
    <x v="0"/>
    <x v="9"/>
    <x v="2"/>
    <x v="10"/>
    <n v="2703.36"/>
    <n v="37.869999999999997"/>
    <n v="4880.3359399999999"/>
    <n v="0.34850999999999999"/>
    <n v="0"/>
    <n v="0"/>
    <n v="0"/>
    <n v="0"/>
    <n v="12.484500000000001"/>
  </r>
  <r>
    <x v="0"/>
    <x v="9"/>
    <x v="3"/>
    <x v="0"/>
    <n v="881.5"/>
    <n v="30.79"/>
    <n v="1799.8710900000001"/>
    <n v="9.9729999999999999E-2"/>
    <n v="0"/>
    <n v="0"/>
    <n v="0"/>
    <n v="0"/>
    <n v="4.7031200000000002"/>
  </r>
  <r>
    <x v="0"/>
    <x v="9"/>
    <x v="3"/>
    <x v="1"/>
    <n v="421"/>
    <n v="110.42"/>
    <n v="3175.6406200000001"/>
    <n v="0.17913000000000001"/>
    <n v="0"/>
    <n v="0"/>
    <n v="0"/>
    <n v="0"/>
    <n v="7.8678900000000001"/>
  </r>
  <r>
    <x v="0"/>
    <x v="9"/>
    <x v="3"/>
    <x v="2"/>
    <n v="176.8"/>
    <n v="20.75"/>
    <n v="248.53003000000001"/>
    <n v="1.498E-2"/>
    <n v="0"/>
    <n v="0"/>
    <n v="0"/>
    <n v="0"/>
    <n v="0.67754999999999999"/>
  </r>
  <r>
    <x v="0"/>
    <x v="9"/>
    <x v="3"/>
    <x v="3"/>
    <n v="274.11"/>
    <n v="12.75"/>
    <n v="238.88013000000001"/>
    <n v="1.519E-2"/>
    <n v="0"/>
    <n v="0"/>
    <n v="0"/>
    <n v="0"/>
    <n v="0.66371999999999998"/>
  </r>
  <r>
    <x v="0"/>
    <x v="9"/>
    <x v="3"/>
    <x v="4"/>
    <n v="8.0399999999999991"/>
    <n v="364"/>
    <n v="283.91991999999999"/>
    <n v="1.281E-2"/>
    <n v="0"/>
    <n v="0"/>
    <n v="0"/>
    <n v="0"/>
    <n v="0.67927000000000004"/>
  </r>
  <r>
    <x v="0"/>
    <x v="9"/>
    <x v="3"/>
    <x v="5"/>
    <n v="90.71"/>
    <n v="67.12"/>
    <n v="583.95989999999995"/>
    <n v="1.9390000000000001E-2"/>
    <n v="0"/>
    <n v="0"/>
    <n v="0"/>
    <n v="0"/>
    <n v="1.4748699999999999"/>
  </r>
  <r>
    <x v="0"/>
    <x v="9"/>
    <x v="3"/>
    <x v="6"/>
    <n v="170.53"/>
    <n v="162.11000000000001"/>
    <n v="1590.2910199999999"/>
    <n v="0.11755"/>
    <n v="0"/>
    <n v="0"/>
    <n v="0"/>
    <n v="0"/>
    <n v="3.9325399999999999"/>
  </r>
  <r>
    <x v="0"/>
    <x v="9"/>
    <x v="3"/>
    <x v="7"/>
    <n v="523.4"/>
    <n v="22.98"/>
    <n v="1035.14014"/>
    <n v="4.3560000000000001E-2"/>
    <n v="0"/>
    <n v="0"/>
    <n v="0"/>
    <n v="0"/>
    <n v="2.7685300000000002"/>
  </r>
  <r>
    <x v="0"/>
    <x v="9"/>
    <x v="3"/>
    <x v="8"/>
    <n v="1731.16"/>
    <n v="42.71"/>
    <n v="5054.1210899999996"/>
    <n v="0.25829999999999997"/>
    <n v="0"/>
    <n v="0"/>
    <n v="0"/>
    <n v="0"/>
    <n v="13.007070000000001"/>
  </r>
  <r>
    <x v="0"/>
    <x v="9"/>
    <x v="3"/>
    <x v="9"/>
    <n v="835.98"/>
    <n v="34.450000000000003"/>
    <n v="2036.76953"/>
    <n v="0.11215"/>
    <n v="0"/>
    <n v="0"/>
    <n v="0"/>
    <n v="0"/>
    <n v="5.2545900000000003"/>
  </r>
  <r>
    <x v="0"/>
    <x v="9"/>
    <x v="3"/>
    <x v="10"/>
    <n v="6175.94"/>
    <n v="15.42"/>
    <n v="5340.4531200000001"/>
    <n v="0.42913000000000001"/>
    <n v="0"/>
    <n v="0"/>
    <n v="0"/>
    <n v="0"/>
    <n v="14.11974"/>
  </r>
  <r>
    <x v="0"/>
    <x v="9"/>
    <x v="4"/>
    <x v="0"/>
    <n v="1861.27"/>
    <n v="41.21"/>
    <n v="5389.5390600000001"/>
    <n v="0.27488000000000001"/>
    <n v="0"/>
    <n v="0"/>
    <n v="0"/>
    <n v="0"/>
    <n v="13.781840000000001"/>
  </r>
  <r>
    <x v="0"/>
    <x v="9"/>
    <x v="4"/>
    <x v="1"/>
    <n v="1457.38"/>
    <n v="108.69"/>
    <n v="11732.460940000001"/>
    <n v="0.54993999999999998"/>
    <n v="0"/>
    <n v="0"/>
    <n v="0"/>
    <n v="0"/>
    <n v="28.800139999999999"/>
  </r>
  <r>
    <x v="0"/>
    <x v="9"/>
    <x v="4"/>
    <x v="2"/>
    <n v="546.94000000000005"/>
    <n v="19.93"/>
    <n v="774.23046999999997"/>
    <n v="4.0340000000000001E-2"/>
    <n v="0"/>
    <n v="0"/>
    <n v="0"/>
    <n v="0"/>
    <n v="2.0937800000000002"/>
  </r>
  <r>
    <x v="0"/>
    <x v="9"/>
    <x v="4"/>
    <x v="3"/>
    <n v="725.82"/>
    <n v="15.95"/>
    <n v="881.19042999999999"/>
    <n v="4.3709999999999999E-2"/>
    <n v="0"/>
    <n v="0"/>
    <n v="0"/>
    <n v="0"/>
    <n v="2.4238400000000002"/>
  </r>
  <r>
    <x v="0"/>
    <x v="9"/>
    <x v="4"/>
    <x v="4"/>
    <n v="37.68"/>
    <n v="241.49"/>
    <n v="724.45947000000001"/>
    <n v="3.798E-2"/>
    <n v="0"/>
    <n v="0"/>
    <n v="0"/>
    <n v="0"/>
    <n v="1.7486200000000001"/>
  </r>
  <r>
    <x v="0"/>
    <x v="9"/>
    <x v="4"/>
    <x v="5"/>
    <n v="239.73"/>
    <n v="52.74"/>
    <n v="1037.37012"/>
    <n v="4.3400000000000001E-2"/>
    <n v="0"/>
    <n v="0"/>
    <n v="0"/>
    <n v="0"/>
    <n v="2.6299600000000001"/>
  </r>
  <r>
    <x v="0"/>
    <x v="9"/>
    <x v="4"/>
    <x v="6"/>
    <n v="716.91"/>
    <n v="134.16999999999999"/>
    <n v="6316.84375"/>
    <n v="0.36843999999999999"/>
    <n v="0"/>
    <n v="0"/>
    <n v="0"/>
    <n v="0"/>
    <n v="15.655390000000001"/>
  </r>
  <r>
    <x v="0"/>
    <x v="9"/>
    <x v="4"/>
    <x v="7"/>
    <n v="1031.48"/>
    <n v="32.950000000000003"/>
    <n v="3038.4294399999999"/>
    <n v="0.10842"/>
    <n v="0"/>
    <n v="0"/>
    <n v="0"/>
    <n v="0"/>
    <n v="7.9995599999999998"/>
  </r>
  <r>
    <x v="0"/>
    <x v="9"/>
    <x v="4"/>
    <x v="8"/>
    <n v="5042.46"/>
    <n v="38.979999999999997"/>
    <n v="13485.48438"/>
    <n v="0.69994999999999996"/>
    <n v="0"/>
    <n v="0"/>
    <n v="0"/>
    <n v="0"/>
    <n v="34.608170000000001"/>
  </r>
  <r>
    <x v="0"/>
    <x v="9"/>
    <x v="4"/>
    <x v="9"/>
    <n v="1353.91"/>
    <n v="67.66"/>
    <n v="7591.90967"/>
    <n v="0.33474999999999999"/>
    <n v="0"/>
    <n v="0"/>
    <n v="0"/>
    <n v="0"/>
    <n v="19.050219999999999"/>
  </r>
  <r>
    <x v="0"/>
    <x v="9"/>
    <x v="4"/>
    <x v="10"/>
    <n v="6478.51"/>
    <n v="55.05"/>
    <n v="22697.34375"/>
    <n v="1.3570199999999999"/>
    <n v="0"/>
    <n v="0"/>
    <n v="0"/>
    <n v="0"/>
    <n v="57.009979999999999"/>
  </r>
  <r>
    <x v="0"/>
    <x v="9"/>
    <x v="5"/>
    <x v="0"/>
    <n v="243.03"/>
    <n v="35.58"/>
    <n v="345.47998000000001"/>
    <n v="2.6630000000000001E-2"/>
    <n v="0"/>
    <n v="0"/>
    <n v="0"/>
    <n v="0"/>
    <n v="0.89065000000000005"/>
  </r>
  <r>
    <x v="0"/>
    <x v="9"/>
    <x v="5"/>
    <x v="1"/>
    <n v="127.76"/>
    <n v="108.05"/>
    <n v="501.37011999999999"/>
    <n v="4.8500000000000001E-2"/>
    <n v="0"/>
    <n v="0"/>
    <n v="0"/>
    <n v="0"/>
    <n v="1.23939"/>
  </r>
  <r>
    <x v="0"/>
    <x v="9"/>
    <x v="5"/>
    <x v="2"/>
    <n v="50.85"/>
    <n v="21.1"/>
    <n v="40.31"/>
    <n v="3.7100000000000002E-3"/>
    <n v="0"/>
    <n v="0"/>
    <n v="0"/>
    <n v="0"/>
    <n v="0.10953"/>
  </r>
  <r>
    <x v="0"/>
    <x v="9"/>
    <x v="5"/>
    <x v="3"/>
    <n v="71.27"/>
    <n v="15.23"/>
    <n v="42.640009999999997"/>
    <n v="3.9100000000000003E-3"/>
    <n v="0"/>
    <n v="0"/>
    <n v="0"/>
    <n v="0"/>
    <n v="0.11788999999999999"/>
  </r>
  <r>
    <x v="0"/>
    <x v="9"/>
    <x v="5"/>
    <x v="4"/>
    <n v="2.77"/>
    <n v="302.06"/>
    <n v="48.330019999999998"/>
    <n v="3.3400000000000001E-3"/>
    <n v="0"/>
    <n v="0"/>
    <n v="0"/>
    <n v="0"/>
    <n v="0.11613999999999999"/>
  </r>
  <r>
    <x v="0"/>
    <x v="9"/>
    <x v="5"/>
    <x v="5"/>
    <n v="16.78"/>
    <n v="62.99"/>
    <n v="61.099980000000002"/>
    <n v="3.9199999999999999E-3"/>
    <n v="0"/>
    <n v="0"/>
    <n v="0"/>
    <n v="0"/>
    <n v="0.15647"/>
  </r>
  <r>
    <x v="0"/>
    <x v="9"/>
    <x v="5"/>
    <x v="6"/>
    <n v="100.35"/>
    <n v="90.96"/>
    <n v="295.62988000000001"/>
    <n v="3.3930000000000002E-2"/>
    <n v="0"/>
    <n v="0"/>
    <n v="0"/>
    <n v="0"/>
    <n v="0.75148999999999999"/>
  </r>
  <r>
    <x v="0"/>
    <x v="9"/>
    <x v="5"/>
    <x v="7"/>
    <n v="122.78"/>
    <n v="27.1"/>
    <n v="152.56995000000001"/>
    <n v="9.0699999999999999E-3"/>
    <n v="0"/>
    <n v="0"/>
    <n v="0"/>
    <n v="0"/>
    <n v="0.40500999999999998"/>
  </r>
  <r>
    <x v="0"/>
    <x v="9"/>
    <x v="5"/>
    <x v="8"/>
    <n v="353.2"/>
    <n v="50.94"/>
    <n v="667.79003999999998"/>
    <n v="6.3630000000000006E-2"/>
    <n v="0"/>
    <n v="0"/>
    <n v="0"/>
    <n v="0"/>
    <n v="1.70102"/>
  </r>
  <r>
    <x v="0"/>
    <x v="9"/>
    <x v="5"/>
    <x v="9"/>
    <n v="104.58"/>
    <n v="67.28"/>
    <n v="271.12988000000001"/>
    <n v="2.7730000000000001E-2"/>
    <n v="0"/>
    <n v="0"/>
    <n v="0"/>
    <n v="0"/>
    <n v="0.67689999999999995"/>
  </r>
  <r>
    <x v="0"/>
    <x v="9"/>
    <x v="5"/>
    <x v="10"/>
    <n v="1839.81"/>
    <n v="16.79"/>
    <n v="1064.1601599999999"/>
    <n v="0.12512000000000001"/>
    <n v="6.9300000000000004E-3"/>
    <n v="0"/>
    <n v="0"/>
    <n v="0"/>
    <n v="2.7634400000000001"/>
  </r>
  <r>
    <x v="0"/>
    <x v="9"/>
    <x v="6"/>
    <x v="0"/>
    <n v="486.67"/>
    <n v="48.42"/>
    <n v="2801.3203100000001"/>
    <n v="9.3460000000000001E-2"/>
    <n v="0"/>
    <n v="0"/>
    <n v="0"/>
    <n v="0"/>
    <n v="7.1879400000000002"/>
  </r>
  <r>
    <x v="0"/>
    <x v="9"/>
    <x v="6"/>
    <x v="1"/>
    <n v="369.33"/>
    <n v="131.09"/>
    <n v="6288.2084999999997"/>
    <n v="0.17743"/>
    <n v="0"/>
    <n v="0"/>
    <n v="0"/>
    <n v="0"/>
    <n v="15.415179999999999"/>
  </r>
  <r>
    <x v="0"/>
    <x v="9"/>
    <x v="6"/>
    <x v="2"/>
    <n v="144.21"/>
    <n v="24.39"/>
    <n v="404.63013000000001"/>
    <n v="1.452E-2"/>
    <n v="0"/>
    <n v="0"/>
    <n v="0"/>
    <n v="0"/>
    <n v="1.08717"/>
  </r>
  <r>
    <x v="0"/>
    <x v="9"/>
    <x v="6"/>
    <x v="3"/>
    <n v="193.36"/>
    <n v="23.24"/>
    <n v="582.97997999999995"/>
    <n v="1.8919999999999999E-2"/>
    <n v="0"/>
    <n v="0"/>
    <n v="0"/>
    <n v="0"/>
    <n v="1.5755300000000001"/>
  </r>
  <r>
    <x v="0"/>
    <x v="9"/>
    <x v="6"/>
    <x v="4"/>
    <n v="7.89"/>
    <n v="285.24"/>
    <n v="370.81006000000002"/>
    <n v="1.1339999999999999E-2"/>
    <n v="0"/>
    <n v="0"/>
    <n v="0"/>
    <n v="0"/>
    <n v="0.89554999999999996"/>
  </r>
  <r>
    <x v="0"/>
    <x v="9"/>
    <x v="6"/>
    <x v="5"/>
    <n v="90.34"/>
    <n v="48.04"/>
    <n v="580.81982000000005"/>
    <n v="1.643E-2"/>
    <n v="0"/>
    <n v="0"/>
    <n v="0"/>
    <n v="0"/>
    <n v="1.49081"/>
  </r>
  <r>
    <x v="0"/>
    <x v="9"/>
    <x v="6"/>
    <x v="6"/>
    <n v="130.94"/>
    <n v="163.71"/>
    <n v="1962.84961"/>
    <n v="9.5490000000000005E-2"/>
    <n v="0"/>
    <n v="0"/>
    <n v="0"/>
    <n v="0"/>
    <n v="4.8574000000000002"/>
  </r>
  <r>
    <x v="0"/>
    <x v="9"/>
    <x v="6"/>
    <x v="7"/>
    <n v="419.23"/>
    <n v="37.04"/>
    <n v="2440.5595699999999"/>
    <n v="5.9429999999999997E-2"/>
    <n v="0"/>
    <n v="0"/>
    <n v="0"/>
    <n v="0"/>
    <n v="6.3971299999999998"/>
  </r>
  <r>
    <x v="0"/>
    <x v="9"/>
    <x v="6"/>
    <x v="8"/>
    <n v="1585.75"/>
    <n v="38.31"/>
    <n v="5942.3789100000004"/>
    <n v="0.21357000000000001"/>
    <n v="0"/>
    <n v="0"/>
    <n v="0"/>
    <n v="0"/>
    <n v="15.230130000000001"/>
  </r>
  <r>
    <x v="0"/>
    <x v="9"/>
    <x v="6"/>
    <x v="9"/>
    <n v="512.67999999999995"/>
    <n v="68.97"/>
    <n v="4707.28125"/>
    <n v="0.12060999999999999"/>
    <n v="0"/>
    <n v="0"/>
    <n v="0"/>
    <n v="0"/>
    <n v="11.68721"/>
  </r>
  <r>
    <x v="0"/>
    <x v="9"/>
    <x v="6"/>
    <x v="10"/>
    <n v="1842.63"/>
    <n v="49.99"/>
    <n v="8742.4140599999992"/>
    <n v="0.37674000000000002"/>
    <n v="3.4099999999999998E-3"/>
    <n v="0"/>
    <n v="0"/>
    <n v="0"/>
    <n v="22.06869"/>
  </r>
  <r>
    <x v="0"/>
    <x v="9"/>
    <x v="7"/>
    <x v="0"/>
    <n v="2667.84"/>
    <n v="33.71"/>
    <n v="6286.1088900000004"/>
    <n v="0.3972"/>
    <n v="0"/>
    <n v="0"/>
    <n v="0"/>
    <n v="0"/>
    <n v="16.29918"/>
  </r>
  <r>
    <x v="0"/>
    <x v="9"/>
    <x v="7"/>
    <x v="1"/>
    <n v="1857.31"/>
    <n v="99.5"/>
    <n v="12931.21875"/>
    <n v="0.79695000000000005"/>
    <n v="0"/>
    <n v="0"/>
    <n v="0"/>
    <n v="0"/>
    <n v="31.98537"/>
  </r>
  <r>
    <x v="0"/>
    <x v="9"/>
    <x v="7"/>
    <x v="2"/>
    <n v="575.32000000000005"/>
    <n v="23.5"/>
    <n v="947.19042999999999"/>
    <n v="5.7930000000000002E-2"/>
    <n v="0"/>
    <n v="0"/>
    <n v="0"/>
    <n v="0"/>
    <n v="2.5514000000000001"/>
  </r>
  <r>
    <x v="0"/>
    <x v="9"/>
    <x v="7"/>
    <x v="3"/>
    <n v="702.37"/>
    <n v="20.64"/>
    <n v="1060.66992"/>
    <n v="6.0879999999999997E-2"/>
    <n v="0"/>
    <n v="0"/>
    <n v="0"/>
    <n v="0"/>
    <n v="2.9007999999999998"/>
  </r>
  <r>
    <x v="0"/>
    <x v="9"/>
    <x v="7"/>
    <x v="4"/>
    <n v="28.79"/>
    <n v="392.62"/>
    <n v="946.21973000000003"/>
    <n v="5.6860000000000001E-2"/>
    <n v="0"/>
    <n v="0"/>
    <n v="0"/>
    <n v="0"/>
    <n v="2.2568600000000001"/>
  </r>
  <r>
    <x v="0"/>
    <x v="9"/>
    <x v="7"/>
    <x v="5"/>
    <n v="268.3"/>
    <n v="50.3"/>
    <n v="1021.66022"/>
    <n v="5.8779999999999999E-2"/>
    <n v="0"/>
    <n v="0"/>
    <n v="0"/>
    <n v="0"/>
    <n v="2.5759300000000001"/>
  </r>
  <r>
    <x v="0"/>
    <x v="9"/>
    <x v="7"/>
    <x v="6"/>
    <n v="1204.8599999999999"/>
    <n v="108.8"/>
    <n v="8590.9218799999999"/>
    <n v="0.55893000000000004"/>
    <n v="0"/>
    <n v="0"/>
    <n v="0"/>
    <n v="0"/>
    <n v="21.48235"/>
  </r>
  <r>
    <x v="0"/>
    <x v="9"/>
    <x v="7"/>
    <x v="7"/>
    <n v="1334.51"/>
    <n v="22.28"/>
    <n v="2256.2910200000001"/>
    <n v="0.12421"/>
    <n v="0"/>
    <n v="0"/>
    <n v="0"/>
    <n v="0"/>
    <n v="6.04061"/>
  </r>
  <r>
    <x v="0"/>
    <x v="9"/>
    <x v="7"/>
    <x v="8"/>
    <n v="6217.17"/>
    <n v="39.31"/>
    <n v="15728.454100000001"/>
    <n v="1.0105599999999999"/>
    <n v="0"/>
    <n v="0"/>
    <n v="0"/>
    <n v="0"/>
    <n v="39.904319999999998"/>
  </r>
  <r>
    <x v="0"/>
    <x v="9"/>
    <x v="7"/>
    <x v="9"/>
    <n v="2804.2"/>
    <n v="33.35"/>
    <n v="7532.8515600000001"/>
    <n v="0.45939999999999998"/>
    <n v="0"/>
    <n v="0"/>
    <n v="0"/>
    <n v="0"/>
    <n v="19.333259999999999"/>
  </r>
  <r>
    <x v="0"/>
    <x v="9"/>
    <x v="7"/>
    <x v="10"/>
    <n v="20250.88"/>
    <n v="22.66"/>
    <n v="31743.59375"/>
    <n v="2.0680000000000001"/>
    <n v="0"/>
    <n v="0"/>
    <n v="0"/>
    <n v="0"/>
    <n v="84.756630000000001"/>
  </r>
  <r>
    <x v="0"/>
    <x v="9"/>
    <x v="8"/>
    <x v="0"/>
    <n v="13796.84"/>
    <n v="31.32"/>
    <n v="29103.03125"/>
    <n v="1.87707"/>
    <n v="0"/>
    <n v="0"/>
    <n v="0"/>
    <n v="0"/>
    <n v="76.591549999999998"/>
  </r>
  <r>
    <x v="0"/>
    <x v="9"/>
    <x v="8"/>
    <x v="1"/>
    <n v="21185.84"/>
    <n v="40.159999999999997"/>
    <n v="49892.058590000001"/>
    <n v="3.54731"/>
    <n v="0"/>
    <n v="0"/>
    <n v="0"/>
    <n v="0"/>
    <n v="128.57404"/>
  </r>
  <r>
    <x v="0"/>
    <x v="9"/>
    <x v="8"/>
    <x v="2"/>
    <n v="1618.44"/>
    <n v="50.42"/>
    <n v="7088.0585899999996"/>
    <n v="0.31087999999999999"/>
    <n v="0"/>
    <n v="0"/>
    <n v="0"/>
    <n v="0"/>
    <n v="17.784030000000001"/>
  </r>
  <r>
    <x v="0"/>
    <x v="9"/>
    <x v="8"/>
    <x v="3"/>
    <n v="4777.12"/>
    <n v="15.77"/>
    <n v="6282.5976600000004"/>
    <n v="0.31873000000000001"/>
    <n v="0"/>
    <n v="0"/>
    <n v="0"/>
    <n v="0"/>
    <n v="17.261710000000001"/>
  </r>
  <r>
    <x v="0"/>
    <x v="9"/>
    <x v="8"/>
    <x v="4"/>
    <n v="149.76"/>
    <n v="354.18"/>
    <n v="4742.4101600000004"/>
    <n v="0.26573000000000002"/>
    <n v="0"/>
    <n v="0"/>
    <n v="0"/>
    <n v="0"/>
    <n v="11.35614"/>
  </r>
  <r>
    <x v="0"/>
    <x v="9"/>
    <x v="8"/>
    <x v="5"/>
    <n v="1535.68"/>
    <n v="53.69"/>
    <n v="7868.3320299999996"/>
    <n v="0.33704000000000001"/>
    <n v="0"/>
    <n v="0"/>
    <n v="0"/>
    <n v="0"/>
    <n v="20.030909999999999"/>
  </r>
  <r>
    <x v="0"/>
    <x v="9"/>
    <x v="8"/>
    <x v="6"/>
    <n v="7041.69"/>
    <n v="78.17"/>
    <n v="30782.935549999998"/>
    <n v="2.4275899999999999"/>
    <n v="0"/>
    <n v="0"/>
    <n v="0"/>
    <n v="0"/>
    <n v="78.362499999999997"/>
  </r>
  <r>
    <x v="0"/>
    <x v="9"/>
    <x v="8"/>
    <x v="7"/>
    <n v="8112.87"/>
    <n v="26.39"/>
    <n v="24026.734380000002"/>
    <n v="0.88390000000000002"/>
    <n v="0"/>
    <n v="0"/>
    <n v="0"/>
    <n v="0"/>
    <n v="64.05292"/>
  </r>
  <r>
    <x v="0"/>
    <x v="9"/>
    <x v="8"/>
    <x v="8"/>
    <n v="24346.61"/>
    <n v="44.04"/>
    <n v="62808.375"/>
    <n v="4.5048899999999996"/>
    <n v="0"/>
    <n v="0"/>
    <n v="0"/>
    <n v="0"/>
    <n v="160.15959000000001"/>
  </r>
  <r>
    <x v="0"/>
    <x v="9"/>
    <x v="8"/>
    <x v="9"/>
    <n v="10336.879999999999"/>
    <n v="53.83"/>
    <n v="56312.65625"/>
    <n v="2.5587499999999999"/>
    <n v="0"/>
    <n v="0"/>
    <n v="0"/>
    <n v="0"/>
    <n v="143.89152999999999"/>
  </r>
  <r>
    <x v="0"/>
    <x v="9"/>
    <x v="8"/>
    <x v="10"/>
    <n v="68713.17"/>
    <n v="31"/>
    <n v="114465.25"/>
    <n v="8.99"/>
    <n v="0"/>
    <n v="0"/>
    <n v="0"/>
    <n v="0"/>
    <n v="295.82465000000002"/>
  </r>
  <r>
    <x v="0"/>
    <x v="10"/>
    <x v="0"/>
    <x v="0"/>
    <n v="7411.86"/>
    <n v="24.99"/>
    <n v="1658.7968800000001"/>
    <n v="0.60294999999999999"/>
    <n v="0"/>
    <n v="0"/>
    <n v="0"/>
    <n v="0"/>
    <n v="4.1872999999999996"/>
  </r>
  <r>
    <x v="0"/>
    <x v="10"/>
    <x v="0"/>
    <x v="1"/>
    <n v="2783.25"/>
    <n v="126.88"/>
    <n v="2957.6875"/>
    <n v="1.1939500000000001"/>
    <n v="0"/>
    <n v="0"/>
    <n v="0"/>
    <n v="0"/>
    <n v="6.8192199999999996"/>
  </r>
  <r>
    <x v="0"/>
    <x v="10"/>
    <x v="0"/>
    <x v="2"/>
    <n v="698.63"/>
    <n v="40.549999999999997"/>
    <n v="377.53906000000001"/>
    <n v="8.8260000000000005E-2"/>
    <n v="0"/>
    <n v="0"/>
    <n v="0"/>
    <n v="0"/>
    <n v="0.93840000000000001"/>
  </r>
  <r>
    <x v="0"/>
    <x v="10"/>
    <x v="0"/>
    <x v="3"/>
    <n v="1675.88"/>
    <n v="17.16"/>
    <n v="313.31054999999998"/>
    <n v="8.7300000000000003E-2"/>
    <n v="0"/>
    <n v="0"/>
    <n v="0"/>
    <n v="0"/>
    <n v="0.79830000000000001"/>
  </r>
  <r>
    <x v="0"/>
    <x v="10"/>
    <x v="0"/>
    <x v="4"/>
    <n v="114.64"/>
    <n v="205.36"/>
    <n v="256.69922000000003"/>
    <n v="8.5760000000000003E-2"/>
    <n v="0"/>
    <n v="0"/>
    <n v="0"/>
    <n v="0"/>
    <n v="0.59406999999999999"/>
  </r>
  <r>
    <x v="0"/>
    <x v="10"/>
    <x v="0"/>
    <x v="5"/>
    <n v="724.34"/>
    <n v="46.77"/>
    <n v="340.01952999999997"/>
    <n v="8.7220000000000006E-2"/>
    <n v="0"/>
    <n v="0"/>
    <n v="0"/>
    <n v="0"/>
    <n v="0.81291000000000002"/>
  </r>
  <r>
    <x v="0"/>
    <x v="10"/>
    <x v="0"/>
    <x v="6"/>
    <n v="4923.84"/>
    <n v="49.81"/>
    <n v="1746.875"/>
    <n v="0.84884000000000004"/>
    <n v="0"/>
    <n v="0"/>
    <n v="0"/>
    <n v="0"/>
    <n v="4.2891599999999999"/>
  </r>
  <r>
    <x v="0"/>
    <x v="10"/>
    <x v="0"/>
    <x v="7"/>
    <n v="3458.89"/>
    <n v="16.14"/>
    <n v="619.89844000000005"/>
    <n v="0.17499000000000001"/>
    <n v="0"/>
    <n v="0"/>
    <n v="0"/>
    <n v="0"/>
    <n v="1.58873"/>
  </r>
  <r>
    <x v="0"/>
    <x v="10"/>
    <x v="0"/>
    <x v="8"/>
    <n v="22343.56"/>
    <n v="22.09"/>
    <n v="3465.375"/>
    <n v="1.53271"/>
    <n v="0"/>
    <n v="0"/>
    <n v="0"/>
    <n v="0"/>
    <n v="8.7156900000000004"/>
  </r>
  <r>
    <x v="0"/>
    <x v="10"/>
    <x v="0"/>
    <x v="9"/>
    <n v="4336.8"/>
    <n v="42.41"/>
    <n v="1534.1406199999999"/>
    <n v="0.68081000000000003"/>
    <n v="0"/>
    <n v="0"/>
    <n v="0"/>
    <n v="0"/>
    <n v="3.7096300000000002"/>
  </r>
  <r>
    <x v="0"/>
    <x v="10"/>
    <x v="0"/>
    <x v="10"/>
    <n v="24358.69"/>
    <n v="37.19"/>
    <n v="6502.7495099999996"/>
    <n v="3.1410900000000002"/>
    <n v="0"/>
    <n v="0"/>
    <n v="0"/>
    <n v="0"/>
    <n v="15.89705"/>
  </r>
  <r>
    <x v="0"/>
    <x v="10"/>
    <x v="1"/>
    <x v="0"/>
    <n v="3343.91"/>
    <n v="57.04"/>
    <n v="3998.9140600000001"/>
    <n v="0.57106999999999997"/>
    <n v="0"/>
    <n v="0"/>
    <n v="0"/>
    <n v="0"/>
    <n v="9.6447500000000002"/>
  </r>
  <r>
    <x v="0"/>
    <x v="10"/>
    <x v="1"/>
    <x v="1"/>
    <n v="3177.11"/>
    <n v="104.28"/>
    <n v="4648.90625"/>
    <n v="1.0695699999999999"/>
    <n v="0"/>
    <n v="0"/>
    <n v="0"/>
    <n v="0"/>
    <n v="10.90169"/>
  </r>
  <r>
    <x v="0"/>
    <x v="10"/>
    <x v="1"/>
    <x v="2"/>
    <n v="577.86"/>
    <n v="39.32"/>
    <n v="703.49023"/>
    <n v="8.2379999999999995E-2"/>
    <n v="0"/>
    <n v="0"/>
    <n v="0"/>
    <n v="0"/>
    <n v="1.6874"/>
  </r>
  <r>
    <x v="0"/>
    <x v="10"/>
    <x v="1"/>
    <x v="3"/>
    <n v="2492.6"/>
    <n v="10.33"/>
    <n v="583.88085999999998"/>
    <n v="8.3199999999999996E-2"/>
    <n v="0"/>
    <n v="0"/>
    <n v="0"/>
    <n v="0"/>
    <n v="1.55783"/>
  </r>
  <r>
    <x v="0"/>
    <x v="10"/>
    <x v="1"/>
    <x v="4"/>
    <n v="67.48"/>
    <n v="295.44"/>
    <n v="602.68944999999997"/>
    <n v="8.0159999999999995E-2"/>
    <n v="0"/>
    <n v="0"/>
    <n v="0"/>
    <n v="0"/>
    <n v="1.3698900000000001"/>
  </r>
  <r>
    <x v="0"/>
    <x v="10"/>
    <x v="1"/>
    <x v="5"/>
    <n v="705.75"/>
    <n v="39.14"/>
    <n v="1304.63086"/>
    <n v="9.4600000000000004E-2"/>
    <n v="0"/>
    <n v="0"/>
    <n v="0"/>
    <n v="0"/>
    <n v="3.15726"/>
  </r>
  <r>
    <x v="0"/>
    <x v="10"/>
    <x v="1"/>
    <x v="6"/>
    <n v="1705.13"/>
    <n v="112.38"/>
    <n v="2969.03125"/>
    <n v="0.75490000000000002"/>
    <n v="0"/>
    <n v="0"/>
    <n v="0"/>
    <n v="0"/>
    <n v="6.9847099999999998"/>
  </r>
  <r>
    <x v="0"/>
    <x v="10"/>
    <x v="1"/>
    <x v="7"/>
    <n v="2944.14"/>
    <n v="18"/>
    <n v="2335.1015600000001"/>
    <n v="0.18983"/>
    <n v="0"/>
    <n v="0"/>
    <n v="0"/>
    <n v="0"/>
    <n v="6.00169"/>
  </r>
  <r>
    <x v="0"/>
    <x v="10"/>
    <x v="1"/>
    <x v="8"/>
    <n v="11226.61"/>
    <n v="42.61"/>
    <n v="4644.84375"/>
    <n v="1.3493200000000001"/>
    <n v="0"/>
    <n v="0"/>
    <n v="0"/>
    <n v="0"/>
    <n v="11.160019999999999"/>
  </r>
  <r>
    <x v="0"/>
    <x v="10"/>
    <x v="1"/>
    <x v="9"/>
    <n v="2815.83"/>
    <n v="60.78"/>
    <n v="5203.6875"/>
    <n v="0.65747"/>
    <n v="0"/>
    <n v="0"/>
    <n v="0"/>
    <n v="0"/>
    <n v="12.40174"/>
  </r>
  <r>
    <x v="0"/>
    <x v="10"/>
    <x v="1"/>
    <x v="10"/>
    <n v="27660.16"/>
    <n v="27.73"/>
    <n v="4873.625"/>
    <n v="2.7039599999999999"/>
    <n v="0"/>
    <n v="0"/>
    <n v="0"/>
    <n v="0"/>
    <n v="11.83473"/>
  </r>
  <r>
    <x v="0"/>
    <x v="10"/>
    <x v="2"/>
    <x v="0"/>
    <n v="636.48"/>
    <n v="43.01"/>
    <n v="1594.91992"/>
    <n v="8.4640000000000007E-2"/>
    <n v="0"/>
    <n v="0"/>
    <n v="0"/>
    <n v="0"/>
    <n v="3.9130500000000001"/>
  </r>
  <r>
    <x v="0"/>
    <x v="10"/>
    <x v="2"/>
    <x v="1"/>
    <n v="359.4"/>
    <n v="138.65"/>
    <n v="2419.4296899999999"/>
    <n v="0.15243999999999999"/>
    <n v="0"/>
    <n v="0"/>
    <n v="0"/>
    <n v="0"/>
    <n v="5.6386799999999999"/>
  </r>
  <r>
    <x v="0"/>
    <x v="10"/>
    <x v="2"/>
    <x v="2"/>
    <n v="184.65"/>
    <n v="15.69"/>
    <n v="93.5"/>
    <n v="1.04E-2"/>
    <n v="0"/>
    <n v="0"/>
    <n v="0"/>
    <n v="0"/>
    <n v="0.23980000000000001"/>
  </r>
  <r>
    <x v="0"/>
    <x v="10"/>
    <x v="2"/>
    <x v="3"/>
    <n v="222.84"/>
    <n v="12.43"/>
    <n v="162.72998000000001"/>
    <n v="1.1679999999999999E-2"/>
    <n v="0"/>
    <n v="0"/>
    <n v="0"/>
    <n v="0"/>
    <n v="0.43157000000000001"/>
  </r>
  <r>
    <x v="0"/>
    <x v="10"/>
    <x v="2"/>
    <x v="4"/>
    <n v="8.27"/>
    <n v="315.31"/>
    <n v="163.95996"/>
    <n v="1.0619999999999999E-2"/>
    <n v="0"/>
    <n v="0"/>
    <n v="0"/>
    <n v="0"/>
    <n v="0.37157000000000001"/>
  </r>
  <r>
    <x v="0"/>
    <x v="10"/>
    <x v="2"/>
    <x v="5"/>
    <n v="35.03"/>
    <n v="125.6"/>
    <n v="516.22997999999995"/>
    <n v="1.4800000000000001E-2"/>
    <n v="0"/>
    <n v="0"/>
    <n v="0"/>
    <n v="0"/>
    <n v="1.22062"/>
  </r>
  <r>
    <x v="0"/>
    <x v="10"/>
    <x v="2"/>
    <x v="6"/>
    <n v="177.8"/>
    <n v="151.72"/>
    <n v="746.48046999999997"/>
    <n v="9.8900000000000002E-2"/>
    <n v="0"/>
    <n v="0"/>
    <n v="0"/>
    <n v="0"/>
    <n v="1.7476700000000001"/>
  </r>
  <r>
    <x v="0"/>
    <x v="10"/>
    <x v="2"/>
    <x v="7"/>
    <n v="468.96"/>
    <n v="34.56"/>
    <n v="1717.74011"/>
    <n v="4.2229999999999997E-2"/>
    <n v="0"/>
    <n v="0"/>
    <n v="0"/>
    <n v="0"/>
    <n v="4.2692100000000002"/>
  </r>
  <r>
    <x v="0"/>
    <x v="10"/>
    <x v="2"/>
    <x v="8"/>
    <n v="1768.82"/>
    <n v="35.36"/>
    <n v="2085.3398400000001"/>
    <n v="0.18995000000000001"/>
    <n v="0"/>
    <n v="0"/>
    <n v="0"/>
    <n v="0"/>
    <n v="5.09009"/>
  </r>
  <r>
    <x v="0"/>
    <x v="10"/>
    <x v="2"/>
    <x v="9"/>
    <n v="424.61"/>
    <n v="74.209999999999994"/>
    <n v="2203.3105500000001"/>
    <n v="9.708E-2"/>
    <n v="0"/>
    <n v="0"/>
    <n v="0"/>
    <n v="0"/>
    <n v="5.1998199999999999"/>
  </r>
  <r>
    <x v="0"/>
    <x v="10"/>
    <x v="2"/>
    <x v="10"/>
    <n v="2740.34"/>
    <n v="46.21"/>
    <n v="1708.9765600000001"/>
    <n v="0.35572999999999999"/>
    <n v="0"/>
    <n v="0"/>
    <n v="0"/>
    <n v="0"/>
    <n v="4.1150099999999998"/>
  </r>
  <r>
    <x v="0"/>
    <x v="10"/>
    <x v="3"/>
    <x v="0"/>
    <n v="930.16"/>
    <n v="32.83"/>
    <n v="1597.7207000000001"/>
    <n v="0.10779"/>
    <n v="0"/>
    <n v="0"/>
    <n v="0"/>
    <n v="0"/>
    <n v="3.94604"/>
  </r>
  <r>
    <x v="0"/>
    <x v="10"/>
    <x v="3"/>
    <x v="1"/>
    <n v="441.26"/>
    <n v="115.83"/>
    <n v="2346.76953"/>
    <n v="0.19103000000000001"/>
    <n v="0"/>
    <n v="0"/>
    <n v="0"/>
    <n v="0"/>
    <n v="5.4991500000000002"/>
  </r>
  <r>
    <x v="0"/>
    <x v="10"/>
    <x v="3"/>
    <x v="2"/>
    <n v="187.48"/>
    <n v="22.89"/>
    <n v="244.47998000000001"/>
    <n v="1.6219999999999998E-2"/>
    <n v="0"/>
    <n v="0"/>
    <n v="0"/>
    <n v="0"/>
    <n v="0.62819000000000003"/>
  </r>
  <r>
    <x v="0"/>
    <x v="10"/>
    <x v="3"/>
    <x v="3"/>
    <n v="294.83"/>
    <n v="12.02"/>
    <n v="249.08008000000001"/>
    <n v="1.6459999999999999E-2"/>
    <n v="0"/>
    <n v="0"/>
    <n v="0"/>
    <n v="0"/>
    <n v="0.65702000000000005"/>
  </r>
  <r>
    <x v="0"/>
    <x v="10"/>
    <x v="3"/>
    <x v="4"/>
    <n v="8.6999999999999993"/>
    <n v="385.7"/>
    <n v="254.56005999999999"/>
    <n v="1.41E-2"/>
    <n v="0"/>
    <n v="0"/>
    <n v="0"/>
    <n v="0"/>
    <n v="0.57479999999999998"/>
  </r>
  <r>
    <x v="0"/>
    <x v="10"/>
    <x v="3"/>
    <x v="5"/>
    <n v="101.8"/>
    <n v="67.92"/>
    <n v="753.23999000000003"/>
    <n v="2.3199999999999998E-2"/>
    <n v="0"/>
    <n v="0"/>
    <n v="0"/>
    <n v="0"/>
    <n v="1.8004899999999999"/>
  </r>
  <r>
    <x v="0"/>
    <x v="10"/>
    <x v="3"/>
    <x v="6"/>
    <n v="174.24"/>
    <n v="164.15"/>
    <n v="609"/>
    <n v="0.12064"/>
    <n v="0"/>
    <n v="0"/>
    <n v="0"/>
    <n v="0"/>
    <n v="1.42476"/>
  </r>
  <r>
    <x v="0"/>
    <x v="10"/>
    <x v="3"/>
    <x v="7"/>
    <n v="583.92999999999995"/>
    <n v="24.36"/>
    <n v="1474.33008"/>
    <n v="5.1069999999999997E-2"/>
    <n v="0"/>
    <n v="0"/>
    <n v="0"/>
    <n v="0"/>
    <n v="3.7198199999999999"/>
  </r>
  <r>
    <x v="0"/>
    <x v="10"/>
    <x v="3"/>
    <x v="8"/>
    <n v="1827.53"/>
    <n v="49.32"/>
    <n v="4753.28125"/>
    <n v="0.28228999999999999"/>
    <n v="0"/>
    <n v="0"/>
    <n v="0"/>
    <n v="0"/>
    <n v="11.53637"/>
  </r>
  <r>
    <x v="0"/>
    <x v="10"/>
    <x v="3"/>
    <x v="9"/>
    <n v="888.07"/>
    <n v="33.43"/>
    <n v="1741.59961"/>
    <n v="0.12092"/>
    <n v="0"/>
    <n v="0"/>
    <n v="0"/>
    <n v="0"/>
    <n v="4.2699499999999997"/>
  </r>
  <r>
    <x v="0"/>
    <x v="10"/>
    <x v="3"/>
    <x v="10"/>
    <n v="6243.1"/>
    <n v="21.47"/>
    <n v="1441.96875"/>
    <n v="0.43642999999999998"/>
    <n v="0"/>
    <n v="0"/>
    <n v="0"/>
    <n v="0"/>
    <n v="3.5508500000000001"/>
  </r>
  <r>
    <x v="0"/>
    <x v="10"/>
    <x v="4"/>
    <x v="0"/>
    <n v="1919.55"/>
    <n v="47.86"/>
    <n v="2789.5703100000001"/>
    <n v="0.28806999999999999"/>
    <n v="0"/>
    <n v="0"/>
    <n v="0"/>
    <n v="0"/>
    <n v="6.7269800000000002"/>
  </r>
  <r>
    <x v="0"/>
    <x v="10"/>
    <x v="4"/>
    <x v="1"/>
    <n v="1508.51"/>
    <n v="134.34"/>
    <n v="6868.9375"/>
    <n v="0.58226999999999995"/>
    <n v="0"/>
    <n v="0"/>
    <n v="0"/>
    <n v="0"/>
    <n v="15.859120000000001"/>
  </r>
  <r>
    <x v="0"/>
    <x v="10"/>
    <x v="4"/>
    <x v="2"/>
    <n v="566.67999999999995"/>
    <n v="21.89"/>
    <n v="432.01952999999997"/>
    <n v="4.24E-2"/>
    <n v="0"/>
    <n v="0"/>
    <n v="0"/>
    <n v="0"/>
    <n v="1.09944"/>
  </r>
  <r>
    <x v="0"/>
    <x v="10"/>
    <x v="4"/>
    <x v="3"/>
    <n v="762.59"/>
    <n v="18.079999999999998"/>
    <n v="664.87987999999996"/>
    <n v="4.6850000000000003E-2"/>
    <n v="0"/>
    <n v="0"/>
    <n v="0"/>
    <n v="0"/>
    <n v="1.7232700000000001"/>
  </r>
  <r>
    <x v="0"/>
    <x v="10"/>
    <x v="4"/>
    <x v="4"/>
    <n v="38.99"/>
    <n v="240.75"/>
    <n v="315.37988000000001"/>
    <n v="3.9469999999999998E-2"/>
    <n v="0"/>
    <n v="0"/>
    <n v="0"/>
    <n v="0"/>
    <n v="0.72214999999999996"/>
  </r>
  <r>
    <x v="0"/>
    <x v="10"/>
    <x v="4"/>
    <x v="5"/>
    <n v="253.85"/>
    <n v="60.24"/>
    <n v="850.58007999999995"/>
    <n v="4.7399999999999998E-2"/>
    <n v="0"/>
    <n v="0"/>
    <n v="0"/>
    <n v="0"/>
    <n v="2.0357400000000001"/>
  </r>
  <r>
    <x v="0"/>
    <x v="10"/>
    <x v="4"/>
    <x v="6"/>
    <n v="727.72"/>
    <n v="151.77000000000001"/>
    <n v="1640.6406199999999"/>
    <n v="0.37617"/>
    <n v="0"/>
    <n v="0"/>
    <n v="0"/>
    <n v="0"/>
    <n v="3.8310300000000002"/>
  </r>
  <r>
    <x v="0"/>
    <x v="10"/>
    <x v="4"/>
    <x v="7"/>
    <n v="1118.06"/>
    <n v="38.65"/>
    <n v="3346.26953"/>
    <n v="0.12421"/>
    <n v="0"/>
    <n v="0"/>
    <n v="0"/>
    <n v="0"/>
    <n v="8.2789699999999993"/>
  </r>
  <r>
    <x v="0"/>
    <x v="10"/>
    <x v="4"/>
    <x v="8"/>
    <n v="5179.16"/>
    <n v="47.98"/>
    <n v="6559.0156200000001"/>
    <n v="0.73097999999999996"/>
    <n v="0"/>
    <n v="0"/>
    <n v="0"/>
    <n v="0"/>
    <n v="15.81091"/>
  </r>
  <r>
    <x v="0"/>
    <x v="10"/>
    <x v="4"/>
    <x v="9"/>
    <n v="1434.59"/>
    <n v="67.3"/>
    <n v="5430.0078100000001"/>
    <n v="0.36048999999999998"/>
    <n v="0"/>
    <n v="0"/>
    <n v="0"/>
    <n v="0"/>
    <n v="12.93736"/>
  </r>
  <r>
    <x v="0"/>
    <x v="10"/>
    <x v="4"/>
    <x v="10"/>
    <n v="6568.27"/>
    <n v="56.55"/>
    <n v="5075.8125"/>
    <n v="1.3809499999999999"/>
    <n v="0"/>
    <n v="0"/>
    <n v="0"/>
    <n v="0"/>
    <n v="12.053470000000001"/>
  </r>
  <r>
    <x v="0"/>
    <x v="10"/>
    <x v="5"/>
    <x v="0"/>
    <n v="251.54"/>
    <n v="45.39"/>
    <n v="386.27001999999999"/>
    <n v="2.8539999999999999E-2"/>
    <n v="0"/>
    <n v="0"/>
    <n v="0"/>
    <n v="0"/>
    <n v="0.93410000000000004"/>
  </r>
  <r>
    <x v="0"/>
    <x v="10"/>
    <x v="5"/>
    <x v="1"/>
    <n v="129.91"/>
    <n v="139.71"/>
    <n v="300.37988000000001"/>
    <n v="4.999E-2"/>
    <n v="0"/>
    <n v="0"/>
    <n v="0"/>
    <n v="0"/>
    <n v="0.69772999999999996"/>
  </r>
  <r>
    <x v="0"/>
    <x v="10"/>
    <x v="5"/>
    <x v="2"/>
    <n v="52.32"/>
    <n v="22.76"/>
    <n v="33.46002"/>
    <n v="3.8800000000000002E-3"/>
    <n v="0"/>
    <n v="0"/>
    <n v="0"/>
    <n v="0"/>
    <n v="8.5599999999999996E-2"/>
  </r>
  <r>
    <x v="0"/>
    <x v="10"/>
    <x v="5"/>
    <x v="3"/>
    <n v="74.239999999999995"/>
    <n v="16.04"/>
    <n v="47.650019999999998"/>
    <n v="4.15E-3"/>
    <n v="0"/>
    <n v="0"/>
    <n v="0"/>
    <n v="0"/>
    <n v="0.1242"/>
  </r>
  <r>
    <x v="0"/>
    <x v="10"/>
    <x v="5"/>
    <x v="4"/>
    <n v="2.91"/>
    <n v="300"/>
    <n v="42"/>
    <n v="3.5500000000000002E-3"/>
    <n v="0"/>
    <n v="0"/>
    <n v="0"/>
    <n v="0"/>
    <n v="9.554E-2"/>
  </r>
  <r>
    <x v="0"/>
    <x v="10"/>
    <x v="5"/>
    <x v="5"/>
    <n v="18.170000000000002"/>
    <n v="68.94"/>
    <n v="95.830020000000005"/>
    <n v="4.3899999999999998E-3"/>
    <n v="0"/>
    <n v="0"/>
    <n v="0"/>
    <n v="0"/>
    <n v="0.23080000000000001"/>
  </r>
  <r>
    <x v="0"/>
    <x v="10"/>
    <x v="5"/>
    <x v="6"/>
    <n v="101.19"/>
    <n v="99.86"/>
    <n v="83.87988"/>
    <n v="3.4340000000000002E-2"/>
    <n v="0"/>
    <n v="0"/>
    <n v="0"/>
    <n v="0"/>
    <n v="0.20094999999999999"/>
  </r>
  <r>
    <x v="0"/>
    <x v="10"/>
    <x v="5"/>
    <x v="7"/>
    <n v="129.09"/>
    <n v="36.86"/>
    <n v="232.57006999999999"/>
    <n v="1.023E-2"/>
    <n v="0"/>
    <n v="0"/>
    <n v="0"/>
    <n v="0"/>
    <n v="0.57769000000000004"/>
  </r>
  <r>
    <x v="0"/>
    <x v="10"/>
    <x v="5"/>
    <x v="8"/>
    <n v="361.35"/>
    <n v="57.14"/>
    <n v="465.71973000000003"/>
    <n v="6.5930000000000002E-2"/>
    <n v="0"/>
    <n v="0"/>
    <n v="0"/>
    <n v="0"/>
    <n v="1.1188"/>
  </r>
  <r>
    <x v="0"/>
    <x v="10"/>
    <x v="5"/>
    <x v="9"/>
    <n v="107.28"/>
    <n v="58.6"/>
    <n v="158.22998000000001"/>
    <n v="2.852E-2"/>
    <n v="0"/>
    <n v="0"/>
    <n v="0"/>
    <n v="0"/>
    <n v="0.37883"/>
  </r>
  <r>
    <x v="0"/>
    <x v="10"/>
    <x v="5"/>
    <x v="10"/>
    <n v="1852.95"/>
    <n v="18.95"/>
    <n v="249.03905"/>
    <n v="0.12634000000000001"/>
    <n v="6.9800000000000001E-3"/>
    <n v="0"/>
    <n v="0"/>
    <n v="0"/>
    <n v="0.60812999999999995"/>
  </r>
  <r>
    <x v="0"/>
    <x v="10"/>
    <x v="6"/>
    <x v="0"/>
    <n v="548.71"/>
    <n v="47.12"/>
    <n v="2923.1699199999998"/>
    <n v="0.10907"/>
    <n v="0"/>
    <n v="0"/>
    <n v="0"/>
    <n v="0"/>
    <n v="7.1298500000000002"/>
  </r>
  <r>
    <x v="0"/>
    <x v="10"/>
    <x v="6"/>
    <x v="1"/>
    <n v="417.53"/>
    <n v="133.38"/>
    <n v="6428.8515600000001"/>
    <n v="0.21174000000000001"/>
    <n v="0"/>
    <n v="0"/>
    <n v="0"/>
    <n v="0"/>
    <n v="14.91222"/>
  </r>
  <r>
    <x v="0"/>
    <x v="10"/>
    <x v="6"/>
    <x v="2"/>
    <n v="163.52000000000001"/>
    <n v="24.23"/>
    <n v="467.83008000000001"/>
    <n v="1.702E-2"/>
    <n v="0"/>
    <n v="0"/>
    <n v="0"/>
    <n v="0"/>
    <n v="1.1892499999999999"/>
  </r>
  <r>
    <x v="0"/>
    <x v="10"/>
    <x v="6"/>
    <x v="3"/>
    <n v="227.73"/>
    <n v="23.36"/>
    <n v="802.76000999999997"/>
    <n v="2.3210000000000001E-2"/>
    <n v="0"/>
    <n v="0"/>
    <n v="0"/>
    <n v="0"/>
    <n v="2.0525199999999999"/>
  </r>
  <r>
    <x v="0"/>
    <x v="10"/>
    <x v="6"/>
    <x v="4"/>
    <n v="9.09"/>
    <n v="280.45999999999998"/>
    <n v="336.55002000000002"/>
    <n v="1.3129999999999999E-2"/>
    <n v="0"/>
    <n v="0"/>
    <n v="0"/>
    <n v="0"/>
    <n v="0.76998999999999995"/>
  </r>
  <r>
    <x v="0"/>
    <x v="10"/>
    <x v="6"/>
    <x v="5"/>
    <n v="106.11"/>
    <n v="46.82"/>
    <n v="738.37012000000004"/>
    <n v="2.0369999999999999E-2"/>
    <n v="0"/>
    <n v="0"/>
    <n v="0"/>
    <n v="0"/>
    <n v="1.79681"/>
  </r>
  <r>
    <x v="0"/>
    <x v="10"/>
    <x v="6"/>
    <x v="6"/>
    <n v="136.12"/>
    <n v="164.95"/>
    <n v="854.43944999999997"/>
    <n v="0.10005"/>
    <n v="0"/>
    <n v="0"/>
    <n v="0"/>
    <n v="0"/>
    <n v="2.0009700000000001"/>
  </r>
  <r>
    <x v="0"/>
    <x v="10"/>
    <x v="6"/>
    <x v="7"/>
    <n v="521.4"/>
    <n v="35.14"/>
    <n v="3589.8796400000001"/>
    <n v="7.8600000000000003E-2"/>
    <n v="0"/>
    <n v="0"/>
    <n v="0"/>
    <n v="0"/>
    <n v="8.9222199999999994"/>
  </r>
  <r>
    <x v="0"/>
    <x v="10"/>
    <x v="6"/>
    <x v="8"/>
    <n v="1711.76"/>
    <n v="43.91"/>
    <n v="5532.96875"/>
    <n v="0.24309"/>
    <n v="0"/>
    <n v="0"/>
    <n v="0"/>
    <n v="0"/>
    <n v="13.371930000000001"/>
  </r>
  <r>
    <x v="0"/>
    <x v="10"/>
    <x v="6"/>
    <x v="9"/>
    <n v="603.55999999999995"/>
    <n v="60.78"/>
    <n v="5523.46875"/>
    <n v="0.15010000000000001"/>
    <n v="0"/>
    <n v="0"/>
    <n v="0"/>
    <n v="0"/>
    <n v="13.04867"/>
  </r>
  <r>
    <x v="0"/>
    <x v="10"/>
    <x v="6"/>
    <x v="10"/>
    <n v="1931.74"/>
    <n v="62.18"/>
    <n v="5540.71875"/>
    <n v="0.40629999999999999"/>
    <n v="3.4499999999999999E-3"/>
    <n v="0"/>
    <n v="0"/>
    <n v="0"/>
    <n v="13.175929999999999"/>
  </r>
  <r>
    <x v="0"/>
    <x v="10"/>
    <x v="7"/>
    <x v="0"/>
    <n v="2709.87"/>
    <n v="34.44"/>
    <n v="1447.4375"/>
    <n v="0.40498000000000001"/>
    <n v="0"/>
    <n v="0"/>
    <n v="0"/>
    <n v="0"/>
    <n v="3.5545800000000001"/>
  </r>
  <r>
    <x v="0"/>
    <x v="10"/>
    <x v="7"/>
    <x v="1"/>
    <n v="1890.17"/>
    <n v="100.84"/>
    <n v="3313.625"/>
    <n v="0.81479999999999997"/>
    <n v="0"/>
    <n v="0"/>
    <n v="0"/>
    <n v="0"/>
    <n v="7.7519600000000004"/>
  </r>
  <r>
    <x v="0"/>
    <x v="10"/>
    <x v="7"/>
    <x v="2"/>
    <n v="586.67999999999995"/>
    <n v="24.25"/>
    <n v="275.4502"/>
    <n v="5.9400000000000001E-2"/>
    <n v="0"/>
    <n v="0"/>
    <n v="0"/>
    <n v="0"/>
    <n v="0.70204"/>
  </r>
  <r>
    <x v="0"/>
    <x v="10"/>
    <x v="7"/>
    <x v="3"/>
    <n v="722.76"/>
    <n v="21.27"/>
    <n v="433.65039000000002"/>
    <n v="6.3189999999999996E-2"/>
    <n v="0"/>
    <n v="0"/>
    <n v="0"/>
    <n v="0"/>
    <n v="1.1195900000000001"/>
  </r>
  <r>
    <x v="0"/>
    <x v="10"/>
    <x v="7"/>
    <x v="4"/>
    <n v="29.39"/>
    <n v="397.75"/>
    <n v="238.65038999999999"/>
    <n v="5.8139999999999997E-2"/>
    <n v="0"/>
    <n v="0"/>
    <n v="0"/>
    <n v="0"/>
    <n v="0.53820000000000001"/>
  </r>
  <r>
    <x v="0"/>
    <x v="10"/>
    <x v="7"/>
    <x v="5"/>
    <n v="276.70999999999998"/>
    <n v="43.39"/>
    <n v="364.9502"/>
    <n v="6.0740000000000002E-2"/>
    <n v="0"/>
    <n v="0"/>
    <n v="0"/>
    <n v="0"/>
    <n v="0.87980999999999998"/>
  </r>
  <r>
    <x v="0"/>
    <x v="10"/>
    <x v="7"/>
    <x v="6"/>
    <n v="1218.98"/>
    <n v="112.27"/>
    <n v="1585.21875"/>
    <n v="0.56747000000000003"/>
    <n v="0"/>
    <n v="0"/>
    <n v="0"/>
    <n v="0"/>
    <n v="3.7458800000000001"/>
  </r>
  <r>
    <x v="0"/>
    <x v="10"/>
    <x v="7"/>
    <x v="7"/>
    <n v="1389.66"/>
    <n v="18.8"/>
    <n v="1036.6894500000001"/>
    <n v="0.12986"/>
    <n v="0"/>
    <n v="0"/>
    <n v="0"/>
    <n v="0"/>
    <n v="2.6332200000000001"/>
  </r>
  <r>
    <x v="0"/>
    <x v="10"/>
    <x v="7"/>
    <x v="8"/>
    <n v="6294"/>
    <n v="42.2"/>
    <n v="3242.1875"/>
    <n v="1.02799"/>
    <n v="0"/>
    <n v="0"/>
    <n v="0"/>
    <n v="0"/>
    <n v="7.7670899999999996"/>
  </r>
  <r>
    <x v="0"/>
    <x v="10"/>
    <x v="7"/>
    <x v="9"/>
    <n v="2860.86"/>
    <n v="36.29"/>
    <n v="2056.0625"/>
    <n v="0.47038999999999997"/>
    <n v="0"/>
    <n v="0"/>
    <n v="0"/>
    <n v="0"/>
    <n v="4.9845100000000002"/>
  </r>
  <r>
    <x v="0"/>
    <x v="10"/>
    <x v="7"/>
    <x v="10"/>
    <n v="20506.830000000002"/>
    <n v="22.78"/>
    <n v="5831.09375"/>
    <n v="2.0994000000000002"/>
    <n v="0"/>
    <n v="0"/>
    <n v="0"/>
    <n v="0"/>
    <n v="14.723940000000001"/>
  </r>
  <r>
    <x v="0"/>
    <x v="10"/>
    <x v="8"/>
    <x v="0"/>
    <n v="14230.33"/>
    <n v="31.93"/>
    <n v="13839.875"/>
    <n v="1.95261"/>
    <n v="0"/>
    <n v="0"/>
    <n v="0"/>
    <n v="0"/>
    <n v="34.499180000000003"/>
  </r>
  <r>
    <x v="0"/>
    <x v="10"/>
    <x v="8"/>
    <x v="1"/>
    <n v="21589.84"/>
    <n v="42.94"/>
    <n v="17347.0625"/>
    <n v="3.6413199999999999"/>
    <n v="0"/>
    <n v="0"/>
    <n v="0"/>
    <n v="0"/>
    <n v="42.143050000000002"/>
  </r>
  <r>
    <x v="0"/>
    <x v="10"/>
    <x v="8"/>
    <x v="2"/>
    <n v="1726.6"/>
    <n v="49.69"/>
    <n v="5374.8320299999996"/>
    <n v="0.34039999999999998"/>
    <n v="0"/>
    <n v="0"/>
    <n v="0"/>
    <n v="0"/>
    <n v="12.76591"/>
  </r>
  <r>
    <x v="0"/>
    <x v="10"/>
    <x v="8"/>
    <x v="3"/>
    <n v="5085.95"/>
    <n v="15.79"/>
    <n v="4874.8867200000004"/>
    <n v="0.34551999999999999"/>
    <n v="0"/>
    <n v="0"/>
    <n v="0"/>
    <n v="0"/>
    <n v="12.671239999999999"/>
  </r>
  <r>
    <x v="0"/>
    <x v="10"/>
    <x v="8"/>
    <x v="4"/>
    <n v="156.97999999999999"/>
    <n v="351.25"/>
    <n v="2536.01172"/>
    <n v="0.27958"/>
    <n v="0"/>
    <n v="0"/>
    <n v="0"/>
    <n v="0"/>
    <n v="5.7477799999999997"/>
  </r>
  <r>
    <x v="0"/>
    <x v="10"/>
    <x v="8"/>
    <x v="5"/>
    <n v="1651.77"/>
    <n v="54.48"/>
    <n v="6324.3671899999999"/>
    <n v="0.37176999999999999"/>
    <n v="0"/>
    <n v="0"/>
    <n v="0"/>
    <n v="0"/>
    <n v="15.25498"/>
  </r>
  <r>
    <x v="0"/>
    <x v="10"/>
    <x v="8"/>
    <x v="6"/>
    <n v="7123.66"/>
    <n v="79.91"/>
    <n v="6550.1875"/>
    <n v="2.46252"/>
    <n v="0"/>
    <n v="0"/>
    <n v="0"/>
    <n v="0"/>
    <n v="15.76559"/>
  </r>
  <r>
    <x v="0"/>
    <x v="10"/>
    <x v="8"/>
    <x v="7"/>
    <n v="9015.2999999999993"/>
    <n v="25.67"/>
    <n v="23161.0625"/>
    <n v="1.0114700000000001"/>
    <n v="0"/>
    <n v="0"/>
    <n v="0"/>
    <n v="0"/>
    <n v="58.431510000000003"/>
  </r>
  <r>
    <x v="0"/>
    <x v="10"/>
    <x v="8"/>
    <x v="8"/>
    <n v="24845.05"/>
    <n v="45.77"/>
    <n v="22811.6875"/>
    <n v="4.6285100000000003"/>
    <n v="0"/>
    <n v="0"/>
    <n v="0"/>
    <n v="0"/>
    <n v="55.025790000000001"/>
  </r>
  <r>
    <x v="0"/>
    <x v="10"/>
    <x v="8"/>
    <x v="9"/>
    <n v="11176.64"/>
    <n v="50.55"/>
    <n v="42453.8125"/>
    <n v="2.7919299999999998"/>
    <n v="0"/>
    <n v="0"/>
    <n v="0"/>
    <n v="0"/>
    <n v="102.93089000000001"/>
  </r>
  <r>
    <x v="0"/>
    <x v="10"/>
    <x v="8"/>
    <x v="10"/>
    <n v="69509.11"/>
    <n v="31.66"/>
    <n v="25202.75"/>
    <n v="9.1245600000000007"/>
    <n v="0"/>
    <n v="0"/>
    <n v="0"/>
    <n v="0"/>
    <n v="61.54345"/>
  </r>
  <r>
    <x v="0"/>
    <x v="11"/>
    <x v="0"/>
    <x v="0"/>
    <n v="7492.5"/>
    <n v="30.13"/>
    <n v="2429.84375"/>
    <n v="0.61323000000000005"/>
    <n v="0"/>
    <n v="0"/>
    <n v="0"/>
    <n v="0"/>
    <n v="5.7415000000000003"/>
  </r>
  <r>
    <x v="0"/>
    <x v="11"/>
    <x v="0"/>
    <x v="1"/>
    <n v="2810.85"/>
    <n v="147.66"/>
    <n v="4075.375"/>
    <n v="1.21119"/>
    <n v="0"/>
    <n v="0"/>
    <n v="0"/>
    <n v="0"/>
    <n v="8.8391199999999994"/>
  </r>
  <r>
    <x v="0"/>
    <x v="11"/>
    <x v="0"/>
    <x v="2"/>
    <n v="716.27"/>
    <n v="47.57"/>
    <n v="839.17969000000005"/>
    <n v="9.1810000000000003E-2"/>
    <n v="0"/>
    <n v="0"/>
    <n v="0"/>
    <n v="0"/>
    <n v="1.9528000000000001"/>
  </r>
  <r>
    <x v="0"/>
    <x v="11"/>
    <x v="0"/>
    <x v="3"/>
    <n v="1701.69"/>
    <n v="21.88"/>
    <n v="564.74023"/>
    <n v="8.9690000000000006E-2"/>
    <n v="0"/>
    <n v="0"/>
    <n v="0"/>
    <n v="0"/>
    <n v="1.3355999999999999"/>
  </r>
  <r>
    <x v="0"/>
    <x v="11"/>
    <x v="0"/>
    <x v="4"/>
    <n v="116.84"/>
    <n v="198.99"/>
    <n v="437.76952999999997"/>
    <n v="8.7609999999999993E-2"/>
    <n v="0"/>
    <n v="0"/>
    <n v="0"/>
    <n v="0"/>
    <n v="0.95699999999999996"/>
  </r>
  <r>
    <x v="0"/>
    <x v="11"/>
    <x v="0"/>
    <x v="5"/>
    <n v="734.09"/>
    <n v="60.42"/>
    <n v="589.09960999999998"/>
    <n v="8.9709999999999998E-2"/>
    <n v="0"/>
    <n v="0"/>
    <n v="0"/>
    <n v="0"/>
    <n v="1.3213600000000001"/>
  </r>
  <r>
    <x v="0"/>
    <x v="11"/>
    <x v="0"/>
    <x v="6"/>
    <n v="4958.95"/>
    <n v="50.8"/>
    <n v="1783.7031199999999"/>
    <n v="0.85638999999999998"/>
    <n v="0"/>
    <n v="0"/>
    <n v="0"/>
    <n v="0"/>
    <n v="4.1246900000000002"/>
  </r>
  <r>
    <x v="0"/>
    <x v="11"/>
    <x v="0"/>
    <x v="7"/>
    <n v="3512.44"/>
    <n v="21.99"/>
    <n v="1177.30078"/>
    <n v="0.17996999999999999"/>
    <n v="0"/>
    <n v="0"/>
    <n v="0"/>
    <n v="0"/>
    <n v="2.8118599999999998"/>
  </r>
  <r>
    <x v="0"/>
    <x v="11"/>
    <x v="0"/>
    <x v="8"/>
    <n v="22504.54"/>
    <n v="23.45"/>
    <n v="3774.21875"/>
    <n v="1.5486800000000001"/>
    <n v="0"/>
    <n v="0"/>
    <n v="0"/>
    <n v="0"/>
    <n v="8.9221599999999999"/>
  </r>
  <r>
    <x v="0"/>
    <x v="11"/>
    <x v="0"/>
    <x v="9"/>
    <n v="4375.2299999999996"/>
    <n v="46.32"/>
    <n v="1780.2343800000001"/>
    <n v="0.68833999999999995"/>
    <n v="0"/>
    <n v="0"/>
    <n v="0"/>
    <n v="0"/>
    <n v="4.0523400000000001"/>
  </r>
  <r>
    <x v="0"/>
    <x v="11"/>
    <x v="0"/>
    <x v="10"/>
    <n v="24535.58"/>
    <n v="37.9"/>
    <n v="6703.375"/>
    <n v="3.1694499999999999"/>
    <n v="0"/>
    <n v="0"/>
    <n v="0"/>
    <n v="0"/>
    <n v="15.43282"/>
  </r>
  <r>
    <x v="0"/>
    <x v="11"/>
    <x v="1"/>
    <x v="0"/>
    <n v="3430.73"/>
    <n v="61.7"/>
    <n v="5356.625"/>
    <n v="0.59543000000000001"/>
    <n v="0"/>
    <n v="0"/>
    <n v="0"/>
    <n v="0"/>
    <n v="12.147349999999999"/>
  </r>
  <r>
    <x v="0"/>
    <x v="11"/>
    <x v="1"/>
    <x v="1"/>
    <n v="3233.33"/>
    <n v="114.7"/>
    <n v="6448.5468799999999"/>
    <n v="1.0986100000000001"/>
    <n v="0"/>
    <n v="0"/>
    <n v="0"/>
    <n v="0"/>
    <n v="14.230829999999999"/>
  </r>
  <r>
    <x v="0"/>
    <x v="11"/>
    <x v="1"/>
    <x v="2"/>
    <n v="600.48"/>
    <n v="53.3"/>
    <n v="1205.58008"/>
    <n v="8.7779999999999997E-2"/>
    <n v="0"/>
    <n v="0"/>
    <n v="0"/>
    <n v="0"/>
    <n v="2.6971400000000001"/>
  </r>
  <r>
    <x v="0"/>
    <x v="11"/>
    <x v="1"/>
    <x v="3"/>
    <n v="2557.0500000000002"/>
    <n v="10.83"/>
    <n v="697.90039000000002"/>
    <n v="8.6400000000000005E-2"/>
    <n v="0"/>
    <n v="0"/>
    <n v="0"/>
    <n v="0"/>
    <n v="1.7511300000000001"/>
  </r>
  <r>
    <x v="0"/>
    <x v="11"/>
    <x v="1"/>
    <x v="4"/>
    <n v="70.44"/>
    <n v="295.39999999999998"/>
    <n v="874.39068999999995"/>
    <n v="8.4150000000000003E-2"/>
    <n v="0"/>
    <n v="0"/>
    <n v="0"/>
    <n v="0"/>
    <n v="1.8741699999999999"/>
  </r>
  <r>
    <x v="0"/>
    <x v="11"/>
    <x v="1"/>
    <x v="5"/>
    <n v="747.87"/>
    <n v="46.69"/>
    <n v="1966.76953"/>
    <n v="0.10362"/>
    <n v="0"/>
    <n v="0"/>
    <n v="0"/>
    <n v="0"/>
    <n v="4.4614500000000001"/>
  </r>
  <r>
    <x v="0"/>
    <x v="11"/>
    <x v="1"/>
    <x v="6"/>
    <n v="1741.57"/>
    <n v="140.83000000000001"/>
    <n v="5131.7968799999999"/>
    <n v="0.77810000000000001"/>
    <n v="0"/>
    <n v="0"/>
    <n v="0"/>
    <n v="0"/>
    <n v="11.30467"/>
  </r>
  <r>
    <x v="0"/>
    <x v="11"/>
    <x v="1"/>
    <x v="7"/>
    <n v="3104.4"/>
    <n v="20.74"/>
    <n v="3324.5781200000001"/>
    <n v="0.20504"/>
    <n v="0"/>
    <n v="0"/>
    <n v="0"/>
    <n v="0"/>
    <n v="7.9950200000000002"/>
  </r>
  <r>
    <x v="0"/>
    <x v="11"/>
    <x v="1"/>
    <x v="8"/>
    <n v="11353.37"/>
    <n v="44.53"/>
    <n v="5644.09375"/>
    <n v="1.3749499999999999"/>
    <n v="0"/>
    <n v="0"/>
    <n v="0"/>
    <n v="0"/>
    <n v="12.766909999999999"/>
  </r>
  <r>
    <x v="0"/>
    <x v="11"/>
    <x v="1"/>
    <x v="9"/>
    <n v="2927.34"/>
    <n v="68.430000000000007"/>
    <n v="7630.7968799999999"/>
    <n v="0.69230000000000003"/>
    <n v="0"/>
    <n v="0"/>
    <n v="0"/>
    <n v="0"/>
    <n v="17.07948"/>
  </r>
  <r>
    <x v="0"/>
    <x v="11"/>
    <x v="1"/>
    <x v="10"/>
    <n v="27832.41"/>
    <n v="30.19"/>
    <n v="5200.1875"/>
    <n v="2.7272400000000001"/>
    <n v="0"/>
    <n v="0"/>
    <n v="0"/>
    <n v="0"/>
    <n v="11.88326"/>
  </r>
  <r>
    <x v="0"/>
    <x v="11"/>
    <x v="2"/>
    <x v="0"/>
    <n v="690.88"/>
    <n v="37.340000000000003"/>
    <n v="2031.4005099999999"/>
    <n v="9.3240000000000003E-2"/>
    <n v="0"/>
    <n v="0"/>
    <n v="0"/>
    <n v="0"/>
    <n v="4.7265499999999996"/>
  </r>
  <r>
    <x v="0"/>
    <x v="11"/>
    <x v="2"/>
    <x v="1"/>
    <n v="381.46"/>
    <n v="123.81"/>
    <n v="2731.1718799999999"/>
    <n v="0.16399"/>
    <n v="0"/>
    <n v="0"/>
    <n v="0"/>
    <n v="0"/>
    <n v="6.0097300000000002"/>
  </r>
  <r>
    <x v="0"/>
    <x v="11"/>
    <x v="2"/>
    <x v="2"/>
    <n v="194.69"/>
    <n v="13.14"/>
    <n v="131.93994000000001"/>
    <n v="1.095E-2"/>
    <n v="0"/>
    <n v="0"/>
    <n v="0"/>
    <n v="0"/>
    <n v="0.32218000000000002"/>
  </r>
  <r>
    <x v="0"/>
    <x v="11"/>
    <x v="2"/>
    <x v="3"/>
    <n v="245.51"/>
    <n v="12.07"/>
    <n v="273.68993999999998"/>
    <n v="1.2840000000000001E-2"/>
    <n v="0"/>
    <n v="0"/>
    <n v="0"/>
    <n v="0"/>
    <n v="0.68554999999999999"/>
  </r>
  <r>
    <x v="0"/>
    <x v="11"/>
    <x v="2"/>
    <x v="4"/>
    <n v="8.8699999999999992"/>
    <n v="310.07"/>
    <n v="186.04004"/>
    <n v="1.141E-2"/>
    <n v="0"/>
    <n v="0"/>
    <n v="0"/>
    <n v="0"/>
    <n v="0.39759"/>
  </r>
  <r>
    <x v="0"/>
    <x v="11"/>
    <x v="2"/>
    <x v="5"/>
    <n v="39.950000000000003"/>
    <n v="124.22"/>
    <n v="611.15990999999997"/>
    <n v="1.738E-2"/>
    <n v="0"/>
    <n v="0"/>
    <n v="0"/>
    <n v="0"/>
    <n v="1.3630599999999999"/>
  </r>
  <r>
    <x v="0"/>
    <x v="11"/>
    <x v="2"/>
    <x v="6"/>
    <n v="183.18"/>
    <n v="152.72999999999999"/>
    <n v="821.69921999999997"/>
    <n v="0.10238"/>
    <n v="0"/>
    <n v="0"/>
    <n v="0"/>
    <n v="0"/>
    <n v="1.81338"/>
  </r>
  <r>
    <x v="0"/>
    <x v="11"/>
    <x v="2"/>
    <x v="7"/>
    <n v="547.66"/>
    <n v="29.62"/>
    <n v="2331.12988"/>
    <n v="5.2089999999999997E-2"/>
    <n v="0"/>
    <n v="0"/>
    <n v="0"/>
    <n v="0"/>
    <n v="5.5041399999999996"/>
  </r>
  <r>
    <x v="0"/>
    <x v="11"/>
    <x v="2"/>
    <x v="8"/>
    <n v="1860.09"/>
    <n v="28.71"/>
    <n v="2620.46875"/>
    <n v="0.20104"/>
    <n v="0"/>
    <n v="0"/>
    <n v="0"/>
    <n v="0"/>
    <n v="6.0798100000000002"/>
  </r>
  <r>
    <x v="0"/>
    <x v="11"/>
    <x v="2"/>
    <x v="9"/>
    <n v="469.02"/>
    <n v="59.07"/>
    <n v="2623.4394499999999"/>
    <n v="0.10818"/>
    <n v="0"/>
    <n v="0"/>
    <n v="0"/>
    <n v="0"/>
    <n v="5.8759800000000002"/>
  </r>
  <r>
    <x v="0"/>
    <x v="11"/>
    <x v="2"/>
    <x v="10"/>
    <n v="2787.06"/>
    <n v="42.26"/>
    <n v="1974.6015600000001"/>
    <n v="0.36408000000000001"/>
    <n v="0"/>
    <n v="0"/>
    <n v="0"/>
    <n v="0"/>
    <n v="4.4992099999999997"/>
  </r>
  <r>
    <x v="0"/>
    <x v="11"/>
    <x v="3"/>
    <x v="0"/>
    <n v="996.89"/>
    <n v="30.2"/>
    <n v="2015.33008"/>
    <n v="0.11799"/>
    <n v="0"/>
    <n v="0"/>
    <n v="0"/>
    <n v="0"/>
    <n v="4.7165299999999997"/>
  </r>
  <r>
    <x v="0"/>
    <x v="11"/>
    <x v="3"/>
    <x v="1"/>
    <n v="466.48"/>
    <n v="108.29"/>
    <n v="2731.1484399999999"/>
    <n v="0.20491000000000001"/>
    <n v="0"/>
    <n v="0"/>
    <n v="0"/>
    <n v="0"/>
    <n v="6.0362900000000002"/>
  </r>
  <r>
    <x v="0"/>
    <x v="11"/>
    <x v="3"/>
    <x v="2"/>
    <n v="202.05"/>
    <n v="22.29"/>
    <n v="324.72998000000001"/>
    <n v="1.7860000000000001E-2"/>
    <n v="0"/>
    <n v="0"/>
    <n v="0"/>
    <n v="0"/>
    <n v="0.78746000000000005"/>
  </r>
  <r>
    <x v="0"/>
    <x v="11"/>
    <x v="3"/>
    <x v="3"/>
    <n v="327.27"/>
    <n v="11.74"/>
    <n v="380.75"/>
    <n v="1.8409999999999999E-2"/>
    <n v="0"/>
    <n v="0"/>
    <n v="0"/>
    <n v="0"/>
    <n v="0.94789999999999996"/>
  </r>
  <r>
    <x v="0"/>
    <x v="11"/>
    <x v="3"/>
    <x v="4"/>
    <n v="9.41"/>
    <n v="386.15"/>
    <n v="274.16991999999999"/>
    <n v="1.5480000000000001E-2"/>
    <n v="0"/>
    <n v="0"/>
    <n v="0"/>
    <n v="0"/>
    <n v="0.5837"/>
  </r>
  <r>
    <x v="0"/>
    <x v="11"/>
    <x v="3"/>
    <x v="5"/>
    <n v="116.98"/>
    <n v="59.54"/>
    <n v="903.87012000000004"/>
    <n v="2.7779999999999999E-2"/>
    <n v="0"/>
    <n v="0"/>
    <n v="0"/>
    <n v="0"/>
    <n v="2.0422500000000001"/>
  </r>
  <r>
    <x v="0"/>
    <x v="11"/>
    <x v="3"/>
    <x v="6"/>
    <n v="178.22"/>
    <n v="166.93"/>
    <n v="664.38085999999998"/>
    <n v="0.12401"/>
    <n v="0"/>
    <n v="0"/>
    <n v="0"/>
    <n v="0"/>
    <n v="1.46458"/>
  </r>
  <r>
    <x v="0"/>
    <x v="11"/>
    <x v="3"/>
    <x v="7"/>
    <n v="672.47"/>
    <n v="22.59"/>
    <n v="1999.9296899999999"/>
    <n v="6.1280000000000001E-2"/>
    <n v="0"/>
    <n v="0"/>
    <n v="0"/>
    <n v="0"/>
    <n v="4.7784300000000002"/>
  </r>
  <r>
    <x v="0"/>
    <x v="11"/>
    <x v="3"/>
    <x v="8"/>
    <n v="1953.75"/>
    <n v="45.44"/>
    <n v="5735.8085899999996"/>
    <n v="0.31135000000000002"/>
    <n v="0"/>
    <n v="0"/>
    <n v="0"/>
    <n v="0"/>
    <n v="13.17046"/>
  </r>
  <r>
    <x v="0"/>
    <x v="11"/>
    <x v="3"/>
    <x v="9"/>
    <n v="961.09"/>
    <n v="29.02"/>
    <n v="2119.3105500000001"/>
    <n v="0.13163"/>
    <n v="0"/>
    <n v="0"/>
    <n v="0"/>
    <n v="0"/>
    <n v="4.9292600000000002"/>
  </r>
  <r>
    <x v="0"/>
    <x v="11"/>
    <x v="3"/>
    <x v="10"/>
    <n v="6316.72"/>
    <n v="22.12"/>
    <n v="1628.4531199999999"/>
    <n v="0.44468000000000002"/>
    <n v="0"/>
    <n v="0"/>
    <n v="0"/>
    <n v="0"/>
    <n v="3.7748699999999999"/>
  </r>
  <r>
    <x v="0"/>
    <x v="11"/>
    <x v="4"/>
    <x v="0"/>
    <n v="1994.36"/>
    <n v="46.98"/>
    <n v="3514.6875"/>
    <n v="0.30465999999999999"/>
    <n v="0"/>
    <n v="0"/>
    <n v="0"/>
    <n v="0"/>
    <n v="7.9956100000000001"/>
  </r>
  <r>
    <x v="0"/>
    <x v="11"/>
    <x v="4"/>
    <x v="1"/>
    <n v="1571.89"/>
    <n v="131.41999999999999"/>
    <n v="8329.375"/>
    <n v="0.62139999999999995"/>
    <n v="0"/>
    <n v="0"/>
    <n v="0"/>
    <n v="0"/>
    <n v="18.14406"/>
  </r>
  <r>
    <x v="0"/>
    <x v="11"/>
    <x v="4"/>
    <x v="2"/>
    <n v="593.09"/>
    <n v="21.08"/>
    <n v="556.83983999999998"/>
    <n v="4.5030000000000001E-2"/>
    <n v="0"/>
    <n v="0"/>
    <n v="0"/>
    <n v="0"/>
    <n v="1.3392900000000001"/>
  </r>
  <r>
    <x v="0"/>
    <x v="11"/>
    <x v="4"/>
    <x v="3"/>
    <n v="814.05"/>
    <n v="18.28"/>
    <n v="940.50969999999995"/>
    <n v="5.1240000000000001E-2"/>
    <n v="0"/>
    <n v="0"/>
    <n v="0"/>
    <n v="0"/>
    <n v="2.2968899999999999"/>
  </r>
  <r>
    <x v="0"/>
    <x v="11"/>
    <x v="4"/>
    <x v="4"/>
    <n v="40.54"/>
    <n v="237.92"/>
    <n v="368.77051"/>
    <n v="4.1230000000000003E-2"/>
    <n v="0"/>
    <n v="0"/>
    <n v="0"/>
    <n v="0"/>
    <n v="0.79627000000000003"/>
  </r>
  <r>
    <x v="0"/>
    <x v="11"/>
    <x v="4"/>
    <x v="5"/>
    <n v="273.06"/>
    <n v="57.32"/>
    <n v="1101.2002"/>
    <n v="5.2580000000000002E-2"/>
    <n v="0"/>
    <n v="0"/>
    <n v="0"/>
    <n v="0"/>
    <n v="2.4853900000000002"/>
  </r>
  <r>
    <x v="0"/>
    <x v="11"/>
    <x v="4"/>
    <x v="6"/>
    <n v="739.14"/>
    <n v="155.33000000000001"/>
    <n v="1773.8438699999999"/>
    <n v="0.38451999999999997"/>
    <n v="0"/>
    <n v="0"/>
    <n v="0"/>
    <n v="0"/>
    <n v="3.9025699999999999"/>
  </r>
  <r>
    <x v="0"/>
    <x v="11"/>
    <x v="4"/>
    <x v="7"/>
    <n v="1239.1099999999999"/>
    <n v="37.31"/>
    <n v="4516.1601600000004"/>
    <n v="0.14535999999999999"/>
    <n v="0"/>
    <n v="0"/>
    <n v="0"/>
    <n v="0"/>
    <n v="10.55105"/>
  </r>
  <r>
    <x v="0"/>
    <x v="11"/>
    <x v="4"/>
    <x v="8"/>
    <n v="5351.47"/>
    <n v="46.2"/>
    <n v="7961.5156200000001"/>
    <n v="0.76861999999999997"/>
    <n v="0"/>
    <n v="0"/>
    <n v="0"/>
    <n v="0"/>
    <n v="18.117999999999999"/>
  </r>
  <r>
    <x v="0"/>
    <x v="11"/>
    <x v="4"/>
    <x v="9"/>
    <n v="1541.92"/>
    <n v="63.36"/>
    <n v="6800.8125"/>
    <n v="0.39273000000000002"/>
    <n v="0"/>
    <n v="0"/>
    <n v="0"/>
    <n v="0"/>
    <n v="15.307130000000001"/>
  </r>
  <r>
    <x v="0"/>
    <x v="11"/>
    <x v="4"/>
    <x v="10"/>
    <n v="6666.59"/>
    <n v="55.69"/>
    <n v="5475.40625"/>
    <n v="1.40679"/>
    <n v="0"/>
    <n v="0"/>
    <n v="0"/>
    <n v="0"/>
    <n v="12.264379999999999"/>
  </r>
  <r>
    <x v="0"/>
    <x v="11"/>
    <x v="5"/>
    <x v="0"/>
    <n v="267.19"/>
    <n v="42.79"/>
    <n v="669.66992000000005"/>
    <n v="3.1859999999999999E-2"/>
    <n v="0"/>
    <n v="0"/>
    <n v="0"/>
    <n v="0"/>
    <n v="1.5334000000000001"/>
  </r>
  <r>
    <x v="0"/>
    <x v="11"/>
    <x v="5"/>
    <x v="1"/>
    <n v="133.19999999999999"/>
    <n v="140.36000000000001"/>
    <n v="461.78030000000001"/>
    <n v="5.228E-2"/>
    <n v="0"/>
    <n v="0"/>
    <n v="0"/>
    <n v="0"/>
    <n v="1.0107299999999999"/>
  </r>
  <r>
    <x v="0"/>
    <x v="11"/>
    <x v="5"/>
    <x v="2"/>
    <n v="55.1"/>
    <n v="22.63"/>
    <n v="62.900019999999998"/>
    <n v="4.1900000000000001E-3"/>
    <n v="0"/>
    <n v="0"/>
    <n v="0"/>
    <n v="0"/>
    <n v="0.15195"/>
  </r>
  <r>
    <x v="0"/>
    <x v="11"/>
    <x v="5"/>
    <x v="3"/>
    <n v="80.11"/>
    <n v="15.59"/>
    <n v="91.53998"/>
    <n v="4.5999999999999999E-3"/>
    <n v="0"/>
    <n v="0"/>
    <n v="0"/>
    <n v="0"/>
    <n v="0.22536999999999999"/>
  </r>
  <r>
    <x v="0"/>
    <x v="11"/>
    <x v="5"/>
    <x v="4"/>
    <n v="3.15"/>
    <n v="318.54000000000002"/>
    <n v="76.450010000000006"/>
    <n v="3.9300000000000003E-3"/>
    <n v="0"/>
    <n v="0"/>
    <n v="0"/>
    <n v="0"/>
    <n v="0.16370000000000001"/>
  </r>
  <r>
    <x v="0"/>
    <x v="11"/>
    <x v="5"/>
    <x v="5"/>
    <n v="20.67"/>
    <n v="65.45"/>
    <n v="163.63"/>
    <n v="5.1999999999999998E-3"/>
    <n v="0"/>
    <n v="0"/>
    <n v="0"/>
    <n v="0"/>
    <n v="0.37268000000000001"/>
  </r>
  <r>
    <x v="0"/>
    <x v="11"/>
    <x v="5"/>
    <x v="6"/>
    <n v="102.29"/>
    <n v="105.96"/>
    <n v="116.56005999999999"/>
    <n v="3.4909999999999997E-2"/>
    <n v="0"/>
    <n v="0"/>
    <n v="0"/>
    <n v="0"/>
    <n v="0.26252999999999999"/>
  </r>
  <r>
    <x v="0"/>
    <x v="11"/>
    <x v="5"/>
    <x v="7"/>
    <n v="140.87"/>
    <n v="35.83"/>
    <n v="422.04003999999998"/>
    <n v="1.2330000000000001E-2"/>
    <n v="0"/>
    <n v="0"/>
    <n v="0"/>
    <n v="0"/>
    <n v="0.98963999999999996"/>
  </r>
  <r>
    <x v="0"/>
    <x v="11"/>
    <x v="5"/>
    <x v="8"/>
    <n v="375.4"/>
    <n v="54.79"/>
    <n v="769.73046999999997"/>
    <n v="6.9750000000000006E-2"/>
    <n v="0"/>
    <n v="0"/>
    <n v="0"/>
    <n v="0"/>
    <n v="1.7464999999999999"/>
  </r>
  <r>
    <x v="0"/>
    <x v="11"/>
    <x v="5"/>
    <x v="9"/>
    <n v="111.98"/>
    <n v="53.27"/>
    <n v="250.37011999999999"/>
    <n v="2.9749999999999999E-2"/>
    <n v="0"/>
    <n v="0"/>
    <n v="0"/>
    <n v="0"/>
    <n v="0.56903999999999999"/>
  </r>
  <r>
    <x v="0"/>
    <x v="11"/>
    <x v="5"/>
    <x v="10"/>
    <n v="1867.64"/>
    <n v="19.95"/>
    <n v="293.08983999999998"/>
    <n v="0.12776999999999999"/>
    <n v="7.0400000000000003E-3"/>
    <n v="0"/>
    <n v="0"/>
    <n v="0"/>
    <n v="0.67515999999999998"/>
  </r>
  <r>
    <x v="0"/>
    <x v="11"/>
    <x v="6"/>
    <x v="0"/>
    <n v="623.54999999999995"/>
    <n v="46.89"/>
    <n v="3509.1406200000001"/>
    <n v="0.12783"/>
    <n v="0"/>
    <n v="0"/>
    <n v="0"/>
    <n v="0"/>
    <n v="8.0586699999999993"/>
  </r>
  <r>
    <x v="0"/>
    <x v="11"/>
    <x v="6"/>
    <x v="1"/>
    <n v="476.43"/>
    <n v="137.54"/>
    <n v="8100.9492200000004"/>
    <n v="0.25502000000000002"/>
    <n v="0"/>
    <n v="0"/>
    <n v="0"/>
    <n v="0"/>
    <n v="17.68881"/>
  </r>
  <r>
    <x v="0"/>
    <x v="11"/>
    <x v="6"/>
    <x v="2"/>
    <n v="187.66"/>
    <n v="24.4"/>
    <n v="589"/>
    <n v="2.0160000000000001E-2"/>
    <n v="0"/>
    <n v="0"/>
    <n v="0"/>
    <n v="0"/>
    <n v="1.41289"/>
  </r>
  <r>
    <x v="0"/>
    <x v="11"/>
    <x v="6"/>
    <x v="3"/>
    <n v="270.44"/>
    <n v="23.59"/>
    <n v="1007.33008"/>
    <n v="2.8590000000000001E-2"/>
    <n v="0"/>
    <n v="0"/>
    <n v="0"/>
    <n v="0"/>
    <n v="2.4292400000000001"/>
  </r>
  <r>
    <x v="0"/>
    <x v="11"/>
    <x v="6"/>
    <x v="4"/>
    <n v="10.59"/>
    <n v="284.97000000000003"/>
    <n v="427.45996000000002"/>
    <n v="1.542E-2"/>
    <n v="0"/>
    <n v="0"/>
    <n v="0"/>
    <n v="0"/>
    <n v="0.92152000000000001"/>
  </r>
  <r>
    <x v="0"/>
    <x v="11"/>
    <x v="6"/>
    <x v="5"/>
    <n v="126.6"/>
    <n v="43.55"/>
    <n v="892.3999"/>
    <n v="2.5139999999999999E-2"/>
    <n v="0"/>
    <n v="0"/>
    <n v="0"/>
    <n v="0"/>
    <n v="2.04562"/>
  </r>
  <r>
    <x v="0"/>
    <x v="11"/>
    <x v="6"/>
    <x v="6"/>
    <n v="142.06"/>
    <n v="171.09"/>
    <n v="1016.27924"/>
    <n v="0.10548"/>
    <n v="0"/>
    <n v="0"/>
    <n v="0"/>
    <n v="0"/>
    <n v="2.23996"/>
  </r>
  <r>
    <x v="0"/>
    <x v="11"/>
    <x v="6"/>
    <x v="7"/>
    <n v="647.78"/>
    <n v="34.33"/>
    <n v="4338.1591799999997"/>
    <n v="0.10179000000000001"/>
    <n v="0"/>
    <n v="0"/>
    <n v="0"/>
    <n v="0"/>
    <n v="10.16996"/>
  </r>
  <r>
    <x v="0"/>
    <x v="11"/>
    <x v="6"/>
    <x v="8"/>
    <n v="1866"/>
    <n v="43.22"/>
    <n v="6666.4296899999999"/>
    <n v="0.2787"/>
    <n v="0"/>
    <n v="0"/>
    <n v="0"/>
    <n v="0"/>
    <n v="15.19516"/>
  </r>
  <r>
    <x v="0"/>
    <x v="11"/>
    <x v="6"/>
    <x v="9"/>
    <n v="719.35"/>
    <n v="60.63"/>
    <n v="7020.8789100000004"/>
    <n v="0.18762000000000001"/>
    <n v="0"/>
    <n v="0"/>
    <n v="0"/>
    <n v="0"/>
    <n v="15.621700000000001"/>
  </r>
  <r>
    <x v="0"/>
    <x v="11"/>
    <x v="6"/>
    <x v="10"/>
    <n v="2040.96"/>
    <n v="62.92"/>
    <n v="6872.6484399999999"/>
    <n v="0.44302000000000002"/>
    <n v="3.5000000000000001E-3"/>
    <n v="0"/>
    <n v="0"/>
    <n v="0"/>
    <n v="15.385339999999999"/>
  </r>
  <r>
    <x v="0"/>
    <x v="11"/>
    <x v="7"/>
    <x v="0"/>
    <n v="2753.18"/>
    <n v="36.11"/>
    <n v="1563.7421899999999"/>
    <n v="0.41341"/>
    <n v="0"/>
    <n v="0"/>
    <n v="0"/>
    <n v="0"/>
    <n v="3.61286"/>
  </r>
  <r>
    <x v="0"/>
    <x v="11"/>
    <x v="7"/>
    <x v="1"/>
    <n v="1925.48"/>
    <n v="107.98"/>
    <n v="3812.65625"/>
    <n v="0.83548999999999995"/>
    <n v="0"/>
    <n v="0"/>
    <n v="0"/>
    <n v="0"/>
    <n v="8.3907399999999992"/>
  </r>
  <r>
    <x v="0"/>
    <x v="11"/>
    <x v="7"/>
    <x v="2"/>
    <n v="598.70000000000005"/>
    <n v="24.93"/>
    <n v="299.7002"/>
    <n v="6.1010000000000002E-2"/>
    <n v="0"/>
    <n v="0"/>
    <n v="0"/>
    <n v="0"/>
    <n v="0.71882999999999997"/>
  </r>
  <r>
    <x v="0"/>
    <x v="11"/>
    <x v="7"/>
    <x v="3"/>
    <n v="744.41"/>
    <n v="22.5"/>
    <n v="487.23047000000003"/>
    <n v="6.5790000000000001E-2"/>
    <n v="0"/>
    <n v="0"/>
    <n v="0"/>
    <n v="0"/>
    <n v="1.1835800000000001"/>
  </r>
  <r>
    <x v="0"/>
    <x v="11"/>
    <x v="7"/>
    <x v="4"/>
    <n v="30.09"/>
    <n v="398.5"/>
    <n v="278.9502"/>
    <n v="5.9650000000000002E-2"/>
    <n v="0"/>
    <n v="0"/>
    <n v="0"/>
    <n v="0"/>
    <n v="0.59309999999999996"/>
  </r>
  <r>
    <x v="0"/>
    <x v="11"/>
    <x v="7"/>
    <x v="5"/>
    <n v="286.02999999999997"/>
    <n v="46.15"/>
    <n v="430.08005000000003"/>
    <n v="6.3070000000000001E-2"/>
    <n v="0"/>
    <n v="0"/>
    <n v="0"/>
    <n v="0"/>
    <n v="0.97465000000000002"/>
  </r>
  <r>
    <x v="0"/>
    <x v="11"/>
    <x v="7"/>
    <x v="6"/>
    <n v="1232.9100000000001"/>
    <n v="115.37"/>
    <n v="1607.0468800000001"/>
    <n v="0.57613999999999999"/>
    <n v="0"/>
    <n v="0"/>
    <n v="0"/>
    <n v="0"/>
    <n v="3.5771500000000001"/>
  </r>
  <r>
    <x v="0"/>
    <x v="11"/>
    <x v="7"/>
    <x v="7"/>
    <n v="1452.73"/>
    <n v="20.21"/>
    <n v="1274.6796899999999"/>
    <n v="0.13686999999999999"/>
    <n v="0"/>
    <n v="0"/>
    <n v="0"/>
    <n v="0"/>
    <n v="3.0357099999999999"/>
  </r>
  <r>
    <x v="0"/>
    <x v="11"/>
    <x v="7"/>
    <x v="8"/>
    <n v="6372.56"/>
    <n v="43.47"/>
    <n v="3414.9531200000001"/>
    <n v="1.04637"/>
    <n v="0"/>
    <n v="0"/>
    <n v="0"/>
    <n v="0"/>
    <n v="7.7054499999999999"/>
  </r>
  <r>
    <x v="0"/>
    <x v="11"/>
    <x v="7"/>
    <x v="9"/>
    <n v="2920.39"/>
    <n v="37.93"/>
    <n v="2257.8125"/>
    <n v="0.48250999999999999"/>
    <n v="0"/>
    <n v="0"/>
    <n v="0"/>
    <n v="0"/>
    <n v="5.1513299999999997"/>
  </r>
  <r>
    <x v="0"/>
    <x v="11"/>
    <x v="7"/>
    <x v="10"/>
    <n v="20763.11"/>
    <n v="22.96"/>
    <n v="5884.0625"/>
    <n v="2.1311200000000001"/>
    <n v="0"/>
    <n v="0"/>
    <n v="0"/>
    <n v="0"/>
    <n v="14.0044"/>
  </r>
  <r>
    <x v="0"/>
    <x v="11"/>
    <x v="8"/>
    <x v="0"/>
    <n v="14695.24"/>
    <n v="32.479999999999997"/>
    <n v="15100.84375"/>
    <n v="2.0351699999999999"/>
    <n v="0"/>
    <n v="0"/>
    <n v="0"/>
    <n v="0"/>
    <n v="35.455880000000001"/>
  </r>
  <r>
    <x v="0"/>
    <x v="11"/>
    <x v="8"/>
    <x v="1"/>
    <n v="22020.19"/>
    <n v="43.84"/>
    <n v="18866.1875"/>
    <n v="3.7437299999999998"/>
    <n v="0"/>
    <n v="0"/>
    <n v="0"/>
    <n v="0"/>
    <n v="43.163679999999999"/>
  </r>
  <r>
    <x v="0"/>
    <x v="11"/>
    <x v="8"/>
    <x v="2"/>
    <n v="1842.91"/>
    <n v="50.91"/>
    <n v="5921.6640600000001"/>
    <n v="0.37292999999999998"/>
    <n v="0"/>
    <n v="0"/>
    <n v="0"/>
    <n v="0"/>
    <n v="13.26756"/>
  </r>
  <r>
    <x v="0"/>
    <x v="11"/>
    <x v="8"/>
    <x v="3"/>
    <n v="5418.96"/>
    <n v="15.98"/>
    <n v="5320.9765600000001"/>
    <n v="0.37480000000000002"/>
    <n v="0"/>
    <n v="0"/>
    <n v="0"/>
    <n v="0"/>
    <n v="13.02868"/>
  </r>
  <r>
    <x v="0"/>
    <x v="11"/>
    <x v="8"/>
    <x v="4"/>
    <n v="164.75"/>
    <n v="353.24"/>
    <n v="2744.7109399999999"/>
    <n v="0.29458000000000001"/>
    <n v="0"/>
    <n v="0"/>
    <n v="0"/>
    <n v="0"/>
    <n v="5.8643400000000003"/>
  </r>
  <r>
    <x v="0"/>
    <x v="11"/>
    <x v="8"/>
    <x v="5"/>
    <n v="1777.2"/>
    <n v="56.37"/>
    <n v="7070.9921899999999"/>
    <n v="0.41052"/>
    <n v="0"/>
    <n v="0"/>
    <n v="0"/>
    <n v="0"/>
    <n v="16.059290000000001"/>
  </r>
  <r>
    <x v="0"/>
    <x v="11"/>
    <x v="8"/>
    <x v="6"/>
    <n v="7206.74"/>
    <n v="81.45"/>
    <n v="6766.78125"/>
    <n v="2.4986700000000002"/>
    <n v="0"/>
    <n v="0"/>
    <n v="0"/>
    <n v="0"/>
    <n v="15.345330000000001"/>
  </r>
  <r>
    <x v="0"/>
    <x v="11"/>
    <x v="8"/>
    <x v="7"/>
    <n v="9987.5499999999993"/>
    <n v="26.04"/>
    <n v="25321.40625"/>
    <n v="1.1510100000000001"/>
    <n v="0"/>
    <n v="0"/>
    <n v="0"/>
    <n v="0"/>
    <n v="60.159939999999999"/>
  </r>
  <r>
    <x v="0"/>
    <x v="11"/>
    <x v="8"/>
    <x v="8"/>
    <n v="25408.04"/>
    <n v="46.09"/>
    <n v="25947.125"/>
    <n v="4.7694900000000002"/>
    <n v="0"/>
    <n v="0"/>
    <n v="0"/>
    <n v="0"/>
    <n v="59.004480000000001"/>
  </r>
  <r>
    <x v="0"/>
    <x v="11"/>
    <x v="8"/>
    <x v="9"/>
    <n v="12089.06"/>
    <n v="50.82"/>
    <n v="46369.6875"/>
    <n v="3.0465800000000001"/>
    <n v="0"/>
    <n v="0"/>
    <n v="0"/>
    <n v="0"/>
    <n v="106.04003"/>
  </r>
  <r>
    <x v="0"/>
    <x v="11"/>
    <x v="8"/>
    <x v="10"/>
    <n v="70322.98"/>
    <n v="32.46"/>
    <n v="26420"/>
    <n v="9.2659599999999998"/>
    <n v="0"/>
    <n v="0"/>
    <n v="0"/>
    <n v="0"/>
    <n v="60.7682"/>
  </r>
  <r>
    <x v="0"/>
    <x v="12"/>
    <x v="0"/>
    <x v="0"/>
    <n v="7638.83"/>
    <n v="31.01"/>
    <n v="4537.125"/>
    <n v="0.63244"/>
    <n v="0"/>
    <n v="0"/>
    <n v="0"/>
    <n v="0"/>
    <n v="10.070539999999999"/>
  </r>
  <r>
    <x v="0"/>
    <x v="12"/>
    <x v="0"/>
    <x v="1"/>
    <n v="2850.98"/>
    <n v="149.09"/>
    <n v="5983.15625"/>
    <n v="1.2365200000000001"/>
    <n v="0"/>
    <n v="0"/>
    <n v="0"/>
    <n v="0"/>
    <n v="12.189080000000001"/>
  </r>
  <r>
    <x v="0"/>
    <x v="12"/>
    <x v="0"/>
    <x v="2"/>
    <n v="759"/>
    <n v="46.14"/>
    <n v="1971.51953"/>
    <n v="0.10016"/>
    <n v="0"/>
    <n v="0"/>
    <n v="0"/>
    <n v="0"/>
    <n v="4.3130100000000002"/>
  </r>
  <r>
    <x v="0"/>
    <x v="12"/>
    <x v="0"/>
    <x v="3"/>
    <n v="1760.02"/>
    <n v="21.83"/>
    <n v="1273.5292999999999"/>
    <n v="9.5079999999999998E-2"/>
    <n v="0"/>
    <n v="0"/>
    <n v="0"/>
    <n v="0"/>
    <n v="2.8362500000000002"/>
  </r>
  <r>
    <x v="0"/>
    <x v="12"/>
    <x v="0"/>
    <x v="4"/>
    <n v="120.76"/>
    <n v="194.95"/>
    <n v="764.20898"/>
    <n v="9.0840000000000004E-2"/>
    <n v="0"/>
    <n v="0"/>
    <n v="0"/>
    <n v="0"/>
    <n v="1.5716300000000001"/>
  </r>
  <r>
    <x v="0"/>
    <x v="12"/>
    <x v="0"/>
    <x v="5"/>
    <n v="751.54"/>
    <n v="62.29"/>
    <n v="1086.9609399999999"/>
    <n v="9.4310000000000005E-2"/>
    <n v="0"/>
    <n v="0"/>
    <n v="0"/>
    <n v="0"/>
    <n v="2.2930000000000001"/>
  </r>
  <r>
    <x v="0"/>
    <x v="12"/>
    <x v="0"/>
    <x v="6"/>
    <n v="4994.6099999999997"/>
    <n v="52.53"/>
    <n v="1873.1876199999999"/>
    <n v="0.86431999999999998"/>
    <n v="0"/>
    <n v="0"/>
    <n v="0"/>
    <n v="0"/>
    <n v="4.0622199999999999"/>
  </r>
  <r>
    <x v="0"/>
    <x v="12"/>
    <x v="0"/>
    <x v="7"/>
    <n v="3627.05"/>
    <n v="24.39"/>
    <n v="2795.1406200000001"/>
    <n v="0.1918"/>
    <n v="0"/>
    <n v="0"/>
    <n v="0"/>
    <n v="0"/>
    <n v="6.2612500000000004"/>
  </r>
  <r>
    <x v="0"/>
    <x v="12"/>
    <x v="0"/>
    <x v="8"/>
    <n v="22687.91"/>
    <n v="24.35"/>
    <n v="4464.34375"/>
    <n v="1.56759"/>
    <n v="0"/>
    <n v="0"/>
    <n v="0"/>
    <n v="0"/>
    <n v="9.9002800000000004"/>
  </r>
  <r>
    <x v="0"/>
    <x v="12"/>
    <x v="0"/>
    <x v="9"/>
    <n v="4423.62"/>
    <n v="47.33"/>
    <n v="2290.3593799999999"/>
    <n v="0.69803999999999999"/>
    <n v="0"/>
    <n v="0"/>
    <n v="0"/>
    <n v="0"/>
    <n v="4.9044100000000004"/>
  </r>
  <r>
    <x v="0"/>
    <x v="12"/>
    <x v="0"/>
    <x v="10"/>
    <n v="24707.21"/>
    <n v="41.65"/>
    <n v="7148.3125"/>
    <n v="3.1997200000000001"/>
    <n v="0"/>
    <n v="0"/>
    <n v="0"/>
    <n v="0"/>
    <n v="15.43019"/>
  </r>
  <r>
    <x v="0"/>
    <x v="12"/>
    <x v="1"/>
    <x v="0"/>
    <n v="3565.15"/>
    <n v="62.18"/>
    <n v="8358.1718799999999"/>
    <n v="0.63326000000000005"/>
    <n v="0"/>
    <n v="0"/>
    <n v="0"/>
    <n v="0"/>
    <n v="17.814150000000001"/>
  </r>
  <r>
    <x v="0"/>
    <x v="12"/>
    <x v="1"/>
    <x v="1"/>
    <n v="3317.46"/>
    <n v="124.77"/>
    <n v="10496.70312"/>
    <n v="1.1455"/>
    <n v="0"/>
    <n v="0"/>
    <n v="0"/>
    <n v="0"/>
    <n v="21.717079999999999"/>
  </r>
  <r>
    <x v="0"/>
    <x v="12"/>
    <x v="1"/>
    <x v="2"/>
    <n v="636.35"/>
    <n v="67.87"/>
    <n v="2434.5800800000002"/>
    <n v="9.8559999999999995E-2"/>
    <n v="0"/>
    <n v="0"/>
    <n v="0"/>
    <n v="0"/>
    <n v="5.0766200000000001"/>
  </r>
  <r>
    <x v="0"/>
    <x v="12"/>
    <x v="1"/>
    <x v="3"/>
    <n v="2651.74"/>
    <n v="11.18"/>
    <n v="1058.83008"/>
    <n v="9.1219999999999996E-2"/>
    <n v="0"/>
    <n v="0"/>
    <n v="0"/>
    <n v="0"/>
    <n v="2.4906899999999998"/>
  </r>
  <r>
    <x v="0"/>
    <x v="12"/>
    <x v="1"/>
    <x v="4"/>
    <n v="75.2"/>
    <n v="293.85000000000002"/>
    <n v="1398.74011"/>
    <n v="9.0459999999999999E-2"/>
    <n v="0"/>
    <n v="0"/>
    <n v="0"/>
    <n v="0"/>
    <n v="2.81657"/>
  </r>
  <r>
    <x v="0"/>
    <x v="12"/>
    <x v="1"/>
    <x v="5"/>
    <n v="813.18"/>
    <n v="52.6"/>
    <n v="3435.1503899999998"/>
    <n v="0.11922000000000001"/>
    <n v="0"/>
    <n v="0"/>
    <n v="0"/>
    <n v="0"/>
    <n v="7.3042999999999996"/>
  </r>
  <r>
    <x v="0"/>
    <x v="12"/>
    <x v="1"/>
    <x v="6"/>
    <n v="1797.76"/>
    <n v="169.1"/>
    <n v="9501.90625"/>
    <n v="0.82071000000000005"/>
    <n v="0"/>
    <n v="0"/>
    <n v="0"/>
    <n v="0"/>
    <n v="19.57451"/>
  </r>
  <r>
    <x v="0"/>
    <x v="12"/>
    <x v="1"/>
    <x v="7"/>
    <n v="3362.86"/>
    <n v="24.18"/>
    <n v="6249.8203100000001"/>
    <n v="0.23338999999999999"/>
    <n v="0"/>
    <n v="0"/>
    <n v="0"/>
    <n v="0"/>
    <n v="14.015090000000001"/>
  </r>
  <r>
    <x v="0"/>
    <x v="12"/>
    <x v="1"/>
    <x v="8"/>
    <n v="11513.22"/>
    <n v="46.49"/>
    <n v="7431.0620099999996"/>
    <n v="1.4085799999999999"/>
    <n v="0"/>
    <n v="0"/>
    <n v="0"/>
    <n v="0"/>
    <n v="15.77699"/>
  </r>
  <r>
    <x v="0"/>
    <x v="12"/>
    <x v="1"/>
    <x v="9"/>
    <n v="3104.94"/>
    <n v="71.62"/>
    <n v="12720.547850000001"/>
    <n v="0.74988999999999995"/>
    <n v="0"/>
    <n v="0"/>
    <n v="0"/>
    <n v="0"/>
    <n v="26.76174"/>
  </r>
  <r>
    <x v="0"/>
    <x v="12"/>
    <x v="1"/>
    <x v="10"/>
    <n v="28015.200000000001"/>
    <n v="31.8"/>
    <n v="5811.8125"/>
    <n v="2.7532999999999999"/>
    <n v="0"/>
    <n v="0"/>
    <n v="0"/>
    <n v="0"/>
    <n v="12.45717"/>
  </r>
  <r>
    <x v="0"/>
    <x v="12"/>
    <x v="2"/>
    <x v="0"/>
    <n v="750.29"/>
    <n v="37.270000000000003"/>
    <n v="2214"/>
    <n v="0.10261000000000001"/>
    <n v="0"/>
    <n v="0"/>
    <n v="0"/>
    <n v="0"/>
    <n v="4.8362600000000002"/>
  </r>
  <r>
    <x v="0"/>
    <x v="12"/>
    <x v="2"/>
    <x v="1"/>
    <n v="405.47"/>
    <n v="123.55"/>
    <n v="2966.3593799999999"/>
    <n v="0.17655000000000001"/>
    <n v="0"/>
    <n v="0"/>
    <n v="0"/>
    <n v="0"/>
    <n v="6.1295099999999998"/>
  </r>
  <r>
    <x v="0"/>
    <x v="12"/>
    <x v="2"/>
    <x v="2"/>
    <n v="206.25"/>
    <n v="12.62"/>
    <n v="145.86986999999999"/>
    <n v="1.157E-2"/>
    <n v="0"/>
    <n v="0"/>
    <n v="0"/>
    <n v="0"/>
    <n v="0.33544000000000002"/>
  </r>
  <r>
    <x v="0"/>
    <x v="12"/>
    <x v="2"/>
    <x v="3"/>
    <n v="270.69"/>
    <n v="11.96"/>
    <n v="301.06006000000002"/>
    <n v="1.4120000000000001E-2"/>
    <n v="0"/>
    <n v="0"/>
    <n v="0"/>
    <n v="0"/>
    <n v="0.70872999999999997"/>
  </r>
  <r>
    <x v="0"/>
    <x v="12"/>
    <x v="2"/>
    <x v="4"/>
    <n v="9.51"/>
    <n v="311.47000000000003"/>
    <n v="199.34009"/>
    <n v="1.225E-2"/>
    <n v="0"/>
    <n v="0"/>
    <n v="0"/>
    <n v="0"/>
    <n v="0.40012999999999999"/>
  </r>
  <r>
    <x v="0"/>
    <x v="12"/>
    <x v="2"/>
    <x v="5"/>
    <n v="45.24"/>
    <n v="126.28"/>
    <n v="668.04003999999998"/>
    <n v="2.0209999999999999E-2"/>
    <n v="0"/>
    <n v="0"/>
    <n v="0"/>
    <n v="0"/>
    <n v="1.39872"/>
  </r>
  <r>
    <x v="0"/>
    <x v="12"/>
    <x v="2"/>
    <x v="6"/>
    <n v="188.79"/>
    <n v="155.97"/>
    <n v="874.98053000000004"/>
    <n v="0.10607999999999999"/>
    <n v="0"/>
    <n v="0"/>
    <n v="0"/>
    <n v="0"/>
    <n v="1.8125"/>
  </r>
  <r>
    <x v="0"/>
    <x v="12"/>
    <x v="2"/>
    <x v="7"/>
    <n v="632.6"/>
    <n v="30.15"/>
    <n v="2560.76953"/>
    <n v="6.293E-2"/>
    <n v="0"/>
    <n v="0"/>
    <n v="0"/>
    <n v="0"/>
    <n v="5.6731999999999996"/>
  </r>
  <r>
    <x v="0"/>
    <x v="12"/>
    <x v="2"/>
    <x v="8"/>
    <n v="1964.42"/>
    <n v="28"/>
    <n v="2921.0898400000001"/>
    <n v="0.21340999999999999"/>
    <n v="0"/>
    <n v="0"/>
    <n v="0"/>
    <n v="0"/>
    <n v="6.3821000000000003"/>
  </r>
  <r>
    <x v="0"/>
    <x v="12"/>
    <x v="2"/>
    <x v="9"/>
    <n v="517.48"/>
    <n v="59"/>
    <n v="2859.3789099999999"/>
    <n v="0.12028999999999999"/>
    <n v="0"/>
    <n v="0"/>
    <n v="0"/>
    <n v="0"/>
    <n v="6.0163599999999997"/>
  </r>
  <r>
    <x v="0"/>
    <x v="12"/>
    <x v="2"/>
    <x v="10"/>
    <n v="2837.32"/>
    <n v="42.71"/>
    <n v="2146.71875"/>
    <n v="0.37317"/>
    <n v="0"/>
    <n v="0"/>
    <n v="0"/>
    <n v="0"/>
    <n v="4.5912600000000001"/>
  </r>
  <r>
    <x v="0"/>
    <x v="12"/>
    <x v="3"/>
    <x v="0"/>
    <n v="1070.0899999999999"/>
    <n v="29.75"/>
    <n v="2177.51953"/>
    <n v="0.12903000000000001"/>
    <n v="0"/>
    <n v="0"/>
    <n v="0"/>
    <n v="0"/>
    <n v="4.7897299999999996"/>
  </r>
  <r>
    <x v="0"/>
    <x v="12"/>
    <x v="3"/>
    <x v="1"/>
    <n v="494.44"/>
    <n v="106.16"/>
    <n v="2968.30078"/>
    <n v="0.22001999999999999"/>
    <n v="0"/>
    <n v="0"/>
    <n v="0"/>
    <n v="0"/>
    <n v="6.1622700000000004"/>
  </r>
  <r>
    <x v="0"/>
    <x v="12"/>
    <x v="3"/>
    <x v="2"/>
    <n v="218.01"/>
    <n v="22.52"/>
    <n v="359.48998999999998"/>
    <n v="1.9689999999999999E-2"/>
    <n v="0"/>
    <n v="0"/>
    <n v="0"/>
    <n v="0"/>
    <n v="0.81813000000000002"/>
  </r>
  <r>
    <x v="0"/>
    <x v="12"/>
    <x v="3"/>
    <x v="3"/>
    <n v="363.98"/>
    <n v="11.79"/>
    <n v="432.66991999999999"/>
    <n v="2.0619999999999999E-2"/>
    <n v="0"/>
    <n v="0"/>
    <n v="0"/>
    <n v="0"/>
    <n v="1.0120199999999999"/>
  </r>
  <r>
    <x v="0"/>
    <x v="12"/>
    <x v="3"/>
    <x v="4"/>
    <n v="10.199999999999999"/>
    <n v="386.87"/>
    <n v="305.63013000000001"/>
    <n v="1.704E-2"/>
    <n v="0"/>
    <n v="0"/>
    <n v="0"/>
    <n v="0"/>
    <n v="0.61123000000000005"/>
  </r>
  <r>
    <x v="0"/>
    <x v="12"/>
    <x v="3"/>
    <x v="5"/>
    <n v="134.32"/>
    <n v="58.36"/>
    <n v="1011.96973"/>
    <n v="3.2919999999999998E-2"/>
    <n v="0"/>
    <n v="0"/>
    <n v="0"/>
    <n v="0"/>
    <n v="2.1478299999999999"/>
  </r>
  <r>
    <x v="0"/>
    <x v="12"/>
    <x v="3"/>
    <x v="6"/>
    <n v="182.31"/>
    <n v="169.55"/>
    <n v="693.47069999999997"/>
    <n v="0.12753"/>
    <n v="0"/>
    <n v="0"/>
    <n v="0"/>
    <n v="0"/>
    <n v="1.4352499999999999"/>
  </r>
  <r>
    <x v="0"/>
    <x v="12"/>
    <x v="3"/>
    <x v="7"/>
    <n v="770.25"/>
    <n v="22.75"/>
    <n v="2224.62988"/>
    <n v="7.2669999999999998E-2"/>
    <n v="0"/>
    <n v="0"/>
    <n v="0"/>
    <n v="0"/>
    <n v="4.9915399999999996"/>
  </r>
  <r>
    <x v="0"/>
    <x v="12"/>
    <x v="3"/>
    <x v="8"/>
    <n v="2092.08"/>
    <n v="45.45"/>
    <n v="6287.4531200000001"/>
    <n v="0.34325"/>
    <n v="0"/>
    <n v="0"/>
    <n v="0"/>
    <n v="0"/>
    <n v="13.565060000000001"/>
  </r>
  <r>
    <x v="0"/>
    <x v="12"/>
    <x v="3"/>
    <x v="9"/>
    <n v="1044.6300000000001"/>
    <n v="27.84"/>
    <n v="2325.5996100000002"/>
    <n v="0.14341000000000001"/>
    <n v="0"/>
    <n v="0"/>
    <n v="0"/>
    <n v="0"/>
    <n v="5.0937799999999998"/>
  </r>
  <r>
    <x v="0"/>
    <x v="12"/>
    <x v="3"/>
    <x v="10"/>
    <n v="6395"/>
    <n v="22.69"/>
    <n v="1776.4375"/>
    <n v="0.45368999999999998"/>
    <n v="0"/>
    <n v="0"/>
    <n v="0"/>
    <n v="0"/>
    <n v="3.8619599999999998"/>
  </r>
  <r>
    <x v="0"/>
    <x v="12"/>
    <x v="4"/>
    <x v="0"/>
    <n v="2084.33"/>
    <n v="51.53"/>
    <n v="4636.0078100000001"/>
    <n v="0.32684999999999997"/>
    <n v="0"/>
    <n v="0"/>
    <n v="0"/>
    <n v="0"/>
    <n v="9.8584599999999991"/>
  </r>
  <r>
    <x v="0"/>
    <x v="12"/>
    <x v="4"/>
    <x v="1"/>
    <n v="1649.84"/>
    <n v="137.63"/>
    <n v="10728.5625"/>
    <n v="0.67257"/>
    <n v="0"/>
    <n v="0"/>
    <n v="0"/>
    <n v="0"/>
    <n v="21.95656"/>
  </r>
  <r>
    <x v="0"/>
    <x v="12"/>
    <x v="4"/>
    <x v="2"/>
    <n v="624.21"/>
    <n v="22.1"/>
    <n v="687.62987999999996"/>
    <n v="4.8300000000000003E-2"/>
    <n v="0"/>
    <n v="0"/>
    <n v="0"/>
    <n v="0"/>
    <n v="1.54843"/>
  </r>
  <r>
    <x v="0"/>
    <x v="12"/>
    <x v="4"/>
    <x v="3"/>
    <n v="875.79"/>
    <n v="19.059999999999999"/>
    <n v="1176.8896500000001"/>
    <n v="5.6739999999999999E-2"/>
    <n v="0"/>
    <n v="0"/>
    <n v="0"/>
    <n v="0"/>
    <n v="2.6937899999999999"/>
  </r>
  <r>
    <x v="0"/>
    <x v="12"/>
    <x v="4"/>
    <x v="4"/>
    <n v="42.64"/>
    <n v="234.4"/>
    <n v="492.23047000000003"/>
    <n v="4.36E-2"/>
    <n v="0"/>
    <n v="0"/>
    <n v="0"/>
    <n v="0"/>
    <n v="0.99860000000000004"/>
  </r>
  <r>
    <x v="0"/>
    <x v="12"/>
    <x v="4"/>
    <x v="5"/>
    <n v="297.33"/>
    <n v="62.28"/>
    <n v="1511.4296899999999"/>
    <n v="5.9810000000000002E-2"/>
    <n v="0"/>
    <n v="0"/>
    <n v="0"/>
    <n v="0"/>
    <n v="3.1938200000000001"/>
  </r>
  <r>
    <x v="0"/>
    <x v="12"/>
    <x v="4"/>
    <x v="6"/>
    <n v="751.6"/>
    <n v="158.07"/>
    <n v="1969.5390600000001"/>
    <n v="0.39384000000000002"/>
    <n v="0"/>
    <n v="0"/>
    <n v="0"/>
    <n v="0"/>
    <n v="4.0675999999999997"/>
  </r>
  <r>
    <x v="0"/>
    <x v="12"/>
    <x v="4"/>
    <x v="7"/>
    <n v="1385.93"/>
    <n v="38.22"/>
    <n v="5610.7910199999997"/>
    <n v="0.17177999999999999"/>
    <n v="0"/>
    <n v="0"/>
    <n v="0"/>
    <n v="0"/>
    <n v="12.307079999999999"/>
  </r>
  <r>
    <x v="0"/>
    <x v="12"/>
    <x v="4"/>
    <x v="8"/>
    <n v="5555.48"/>
    <n v="49.3"/>
    <n v="10057.51562"/>
    <n v="0.81666000000000005"/>
    <n v="0"/>
    <n v="0"/>
    <n v="0"/>
    <n v="0"/>
    <n v="21.435510000000001"/>
  </r>
  <r>
    <x v="0"/>
    <x v="12"/>
    <x v="4"/>
    <x v="9"/>
    <n v="1677.75"/>
    <n v="68.17"/>
    <n v="9260.09375"/>
    <n v="0.43728"/>
    <n v="0"/>
    <n v="0"/>
    <n v="0"/>
    <n v="0"/>
    <n v="19.50956"/>
  </r>
  <r>
    <x v="0"/>
    <x v="12"/>
    <x v="4"/>
    <x v="10"/>
    <n v="6772.61"/>
    <n v="58.2"/>
    <n v="6170.6875"/>
    <n v="1.43611"/>
    <n v="0"/>
    <n v="0"/>
    <n v="0"/>
    <n v="0"/>
    <n v="12.97124"/>
  </r>
  <r>
    <x v="0"/>
    <x v="12"/>
    <x v="5"/>
    <x v="0"/>
    <n v="291.3"/>
    <n v="42.07"/>
    <n v="1014.2002"/>
    <n v="3.6889999999999999E-2"/>
    <n v="0"/>
    <n v="0"/>
    <n v="0"/>
    <n v="0"/>
    <n v="2.1823800000000002"/>
  </r>
  <r>
    <x v="0"/>
    <x v="12"/>
    <x v="5"/>
    <x v="1"/>
    <n v="137.99"/>
    <n v="143.69"/>
    <n v="688.28026999999997"/>
    <n v="5.57E-2"/>
    <n v="0"/>
    <n v="0"/>
    <n v="0"/>
    <n v="0"/>
    <n v="1.4128700000000001"/>
  </r>
  <r>
    <x v="0"/>
    <x v="12"/>
    <x v="5"/>
    <x v="2"/>
    <n v="59.43"/>
    <n v="22.41"/>
    <n v="97.029970000000006"/>
    <n v="4.6699999999999997E-3"/>
    <n v="0"/>
    <n v="0"/>
    <n v="0"/>
    <n v="0"/>
    <n v="0.22026999999999999"/>
  </r>
  <r>
    <x v="0"/>
    <x v="12"/>
    <x v="5"/>
    <x v="3"/>
    <n v="89.63"/>
    <n v="15.61"/>
    <n v="148.65002000000001"/>
    <n v="5.3299999999999997E-3"/>
    <n v="0"/>
    <n v="0"/>
    <n v="0"/>
    <n v="0"/>
    <n v="0.34371000000000002"/>
  </r>
  <r>
    <x v="0"/>
    <x v="12"/>
    <x v="5"/>
    <x v="4"/>
    <n v="3.52"/>
    <n v="305.49"/>
    <n v="113.02996"/>
    <n v="4.4900000000000001E-3"/>
    <n v="0"/>
    <n v="0"/>
    <n v="0"/>
    <n v="0"/>
    <n v="0.22758999999999999"/>
  </r>
  <r>
    <x v="0"/>
    <x v="12"/>
    <x v="5"/>
    <x v="5"/>
    <n v="24.55"/>
    <n v="67.92"/>
    <n v="263.52001999999999"/>
    <n v="6.5100000000000002E-3"/>
    <n v="0"/>
    <n v="0"/>
    <n v="0"/>
    <n v="0"/>
    <n v="0.56215000000000004"/>
  </r>
  <r>
    <x v="0"/>
    <x v="12"/>
    <x v="5"/>
    <x v="6"/>
    <n v="103.64"/>
    <n v="110.2"/>
    <n v="148.77001999999999"/>
    <n v="3.5650000000000001E-2"/>
    <n v="0"/>
    <n v="0"/>
    <n v="0"/>
    <n v="0"/>
    <n v="0.31426999999999999"/>
  </r>
  <r>
    <x v="0"/>
    <x v="12"/>
    <x v="5"/>
    <x v="7"/>
    <n v="159.16999999999999"/>
    <n v="35.79"/>
    <n v="654.98022000000003"/>
    <n v="1.559E-2"/>
    <n v="0"/>
    <n v="0"/>
    <n v="0"/>
    <n v="0"/>
    <n v="1.4439"/>
  </r>
  <r>
    <x v="0"/>
    <x v="12"/>
    <x v="5"/>
    <x v="8"/>
    <n v="396.65"/>
    <n v="54.7"/>
    <n v="1162.4404300000001"/>
    <n v="7.553E-2"/>
    <n v="0"/>
    <n v="0"/>
    <n v="0"/>
    <n v="0"/>
    <n v="2.47546"/>
  </r>
  <r>
    <x v="0"/>
    <x v="12"/>
    <x v="5"/>
    <x v="9"/>
    <n v="119.05"/>
    <n v="53.38"/>
    <n v="377.37011999999999"/>
    <n v="3.1620000000000002E-2"/>
    <n v="0"/>
    <n v="0"/>
    <n v="0"/>
    <n v="0"/>
    <n v="0.80545"/>
  </r>
  <r>
    <x v="0"/>
    <x v="12"/>
    <x v="5"/>
    <x v="10"/>
    <n v="1884.79"/>
    <n v="21.3"/>
    <n v="365.34960999999998"/>
    <n v="0.12956000000000001"/>
    <n v="7.0899999999999999E-3"/>
    <n v="0"/>
    <n v="0"/>
    <n v="0"/>
    <n v="0.78915999999999997"/>
  </r>
  <r>
    <x v="0"/>
    <x v="12"/>
    <x v="6"/>
    <x v="0"/>
    <n v="717.47"/>
    <n v="55.63"/>
    <n v="5224.7304700000004"/>
    <n v="0.15578"/>
    <n v="0"/>
    <n v="0"/>
    <n v="0"/>
    <n v="0"/>
    <n v="11.173450000000001"/>
  </r>
  <r>
    <x v="0"/>
    <x v="12"/>
    <x v="6"/>
    <x v="1"/>
    <n v="561.49"/>
    <n v="163.16999999999999"/>
    <n v="13879.117190000001"/>
    <n v="0.32921"/>
    <n v="0"/>
    <n v="0"/>
    <n v="0"/>
    <n v="0"/>
    <n v="28.353660000000001"/>
  </r>
  <r>
    <x v="0"/>
    <x v="12"/>
    <x v="6"/>
    <x v="2"/>
    <n v="216.25"/>
    <n v="27.33"/>
    <n v="781.33983999999998"/>
    <n v="2.4340000000000001E-2"/>
    <n v="0"/>
    <n v="0"/>
    <n v="0"/>
    <n v="0"/>
    <n v="1.7480800000000001"/>
  </r>
  <r>
    <x v="0"/>
    <x v="12"/>
    <x v="6"/>
    <x v="3"/>
    <n v="320.91000000000003"/>
    <n v="25.32"/>
    <n v="1277.76025"/>
    <n v="3.5430000000000003E-2"/>
    <n v="0"/>
    <n v="0"/>
    <n v="0"/>
    <n v="0"/>
    <n v="2.8800400000000002"/>
  </r>
  <r>
    <x v="0"/>
    <x v="12"/>
    <x v="6"/>
    <x v="4"/>
    <n v="13.26"/>
    <n v="286.26"/>
    <n v="764.31011999999998"/>
    <n v="1.95E-2"/>
    <n v="0"/>
    <n v="0"/>
    <n v="0"/>
    <n v="0"/>
    <n v="1.5475099999999999"/>
  </r>
  <r>
    <x v="0"/>
    <x v="12"/>
    <x v="6"/>
    <x v="5"/>
    <n v="152.68"/>
    <n v="51.87"/>
    <n v="1352.7700199999999"/>
    <n v="3.2370000000000003E-2"/>
    <n v="0"/>
    <n v="0"/>
    <n v="0"/>
    <n v="0"/>
    <n v="2.89188"/>
  </r>
  <r>
    <x v="0"/>
    <x v="12"/>
    <x v="6"/>
    <x v="6"/>
    <n v="151.28"/>
    <n v="181.01"/>
    <n v="1668.9101599999999"/>
    <n v="0.1144"/>
    <n v="0"/>
    <n v="0"/>
    <n v="0"/>
    <n v="0"/>
    <n v="3.4461400000000002"/>
  </r>
  <r>
    <x v="0"/>
    <x v="12"/>
    <x v="6"/>
    <x v="7"/>
    <n v="801.92"/>
    <n v="39.26"/>
    <n v="6051.2089800000003"/>
    <n v="0.13416"/>
    <n v="0"/>
    <n v="0"/>
    <n v="0"/>
    <n v="0"/>
    <n v="13.25943"/>
  </r>
  <r>
    <x v="0"/>
    <x v="12"/>
    <x v="6"/>
    <x v="8"/>
    <n v="2049.31"/>
    <n v="50.83"/>
    <n v="9317.2617200000004"/>
    <n v="0.32851000000000002"/>
    <n v="0"/>
    <n v="0"/>
    <n v="0"/>
    <n v="0"/>
    <n v="19.809809999999999"/>
  </r>
  <r>
    <x v="0"/>
    <x v="12"/>
    <x v="6"/>
    <x v="9"/>
    <n v="865.88"/>
    <n v="80.61"/>
    <n v="11811.94922"/>
    <n v="0.25078"/>
    <n v="0"/>
    <n v="0"/>
    <n v="0"/>
    <n v="0"/>
    <n v="24.44501"/>
  </r>
  <r>
    <x v="0"/>
    <x v="12"/>
    <x v="6"/>
    <x v="10"/>
    <n v="2179.9899999999998"/>
    <n v="79.47"/>
    <n v="11048.226559999999"/>
    <n v="0.50207000000000002"/>
    <n v="3.5400000000000002E-3"/>
    <n v="0"/>
    <n v="0"/>
    <n v="0"/>
    <n v="23.056460000000001"/>
  </r>
  <r>
    <x v="0"/>
    <x v="12"/>
    <x v="7"/>
    <x v="0"/>
    <n v="2801.37"/>
    <n v="38.94"/>
    <n v="1876.3984399999999"/>
    <n v="0.42363000000000001"/>
    <n v="0"/>
    <n v="0"/>
    <n v="0"/>
    <n v="0"/>
    <n v="4.0567000000000002"/>
  </r>
  <r>
    <x v="0"/>
    <x v="12"/>
    <x v="7"/>
    <x v="1"/>
    <n v="1968.34"/>
    <n v="124.13"/>
    <n v="5320.2343799999999"/>
    <n v="0.86480000000000001"/>
    <n v="0"/>
    <n v="0"/>
    <n v="0"/>
    <n v="0"/>
    <n v="10.960570000000001"/>
  </r>
  <r>
    <x v="0"/>
    <x v="12"/>
    <x v="7"/>
    <x v="2"/>
    <n v="612.52"/>
    <n v="26.73"/>
    <n v="369.4502"/>
    <n v="6.3009999999999997E-2"/>
    <n v="0"/>
    <n v="0"/>
    <n v="0"/>
    <n v="0"/>
    <n v="0.82945999999999998"/>
  </r>
  <r>
    <x v="0"/>
    <x v="12"/>
    <x v="7"/>
    <x v="3"/>
    <n v="770.53"/>
    <n v="23.64"/>
    <n v="617.5"/>
    <n v="6.9129999999999997E-2"/>
    <n v="0"/>
    <n v="0"/>
    <n v="0"/>
    <n v="0"/>
    <n v="1.4054599999999999"/>
  </r>
  <r>
    <x v="0"/>
    <x v="12"/>
    <x v="7"/>
    <x v="4"/>
    <n v="31.04"/>
    <n v="399.18"/>
    <n v="379.21973000000003"/>
    <n v="6.173E-2"/>
    <n v="0"/>
    <n v="0"/>
    <n v="0"/>
    <n v="0"/>
    <n v="0.75739000000000001"/>
  </r>
  <r>
    <x v="0"/>
    <x v="12"/>
    <x v="7"/>
    <x v="5"/>
    <n v="297.55"/>
    <n v="53.34"/>
    <n v="614.49023"/>
    <n v="6.6420000000000007E-2"/>
    <n v="0"/>
    <n v="0"/>
    <n v="0"/>
    <n v="0"/>
    <n v="1.3024899999999999"/>
  </r>
  <r>
    <x v="0"/>
    <x v="12"/>
    <x v="7"/>
    <x v="6"/>
    <n v="1247.0999999999999"/>
    <n v="119.29"/>
    <n v="1692.7734399999999"/>
    <n v="0.58528999999999998"/>
    <n v="0"/>
    <n v="0"/>
    <n v="0"/>
    <n v="0"/>
    <n v="3.53451"/>
  </r>
  <r>
    <x v="0"/>
    <x v="12"/>
    <x v="7"/>
    <x v="7"/>
    <n v="1533.93"/>
    <n v="27.21"/>
    <n v="2209.05078"/>
    <n v="0.14924000000000001"/>
    <n v="0"/>
    <n v="0"/>
    <n v="0"/>
    <n v="0"/>
    <n v="4.8777100000000004"/>
  </r>
  <r>
    <x v="0"/>
    <x v="12"/>
    <x v="7"/>
    <x v="8"/>
    <n v="6453.49"/>
    <n v="46.09"/>
    <n v="3730.4531200000001"/>
    <n v="1.06653"/>
    <n v="0"/>
    <n v="0"/>
    <n v="0"/>
    <n v="0"/>
    <n v="7.8930600000000002"/>
  </r>
  <r>
    <x v="0"/>
    <x v="12"/>
    <x v="7"/>
    <x v="9"/>
    <n v="2988.81"/>
    <n v="41"/>
    <n v="2805.5078100000001"/>
    <n v="0.49775000000000003"/>
    <n v="0"/>
    <n v="0"/>
    <n v="0"/>
    <n v="0"/>
    <n v="5.9938099999999999"/>
  </r>
  <r>
    <x v="0"/>
    <x v="12"/>
    <x v="7"/>
    <x v="10"/>
    <n v="21020.32"/>
    <n v="23.33"/>
    <n v="6000.125"/>
    <n v="2.16351"/>
    <n v="0"/>
    <n v="0"/>
    <n v="0"/>
    <n v="0"/>
    <n v="13.406000000000001"/>
  </r>
  <r>
    <x v="0"/>
    <x v="12"/>
    <x v="8"/>
    <x v="0"/>
    <n v="15196.58"/>
    <n v="33.17"/>
    <n v="16627.4375"/>
    <n v="2.12609"/>
    <n v="0"/>
    <n v="0"/>
    <n v="0"/>
    <n v="0"/>
    <n v="36.635570000000001"/>
  </r>
  <r>
    <x v="0"/>
    <x v="12"/>
    <x v="8"/>
    <x v="1"/>
    <n v="22474.27"/>
    <n v="45.69"/>
    <n v="20747.0625"/>
    <n v="3.8564099999999999"/>
    <n v="0"/>
    <n v="0"/>
    <n v="0"/>
    <n v="0"/>
    <n v="44.536239999999999"/>
  </r>
  <r>
    <x v="0"/>
    <x v="12"/>
    <x v="8"/>
    <x v="2"/>
    <n v="1968.75"/>
    <n v="51.65"/>
    <n v="6499.6015600000001"/>
    <n v="0.40859000000000001"/>
    <n v="0"/>
    <n v="0"/>
    <n v="0"/>
    <n v="0"/>
    <n v="13.67299"/>
  </r>
  <r>
    <x v="0"/>
    <x v="12"/>
    <x v="8"/>
    <x v="3"/>
    <n v="5779.53"/>
    <n v="16.170000000000002"/>
    <n v="5830.5078100000001"/>
    <n v="0.40686"/>
    <n v="0"/>
    <n v="0"/>
    <n v="0"/>
    <n v="0"/>
    <n v="13.397959999999999"/>
  </r>
  <r>
    <x v="0"/>
    <x v="12"/>
    <x v="8"/>
    <x v="4"/>
    <n v="173.16"/>
    <n v="355.68"/>
    <n v="2991.23047"/>
    <n v="0.31090000000000001"/>
    <n v="0"/>
    <n v="0"/>
    <n v="0"/>
    <n v="0"/>
    <n v="6.0025500000000003"/>
  </r>
  <r>
    <x v="0"/>
    <x v="12"/>
    <x v="8"/>
    <x v="5"/>
    <n v="1913.84"/>
    <n v="58.66"/>
    <n v="8015.0703100000001"/>
    <n v="0.45419999999999999"/>
    <n v="0"/>
    <n v="0"/>
    <n v="0"/>
    <n v="0"/>
    <n v="17.075800000000001"/>
  </r>
  <r>
    <x v="0"/>
    <x v="12"/>
    <x v="8"/>
    <x v="6"/>
    <n v="7290.8"/>
    <n v="83.79"/>
    <n v="7043.21875"/>
    <n v="2.5363799999999999"/>
    <n v="0"/>
    <n v="0"/>
    <n v="0"/>
    <n v="0"/>
    <n v="14.990460000000001"/>
  </r>
  <r>
    <x v="0"/>
    <x v="12"/>
    <x v="8"/>
    <x v="7"/>
    <n v="11042.95"/>
    <n v="26.63"/>
    <n v="28107.75"/>
    <n v="1.3057099999999999"/>
    <n v="0"/>
    <n v="0"/>
    <n v="0"/>
    <n v="0"/>
    <n v="62.673090000000002"/>
  </r>
  <r>
    <x v="0"/>
    <x v="12"/>
    <x v="8"/>
    <x v="8"/>
    <n v="26043"/>
    <n v="46.4"/>
    <n v="29461.0625"/>
    <n v="4.9298099999999998"/>
    <n v="0"/>
    <n v="0"/>
    <n v="0"/>
    <n v="0"/>
    <n v="62.91187"/>
  </r>
  <r>
    <x v="0"/>
    <x v="12"/>
    <x v="8"/>
    <x v="9"/>
    <n v="13089.46"/>
    <n v="51.19"/>
    <n v="51213.0625"/>
    <n v="3.32721"/>
    <n v="0"/>
    <n v="0"/>
    <n v="0"/>
    <n v="0"/>
    <n v="110.03069000000001"/>
  </r>
  <r>
    <x v="0"/>
    <x v="12"/>
    <x v="8"/>
    <x v="10"/>
    <n v="71173.45"/>
    <n v="32.67"/>
    <n v="27784.251950000002"/>
    <n v="9.4149399999999996"/>
    <n v="0"/>
    <n v="0"/>
    <n v="0"/>
    <n v="0"/>
    <n v="59.988999999999997"/>
  </r>
  <r>
    <x v="0"/>
    <x v="13"/>
    <x v="0"/>
    <x v="0"/>
    <n v="7841.62"/>
    <n v="29.91"/>
    <n v="6065.65625"/>
    <n v="0.65815999999999997"/>
    <n v="0"/>
    <n v="0"/>
    <n v="0"/>
    <n v="0"/>
    <n v="13.197929999999999"/>
  </r>
  <r>
    <x v="0"/>
    <x v="13"/>
    <x v="0"/>
    <x v="1"/>
    <n v="2899.26"/>
    <n v="140.65"/>
    <n v="6790.40625"/>
    <n v="1.2653099999999999"/>
    <n v="0"/>
    <n v="0"/>
    <n v="0"/>
    <n v="0"/>
    <n v="13.53951"/>
  </r>
  <r>
    <x v="0"/>
    <x v="13"/>
    <x v="0"/>
    <x v="2"/>
    <n v="820.85"/>
    <n v="44.16"/>
    <n v="2731.5293000000001"/>
    <n v="0.11174000000000001"/>
    <n v="0"/>
    <n v="0"/>
    <n v="0"/>
    <n v="0"/>
    <n v="5.8574700000000002"/>
  </r>
  <r>
    <x v="0"/>
    <x v="13"/>
    <x v="0"/>
    <x v="3"/>
    <n v="1851.42"/>
    <n v="20.48"/>
    <n v="1871.4394500000001"/>
    <n v="0.10301"/>
    <n v="0"/>
    <n v="0"/>
    <n v="0"/>
    <n v="0"/>
    <n v="4.1089200000000003"/>
  </r>
  <r>
    <x v="0"/>
    <x v="13"/>
    <x v="0"/>
    <x v="4"/>
    <n v="125.33"/>
    <n v="194.17"/>
    <n v="887.33983999999998"/>
    <n v="9.461E-2"/>
    <n v="0"/>
    <n v="0"/>
    <n v="0"/>
    <n v="0"/>
    <n v="1.78565"/>
  </r>
  <r>
    <x v="0"/>
    <x v="13"/>
    <x v="0"/>
    <x v="5"/>
    <n v="775.68"/>
    <n v="55.58"/>
    <n v="1341.59961"/>
    <n v="0.1"/>
    <n v="0"/>
    <n v="0"/>
    <n v="0"/>
    <n v="0"/>
    <n v="2.7755800000000002"/>
  </r>
  <r>
    <x v="0"/>
    <x v="13"/>
    <x v="0"/>
    <x v="6"/>
    <n v="5028.93"/>
    <n v="56.5"/>
    <n v="1939.125"/>
    <n v="0.87253999999999998"/>
    <n v="0"/>
    <n v="0"/>
    <n v="0"/>
    <n v="0"/>
    <n v="4.1059099999999997"/>
  </r>
  <r>
    <x v="0"/>
    <x v="13"/>
    <x v="0"/>
    <x v="7"/>
    <n v="3804.72"/>
    <n v="23.23"/>
    <n v="4127.4609399999999"/>
    <n v="0.20930000000000001"/>
    <n v="0"/>
    <n v="0"/>
    <n v="0"/>
    <n v="0"/>
    <n v="9.0526999999999997"/>
  </r>
  <r>
    <x v="0"/>
    <x v="13"/>
    <x v="0"/>
    <x v="8"/>
    <n v="22891.09"/>
    <n v="24.67"/>
    <n v="5012.78125"/>
    <n v="1.58884"/>
    <n v="0"/>
    <n v="0"/>
    <n v="0"/>
    <n v="0"/>
    <n v="10.87096"/>
  </r>
  <r>
    <x v="0"/>
    <x v="13"/>
    <x v="0"/>
    <x v="9"/>
    <n v="4480.25"/>
    <n v="46.59"/>
    <n v="2638.5625"/>
    <n v="0.70921999999999996"/>
    <n v="0"/>
    <n v="0"/>
    <n v="0"/>
    <n v="0"/>
    <n v="5.5338399999999996"/>
  </r>
  <r>
    <x v="0"/>
    <x v="13"/>
    <x v="0"/>
    <x v="10"/>
    <n v="24885.61"/>
    <n v="41.98"/>
    <n v="7488.9375"/>
    <n v="3.2314699999999998"/>
    <n v="0"/>
    <n v="0"/>
    <n v="0"/>
    <n v="0"/>
    <n v="15.80101"/>
  </r>
  <r>
    <x v="0"/>
    <x v="13"/>
    <x v="1"/>
    <x v="0"/>
    <n v="3736.22"/>
    <n v="60.02"/>
    <n v="10268.21875"/>
    <n v="0.67947000000000002"/>
    <n v="0"/>
    <n v="0"/>
    <n v="0"/>
    <n v="0"/>
    <n v="21.43938"/>
  </r>
  <r>
    <x v="0"/>
    <x v="13"/>
    <x v="1"/>
    <x v="1"/>
    <n v="3420.11"/>
    <n v="127.11"/>
    <n v="13047.90625"/>
    <n v="1.2034499999999999"/>
    <n v="0"/>
    <n v="0"/>
    <n v="0"/>
    <n v="0"/>
    <n v="26.37182"/>
  </r>
  <r>
    <x v="0"/>
    <x v="13"/>
    <x v="1"/>
    <x v="2"/>
    <n v="683.8"/>
    <n v="69.150000000000006"/>
    <n v="3281.0703100000001"/>
    <n v="0.11301"/>
    <n v="0"/>
    <n v="0"/>
    <n v="0"/>
    <n v="0"/>
    <n v="6.6869899999999998"/>
  </r>
  <r>
    <x v="0"/>
    <x v="13"/>
    <x v="1"/>
    <x v="3"/>
    <n v="2781.13"/>
    <n v="11.73"/>
    <n v="1518.33008"/>
    <n v="9.8089999999999997E-2"/>
    <n v="0"/>
    <n v="0"/>
    <n v="0"/>
    <n v="0"/>
    <n v="3.4866799999999998"/>
  </r>
  <r>
    <x v="0"/>
    <x v="13"/>
    <x v="1"/>
    <x v="4"/>
    <n v="80.900000000000006"/>
    <n v="293.73"/>
    <n v="1674.2597699999999"/>
    <n v="9.7970000000000002E-2"/>
    <n v="0"/>
    <n v="0"/>
    <n v="0"/>
    <n v="0"/>
    <n v="3.29691"/>
  </r>
  <r>
    <x v="0"/>
    <x v="13"/>
    <x v="1"/>
    <x v="5"/>
    <n v="898.51"/>
    <n v="51.18"/>
    <n v="4367.2695299999996"/>
    <n v="0.13889000000000001"/>
    <n v="0"/>
    <n v="0"/>
    <n v="0"/>
    <n v="0"/>
    <n v="9.0892700000000008"/>
  </r>
  <r>
    <x v="0"/>
    <x v="13"/>
    <x v="1"/>
    <x v="6"/>
    <n v="1863.31"/>
    <n v="180.25"/>
    <n v="11815.1875"/>
    <n v="0.87331000000000003"/>
    <n v="0"/>
    <n v="0"/>
    <n v="0"/>
    <n v="0"/>
    <n v="23.765360000000001"/>
  </r>
  <r>
    <x v="0"/>
    <x v="13"/>
    <x v="1"/>
    <x v="7"/>
    <n v="3713.92"/>
    <n v="24.77"/>
    <n v="8697.4726599999995"/>
    <n v="0.27251999999999998"/>
    <n v="0"/>
    <n v="0"/>
    <n v="0"/>
    <n v="0"/>
    <n v="19.05172"/>
  </r>
  <r>
    <x v="0"/>
    <x v="13"/>
    <x v="1"/>
    <x v="8"/>
    <n v="11702.57"/>
    <n v="46.37"/>
    <n v="8780.78125"/>
    <n v="1.4482200000000001"/>
    <n v="0"/>
    <n v="0"/>
    <n v="0"/>
    <n v="0"/>
    <n v="18.239129999999999"/>
  </r>
  <r>
    <x v="0"/>
    <x v="13"/>
    <x v="1"/>
    <x v="9"/>
    <n v="3332.06"/>
    <n v="69.41"/>
    <n v="15764.985350000001"/>
    <n v="0.82077999999999995"/>
    <n v="0"/>
    <n v="0"/>
    <n v="0"/>
    <n v="0"/>
    <n v="32.497430000000001"/>
  </r>
  <r>
    <x v="0"/>
    <x v="13"/>
    <x v="1"/>
    <x v="10"/>
    <n v="28207.64"/>
    <n v="32.57"/>
    <n v="6268.5"/>
    <n v="2.7814299999999998"/>
    <n v="0"/>
    <n v="0"/>
    <n v="0"/>
    <n v="0"/>
    <n v="13.134410000000001"/>
  </r>
  <r>
    <x v="0"/>
    <x v="13"/>
    <x v="2"/>
    <x v="0"/>
    <n v="811.68"/>
    <n v="38.71"/>
    <n v="2376.3496100000002"/>
    <n v="0.11269"/>
    <n v="0"/>
    <n v="0"/>
    <n v="0"/>
    <n v="0"/>
    <n v="5.0733800000000002"/>
  </r>
  <r>
    <x v="0"/>
    <x v="13"/>
    <x v="2"/>
    <x v="1"/>
    <n v="430.57"/>
    <n v="126.51"/>
    <n v="3175.3789099999999"/>
    <n v="0.19001999999999999"/>
    <n v="0"/>
    <n v="0"/>
    <n v="0"/>
    <n v="0"/>
    <n v="6.4107599999999998"/>
  </r>
  <r>
    <x v="0"/>
    <x v="13"/>
    <x v="2"/>
    <x v="2"/>
    <n v="218.19"/>
    <n v="12.79"/>
    <n v="152.66991999999999"/>
    <n v="1.222E-2"/>
    <n v="0"/>
    <n v="0"/>
    <n v="0"/>
    <n v="0"/>
    <n v="0.34294000000000002"/>
  </r>
  <r>
    <x v="0"/>
    <x v="13"/>
    <x v="2"/>
    <x v="3"/>
    <n v="296.91000000000003"/>
    <n v="12.28"/>
    <n v="321.97998000000001"/>
    <n v="1.5480000000000001E-2"/>
    <n v="0"/>
    <n v="0"/>
    <n v="0"/>
    <n v="0"/>
    <n v="0.74011000000000005"/>
  </r>
  <r>
    <x v="0"/>
    <x v="13"/>
    <x v="2"/>
    <x v="4"/>
    <n v="10.199999999999999"/>
    <n v="319.38"/>
    <n v="220.37011999999999"/>
    <n v="1.319E-2"/>
    <n v="0"/>
    <n v="0"/>
    <n v="0"/>
    <n v="0"/>
    <n v="0.43236999999999998"/>
  </r>
  <r>
    <x v="0"/>
    <x v="13"/>
    <x v="2"/>
    <x v="5"/>
    <n v="50.75"/>
    <n v="128.96"/>
    <n v="710.58007999999995"/>
    <n v="2.3230000000000001E-2"/>
    <n v="0"/>
    <n v="0"/>
    <n v="0"/>
    <n v="0"/>
    <n v="1.4538199999999999"/>
  </r>
  <r>
    <x v="0"/>
    <x v="13"/>
    <x v="2"/>
    <x v="6"/>
    <n v="194.55"/>
    <n v="160.27000000000001"/>
    <n v="923.14062000000001"/>
    <n v="0.11"/>
    <n v="0"/>
    <n v="0"/>
    <n v="0"/>
    <n v="0"/>
    <n v="1.86808"/>
  </r>
  <r>
    <x v="0"/>
    <x v="13"/>
    <x v="2"/>
    <x v="7"/>
    <n v="720.9"/>
    <n v="30.58"/>
    <n v="2699.9101599999999"/>
    <n v="7.4380000000000002E-2"/>
    <n v="0"/>
    <n v="0"/>
    <n v="0"/>
    <n v="0"/>
    <n v="5.8428800000000001"/>
  </r>
  <r>
    <x v="0"/>
    <x v="13"/>
    <x v="2"/>
    <x v="8"/>
    <n v="2073.12"/>
    <n v="28.78"/>
    <n v="3127.9101599999999"/>
    <n v="0.22667000000000001"/>
    <n v="0"/>
    <n v="0"/>
    <n v="0"/>
    <n v="0"/>
    <n v="6.67361"/>
  </r>
  <r>
    <x v="0"/>
    <x v="13"/>
    <x v="2"/>
    <x v="9"/>
    <n v="568.46"/>
    <n v="60.35"/>
    <n v="3076.8906200000001"/>
    <n v="0.13333"/>
    <n v="0"/>
    <n v="0"/>
    <n v="0"/>
    <n v="0"/>
    <n v="6.3310300000000002"/>
  </r>
  <r>
    <x v="0"/>
    <x v="13"/>
    <x v="2"/>
    <x v="10"/>
    <n v="2889.63"/>
    <n v="43.67"/>
    <n v="2284.3515600000001"/>
    <n v="0.38285999999999998"/>
    <n v="0"/>
    <n v="0"/>
    <n v="0"/>
    <n v="0"/>
    <n v="4.77637"/>
  </r>
  <r>
    <x v="0"/>
    <x v="13"/>
    <x v="3"/>
    <x v="0"/>
    <n v="1145.21"/>
    <n v="30.29"/>
    <n v="2275.5097700000001"/>
    <n v="0.14058000000000001"/>
    <n v="0"/>
    <n v="0"/>
    <n v="0"/>
    <n v="0"/>
    <n v="4.8894900000000003"/>
  </r>
  <r>
    <x v="0"/>
    <x v="13"/>
    <x v="3"/>
    <x v="1"/>
    <n v="523.36"/>
    <n v="108.07"/>
    <n v="3125.51172"/>
    <n v="0.23594000000000001"/>
    <n v="0"/>
    <n v="0"/>
    <n v="0"/>
    <n v="0"/>
    <n v="6.34138"/>
  </r>
  <r>
    <x v="0"/>
    <x v="13"/>
    <x v="3"/>
    <x v="2"/>
    <n v="234.47"/>
    <n v="23.48"/>
    <n v="386.55029000000002"/>
    <n v="2.1649999999999999E-2"/>
    <n v="0"/>
    <n v="0"/>
    <n v="0"/>
    <n v="0"/>
    <n v="0.85926000000000002"/>
  </r>
  <r>
    <x v="0"/>
    <x v="13"/>
    <x v="3"/>
    <x v="3"/>
    <n v="402.07"/>
    <n v="11.94"/>
    <n v="454.93993999999998"/>
    <n v="2.2950000000000002E-2"/>
    <n v="0"/>
    <n v="0"/>
    <n v="0"/>
    <n v="0"/>
    <n v="1.03969"/>
  </r>
  <r>
    <x v="0"/>
    <x v="13"/>
    <x v="3"/>
    <x v="4"/>
    <n v="11.04"/>
    <n v="388.7"/>
    <n v="326.51001000000002"/>
    <n v="1.8700000000000001E-2"/>
    <n v="0"/>
    <n v="0"/>
    <n v="0"/>
    <n v="0"/>
    <n v="0.63854"/>
  </r>
  <r>
    <x v="0"/>
    <x v="13"/>
    <x v="3"/>
    <x v="5"/>
    <n v="152.36000000000001"/>
    <n v="59.51"/>
    <n v="1073.5"/>
    <n v="3.8379999999999997E-2"/>
    <n v="0"/>
    <n v="0"/>
    <n v="0"/>
    <n v="0"/>
    <n v="2.2261899999999999"/>
  </r>
  <r>
    <x v="0"/>
    <x v="13"/>
    <x v="3"/>
    <x v="6"/>
    <n v="186.49"/>
    <n v="174.91"/>
    <n v="731.14062000000001"/>
    <n v="0.13125000000000001"/>
    <n v="0"/>
    <n v="0"/>
    <n v="0"/>
    <n v="0"/>
    <n v="1.4778899999999999"/>
  </r>
  <r>
    <x v="0"/>
    <x v="13"/>
    <x v="3"/>
    <x v="7"/>
    <n v="871.41"/>
    <n v="23.47"/>
    <n v="2373.7402299999999"/>
    <n v="8.4830000000000003E-2"/>
    <n v="0"/>
    <n v="0"/>
    <n v="0"/>
    <n v="0"/>
    <n v="5.2048399999999999"/>
  </r>
  <r>
    <x v="0"/>
    <x v="13"/>
    <x v="3"/>
    <x v="8"/>
    <n v="2234.89"/>
    <n v="46.15"/>
    <n v="6591.2348599999996"/>
    <n v="0.37673000000000001"/>
    <n v="0"/>
    <n v="0"/>
    <n v="0"/>
    <n v="0"/>
    <n v="13.90094"/>
  </r>
  <r>
    <x v="0"/>
    <x v="13"/>
    <x v="3"/>
    <x v="9"/>
    <n v="1130.53"/>
    <n v="28"/>
    <n v="2405.2089799999999"/>
    <n v="0.15559999999999999"/>
    <n v="0"/>
    <n v="0"/>
    <n v="0"/>
    <n v="0"/>
    <n v="5.1504700000000003"/>
  </r>
  <r>
    <x v="0"/>
    <x v="13"/>
    <x v="3"/>
    <x v="10"/>
    <n v="6475.51"/>
    <n v="23.21"/>
    <n v="1869"/>
    <n v="0.46317999999999998"/>
    <n v="0"/>
    <n v="0"/>
    <n v="0"/>
    <n v="0"/>
    <n v="3.96773"/>
  </r>
  <r>
    <x v="0"/>
    <x v="13"/>
    <x v="4"/>
    <x v="0"/>
    <n v="2188.14"/>
    <n v="56.48"/>
    <n v="5863.6171899999999"/>
    <n v="0.35522999999999999"/>
    <n v="0"/>
    <n v="0"/>
    <n v="0"/>
    <n v="0"/>
    <n v="12.15399"/>
  </r>
  <r>
    <x v="0"/>
    <x v="13"/>
    <x v="4"/>
    <x v="1"/>
    <n v="1742.64"/>
    <n v="143.35"/>
    <n v="13302.858399999999"/>
    <n v="0.73673999999999995"/>
    <n v="0"/>
    <n v="0"/>
    <n v="0"/>
    <n v="0"/>
    <n v="26.620429999999999"/>
  </r>
  <r>
    <x v="0"/>
    <x v="13"/>
    <x v="4"/>
    <x v="2"/>
    <n v="659.66"/>
    <n v="23.13"/>
    <n v="819.9502"/>
    <n v="5.2240000000000002E-2"/>
    <n v="0"/>
    <n v="0"/>
    <n v="0"/>
    <n v="0"/>
    <n v="1.80053"/>
  </r>
  <r>
    <x v="0"/>
    <x v="13"/>
    <x v="4"/>
    <x v="3"/>
    <n v="946.31"/>
    <n v="19.989999999999998"/>
    <n v="1409.5898400000001"/>
    <n v="6.3409999999999994E-2"/>
    <n v="0"/>
    <n v="0"/>
    <n v="0"/>
    <n v="0"/>
    <n v="3.1475900000000001"/>
  </r>
  <r>
    <x v="0"/>
    <x v="13"/>
    <x v="4"/>
    <x v="4"/>
    <n v="45.24"/>
    <n v="233.87"/>
    <n v="608.06055000000003"/>
    <n v="4.6559999999999997E-2"/>
    <n v="0"/>
    <n v="0"/>
    <n v="0"/>
    <n v="0"/>
    <n v="1.2069000000000001"/>
  </r>
  <r>
    <x v="0"/>
    <x v="13"/>
    <x v="4"/>
    <x v="5"/>
    <n v="326.22000000000003"/>
    <n v="68.14"/>
    <n v="1968.53027"/>
    <n v="6.9349999999999995E-2"/>
    <n v="0"/>
    <n v="0"/>
    <n v="0"/>
    <n v="0"/>
    <n v="4.0573300000000003"/>
  </r>
  <r>
    <x v="0"/>
    <x v="13"/>
    <x v="4"/>
    <x v="6"/>
    <n v="765.38"/>
    <n v="158.94999999999999"/>
    <n v="2190.2890600000001"/>
    <n v="0.40427999999999997"/>
    <n v="0"/>
    <n v="0"/>
    <n v="0"/>
    <n v="0"/>
    <n v="4.4229599999999998"/>
  </r>
  <r>
    <x v="0"/>
    <x v="13"/>
    <x v="4"/>
    <x v="7"/>
    <n v="1556.17"/>
    <n v="39.92"/>
    <n v="6796.7504900000004"/>
    <n v="0.20413999999999999"/>
    <n v="0"/>
    <n v="0"/>
    <n v="0"/>
    <n v="0"/>
    <n v="14.56575"/>
  </r>
  <r>
    <x v="0"/>
    <x v="13"/>
    <x v="4"/>
    <x v="8"/>
    <n v="5788.96"/>
    <n v="52.59"/>
    <n v="12278.375"/>
    <n v="0.87594000000000005"/>
    <n v="0"/>
    <n v="0"/>
    <n v="0"/>
    <n v="0"/>
    <n v="25.53396"/>
  </r>
  <r>
    <x v="0"/>
    <x v="13"/>
    <x v="4"/>
    <x v="9"/>
    <n v="1841.88"/>
    <n v="72.290000000000006"/>
    <n v="11864.976559999999"/>
    <n v="0.49503999999999998"/>
    <n v="0"/>
    <n v="0"/>
    <n v="0"/>
    <n v="0"/>
    <n v="24.407299999999999"/>
  </r>
  <r>
    <x v="0"/>
    <x v="13"/>
    <x v="4"/>
    <x v="10"/>
    <n v="6885.77"/>
    <n v="61.38"/>
    <n v="6945.5625"/>
    <n v="1.4693499999999999"/>
    <n v="0"/>
    <n v="0"/>
    <n v="0"/>
    <n v="0"/>
    <n v="14.26196"/>
  </r>
  <r>
    <x v="0"/>
    <x v="13"/>
    <x v="5"/>
    <x v="0"/>
    <n v="321.20999999999998"/>
    <n v="43.47"/>
    <n v="1300.15039"/>
    <n v="4.335E-2"/>
    <n v="0"/>
    <n v="0"/>
    <n v="0"/>
    <n v="0"/>
    <n v="2.7292200000000002"/>
  </r>
  <r>
    <x v="0"/>
    <x v="13"/>
    <x v="5"/>
    <x v="1"/>
    <n v="143.91"/>
    <n v="151.37"/>
    <n v="896.12987999999996"/>
    <n v="6.0150000000000002E-2"/>
    <n v="0"/>
    <n v="0"/>
    <n v="0"/>
    <n v="0"/>
    <n v="1.79589"/>
  </r>
  <r>
    <x v="0"/>
    <x v="13"/>
    <x v="5"/>
    <x v="2"/>
    <n v="64.77"/>
    <n v="22.54"/>
    <n v="120.34003"/>
    <n v="5.2700000000000004E-3"/>
    <n v="0"/>
    <n v="0"/>
    <n v="0"/>
    <n v="0"/>
    <n v="0.26704"/>
  </r>
  <r>
    <x v="0"/>
    <x v="13"/>
    <x v="5"/>
    <x v="3"/>
    <n v="101.58"/>
    <n v="16.27"/>
    <n v="194.43994000000001"/>
    <n v="6.2899999999999996E-3"/>
    <n v="0"/>
    <n v="0"/>
    <n v="0"/>
    <n v="0"/>
    <n v="0.43905"/>
  </r>
  <r>
    <x v="0"/>
    <x v="13"/>
    <x v="5"/>
    <x v="4"/>
    <n v="4"/>
    <n v="308.48"/>
    <n v="148.07006999999999"/>
    <n v="5.2199999999999998E-3"/>
    <n v="0"/>
    <n v="0"/>
    <n v="0"/>
    <n v="0"/>
    <n v="0.29170000000000001"/>
  </r>
  <r>
    <x v="0"/>
    <x v="13"/>
    <x v="5"/>
    <x v="5"/>
    <n v="29.37"/>
    <n v="71.34"/>
    <n v="343.87"/>
    <n v="8.2199999999999999E-3"/>
    <n v="0"/>
    <n v="0"/>
    <n v="0"/>
    <n v="0"/>
    <n v="0.71579999999999999"/>
  </r>
  <r>
    <x v="0"/>
    <x v="13"/>
    <x v="5"/>
    <x v="6"/>
    <n v="105.17"/>
    <n v="114.23"/>
    <n v="174.77001999999999"/>
    <n v="3.6510000000000001E-2"/>
    <n v="0"/>
    <n v="0"/>
    <n v="0"/>
    <n v="0"/>
    <n v="0.36044999999999999"/>
  </r>
  <r>
    <x v="0"/>
    <x v="13"/>
    <x v="5"/>
    <x v="7"/>
    <n v="181.78"/>
    <n v="36.380000000000003"/>
    <n v="822.54003999999998"/>
    <n v="1.968E-2"/>
    <n v="0"/>
    <n v="0"/>
    <n v="0"/>
    <n v="0"/>
    <n v="1.7714700000000001"/>
  </r>
  <r>
    <x v="0"/>
    <x v="13"/>
    <x v="5"/>
    <x v="8"/>
    <n v="423.09"/>
    <n v="58.07"/>
    <n v="1535.2402300000001"/>
    <n v="8.3169999999999994E-2"/>
    <n v="0"/>
    <n v="0"/>
    <n v="0"/>
    <n v="0"/>
    <n v="3.1870599999999998"/>
  </r>
  <r>
    <x v="0"/>
    <x v="13"/>
    <x v="5"/>
    <x v="9"/>
    <n v="127.82"/>
    <n v="54.93"/>
    <n v="481.75"/>
    <n v="3.4009999999999999E-2"/>
    <n v="0"/>
    <n v="0"/>
    <n v="0"/>
    <n v="0"/>
    <n v="1.0052000000000001"/>
  </r>
  <r>
    <x v="0"/>
    <x v="13"/>
    <x v="5"/>
    <x v="10"/>
    <n v="1903.77"/>
    <n v="22.73"/>
    <n v="431.50977"/>
    <n v="0.13167999999999999"/>
    <n v="7.1500000000000001E-3"/>
    <n v="0"/>
    <n v="0"/>
    <n v="0"/>
    <n v="0.90915999999999997"/>
  </r>
  <r>
    <x v="0"/>
    <x v="13"/>
    <x v="6"/>
    <x v="0"/>
    <n v="841.22"/>
    <n v="61.47"/>
    <n v="7606.6484399999999"/>
    <n v="0.19650999999999999"/>
    <n v="0"/>
    <n v="0"/>
    <n v="0"/>
    <n v="0"/>
    <n v="15.86642"/>
  </r>
  <r>
    <x v="0"/>
    <x v="13"/>
    <x v="6"/>
    <x v="1"/>
    <n v="680.56"/>
    <n v="173.57"/>
    <n v="20666.828119999998"/>
    <n v="0.43980000000000002"/>
    <n v="0"/>
    <n v="0"/>
    <n v="0"/>
    <n v="0"/>
    <n v="41.257210000000001"/>
  </r>
  <r>
    <x v="0"/>
    <x v="13"/>
    <x v="6"/>
    <x v="2"/>
    <n v="252.02"/>
    <n v="30.18"/>
    <n v="1079.68994"/>
    <n v="3.0120000000000001E-2"/>
    <n v="0"/>
    <n v="0"/>
    <n v="0"/>
    <n v="0"/>
    <n v="2.3492199999999999"/>
  </r>
  <r>
    <x v="0"/>
    <x v="13"/>
    <x v="6"/>
    <x v="3"/>
    <n v="383.82"/>
    <n v="27.26"/>
    <n v="1714.93994"/>
    <n v="4.4609999999999997E-2"/>
    <n v="0"/>
    <n v="0"/>
    <n v="0"/>
    <n v="0"/>
    <n v="3.7643"/>
  </r>
  <r>
    <x v="0"/>
    <x v="13"/>
    <x v="6"/>
    <x v="4"/>
    <n v="17.309999999999999"/>
    <n v="285.87"/>
    <n v="1157.76001"/>
    <n v="2.5700000000000001E-2"/>
    <n v="0"/>
    <n v="0"/>
    <n v="0"/>
    <n v="0"/>
    <n v="2.2929200000000001"/>
  </r>
  <r>
    <x v="0"/>
    <x v="13"/>
    <x v="6"/>
    <x v="5"/>
    <n v="186.56"/>
    <n v="59.36"/>
    <n v="2011.1001000000001"/>
    <n v="4.3139999999999998E-2"/>
    <n v="0"/>
    <n v="0"/>
    <n v="0"/>
    <n v="0"/>
    <n v="4.1899800000000003"/>
  </r>
  <r>
    <x v="0"/>
    <x v="13"/>
    <x v="6"/>
    <x v="6"/>
    <n v="164.74"/>
    <n v="185.29"/>
    <n v="2493.9706999999999"/>
    <n v="0.12775"/>
    <n v="0"/>
    <n v="0"/>
    <n v="0"/>
    <n v="0"/>
    <n v="5.0317600000000002"/>
  </r>
  <r>
    <x v="0"/>
    <x v="13"/>
    <x v="6"/>
    <x v="7"/>
    <n v="999.07"/>
    <n v="43.21"/>
    <n v="8518.4375"/>
    <n v="0.17976"/>
    <n v="0"/>
    <n v="0"/>
    <n v="0"/>
    <n v="0"/>
    <n v="18.184159999999999"/>
  </r>
  <r>
    <x v="0"/>
    <x v="13"/>
    <x v="6"/>
    <x v="8"/>
    <n v="2274.17"/>
    <n v="57.3"/>
    <n v="12884.28125"/>
    <n v="0.39745999999999998"/>
    <n v="0"/>
    <n v="0"/>
    <n v="0"/>
    <n v="0"/>
    <n v="26.701599999999999"/>
  </r>
  <r>
    <x v="0"/>
    <x v="13"/>
    <x v="6"/>
    <x v="9"/>
    <n v="1055.3499999999999"/>
    <n v="92.73"/>
    <n v="17568.660159999999"/>
    <n v="0.3448"/>
    <n v="0"/>
    <n v="0"/>
    <n v="0"/>
    <n v="0"/>
    <n v="35.46725"/>
  </r>
  <r>
    <x v="0"/>
    <x v="13"/>
    <x v="6"/>
    <x v="10"/>
    <n v="2359.96"/>
    <n v="90.45"/>
    <n v="16277.64062"/>
    <n v="0.58916999999999997"/>
    <n v="3.5899999999999999E-3"/>
    <n v="0"/>
    <n v="0"/>
    <n v="0"/>
    <n v="33.12612"/>
  </r>
  <r>
    <x v="0"/>
    <x v="13"/>
    <x v="7"/>
    <x v="0"/>
    <n v="2854.4"/>
    <n v="40.799999999999997"/>
    <n v="2163.6015600000001"/>
    <n v="0.43548999999999999"/>
    <n v="0"/>
    <n v="0"/>
    <n v="0"/>
    <n v="0"/>
    <n v="4.56738"/>
  </r>
  <r>
    <x v="0"/>
    <x v="13"/>
    <x v="7"/>
    <x v="1"/>
    <n v="2017.31"/>
    <n v="134.81"/>
    <n v="6601.5468799999999"/>
    <n v="0.90142999999999995"/>
    <n v="0"/>
    <n v="0"/>
    <n v="0"/>
    <n v="0"/>
    <n v="13.278740000000001"/>
  </r>
  <r>
    <x v="0"/>
    <x v="13"/>
    <x v="7"/>
    <x v="2"/>
    <n v="628.38"/>
    <n v="28.05"/>
    <n v="444.84960999999998"/>
    <n v="6.5449999999999994E-2"/>
    <n v="0"/>
    <n v="0"/>
    <n v="0"/>
    <n v="0"/>
    <n v="0.97492000000000001"/>
  </r>
  <r>
    <x v="0"/>
    <x v="13"/>
    <x v="7"/>
    <x v="3"/>
    <n v="801.83"/>
    <n v="24.61"/>
    <n v="770.2998"/>
    <n v="7.3349999999999999E-2"/>
    <n v="0"/>
    <n v="0"/>
    <n v="0"/>
    <n v="0"/>
    <n v="1.71113"/>
  </r>
  <r>
    <x v="0"/>
    <x v="13"/>
    <x v="7"/>
    <x v="4"/>
    <n v="32.18"/>
    <n v="399.58"/>
    <n v="455.52051"/>
    <n v="6.4250000000000002E-2"/>
    <n v="0"/>
    <n v="0"/>
    <n v="0"/>
    <n v="0"/>
    <n v="0.88978000000000002"/>
  </r>
  <r>
    <x v="0"/>
    <x v="13"/>
    <x v="7"/>
    <x v="5"/>
    <n v="311.45"/>
    <n v="55.95"/>
    <n v="777.70996000000002"/>
    <n v="7.0699999999999999E-2"/>
    <n v="0"/>
    <n v="0"/>
    <n v="0"/>
    <n v="0"/>
    <n v="1.61192"/>
  </r>
  <r>
    <x v="0"/>
    <x v="13"/>
    <x v="7"/>
    <x v="6"/>
    <n v="1261.3499999999999"/>
    <n v="124.4"/>
    <n v="1772.6328100000001"/>
    <n v="0.59491000000000005"/>
    <n v="0"/>
    <n v="0"/>
    <n v="0"/>
    <n v="0"/>
    <n v="3.6145900000000002"/>
  </r>
  <r>
    <x v="0"/>
    <x v="13"/>
    <x v="7"/>
    <x v="7"/>
    <n v="1635.71"/>
    <n v="31.64"/>
    <n v="3220.7206999999999"/>
    <n v="0.16741"/>
    <n v="0"/>
    <n v="0"/>
    <n v="0"/>
    <n v="0"/>
    <n v="6.9187200000000004"/>
  </r>
  <r>
    <x v="0"/>
    <x v="13"/>
    <x v="7"/>
    <x v="8"/>
    <n v="6535.51"/>
    <n v="48.33"/>
    <n v="3964.15625"/>
    <n v="1.0880099999999999"/>
    <n v="0"/>
    <n v="0"/>
    <n v="0"/>
    <n v="0"/>
    <n v="8.1914899999999999"/>
  </r>
  <r>
    <x v="0"/>
    <x v="13"/>
    <x v="7"/>
    <x v="9"/>
    <n v="3064.04"/>
    <n v="43.93"/>
    <n v="3305.2031200000001"/>
    <n v="0.51585000000000003"/>
    <n v="0"/>
    <n v="0"/>
    <n v="0"/>
    <n v="0"/>
    <n v="6.8970799999999999"/>
  </r>
  <r>
    <x v="0"/>
    <x v="13"/>
    <x v="7"/>
    <x v="10"/>
    <n v="21271.07"/>
    <n v="24.32"/>
    <n v="6097.21875"/>
    <n v="2.1964800000000002"/>
    <n v="0"/>
    <n v="0"/>
    <n v="0"/>
    <n v="0"/>
    <n v="13.311730000000001"/>
  </r>
  <r>
    <x v="0"/>
    <x v="13"/>
    <x v="8"/>
    <x v="0"/>
    <n v="15710.69"/>
    <n v="34.020000000000003"/>
    <n v="17487.5625"/>
    <n v="2.2217899999999999"/>
    <n v="0"/>
    <n v="0"/>
    <n v="0"/>
    <n v="0"/>
    <n v="37.671439999999997"/>
  </r>
  <r>
    <x v="0"/>
    <x v="13"/>
    <x v="8"/>
    <x v="1"/>
    <n v="22940.33"/>
    <n v="46.61"/>
    <n v="21721.9375"/>
    <n v="3.9744999999999999"/>
    <n v="0"/>
    <n v="0"/>
    <n v="0"/>
    <n v="0"/>
    <n v="45.563290000000002"/>
  </r>
  <r>
    <x v="0"/>
    <x v="13"/>
    <x v="8"/>
    <x v="2"/>
    <n v="2099.0700000000002"/>
    <n v="51.84"/>
    <n v="6756.15625"/>
    <n v="0.44568000000000002"/>
    <n v="0"/>
    <n v="0"/>
    <n v="0"/>
    <n v="0"/>
    <n v="13.89723"/>
  </r>
  <r>
    <x v="0"/>
    <x v="13"/>
    <x v="8"/>
    <x v="3"/>
    <n v="6154.49"/>
    <n v="16.920000000000002"/>
    <n v="6345.5786099999996"/>
    <n v="0.44175999999999999"/>
    <n v="0"/>
    <n v="0"/>
    <n v="0"/>
    <n v="0"/>
    <n v="14.245839999999999"/>
  </r>
  <r>
    <x v="0"/>
    <x v="13"/>
    <x v="8"/>
    <x v="4"/>
    <n v="181.87"/>
    <n v="358.07"/>
    <n v="3118.8085900000001"/>
    <n v="0.32794000000000001"/>
    <n v="0"/>
    <n v="0"/>
    <n v="0"/>
    <n v="0"/>
    <n v="6.1197800000000004"/>
  </r>
  <r>
    <x v="0"/>
    <x v="13"/>
    <x v="8"/>
    <x v="5"/>
    <n v="2054.7399999999998"/>
    <n v="59.75"/>
    <n v="8418.7031200000001"/>
    <n v="0.50009000000000003"/>
    <n v="0"/>
    <n v="0"/>
    <n v="0"/>
    <n v="0"/>
    <n v="17.528569999999998"/>
  </r>
  <r>
    <x v="0"/>
    <x v="13"/>
    <x v="8"/>
    <x v="6"/>
    <n v="7375.32"/>
    <n v="85.1"/>
    <n v="7192.9375"/>
    <n v="2.5749499999999999"/>
    <n v="0"/>
    <n v="0"/>
    <n v="0"/>
    <n v="0"/>
    <n v="14.96419"/>
  </r>
  <r>
    <x v="0"/>
    <x v="13"/>
    <x v="8"/>
    <x v="7"/>
    <n v="12145.74"/>
    <n v="27.21"/>
    <n v="30004.890619999998"/>
    <n v="1.47082"/>
    <n v="0"/>
    <n v="0"/>
    <n v="0"/>
    <n v="0"/>
    <n v="65.354299999999995"/>
  </r>
  <r>
    <x v="0"/>
    <x v="13"/>
    <x v="8"/>
    <x v="8"/>
    <n v="26705.9"/>
    <n v="47.69"/>
    <n v="31616"/>
    <n v="5.1020700000000003"/>
    <n v="0"/>
    <n v="0"/>
    <n v="0"/>
    <n v="0"/>
    <n v="66.020979999999994"/>
  </r>
  <r>
    <x v="0"/>
    <x v="13"/>
    <x v="8"/>
    <x v="9"/>
    <n v="14132.24"/>
    <n v="51.11"/>
    <n v="53300.5625"/>
    <n v="3.6192799999999998"/>
    <n v="0"/>
    <n v="0"/>
    <n v="0"/>
    <n v="0"/>
    <n v="112.02616"/>
  </r>
  <r>
    <x v="0"/>
    <x v="13"/>
    <x v="8"/>
    <x v="10"/>
    <n v="72004.09"/>
    <n v="34.68"/>
    <n v="28807.375"/>
    <n v="9.5696700000000003"/>
    <n v="0"/>
    <n v="0"/>
    <n v="0"/>
    <n v="0"/>
    <n v="60.756979999999999"/>
  </r>
  <r>
    <x v="0"/>
    <x v="14"/>
    <x v="0"/>
    <x v="0"/>
    <n v="8083.78"/>
    <n v="28.29"/>
    <n v="6851.40625"/>
    <n v="0.68723999999999996"/>
    <n v="0"/>
    <n v="0"/>
    <n v="0"/>
    <n v="0"/>
    <n v="14.595079999999999"/>
  </r>
  <r>
    <x v="0"/>
    <x v="14"/>
    <x v="0"/>
    <x v="1"/>
    <n v="2952.72"/>
    <n v="135.27000000000001"/>
    <n v="7231.4379900000004"/>
    <n v="1.2960100000000001"/>
    <n v="0"/>
    <n v="0"/>
    <n v="0"/>
    <n v="0"/>
    <n v="14.096209999999999"/>
  </r>
  <r>
    <x v="0"/>
    <x v="14"/>
    <x v="0"/>
    <x v="2"/>
    <n v="894.87"/>
    <n v="41.87"/>
    <n v="3099.2814899999998"/>
    <n v="0.12489"/>
    <n v="0"/>
    <n v="0"/>
    <n v="0"/>
    <n v="0"/>
    <n v="6.5091900000000003"/>
  </r>
  <r>
    <x v="0"/>
    <x v="14"/>
    <x v="0"/>
    <x v="3"/>
    <n v="1970.7"/>
    <n v="18.940000000000001"/>
    <n v="2259.5"/>
    <n v="0.11260000000000001"/>
    <n v="0"/>
    <n v="0"/>
    <n v="0"/>
    <n v="0"/>
    <n v="4.8735200000000001"/>
  </r>
  <r>
    <x v="0"/>
    <x v="14"/>
    <x v="0"/>
    <x v="4"/>
    <n v="130.09"/>
    <n v="197.02"/>
    <n v="937.81061"/>
    <n v="9.8589999999999997E-2"/>
    <n v="0"/>
    <n v="0"/>
    <n v="0"/>
    <n v="0"/>
    <n v="1.843"/>
  </r>
  <r>
    <x v="0"/>
    <x v="14"/>
    <x v="0"/>
    <x v="5"/>
    <n v="805.94"/>
    <n v="48.96"/>
    <n v="1481.51953"/>
    <n v="0.10629"/>
    <n v="0"/>
    <n v="0"/>
    <n v="0"/>
    <n v="0"/>
    <n v="3.0038"/>
  </r>
  <r>
    <x v="0"/>
    <x v="14"/>
    <x v="0"/>
    <x v="6"/>
    <n v="5063.75"/>
    <n v="57.13"/>
    <n v="1989.2968800000001"/>
    <n v="0.88099000000000005"/>
    <n v="0"/>
    <n v="0"/>
    <n v="0"/>
    <n v="0"/>
    <n v="4.1125800000000003"/>
  </r>
  <r>
    <x v="0"/>
    <x v="14"/>
    <x v="0"/>
    <x v="7"/>
    <n v="4035.11"/>
    <n v="20.63"/>
    <n v="4752.1679700000004"/>
    <n v="0.22947000000000001"/>
    <n v="0"/>
    <n v="0"/>
    <n v="0"/>
    <n v="0"/>
    <n v="10.225429999999999"/>
  </r>
  <r>
    <x v="0"/>
    <x v="14"/>
    <x v="0"/>
    <x v="8"/>
    <n v="23114.31"/>
    <n v="24.46"/>
    <n v="5459.875"/>
    <n v="1.6120099999999999"/>
    <n v="0"/>
    <n v="0"/>
    <n v="0"/>
    <n v="0"/>
    <n v="11.57414"/>
  </r>
  <r>
    <x v="0"/>
    <x v="14"/>
    <x v="0"/>
    <x v="9"/>
    <n v="4544.46"/>
    <n v="45.47"/>
    <n v="2919.7031200000001"/>
    <n v="0.72162000000000004"/>
    <n v="0"/>
    <n v="0"/>
    <n v="0"/>
    <n v="0"/>
    <n v="5.992"/>
  </r>
  <r>
    <x v="0"/>
    <x v="14"/>
    <x v="0"/>
    <x v="10"/>
    <n v="25065.74"/>
    <n v="42.94"/>
    <n v="7734.875"/>
    <n v="3.26431"/>
    <n v="0"/>
    <n v="0"/>
    <n v="0"/>
    <n v="0"/>
    <n v="15.936159999999999"/>
  </r>
  <r>
    <x v="0"/>
    <x v="14"/>
    <x v="1"/>
    <x v="0"/>
    <n v="3937.76"/>
    <n v="57.41"/>
    <n v="11570.0625"/>
    <n v="0.73136999999999996"/>
    <n v="0"/>
    <n v="0"/>
    <n v="0"/>
    <n v="0"/>
    <n v="23.648900000000001"/>
  </r>
  <r>
    <x v="0"/>
    <x v="14"/>
    <x v="1"/>
    <x v="1"/>
    <n v="3536.82"/>
    <n v="124.81"/>
    <n v="14566.28125"/>
    <n v="1.2680199999999999"/>
    <n v="0"/>
    <n v="0"/>
    <n v="0"/>
    <n v="0"/>
    <n v="28.772130000000001"/>
  </r>
  <r>
    <x v="0"/>
    <x v="14"/>
    <x v="1"/>
    <x v="2"/>
    <n v="742.04"/>
    <n v="65.17"/>
    <n v="3795.5800800000002"/>
    <n v="0.12969"/>
    <n v="0"/>
    <n v="0"/>
    <n v="0"/>
    <n v="0"/>
    <n v="7.5707700000000004"/>
  </r>
  <r>
    <x v="0"/>
    <x v="14"/>
    <x v="1"/>
    <x v="3"/>
    <n v="2949.56"/>
    <n v="11.82"/>
    <n v="1990.5097699999999"/>
    <n v="0.10703"/>
    <n v="0"/>
    <n v="0"/>
    <n v="0"/>
    <n v="0"/>
    <n v="4.4632500000000004"/>
  </r>
  <r>
    <x v="0"/>
    <x v="14"/>
    <x v="1"/>
    <x v="4"/>
    <n v="87.15"/>
    <n v="291.95999999999998"/>
    <n v="1824.7402300000001"/>
    <n v="0.10614"/>
    <n v="0"/>
    <n v="0"/>
    <n v="0"/>
    <n v="0"/>
    <n v="3.5113799999999999"/>
  </r>
  <r>
    <x v="0"/>
    <x v="14"/>
    <x v="1"/>
    <x v="5"/>
    <n v="1003.57"/>
    <n v="48.28"/>
    <n v="5072"/>
    <n v="0.16164999999999999"/>
    <n v="0"/>
    <n v="0"/>
    <n v="0"/>
    <n v="0"/>
    <n v="10.33169"/>
  </r>
  <r>
    <x v="0"/>
    <x v="14"/>
    <x v="1"/>
    <x v="6"/>
    <n v="1933.95"/>
    <n v="185.64"/>
    <n v="13113.40625"/>
    <n v="0.93157000000000001"/>
    <n v="0"/>
    <n v="0"/>
    <n v="0"/>
    <n v="0"/>
    <n v="25.754249999999999"/>
  </r>
  <r>
    <x v="0"/>
    <x v="14"/>
    <x v="1"/>
    <x v="7"/>
    <n v="4156.54"/>
    <n v="25.11"/>
    <n v="11112.15625"/>
    <n v="0.32214999999999999"/>
    <n v="0"/>
    <n v="0"/>
    <n v="0"/>
    <n v="0"/>
    <n v="23.78557"/>
  </r>
  <r>
    <x v="0"/>
    <x v="14"/>
    <x v="1"/>
    <x v="8"/>
    <n v="11924.18"/>
    <n v="45.3"/>
    <n v="10039.53125"/>
    <n v="1.49346"/>
    <n v="0"/>
    <n v="0"/>
    <n v="0"/>
    <n v="0"/>
    <n v="20.4025"/>
  </r>
  <r>
    <x v="0"/>
    <x v="14"/>
    <x v="1"/>
    <x v="9"/>
    <n v="3598.88"/>
    <n v="66.739999999999995"/>
    <n v="17808.796880000002"/>
    <n v="0.90059999999999996"/>
    <n v="0"/>
    <n v="0"/>
    <n v="0"/>
    <n v="0"/>
    <n v="35.947609999999997"/>
  </r>
  <r>
    <x v="0"/>
    <x v="14"/>
    <x v="1"/>
    <x v="10"/>
    <n v="28410.85"/>
    <n v="33.03"/>
    <n v="6712.4995099999996"/>
    <n v="2.8115700000000001"/>
    <n v="0"/>
    <n v="0"/>
    <n v="0"/>
    <n v="0"/>
    <n v="13.739750000000001"/>
  </r>
  <r>
    <x v="0"/>
    <x v="14"/>
    <x v="2"/>
    <x v="0"/>
    <n v="874.72"/>
    <n v="39.96"/>
    <n v="2519.23047"/>
    <n v="0.12338"/>
    <n v="0"/>
    <n v="0"/>
    <n v="0"/>
    <n v="0"/>
    <n v="5.2427000000000001"/>
  </r>
  <r>
    <x v="0"/>
    <x v="14"/>
    <x v="2"/>
    <x v="1"/>
    <n v="457.25"/>
    <n v="133.97999999999999"/>
    <n v="3574.5703100000001"/>
    <n v="0.20519000000000001"/>
    <n v="0"/>
    <n v="0"/>
    <n v="0"/>
    <n v="0"/>
    <n v="7.0371699999999997"/>
  </r>
  <r>
    <x v="0"/>
    <x v="14"/>
    <x v="2"/>
    <x v="2"/>
    <n v="230.47"/>
    <n v="14.03"/>
    <n v="172.34009"/>
    <n v="1.295E-2"/>
    <n v="0"/>
    <n v="0"/>
    <n v="0"/>
    <n v="0"/>
    <n v="0.37702999999999998"/>
  </r>
  <r>
    <x v="0"/>
    <x v="14"/>
    <x v="2"/>
    <x v="3"/>
    <n v="323.85000000000002"/>
    <n v="12.32"/>
    <n v="331.8501"/>
    <n v="1.6889999999999999E-2"/>
    <n v="0"/>
    <n v="0"/>
    <n v="0"/>
    <n v="0"/>
    <n v="0.74507999999999996"/>
  </r>
  <r>
    <x v="0"/>
    <x v="14"/>
    <x v="2"/>
    <x v="4"/>
    <n v="10.96"/>
    <n v="322.41000000000003"/>
    <n v="245.03003000000001"/>
    <n v="1.423E-2"/>
    <n v="0"/>
    <n v="0"/>
    <n v="0"/>
    <n v="0"/>
    <n v="0.46964"/>
  </r>
  <r>
    <x v="0"/>
    <x v="14"/>
    <x v="2"/>
    <x v="5"/>
    <n v="56.61"/>
    <n v="133.71"/>
    <n v="783.52979000000005"/>
    <n v="2.6550000000000001E-2"/>
    <n v="0"/>
    <n v="0"/>
    <n v="0"/>
    <n v="0"/>
    <n v="1.56358"/>
  </r>
  <r>
    <x v="0"/>
    <x v="14"/>
    <x v="2"/>
    <x v="6"/>
    <n v="200.62"/>
    <n v="168.79"/>
    <n v="1024.5703100000001"/>
    <n v="0.11434999999999999"/>
    <n v="0"/>
    <n v="0"/>
    <n v="0"/>
    <n v="0"/>
    <n v="2.0205099999999998"/>
  </r>
  <r>
    <x v="0"/>
    <x v="14"/>
    <x v="2"/>
    <x v="7"/>
    <n v="811.73"/>
    <n v="31.69"/>
    <n v="2878.3906200000001"/>
    <n v="8.6599999999999996E-2"/>
    <n v="0"/>
    <n v="0"/>
    <n v="0"/>
    <n v="0"/>
    <n v="6.0830200000000003"/>
  </r>
  <r>
    <x v="0"/>
    <x v="14"/>
    <x v="2"/>
    <x v="8"/>
    <n v="2185.11"/>
    <n v="30.43"/>
    <n v="3408.30078"/>
    <n v="0.24113999999999999"/>
    <n v="0"/>
    <n v="0"/>
    <n v="0"/>
    <n v="0"/>
    <n v="7.0738399999999997"/>
  </r>
  <r>
    <x v="0"/>
    <x v="14"/>
    <x v="2"/>
    <x v="9"/>
    <n v="621.91999999999996"/>
    <n v="64.12"/>
    <n v="3427.6286599999999"/>
    <n v="0.14788000000000001"/>
    <n v="0"/>
    <n v="0"/>
    <n v="0"/>
    <n v="0"/>
    <n v="6.8695599999999999"/>
  </r>
  <r>
    <x v="0"/>
    <x v="14"/>
    <x v="2"/>
    <x v="10"/>
    <n v="2943.46"/>
    <n v="45.44"/>
    <n v="2446.2968799999999"/>
    <n v="0.39323999999999998"/>
    <n v="0"/>
    <n v="0"/>
    <n v="0"/>
    <n v="0"/>
    <n v="4.9864300000000004"/>
  </r>
  <r>
    <x v="0"/>
    <x v="14"/>
    <x v="3"/>
    <x v="0"/>
    <n v="1221.8699999999999"/>
    <n v="31.01"/>
    <n v="2377.1308600000002"/>
    <n v="0.15265999999999999"/>
    <n v="0"/>
    <n v="0"/>
    <n v="0"/>
    <n v="0"/>
    <n v="4.98522"/>
  </r>
  <r>
    <x v="0"/>
    <x v="14"/>
    <x v="3"/>
    <x v="1"/>
    <n v="553.34"/>
    <n v="111.41"/>
    <n v="3339.9609399999999"/>
    <n v="0.25297999999999998"/>
    <n v="0"/>
    <n v="0"/>
    <n v="0"/>
    <n v="0"/>
    <n v="6.6136499999999998"/>
  </r>
  <r>
    <x v="0"/>
    <x v="14"/>
    <x v="3"/>
    <x v="2"/>
    <n v="251.39"/>
    <n v="23.88"/>
    <n v="403.97021000000001"/>
    <n v="2.3709999999999998E-2"/>
    <n v="0"/>
    <n v="0"/>
    <n v="0"/>
    <n v="0"/>
    <n v="0.87653000000000003"/>
  </r>
  <r>
    <x v="0"/>
    <x v="14"/>
    <x v="3"/>
    <x v="3"/>
    <n v="441.33"/>
    <n v="12.02"/>
    <n v="471.91994999999997"/>
    <n v="2.538E-2"/>
    <n v="0"/>
    <n v="0"/>
    <n v="0"/>
    <n v="0"/>
    <n v="1.05321"/>
  </r>
  <r>
    <x v="0"/>
    <x v="14"/>
    <x v="3"/>
    <x v="4"/>
    <n v="11.94"/>
    <n v="389.91"/>
    <n v="350.91991999999999"/>
    <n v="2.0480000000000002E-2"/>
    <n v="0"/>
    <n v="0"/>
    <n v="0"/>
    <n v="0"/>
    <n v="0.67047999999999996"/>
  </r>
  <r>
    <x v="0"/>
    <x v="14"/>
    <x v="3"/>
    <x v="5"/>
    <n v="171.03"/>
    <n v="61.05"/>
    <n v="1139.87012"/>
    <n v="4.4179999999999997E-2"/>
    <n v="0"/>
    <n v="0"/>
    <n v="0"/>
    <n v="0"/>
    <n v="2.3067299999999999"/>
  </r>
  <r>
    <x v="0"/>
    <x v="14"/>
    <x v="3"/>
    <x v="6"/>
    <n v="190.79"/>
    <n v="179.58"/>
    <n v="772.21094000000005"/>
    <n v="0.13519"/>
    <n v="0"/>
    <n v="0"/>
    <n v="0"/>
    <n v="0"/>
    <n v="1.5233699999999999"/>
  </r>
  <r>
    <x v="0"/>
    <x v="14"/>
    <x v="3"/>
    <x v="7"/>
    <n v="975.25"/>
    <n v="24.15"/>
    <n v="2508.1093799999999"/>
    <n v="9.7689999999999999E-2"/>
    <n v="0"/>
    <n v="0"/>
    <n v="0"/>
    <n v="0"/>
    <n v="5.3677000000000001"/>
  </r>
  <r>
    <x v="0"/>
    <x v="14"/>
    <x v="3"/>
    <x v="8"/>
    <n v="2381.59"/>
    <n v="46.94"/>
    <n v="6885.8515600000001"/>
    <n v="0.41176000000000001"/>
    <n v="0"/>
    <n v="0"/>
    <n v="0"/>
    <n v="0"/>
    <n v="14.177110000000001"/>
  </r>
  <r>
    <x v="0"/>
    <x v="14"/>
    <x v="3"/>
    <x v="9"/>
    <n v="1218.51"/>
    <n v="28.22"/>
    <n v="2482.3984399999999"/>
    <n v="0.16821"/>
    <n v="0"/>
    <n v="0"/>
    <n v="0"/>
    <n v="0"/>
    <n v="5.19076"/>
  </r>
  <r>
    <x v="0"/>
    <x v="14"/>
    <x v="3"/>
    <x v="10"/>
    <n v="6557.44"/>
    <n v="23.87"/>
    <n v="1955.8984399999999"/>
    <n v="0.47311999999999999"/>
    <n v="0"/>
    <n v="0"/>
    <n v="0"/>
    <n v="0"/>
    <n v="4.0491799999999998"/>
  </r>
  <r>
    <x v="0"/>
    <x v="14"/>
    <x v="4"/>
    <x v="0"/>
    <n v="2313.6799999999998"/>
    <n v="59.15"/>
    <n v="7425.71875"/>
    <n v="0.39155000000000001"/>
    <n v="0"/>
    <n v="0"/>
    <n v="0"/>
    <n v="0"/>
    <n v="15.01609"/>
  </r>
  <r>
    <x v="0"/>
    <x v="14"/>
    <x v="4"/>
    <x v="1"/>
    <n v="1855.79"/>
    <n v="146.74"/>
    <n v="16603.265619999998"/>
    <n v="0.81752000000000002"/>
    <n v="0"/>
    <n v="0"/>
    <n v="0"/>
    <n v="0"/>
    <n v="32.455730000000003"/>
  </r>
  <r>
    <x v="0"/>
    <x v="14"/>
    <x v="4"/>
    <x v="2"/>
    <n v="702.26"/>
    <n v="23.77"/>
    <n v="1012.79004"/>
    <n v="5.7149999999999999E-2"/>
    <n v="0"/>
    <n v="0"/>
    <n v="0"/>
    <n v="0"/>
    <n v="2.1675499999999999"/>
  </r>
  <r>
    <x v="0"/>
    <x v="14"/>
    <x v="4"/>
    <x v="3"/>
    <n v="1031.79"/>
    <n v="20.95"/>
    <n v="1790.4794899999999"/>
    <n v="7.1999999999999995E-2"/>
    <n v="0"/>
    <n v="0"/>
    <n v="0"/>
    <n v="0"/>
    <n v="3.9003700000000001"/>
  </r>
  <r>
    <x v="0"/>
    <x v="14"/>
    <x v="4"/>
    <x v="4"/>
    <n v="48.46"/>
    <n v="234.12"/>
    <n v="753.87987999999996"/>
    <n v="5.0259999999999999E-2"/>
    <n v="0"/>
    <n v="0"/>
    <n v="0"/>
    <n v="0"/>
    <n v="1.4621299999999999"/>
  </r>
  <r>
    <x v="0"/>
    <x v="14"/>
    <x v="4"/>
    <x v="5"/>
    <n v="361.59"/>
    <n v="72.84"/>
    <n v="2576.25"/>
    <n v="8.1949999999999995E-2"/>
    <n v="0"/>
    <n v="0"/>
    <n v="0"/>
    <n v="0"/>
    <n v="5.18011"/>
  </r>
  <r>
    <x v="0"/>
    <x v="14"/>
    <x v="4"/>
    <x v="6"/>
    <n v="781"/>
    <n v="157.4"/>
    <n v="2458.5703100000001"/>
    <n v="0.41607"/>
    <n v="0"/>
    <n v="0"/>
    <n v="0"/>
    <n v="0"/>
    <n v="4.85215"/>
  </r>
  <r>
    <x v="0"/>
    <x v="14"/>
    <x v="4"/>
    <x v="7"/>
    <n v="1764.21"/>
    <n v="40.31"/>
    <n v="8385.3984400000008"/>
    <n v="0.24456"/>
    <n v="0"/>
    <n v="0"/>
    <n v="0"/>
    <n v="0"/>
    <n v="17.55489"/>
  </r>
  <r>
    <x v="0"/>
    <x v="14"/>
    <x v="4"/>
    <x v="8"/>
    <n v="6065.99"/>
    <n v="54.98"/>
    <n v="15232.17188"/>
    <n v="0.95013000000000003"/>
    <n v="0"/>
    <n v="0"/>
    <n v="0"/>
    <n v="0"/>
    <n v="30.925940000000001"/>
  </r>
  <r>
    <x v="0"/>
    <x v="14"/>
    <x v="4"/>
    <x v="9"/>
    <n v="2046.36"/>
    <n v="74.25"/>
    <n v="15182.69434"/>
    <n v="0.56960999999999995"/>
    <n v="0"/>
    <n v="0"/>
    <n v="0"/>
    <n v="0"/>
    <n v="30.494520000000001"/>
  </r>
  <r>
    <x v="0"/>
    <x v="14"/>
    <x v="4"/>
    <x v="10"/>
    <n v="7010.46"/>
    <n v="63.26"/>
    <n v="7888.40625"/>
    <n v="1.5073399999999999"/>
    <n v="0"/>
    <n v="0"/>
    <n v="0"/>
    <n v="0"/>
    <n v="15.81579"/>
  </r>
  <r>
    <x v="0"/>
    <x v="14"/>
    <x v="5"/>
    <x v="0"/>
    <n v="357.39"/>
    <n v="46.33"/>
    <n v="1676.28027"/>
    <n v="5.169E-2"/>
    <n v="0"/>
    <n v="0"/>
    <n v="0"/>
    <n v="0"/>
    <n v="3.42679"/>
  </r>
  <r>
    <x v="0"/>
    <x v="14"/>
    <x v="5"/>
    <x v="1"/>
    <n v="151.44"/>
    <n v="163.83000000000001"/>
    <n v="1233.6103499999999"/>
    <n v="6.6290000000000002E-2"/>
    <n v="0"/>
    <n v="0"/>
    <n v="0"/>
    <n v="0"/>
    <n v="2.4098700000000002"/>
  </r>
  <r>
    <x v="0"/>
    <x v="14"/>
    <x v="5"/>
    <x v="2"/>
    <n v="71.260000000000005"/>
    <n v="24.04"/>
    <n v="156.04004"/>
    <n v="6.0499999999999998E-3"/>
    <n v="0"/>
    <n v="0"/>
    <n v="0"/>
    <n v="0"/>
    <n v="0.33742"/>
  </r>
  <r>
    <x v="0"/>
    <x v="14"/>
    <x v="5"/>
    <x v="3"/>
    <n v="116.18"/>
    <n v="17.010000000000002"/>
    <n v="248.34010000000001"/>
    <n v="7.5199999999999998E-3"/>
    <n v="0"/>
    <n v="0"/>
    <n v="0"/>
    <n v="0"/>
    <n v="0.54657999999999995"/>
  </r>
  <r>
    <x v="0"/>
    <x v="14"/>
    <x v="5"/>
    <x v="4"/>
    <n v="4.6399999999999997"/>
    <n v="309.69"/>
    <n v="198.19995"/>
    <n v="6.2100000000000002E-3"/>
    <n v="0"/>
    <n v="0"/>
    <n v="0"/>
    <n v="0"/>
    <n v="0.38144"/>
  </r>
  <r>
    <x v="0"/>
    <x v="14"/>
    <x v="5"/>
    <x v="5"/>
    <n v="35.520000000000003"/>
    <n v="77.989999999999995"/>
    <n v="479.6499"/>
    <n v="1.061E-2"/>
    <n v="0"/>
    <n v="0"/>
    <n v="0"/>
    <n v="0"/>
    <n v="0.97113000000000005"/>
  </r>
  <r>
    <x v="0"/>
    <x v="14"/>
    <x v="5"/>
    <x v="6"/>
    <n v="106.94"/>
    <n v="115.09"/>
    <n v="203.70996"/>
    <n v="3.7519999999999998E-2"/>
    <n v="0"/>
    <n v="0"/>
    <n v="0"/>
    <n v="0"/>
    <n v="0.41037000000000001"/>
  </r>
  <r>
    <x v="0"/>
    <x v="14"/>
    <x v="5"/>
    <x v="7"/>
    <n v="208.95"/>
    <n v="37"/>
    <n v="1005.18994"/>
    <n v="2.469E-2"/>
    <n v="0"/>
    <n v="0"/>
    <n v="0"/>
    <n v="0"/>
    <n v="2.11578"/>
  </r>
  <r>
    <x v="0"/>
    <x v="14"/>
    <x v="5"/>
    <x v="8"/>
    <n v="455.67"/>
    <n v="63.57"/>
    <n v="2071.0898400000001"/>
    <n v="9.3469999999999998E-2"/>
    <n v="0"/>
    <n v="0"/>
    <n v="0"/>
    <n v="0"/>
    <n v="4.1808300000000003"/>
  </r>
  <r>
    <x v="0"/>
    <x v="14"/>
    <x v="5"/>
    <x v="9"/>
    <n v="138.44"/>
    <n v="57.26"/>
    <n v="608.1499"/>
    <n v="3.703E-2"/>
    <n v="0"/>
    <n v="0"/>
    <n v="0"/>
    <n v="0"/>
    <n v="1.23732"/>
  </r>
  <r>
    <x v="0"/>
    <x v="14"/>
    <x v="5"/>
    <x v="10"/>
    <n v="1924.39"/>
    <n v="25.48"/>
    <n v="525.41016000000002"/>
    <n v="0.13427"/>
    <n v="7.2199999999999999E-3"/>
    <n v="0"/>
    <n v="0"/>
    <n v="0"/>
    <n v="1.0758700000000001"/>
  </r>
  <r>
    <x v="0"/>
    <x v="14"/>
    <x v="6"/>
    <x v="0"/>
    <n v="1026.4100000000001"/>
    <n v="61.66"/>
    <n v="11418.19922"/>
    <n v="0.25769999999999998"/>
    <n v="0"/>
    <n v="0"/>
    <n v="0"/>
    <n v="0"/>
    <n v="23.300830000000001"/>
  </r>
  <r>
    <x v="0"/>
    <x v="14"/>
    <x v="6"/>
    <x v="1"/>
    <n v="855.37"/>
    <n v="169.82"/>
    <n v="29686.04492"/>
    <n v="0.59884000000000004"/>
    <n v="0"/>
    <n v="0"/>
    <n v="0"/>
    <n v="0"/>
    <n v="57.966549999999998"/>
  </r>
  <r>
    <x v="0"/>
    <x v="14"/>
    <x v="6"/>
    <x v="2"/>
    <n v="305.82"/>
    <n v="31.87"/>
    <n v="1714.81006"/>
    <n v="3.9309999999999998E-2"/>
    <n v="0"/>
    <n v="0"/>
    <n v="0"/>
    <n v="0"/>
    <n v="3.6388199999999999"/>
  </r>
  <r>
    <x v="0"/>
    <x v="14"/>
    <x v="6"/>
    <x v="3"/>
    <n v="479.22"/>
    <n v="28.4"/>
    <n v="2709.7705099999998"/>
    <n v="5.9119999999999999E-2"/>
    <n v="0"/>
    <n v="0"/>
    <n v="0"/>
    <n v="0"/>
    <n v="5.8060600000000004"/>
  </r>
  <r>
    <x v="0"/>
    <x v="14"/>
    <x v="6"/>
    <x v="4"/>
    <n v="23.15"/>
    <n v="285.87"/>
    <n v="1669.5001199999999"/>
    <n v="3.465E-2"/>
    <n v="0"/>
    <n v="0"/>
    <n v="0"/>
    <n v="0"/>
    <n v="3.2308599999999998"/>
  </r>
  <r>
    <x v="0"/>
    <x v="14"/>
    <x v="6"/>
    <x v="5"/>
    <n v="235.59"/>
    <n v="62.86"/>
    <n v="3082.0703100000001"/>
    <n v="5.9659999999999998E-2"/>
    <n v="0"/>
    <n v="0"/>
    <n v="0"/>
    <n v="0"/>
    <n v="6.2766299999999999"/>
  </r>
  <r>
    <x v="0"/>
    <x v="14"/>
    <x v="6"/>
    <x v="6"/>
    <n v="184.13"/>
    <n v="187.35"/>
    <n v="3632.6701699999999"/>
    <n v="0.14721000000000001"/>
    <n v="0"/>
    <n v="0"/>
    <n v="0"/>
    <n v="0"/>
    <n v="7.1590600000000002"/>
  </r>
  <r>
    <x v="0"/>
    <x v="14"/>
    <x v="6"/>
    <x v="7"/>
    <n v="1291"/>
    <n v="44.2"/>
    <n v="12904.01172"/>
    <n v="0.24890000000000001"/>
    <n v="0"/>
    <n v="0"/>
    <n v="0"/>
    <n v="0"/>
    <n v="26.8995"/>
  </r>
  <r>
    <x v="0"/>
    <x v="14"/>
    <x v="6"/>
    <x v="8"/>
    <n v="2589.37"/>
    <n v="57.62"/>
    <n v="18162.789059999999"/>
    <n v="0.49476999999999999"/>
    <n v="0"/>
    <n v="0"/>
    <n v="0"/>
    <n v="0"/>
    <n v="36.789630000000002"/>
  </r>
  <r>
    <x v="0"/>
    <x v="14"/>
    <x v="6"/>
    <x v="9"/>
    <n v="1330.94"/>
    <n v="92.49"/>
    <n v="25488.886719999999"/>
    <n v="0.48137000000000002"/>
    <n v="0"/>
    <n v="0"/>
    <n v="0"/>
    <n v="0"/>
    <n v="50.33182"/>
  </r>
  <r>
    <x v="0"/>
    <x v="14"/>
    <x v="6"/>
    <x v="10"/>
    <n v="2615.59"/>
    <n v="92.41"/>
    <n v="23623.757809999999"/>
    <n v="0.71572999999999998"/>
    <n v="3.64E-3"/>
    <n v="0"/>
    <n v="0"/>
    <n v="0"/>
    <n v="47.000120000000003"/>
  </r>
  <r>
    <x v="0"/>
    <x v="14"/>
    <x v="7"/>
    <x v="0"/>
    <n v="2913.66"/>
    <n v="42.17"/>
    <n v="2499.2031200000001"/>
    <n v="0.44928000000000001"/>
    <n v="0"/>
    <n v="0"/>
    <n v="0"/>
    <n v="0"/>
    <n v="5.1540400000000002"/>
  </r>
  <r>
    <x v="0"/>
    <x v="14"/>
    <x v="7"/>
    <x v="1"/>
    <n v="2074.3200000000002"/>
    <n v="140.28"/>
    <n v="7997.5786099999996"/>
    <n v="0.94603999999999999"/>
    <n v="0"/>
    <n v="0"/>
    <n v="0"/>
    <n v="0"/>
    <n v="15.702109999999999"/>
  </r>
  <r>
    <x v="0"/>
    <x v="14"/>
    <x v="7"/>
    <x v="2"/>
    <n v="647.73"/>
    <n v="28.5"/>
    <n v="551.41016000000002"/>
    <n v="6.8489999999999995E-2"/>
    <n v="0"/>
    <n v="0"/>
    <n v="0"/>
    <n v="0"/>
    <n v="1.1806099999999999"/>
  </r>
  <r>
    <x v="0"/>
    <x v="14"/>
    <x v="7"/>
    <x v="3"/>
    <n v="841.88"/>
    <n v="25.29"/>
    <n v="1012.9903"/>
    <n v="7.8960000000000002E-2"/>
    <n v="0"/>
    <n v="0"/>
    <n v="0"/>
    <n v="0"/>
    <n v="2.1976200000000001"/>
  </r>
  <r>
    <x v="0"/>
    <x v="14"/>
    <x v="7"/>
    <x v="4"/>
    <n v="33.53"/>
    <n v="399.82"/>
    <n v="539.75977"/>
    <n v="6.726E-2"/>
    <n v="0"/>
    <n v="0"/>
    <n v="0"/>
    <n v="0"/>
    <n v="1.03016"/>
  </r>
  <r>
    <x v="0"/>
    <x v="14"/>
    <x v="7"/>
    <x v="5"/>
    <n v="328.98"/>
    <n v="56.35"/>
    <n v="987.80957000000001"/>
    <n v="7.6160000000000005E-2"/>
    <n v="0"/>
    <n v="0"/>
    <n v="0"/>
    <n v="0"/>
    <n v="2.00291"/>
  </r>
  <r>
    <x v="0"/>
    <x v="14"/>
    <x v="7"/>
    <x v="6"/>
    <n v="1275.8499999999999"/>
    <n v="127.72"/>
    <n v="1851.96875"/>
    <n v="0.60497999999999996"/>
    <n v="0"/>
    <n v="0"/>
    <n v="0"/>
    <n v="0"/>
    <n v="3.6861199999999998"/>
  </r>
  <r>
    <x v="0"/>
    <x v="14"/>
    <x v="7"/>
    <x v="7"/>
    <n v="1770.04"/>
    <n v="34.15"/>
    <n v="4586.7109399999999"/>
    <n v="0.19342000000000001"/>
    <n v="0"/>
    <n v="0"/>
    <n v="0"/>
    <n v="0"/>
    <n v="9.6187400000000007"/>
  </r>
  <r>
    <x v="0"/>
    <x v="14"/>
    <x v="7"/>
    <x v="8"/>
    <n v="6621.7"/>
    <n v="49.01"/>
    <n v="4223.9375"/>
    <n v="1.1109800000000001"/>
    <n v="0"/>
    <n v="0"/>
    <n v="0"/>
    <n v="0"/>
    <n v="8.52529"/>
  </r>
  <r>
    <x v="0"/>
    <x v="14"/>
    <x v="7"/>
    <x v="9"/>
    <n v="3149.26"/>
    <n v="45.49"/>
    <n v="3876.7810100000002"/>
    <n v="0.53722000000000003"/>
    <n v="0"/>
    <n v="0"/>
    <n v="0"/>
    <n v="0"/>
    <n v="7.9042500000000002"/>
  </r>
  <r>
    <x v="0"/>
    <x v="14"/>
    <x v="7"/>
    <x v="10"/>
    <n v="21525.5"/>
    <n v="24.39"/>
    <n v="6205.15625"/>
    <n v="2.2300900000000001"/>
    <n v="0"/>
    <n v="0"/>
    <n v="0"/>
    <n v="0"/>
    <n v="13.23475"/>
  </r>
  <r>
    <x v="0"/>
    <x v="14"/>
    <x v="8"/>
    <x v="0"/>
    <n v="16230.65"/>
    <n v="34.700000000000003"/>
    <n v="18041.8125"/>
    <n v="2.3206199999999999"/>
    <n v="0"/>
    <n v="0"/>
    <n v="0"/>
    <n v="0"/>
    <n v="37.935540000000003"/>
  </r>
  <r>
    <x v="0"/>
    <x v="14"/>
    <x v="8"/>
    <x v="1"/>
    <n v="23413.91"/>
    <n v="47.32"/>
    <n v="22408"/>
    <n v="4.0964700000000001"/>
    <n v="0"/>
    <n v="0"/>
    <n v="0"/>
    <n v="0"/>
    <n v="45.882399999999997"/>
  </r>
  <r>
    <x v="0"/>
    <x v="14"/>
    <x v="8"/>
    <x v="2"/>
    <n v="2231.69"/>
    <n v="52.4"/>
    <n v="6949.5781200000001"/>
    <n v="0.48386000000000001"/>
    <n v="0"/>
    <n v="0"/>
    <n v="0"/>
    <n v="0"/>
    <n v="13.967129999999999"/>
  </r>
  <r>
    <x v="0"/>
    <x v="14"/>
    <x v="8"/>
    <x v="3"/>
    <n v="6539.03"/>
    <n v="17.12"/>
    <n v="6584.0703100000001"/>
    <n v="0.47799999999999998"/>
    <n v="0"/>
    <n v="0"/>
    <n v="0"/>
    <n v="0"/>
    <n v="14.43472"/>
  </r>
  <r>
    <x v="0"/>
    <x v="14"/>
    <x v="8"/>
    <x v="4"/>
    <n v="190.79"/>
    <n v="360.28"/>
    <n v="3213.6718799999999"/>
    <n v="0.34551999999999999"/>
    <n v="0"/>
    <n v="0"/>
    <n v="0"/>
    <n v="0"/>
    <n v="6.1601499999999998"/>
  </r>
  <r>
    <x v="0"/>
    <x v="14"/>
    <x v="8"/>
    <x v="5"/>
    <n v="2196.84"/>
    <n v="60.8"/>
    <n v="8639.6875"/>
    <n v="0.54722000000000004"/>
    <n v="0"/>
    <n v="0"/>
    <n v="0"/>
    <n v="0"/>
    <n v="17.569739999999999"/>
  </r>
  <r>
    <x v="0"/>
    <x v="14"/>
    <x v="8"/>
    <x v="6"/>
    <n v="7459.59"/>
    <n v="86.65"/>
    <n v="7302.0625"/>
    <n v="2.61416"/>
    <n v="0"/>
    <n v="0"/>
    <n v="0"/>
    <n v="0"/>
    <n v="14.83338"/>
  </r>
  <r>
    <x v="0"/>
    <x v="14"/>
    <x v="8"/>
    <x v="7"/>
    <n v="13275.14"/>
    <n v="27.93"/>
    <n v="31546.25"/>
    <n v="1.64452"/>
    <n v="0"/>
    <n v="0"/>
    <n v="0"/>
    <n v="0"/>
    <n v="67.107320000000001"/>
  </r>
  <r>
    <x v="0"/>
    <x v="14"/>
    <x v="8"/>
    <x v="8"/>
    <n v="27390.25"/>
    <n v="48.32"/>
    <n v="33067.8125"/>
    <n v="5.28247"/>
    <n v="0"/>
    <n v="0"/>
    <n v="0"/>
    <n v="0"/>
    <n v="67.430700000000002"/>
  </r>
  <r>
    <x v="0"/>
    <x v="14"/>
    <x v="8"/>
    <x v="9"/>
    <n v="15195.37"/>
    <n v="51.13"/>
    <n v="54359.5"/>
    <n v="3.9174199999999999"/>
    <n v="0"/>
    <n v="0"/>
    <n v="0"/>
    <n v="0"/>
    <n v="111.64634"/>
  </r>
  <r>
    <x v="0"/>
    <x v="14"/>
    <x v="8"/>
    <x v="10"/>
    <n v="72842.34"/>
    <n v="34.89"/>
    <n v="29246.248049999998"/>
    <n v="9.7269600000000001"/>
    <n v="0"/>
    <n v="0"/>
    <n v="0"/>
    <n v="0"/>
    <n v="60.227620000000002"/>
  </r>
  <r>
    <x v="0"/>
    <x v="15"/>
    <x v="0"/>
    <x v="0"/>
    <n v="8350.2999999999993"/>
    <n v="27.38"/>
    <n v="7296.2343799999999"/>
    <n v="0.71825000000000006"/>
    <n v="0"/>
    <n v="0"/>
    <n v="0"/>
    <n v="0"/>
    <n v="15.195220000000001"/>
  </r>
  <r>
    <x v="0"/>
    <x v="15"/>
    <x v="0"/>
    <x v="1"/>
    <n v="3010.47"/>
    <n v="132.9"/>
    <n v="7675.0629900000004"/>
    <n v="1.3286199999999999"/>
    <n v="0"/>
    <n v="0"/>
    <n v="0"/>
    <n v="0"/>
    <n v="14.611599999999999"/>
  </r>
  <r>
    <x v="0"/>
    <x v="15"/>
    <x v="0"/>
    <x v="2"/>
    <n v="973.09"/>
    <n v="42.72"/>
    <n v="3341.8981899999999"/>
    <n v="0.13908999999999999"/>
    <n v="0"/>
    <n v="0"/>
    <n v="0"/>
    <n v="0"/>
    <n v="6.85229"/>
  </r>
  <r>
    <x v="0"/>
    <x v="15"/>
    <x v="0"/>
    <x v="3"/>
    <n v="2108.0100000000002"/>
    <n v="18.27"/>
    <n v="2508.8710900000001"/>
    <n v="0.12325999999999999"/>
    <n v="0"/>
    <n v="0"/>
    <n v="0"/>
    <n v="0"/>
    <n v="5.2982699999999996"/>
  </r>
  <r>
    <x v="0"/>
    <x v="15"/>
    <x v="0"/>
    <x v="4"/>
    <n v="135.03"/>
    <n v="200.54"/>
    <n v="990.66016000000002"/>
    <n v="0.1028"/>
    <n v="0"/>
    <n v="0"/>
    <n v="0"/>
    <n v="0"/>
    <n v="1.9009400000000001"/>
  </r>
  <r>
    <x v="0"/>
    <x v="15"/>
    <x v="0"/>
    <x v="5"/>
    <n v="841.46"/>
    <n v="44.97"/>
    <n v="1597.23047"/>
    <n v="0.11308"/>
    <n v="0"/>
    <n v="0"/>
    <n v="0"/>
    <n v="0"/>
    <n v="3.1669800000000001"/>
  </r>
  <r>
    <x v="0"/>
    <x v="15"/>
    <x v="0"/>
    <x v="6"/>
    <n v="5099.1499999999996"/>
    <n v="57.86"/>
    <n v="2048.3125"/>
    <n v="0.88968999999999998"/>
    <n v="0"/>
    <n v="0"/>
    <n v="0"/>
    <n v="0"/>
    <n v="4.13361"/>
  </r>
  <r>
    <x v="0"/>
    <x v="15"/>
    <x v="0"/>
    <x v="7"/>
    <n v="4311.57"/>
    <n v="19.2"/>
    <n v="5307.9609399999999"/>
    <n v="0.25202999999999998"/>
    <n v="0"/>
    <n v="0"/>
    <n v="0"/>
    <n v="0"/>
    <n v="11.18088"/>
  </r>
  <r>
    <x v="0"/>
    <x v="15"/>
    <x v="0"/>
    <x v="8"/>
    <n v="23357.41"/>
    <n v="24.55"/>
    <n v="5969.25"/>
    <n v="1.6373800000000001"/>
    <n v="0"/>
    <n v="0"/>
    <n v="0"/>
    <n v="0"/>
    <n v="12.363149999999999"/>
  </r>
  <r>
    <x v="0"/>
    <x v="15"/>
    <x v="0"/>
    <x v="9"/>
    <n v="4615.74"/>
    <n v="45.66"/>
    <n v="3254.375"/>
    <n v="0.73543999999999998"/>
    <n v="0"/>
    <n v="0"/>
    <n v="0"/>
    <n v="0"/>
    <n v="6.5315899999999996"/>
  </r>
  <r>
    <x v="0"/>
    <x v="15"/>
    <x v="0"/>
    <x v="10"/>
    <n v="25251.47"/>
    <n v="43.17"/>
    <n v="8018.75"/>
    <n v="3.2983799999999999"/>
    <n v="0"/>
    <n v="0"/>
    <n v="0"/>
    <n v="0"/>
    <n v="16.131979999999999"/>
  </r>
  <r>
    <x v="0"/>
    <x v="15"/>
    <x v="1"/>
    <x v="0"/>
    <n v="4153.3599999999997"/>
    <n v="56.24"/>
    <n v="12124.875"/>
    <n v="0.78573000000000004"/>
    <n v="0"/>
    <n v="0"/>
    <n v="0"/>
    <n v="0"/>
    <n v="24.227969999999999"/>
  </r>
  <r>
    <x v="0"/>
    <x v="15"/>
    <x v="1"/>
    <x v="1"/>
    <n v="3659.78"/>
    <n v="123.81"/>
    <n v="15223.25"/>
    <n v="1.3355600000000001"/>
    <n v="0"/>
    <n v="0"/>
    <n v="0"/>
    <n v="0"/>
    <n v="29.369589999999999"/>
  </r>
  <r>
    <x v="0"/>
    <x v="15"/>
    <x v="1"/>
    <x v="2"/>
    <n v="805.8"/>
    <n v="62.87"/>
    <n v="4008.3886699999998"/>
    <n v="0.14732000000000001"/>
    <n v="0"/>
    <n v="0"/>
    <n v="0"/>
    <n v="0"/>
    <n v="7.8231099999999998"/>
  </r>
  <r>
    <x v="0"/>
    <x v="15"/>
    <x v="1"/>
    <x v="3"/>
    <n v="3142.29"/>
    <n v="12.18"/>
    <n v="2346.9199199999998"/>
    <n v="0.11751"/>
    <n v="0"/>
    <n v="0"/>
    <n v="0"/>
    <n v="0"/>
    <n v="5.1337599999999997"/>
  </r>
  <r>
    <x v="0"/>
    <x v="15"/>
    <x v="1"/>
    <x v="4"/>
    <n v="93.61"/>
    <n v="293.72000000000003"/>
    <n v="1897.40039"/>
    <n v="0.11465"/>
    <n v="0"/>
    <n v="0"/>
    <n v="0"/>
    <n v="0"/>
    <n v="3.5665"/>
  </r>
  <r>
    <x v="0"/>
    <x v="15"/>
    <x v="1"/>
    <x v="5"/>
    <n v="1122.3399999999999"/>
    <n v="45.72"/>
    <n v="5430.4882799999996"/>
    <n v="0.18601999999999999"/>
    <n v="0"/>
    <n v="0"/>
    <n v="0"/>
    <n v="0"/>
    <n v="10.81753"/>
  </r>
  <r>
    <x v="0"/>
    <x v="15"/>
    <x v="1"/>
    <x v="6"/>
    <n v="2005.67"/>
    <n v="189.18"/>
    <n v="13568.29688"/>
    <n v="0.99192000000000002"/>
    <n v="0"/>
    <n v="0"/>
    <n v="0"/>
    <n v="0"/>
    <n v="26.01886"/>
  </r>
  <r>
    <x v="0"/>
    <x v="15"/>
    <x v="1"/>
    <x v="7"/>
    <n v="4648.5200000000004"/>
    <n v="24.84"/>
    <n v="12222.929690000001"/>
    <n v="0.37668000000000001"/>
    <n v="0"/>
    <n v="0"/>
    <n v="0"/>
    <n v="0"/>
    <n v="25.591439999999999"/>
  </r>
  <r>
    <x v="0"/>
    <x v="15"/>
    <x v="1"/>
    <x v="8"/>
    <n v="12170.32"/>
    <n v="44.7"/>
    <n v="11003.03125"/>
    <n v="1.54301"/>
    <n v="0"/>
    <n v="0"/>
    <n v="0"/>
    <n v="0"/>
    <n v="21.864149999999999"/>
  </r>
  <r>
    <x v="0"/>
    <x v="15"/>
    <x v="1"/>
    <x v="9"/>
    <n v="3883.67"/>
    <n v="65.05"/>
    <n v="18526.095700000002"/>
    <n v="0.98365000000000002"/>
    <n v="0"/>
    <n v="0"/>
    <n v="0"/>
    <n v="0"/>
    <n v="36.578119999999998"/>
  </r>
  <r>
    <x v="0"/>
    <x v="15"/>
    <x v="1"/>
    <x v="10"/>
    <n v="28621.61"/>
    <n v="33.409999999999997"/>
    <n v="7040.625"/>
    <n v="2.84321"/>
    <n v="0"/>
    <n v="0"/>
    <n v="0"/>
    <n v="0"/>
    <n v="14.07893"/>
  </r>
  <r>
    <x v="0"/>
    <x v="15"/>
    <x v="2"/>
    <x v="0"/>
    <n v="941.36"/>
    <n v="45.44"/>
    <n v="3028.1406200000001"/>
    <n v="0.13625000000000001"/>
    <n v="0"/>
    <n v="0"/>
    <n v="0"/>
    <n v="0"/>
    <n v="6.1055099999999998"/>
  </r>
  <r>
    <x v="0"/>
    <x v="15"/>
    <x v="2"/>
    <x v="1"/>
    <n v="490.33"/>
    <n v="159.55000000000001"/>
    <n v="5278"/>
    <n v="0.22761999999999999"/>
    <n v="0"/>
    <n v="0"/>
    <n v="0"/>
    <n v="0"/>
    <n v="10.10249"/>
  </r>
  <r>
    <x v="0"/>
    <x v="15"/>
    <x v="2"/>
    <x v="2"/>
    <n v="243.27"/>
    <n v="16.190000000000001"/>
    <n v="207.17993000000001"/>
    <n v="1.383E-2"/>
    <n v="0"/>
    <n v="0"/>
    <n v="0"/>
    <n v="0"/>
    <n v="0.43691000000000002"/>
  </r>
  <r>
    <x v="0"/>
    <x v="15"/>
    <x v="2"/>
    <x v="3"/>
    <n v="351.57"/>
    <n v="13.11"/>
    <n v="363.45996000000002"/>
    <n v="1.8440000000000002E-2"/>
    <n v="0"/>
    <n v="0"/>
    <n v="0"/>
    <n v="0"/>
    <n v="0.79547000000000001"/>
  </r>
  <r>
    <x v="0"/>
    <x v="15"/>
    <x v="2"/>
    <x v="4"/>
    <n v="12.09"/>
    <n v="340.66"/>
    <n v="384.94995"/>
    <n v="1.5859999999999999E-2"/>
    <n v="0"/>
    <n v="0"/>
    <n v="0"/>
    <n v="0"/>
    <n v="0.72040999999999999"/>
  </r>
  <r>
    <x v="0"/>
    <x v="15"/>
    <x v="2"/>
    <x v="5"/>
    <n v="63.85"/>
    <n v="145.71"/>
    <n v="1054.9101599999999"/>
    <n v="3.1029999999999999E-2"/>
    <n v="0"/>
    <n v="0"/>
    <n v="0"/>
    <n v="0"/>
    <n v="2.0496699999999999"/>
  </r>
  <r>
    <x v="0"/>
    <x v="15"/>
    <x v="2"/>
    <x v="6"/>
    <n v="208.26"/>
    <n v="187.16"/>
    <n v="1429.90039"/>
    <n v="0.12042"/>
    <n v="0"/>
    <n v="0"/>
    <n v="0"/>
    <n v="0"/>
    <n v="2.7415799999999999"/>
  </r>
  <r>
    <x v="0"/>
    <x v="15"/>
    <x v="2"/>
    <x v="7"/>
    <n v="906.54"/>
    <n v="33.340000000000003"/>
    <n v="3160.5290500000001"/>
    <n v="0.10002999999999999"/>
    <n v="0"/>
    <n v="0"/>
    <n v="0"/>
    <n v="0"/>
    <n v="6.5091900000000003"/>
  </r>
  <r>
    <x v="0"/>
    <x v="15"/>
    <x v="2"/>
    <x v="8"/>
    <n v="2303.7800000000002"/>
    <n v="37.67"/>
    <n v="4469.7617200000004"/>
    <n v="0.26012999999999997"/>
    <n v="0"/>
    <n v="0"/>
    <n v="0"/>
    <n v="0"/>
    <n v="8.9348399999999994"/>
  </r>
  <r>
    <x v="0"/>
    <x v="15"/>
    <x v="2"/>
    <x v="9"/>
    <n v="681.82"/>
    <n v="79.72"/>
    <n v="4775"/>
    <n v="0.16816999999999999"/>
    <n v="0"/>
    <n v="0"/>
    <n v="0"/>
    <n v="0"/>
    <n v="9.2682300000000009"/>
  </r>
  <r>
    <x v="0"/>
    <x v="15"/>
    <x v="2"/>
    <x v="10"/>
    <n v="2999.1"/>
    <n v="52.52"/>
    <n v="2922.1875"/>
    <n v="0.40566000000000002"/>
    <n v="0"/>
    <n v="0"/>
    <n v="0"/>
    <n v="0"/>
    <n v="5.7791300000000003"/>
  </r>
  <r>
    <x v="0"/>
    <x v="15"/>
    <x v="3"/>
    <x v="0"/>
    <n v="1300.05"/>
    <n v="32.26"/>
    <n v="2522.1601599999999"/>
    <n v="0.16550000000000001"/>
    <n v="0"/>
    <n v="0"/>
    <n v="0"/>
    <n v="0"/>
    <n v="5.15259"/>
  </r>
  <r>
    <x v="0"/>
    <x v="15"/>
    <x v="3"/>
    <x v="1"/>
    <n v="585.03"/>
    <n v="118.88"/>
    <n v="3767.3710900000001"/>
    <n v="0.27226"/>
    <n v="0"/>
    <n v="0"/>
    <n v="0"/>
    <n v="0"/>
    <n v="7.2700699999999996"/>
  </r>
  <r>
    <x v="0"/>
    <x v="15"/>
    <x v="3"/>
    <x v="2"/>
    <n v="268.77999999999997"/>
    <n v="24.45"/>
    <n v="425.16016000000002"/>
    <n v="2.588E-2"/>
    <n v="0"/>
    <n v="0"/>
    <n v="0"/>
    <n v="0"/>
    <n v="0.89988999999999997"/>
  </r>
  <r>
    <x v="0"/>
    <x v="15"/>
    <x v="3"/>
    <x v="3"/>
    <n v="481.67"/>
    <n v="12.6"/>
    <n v="508.23971999999998"/>
    <n v="2.7990000000000001E-2"/>
    <n v="0"/>
    <n v="0"/>
    <n v="0"/>
    <n v="0"/>
    <n v="1.1062000000000001"/>
  </r>
  <r>
    <x v="0"/>
    <x v="15"/>
    <x v="3"/>
    <x v="4"/>
    <n v="12.94"/>
    <n v="389.29"/>
    <n v="389.28978999999998"/>
    <n v="2.247E-2"/>
    <n v="0"/>
    <n v="0"/>
    <n v="0"/>
    <n v="0"/>
    <n v="0.72677000000000003"/>
  </r>
  <r>
    <x v="0"/>
    <x v="15"/>
    <x v="3"/>
    <x v="5"/>
    <n v="190.4"/>
    <n v="63.43"/>
    <n v="1228.5498"/>
    <n v="5.0450000000000002E-2"/>
    <n v="0"/>
    <n v="0"/>
    <n v="0"/>
    <n v="0"/>
    <n v="2.42422"/>
  </r>
  <r>
    <x v="0"/>
    <x v="15"/>
    <x v="3"/>
    <x v="6"/>
    <n v="195.32"/>
    <n v="185.21"/>
    <n v="838.98041000000001"/>
    <n v="0.13947000000000001"/>
    <n v="0"/>
    <n v="0"/>
    <n v="0"/>
    <n v="0"/>
    <n v="1.61494"/>
  </r>
  <r>
    <x v="0"/>
    <x v="15"/>
    <x v="3"/>
    <x v="7"/>
    <n v="1081.71"/>
    <n v="24.6"/>
    <n v="2618.76953"/>
    <n v="0.11114"/>
    <n v="0"/>
    <n v="0"/>
    <n v="0"/>
    <n v="0"/>
    <n v="5.4695499999999999"/>
  </r>
  <r>
    <x v="0"/>
    <x v="15"/>
    <x v="3"/>
    <x v="8"/>
    <n v="2532.3000000000002"/>
    <n v="48.65"/>
    <n v="7331.7031200000001"/>
    <n v="0.44912000000000002"/>
    <n v="0"/>
    <n v="0"/>
    <n v="0"/>
    <n v="0"/>
    <n v="14.72062"/>
  </r>
  <r>
    <x v="0"/>
    <x v="15"/>
    <x v="3"/>
    <x v="9"/>
    <n v="1308.51"/>
    <n v="29.17"/>
    <n v="2625.46875"/>
    <n v="0.18157000000000001"/>
    <n v="0"/>
    <n v="0"/>
    <n v="0"/>
    <n v="0"/>
    <n v="5.3507999999999996"/>
  </r>
  <r>
    <x v="0"/>
    <x v="15"/>
    <x v="3"/>
    <x v="10"/>
    <n v="6641"/>
    <n v="24.61"/>
    <n v="2056.6718799999999"/>
    <n v="0.48359000000000002"/>
    <n v="0"/>
    <n v="0"/>
    <n v="0"/>
    <n v="0"/>
    <n v="4.15116"/>
  </r>
  <r>
    <x v="0"/>
    <x v="15"/>
    <x v="4"/>
    <x v="0"/>
    <n v="2469.9699999999998"/>
    <n v="60.47"/>
    <n v="9451.09375"/>
    <n v="0.43802000000000002"/>
    <n v="0"/>
    <n v="0"/>
    <n v="0"/>
    <n v="0"/>
    <n v="18.654419999999998"/>
  </r>
  <r>
    <x v="0"/>
    <x v="15"/>
    <x v="4"/>
    <x v="1"/>
    <n v="1998.43"/>
    <n v="150.06"/>
    <n v="21405.123049999998"/>
    <n v="0.92200000000000004"/>
    <n v="0"/>
    <n v="0"/>
    <n v="0"/>
    <n v="0"/>
    <n v="40.835560000000001"/>
  </r>
  <r>
    <x v="0"/>
    <x v="15"/>
    <x v="4"/>
    <x v="2"/>
    <n v="756.27"/>
    <n v="24.43"/>
    <n v="1319.65039"/>
    <n v="6.3600000000000004E-2"/>
    <n v="0"/>
    <n v="0"/>
    <n v="0"/>
    <n v="0"/>
    <n v="2.75461"/>
  </r>
  <r>
    <x v="0"/>
    <x v="15"/>
    <x v="4"/>
    <x v="3"/>
    <n v="1141.42"/>
    <n v="21.25"/>
    <n v="2330.0107400000002"/>
    <n v="8.3330000000000001E-2"/>
    <n v="0"/>
    <n v="0"/>
    <n v="0"/>
    <n v="0"/>
    <n v="4.9533399999999999"/>
  </r>
  <r>
    <x v="0"/>
    <x v="15"/>
    <x v="4"/>
    <x v="4"/>
    <n v="52.47"/>
    <n v="236.52"/>
    <n v="948.42969000000005"/>
    <n v="5.4919999999999997E-2"/>
    <n v="0"/>
    <n v="0"/>
    <n v="0"/>
    <n v="0"/>
    <n v="1.79704"/>
  </r>
  <r>
    <x v="0"/>
    <x v="15"/>
    <x v="4"/>
    <x v="5"/>
    <n v="407.35"/>
    <n v="76.75"/>
    <n v="3512.0097700000001"/>
    <n v="9.919E-2"/>
    <n v="0"/>
    <n v="0"/>
    <n v="0"/>
    <n v="0"/>
    <n v="6.8852000000000002"/>
  </r>
  <r>
    <x v="0"/>
    <x v="15"/>
    <x v="4"/>
    <x v="6"/>
    <n v="799.06"/>
    <n v="157.76"/>
    <n v="2849.15625"/>
    <n v="0.42979000000000001"/>
    <n v="0"/>
    <n v="0"/>
    <n v="0"/>
    <n v="0"/>
    <n v="5.4936800000000003"/>
  </r>
  <r>
    <x v="0"/>
    <x v="15"/>
    <x v="4"/>
    <x v="7"/>
    <n v="2029.96"/>
    <n v="39.54"/>
    <n v="10508.14062"/>
    <n v="0.29568"/>
    <n v="0"/>
    <n v="0"/>
    <n v="0"/>
    <n v="0"/>
    <n v="21.510490000000001"/>
  </r>
  <r>
    <x v="0"/>
    <x v="15"/>
    <x v="4"/>
    <x v="8"/>
    <n v="6407.1"/>
    <n v="56.16"/>
    <n v="19156.3125"/>
    <n v="1.0439700000000001"/>
    <n v="0"/>
    <n v="0"/>
    <n v="0"/>
    <n v="0"/>
    <n v="37.953380000000003"/>
  </r>
  <r>
    <x v="0"/>
    <x v="15"/>
    <x v="4"/>
    <x v="9"/>
    <n v="2307.66"/>
    <n v="74.72"/>
    <n v="19523.390619999998"/>
    <n v="0.66585000000000005"/>
    <n v="0"/>
    <n v="0"/>
    <n v="0"/>
    <n v="0"/>
    <n v="38.298960000000001"/>
  </r>
  <r>
    <x v="0"/>
    <x v="15"/>
    <x v="4"/>
    <x v="10"/>
    <n v="7150.68"/>
    <n v="66.25"/>
    <n v="9289.0625"/>
    <n v="1.5522800000000001"/>
    <n v="0"/>
    <n v="0"/>
    <n v="0"/>
    <n v="0"/>
    <n v="18.173380000000002"/>
  </r>
  <r>
    <x v="0"/>
    <x v="15"/>
    <x v="5"/>
    <x v="0"/>
    <n v="401.36"/>
    <n v="50.24"/>
    <n v="2209.0703100000001"/>
    <n v="6.268E-2"/>
    <n v="0"/>
    <n v="0"/>
    <n v="0"/>
    <n v="0"/>
    <n v="4.3916899999999996"/>
  </r>
  <r>
    <x v="0"/>
    <x v="15"/>
    <x v="5"/>
    <x v="1"/>
    <n v="161.58000000000001"/>
    <n v="177.34"/>
    <n v="1798.1904300000001"/>
    <n v="7.5240000000000001E-2"/>
    <n v="0"/>
    <n v="0"/>
    <n v="0"/>
    <n v="0"/>
    <n v="3.4251"/>
  </r>
  <r>
    <x v="0"/>
    <x v="15"/>
    <x v="5"/>
    <x v="2"/>
    <n v="79.19"/>
    <n v="25.49"/>
    <n v="202.13"/>
    <n v="7.0499999999999998E-3"/>
    <n v="0"/>
    <n v="0"/>
    <n v="0"/>
    <n v="0"/>
    <n v="0.42541000000000001"/>
  </r>
  <r>
    <x v="0"/>
    <x v="15"/>
    <x v="5"/>
    <x v="3"/>
    <n v="134.12"/>
    <n v="18.22"/>
    <n v="326.82006999999999"/>
    <n v="9.1400000000000006E-3"/>
    <n v="0"/>
    <n v="0"/>
    <n v="0"/>
    <n v="0"/>
    <n v="0.69940000000000002"/>
  </r>
  <r>
    <x v="0"/>
    <x v="15"/>
    <x v="5"/>
    <x v="4"/>
    <n v="5.6"/>
    <n v="314.52"/>
    <n v="301.93993999999998"/>
    <n v="7.7099999999999998E-3"/>
    <n v="0"/>
    <n v="0"/>
    <n v="0"/>
    <n v="0"/>
    <n v="0.56764000000000003"/>
  </r>
  <r>
    <x v="0"/>
    <x v="15"/>
    <x v="5"/>
    <x v="5"/>
    <n v="43.72"/>
    <n v="85.41"/>
    <n v="700.37987999999996"/>
    <n v="1.409E-2"/>
    <n v="0"/>
    <n v="0"/>
    <n v="0"/>
    <n v="0"/>
    <n v="1.3805099999999999"/>
  </r>
  <r>
    <x v="0"/>
    <x v="15"/>
    <x v="5"/>
    <x v="6"/>
    <n v="109.14"/>
    <n v="114.9"/>
    <n v="252.78954999999999"/>
    <n v="3.8769999999999999E-2"/>
    <n v="0"/>
    <n v="0"/>
    <n v="0"/>
    <n v="0"/>
    <n v="0.49769999999999998"/>
  </r>
  <r>
    <x v="0"/>
    <x v="15"/>
    <x v="5"/>
    <x v="7"/>
    <n v="241.68"/>
    <n v="38.11"/>
    <n v="1247.4301800000001"/>
    <n v="3.091E-2"/>
    <n v="0"/>
    <n v="0"/>
    <n v="0"/>
    <n v="0"/>
    <n v="2.5627599999999999"/>
  </r>
  <r>
    <x v="0"/>
    <x v="15"/>
    <x v="5"/>
    <x v="8"/>
    <n v="497.27"/>
    <n v="71.64"/>
    <n v="2980.1289099999999"/>
    <n v="0.10831"/>
    <n v="0"/>
    <n v="0"/>
    <n v="0"/>
    <n v="0"/>
    <n v="5.8487499999999999"/>
  </r>
  <r>
    <x v="0"/>
    <x v="15"/>
    <x v="5"/>
    <x v="9"/>
    <n v="151.68"/>
    <n v="61.71"/>
    <n v="817.01953000000003"/>
    <n v="4.1090000000000002E-2"/>
    <n v="0"/>
    <n v="0"/>
    <n v="0"/>
    <n v="0"/>
    <n v="1.6184400000000001"/>
  </r>
  <r>
    <x v="0"/>
    <x v="15"/>
    <x v="5"/>
    <x v="10"/>
    <n v="1947.49"/>
    <n v="28.92"/>
    <n v="668.06055000000003"/>
    <n v="0.13755999999999999"/>
    <n v="7.28E-3"/>
    <n v="0"/>
    <n v="0"/>
    <n v="0"/>
    <n v="1.3293999999999999"/>
  </r>
  <r>
    <x v="0"/>
    <x v="15"/>
    <x v="6"/>
    <x v="0"/>
    <n v="1290.25"/>
    <n v="58.69"/>
    <n v="15483.48828"/>
    <n v="0.34078000000000003"/>
    <n v="0"/>
    <n v="0"/>
    <n v="0"/>
    <n v="0"/>
    <n v="30.961690000000001"/>
  </r>
  <r>
    <x v="0"/>
    <x v="15"/>
    <x v="6"/>
    <x v="1"/>
    <n v="1092.4000000000001"/>
    <n v="159.44999999999999"/>
    <n v="37793.476560000003"/>
    <n v="0.80159000000000002"/>
    <n v="0"/>
    <n v="0"/>
    <n v="0"/>
    <n v="0"/>
    <n v="72.212969999999999"/>
  </r>
  <r>
    <x v="0"/>
    <x v="15"/>
    <x v="6"/>
    <x v="2"/>
    <n v="386.41"/>
    <n v="30.75"/>
    <n v="2478.1796899999999"/>
    <n v="5.2600000000000001E-2"/>
    <n v="0"/>
    <n v="0"/>
    <n v="0"/>
    <n v="0"/>
    <n v="5.14724"/>
  </r>
  <r>
    <x v="0"/>
    <x v="15"/>
    <x v="6"/>
    <x v="3"/>
    <n v="622.59"/>
    <n v="27.56"/>
    <n v="3951.9502000000002"/>
    <n v="8.0320000000000003E-2"/>
    <n v="0"/>
    <n v="0"/>
    <n v="0"/>
    <n v="0"/>
    <n v="8.2846100000000007"/>
  </r>
  <r>
    <x v="0"/>
    <x v="15"/>
    <x v="6"/>
    <x v="4"/>
    <n v="30.49"/>
    <n v="288.33"/>
    <n v="2116.35059"/>
    <n v="4.5999999999999999E-2"/>
    <n v="0"/>
    <n v="0"/>
    <n v="0"/>
    <n v="0"/>
    <n v="4.0002800000000001"/>
  </r>
  <r>
    <x v="0"/>
    <x v="15"/>
    <x v="6"/>
    <x v="5"/>
    <n v="304.01"/>
    <n v="61.85"/>
    <n v="4231.5"/>
    <n v="8.2369999999999999E-2"/>
    <n v="0"/>
    <n v="0"/>
    <n v="0"/>
    <n v="0"/>
    <n v="8.4312400000000007"/>
  </r>
  <r>
    <x v="0"/>
    <x v="15"/>
    <x v="6"/>
    <x v="6"/>
    <n v="208.77"/>
    <n v="189.81"/>
    <n v="4676.9785199999997"/>
    <n v="0.17230000000000001"/>
    <n v="0"/>
    <n v="0"/>
    <n v="0"/>
    <n v="0"/>
    <n v="9.0027799999999996"/>
  </r>
  <r>
    <x v="0"/>
    <x v="15"/>
    <x v="6"/>
    <x v="7"/>
    <n v="1722.36"/>
    <n v="41.78"/>
    <n v="18020.277340000001"/>
    <n v="0.34558"/>
    <n v="0"/>
    <n v="0"/>
    <n v="0"/>
    <n v="0"/>
    <n v="36.759239999999998"/>
  </r>
  <r>
    <x v="0"/>
    <x v="15"/>
    <x v="6"/>
    <x v="8"/>
    <n v="3042.11"/>
    <n v="52.83"/>
    <n v="23916.9375"/>
    <n v="0.62307000000000001"/>
    <n v="0"/>
    <n v="0"/>
    <n v="0"/>
    <n v="0"/>
    <n v="47.476149999999997"/>
  </r>
  <r>
    <x v="0"/>
    <x v="15"/>
    <x v="6"/>
    <x v="9"/>
    <n v="1725.88"/>
    <n v="83.33"/>
    <n v="32909.5625"/>
    <n v="0.65793000000000001"/>
    <n v="0"/>
    <n v="0"/>
    <n v="0"/>
    <n v="0"/>
    <n v="63.709220000000002"/>
  </r>
  <r>
    <x v="0"/>
    <x v="15"/>
    <x v="6"/>
    <x v="10"/>
    <n v="2969.39"/>
    <n v="86.47"/>
    <n v="30594.015619999998"/>
    <n v="0.87983999999999996"/>
    <n v="3.6800000000000001E-3"/>
    <n v="0"/>
    <n v="0"/>
    <n v="0"/>
    <n v="59.604730000000004"/>
  </r>
  <r>
    <x v="0"/>
    <x v="15"/>
    <x v="7"/>
    <x v="0"/>
    <n v="2981.26"/>
    <n v="42.05"/>
    <n v="2842.59375"/>
    <n v="0.46503"/>
    <n v="0"/>
    <n v="0"/>
    <n v="0"/>
    <n v="0"/>
    <n v="5.7353100000000001"/>
  </r>
  <r>
    <x v="0"/>
    <x v="15"/>
    <x v="7"/>
    <x v="1"/>
    <n v="2139.4"/>
    <n v="140.56"/>
    <n v="9147.96875"/>
    <n v="0.99724000000000002"/>
    <n v="0"/>
    <n v="0"/>
    <n v="0"/>
    <n v="0"/>
    <n v="17.546230000000001"/>
  </r>
  <r>
    <x v="0"/>
    <x v="15"/>
    <x v="7"/>
    <x v="2"/>
    <n v="671.5"/>
    <n v="29.3"/>
    <n v="696.41016000000002"/>
    <n v="7.2370000000000004E-2"/>
    <n v="0"/>
    <n v="0"/>
    <n v="0"/>
    <n v="0"/>
    <n v="1.4560599999999999"/>
  </r>
  <r>
    <x v="0"/>
    <x v="15"/>
    <x v="7"/>
    <x v="3"/>
    <n v="893.02"/>
    <n v="25.53"/>
    <n v="1305.83008"/>
    <n v="8.6239999999999997E-2"/>
    <n v="0"/>
    <n v="0"/>
    <n v="0"/>
    <n v="0"/>
    <n v="2.7657400000000001"/>
  </r>
  <r>
    <x v="0"/>
    <x v="15"/>
    <x v="7"/>
    <x v="4"/>
    <n v="35.049999999999997"/>
    <n v="400"/>
    <n v="608"/>
    <n v="7.0650000000000004E-2"/>
    <n v="0"/>
    <n v="0"/>
    <n v="0"/>
    <n v="0"/>
    <n v="1.1337299999999999"/>
  </r>
  <r>
    <x v="0"/>
    <x v="15"/>
    <x v="7"/>
    <x v="5"/>
    <n v="351"/>
    <n v="54.98"/>
    <n v="1210.75"/>
    <n v="8.2869999999999999E-2"/>
    <n v="0"/>
    <n v="0"/>
    <n v="0"/>
    <n v="0"/>
    <n v="2.4052500000000001"/>
  </r>
  <r>
    <x v="0"/>
    <x v="15"/>
    <x v="7"/>
    <x v="6"/>
    <n v="1290.44"/>
    <n v="132.09"/>
    <n v="1927.2110600000001"/>
    <n v="0.61548000000000003"/>
    <n v="0"/>
    <n v="0"/>
    <n v="0"/>
    <n v="0"/>
    <n v="3.7435499999999999"/>
  </r>
  <r>
    <x v="0"/>
    <x v="15"/>
    <x v="7"/>
    <x v="7"/>
    <n v="1943.37"/>
    <n v="34.979999999999997"/>
    <n v="6062.6210899999996"/>
    <n v="0.22788"/>
    <n v="0"/>
    <n v="0"/>
    <n v="0"/>
    <n v="0"/>
    <n v="12.42539"/>
  </r>
  <r>
    <x v="0"/>
    <x v="15"/>
    <x v="7"/>
    <x v="8"/>
    <n v="6712.15"/>
    <n v="49.86"/>
    <n v="4510.0781200000001"/>
    <n v="1.1355900000000001"/>
    <n v="0"/>
    <n v="0"/>
    <n v="0"/>
    <n v="0"/>
    <n v="8.8958499999999994"/>
  </r>
  <r>
    <x v="0"/>
    <x v="15"/>
    <x v="7"/>
    <x v="9"/>
    <n v="3247.85"/>
    <n v="45"/>
    <n v="4436.8828100000001"/>
    <n v="0.56181000000000003"/>
    <n v="0"/>
    <n v="0"/>
    <n v="0"/>
    <n v="0"/>
    <n v="8.8477899999999998"/>
  </r>
  <r>
    <x v="0"/>
    <x v="15"/>
    <x v="7"/>
    <x v="10"/>
    <n v="21784.34"/>
    <n v="24.62"/>
    <n v="6373.34375"/>
    <n v="2.2646700000000002"/>
    <n v="0"/>
    <n v="0"/>
    <n v="0"/>
    <n v="0"/>
    <n v="13.280939999999999"/>
  </r>
  <r>
    <x v="0"/>
    <x v="15"/>
    <x v="8"/>
    <x v="0"/>
    <n v="16752.650000000001"/>
    <n v="35.54"/>
    <n v="18549.625"/>
    <n v="2.4223599999999998"/>
    <n v="0"/>
    <n v="0"/>
    <n v="0"/>
    <n v="0"/>
    <n v="38.061729999999997"/>
  </r>
  <r>
    <x v="0"/>
    <x v="15"/>
    <x v="8"/>
    <x v="1"/>
    <n v="23892.26"/>
    <n v="48.1"/>
    <n v="23009.875"/>
    <n v="4.2218799999999996"/>
    <n v="0"/>
    <n v="0"/>
    <n v="0"/>
    <n v="0"/>
    <n v="45.984909999999999"/>
  </r>
  <r>
    <x v="0"/>
    <x v="15"/>
    <x v="8"/>
    <x v="2"/>
    <n v="2365.69"/>
    <n v="53"/>
    <n v="7102.1796899999999"/>
    <n v="0.52292000000000005"/>
    <n v="0"/>
    <n v="0"/>
    <n v="0"/>
    <n v="0"/>
    <n v="13.938800000000001"/>
  </r>
  <r>
    <x v="0"/>
    <x v="15"/>
    <x v="8"/>
    <x v="3"/>
    <n v="6929.81"/>
    <n v="17.510000000000002"/>
    <n v="6843.2734399999999"/>
    <n v="0.51568999999999998"/>
    <n v="0"/>
    <n v="0"/>
    <n v="0"/>
    <n v="0"/>
    <n v="14.6371"/>
  </r>
  <r>
    <x v="0"/>
    <x v="15"/>
    <x v="8"/>
    <x v="4"/>
    <n v="199.93"/>
    <n v="362.9"/>
    <n v="3316.9375"/>
    <n v="0.36368"/>
    <n v="0"/>
    <n v="0"/>
    <n v="0"/>
    <n v="0"/>
    <n v="6.2103900000000003"/>
  </r>
  <r>
    <x v="0"/>
    <x v="15"/>
    <x v="8"/>
    <x v="5"/>
    <n v="2339.4"/>
    <n v="62.39"/>
    <n v="8894.96875"/>
    <n v="0.5958"/>
    <n v="0"/>
    <n v="0"/>
    <n v="0"/>
    <n v="0"/>
    <n v="17.662240000000001"/>
  </r>
  <r>
    <x v="0"/>
    <x v="15"/>
    <x v="8"/>
    <x v="6"/>
    <n v="7543.72"/>
    <n v="88.06"/>
    <n v="7408.71875"/>
    <n v="2.6539999999999999"/>
    <n v="0"/>
    <n v="0"/>
    <n v="0"/>
    <n v="0"/>
    <n v="14.695069999999999"/>
  </r>
  <r>
    <x v="0"/>
    <x v="15"/>
    <x v="8"/>
    <x v="7"/>
    <n v="14423.23"/>
    <n v="28.33"/>
    <n v="32528.90625"/>
    <n v="1.8238099999999999"/>
    <n v="0"/>
    <n v="0"/>
    <n v="0"/>
    <n v="0"/>
    <n v="67.552440000000004"/>
  </r>
  <r>
    <x v="0"/>
    <x v="15"/>
    <x v="8"/>
    <x v="8"/>
    <n v="28091.57"/>
    <n v="49.36"/>
    <n v="34620"/>
    <n v="5.47159"/>
    <n v="0"/>
    <n v="0"/>
    <n v="0"/>
    <n v="0"/>
    <n v="68.919499999999999"/>
  </r>
  <r>
    <x v="0"/>
    <x v="15"/>
    <x v="8"/>
    <x v="9"/>
    <n v="16271.12"/>
    <n v="51.56"/>
    <n v="55464.5"/>
    <n v="4.2219499999999996"/>
    <n v="0"/>
    <n v="0"/>
    <n v="0"/>
    <n v="0"/>
    <n v="111.30549000000001"/>
  </r>
  <r>
    <x v="0"/>
    <x v="15"/>
    <x v="8"/>
    <x v="10"/>
    <n v="73679.5"/>
    <n v="35.630000000000003"/>
    <n v="29831.125"/>
    <n v="9.8876200000000001"/>
    <n v="0"/>
    <n v="0"/>
    <n v="0"/>
    <n v="0"/>
    <n v="59.958129999999997"/>
  </r>
  <r>
    <x v="0"/>
    <x v="16"/>
    <x v="0"/>
    <x v="0"/>
    <n v="8620.02"/>
    <n v="27.74"/>
    <n v="7480.7031200000001"/>
    <n v="0.75007000000000001"/>
    <n v="0"/>
    <n v="0"/>
    <n v="0"/>
    <n v="0"/>
    <n v="15.200710000000001"/>
  </r>
  <r>
    <x v="0"/>
    <x v="16"/>
    <x v="0"/>
    <x v="1"/>
    <n v="3070.34"/>
    <n v="133.97999999999999"/>
    <n v="8021.3120099999996"/>
    <n v="1.3627499999999999"/>
    <n v="0"/>
    <n v="0"/>
    <n v="0"/>
    <n v="0"/>
    <n v="14.901579999999999"/>
  </r>
  <r>
    <x v="0"/>
    <x v="16"/>
    <x v="0"/>
    <x v="2"/>
    <n v="1053.3399999999999"/>
    <n v="43.13"/>
    <n v="3461.0898400000001"/>
    <n v="0.15382000000000001"/>
    <n v="0"/>
    <n v="0"/>
    <n v="0"/>
    <n v="0"/>
    <n v="6.9245599999999996"/>
  </r>
  <r>
    <x v="0"/>
    <x v="16"/>
    <x v="0"/>
    <x v="3"/>
    <n v="2248.62"/>
    <n v="18.53"/>
    <n v="2605.5390600000001"/>
    <n v="0.13435"/>
    <n v="0"/>
    <n v="0"/>
    <n v="0"/>
    <n v="0"/>
    <n v="5.3673799999999998"/>
  </r>
  <r>
    <x v="0"/>
    <x v="16"/>
    <x v="0"/>
    <x v="4"/>
    <n v="140.11000000000001"/>
    <n v="203.56"/>
    <n v="1034.0703100000001"/>
    <n v="0.1072"/>
    <n v="0"/>
    <n v="0"/>
    <n v="0"/>
    <n v="0"/>
    <n v="1.93645"/>
  </r>
  <r>
    <x v="0"/>
    <x v="16"/>
    <x v="0"/>
    <x v="5"/>
    <n v="879.52"/>
    <n v="44.05"/>
    <n v="1676.5"/>
    <n v="0.12021"/>
    <n v="0"/>
    <n v="0"/>
    <n v="0"/>
    <n v="0"/>
    <n v="3.2436500000000001"/>
  </r>
  <r>
    <x v="0"/>
    <x v="16"/>
    <x v="0"/>
    <x v="6"/>
    <n v="5134.7"/>
    <n v="59.1"/>
    <n v="2100.90625"/>
    <n v="0.89863000000000004"/>
    <n v="0"/>
    <n v="0"/>
    <n v="0"/>
    <n v="0"/>
    <n v="4.1349900000000002"/>
  </r>
  <r>
    <x v="0"/>
    <x v="16"/>
    <x v="0"/>
    <x v="7"/>
    <n v="4598.08"/>
    <n v="19.2"/>
    <n v="5499.7890600000001"/>
    <n v="0.27543000000000001"/>
    <n v="0"/>
    <n v="0"/>
    <n v="0"/>
    <n v="0"/>
    <n v="11.3079"/>
  </r>
  <r>
    <x v="0"/>
    <x v="16"/>
    <x v="0"/>
    <x v="8"/>
    <n v="23605.65"/>
    <n v="25.89"/>
    <n v="6426.3125"/>
    <n v="1.66472"/>
    <n v="0"/>
    <n v="0"/>
    <n v="0"/>
    <n v="0"/>
    <n v="12.99051"/>
  </r>
  <r>
    <x v="0"/>
    <x v="16"/>
    <x v="0"/>
    <x v="9"/>
    <n v="4692.92"/>
    <n v="45.38"/>
    <n v="3502.375"/>
    <n v="0.75034000000000001"/>
    <n v="0"/>
    <n v="0"/>
    <n v="0"/>
    <n v="0"/>
    <n v="6.8667600000000002"/>
  </r>
  <r>
    <x v="0"/>
    <x v="16"/>
    <x v="0"/>
    <x v="10"/>
    <n v="25438.98"/>
    <n v="44.25"/>
    <n v="8297.625"/>
    <n v="3.3336800000000002"/>
    <n v="0"/>
    <n v="0"/>
    <n v="0"/>
    <n v="0"/>
    <n v="16.28725"/>
  </r>
  <r>
    <x v="0"/>
    <x v="16"/>
    <x v="1"/>
    <x v="0"/>
    <n v="4376.1000000000004"/>
    <n v="56"/>
    <n v="12473.78125"/>
    <n v="0.84169000000000005"/>
    <n v="0"/>
    <n v="0"/>
    <n v="0"/>
    <n v="0"/>
    <n v="24.338920000000002"/>
  </r>
  <r>
    <x v="0"/>
    <x v="16"/>
    <x v="1"/>
    <x v="1"/>
    <n v="3787.62"/>
    <n v="123.56"/>
    <n v="15795.9375"/>
    <n v="1.4056900000000001"/>
    <n v="0"/>
    <n v="0"/>
    <n v="0"/>
    <n v="0"/>
    <n v="29.74127"/>
  </r>
  <r>
    <x v="0"/>
    <x v="16"/>
    <x v="1"/>
    <x v="2"/>
    <n v="873.04"/>
    <n v="62.06"/>
    <n v="4172.71875"/>
    <n v="0.16569"/>
    <n v="0"/>
    <n v="0"/>
    <n v="0"/>
    <n v="0"/>
    <n v="7.9580599999999997"/>
  </r>
  <r>
    <x v="0"/>
    <x v="16"/>
    <x v="1"/>
    <x v="3"/>
    <n v="3353.14"/>
    <n v="12.13"/>
    <n v="2557.9394499999999"/>
    <n v="0.12892999999999999"/>
    <n v="0"/>
    <n v="0"/>
    <n v="0"/>
    <n v="0"/>
    <n v="5.4649200000000002"/>
  </r>
  <r>
    <x v="0"/>
    <x v="16"/>
    <x v="1"/>
    <x v="4"/>
    <n v="100.22"/>
    <n v="296.02"/>
    <n v="1956.6894500000001"/>
    <n v="0.12343"/>
    <n v="0"/>
    <n v="0"/>
    <n v="0"/>
    <n v="0"/>
    <n v="3.5906099999999999"/>
  </r>
  <r>
    <x v="0"/>
    <x v="16"/>
    <x v="1"/>
    <x v="5"/>
    <n v="1250.81"/>
    <n v="44.23"/>
    <n v="5681.8593799999999"/>
    <n v="0.21153"/>
    <n v="0"/>
    <n v="0"/>
    <n v="0"/>
    <n v="0"/>
    <n v="11.051729999999999"/>
  </r>
  <r>
    <x v="0"/>
    <x v="16"/>
    <x v="1"/>
    <x v="6"/>
    <n v="2078.65"/>
    <n v="192.34"/>
    <n v="14037.34375"/>
    <n v="1.0544100000000001"/>
    <n v="0"/>
    <n v="0"/>
    <n v="0"/>
    <n v="0"/>
    <n v="26.268280000000001"/>
  </r>
  <r>
    <x v="0"/>
    <x v="16"/>
    <x v="1"/>
    <x v="7"/>
    <n v="5172.8"/>
    <n v="24.92"/>
    <n v="13066.57812"/>
    <n v="0.43497999999999998"/>
    <n v="0"/>
    <n v="0"/>
    <n v="0"/>
    <n v="0"/>
    <n v="26.707709999999999"/>
  </r>
  <r>
    <x v="0"/>
    <x v="16"/>
    <x v="1"/>
    <x v="8"/>
    <n v="12440.93"/>
    <n v="44.56"/>
    <n v="12058.15625"/>
    <n v="1.59731"/>
    <n v="0"/>
    <n v="0"/>
    <n v="0"/>
    <n v="0"/>
    <n v="23.41442"/>
  </r>
  <r>
    <x v="0"/>
    <x v="16"/>
    <x v="1"/>
    <x v="9"/>
    <n v="4178.6000000000004"/>
    <n v="64.25"/>
    <n v="18949.453119999998"/>
    <n v="1.0686500000000001"/>
    <n v="0"/>
    <n v="0"/>
    <n v="0"/>
    <n v="0"/>
    <n v="36.548720000000003"/>
  </r>
  <r>
    <x v="0"/>
    <x v="16"/>
    <x v="1"/>
    <x v="10"/>
    <n v="28841.01"/>
    <n v="33.729999999999997"/>
    <n v="7400.8745099999996"/>
    <n v="2.8765000000000001"/>
    <n v="0"/>
    <n v="0"/>
    <n v="0"/>
    <n v="0"/>
    <n v="14.44824"/>
  </r>
  <r>
    <x v="0"/>
    <x v="16"/>
    <x v="2"/>
    <x v="0"/>
    <n v="1019.83"/>
    <n v="56.95"/>
    <n v="4468.7285199999997"/>
    <n v="0.15526000000000001"/>
    <n v="0"/>
    <n v="0"/>
    <n v="0"/>
    <n v="0"/>
    <n v="8.7060600000000008"/>
  </r>
  <r>
    <x v="0"/>
    <x v="16"/>
    <x v="2"/>
    <x v="1"/>
    <n v="540.28"/>
    <n v="189.11"/>
    <n v="9446.0390599999992"/>
    <n v="0.26779999999999998"/>
    <n v="0"/>
    <n v="0"/>
    <n v="0"/>
    <n v="0"/>
    <n v="17.594919999999998"/>
  </r>
  <r>
    <x v="0"/>
    <x v="16"/>
    <x v="2"/>
    <x v="2"/>
    <n v="257.23"/>
    <n v="22.98"/>
    <n v="320.75"/>
    <n v="1.52E-2"/>
    <n v="0"/>
    <n v="0"/>
    <n v="0"/>
    <n v="0"/>
    <n v="0.64454"/>
  </r>
  <r>
    <x v="0"/>
    <x v="16"/>
    <x v="2"/>
    <x v="3"/>
    <n v="380.98"/>
    <n v="14.37"/>
    <n v="422.60986000000003"/>
    <n v="2.0230000000000001E-2"/>
    <n v="0"/>
    <n v="0"/>
    <n v="0"/>
    <n v="0"/>
    <n v="0.89731000000000005"/>
  </r>
  <r>
    <x v="0"/>
    <x v="16"/>
    <x v="2"/>
    <x v="4"/>
    <n v="14.02"/>
    <n v="349.48"/>
    <n v="674.5"/>
    <n v="1.873E-2"/>
    <n v="0"/>
    <n v="0"/>
    <n v="0"/>
    <n v="0"/>
    <n v="1.2324999999999999"/>
  </r>
  <r>
    <x v="0"/>
    <x v="16"/>
    <x v="2"/>
    <x v="5"/>
    <n v="75.38"/>
    <n v="158.32"/>
    <n v="1825.42004"/>
    <n v="3.8800000000000001E-2"/>
    <n v="0"/>
    <n v="0"/>
    <n v="0"/>
    <n v="0"/>
    <n v="3.4533800000000001"/>
  </r>
  <r>
    <x v="0"/>
    <x v="16"/>
    <x v="2"/>
    <x v="6"/>
    <n v="220.66"/>
    <n v="198.38"/>
    <n v="2459.8496100000002"/>
    <n v="0.13089000000000001"/>
    <n v="0"/>
    <n v="0"/>
    <n v="0"/>
    <n v="0"/>
    <n v="4.5956099999999998"/>
  </r>
  <r>
    <x v="0"/>
    <x v="16"/>
    <x v="2"/>
    <x v="7"/>
    <n v="1012.28"/>
    <n v="37.729999999999997"/>
    <n v="3989.5898400000001"/>
    <n v="0.11700000000000001"/>
    <n v="0"/>
    <n v="0"/>
    <n v="0"/>
    <n v="0"/>
    <n v="7.9825299999999997"/>
  </r>
  <r>
    <x v="0"/>
    <x v="16"/>
    <x v="2"/>
    <x v="8"/>
    <n v="2440.3200000000002"/>
    <n v="52.31"/>
    <n v="7142.5620099999996"/>
    <n v="0.29052"/>
    <n v="0"/>
    <n v="0"/>
    <n v="0"/>
    <n v="0"/>
    <n v="13.73541"/>
  </r>
  <r>
    <x v="0"/>
    <x v="16"/>
    <x v="2"/>
    <x v="9"/>
    <n v="757.93"/>
    <n v="106.28"/>
    <n v="8089.1289100000004"/>
    <n v="0.20258000000000001"/>
    <n v="0"/>
    <n v="0"/>
    <n v="0"/>
    <n v="0"/>
    <n v="15.22418"/>
  </r>
  <r>
    <x v="0"/>
    <x v="16"/>
    <x v="2"/>
    <x v="10"/>
    <n v="3061.44"/>
    <n v="64.97"/>
    <n v="4050.4924299999998"/>
    <n v="0.42288999999999999"/>
    <n v="0"/>
    <n v="0"/>
    <n v="0"/>
    <n v="0"/>
    <n v="7.7530799999999997"/>
  </r>
  <r>
    <x v="0"/>
    <x v="16"/>
    <x v="3"/>
    <x v="0"/>
    <n v="1380.42"/>
    <n v="34.44"/>
    <n v="2768.3085900000001"/>
    <n v="0.17963999999999999"/>
    <n v="0"/>
    <n v="0"/>
    <n v="0"/>
    <n v="0"/>
    <n v="5.5018500000000001"/>
  </r>
  <r>
    <x v="0"/>
    <x v="16"/>
    <x v="3"/>
    <x v="1"/>
    <n v="620.19000000000005"/>
    <n v="132.46"/>
    <n v="4657.28125"/>
    <n v="0.29622999999999999"/>
    <n v="0"/>
    <n v="0"/>
    <n v="0"/>
    <n v="0"/>
    <n v="8.7426700000000004"/>
  </r>
  <r>
    <x v="0"/>
    <x v="16"/>
    <x v="3"/>
    <x v="2"/>
    <n v="286.73"/>
    <n v="25.44"/>
    <n v="456.72998000000001"/>
    <n v="2.8209999999999999E-2"/>
    <n v="0"/>
    <n v="0"/>
    <n v="0"/>
    <n v="0"/>
    <n v="0.94277999999999995"/>
  </r>
  <r>
    <x v="0"/>
    <x v="16"/>
    <x v="3"/>
    <x v="3"/>
    <n v="523.04"/>
    <n v="12.85"/>
    <n v="531.52979000000005"/>
    <n v="3.073E-2"/>
    <n v="0"/>
    <n v="0"/>
    <n v="0"/>
    <n v="0"/>
    <n v="1.1282700000000001"/>
  </r>
  <r>
    <x v="0"/>
    <x v="16"/>
    <x v="3"/>
    <x v="4"/>
    <n v="14.13"/>
    <n v="388.39"/>
    <n v="462.18018000000001"/>
    <n v="2.4840000000000001E-2"/>
    <n v="0"/>
    <n v="0"/>
    <n v="0"/>
    <n v="0"/>
    <n v="0.84265999999999996"/>
  </r>
  <r>
    <x v="0"/>
    <x v="16"/>
    <x v="3"/>
    <x v="5"/>
    <n v="210.9"/>
    <n v="68.81"/>
    <n v="1410.50964"/>
    <n v="5.7680000000000002E-2"/>
    <n v="0"/>
    <n v="0"/>
    <n v="0"/>
    <n v="0"/>
    <n v="2.7088999999999999"/>
  </r>
  <r>
    <x v="0"/>
    <x v="16"/>
    <x v="3"/>
    <x v="6"/>
    <n v="200.38"/>
    <n v="190.09"/>
    <n v="961.86914000000002"/>
    <n v="0.1444"/>
    <n v="0"/>
    <n v="0"/>
    <n v="0"/>
    <n v="0"/>
    <n v="1.80616"/>
  </r>
  <r>
    <x v="0"/>
    <x v="16"/>
    <x v="3"/>
    <x v="7"/>
    <n v="1191.21"/>
    <n v="25.37"/>
    <n v="2777.8691399999998"/>
    <n v="0.12543000000000001"/>
    <n v="0"/>
    <n v="0"/>
    <n v="0"/>
    <n v="0"/>
    <n v="5.6543999999999999"/>
  </r>
  <r>
    <x v="0"/>
    <x v="16"/>
    <x v="3"/>
    <x v="8"/>
    <n v="2688.56"/>
    <n v="51.43"/>
    <n v="8037"/>
    <n v="0.49019000000000001"/>
    <n v="0"/>
    <n v="0"/>
    <n v="0"/>
    <n v="0"/>
    <n v="15.708869999999999"/>
  </r>
  <r>
    <x v="0"/>
    <x v="16"/>
    <x v="3"/>
    <x v="9"/>
    <n v="1401.22"/>
    <n v="31.25"/>
    <n v="2897.19922"/>
    <n v="0.19636000000000001"/>
    <n v="0"/>
    <n v="0"/>
    <n v="0"/>
    <n v="0"/>
    <n v="5.7375499999999997"/>
  </r>
  <r>
    <x v="0"/>
    <x v="16"/>
    <x v="3"/>
    <x v="10"/>
    <n v="6726.71"/>
    <n v="25.96"/>
    <n v="2224.6328100000001"/>
    <n v="0.49492999999999998"/>
    <n v="0"/>
    <n v="0"/>
    <n v="0"/>
    <n v="0"/>
    <n v="4.37209"/>
  </r>
  <r>
    <x v="0"/>
    <x v="16"/>
    <x v="4"/>
    <x v="0"/>
    <n v="2664.91"/>
    <n v="62.5"/>
    <n v="12184.54688"/>
    <n v="0.49795"/>
    <n v="0"/>
    <n v="0"/>
    <n v="0"/>
    <n v="0"/>
    <n v="23.452970000000001"/>
  </r>
  <r>
    <x v="0"/>
    <x v="16"/>
    <x v="4"/>
    <x v="1"/>
    <n v="2184.0500000000002"/>
    <n v="155.11000000000001"/>
    <n v="28790.90625"/>
    <n v="1.06227"/>
    <n v="0"/>
    <n v="0"/>
    <n v="0"/>
    <n v="0"/>
    <n v="53.559800000000003"/>
  </r>
  <r>
    <x v="0"/>
    <x v="16"/>
    <x v="4"/>
    <x v="2"/>
    <n v="825.71"/>
    <n v="25.23"/>
    <n v="1751.9101599999999"/>
    <n v="7.2220000000000006E-2"/>
    <n v="0"/>
    <n v="0"/>
    <n v="0"/>
    <n v="0"/>
    <n v="3.5618699999999999"/>
  </r>
  <r>
    <x v="0"/>
    <x v="16"/>
    <x v="4"/>
    <x v="3"/>
    <n v="1282.7"/>
    <n v="21.91"/>
    <n v="3095.3103000000001"/>
    <n v="9.8489999999999994E-2"/>
    <n v="0"/>
    <n v="0"/>
    <n v="0"/>
    <n v="0"/>
    <n v="6.4116299999999997"/>
  </r>
  <r>
    <x v="0"/>
    <x v="16"/>
    <x v="4"/>
    <x v="4"/>
    <n v="57.65"/>
    <n v="238"/>
    <n v="1232.84961"/>
    <n v="6.0970000000000003E-2"/>
    <n v="0"/>
    <n v="0"/>
    <n v="0"/>
    <n v="0"/>
    <n v="2.28057"/>
  </r>
  <r>
    <x v="0"/>
    <x v="16"/>
    <x v="4"/>
    <x v="5"/>
    <n v="467.94"/>
    <n v="82.16"/>
    <n v="4978.2890600000001"/>
    <n v="0.12356"/>
    <n v="0"/>
    <n v="0"/>
    <n v="0"/>
    <n v="0"/>
    <n v="9.5053999999999998"/>
  </r>
  <r>
    <x v="0"/>
    <x v="16"/>
    <x v="4"/>
    <x v="6"/>
    <n v="820.96"/>
    <n v="158.79"/>
    <n v="3477.5703100000001"/>
    <n v="0.44655"/>
    <n v="0"/>
    <n v="0"/>
    <n v="0"/>
    <n v="0"/>
    <n v="6.5473400000000002"/>
  </r>
  <r>
    <x v="0"/>
    <x v="16"/>
    <x v="4"/>
    <x v="7"/>
    <n v="2375.64"/>
    <n v="39.159999999999997"/>
    <n v="13537.816409999999"/>
    <n v="0.36182999999999998"/>
    <n v="0"/>
    <n v="0"/>
    <n v="0"/>
    <n v="0"/>
    <n v="27.066279999999999"/>
  </r>
  <r>
    <x v="0"/>
    <x v="16"/>
    <x v="4"/>
    <x v="8"/>
    <n v="6836.76"/>
    <n v="57.62"/>
    <n v="24756.484380000002"/>
    <n v="1.1653500000000001"/>
    <n v="0"/>
    <n v="0"/>
    <n v="0"/>
    <n v="0"/>
    <n v="47.825969999999998"/>
  </r>
  <r>
    <x v="0"/>
    <x v="16"/>
    <x v="4"/>
    <x v="9"/>
    <n v="2642.54"/>
    <n v="77.48"/>
    <n v="25946.953119999998"/>
    <n v="0.79349999999999998"/>
    <n v="0"/>
    <n v="0"/>
    <n v="0"/>
    <n v="0"/>
    <n v="49.648350000000001"/>
  </r>
  <r>
    <x v="0"/>
    <x v="16"/>
    <x v="4"/>
    <x v="10"/>
    <n v="7315.32"/>
    <n v="69.78"/>
    <n v="11489.15625"/>
    <n v="1.60792"/>
    <n v="0"/>
    <n v="0"/>
    <n v="0"/>
    <n v="0"/>
    <n v="21.915620000000001"/>
  </r>
  <r>
    <x v="0"/>
    <x v="16"/>
    <x v="5"/>
    <x v="0"/>
    <n v="458.79"/>
    <n v="52.88"/>
    <n v="3036.62012"/>
    <n v="7.7799999999999994E-2"/>
    <n v="0"/>
    <n v="0"/>
    <n v="0"/>
    <n v="0"/>
    <n v="5.8871000000000002"/>
  </r>
  <r>
    <x v="0"/>
    <x v="16"/>
    <x v="5"/>
    <x v="1"/>
    <n v="175.6"/>
    <n v="182.02"/>
    <n v="2551.9794900000002"/>
    <n v="8.7959999999999997E-2"/>
    <n v="0"/>
    <n v="0"/>
    <n v="0"/>
    <n v="0"/>
    <n v="4.7448699999999997"/>
  </r>
  <r>
    <x v="0"/>
    <x v="16"/>
    <x v="5"/>
    <x v="2"/>
    <n v="89.75"/>
    <n v="27.47"/>
    <n v="290.09998000000002"/>
    <n v="8.5000000000000006E-3"/>
    <n v="0"/>
    <n v="0"/>
    <n v="0"/>
    <n v="0"/>
    <n v="0.59363999999999995"/>
  </r>
  <r>
    <x v="0"/>
    <x v="16"/>
    <x v="5"/>
    <x v="3"/>
    <n v="157.85"/>
    <n v="20.6"/>
    <n v="488.72998000000001"/>
    <n v="1.157E-2"/>
    <n v="0"/>
    <n v="0"/>
    <n v="0"/>
    <n v="0"/>
    <n v="1.01525"/>
  </r>
  <r>
    <x v="0"/>
    <x v="16"/>
    <x v="5"/>
    <x v="4"/>
    <n v="6.95"/>
    <n v="309.58"/>
    <n v="417.93004999999999"/>
    <n v="9.7900000000000001E-3"/>
    <n v="0"/>
    <n v="0"/>
    <n v="0"/>
    <n v="0"/>
    <n v="0.76739999999999997"/>
  </r>
  <r>
    <x v="0"/>
    <x v="16"/>
    <x v="5"/>
    <x v="5"/>
    <n v="55.62"/>
    <n v="87.66"/>
    <n v="1043.18994"/>
    <n v="1.9290000000000002E-2"/>
    <n v="0"/>
    <n v="0"/>
    <n v="0"/>
    <n v="0"/>
    <n v="2.00786"/>
  </r>
  <r>
    <x v="0"/>
    <x v="16"/>
    <x v="5"/>
    <x v="6"/>
    <n v="112.13"/>
    <n v="112.21"/>
    <n v="335.51952999999997"/>
    <n v="4.0439999999999997E-2"/>
    <n v="0"/>
    <n v="0"/>
    <n v="0"/>
    <n v="0"/>
    <n v="0.64580000000000004"/>
  </r>
  <r>
    <x v="0"/>
    <x v="16"/>
    <x v="5"/>
    <x v="7"/>
    <n v="283.95999999999998"/>
    <n v="39.200000000000003"/>
    <n v="1657.5"/>
    <n v="3.9170000000000003E-2"/>
    <n v="0"/>
    <n v="0"/>
    <n v="0"/>
    <n v="0"/>
    <n v="3.3221500000000002"/>
  </r>
  <r>
    <x v="0"/>
    <x v="16"/>
    <x v="5"/>
    <x v="8"/>
    <n v="554.73"/>
    <n v="75.23"/>
    <n v="4322.5605500000001"/>
    <n v="0.12983"/>
    <n v="0"/>
    <n v="0"/>
    <n v="0"/>
    <n v="0"/>
    <n v="8.2792600000000007"/>
  </r>
  <r>
    <x v="0"/>
    <x v="16"/>
    <x v="5"/>
    <x v="9"/>
    <n v="169.83"/>
    <n v="62.82"/>
    <n v="1140.2597699999999"/>
    <n v="4.6760000000000003E-2"/>
    <n v="0"/>
    <n v="0"/>
    <n v="0"/>
    <n v="0"/>
    <n v="2.2079300000000002"/>
  </r>
  <r>
    <x v="0"/>
    <x v="16"/>
    <x v="5"/>
    <x v="10"/>
    <n v="1974.43"/>
    <n v="32.25"/>
    <n v="868.89062000000001"/>
    <n v="0.14186000000000001"/>
    <n v="7.3499999999999998E-3"/>
    <n v="0"/>
    <n v="0"/>
    <n v="0"/>
    <n v="1.6826700000000001"/>
  </r>
  <r>
    <x v="0"/>
    <x v="16"/>
    <x v="6"/>
    <x v="0"/>
    <n v="1637.58"/>
    <n v="54.73"/>
    <n v="19008.929690000001"/>
    <n v="0.44294"/>
    <n v="0"/>
    <n v="0"/>
    <n v="0"/>
    <n v="0"/>
    <n v="37.237830000000002"/>
  </r>
  <r>
    <x v="0"/>
    <x v="16"/>
    <x v="6"/>
    <x v="1"/>
    <n v="1392.18"/>
    <n v="147.57"/>
    <n v="44237.859380000002"/>
    <n v="1.0392600000000001"/>
    <n v="0"/>
    <n v="0"/>
    <n v="0"/>
    <n v="0"/>
    <n v="82.686170000000004"/>
  </r>
  <r>
    <x v="0"/>
    <x v="16"/>
    <x v="6"/>
    <x v="2"/>
    <n v="499.69"/>
    <n v="29.38"/>
    <n v="3328.2402299999999"/>
    <n v="7.0480000000000001E-2"/>
    <n v="0"/>
    <n v="0"/>
    <n v="0"/>
    <n v="0"/>
    <n v="6.7661899999999999"/>
  </r>
  <r>
    <x v="0"/>
    <x v="16"/>
    <x v="6"/>
    <x v="3"/>
    <n v="824.83"/>
    <n v="26.64"/>
    <n v="5386.7900399999999"/>
    <n v="0.10925"/>
    <n v="0"/>
    <n v="0"/>
    <n v="0"/>
    <n v="0"/>
    <n v="11.046430000000001"/>
  </r>
  <r>
    <x v="0"/>
    <x v="16"/>
    <x v="6"/>
    <x v="4"/>
    <n v="39"/>
    <n v="289.39999999999998"/>
    <n v="2462.7597700000001"/>
    <n v="5.9240000000000001E-2"/>
    <n v="0"/>
    <n v="0"/>
    <n v="0"/>
    <n v="0"/>
    <n v="4.5451300000000003"/>
  </r>
  <r>
    <x v="0"/>
    <x v="16"/>
    <x v="6"/>
    <x v="5"/>
    <n v="395.85"/>
    <n v="58.14"/>
    <n v="5339.2392600000003"/>
    <n v="0.11108"/>
    <n v="0"/>
    <n v="0"/>
    <n v="0"/>
    <n v="0"/>
    <n v="10.40677"/>
  </r>
  <r>
    <x v="0"/>
    <x v="16"/>
    <x v="6"/>
    <x v="6"/>
    <n v="237.82"/>
    <n v="190.84"/>
    <n v="5543.78125"/>
    <n v="0.20208000000000001"/>
    <n v="0"/>
    <n v="0"/>
    <n v="0"/>
    <n v="0"/>
    <n v="10.42074"/>
  </r>
  <r>
    <x v="0"/>
    <x v="16"/>
    <x v="6"/>
    <x v="7"/>
    <n v="2334.06"/>
    <n v="38.85"/>
    <n v="23762.070309999999"/>
    <n v="0.47323999999999999"/>
    <n v="0"/>
    <n v="0"/>
    <n v="0"/>
    <n v="0"/>
    <n v="47.479880000000001"/>
  </r>
  <r>
    <x v="0"/>
    <x v="16"/>
    <x v="6"/>
    <x v="8"/>
    <n v="3686.83"/>
    <n v="46.22"/>
    <n v="29797.242190000001"/>
    <n v="0.78312999999999999"/>
    <n v="0"/>
    <n v="0"/>
    <n v="0"/>
    <n v="0"/>
    <n v="58.08323"/>
  </r>
  <r>
    <x v="0"/>
    <x v="16"/>
    <x v="6"/>
    <x v="9"/>
    <n v="2269.06"/>
    <n v="72.91"/>
    <n v="39603.65625"/>
    <n v="0.87068999999999996"/>
    <n v="0"/>
    <n v="0"/>
    <n v="0"/>
    <n v="0"/>
    <n v="75.268619999999999"/>
  </r>
  <r>
    <x v="0"/>
    <x v="16"/>
    <x v="6"/>
    <x v="10"/>
    <n v="3437.51"/>
    <n v="78.89"/>
    <n v="36930.34375"/>
    <n v="1.07822"/>
    <n v="3.7299999999999998E-3"/>
    <n v="0"/>
    <n v="0"/>
    <n v="0"/>
    <n v="70.470680000000002"/>
  </r>
  <r>
    <x v="0"/>
    <x v="16"/>
    <x v="7"/>
    <x v="0"/>
    <n v="3056.74"/>
    <n v="41.19"/>
    <n v="3109.2265600000001"/>
    <n v="0.48230000000000001"/>
    <n v="0"/>
    <n v="0"/>
    <n v="0"/>
    <n v="0"/>
    <n v="6.1371200000000004"/>
  </r>
  <r>
    <x v="0"/>
    <x v="16"/>
    <x v="7"/>
    <x v="1"/>
    <n v="2211.66"/>
    <n v="137.36000000000001"/>
    <n v="9925.84375"/>
    <n v="1.0528900000000001"/>
    <n v="0"/>
    <n v="0"/>
    <n v="0"/>
    <n v="0"/>
    <n v="18.596830000000001"/>
  </r>
  <r>
    <x v="0"/>
    <x v="16"/>
    <x v="7"/>
    <x v="2"/>
    <n v="699.36"/>
    <n v="29.2"/>
    <n v="813.62987999999996"/>
    <n v="7.6910000000000006E-2"/>
    <n v="0"/>
    <n v="0"/>
    <n v="0"/>
    <n v="0"/>
    <n v="1.66283"/>
  </r>
  <r>
    <x v="0"/>
    <x v="16"/>
    <x v="7"/>
    <x v="3"/>
    <n v="955"/>
    <n v="25.58"/>
    <n v="1585.37988"/>
    <n v="9.5130000000000006E-2"/>
    <n v="0"/>
    <n v="0"/>
    <n v="0"/>
    <n v="0"/>
    <n v="3.2775099999999999"/>
  </r>
  <r>
    <x v="0"/>
    <x v="16"/>
    <x v="7"/>
    <x v="4"/>
    <n v="36.659999999999997"/>
    <n v="400"/>
    <n v="644"/>
    <n v="7.424E-2"/>
    <n v="0"/>
    <n v="0"/>
    <n v="0"/>
    <n v="0"/>
    <n v="1.1726399999999999"/>
  </r>
  <r>
    <x v="0"/>
    <x v="16"/>
    <x v="7"/>
    <x v="5"/>
    <n v="377.26"/>
    <n v="52.45"/>
    <n v="1377.4091800000001"/>
    <n v="9.0529999999999999E-2"/>
    <n v="0"/>
    <n v="0"/>
    <n v="0"/>
    <n v="0"/>
    <n v="2.6780200000000001"/>
  </r>
  <r>
    <x v="0"/>
    <x v="16"/>
    <x v="7"/>
    <x v="6"/>
    <n v="1305.29"/>
    <n v="134.91999999999999"/>
    <n v="2003.5781199999999"/>
    <n v="0.62641999999999998"/>
    <n v="0"/>
    <n v="0"/>
    <n v="0"/>
    <n v="0"/>
    <n v="3.79738"/>
  </r>
  <r>
    <x v="0"/>
    <x v="16"/>
    <x v="7"/>
    <x v="7"/>
    <n v="2153.0100000000002"/>
    <n v="34.700000000000003"/>
    <n v="7274.9995099999996"/>
    <n v="0.26929999999999998"/>
    <n v="0"/>
    <n v="0"/>
    <n v="0"/>
    <n v="0"/>
    <n v="14.574630000000001"/>
  </r>
  <r>
    <x v="0"/>
    <x v="16"/>
    <x v="7"/>
    <x v="8"/>
    <n v="6809.08"/>
    <n v="49.4"/>
    <n v="4788.3125"/>
    <n v="1.16178"/>
    <n v="0"/>
    <n v="0"/>
    <n v="0"/>
    <n v="0"/>
    <n v="9.2258099999999992"/>
  </r>
  <r>
    <x v="0"/>
    <x v="16"/>
    <x v="7"/>
    <x v="9"/>
    <n v="3361.25"/>
    <n v="43.23"/>
    <n v="4902.3281200000001"/>
    <n v="0.58906000000000003"/>
    <n v="0"/>
    <n v="0"/>
    <n v="0"/>
    <n v="0"/>
    <n v="9.5612999999999992"/>
  </r>
  <r>
    <x v="0"/>
    <x v="16"/>
    <x v="7"/>
    <x v="10"/>
    <n v="22050.45"/>
    <n v="24.65"/>
    <n v="6560.84375"/>
    <n v="2.3003300000000002"/>
    <n v="0"/>
    <n v="0"/>
    <n v="0"/>
    <n v="0"/>
    <n v="13.35033"/>
  </r>
  <r>
    <x v="0"/>
    <x v="16"/>
    <x v="8"/>
    <x v="0"/>
    <n v="17275.86"/>
    <n v="36.020000000000003"/>
    <n v="18846.09375"/>
    <n v="2.52583"/>
    <n v="0"/>
    <n v="0"/>
    <n v="0"/>
    <n v="0"/>
    <n v="37.729900000000001"/>
  </r>
  <r>
    <x v="0"/>
    <x v="16"/>
    <x v="8"/>
    <x v="1"/>
    <n v="24369.45"/>
    <n v="49.75"/>
    <n v="23742.4375"/>
    <n v="4.3514699999999999"/>
    <n v="0"/>
    <n v="0"/>
    <n v="0"/>
    <n v="0"/>
    <n v="46.297930000000001"/>
  </r>
  <r>
    <x v="0"/>
    <x v="16"/>
    <x v="8"/>
    <x v="2"/>
    <n v="2500.15"/>
    <n v="54.38"/>
    <n v="7312.4531200000001"/>
    <n v="0.56318000000000001"/>
    <n v="0"/>
    <n v="0"/>
    <n v="0"/>
    <n v="0"/>
    <n v="14.01751"/>
  </r>
  <r>
    <x v="0"/>
    <x v="16"/>
    <x v="8"/>
    <x v="3"/>
    <n v="7325.56"/>
    <n v="17.84"/>
    <n v="7060.2109399999999"/>
    <n v="0.55462"/>
    <n v="0"/>
    <n v="0"/>
    <n v="0"/>
    <n v="0"/>
    <n v="14.72636"/>
  </r>
  <r>
    <x v="0"/>
    <x v="16"/>
    <x v="8"/>
    <x v="4"/>
    <n v="209.3"/>
    <n v="364.83"/>
    <n v="3418.46875"/>
    <n v="0.38241999999999998"/>
    <n v="0"/>
    <n v="0"/>
    <n v="0"/>
    <n v="0"/>
    <n v="6.2487399999999997"/>
  </r>
  <r>
    <x v="0"/>
    <x v="16"/>
    <x v="8"/>
    <x v="5"/>
    <n v="2481.92"/>
    <n v="63.43"/>
    <n v="9039.9531200000001"/>
    <n v="0.64522999999999997"/>
    <n v="0"/>
    <n v="0"/>
    <n v="0"/>
    <n v="0"/>
    <n v="17.515260000000001"/>
  </r>
  <r>
    <x v="0"/>
    <x v="16"/>
    <x v="8"/>
    <x v="6"/>
    <n v="7627.78"/>
    <n v="89.69"/>
    <n v="7539.625"/>
    <n v="2.6945899999999998"/>
    <n v="0"/>
    <n v="0"/>
    <n v="0"/>
    <n v="0"/>
    <n v="14.59295"/>
  </r>
  <r>
    <x v="0"/>
    <x v="16"/>
    <x v="8"/>
    <x v="7"/>
    <n v="15586.12"/>
    <n v="29.06"/>
    <n v="33798.21875"/>
    <n v="2.0103200000000001"/>
    <n v="0"/>
    <n v="0"/>
    <n v="0"/>
    <n v="0"/>
    <n v="68.440269999999998"/>
  </r>
  <r>
    <x v="0"/>
    <x v="16"/>
    <x v="8"/>
    <x v="8"/>
    <n v="28809.439999999999"/>
    <n v="49.92"/>
    <n v="35837.5"/>
    <n v="5.6676099999999998"/>
    <n v="0"/>
    <n v="0"/>
    <n v="0"/>
    <n v="0"/>
    <n v="69.615520000000004"/>
  </r>
  <r>
    <x v="0"/>
    <x v="16"/>
    <x v="8"/>
    <x v="9"/>
    <n v="17356.23"/>
    <n v="51.76"/>
    <n v="56168.25"/>
    <n v="4.5306600000000001"/>
    <n v="0"/>
    <n v="0"/>
    <n v="0"/>
    <n v="0"/>
    <n v="110.04076000000001"/>
  </r>
  <r>
    <x v="0"/>
    <x v="16"/>
    <x v="8"/>
    <x v="10"/>
    <n v="74519.08"/>
    <n v="36.19"/>
    <n v="30381.375"/>
    <n v="10.05147"/>
    <n v="0"/>
    <n v="0"/>
    <n v="0"/>
    <n v="0"/>
    <n v="59.580100000000002"/>
  </r>
  <r>
    <x v="0"/>
    <x v="17"/>
    <x v="0"/>
    <x v="0"/>
    <n v="8888.3700000000008"/>
    <n v="28.72"/>
    <n v="7708.0468799999999"/>
    <n v="0.78290000000000004"/>
    <n v="0"/>
    <n v="0"/>
    <n v="0"/>
    <n v="0"/>
    <n v="15.26741"/>
  </r>
  <r>
    <x v="0"/>
    <x v="17"/>
    <x v="0"/>
    <x v="1"/>
    <n v="3131.41"/>
    <n v="134.80000000000001"/>
    <n v="8232"/>
    <n v="1.39781"/>
    <n v="0"/>
    <n v="0"/>
    <n v="0"/>
    <n v="0"/>
    <n v="14.91203"/>
  </r>
  <r>
    <x v="0"/>
    <x v="17"/>
    <x v="0"/>
    <x v="2"/>
    <n v="1134.92"/>
    <n v="44.15"/>
    <n v="3601.6601599999999"/>
    <n v="0.16916"/>
    <n v="0"/>
    <n v="0"/>
    <n v="0"/>
    <n v="0"/>
    <n v="7.0193300000000001"/>
  </r>
  <r>
    <x v="0"/>
    <x v="17"/>
    <x v="0"/>
    <x v="3"/>
    <n v="2390.77"/>
    <n v="18.66"/>
    <n v="2652.9299299999998"/>
    <n v="0.14565"/>
    <n v="0"/>
    <n v="0"/>
    <n v="0"/>
    <n v="0"/>
    <n v="5.3265799999999999"/>
  </r>
  <r>
    <x v="0"/>
    <x v="17"/>
    <x v="0"/>
    <x v="4"/>
    <n v="145.27000000000001"/>
    <n v="206.46"/>
    <n v="1065.3593800000001"/>
    <n v="0.11173"/>
    <n v="0"/>
    <n v="0"/>
    <n v="0"/>
    <n v="0"/>
    <n v="1.94496"/>
  </r>
  <r>
    <x v="0"/>
    <x v="17"/>
    <x v="0"/>
    <x v="5"/>
    <n v="918.32"/>
    <n v="44.73"/>
    <n v="1735.6894500000001"/>
    <n v="0.12759999999999999"/>
    <n v="0"/>
    <n v="0"/>
    <n v="0"/>
    <n v="0"/>
    <n v="3.2725399999999998"/>
  </r>
  <r>
    <x v="0"/>
    <x v="17"/>
    <x v="0"/>
    <x v="6"/>
    <n v="5170.22"/>
    <n v="59.89"/>
    <n v="2127.4531200000001"/>
    <n v="0.90769"/>
    <n v="0"/>
    <n v="0"/>
    <n v="0"/>
    <n v="0"/>
    <n v="4.0806899999999997"/>
  </r>
  <r>
    <x v="0"/>
    <x v="17"/>
    <x v="0"/>
    <x v="7"/>
    <n v="4888.6400000000003"/>
    <n v="19.37"/>
    <n v="5628.6015600000001"/>
    <n v="0.2994"/>
    <n v="0"/>
    <n v="0"/>
    <n v="0"/>
    <n v="0"/>
    <n v="11.27966"/>
  </r>
  <r>
    <x v="0"/>
    <x v="17"/>
    <x v="0"/>
    <x v="8"/>
    <n v="23863.26"/>
    <n v="25.99"/>
    <n v="6694.0625"/>
    <n v="1.69323"/>
    <n v="0"/>
    <n v="0"/>
    <n v="0"/>
    <n v="0"/>
    <n v="13.194789999999999"/>
  </r>
  <r>
    <x v="0"/>
    <x v="17"/>
    <x v="0"/>
    <x v="9"/>
    <n v="4773.6000000000004"/>
    <n v="45.69"/>
    <n v="3686.65625"/>
    <n v="0.76605000000000001"/>
    <n v="0"/>
    <n v="0"/>
    <n v="0"/>
    <n v="0"/>
    <n v="7.0496400000000001"/>
  </r>
  <r>
    <x v="0"/>
    <x v="17"/>
    <x v="0"/>
    <x v="10"/>
    <n v="25628.82"/>
    <n v="44.48"/>
    <n v="8443.1875"/>
    <n v="3.36964"/>
    <n v="0"/>
    <n v="0"/>
    <n v="0"/>
    <n v="0"/>
    <n v="16.158000000000001"/>
  </r>
  <r>
    <x v="0"/>
    <x v="17"/>
    <x v="1"/>
    <x v="0"/>
    <n v="4597.3599999999997"/>
    <n v="57.22"/>
    <n v="12659.65625"/>
    <n v="0.89856999999999998"/>
    <n v="0"/>
    <n v="0"/>
    <n v="0"/>
    <n v="0"/>
    <n v="24.073450000000001"/>
  </r>
  <r>
    <x v="0"/>
    <x v="17"/>
    <x v="1"/>
    <x v="1"/>
    <n v="3916.98"/>
    <n v="125.56"/>
    <n v="16241.96875"/>
    <n v="1.4778800000000001"/>
    <n v="0"/>
    <n v="0"/>
    <n v="0"/>
    <n v="0"/>
    <n v="29.806709999999999"/>
  </r>
  <r>
    <x v="0"/>
    <x v="17"/>
    <x v="1"/>
    <x v="2"/>
    <n v="941"/>
    <n v="62.55"/>
    <n v="4250.8398399999996"/>
    <n v="0.18443999999999999"/>
    <n v="0"/>
    <n v="0"/>
    <n v="0"/>
    <n v="0"/>
    <n v="7.9057899999999997"/>
  </r>
  <r>
    <x v="0"/>
    <x v="17"/>
    <x v="1"/>
    <x v="3"/>
    <n v="3567.9"/>
    <n v="12.57"/>
    <n v="2699.2402299999999"/>
    <n v="0.14097000000000001"/>
    <n v="0"/>
    <n v="0"/>
    <n v="0"/>
    <n v="0"/>
    <n v="5.6167600000000002"/>
  </r>
  <r>
    <x v="0"/>
    <x v="17"/>
    <x v="1"/>
    <x v="4"/>
    <n v="106.93"/>
    <n v="297.29000000000002"/>
    <n v="1994.8105499999999"/>
    <n v="0.13239000000000001"/>
    <n v="0"/>
    <n v="0"/>
    <n v="0"/>
    <n v="0"/>
    <n v="3.5701999999999998"/>
  </r>
  <r>
    <x v="0"/>
    <x v="17"/>
    <x v="1"/>
    <x v="5"/>
    <n v="1383.15"/>
    <n v="44.43"/>
    <n v="5879.8286099999996"/>
    <n v="0.23796"/>
    <n v="0"/>
    <n v="0"/>
    <n v="0"/>
    <n v="0"/>
    <n v="11.146710000000001"/>
  </r>
  <r>
    <x v="0"/>
    <x v="17"/>
    <x v="1"/>
    <x v="6"/>
    <n v="2152.11"/>
    <n v="195.41"/>
    <n v="14355.15625"/>
    <n v="1.1184000000000001"/>
    <n v="0"/>
    <n v="0"/>
    <n v="0"/>
    <n v="0"/>
    <n v="26.1891"/>
  </r>
  <r>
    <x v="0"/>
    <x v="17"/>
    <x v="1"/>
    <x v="7"/>
    <n v="5702.97"/>
    <n v="25.19"/>
    <n v="13356.976559999999"/>
    <n v="0.49463000000000001"/>
    <n v="0"/>
    <n v="0"/>
    <n v="0"/>
    <n v="0"/>
    <n v="26.607479999999999"/>
  </r>
  <r>
    <x v="0"/>
    <x v="17"/>
    <x v="1"/>
    <x v="8"/>
    <n v="12724.8"/>
    <n v="45.04"/>
    <n v="12785.84375"/>
    <n v="1.6549199999999999"/>
    <n v="0"/>
    <n v="0"/>
    <n v="0"/>
    <n v="0"/>
    <n v="24.223839999999999"/>
  </r>
  <r>
    <x v="0"/>
    <x v="17"/>
    <x v="1"/>
    <x v="9"/>
    <n v="4473.16"/>
    <n v="65.25"/>
    <n v="19221.28125"/>
    <n v="1.1549799999999999"/>
    <n v="0"/>
    <n v="0"/>
    <n v="0"/>
    <n v="0"/>
    <n v="36.154339999999998"/>
  </r>
  <r>
    <x v="0"/>
    <x v="17"/>
    <x v="1"/>
    <x v="10"/>
    <n v="29064.74"/>
    <n v="34.17"/>
    <n v="7644"/>
    <n v="2.9109099999999999"/>
    <n v="0"/>
    <n v="0"/>
    <n v="0"/>
    <n v="0"/>
    <n v="14.54749"/>
  </r>
  <r>
    <x v="0"/>
    <x v="17"/>
    <x v="2"/>
    <x v="0"/>
    <n v="1128.52"/>
    <n v="67.040000000000006"/>
    <n v="7286.8588900000004"/>
    <n v="0.18629000000000001"/>
    <n v="0"/>
    <n v="0"/>
    <n v="0"/>
    <n v="0"/>
    <n v="13.797840000000001"/>
  </r>
  <r>
    <x v="0"/>
    <x v="17"/>
    <x v="2"/>
    <x v="1"/>
    <n v="616.63"/>
    <n v="199.54"/>
    <n v="15234.566409999999"/>
    <n v="0.33268999999999999"/>
    <n v="0"/>
    <n v="0"/>
    <n v="0"/>
    <n v="0"/>
    <n v="27.672699999999999"/>
  </r>
  <r>
    <x v="0"/>
    <x v="17"/>
    <x v="2"/>
    <x v="2"/>
    <n v="273.95"/>
    <n v="32.729999999999997"/>
    <n v="547.29003999999998"/>
    <n v="1.753E-2"/>
    <n v="0"/>
    <n v="0"/>
    <n v="0"/>
    <n v="0"/>
    <n v="1.0561100000000001"/>
  </r>
  <r>
    <x v="0"/>
    <x v="17"/>
    <x v="2"/>
    <x v="3"/>
    <n v="416.14"/>
    <n v="17.13"/>
    <n v="602.16992000000005"/>
    <n v="2.2800000000000001E-2"/>
    <n v="0"/>
    <n v="0"/>
    <n v="0"/>
    <n v="0"/>
    <n v="1.23312"/>
  </r>
  <r>
    <x v="0"/>
    <x v="17"/>
    <x v="2"/>
    <x v="4"/>
    <n v="16.93"/>
    <n v="350.82"/>
    <n v="1020.87988"/>
    <n v="2.308E-2"/>
    <n v="0"/>
    <n v="0"/>
    <n v="0"/>
    <n v="0"/>
    <n v="1.81962"/>
  </r>
  <r>
    <x v="0"/>
    <x v="17"/>
    <x v="2"/>
    <x v="5"/>
    <n v="94.79"/>
    <n v="158.35"/>
    <n v="3073.6503899999998"/>
    <n v="5.1889999999999999E-2"/>
    <n v="0"/>
    <n v="0"/>
    <n v="0"/>
    <n v="0"/>
    <n v="5.6737399999999996"/>
  </r>
  <r>
    <x v="0"/>
    <x v="17"/>
    <x v="2"/>
    <x v="6"/>
    <n v="240.96"/>
    <n v="195.45"/>
    <n v="3967.6816399999998"/>
    <n v="0.14779"/>
    <n v="0"/>
    <n v="0"/>
    <n v="0"/>
    <n v="0"/>
    <n v="7.24092"/>
  </r>
  <r>
    <x v="0"/>
    <x v="17"/>
    <x v="2"/>
    <x v="7"/>
    <n v="1147.21"/>
    <n v="45.3"/>
    <n v="6111.8105500000001"/>
    <n v="0.14302999999999999"/>
    <n v="0"/>
    <n v="0"/>
    <n v="0"/>
    <n v="0"/>
    <n v="11.855219999999999"/>
  </r>
  <r>
    <x v="0"/>
    <x v="17"/>
    <x v="2"/>
    <x v="8"/>
    <n v="2617.29"/>
    <n v="66.36"/>
    <n v="11743.72559"/>
    <n v="0.34054000000000001"/>
    <n v="0"/>
    <n v="0"/>
    <n v="0"/>
    <n v="0"/>
    <n v="21.941040000000001"/>
  </r>
  <r>
    <x v="0"/>
    <x v="17"/>
    <x v="2"/>
    <x v="9"/>
    <n v="861.43"/>
    <n v="124.79"/>
    <n v="12915.941409999999"/>
    <n v="0.2576"/>
    <n v="0"/>
    <n v="0"/>
    <n v="0"/>
    <n v="0"/>
    <n v="23.681519999999999"/>
  </r>
  <r>
    <x v="0"/>
    <x v="17"/>
    <x v="2"/>
    <x v="10"/>
    <n v="3137.48"/>
    <n v="76.62"/>
    <n v="5826.4296899999999"/>
    <n v="0.44771"/>
    <n v="0"/>
    <n v="0"/>
    <n v="0"/>
    <n v="0"/>
    <n v="10.84385"/>
  </r>
  <r>
    <x v="0"/>
    <x v="17"/>
    <x v="3"/>
    <x v="0"/>
    <n v="1465.14"/>
    <n v="37.89"/>
    <n v="3209.73047"/>
    <n v="0.1961"/>
    <n v="0"/>
    <n v="0"/>
    <n v="0"/>
    <n v="0"/>
    <n v="6.1889900000000004"/>
  </r>
  <r>
    <x v="0"/>
    <x v="17"/>
    <x v="3"/>
    <x v="1"/>
    <n v="661.88"/>
    <n v="149.41999999999999"/>
    <n v="6229.1914100000004"/>
    <n v="0.32851000000000002"/>
    <n v="0"/>
    <n v="0"/>
    <n v="0"/>
    <n v="0"/>
    <n v="11.36652"/>
  </r>
  <r>
    <x v="0"/>
    <x v="17"/>
    <x v="3"/>
    <x v="2"/>
    <n v="305.86"/>
    <n v="26.78"/>
    <n v="512.37012000000004"/>
    <n v="3.083E-2"/>
    <n v="0"/>
    <n v="0"/>
    <n v="0"/>
    <n v="0"/>
    <n v="1.0286599999999999"/>
  </r>
  <r>
    <x v="0"/>
    <x v="17"/>
    <x v="3"/>
    <x v="3"/>
    <n v="565.96"/>
    <n v="13.83"/>
    <n v="593.6499"/>
    <n v="3.3790000000000001E-2"/>
    <n v="0"/>
    <n v="0"/>
    <n v="0"/>
    <n v="0"/>
    <n v="1.22482"/>
  </r>
  <r>
    <x v="0"/>
    <x v="17"/>
    <x v="3"/>
    <x v="4"/>
    <n v="15.64"/>
    <n v="385.67"/>
    <n v="582.35986000000003"/>
    <n v="2.785E-2"/>
    <n v="0"/>
    <n v="0"/>
    <n v="0"/>
    <n v="0"/>
    <n v="1.0360400000000001"/>
  </r>
  <r>
    <x v="0"/>
    <x v="17"/>
    <x v="3"/>
    <x v="5"/>
    <n v="233.64"/>
    <n v="77.19"/>
    <n v="1755.2597699999999"/>
    <n v="6.6739999999999994E-2"/>
    <n v="0"/>
    <n v="0"/>
    <n v="0"/>
    <n v="0"/>
    <n v="3.2736900000000002"/>
  </r>
  <r>
    <x v="0"/>
    <x v="17"/>
    <x v="3"/>
    <x v="6"/>
    <n v="206.43"/>
    <n v="195.01"/>
    <n v="1179.8398400000001"/>
    <n v="0.15048"/>
    <n v="0"/>
    <n v="0"/>
    <n v="0"/>
    <n v="0"/>
    <n v="2.1589900000000002"/>
  </r>
  <r>
    <x v="0"/>
    <x v="17"/>
    <x v="3"/>
    <x v="7"/>
    <n v="1306.1600000000001"/>
    <n v="27.22"/>
    <n v="3128.4199199999998"/>
    <n v="0.14157"/>
    <n v="0"/>
    <n v="0"/>
    <n v="0"/>
    <n v="0"/>
    <n v="6.1891400000000001"/>
  </r>
  <r>
    <x v="0"/>
    <x v="17"/>
    <x v="3"/>
    <x v="8"/>
    <n v="2855.98"/>
    <n v="55.48"/>
    <n v="9287.7890599999992"/>
    <n v="0.53785000000000005"/>
    <n v="0"/>
    <n v="0"/>
    <n v="0"/>
    <n v="0"/>
    <n v="17.642340000000001"/>
  </r>
  <r>
    <x v="0"/>
    <x v="17"/>
    <x v="3"/>
    <x v="9"/>
    <n v="1499.18"/>
    <n v="34.67"/>
    <n v="3396.7185100000002"/>
    <n v="0.21379000000000001"/>
    <n v="0"/>
    <n v="0"/>
    <n v="0"/>
    <n v="0"/>
    <n v="6.5251299999999999"/>
  </r>
  <r>
    <x v="0"/>
    <x v="17"/>
    <x v="3"/>
    <x v="10"/>
    <n v="6814.4"/>
    <n v="28.22"/>
    <n v="2474.3125"/>
    <n v="0.50758000000000003"/>
    <n v="0"/>
    <n v="0"/>
    <n v="0"/>
    <n v="0"/>
    <n v="4.7264699999999999"/>
  </r>
  <r>
    <x v="0"/>
    <x v="17"/>
    <x v="4"/>
    <x v="0"/>
    <n v="2900.53"/>
    <n v="64.08"/>
    <n v="15098.60059"/>
    <n v="0.57201000000000002"/>
    <n v="0"/>
    <n v="0"/>
    <n v="0"/>
    <n v="0"/>
    <n v="28.36131"/>
  </r>
  <r>
    <x v="0"/>
    <x v="17"/>
    <x v="4"/>
    <x v="1"/>
    <n v="2414.13"/>
    <n v="156.5"/>
    <n v="36007.984380000002"/>
    <n v="1.2369600000000001"/>
    <n v="0"/>
    <n v="0"/>
    <n v="0"/>
    <n v="0"/>
    <n v="65.321849999999998"/>
  </r>
  <r>
    <x v="0"/>
    <x v="17"/>
    <x v="4"/>
    <x v="2"/>
    <n v="911.04"/>
    <n v="26.71"/>
    <n v="2279.28125"/>
    <n v="8.3400000000000002E-2"/>
    <n v="0"/>
    <n v="0"/>
    <n v="0"/>
    <n v="0"/>
    <n v="4.5057900000000002"/>
  </r>
  <r>
    <x v="0"/>
    <x v="17"/>
    <x v="4"/>
    <x v="3"/>
    <n v="1460.26"/>
    <n v="23.51"/>
    <n v="4174.25"/>
    <n v="0.11894"/>
    <n v="0"/>
    <n v="0"/>
    <n v="0"/>
    <n v="0"/>
    <n v="8.4046299999999992"/>
  </r>
  <r>
    <x v="0"/>
    <x v="17"/>
    <x v="4"/>
    <x v="4"/>
    <n v="64.11"/>
    <n v="231.84"/>
    <n v="1497.6796899999999"/>
    <n v="6.8290000000000003E-2"/>
    <n v="0"/>
    <n v="0"/>
    <n v="0"/>
    <n v="0"/>
    <n v="2.7049300000000001"/>
  </r>
  <r>
    <x v="0"/>
    <x v="17"/>
    <x v="4"/>
    <x v="5"/>
    <n v="544.51"/>
    <n v="85.46"/>
    <n v="6543.6406200000001"/>
    <n v="0.15547"/>
    <n v="0"/>
    <n v="0"/>
    <n v="0"/>
    <n v="0"/>
    <n v="12.173640000000001"/>
  </r>
  <r>
    <x v="0"/>
    <x v="17"/>
    <x v="4"/>
    <x v="6"/>
    <n v="847.18"/>
    <n v="159.07"/>
    <n v="4170.7421899999999"/>
    <n v="0.46662999999999999"/>
    <n v="0"/>
    <n v="0"/>
    <n v="0"/>
    <n v="0"/>
    <n v="7.6626300000000001"/>
  </r>
  <r>
    <x v="0"/>
    <x v="17"/>
    <x v="4"/>
    <x v="7"/>
    <n v="2812.32"/>
    <n v="40.5"/>
    <n v="17687.476559999999"/>
    <n v="0.44818000000000002"/>
    <n v="0"/>
    <n v="0"/>
    <n v="0"/>
    <n v="0"/>
    <n v="34.453499999999998"/>
  </r>
  <r>
    <x v="0"/>
    <x v="17"/>
    <x v="4"/>
    <x v="8"/>
    <n v="7358.63"/>
    <n v="59.33"/>
    <n v="30961.265619999998"/>
    <n v="1.3166899999999999"/>
    <n v="0"/>
    <n v="0"/>
    <n v="0"/>
    <n v="0"/>
    <n v="58.314509999999999"/>
  </r>
  <r>
    <x v="0"/>
    <x v="17"/>
    <x v="4"/>
    <x v="9"/>
    <n v="3058.45"/>
    <n v="78.39"/>
    <n v="32605.0625"/>
    <n v="0.95306000000000002"/>
    <n v="0"/>
    <n v="0"/>
    <n v="0"/>
    <n v="0"/>
    <n v="60.880490000000002"/>
  </r>
  <r>
    <x v="0"/>
    <x v="17"/>
    <x v="4"/>
    <x v="10"/>
    <n v="7505.34"/>
    <n v="73.48"/>
    <n v="13963.59375"/>
    <n v="1.6754"/>
    <n v="0"/>
    <n v="0"/>
    <n v="0"/>
    <n v="0"/>
    <n v="25.962969999999999"/>
  </r>
  <r>
    <x v="0"/>
    <x v="17"/>
    <x v="5"/>
    <x v="0"/>
    <n v="540.88"/>
    <n v="49.31"/>
    <n v="4048.2099600000001"/>
    <n v="9.7970000000000002E-2"/>
    <n v="0"/>
    <n v="0"/>
    <n v="0"/>
    <n v="0"/>
    <n v="7.6837499999999999"/>
  </r>
  <r>
    <x v="0"/>
    <x v="17"/>
    <x v="5"/>
    <x v="1"/>
    <n v="194"/>
    <n v="179.72"/>
    <n v="3306.9199199999998"/>
    <n v="0.10445"/>
    <n v="0"/>
    <n v="0"/>
    <n v="0"/>
    <n v="0"/>
    <n v="5.9986300000000004"/>
  </r>
  <r>
    <x v="0"/>
    <x v="17"/>
    <x v="5"/>
    <x v="2"/>
    <n v="105.55"/>
    <n v="28.08"/>
    <n v="443.72998000000001"/>
    <n v="1.0710000000000001E-2"/>
    <n v="0"/>
    <n v="0"/>
    <n v="0"/>
    <n v="0"/>
    <n v="0.88568000000000002"/>
  </r>
  <r>
    <x v="0"/>
    <x v="17"/>
    <x v="5"/>
    <x v="3"/>
    <n v="193.46"/>
    <n v="21.58"/>
    <n v="768.5"/>
    <n v="1.538E-2"/>
    <n v="0"/>
    <n v="0"/>
    <n v="0"/>
    <n v="0"/>
    <n v="1.55508"/>
  </r>
  <r>
    <x v="0"/>
    <x v="17"/>
    <x v="5"/>
    <x v="4"/>
    <n v="8.69"/>
    <n v="306.69"/>
    <n v="533.64000999999996"/>
    <n v="1.244E-2"/>
    <n v="0"/>
    <n v="0"/>
    <n v="0"/>
    <n v="0"/>
    <n v="0.95589999999999997"/>
  </r>
  <r>
    <x v="0"/>
    <x v="17"/>
    <x v="5"/>
    <x v="5"/>
    <n v="72.48"/>
    <n v="86.22"/>
    <n v="1453.6001000000001"/>
    <n v="2.6540000000000001E-2"/>
    <n v="0"/>
    <n v="0"/>
    <n v="0"/>
    <n v="0"/>
    <n v="2.7308300000000001"/>
  </r>
  <r>
    <x v="0"/>
    <x v="17"/>
    <x v="5"/>
    <x v="6"/>
    <n v="116.03"/>
    <n v="110.55"/>
    <n v="431.16016000000002"/>
    <n v="4.258E-2"/>
    <n v="0"/>
    <n v="0"/>
    <n v="0"/>
    <n v="0"/>
    <n v="0.80993000000000004"/>
  </r>
  <r>
    <x v="0"/>
    <x v="17"/>
    <x v="5"/>
    <x v="7"/>
    <n v="344.05"/>
    <n v="37.4"/>
    <n v="2247.5205099999998"/>
    <n v="5.0380000000000001E-2"/>
    <n v="0"/>
    <n v="0"/>
    <n v="0"/>
    <n v="0"/>
    <n v="4.4030899999999997"/>
  </r>
  <r>
    <x v="0"/>
    <x v="17"/>
    <x v="5"/>
    <x v="8"/>
    <n v="636.5"/>
    <n v="72.52"/>
    <n v="5929.5605500000001"/>
    <n v="0.15939"/>
    <n v="0"/>
    <n v="0"/>
    <n v="0"/>
    <n v="0"/>
    <n v="11.10586"/>
  </r>
  <r>
    <x v="0"/>
    <x v="17"/>
    <x v="5"/>
    <x v="9"/>
    <n v="195.85"/>
    <n v="58.98"/>
    <n v="1534.75"/>
    <n v="5.4399999999999997E-2"/>
    <n v="0"/>
    <n v="0"/>
    <n v="0"/>
    <n v="0"/>
    <n v="2.9087299999999998"/>
  </r>
  <r>
    <x v="0"/>
    <x v="17"/>
    <x v="5"/>
    <x v="10"/>
    <n v="2008.14"/>
    <n v="33.270000000000003"/>
    <n v="1121.38086"/>
    <n v="0.14742"/>
    <n v="7.4200000000000004E-3"/>
    <n v="0"/>
    <n v="0"/>
    <n v="0"/>
    <n v="2.12399"/>
  </r>
  <r>
    <x v="0"/>
    <x v="17"/>
    <x v="6"/>
    <x v="0"/>
    <n v="2045.95"/>
    <n v="52.61"/>
    <n v="21484.703119999998"/>
    <n v="0.55857000000000001"/>
    <n v="0"/>
    <n v="0"/>
    <n v="0"/>
    <n v="0"/>
    <n v="41.154890000000002"/>
  </r>
  <r>
    <x v="0"/>
    <x v="17"/>
    <x v="6"/>
    <x v="1"/>
    <n v="1733.48"/>
    <n v="138.49"/>
    <n v="47265.84375"/>
    <n v="1.2935700000000001"/>
    <n v="0"/>
    <n v="0"/>
    <n v="0"/>
    <n v="0"/>
    <n v="86.301159999999996"/>
  </r>
  <r>
    <x v="0"/>
    <x v="17"/>
    <x v="6"/>
    <x v="2"/>
    <n v="640.78"/>
    <n v="29.06"/>
    <n v="4099.6503899999998"/>
    <n v="9.2530000000000001E-2"/>
    <n v="0"/>
    <n v="0"/>
    <n v="0"/>
    <n v="0"/>
    <n v="8.1435499999999994"/>
  </r>
  <r>
    <x v="0"/>
    <x v="17"/>
    <x v="6"/>
    <x v="3"/>
    <n v="1077.45"/>
    <n v="26.81"/>
    <n v="6772.9199200000003"/>
    <n v="0.14566999999999999"/>
    <n v="0"/>
    <n v="0"/>
    <n v="0"/>
    <n v="0"/>
    <n v="13.55733"/>
  </r>
  <r>
    <x v="0"/>
    <x v="17"/>
    <x v="6"/>
    <x v="4"/>
    <n v="47.9"/>
    <n v="293.25"/>
    <n v="2609.9003899999998"/>
    <n v="7.3289999999999994E-2"/>
    <n v="0"/>
    <n v="0"/>
    <n v="0"/>
    <n v="0"/>
    <n v="4.6959600000000004"/>
  </r>
  <r>
    <x v="0"/>
    <x v="17"/>
    <x v="6"/>
    <x v="5"/>
    <n v="509.75"/>
    <n v="53.81"/>
    <n v="6128.5507799999996"/>
    <n v="0.14409"/>
    <n v="0"/>
    <n v="0"/>
    <n v="0"/>
    <n v="0"/>
    <n v="11.67545"/>
  </r>
  <r>
    <x v="0"/>
    <x v="17"/>
    <x v="6"/>
    <x v="6"/>
    <n v="268.44"/>
    <n v="193.49"/>
    <n v="5924.7109399999999"/>
    <n v="0.23396"/>
    <n v="0"/>
    <n v="0"/>
    <n v="0"/>
    <n v="0"/>
    <n v="10.858879999999999"/>
  </r>
  <r>
    <x v="0"/>
    <x v="17"/>
    <x v="6"/>
    <x v="7"/>
    <n v="3085"/>
    <n v="37.14"/>
    <n v="27889.5625"/>
    <n v="0.62331000000000003"/>
    <n v="0"/>
    <n v="0"/>
    <n v="0"/>
    <n v="0"/>
    <n v="54.449100000000001"/>
  </r>
  <r>
    <x v="0"/>
    <x v="17"/>
    <x v="6"/>
    <x v="8"/>
    <n v="4479.3"/>
    <n v="42.45"/>
    <n v="33640.109380000002"/>
    <n v="0.96409"/>
    <n v="0"/>
    <n v="0"/>
    <n v="0"/>
    <n v="0"/>
    <n v="64.204549999999998"/>
  </r>
  <r>
    <x v="0"/>
    <x v="17"/>
    <x v="6"/>
    <x v="9"/>
    <n v="2917.13"/>
    <n v="65.989999999999995"/>
    <n v="42768.890619999998"/>
    <n v="1.1007899999999999"/>
    <n v="0"/>
    <n v="0"/>
    <n v="0"/>
    <n v="0"/>
    <n v="79.59"/>
  </r>
  <r>
    <x v="0"/>
    <x v="17"/>
    <x v="6"/>
    <x v="10"/>
    <n v="3992.48"/>
    <n v="72.98"/>
    <n v="40502.390619999998"/>
    <n v="1.2961100000000001"/>
    <n v="3.7799999999999999E-3"/>
    <n v="0"/>
    <n v="0"/>
    <n v="0"/>
    <n v="75.565219999999997"/>
  </r>
  <r>
    <x v="0"/>
    <x v="17"/>
    <x v="7"/>
    <x v="0"/>
    <n v="3138.08"/>
    <n v="40.53"/>
    <n v="3296.9609399999999"/>
    <n v="0.50065999999999999"/>
    <n v="0"/>
    <n v="0"/>
    <n v="0"/>
    <n v="0"/>
    <n v="6.3561100000000001"/>
  </r>
  <r>
    <x v="0"/>
    <x v="17"/>
    <x v="7"/>
    <x v="1"/>
    <n v="2288.9899999999998"/>
    <n v="134.57"/>
    <n v="10406.39062"/>
    <n v="1.1113299999999999"/>
    <n v="0"/>
    <n v="0"/>
    <n v="0"/>
    <n v="0"/>
    <n v="19.018360000000001"/>
  </r>
  <r>
    <x v="0"/>
    <x v="17"/>
    <x v="7"/>
    <x v="2"/>
    <n v="730.41"/>
    <n v="29.48"/>
    <n v="915.47949000000006"/>
    <n v="8.2040000000000002E-2"/>
    <n v="0"/>
    <n v="0"/>
    <n v="0"/>
    <n v="0"/>
    <n v="1.8246599999999999"/>
  </r>
  <r>
    <x v="0"/>
    <x v="17"/>
    <x v="7"/>
    <x v="3"/>
    <n v="1026.17"/>
    <n v="26.23"/>
    <n v="1866.66992"/>
    <n v="0.10562000000000001"/>
    <n v="0"/>
    <n v="0"/>
    <n v="0"/>
    <n v="0"/>
    <n v="3.7613599999999998"/>
  </r>
  <r>
    <x v="0"/>
    <x v="17"/>
    <x v="7"/>
    <x v="4"/>
    <n v="38.31"/>
    <n v="400"/>
    <n v="660"/>
    <n v="7.7939999999999995E-2"/>
    <n v="0"/>
    <n v="0"/>
    <n v="0"/>
    <n v="0"/>
    <n v="1.1722600000000001"/>
  </r>
  <r>
    <x v="0"/>
    <x v="17"/>
    <x v="7"/>
    <x v="5"/>
    <n v="407.09"/>
    <n v="50.26"/>
    <n v="1499.25"/>
    <n v="9.8879999999999996E-2"/>
    <n v="0"/>
    <n v="0"/>
    <n v="0"/>
    <n v="0"/>
    <n v="2.8494100000000002"/>
  </r>
  <r>
    <x v="0"/>
    <x v="17"/>
    <x v="7"/>
    <x v="6"/>
    <n v="1320.04"/>
    <n v="138.46"/>
    <n v="2042.2265600000001"/>
    <n v="0.63759999999999994"/>
    <n v="0"/>
    <n v="0"/>
    <n v="0"/>
    <n v="0"/>
    <n v="3.7721499999999999"/>
  </r>
  <r>
    <x v="0"/>
    <x v="17"/>
    <x v="7"/>
    <x v="7"/>
    <n v="2393.04"/>
    <n v="34.619999999999997"/>
    <n v="8308.9882799999996"/>
    <n v="0.31663000000000002"/>
    <n v="0"/>
    <n v="0"/>
    <n v="0"/>
    <n v="0"/>
    <n v="16.25273"/>
  </r>
  <r>
    <x v="0"/>
    <x v="17"/>
    <x v="7"/>
    <x v="8"/>
    <n v="6910.9"/>
    <n v="49.17"/>
    <n v="5006.9531200000001"/>
    <n v="1.18923"/>
    <n v="0"/>
    <n v="0"/>
    <n v="0"/>
    <n v="0"/>
    <n v="9.4129000000000005"/>
  </r>
  <r>
    <x v="0"/>
    <x v="17"/>
    <x v="7"/>
    <x v="9"/>
    <n v="3487.94"/>
    <n v="41.39"/>
    <n v="5243.7109399999999"/>
    <n v="0.61826999999999999"/>
    <n v="0"/>
    <n v="0"/>
    <n v="0"/>
    <n v="0"/>
    <n v="9.9905899999999992"/>
  </r>
  <r>
    <x v="0"/>
    <x v="17"/>
    <x v="7"/>
    <x v="10"/>
    <n v="22320.71"/>
    <n v="24.66"/>
    <n v="6663.5625"/>
    <n v="2.3366199999999999"/>
    <n v="0"/>
    <n v="0"/>
    <n v="0"/>
    <n v="0"/>
    <n v="13.22682"/>
  </r>
  <r>
    <x v="0"/>
    <x v="17"/>
    <x v="8"/>
    <x v="0"/>
    <n v="17801.79"/>
    <n v="37"/>
    <n v="19457.21875"/>
    <n v="2.63279"/>
    <n v="0"/>
    <n v="0"/>
    <n v="0"/>
    <n v="0"/>
    <n v="37.941569999999999"/>
  </r>
  <r>
    <x v="0"/>
    <x v="17"/>
    <x v="8"/>
    <x v="1"/>
    <n v="24848.9"/>
    <n v="51.02"/>
    <n v="24462.8125"/>
    <n v="4.4851700000000001"/>
    <n v="0"/>
    <n v="0"/>
    <n v="0"/>
    <n v="0"/>
    <n v="46.471229999999998"/>
  </r>
  <r>
    <x v="0"/>
    <x v="17"/>
    <x v="8"/>
    <x v="2"/>
    <n v="2635.91"/>
    <n v="55.4"/>
    <n v="7520.4921899999999"/>
    <n v="0.60463999999999996"/>
    <n v="0"/>
    <n v="0"/>
    <n v="0"/>
    <n v="0"/>
    <n v="14.05167"/>
  </r>
  <r>
    <x v="0"/>
    <x v="17"/>
    <x v="8"/>
    <x v="3"/>
    <n v="7727.69"/>
    <n v="18.07"/>
    <n v="7264.7504900000004"/>
    <n v="0.59472000000000003"/>
    <n v="0"/>
    <n v="0"/>
    <n v="0"/>
    <n v="0"/>
    <n v="14.765280000000001"/>
  </r>
  <r>
    <x v="0"/>
    <x v="17"/>
    <x v="8"/>
    <x v="4"/>
    <n v="218.96"/>
    <n v="366.93"/>
    <n v="3544.5234399999999"/>
    <n v="0.40187"/>
    <n v="0"/>
    <n v="0"/>
    <n v="0"/>
    <n v="0"/>
    <n v="6.3185399999999996"/>
  </r>
  <r>
    <x v="0"/>
    <x v="17"/>
    <x v="8"/>
    <x v="5"/>
    <n v="2624.89"/>
    <n v="64.7"/>
    <n v="9249.8115199999993"/>
    <n v="0.69586999999999999"/>
    <n v="0"/>
    <n v="0"/>
    <n v="0"/>
    <n v="0"/>
    <n v="17.46875"/>
  </r>
  <r>
    <x v="0"/>
    <x v="17"/>
    <x v="8"/>
    <x v="6"/>
    <n v="7711.15"/>
    <n v="92.14"/>
    <n v="7681.3754900000004"/>
    <n v="2.7360199999999999"/>
    <n v="0"/>
    <n v="0"/>
    <n v="0"/>
    <n v="0"/>
    <n v="14.48766"/>
  </r>
  <r>
    <x v="0"/>
    <x v="17"/>
    <x v="8"/>
    <x v="7"/>
    <n v="16770.150000000001"/>
    <n v="29.7"/>
    <n v="35171.25"/>
    <n v="2.2046199999999998"/>
    <n v="0"/>
    <n v="0"/>
    <n v="0"/>
    <n v="0"/>
    <n v="69.374870000000001"/>
  </r>
  <r>
    <x v="0"/>
    <x v="17"/>
    <x v="8"/>
    <x v="8"/>
    <n v="29543.83"/>
    <n v="51.06"/>
    <n v="37498.125"/>
    <n v="5.8730099999999998"/>
    <n v="0"/>
    <n v="0"/>
    <n v="0"/>
    <n v="0"/>
    <n v="70.997960000000006"/>
  </r>
  <r>
    <x v="0"/>
    <x v="17"/>
    <x v="8"/>
    <x v="9"/>
    <n v="18457.560000000001"/>
    <n v="52.03"/>
    <n v="57297.066409999999"/>
    <n v="4.8459099999999999"/>
    <n v="0"/>
    <n v="0"/>
    <n v="0"/>
    <n v="0"/>
    <n v="109.47878"/>
  </r>
  <r>
    <x v="0"/>
    <x v="17"/>
    <x v="8"/>
    <x v="10"/>
    <n v="75364.210000000006"/>
    <n v="36.590000000000003"/>
    <n v="30925.376950000002"/>
    <n v="10.218500000000001"/>
    <n v="0"/>
    <n v="0"/>
    <n v="0"/>
    <n v="0"/>
    <n v="59.106459999999998"/>
  </r>
  <r>
    <x v="0"/>
    <x v="18"/>
    <x v="0"/>
    <x v="0"/>
    <n v="9154.02"/>
    <n v="29.3"/>
    <n v="7783.4375"/>
    <n v="0.81608999999999998"/>
    <n v="0"/>
    <n v="0"/>
    <n v="0"/>
    <n v="0"/>
    <n v="15.1302"/>
  </r>
  <r>
    <x v="0"/>
    <x v="18"/>
    <x v="0"/>
    <x v="1"/>
    <n v="3191.88"/>
    <n v="136.94999999999999"/>
    <n v="8281.28125"/>
    <n v="1.4331199999999999"/>
    <n v="0"/>
    <n v="0"/>
    <n v="0"/>
    <n v="0"/>
    <n v="14.739929999999999"/>
  </r>
  <r>
    <x v="0"/>
    <x v="18"/>
    <x v="0"/>
    <x v="2"/>
    <n v="1216.73"/>
    <n v="44.79"/>
    <n v="3663.8786599999999"/>
    <n v="0.18478"/>
    <n v="0"/>
    <n v="0"/>
    <n v="0"/>
    <n v="0"/>
    <n v="7.0125799999999998"/>
  </r>
  <r>
    <x v="0"/>
    <x v="18"/>
    <x v="0"/>
    <x v="3"/>
    <n v="2532.04"/>
    <n v="18.940000000000001"/>
    <n v="2676.2385300000001"/>
    <n v="0.15706000000000001"/>
    <n v="0"/>
    <n v="0"/>
    <n v="0"/>
    <n v="0"/>
    <n v="5.27325"/>
  </r>
  <r>
    <x v="0"/>
    <x v="18"/>
    <x v="0"/>
    <x v="4"/>
    <n v="150.44999999999999"/>
    <n v="209.45"/>
    <n v="1084.94922"/>
    <n v="0.11636000000000001"/>
    <n v="0"/>
    <n v="0"/>
    <n v="0"/>
    <n v="0"/>
    <n v="1.94475"/>
  </r>
  <r>
    <x v="0"/>
    <x v="18"/>
    <x v="0"/>
    <x v="5"/>
    <n v="957.11"/>
    <n v="45.23"/>
    <n v="1754.41992"/>
    <n v="0.13508000000000001"/>
    <n v="0"/>
    <n v="0"/>
    <n v="0"/>
    <n v="0"/>
    <n v="3.24804"/>
  </r>
  <r>
    <x v="0"/>
    <x v="18"/>
    <x v="0"/>
    <x v="6"/>
    <n v="5205.58"/>
    <n v="60.6"/>
    <n v="2142.90625"/>
    <n v="0.91683000000000003"/>
    <n v="0"/>
    <n v="0"/>
    <n v="0"/>
    <n v="0"/>
    <n v="4.0349000000000004"/>
  </r>
  <r>
    <x v="0"/>
    <x v="18"/>
    <x v="0"/>
    <x v="7"/>
    <n v="5178.72"/>
    <n v="19.78"/>
    <n v="5738.0854499999996"/>
    <n v="0.32386999999999999"/>
    <n v="0"/>
    <n v="0"/>
    <n v="0"/>
    <n v="0"/>
    <n v="11.28562"/>
  </r>
  <r>
    <x v="0"/>
    <x v="18"/>
    <x v="0"/>
    <x v="8"/>
    <n v="24121.9"/>
    <n v="26.47"/>
    <n v="6847.5"/>
    <n v="1.7224299999999999"/>
    <n v="0"/>
    <n v="0"/>
    <n v="0"/>
    <n v="0"/>
    <n v="13.24783"/>
  </r>
  <r>
    <x v="0"/>
    <x v="18"/>
    <x v="0"/>
    <x v="9"/>
    <n v="4855.2299999999996"/>
    <n v="45.95"/>
    <n v="3750.90625"/>
    <n v="0.78203999999999996"/>
    <n v="0"/>
    <n v="0"/>
    <n v="0"/>
    <n v="0"/>
    <n v="7.0442200000000001"/>
  </r>
  <r>
    <x v="0"/>
    <x v="18"/>
    <x v="0"/>
    <x v="10"/>
    <n v="25819.200000000001"/>
    <n v="44.89"/>
    <n v="8546.1875"/>
    <n v="3.4060800000000002"/>
    <n v="0"/>
    <n v="0"/>
    <n v="0"/>
    <n v="0"/>
    <n v="16.05583"/>
  </r>
  <r>
    <x v="0"/>
    <x v="18"/>
    <x v="1"/>
    <x v="0"/>
    <n v="4814.7"/>
    <n v="57.83"/>
    <n v="12568.23438"/>
    <n v="0.95508999999999999"/>
    <n v="0"/>
    <n v="0"/>
    <n v="0"/>
    <n v="0"/>
    <n v="23.468219999999999"/>
  </r>
  <r>
    <x v="0"/>
    <x v="18"/>
    <x v="1"/>
    <x v="1"/>
    <n v="4046.06"/>
    <n v="127.23"/>
    <n v="16423.46875"/>
    <n v="1.5509599999999999"/>
    <n v="0"/>
    <n v="0"/>
    <n v="0"/>
    <n v="0"/>
    <n v="29.592490000000002"/>
  </r>
  <r>
    <x v="0"/>
    <x v="18"/>
    <x v="1"/>
    <x v="2"/>
    <n v="1008.71"/>
    <n v="63.06"/>
    <n v="4269.8007799999996"/>
    <n v="0.20329"/>
    <n v="0"/>
    <n v="0"/>
    <n v="0"/>
    <n v="0"/>
    <n v="7.7989499999999996"/>
  </r>
  <r>
    <x v="0"/>
    <x v="18"/>
    <x v="1"/>
    <x v="3"/>
    <n v="3783.49"/>
    <n v="12.69"/>
    <n v="2735.0605500000001"/>
    <n v="0.15318999999999999"/>
    <n v="0"/>
    <n v="0"/>
    <n v="0"/>
    <n v="0"/>
    <n v="5.5882699999999996"/>
  </r>
  <r>
    <x v="0"/>
    <x v="18"/>
    <x v="1"/>
    <x v="4"/>
    <n v="113.64"/>
    <n v="298.42"/>
    <n v="2002.41992"/>
    <n v="0.14138999999999999"/>
    <n v="0"/>
    <n v="0"/>
    <n v="0"/>
    <n v="0"/>
    <n v="3.5202300000000002"/>
  </r>
  <r>
    <x v="0"/>
    <x v="18"/>
    <x v="1"/>
    <x v="5"/>
    <n v="1515.59"/>
    <n v="44.73"/>
    <n v="5924.1210899999996"/>
    <n v="0.26462000000000002"/>
    <n v="0"/>
    <n v="0"/>
    <n v="0"/>
    <n v="0"/>
    <n v="11.028320000000001"/>
  </r>
  <r>
    <x v="0"/>
    <x v="18"/>
    <x v="1"/>
    <x v="6"/>
    <n v="2225.33"/>
    <n v="197.98"/>
    <n v="14496.04688"/>
    <n v="1.1830799999999999"/>
    <n v="0"/>
    <n v="0"/>
    <n v="0"/>
    <n v="0"/>
    <n v="25.967949999999998"/>
  </r>
  <r>
    <x v="0"/>
    <x v="18"/>
    <x v="1"/>
    <x v="7"/>
    <n v="6232.86"/>
    <n v="25.62"/>
    <n v="13576.25"/>
    <n v="0.55530999999999997"/>
    <n v="0"/>
    <n v="0"/>
    <n v="0"/>
    <n v="0"/>
    <n v="26.537199999999999"/>
  </r>
  <r>
    <x v="0"/>
    <x v="18"/>
    <x v="1"/>
    <x v="8"/>
    <n v="13012.71"/>
    <n v="45.64"/>
    <n v="13141.375"/>
    <n v="1.7141999999999999"/>
    <n v="0"/>
    <n v="0"/>
    <n v="0"/>
    <n v="0"/>
    <n v="24.457999999999998"/>
  </r>
  <r>
    <x v="0"/>
    <x v="18"/>
    <x v="1"/>
    <x v="9"/>
    <n v="4762.2700000000004"/>
    <n v="65.760000000000005"/>
    <n v="19011.78125"/>
    <n v="1.24047"/>
    <n v="0"/>
    <n v="0"/>
    <n v="0"/>
    <n v="0"/>
    <n v="35.121040000000001"/>
  </r>
  <r>
    <x v="0"/>
    <x v="18"/>
    <x v="1"/>
    <x v="10"/>
    <n v="29287.66"/>
    <n v="34.700000000000003"/>
    <n v="7736.375"/>
    <n v="2.9457900000000001"/>
    <n v="0"/>
    <n v="0"/>
    <n v="0"/>
    <n v="0"/>
    <n v="14.458679999999999"/>
  </r>
  <r>
    <x v="0"/>
    <x v="18"/>
    <x v="2"/>
    <x v="0"/>
    <n v="1277.4000000000001"/>
    <n v="68.55"/>
    <n v="10205.648440000001"/>
    <n v="0.22980999999999999"/>
    <n v="0"/>
    <n v="0"/>
    <n v="0"/>
    <n v="0"/>
    <n v="19.019659999999998"/>
  </r>
  <r>
    <x v="0"/>
    <x v="18"/>
    <x v="2"/>
    <x v="1"/>
    <n v="715.44"/>
    <n v="196.87"/>
    <n v="19453.203119999998"/>
    <n v="0.41564000000000001"/>
    <n v="0"/>
    <n v="0"/>
    <n v="0"/>
    <n v="0"/>
    <n v="34.744709999999998"/>
  </r>
  <r>
    <x v="0"/>
    <x v="18"/>
    <x v="2"/>
    <x v="2"/>
    <n v="294.98"/>
    <n v="37.200000000000003"/>
    <n v="782.33989999999994"/>
    <n v="2.086E-2"/>
    <n v="0"/>
    <n v="0"/>
    <n v="0"/>
    <n v="0"/>
    <n v="1.47854"/>
  </r>
  <r>
    <x v="0"/>
    <x v="18"/>
    <x v="2"/>
    <x v="3"/>
    <n v="463.55"/>
    <n v="20"/>
    <n v="948.2998"/>
    <n v="2.6839999999999999E-2"/>
    <n v="0"/>
    <n v="0"/>
    <n v="0"/>
    <n v="0"/>
    <n v="1.89337"/>
  </r>
  <r>
    <x v="0"/>
    <x v="18"/>
    <x v="2"/>
    <x v="4"/>
    <n v="20.53"/>
    <n v="342"/>
    <n v="1231.1997100000001"/>
    <n v="2.8330000000000001E-2"/>
    <n v="0"/>
    <n v="0"/>
    <n v="0"/>
    <n v="0"/>
    <n v="2.1567099999999999"/>
  </r>
  <r>
    <x v="0"/>
    <x v="18"/>
    <x v="2"/>
    <x v="5"/>
    <n v="121.52"/>
    <n v="153.52000000000001"/>
    <n v="4103.6210899999996"/>
    <n v="6.9389999999999993E-2"/>
    <n v="0"/>
    <n v="0"/>
    <n v="0"/>
    <n v="0"/>
    <n v="7.4497400000000003"/>
  </r>
  <r>
    <x v="0"/>
    <x v="18"/>
    <x v="2"/>
    <x v="6"/>
    <n v="267.68"/>
    <n v="190.86"/>
    <n v="5099.7304700000004"/>
    <n v="0.16952999999999999"/>
    <n v="0"/>
    <n v="0"/>
    <n v="0"/>
    <n v="0"/>
    <n v="9.1572700000000005"/>
  </r>
  <r>
    <x v="0"/>
    <x v="18"/>
    <x v="2"/>
    <x v="7"/>
    <n v="1323.1"/>
    <n v="48.16"/>
    <n v="8471.1289099999995"/>
    <n v="0.17915"/>
    <n v="0"/>
    <n v="0"/>
    <n v="0"/>
    <n v="0"/>
    <n v="16.117329999999999"/>
  </r>
  <r>
    <x v="0"/>
    <x v="18"/>
    <x v="2"/>
    <x v="8"/>
    <n v="2846.78"/>
    <n v="69.959999999999994"/>
    <n v="16056.21875"/>
    <n v="0.40899999999999997"/>
    <n v="0"/>
    <n v="0"/>
    <n v="0"/>
    <n v="0"/>
    <n v="29.53754"/>
  </r>
  <r>
    <x v="0"/>
    <x v="18"/>
    <x v="2"/>
    <x v="9"/>
    <n v="991.73"/>
    <n v="127.21"/>
    <n v="16575.875"/>
    <n v="0.32828000000000002"/>
    <n v="0"/>
    <n v="0"/>
    <n v="0"/>
    <n v="0"/>
    <n v="29.885999999999999"/>
  </r>
  <r>
    <x v="0"/>
    <x v="18"/>
    <x v="2"/>
    <x v="10"/>
    <n v="3230.58"/>
    <n v="79.739999999999995"/>
    <n v="7423.5698199999997"/>
    <n v="0.47936000000000001"/>
    <n v="0"/>
    <n v="0"/>
    <n v="0"/>
    <n v="0"/>
    <n v="13.585559999999999"/>
  </r>
  <r>
    <x v="0"/>
    <x v="18"/>
    <x v="3"/>
    <x v="0"/>
    <n v="1558.96"/>
    <n v="41.12"/>
    <n v="3857.5390600000001"/>
    <n v="0.21598000000000001"/>
    <n v="0"/>
    <n v="0"/>
    <n v="0"/>
    <n v="0"/>
    <n v="7.2862400000000003"/>
  </r>
  <r>
    <x v="0"/>
    <x v="18"/>
    <x v="3"/>
    <x v="1"/>
    <n v="711.64"/>
    <n v="159.84"/>
    <n v="7953.8281200000001"/>
    <n v="0.36996000000000001"/>
    <n v="0"/>
    <n v="0"/>
    <n v="0"/>
    <n v="0"/>
    <n v="14.240819999999999"/>
  </r>
  <r>
    <x v="0"/>
    <x v="18"/>
    <x v="3"/>
    <x v="2"/>
    <n v="327.61"/>
    <n v="28.57"/>
    <n v="621.47997999999995"/>
    <n v="3.4020000000000002E-2"/>
    <n v="0"/>
    <n v="0"/>
    <n v="0"/>
    <n v="0"/>
    <n v="1.22173"/>
  </r>
  <r>
    <x v="0"/>
    <x v="18"/>
    <x v="3"/>
    <x v="3"/>
    <n v="612.47"/>
    <n v="15.2"/>
    <n v="707.08983999999998"/>
    <n v="3.746E-2"/>
    <n v="0"/>
    <n v="0"/>
    <n v="0"/>
    <n v="0"/>
    <n v="1.42411"/>
  </r>
  <r>
    <x v="0"/>
    <x v="18"/>
    <x v="3"/>
    <x v="4"/>
    <n v="17.440000000000001"/>
    <n v="383.21"/>
    <n v="689.78026999999997"/>
    <n v="3.143E-2"/>
    <n v="0"/>
    <n v="0"/>
    <n v="0"/>
    <n v="0"/>
    <n v="1.2058899999999999"/>
  </r>
  <r>
    <x v="0"/>
    <x v="18"/>
    <x v="3"/>
    <x v="5"/>
    <n v="259.99"/>
    <n v="83.54"/>
    <n v="2201.3593799999999"/>
    <n v="7.8170000000000003E-2"/>
    <n v="0"/>
    <n v="0"/>
    <n v="0"/>
    <n v="0"/>
    <n v="4.0260699999999998"/>
  </r>
  <r>
    <x v="0"/>
    <x v="18"/>
    <x v="3"/>
    <x v="6"/>
    <n v="213.77"/>
    <n v="196.21"/>
    <n v="1440.2109399999999"/>
    <n v="0.15794"/>
    <n v="0"/>
    <n v="0"/>
    <n v="0"/>
    <n v="0"/>
    <n v="2.58866"/>
  </r>
  <r>
    <x v="0"/>
    <x v="18"/>
    <x v="3"/>
    <x v="7"/>
    <n v="1432.14"/>
    <n v="29.61"/>
    <n v="3729.73047"/>
    <n v="0.16089999999999999"/>
    <n v="0"/>
    <n v="0"/>
    <n v="0"/>
    <n v="0"/>
    <n v="7.2186700000000004"/>
  </r>
  <r>
    <x v="0"/>
    <x v="18"/>
    <x v="3"/>
    <x v="8"/>
    <n v="3043.78"/>
    <n v="58.33"/>
    <n v="10955.28125"/>
    <n v="0.59435000000000004"/>
    <n v="0"/>
    <n v="0"/>
    <n v="0"/>
    <n v="0"/>
    <n v="20.411439999999999"/>
  </r>
  <r>
    <x v="0"/>
    <x v="18"/>
    <x v="3"/>
    <x v="9"/>
    <n v="1606.74"/>
    <n v="37.9"/>
    <n v="4076.4414099999999"/>
    <n v="0.23482"/>
    <n v="0"/>
    <n v="0"/>
    <n v="0"/>
    <n v="0"/>
    <n v="7.6726599999999996"/>
  </r>
  <r>
    <x v="0"/>
    <x v="18"/>
    <x v="3"/>
    <x v="10"/>
    <n v="6905.96"/>
    <n v="30.25"/>
    <n v="2770.0781200000001"/>
    <n v="0.52176999999999996"/>
    <n v="0"/>
    <n v="0"/>
    <n v="0"/>
    <n v="0"/>
    <n v="5.1858500000000003"/>
  </r>
  <r>
    <x v="0"/>
    <x v="18"/>
    <x v="4"/>
    <x v="0"/>
    <n v="3175.11"/>
    <n v="63.07"/>
    <n v="17317.710940000001"/>
    <n v="0.65671000000000002"/>
    <n v="0"/>
    <n v="0"/>
    <n v="0"/>
    <n v="0"/>
    <n v="31.992709999999999"/>
  </r>
  <r>
    <x v="0"/>
    <x v="18"/>
    <x v="4"/>
    <x v="1"/>
    <n v="2684.26"/>
    <n v="153.93"/>
    <n v="41579.953119999998"/>
    <n v="1.43801"/>
    <n v="0"/>
    <n v="0"/>
    <n v="0"/>
    <n v="0"/>
    <n v="74.138769999999994"/>
  </r>
  <r>
    <x v="0"/>
    <x v="18"/>
    <x v="4"/>
    <x v="2"/>
    <n v="1014.91"/>
    <n v="27.09"/>
    <n v="2814.1894499999999"/>
    <n v="9.715E-2"/>
    <n v="0"/>
    <n v="0"/>
    <n v="0"/>
    <n v="0"/>
    <n v="5.4631400000000001"/>
  </r>
  <r>
    <x v="0"/>
    <x v="18"/>
    <x v="4"/>
    <x v="3"/>
    <n v="1677.11"/>
    <n v="24.59"/>
    <n v="5331.2695299999996"/>
    <n v="0.14502000000000001"/>
    <n v="0"/>
    <n v="0"/>
    <n v="0"/>
    <n v="0"/>
    <n v="10.52556"/>
  </r>
  <r>
    <x v="0"/>
    <x v="18"/>
    <x v="4"/>
    <x v="4"/>
    <n v="71.58"/>
    <n v="228.69"/>
    <n v="1708.2998"/>
    <n v="7.6590000000000005E-2"/>
    <n v="0"/>
    <n v="0"/>
    <n v="0"/>
    <n v="0"/>
    <n v="3.0323799999999999"/>
  </r>
  <r>
    <x v="0"/>
    <x v="18"/>
    <x v="4"/>
    <x v="5"/>
    <n v="635.35"/>
    <n v="85.31"/>
    <n v="7749.6801800000003"/>
    <n v="0.19314000000000001"/>
    <n v="0"/>
    <n v="0"/>
    <n v="0"/>
    <n v="0"/>
    <n v="14.17062"/>
  </r>
  <r>
    <x v="0"/>
    <x v="18"/>
    <x v="4"/>
    <x v="6"/>
    <n v="877.07"/>
    <n v="159.30000000000001"/>
    <n v="4761.3828100000001"/>
    <n v="0.48951"/>
    <n v="0"/>
    <n v="0"/>
    <n v="0"/>
    <n v="0"/>
    <n v="8.5958799999999993"/>
  </r>
  <r>
    <x v="0"/>
    <x v="18"/>
    <x v="4"/>
    <x v="7"/>
    <n v="3337.15"/>
    <n v="41.09"/>
    <n v="21562.710940000001"/>
    <n v="0.55308999999999997"/>
    <n v="0"/>
    <n v="0"/>
    <n v="0"/>
    <n v="0"/>
    <n v="41.242010000000001"/>
  </r>
  <r>
    <x v="0"/>
    <x v="18"/>
    <x v="4"/>
    <x v="8"/>
    <n v="7972.56"/>
    <n v="59.25"/>
    <n v="36378.15625"/>
    <n v="1.4939899999999999"/>
    <n v="0"/>
    <n v="0"/>
    <n v="0"/>
    <n v="0"/>
    <n v="67.382090000000005"/>
  </r>
  <r>
    <x v="0"/>
    <x v="18"/>
    <x v="4"/>
    <x v="9"/>
    <n v="3553.33"/>
    <n v="76.95"/>
    <n v="38080.84375"/>
    <n v="1.1384799999999999"/>
    <n v="0"/>
    <n v="0"/>
    <n v="0"/>
    <n v="0"/>
    <n v="69.93826"/>
  </r>
  <r>
    <x v="0"/>
    <x v="18"/>
    <x v="4"/>
    <x v="10"/>
    <n v="7721.16"/>
    <n v="74.73"/>
    <n v="16128.625"/>
    <n v="1.7531600000000001"/>
    <n v="0"/>
    <n v="0"/>
    <n v="0"/>
    <n v="0"/>
    <n v="29.47288"/>
  </r>
  <r>
    <x v="0"/>
    <x v="18"/>
    <x v="5"/>
    <x v="0"/>
    <n v="651.48"/>
    <n v="45.77"/>
    <n v="5062.3300799999997"/>
    <n v="0.12321"/>
    <n v="0"/>
    <n v="0"/>
    <n v="0"/>
    <n v="0"/>
    <n v="9.4722000000000008"/>
  </r>
  <r>
    <x v="0"/>
    <x v="18"/>
    <x v="5"/>
    <x v="1"/>
    <n v="216.54"/>
    <n v="175.11"/>
    <n v="3946.8903799999998"/>
    <n v="0.12415"/>
    <n v="0"/>
    <n v="0"/>
    <n v="0"/>
    <n v="0"/>
    <n v="7.0355999999999996"/>
  </r>
  <r>
    <x v="0"/>
    <x v="18"/>
    <x v="5"/>
    <x v="2"/>
    <n v="126.91"/>
    <n v="27.35"/>
    <n v="584.16992000000005"/>
    <n v="1.362E-2"/>
    <n v="0"/>
    <n v="0"/>
    <n v="0"/>
    <n v="0"/>
    <n v="1.1470100000000001"/>
  </r>
  <r>
    <x v="0"/>
    <x v="18"/>
    <x v="5"/>
    <x v="3"/>
    <n v="242.17"/>
    <n v="21.48"/>
    <n v="1046.0900899999999"/>
    <n v="2.0580000000000001E-2"/>
    <n v="0"/>
    <n v="0"/>
    <n v="0"/>
    <n v="0"/>
    <n v="2.0811999999999999"/>
  </r>
  <r>
    <x v="0"/>
    <x v="18"/>
    <x v="5"/>
    <x v="4"/>
    <n v="10.79"/>
    <n v="306.45"/>
    <n v="643.55005000000006"/>
    <n v="1.5650000000000001E-2"/>
    <n v="0"/>
    <n v="0"/>
    <n v="0"/>
    <n v="0"/>
    <n v="1.1323700000000001"/>
  </r>
  <r>
    <x v="0"/>
    <x v="18"/>
    <x v="5"/>
    <x v="5"/>
    <n v="93.75"/>
    <n v="84.84"/>
    <n v="1804.4599599999999"/>
    <n v="3.5549999999999998E-2"/>
    <n v="0"/>
    <n v="0"/>
    <n v="0"/>
    <n v="0"/>
    <n v="3.3325300000000002"/>
  </r>
  <r>
    <x v="0"/>
    <x v="18"/>
    <x v="5"/>
    <x v="6"/>
    <n v="120.69"/>
    <n v="111.51"/>
    <n v="519.65039000000002"/>
    <n v="4.5159999999999999E-2"/>
    <n v="0"/>
    <n v="0"/>
    <n v="0"/>
    <n v="0"/>
    <n v="0.95820000000000005"/>
  </r>
  <r>
    <x v="0"/>
    <x v="18"/>
    <x v="5"/>
    <x v="7"/>
    <n v="426.71"/>
    <n v="34.04"/>
    <n v="2814.1503899999998"/>
    <n v="6.4420000000000005E-2"/>
    <n v="0"/>
    <n v="0"/>
    <n v="0"/>
    <n v="0"/>
    <n v="5.4357600000000001"/>
  </r>
  <r>
    <x v="0"/>
    <x v="18"/>
    <x v="5"/>
    <x v="8"/>
    <n v="742.37"/>
    <n v="69.58"/>
    <n v="7366.4213900000004"/>
    <n v="0.19611999999999999"/>
    <n v="0"/>
    <n v="0"/>
    <n v="0"/>
    <n v="0"/>
    <n v="13.57577"/>
  </r>
  <r>
    <x v="0"/>
    <x v="18"/>
    <x v="5"/>
    <x v="9"/>
    <n v="229.81"/>
    <n v="56.02"/>
    <n v="1902.59961"/>
    <n v="6.3869999999999996E-2"/>
    <n v="0"/>
    <n v="0"/>
    <n v="0"/>
    <n v="0"/>
    <n v="3.5533800000000002"/>
  </r>
  <r>
    <x v="0"/>
    <x v="18"/>
    <x v="5"/>
    <x v="10"/>
    <n v="2049.4299999999998"/>
    <n v="33.090000000000003"/>
    <n v="1366.40039"/>
    <n v="0.1542"/>
    <n v="7.4999999999999997E-3"/>
    <n v="0"/>
    <n v="0"/>
    <n v="0"/>
    <n v="2.5501900000000002"/>
  </r>
  <r>
    <x v="0"/>
    <x v="18"/>
    <x v="6"/>
    <x v="0"/>
    <n v="2480.39"/>
    <n v="51.33"/>
    <n v="22301.96875"/>
    <n v="0.67876999999999998"/>
    <n v="0"/>
    <n v="0"/>
    <n v="0"/>
    <n v="0"/>
    <n v="42.00611"/>
  </r>
  <r>
    <x v="0"/>
    <x v="18"/>
    <x v="6"/>
    <x v="1"/>
    <n v="2100.88"/>
    <n v="133.69"/>
    <n v="49116.953119999998"/>
    <n v="1.5581799999999999"/>
    <n v="0"/>
    <n v="0"/>
    <n v="0"/>
    <n v="0"/>
    <n v="88.173169999999999"/>
  </r>
  <r>
    <x v="0"/>
    <x v="18"/>
    <x v="6"/>
    <x v="2"/>
    <n v="798.77"/>
    <n v="28.49"/>
    <n v="4501.0703100000001"/>
    <n v="0.11677"/>
    <n v="0"/>
    <n v="0"/>
    <n v="0"/>
    <n v="0"/>
    <n v="8.7937999999999992"/>
  </r>
  <r>
    <x v="0"/>
    <x v="18"/>
    <x v="6"/>
    <x v="3"/>
    <n v="1361.25"/>
    <n v="26.28"/>
    <n v="7457.0800799999997"/>
    <n v="0.18583"/>
    <n v="0"/>
    <n v="0"/>
    <n v="0"/>
    <n v="0"/>
    <n v="14.6799"/>
  </r>
  <r>
    <x v="0"/>
    <x v="18"/>
    <x v="6"/>
    <x v="4"/>
    <n v="57.06"/>
    <n v="296.38"/>
    <n v="2714.80078"/>
    <n v="8.7929999999999994E-2"/>
    <n v="0"/>
    <n v="0"/>
    <n v="0"/>
    <n v="0"/>
    <n v="4.7966300000000004"/>
  </r>
  <r>
    <x v="0"/>
    <x v="18"/>
    <x v="6"/>
    <x v="5"/>
    <n v="636.78"/>
    <n v="51.25"/>
    <n v="6510.5585899999996"/>
    <n v="0.17921000000000001"/>
    <n v="0"/>
    <n v="0"/>
    <n v="0"/>
    <n v="0"/>
    <n v="12.193860000000001"/>
  </r>
  <r>
    <x v="0"/>
    <x v="18"/>
    <x v="6"/>
    <x v="6"/>
    <n v="299.87"/>
    <n v="195.24"/>
    <n v="6136.5117200000004"/>
    <n v="0.26701999999999998"/>
    <n v="0"/>
    <n v="0"/>
    <n v="0"/>
    <n v="0"/>
    <n v="11.04552"/>
  </r>
  <r>
    <x v="0"/>
    <x v="18"/>
    <x v="6"/>
    <x v="7"/>
    <n v="3923.53"/>
    <n v="35.97"/>
    <n v="30160.04492"/>
    <n v="0.78581999999999996"/>
    <n v="0"/>
    <n v="0"/>
    <n v="0"/>
    <n v="0"/>
    <n v="57.926729999999999"/>
  </r>
  <r>
    <x v="0"/>
    <x v="18"/>
    <x v="6"/>
    <x v="8"/>
    <n v="5352.33"/>
    <n v="40.67"/>
    <n v="35502.953119999998"/>
    <n v="1.15533"/>
    <n v="0"/>
    <n v="0"/>
    <n v="0"/>
    <n v="0"/>
    <n v="66.689859999999996"/>
  </r>
  <r>
    <x v="0"/>
    <x v="18"/>
    <x v="6"/>
    <x v="9"/>
    <n v="3623.84"/>
    <n v="62.72"/>
    <n v="44322.890619999998"/>
    <n v="1.3395600000000001"/>
    <n v="0"/>
    <n v="0"/>
    <n v="0"/>
    <n v="0"/>
    <n v="81.187669999999997"/>
  </r>
  <r>
    <x v="0"/>
    <x v="18"/>
    <x v="6"/>
    <x v="10"/>
    <n v="4604.0200000000004"/>
    <n v="69.98"/>
    <n v="42795.46875"/>
    <n v="1.52664"/>
    <n v="3.82E-3"/>
    <n v="0"/>
    <n v="0"/>
    <n v="0"/>
    <n v="78.561229999999995"/>
  </r>
  <r>
    <x v="0"/>
    <x v="18"/>
    <x v="7"/>
    <x v="0"/>
    <n v="3223.3"/>
    <n v="40.44"/>
    <n v="3446.6174299999998"/>
    <n v="0.51987000000000005"/>
    <n v="0"/>
    <n v="0"/>
    <n v="0"/>
    <n v="0"/>
    <n v="6.5302800000000003"/>
  </r>
  <r>
    <x v="0"/>
    <x v="18"/>
    <x v="7"/>
    <x v="1"/>
    <n v="2370.79"/>
    <n v="133.24"/>
    <n v="10898.85938"/>
    <n v="1.1726399999999999"/>
    <n v="0"/>
    <n v="0"/>
    <n v="0"/>
    <n v="0"/>
    <n v="19.56446"/>
  </r>
  <r>
    <x v="0"/>
    <x v="18"/>
    <x v="7"/>
    <x v="2"/>
    <n v="763.86"/>
    <n v="30.08"/>
    <n v="1006.08984"/>
    <n v="8.7690000000000004E-2"/>
    <n v="0"/>
    <n v="0"/>
    <n v="0"/>
    <n v="0"/>
    <n v="1.9692700000000001"/>
  </r>
  <r>
    <x v="0"/>
    <x v="18"/>
    <x v="7"/>
    <x v="3"/>
    <n v="1103.96"/>
    <n v="26.37"/>
    <n v="2051.6093799999999"/>
    <n v="0.11717"/>
    <n v="0"/>
    <n v="0"/>
    <n v="0"/>
    <n v="0"/>
    <n v="4.0589399999999998"/>
  </r>
  <r>
    <x v="0"/>
    <x v="18"/>
    <x v="7"/>
    <x v="4"/>
    <n v="40.01"/>
    <n v="400"/>
    <n v="680"/>
    <n v="8.1750000000000003E-2"/>
    <n v="0"/>
    <n v="0"/>
    <n v="0"/>
    <n v="0"/>
    <n v="1.1865000000000001"/>
  </r>
  <r>
    <x v="0"/>
    <x v="18"/>
    <x v="7"/>
    <x v="5"/>
    <n v="439.63"/>
    <n v="49.13"/>
    <n v="1598.7597699999999"/>
    <n v="0.10780000000000001"/>
    <n v="0"/>
    <n v="0"/>
    <n v="0"/>
    <n v="0"/>
    <n v="2.9879699999999998"/>
  </r>
  <r>
    <x v="0"/>
    <x v="18"/>
    <x v="7"/>
    <x v="6"/>
    <n v="1334.94"/>
    <n v="140.84"/>
    <n v="2098.4765600000001"/>
    <n v="0.64908999999999994"/>
    <n v="0"/>
    <n v="0"/>
    <n v="0"/>
    <n v="0"/>
    <n v="3.8054399999999999"/>
  </r>
  <r>
    <x v="0"/>
    <x v="18"/>
    <x v="7"/>
    <x v="7"/>
    <n v="2655.01"/>
    <n v="34.33"/>
    <n v="8994.71875"/>
    <n v="0.36795"/>
    <n v="0"/>
    <n v="0"/>
    <n v="0"/>
    <n v="0"/>
    <n v="17.296050000000001"/>
  </r>
  <r>
    <x v="0"/>
    <x v="18"/>
    <x v="7"/>
    <x v="8"/>
    <n v="7016.85"/>
    <n v="49.82"/>
    <n v="5278.0468799999999"/>
    <n v="1.2182200000000001"/>
    <n v="0"/>
    <n v="0"/>
    <n v="0"/>
    <n v="0"/>
    <n v="9.7484800000000007"/>
  </r>
  <r>
    <x v="0"/>
    <x v="18"/>
    <x v="7"/>
    <x v="9"/>
    <n v="3624.97"/>
    <n v="40.020000000000003"/>
    <n v="5483.7421899999999"/>
    <n v="0.64888000000000001"/>
    <n v="0"/>
    <n v="0"/>
    <n v="0"/>
    <n v="0"/>
    <n v="10.273239999999999"/>
  </r>
  <r>
    <x v="0"/>
    <x v="18"/>
    <x v="7"/>
    <x v="10"/>
    <n v="22591.360000000001"/>
    <n v="25.34"/>
    <n v="6857.8125"/>
    <n v="2.3740199999999998"/>
    <n v="0"/>
    <n v="0"/>
    <n v="0"/>
    <n v="0"/>
    <n v="13.366009999999999"/>
  </r>
  <r>
    <x v="0"/>
    <x v="18"/>
    <x v="8"/>
    <x v="0"/>
    <n v="18328.22"/>
    <n v="38.06"/>
    <n v="20037.5"/>
    <n v="2.7430699999999999"/>
    <n v="0"/>
    <n v="0"/>
    <n v="0"/>
    <n v="0"/>
    <n v="38.365929999999999"/>
  </r>
  <r>
    <x v="0"/>
    <x v="18"/>
    <x v="8"/>
    <x v="1"/>
    <n v="25333.94"/>
    <n v="51.53"/>
    <n v="24994.0625"/>
    <n v="4.6219400000000004"/>
    <n v="0"/>
    <n v="0"/>
    <n v="0"/>
    <n v="0"/>
    <n v="46.613059999999997"/>
  </r>
  <r>
    <x v="0"/>
    <x v="18"/>
    <x v="8"/>
    <x v="2"/>
    <n v="2772.76"/>
    <n v="56.01"/>
    <n v="7664.4609399999999"/>
    <n v="0.64693000000000001"/>
    <n v="0"/>
    <n v="0"/>
    <n v="0"/>
    <n v="0"/>
    <n v="14.06297"/>
  </r>
  <r>
    <x v="0"/>
    <x v="18"/>
    <x v="8"/>
    <x v="3"/>
    <n v="8135.56"/>
    <n v="18.95"/>
    <n v="7728.5004900000004"/>
    <n v="0.63743000000000005"/>
    <n v="0"/>
    <n v="0"/>
    <n v="0"/>
    <n v="0"/>
    <n v="15.410310000000001"/>
  </r>
  <r>
    <x v="0"/>
    <x v="18"/>
    <x v="8"/>
    <x v="4"/>
    <n v="228.88"/>
    <n v="367.93"/>
    <n v="3649.8984399999999"/>
    <n v="0.42193000000000003"/>
    <n v="0"/>
    <n v="0"/>
    <n v="0"/>
    <n v="0"/>
    <n v="6.3909500000000001"/>
  </r>
  <r>
    <x v="0"/>
    <x v="18"/>
    <x v="8"/>
    <x v="5"/>
    <n v="2768.44"/>
    <n v="65.59"/>
    <n v="9416.0468799999999"/>
    <n v="0.74746999999999997"/>
    <n v="0"/>
    <n v="0"/>
    <n v="0"/>
    <n v="0"/>
    <n v="17.460129999999999"/>
  </r>
  <r>
    <x v="0"/>
    <x v="18"/>
    <x v="8"/>
    <x v="6"/>
    <n v="7795.48"/>
    <n v="92.78"/>
    <n v="7824.4995099999996"/>
    <n v="2.77827"/>
    <n v="0"/>
    <n v="0"/>
    <n v="0"/>
    <n v="0"/>
    <n v="14.49281"/>
  </r>
  <r>
    <x v="0"/>
    <x v="18"/>
    <x v="8"/>
    <x v="7"/>
    <n v="17977.419999999998"/>
    <n v="30.41"/>
    <n v="36713.0625"/>
    <n v="2.40768"/>
    <n v="0"/>
    <n v="0"/>
    <n v="0"/>
    <n v="0"/>
    <n v="71.072029999999998"/>
  </r>
  <r>
    <x v="0"/>
    <x v="18"/>
    <x v="8"/>
    <x v="8"/>
    <n v="30296.1"/>
    <n v="51.58"/>
    <n v="38805.625"/>
    <n v="6.0858499999999998"/>
    <n v="0"/>
    <n v="0"/>
    <n v="0"/>
    <n v="0"/>
    <n v="72.142840000000007"/>
  </r>
  <r>
    <x v="0"/>
    <x v="18"/>
    <x v="8"/>
    <x v="9"/>
    <n v="19575.099999999999"/>
    <n v="52.13"/>
    <n v="58254.9375"/>
    <n v="5.1667800000000002"/>
    <n v="0"/>
    <n v="0"/>
    <n v="0"/>
    <n v="0"/>
    <n v="109.34238000000001"/>
  </r>
  <r>
    <x v="0"/>
    <x v="18"/>
    <x v="8"/>
    <x v="10"/>
    <n v="76212.98"/>
    <n v="37.25"/>
    <n v="31615.748049999998"/>
    <n v="10.38951"/>
    <n v="0"/>
    <n v="0"/>
    <n v="0"/>
    <n v="0"/>
    <n v="59.319609999999997"/>
  </r>
  <r>
    <x v="0"/>
    <x v="19"/>
    <x v="0"/>
    <x v="0"/>
    <n v="9420.0400000000009"/>
    <n v="29.67"/>
    <n v="7893.9843799999999"/>
    <n v="0.84979000000000005"/>
    <n v="0"/>
    <n v="0"/>
    <n v="0"/>
    <n v="0"/>
    <n v="15.057510000000001"/>
  </r>
  <r>
    <x v="0"/>
    <x v="19"/>
    <x v="0"/>
    <x v="1"/>
    <n v="3253.43"/>
    <n v="136.83000000000001"/>
    <n v="8422.03125"/>
    <n v="1.4690700000000001"/>
    <n v="0"/>
    <n v="0"/>
    <n v="0"/>
    <n v="0"/>
    <n v="14.722300000000001"/>
  </r>
  <r>
    <x v="0"/>
    <x v="19"/>
    <x v="0"/>
    <x v="2"/>
    <n v="1299.79"/>
    <n v="45.6"/>
    <n v="3787.3596200000002"/>
    <n v="0.20094999999999999"/>
    <n v="0"/>
    <n v="0"/>
    <n v="0"/>
    <n v="0"/>
    <n v="7.1121999999999996"/>
  </r>
  <r>
    <x v="0"/>
    <x v="19"/>
    <x v="0"/>
    <x v="3"/>
    <n v="2674.19"/>
    <n v="19.739999999999998"/>
    <n v="2806.08203"/>
    <n v="0.16904"/>
    <n v="0"/>
    <n v="0"/>
    <n v="0"/>
    <n v="0"/>
    <n v="5.4287099999999997"/>
  </r>
  <r>
    <x v="0"/>
    <x v="19"/>
    <x v="0"/>
    <x v="4"/>
    <n v="155.72"/>
    <n v="211.08"/>
    <n v="1112.4101599999999"/>
    <n v="0.12111"/>
    <n v="0"/>
    <n v="0"/>
    <n v="0"/>
    <n v="0"/>
    <n v="1.9577199999999999"/>
  </r>
  <r>
    <x v="0"/>
    <x v="19"/>
    <x v="0"/>
    <x v="5"/>
    <n v="996.04"/>
    <n v="46.67"/>
    <n v="1816.8105499999999"/>
    <n v="0.14283999999999999"/>
    <n v="0"/>
    <n v="0"/>
    <n v="0"/>
    <n v="0"/>
    <n v="3.3057500000000002"/>
  </r>
  <r>
    <x v="0"/>
    <x v="19"/>
    <x v="0"/>
    <x v="6"/>
    <n v="5240.88"/>
    <n v="61.35"/>
    <n v="2165.5625"/>
    <n v="0.92606999999999995"/>
    <n v="0"/>
    <n v="0"/>
    <n v="0"/>
    <n v="0"/>
    <n v="4.0014200000000004"/>
  </r>
  <r>
    <x v="0"/>
    <x v="19"/>
    <x v="0"/>
    <x v="7"/>
    <n v="5472.07"/>
    <n v="19.97"/>
    <n v="5857.5781200000001"/>
    <n v="0.34887000000000001"/>
    <n v="0"/>
    <n v="0"/>
    <n v="0"/>
    <n v="0"/>
    <n v="11.30537"/>
  </r>
  <r>
    <x v="0"/>
    <x v="19"/>
    <x v="0"/>
    <x v="8"/>
    <n v="24388.880000000001"/>
    <n v="26.58"/>
    <n v="7096.3125"/>
    <n v="1.7527200000000001"/>
    <n v="0"/>
    <n v="0"/>
    <n v="0"/>
    <n v="0"/>
    <n v="13.47903"/>
  </r>
  <r>
    <x v="0"/>
    <x v="19"/>
    <x v="0"/>
    <x v="9"/>
    <n v="4940.09"/>
    <n v="46.25"/>
    <n v="3925.15625"/>
    <n v="0.79879999999999995"/>
    <n v="0"/>
    <n v="0"/>
    <n v="0"/>
    <n v="0"/>
    <n v="7.2381000000000002"/>
  </r>
  <r>
    <x v="0"/>
    <x v="19"/>
    <x v="0"/>
    <x v="10"/>
    <n v="26008.01"/>
    <n v="45.97"/>
    <n v="8680.375"/>
    <n v="3.4431400000000001"/>
    <n v="0"/>
    <n v="0"/>
    <n v="0"/>
    <n v="0"/>
    <n v="16.00346"/>
  </r>
  <r>
    <x v="0"/>
    <x v="19"/>
    <x v="1"/>
    <x v="0"/>
    <n v="5029.6400000000003"/>
    <n v="58.62"/>
    <n v="12600.51562"/>
    <n v="1.0118400000000001"/>
    <n v="0"/>
    <n v="0"/>
    <n v="0"/>
    <n v="0"/>
    <n v="23.0914"/>
  </r>
  <r>
    <x v="0"/>
    <x v="19"/>
    <x v="1"/>
    <x v="1"/>
    <n v="4175.6000000000004"/>
    <n v="129.02000000000001"/>
    <n v="16712.6875"/>
    <n v="1.6254200000000001"/>
    <n v="0"/>
    <n v="0"/>
    <n v="0"/>
    <n v="0"/>
    <n v="29.559000000000001"/>
  </r>
  <r>
    <x v="0"/>
    <x v="19"/>
    <x v="1"/>
    <x v="2"/>
    <n v="1076.78"/>
    <n v="63.54"/>
    <n v="4325.4882799999996"/>
    <n v="0.22242000000000001"/>
    <n v="0"/>
    <n v="0"/>
    <n v="0"/>
    <n v="0"/>
    <n v="7.7578699999999996"/>
  </r>
  <r>
    <x v="0"/>
    <x v="19"/>
    <x v="1"/>
    <x v="3"/>
    <n v="4001.22"/>
    <n v="13.01"/>
    <n v="2831.6796899999999"/>
    <n v="0.16586999999999999"/>
    <n v="0"/>
    <n v="0"/>
    <n v="0"/>
    <n v="0"/>
    <n v="5.67814"/>
  </r>
  <r>
    <x v="0"/>
    <x v="19"/>
    <x v="1"/>
    <x v="4"/>
    <n v="120.42"/>
    <n v="299.61"/>
    <n v="2031.3595"/>
    <n v="0.15053"/>
    <n v="0"/>
    <n v="0"/>
    <n v="0"/>
    <n v="0"/>
    <n v="3.5067300000000001"/>
  </r>
  <r>
    <x v="0"/>
    <x v="19"/>
    <x v="1"/>
    <x v="5"/>
    <n v="1648.99"/>
    <n v="45.45"/>
    <n v="6062.4101600000004"/>
    <n v="0.29193000000000002"/>
    <n v="0"/>
    <n v="0"/>
    <n v="0"/>
    <n v="0"/>
    <n v="11.07831"/>
  </r>
  <r>
    <x v="0"/>
    <x v="19"/>
    <x v="1"/>
    <x v="6"/>
    <n v="2298.85"/>
    <n v="199.96"/>
    <n v="14700.9375"/>
    <n v="1.24875"/>
    <n v="0"/>
    <n v="0"/>
    <n v="0"/>
    <n v="0"/>
    <n v="25.851880000000001"/>
  </r>
  <r>
    <x v="0"/>
    <x v="19"/>
    <x v="1"/>
    <x v="7"/>
    <n v="6765.8"/>
    <n v="26.17"/>
    <n v="13949.09375"/>
    <n v="0.61773"/>
    <n v="0"/>
    <n v="0"/>
    <n v="0"/>
    <n v="0"/>
    <n v="26.762060000000002"/>
  </r>
  <r>
    <x v="0"/>
    <x v="19"/>
    <x v="1"/>
    <x v="8"/>
    <n v="13310.99"/>
    <n v="45.86"/>
    <n v="13679.6875"/>
    <n v="1.7759400000000001"/>
    <n v="0"/>
    <n v="0"/>
    <n v="0"/>
    <n v="0"/>
    <n v="25.00038"/>
  </r>
  <r>
    <x v="0"/>
    <x v="19"/>
    <x v="1"/>
    <x v="9"/>
    <n v="5048.99"/>
    <n v="66.19"/>
    <n v="18978.46875"/>
    <n v="1.3259099999999999"/>
    <n v="0"/>
    <n v="0"/>
    <n v="0"/>
    <n v="0"/>
    <n v="34.426470000000002"/>
  </r>
  <r>
    <x v="0"/>
    <x v="19"/>
    <x v="1"/>
    <x v="10"/>
    <n v="29514.22"/>
    <n v="34.85"/>
    <n v="7896.5629900000004"/>
    <n v="2.98142"/>
    <n v="0"/>
    <n v="0"/>
    <n v="0"/>
    <n v="0"/>
    <n v="14.489190000000001"/>
  </r>
  <r>
    <x v="0"/>
    <x v="19"/>
    <x v="2"/>
    <x v="0"/>
    <n v="1488.73"/>
    <n v="64.31"/>
    <n v="13590.589840000001"/>
    <n v="0.28782999999999997"/>
    <n v="0"/>
    <n v="0"/>
    <n v="0"/>
    <n v="0"/>
    <n v="24.96987"/>
  </r>
  <r>
    <x v="0"/>
    <x v="19"/>
    <x v="2"/>
    <x v="1"/>
    <n v="838.22"/>
    <n v="190.54"/>
    <n v="23394.640619999998"/>
    <n v="0.51551000000000002"/>
    <n v="0"/>
    <n v="0"/>
    <n v="0"/>
    <n v="0"/>
    <n v="41.072769999999998"/>
  </r>
  <r>
    <x v="0"/>
    <x v="19"/>
    <x v="2"/>
    <x v="2"/>
    <n v="326.83"/>
    <n v="35.01"/>
    <n v="1115.12988"/>
    <n v="2.562E-2"/>
    <n v="0"/>
    <n v="0"/>
    <n v="0"/>
    <n v="0"/>
    <n v="2.08128"/>
  </r>
  <r>
    <x v="0"/>
    <x v="19"/>
    <x v="2"/>
    <x v="3"/>
    <n v="543.07000000000005"/>
    <n v="21.47"/>
    <n v="1707.25"/>
    <n v="3.4130000000000001E-2"/>
    <n v="0"/>
    <n v="0"/>
    <n v="0"/>
    <n v="0"/>
    <n v="3.3435700000000002"/>
  </r>
  <r>
    <x v="0"/>
    <x v="19"/>
    <x v="2"/>
    <x v="4"/>
    <n v="24.84"/>
    <n v="330.31"/>
    <n v="1423.62988"/>
    <n v="3.4410000000000003E-2"/>
    <n v="0"/>
    <n v="0"/>
    <n v="0"/>
    <n v="0"/>
    <n v="2.4503599999999999"/>
  </r>
  <r>
    <x v="0"/>
    <x v="19"/>
    <x v="2"/>
    <x v="5"/>
    <n v="155.97"/>
    <n v="147.86000000000001"/>
    <n v="5093.6210899999996"/>
    <n v="9.1130000000000003E-2"/>
    <n v="0"/>
    <n v="0"/>
    <n v="0"/>
    <n v="0"/>
    <n v="9.0927799999999994"/>
  </r>
  <r>
    <x v="0"/>
    <x v="19"/>
    <x v="2"/>
    <x v="6"/>
    <n v="299.98"/>
    <n v="188.47"/>
    <n v="6087.4609399999999"/>
    <n v="0.19552"/>
    <n v="0"/>
    <n v="0"/>
    <n v="0"/>
    <n v="0"/>
    <n v="10.74484"/>
  </r>
  <r>
    <x v="0"/>
    <x v="19"/>
    <x v="2"/>
    <x v="7"/>
    <n v="1581.47"/>
    <n v="45.94"/>
    <n v="11870.402340000001"/>
    <n v="0.22983000000000001"/>
    <n v="0"/>
    <n v="0"/>
    <n v="0"/>
    <n v="0"/>
    <n v="22.234529999999999"/>
  </r>
  <r>
    <x v="0"/>
    <x v="19"/>
    <x v="2"/>
    <x v="8"/>
    <n v="3160.64"/>
    <n v="66.38"/>
    <n v="20833.101559999999"/>
    <n v="0.49792999999999998"/>
    <n v="0"/>
    <n v="0"/>
    <n v="0"/>
    <n v="0"/>
    <n v="37.80444"/>
  </r>
  <r>
    <x v="0"/>
    <x v="19"/>
    <x v="2"/>
    <x v="9"/>
    <n v="1164.5999999999999"/>
    <n v="115.7"/>
    <n v="20001.84375"/>
    <n v="0.41366000000000003"/>
    <n v="0"/>
    <n v="0"/>
    <n v="0"/>
    <n v="0"/>
    <n v="35.497689999999999"/>
  </r>
  <r>
    <x v="0"/>
    <x v="19"/>
    <x v="2"/>
    <x v="10"/>
    <n v="3351.45"/>
    <n v="75.7"/>
    <n v="9149.6171900000008"/>
    <n v="0.51841999999999999"/>
    <n v="0"/>
    <n v="0"/>
    <n v="0"/>
    <n v="0"/>
    <n v="16.489080000000001"/>
  </r>
  <r>
    <x v="0"/>
    <x v="19"/>
    <x v="3"/>
    <x v="0"/>
    <n v="1670.57"/>
    <n v="41.66"/>
    <n v="4649.21875"/>
    <n v="0.24007000000000001"/>
    <n v="0"/>
    <n v="0"/>
    <n v="0"/>
    <n v="0"/>
    <n v="8.6262500000000006"/>
  </r>
  <r>
    <x v="0"/>
    <x v="19"/>
    <x v="3"/>
    <x v="1"/>
    <n v="769.88"/>
    <n v="163.18"/>
    <n v="9503.3515599999992"/>
    <n v="0.41966999999999999"/>
    <n v="0"/>
    <n v="0"/>
    <n v="0"/>
    <n v="0"/>
    <n v="16.70551"/>
  </r>
  <r>
    <x v="0"/>
    <x v="19"/>
    <x v="3"/>
    <x v="2"/>
    <n v="354.55"/>
    <n v="29.69"/>
    <n v="799.95996000000002"/>
    <n v="3.8159999999999999E-2"/>
    <n v="0"/>
    <n v="0"/>
    <n v="0"/>
    <n v="0"/>
    <n v="1.54165"/>
  </r>
  <r>
    <x v="0"/>
    <x v="19"/>
    <x v="3"/>
    <x v="3"/>
    <n v="668.58"/>
    <n v="17.62"/>
    <n v="988.77044999999998"/>
    <n v="4.2630000000000001E-2"/>
    <n v="0"/>
    <n v="0"/>
    <n v="0"/>
    <n v="0"/>
    <n v="1.9412499999999999"/>
  </r>
  <r>
    <x v="0"/>
    <x v="19"/>
    <x v="3"/>
    <x v="4"/>
    <n v="19.54"/>
    <n v="382.3"/>
    <n v="802.81982000000005"/>
    <n v="3.5610000000000003E-2"/>
    <n v="0"/>
    <n v="0"/>
    <n v="0"/>
    <n v="0"/>
    <n v="1.37849"/>
  </r>
  <r>
    <x v="0"/>
    <x v="19"/>
    <x v="3"/>
    <x v="5"/>
    <n v="291.42"/>
    <n v="86.23"/>
    <n v="2710.1191399999998"/>
    <n v="9.2310000000000003E-2"/>
    <n v="0"/>
    <n v="0"/>
    <n v="0"/>
    <n v="0"/>
    <n v="4.8683199999999998"/>
  </r>
  <r>
    <x v="0"/>
    <x v="19"/>
    <x v="3"/>
    <x v="6"/>
    <n v="222.29"/>
    <n v="195.87"/>
    <n v="1668.7910199999999"/>
    <n v="0.16661000000000001"/>
    <n v="0"/>
    <n v="0"/>
    <n v="0"/>
    <n v="0"/>
    <n v="2.9466299999999999"/>
  </r>
  <r>
    <x v="0"/>
    <x v="19"/>
    <x v="3"/>
    <x v="7"/>
    <n v="1581.65"/>
    <n v="30.87"/>
    <n v="4615.0097699999997"/>
    <n v="0.18495"/>
    <n v="0"/>
    <n v="0"/>
    <n v="0"/>
    <n v="0"/>
    <n v="8.7591699999999992"/>
  </r>
  <r>
    <x v="0"/>
    <x v="19"/>
    <x v="3"/>
    <x v="8"/>
    <n v="3268.66"/>
    <n v="58.34"/>
    <n v="13118.851559999999"/>
    <n v="0.66234000000000004"/>
    <n v="0"/>
    <n v="0"/>
    <n v="0"/>
    <n v="0"/>
    <n v="24.026479999999999"/>
  </r>
  <r>
    <x v="0"/>
    <x v="19"/>
    <x v="3"/>
    <x v="9"/>
    <n v="1732.84"/>
    <n v="39.17"/>
    <n v="4938.8007799999996"/>
    <n v="0.26041999999999998"/>
    <n v="0"/>
    <n v="0"/>
    <n v="0"/>
    <n v="0"/>
    <n v="9.1332000000000004"/>
  </r>
  <r>
    <x v="0"/>
    <x v="19"/>
    <x v="3"/>
    <x v="10"/>
    <n v="7001.57"/>
    <n v="31.86"/>
    <n v="3046.53125"/>
    <n v="0.53741000000000005"/>
    <n v="0"/>
    <n v="0"/>
    <n v="0"/>
    <n v="0"/>
    <n v="5.5971000000000002"/>
  </r>
  <r>
    <x v="0"/>
    <x v="19"/>
    <x v="4"/>
    <x v="0"/>
    <n v="3497.76"/>
    <n v="60.3"/>
    <n v="19456.546880000002"/>
    <n v="0.75161999999999995"/>
    <n v="0"/>
    <n v="0"/>
    <n v="0"/>
    <n v="0"/>
    <n v="35.37968"/>
  </r>
  <r>
    <x v="0"/>
    <x v="19"/>
    <x v="4"/>
    <x v="1"/>
    <n v="2997.19"/>
    <n v="148.43"/>
    <n v="46449.25"/>
    <n v="1.66204"/>
    <n v="0"/>
    <n v="0"/>
    <n v="0"/>
    <n v="0"/>
    <n v="81.401759999999996"/>
  </r>
  <r>
    <x v="0"/>
    <x v="19"/>
    <x v="4"/>
    <x v="2"/>
    <n v="1142.6500000000001"/>
    <n v="26.94"/>
    <n v="3441.4902299999999"/>
    <n v="0.1139"/>
    <n v="0"/>
    <n v="0"/>
    <n v="0"/>
    <n v="0"/>
    <n v="6.5695600000000001"/>
  </r>
  <r>
    <x v="0"/>
    <x v="19"/>
    <x v="4"/>
    <x v="3"/>
    <n v="1942"/>
    <n v="24.71"/>
    <n v="6545.5214800000003"/>
    <n v="0.17693999999999999"/>
    <n v="0"/>
    <n v="0"/>
    <n v="0"/>
    <n v="0"/>
    <n v="12.69187"/>
  </r>
  <r>
    <x v="0"/>
    <x v="19"/>
    <x v="4"/>
    <x v="4"/>
    <n v="79.959999999999994"/>
    <n v="225.16"/>
    <n v="1886.8203100000001"/>
    <n v="8.5739999999999997E-2"/>
    <n v="0"/>
    <n v="0"/>
    <n v="0"/>
    <n v="0"/>
    <n v="3.2907799999999998"/>
  </r>
  <r>
    <x v="0"/>
    <x v="19"/>
    <x v="4"/>
    <x v="5"/>
    <n v="741.86"/>
    <n v="83.28"/>
    <n v="8870.46875"/>
    <n v="0.23616000000000001"/>
    <n v="0"/>
    <n v="0"/>
    <n v="0"/>
    <n v="0"/>
    <n v="15.94469"/>
  </r>
  <r>
    <x v="0"/>
    <x v="19"/>
    <x v="4"/>
    <x v="6"/>
    <n v="909.96"/>
    <n v="159.41999999999999"/>
    <n v="5243.40625"/>
    <n v="0.51466000000000001"/>
    <n v="0"/>
    <n v="0"/>
    <n v="0"/>
    <n v="0"/>
    <n v="9.2984100000000005"/>
  </r>
  <r>
    <x v="0"/>
    <x v="19"/>
    <x v="4"/>
    <x v="7"/>
    <n v="3973.85"/>
    <n v="40.25"/>
    <n v="25628.716799999998"/>
    <n v="0.67718"/>
    <n v="0"/>
    <n v="0"/>
    <n v="0"/>
    <n v="0"/>
    <n v="48.1614"/>
  </r>
  <r>
    <x v="0"/>
    <x v="19"/>
    <x v="4"/>
    <x v="8"/>
    <n v="8692.86"/>
    <n v="57.58"/>
    <n v="41477.9375"/>
    <n v="1.69554"/>
    <n v="0"/>
    <n v="0"/>
    <n v="0"/>
    <n v="0"/>
    <n v="75.544079999999994"/>
  </r>
  <r>
    <x v="0"/>
    <x v="19"/>
    <x v="4"/>
    <x v="9"/>
    <n v="4138.43"/>
    <n v="73.930000000000007"/>
    <n v="43257.421880000002"/>
    <n v="1.34823"/>
    <n v="0"/>
    <n v="0"/>
    <n v="0"/>
    <n v="0"/>
    <n v="78.166830000000004"/>
  </r>
  <r>
    <x v="0"/>
    <x v="19"/>
    <x v="4"/>
    <x v="10"/>
    <n v="7965.12"/>
    <n v="73.78"/>
    <n v="17998.84375"/>
    <n v="1.8397600000000001"/>
    <n v="0"/>
    <n v="0"/>
    <n v="0"/>
    <n v="0"/>
    <n v="32.33126"/>
  </r>
  <r>
    <x v="0"/>
    <x v="19"/>
    <x v="5"/>
    <x v="0"/>
    <n v="790.48"/>
    <n v="43.81"/>
    <n v="6089.2402300000003"/>
    <n v="0.15357000000000001"/>
    <n v="0"/>
    <n v="0"/>
    <n v="0"/>
    <n v="0"/>
    <n v="11.20313"/>
  </r>
  <r>
    <x v="0"/>
    <x v="19"/>
    <x v="5"/>
    <x v="1"/>
    <n v="243.82"/>
    <n v="171.85"/>
    <n v="4688.1699200000003"/>
    <n v="0.14754"/>
    <n v="0"/>
    <n v="0"/>
    <n v="0"/>
    <n v="0"/>
    <n v="8.20749"/>
  </r>
  <r>
    <x v="0"/>
    <x v="19"/>
    <x v="5"/>
    <x v="2"/>
    <n v="153.41999999999999"/>
    <n v="26.98"/>
    <n v="715.10986000000003"/>
    <n v="1.719E-2"/>
    <n v="0"/>
    <n v="0"/>
    <n v="0"/>
    <n v="0"/>
    <n v="1.3799300000000001"/>
  </r>
  <r>
    <x v="0"/>
    <x v="19"/>
    <x v="5"/>
    <x v="3"/>
    <n v="303.35000000000002"/>
    <n v="21.44"/>
    <n v="1311.62988"/>
    <n v="2.7109999999999999E-2"/>
    <n v="0"/>
    <n v="0"/>
    <n v="0"/>
    <n v="0"/>
    <n v="2.5633599999999999"/>
  </r>
  <r>
    <x v="0"/>
    <x v="19"/>
    <x v="5"/>
    <x v="4"/>
    <n v="13.33"/>
    <n v="305.94"/>
    <n v="777.08007999999995"/>
    <n v="1.951E-2"/>
    <n v="0"/>
    <n v="0"/>
    <n v="0"/>
    <n v="0"/>
    <n v="1.34291"/>
  </r>
  <r>
    <x v="0"/>
    <x v="19"/>
    <x v="5"/>
    <x v="5"/>
    <n v="119.33"/>
    <n v="86.11"/>
    <n v="2202.7504899999999"/>
    <n v="4.6539999999999998E-2"/>
    <n v="0"/>
    <n v="0"/>
    <n v="0"/>
    <n v="0"/>
    <n v="3.9918800000000001"/>
  </r>
  <r>
    <x v="0"/>
    <x v="19"/>
    <x v="5"/>
    <x v="6"/>
    <n v="126.27"/>
    <n v="114.74"/>
    <n v="640.23046999999997"/>
    <n v="4.8340000000000001E-2"/>
    <n v="0"/>
    <n v="0"/>
    <n v="0"/>
    <n v="0"/>
    <n v="1.1574599999999999"/>
  </r>
  <r>
    <x v="0"/>
    <x v="19"/>
    <x v="5"/>
    <x v="7"/>
    <n v="531.52"/>
    <n v="32.380000000000003"/>
    <n v="3393.6103499999999"/>
    <n v="8.1369999999999998E-2"/>
    <n v="0"/>
    <n v="0"/>
    <n v="0"/>
    <n v="0"/>
    <n v="6.4486299999999996"/>
  </r>
  <r>
    <x v="0"/>
    <x v="19"/>
    <x v="5"/>
    <x v="8"/>
    <n v="871.46"/>
    <n v="69.16"/>
    <n v="8928.2421900000008"/>
    <n v="0.24062"/>
    <n v="0"/>
    <n v="0"/>
    <n v="0"/>
    <n v="0"/>
    <n v="16.160720000000001"/>
  </r>
  <r>
    <x v="0"/>
    <x v="19"/>
    <x v="5"/>
    <x v="9"/>
    <n v="270.98"/>
    <n v="54.9"/>
    <n v="2260.2900399999999"/>
    <n v="7.5130000000000002E-2"/>
    <n v="0"/>
    <n v="0"/>
    <n v="0"/>
    <n v="0"/>
    <n v="4.14825"/>
  </r>
  <r>
    <x v="0"/>
    <x v="19"/>
    <x v="5"/>
    <x v="10"/>
    <n v="2098.2800000000002"/>
    <n v="33.75"/>
    <n v="1648.92004"/>
    <n v="0.16238"/>
    <n v="7.5700000000000003E-3"/>
    <n v="0"/>
    <n v="0"/>
    <n v="0"/>
    <n v="3.02474"/>
  </r>
  <r>
    <x v="0"/>
    <x v="19"/>
    <x v="6"/>
    <x v="0"/>
    <n v="2926.72"/>
    <n v="51.12"/>
    <n v="22814.390619999998"/>
    <n v="0.80189999999999995"/>
    <n v="0"/>
    <n v="0"/>
    <n v="0"/>
    <n v="0"/>
    <n v="42.227260000000001"/>
  </r>
  <r>
    <x v="0"/>
    <x v="19"/>
    <x v="6"/>
    <x v="1"/>
    <n v="2485.2600000000002"/>
    <n v="131.68"/>
    <n v="50613.75"/>
    <n v="1.8311999999999999"/>
    <n v="0"/>
    <n v="0"/>
    <n v="0"/>
    <n v="0"/>
    <n v="89.256479999999996"/>
  </r>
  <r>
    <x v="0"/>
    <x v="19"/>
    <x v="6"/>
    <x v="2"/>
    <n v="969.15"/>
    <n v="28.21"/>
    <n v="4806.0800799999997"/>
    <n v="0.14269000000000001"/>
    <n v="0"/>
    <n v="0"/>
    <n v="0"/>
    <n v="0"/>
    <n v="9.2247900000000005"/>
  </r>
  <r>
    <x v="0"/>
    <x v="19"/>
    <x v="6"/>
    <x v="3"/>
    <n v="1666"/>
    <n v="26.09"/>
    <n v="7949.8989300000003"/>
    <n v="0.22869999999999999"/>
    <n v="0"/>
    <n v="0"/>
    <n v="0"/>
    <n v="0"/>
    <n v="15.373810000000001"/>
  </r>
  <r>
    <x v="0"/>
    <x v="19"/>
    <x v="6"/>
    <x v="4"/>
    <n v="66.45"/>
    <n v="298.62"/>
    <n v="2804.0488300000002"/>
    <n v="0.10306"/>
    <n v="0"/>
    <n v="0"/>
    <n v="0"/>
    <n v="0"/>
    <n v="4.8640499999999998"/>
  </r>
  <r>
    <x v="0"/>
    <x v="19"/>
    <x v="6"/>
    <x v="5"/>
    <n v="772"/>
    <n v="50.1"/>
    <n v="6774.0781200000001"/>
    <n v="0.21579999999999999"/>
    <n v="0"/>
    <n v="0"/>
    <n v="0"/>
    <n v="0"/>
    <n v="12.45853"/>
  </r>
  <r>
    <x v="0"/>
    <x v="19"/>
    <x v="6"/>
    <x v="6"/>
    <n v="332.04"/>
    <n v="197.57"/>
    <n v="6355.8007799999996"/>
    <n v="0.30130000000000001"/>
    <n v="0"/>
    <n v="0"/>
    <n v="0"/>
    <n v="0"/>
    <n v="11.2303"/>
  </r>
  <r>
    <x v="0"/>
    <x v="19"/>
    <x v="6"/>
    <x v="7"/>
    <n v="4821.72"/>
    <n v="35.409999999999997"/>
    <n v="31808.14258"/>
    <n v="0.95743999999999996"/>
    <n v="0"/>
    <n v="0"/>
    <n v="0"/>
    <n v="0"/>
    <n v="60.013069999999999"/>
  </r>
  <r>
    <x v="0"/>
    <x v="19"/>
    <x v="6"/>
    <x v="8"/>
    <n v="6274.74"/>
    <n v="39.64"/>
    <n v="36564.109380000002"/>
    <n v="1.3525400000000001"/>
    <n v="0"/>
    <n v="0"/>
    <n v="0"/>
    <n v="0"/>
    <n v="67.501189999999994"/>
  </r>
  <r>
    <x v="0"/>
    <x v="19"/>
    <x v="6"/>
    <x v="9"/>
    <n v="4365.3999999999996"/>
    <n v="60.87"/>
    <n v="45141.1875"/>
    <n v="1.5830500000000001"/>
    <n v="0"/>
    <n v="0"/>
    <n v="0"/>
    <n v="0"/>
    <n v="81.284930000000003"/>
  </r>
  <r>
    <x v="0"/>
    <x v="19"/>
    <x v="6"/>
    <x v="10"/>
    <n v="5252.6"/>
    <n v="68.150000000000006"/>
    <n v="44201.375"/>
    <n v="1.7650399999999999"/>
    <n v="3.8700000000000002E-3"/>
    <n v="0"/>
    <n v="0"/>
    <n v="0"/>
    <n v="79.748869999999997"/>
  </r>
  <r>
    <x v="0"/>
    <x v="19"/>
    <x v="7"/>
    <x v="0"/>
    <n v="3311"/>
    <n v="40.200000000000003"/>
    <n v="3525.3203100000001"/>
    <n v="0.53954999999999997"/>
    <n v="0"/>
    <n v="0"/>
    <n v="0"/>
    <n v="0"/>
    <n v="6.5613200000000003"/>
  </r>
  <r>
    <x v="0"/>
    <x v="19"/>
    <x v="7"/>
    <x v="1"/>
    <n v="2456.3000000000002"/>
    <n v="133.25"/>
    <n v="11393.98438"/>
    <n v="1.2368300000000001"/>
    <n v="0"/>
    <n v="0"/>
    <n v="0"/>
    <n v="0"/>
    <n v="20.081420000000001"/>
  </r>
  <r>
    <x v="0"/>
    <x v="19"/>
    <x v="7"/>
    <x v="2"/>
    <n v="798.83"/>
    <n v="29.91"/>
    <n v="1046.0605499999999"/>
    <n v="9.357E-2"/>
    <n v="0"/>
    <n v="0"/>
    <n v="0"/>
    <n v="0"/>
    <n v="2.0115699999999999"/>
  </r>
  <r>
    <x v="0"/>
    <x v="19"/>
    <x v="7"/>
    <x v="3"/>
    <n v="1186.3399999999999"/>
    <n v="26.52"/>
    <n v="2184.8300800000002"/>
    <n v="0.12948999999999999"/>
    <n v="0"/>
    <n v="0"/>
    <n v="0"/>
    <n v="0"/>
    <n v="4.2425800000000002"/>
  </r>
  <r>
    <x v="0"/>
    <x v="19"/>
    <x v="7"/>
    <x v="4"/>
    <n v="41.8"/>
    <n v="400"/>
    <n v="716"/>
    <n v="8.5760000000000003E-2"/>
    <n v="0"/>
    <n v="0"/>
    <n v="0"/>
    <n v="0"/>
    <n v="1.2269000000000001"/>
  </r>
  <r>
    <x v="0"/>
    <x v="19"/>
    <x v="7"/>
    <x v="5"/>
    <n v="473.78"/>
    <n v="49.59"/>
    <n v="1693.5898400000001"/>
    <n v="0.11726"/>
    <n v="0"/>
    <n v="0"/>
    <n v="0"/>
    <n v="0"/>
    <n v="3.1072700000000002"/>
  </r>
  <r>
    <x v="0"/>
    <x v="19"/>
    <x v="7"/>
    <x v="6"/>
    <n v="1349.81"/>
    <n v="143.06"/>
    <n v="2127.2421899999999"/>
    <n v="0.66076999999999997"/>
    <n v="0"/>
    <n v="0"/>
    <n v="0"/>
    <n v="0"/>
    <n v="3.7861500000000001"/>
  </r>
  <r>
    <x v="0"/>
    <x v="19"/>
    <x v="7"/>
    <x v="7"/>
    <n v="2932.97"/>
    <n v="34.630000000000003"/>
    <n v="9625.3203099999992"/>
    <n v="0.42292999999999997"/>
    <n v="0"/>
    <n v="0"/>
    <n v="0"/>
    <n v="0"/>
    <n v="18.169049999999999"/>
  </r>
  <r>
    <x v="0"/>
    <x v="19"/>
    <x v="7"/>
    <x v="8"/>
    <n v="7126.45"/>
    <n v="49.83"/>
    <n v="5461.0625"/>
    <n v="1.2482800000000001"/>
    <n v="0"/>
    <n v="0"/>
    <n v="0"/>
    <n v="0"/>
    <n v="9.9041300000000003"/>
  </r>
  <r>
    <x v="0"/>
    <x v="19"/>
    <x v="7"/>
    <x v="9"/>
    <n v="3769.38"/>
    <n v="39.590000000000003"/>
    <n v="5717.1484399999999"/>
    <n v="0.68084"/>
    <n v="0"/>
    <n v="0"/>
    <n v="0"/>
    <n v="0"/>
    <n v="10.519970000000001"/>
  </r>
  <r>
    <x v="0"/>
    <x v="19"/>
    <x v="7"/>
    <x v="10"/>
    <n v="22859.85"/>
    <n v="25.68"/>
    <n v="6894.65625"/>
    <n v="2.41168"/>
    <n v="0"/>
    <n v="0"/>
    <n v="0"/>
    <n v="0"/>
    <n v="13.19333"/>
  </r>
  <r>
    <x v="0"/>
    <x v="19"/>
    <x v="8"/>
    <x v="0"/>
    <n v="18856.990000000002"/>
    <n v="38.44"/>
    <n v="20323.84375"/>
    <n v="2.8550499999999999"/>
    <n v="0"/>
    <n v="0"/>
    <n v="0"/>
    <n v="0"/>
    <n v="38.192599999999999"/>
  </r>
  <r>
    <x v="0"/>
    <x v="19"/>
    <x v="8"/>
    <x v="1"/>
    <n v="25822.65"/>
    <n v="52.06"/>
    <n v="25441.6875"/>
    <n v="4.7613500000000002"/>
    <n v="0"/>
    <n v="0"/>
    <n v="0"/>
    <n v="0"/>
    <n v="46.564329999999998"/>
  </r>
  <r>
    <x v="0"/>
    <x v="19"/>
    <x v="8"/>
    <x v="2"/>
    <n v="2910.43"/>
    <n v="56.45"/>
    <n v="7771.4609399999999"/>
    <n v="0.68986999999999998"/>
    <n v="0"/>
    <n v="0"/>
    <n v="0"/>
    <n v="0"/>
    <n v="13.998900000000001"/>
  </r>
  <r>
    <x v="0"/>
    <x v="19"/>
    <x v="8"/>
    <x v="3"/>
    <n v="8550.2099999999991"/>
    <n v="19.27"/>
    <n v="7990.6088900000004"/>
    <n v="0.68164000000000002"/>
    <n v="0"/>
    <n v="0"/>
    <n v="0"/>
    <n v="0"/>
    <n v="15.63603"/>
  </r>
  <r>
    <x v="0"/>
    <x v="19"/>
    <x v="8"/>
    <x v="4"/>
    <n v="239"/>
    <n v="368.75"/>
    <n v="3731.7968799999999"/>
    <n v="0.44245000000000001"/>
    <n v="0"/>
    <n v="0"/>
    <n v="0"/>
    <n v="0"/>
    <n v="6.4163600000000001"/>
  </r>
  <r>
    <x v="0"/>
    <x v="19"/>
    <x v="8"/>
    <x v="5"/>
    <n v="2911.95"/>
    <n v="66.489999999999995"/>
    <n v="9541.71875"/>
    <n v="0.79983000000000004"/>
    <n v="0"/>
    <n v="0"/>
    <n v="0"/>
    <n v="0"/>
    <n v="17.371030000000001"/>
  </r>
  <r>
    <x v="0"/>
    <x v="19"/>
    <x v="8"/>
    <x v="6"/>
    <n v="7879.29"/>
    <n v="94.06"/>
    <n v="7882.8754900000004"/>
    <n v="2.8209"/>
    <n v="0"/>
    <n v="0"/>
    <n v="0"/>
    <n v="0"/>
    <n v="14.33201"/>
  </r>
  <r>
    <x v="0"/>
    <x v="19"/>
    <x v="8"/>
    <x v="7"/>
    <n v="19207.09"/>
    <n v="30.7"/>
    <n v="37752.625"/>
    <n v="2.6167199999999999"/>
    <n v="0"/>
    <n v="0"/>
    <n v="0"/>
    <n v="0"/>
    <n v="71.725319999999996"/>
  </r>
  <r>
    <x v="0"/>
    <x v="19"/>
    <x v="8"/>
    <x v="8"/>
    <n v="31055.97"/>
    <n v="52.86"/>
    <n v="40164.875"/>
    <n v="6.30647"/>
    <n v="0"/>
    <n v="0"/>
    <n v="0"/>
    <n v="0"/>
    <n v="73.322869999999995"/>
  </r>
  <r>
    <x v="0"/>
    <x v="19"/>
    <x v="8"/>
    <x v="9"/>
    <n v="20708.12"/>
    <n v="52.02"/>
    <n v="58938.8125"/>
    <n v="5.4917999999999996"/>
    <n v="0"/>
    <n v="0"/>
    <n v="0"/>
    <n v="0"/>
    <n v="108.6613"/>
  </r>
  <r>
    <x v="0"/>
    <x v="19"/>
    <x v="8"/>
    <x v="10"/>
    <n v="77042.73"/>
    <n v="38.51"/>
    <n v="31955.5"/>
    <n v="10.562620000000001"/>
    <n v="0"/>
    <n v="0"/>
    <n v="0"/>
    <n v="0"/>
    <n v="58.848199999999999"/>
  </r>
  <r>
    <x v="0"/>
    <x v="20"/>
    <x v="0"/>
    <x v="0"/>
    <n v="9685.16"/>
    <n v="29.72"/>
    <n v="7878.375"/>
    <n v="0.88341999999999998"/>
    <n v="0"/>
    <n v="0"/>
    <n v="0"/>
    <n v="0"/>
    <n v="14.750920000000001"/>
  </r>
  <r>
    <x v="0"/>
    <x v="20"/>
    <x v="0"/>
    <x v="1"/>
    <n v="3315.55"/>
    <n v="137.06"/>
    <n v="8514.09375"/>
    <n v="1.50542"/>
    <n v="0"/>
    <n v="0"/>
    <n v="0"/>
    <n v="0"/>
    <n v="14.611039999999999"/>
  </r>
  <r>
    <x v="0"/>
    <x v="20"/>
    <x v="0"/>
    <x v="2"/>
    <n v="1383.54"/>
    <n v="45.83"/>
    <n v="3838.1481899999999"/>
    <n v="0.21733"/>
    <n v="0"/>
    <n v="0"/>
    <n v="0"/>
    <n v="0"/>
    <n v="7.07315"/>
  </r>
  <r>
    <x v="0"/>
    <x v="20"/>
    <x v="0"/>
    <x v="3"/>
    <n v="2816.37"/>
    <n v="20.010000000000002"/>
    <n v="2845.23047"/>
    <n v="0.18118999999999999"/>
    <n v="0"/>
    <n v="0"/>
    <n v="0"/>
    <n v="0"/>
    <n v="5.3988199999999997"/>
  </r>
  <r>
    <x v="0"/>
    <x v="20"/>
    <x v="0"/>
    <x v="4"/>
    <n v="161.03"/>
    <n v="212.71"/>
    <n v="1129.5"/>
    <n v="0.12592999999999999"/>
    <n v="0"/>
    <n v="0"/>
    <n v="0"/>
    <n v="0"/>
    <n v="1.9510000000000001"/>
  </r>
  <r>
    <x v="0"/>
    <x v="20"/>
    <x v="0"/>
    <x v="5"/>
    <n v="1035.28"/>
    <n v="47.04"/>
    <n v="1846.03125"/>
    <n v="0.15071999999999999"/>
    <n v="0"/>
    <n v="0"/>
    <n v="0"/>
    <n v="0"/>
    <n v="3.2960400000000001"/>
  </r>
  <r>
    <x v="0"/>
    <x v="20"/>
    <x v="0"/>
    <x v="6"/>
    <n v="5276.23"/>
    <n v="61.98"/>
    <n v="2191.1718799999999"/>
    <n v="0.93542999999999998"/>
    <n v="0"/>
    <n v="0"/>
    <n v="0"/>
    <n v="0"/>
    <n v="3.9723600000000001"/>
  </r>
  <r>
    <x v="0"/>
    <x v="20"/>
    <x v="0"/>
    <x v="7"/>
    <n v="5766.59"/>
    <n v="20.16"/>
    <n v="5937.4531200000001"/>
    <n v="0.37422"/>
    <n v="0"/>
    <n v="0"/>
    <n v="0"/>
    <n v="0"/>
    <n v="11.24207"/>
  </r>
  <r>
    <x v="0"/>
    <x v="20"/>
    <x v="0"/>
    <x v="8"/>
    <n v="24661.72"/>
    <n v="26.59"/>
    <n v="7254.5307599999996"/>
    <n v="1.78369"/>
    <n v="0"/>
    <n v="0"/>
    <n v="0"/>
    <n v="0"/>
    <n v="13.52722"/>
  </r>
  <r>
    <x v="0"/>
    <x v="20"/>
    <x v="0"/>
    <x v="9"/>
    <n v="5027.38"/>
    <n v="46.17"/>
    <n v="4030.5156200000001"/>
    <n v="0.81599999999999995"/>
    <n v="0"/>
    <n v="0"/>
    <n v="0"/>
    <n v="0"/>
    <n v="7.2978300000000003"/>
  </r>
  <r>
    <x v="0"/>
    <x v="20"/>
    <x v="0"/>
    <x v="10"/>
    <n v="26198.89"/>
    <n v="46.03"/>
    <n v="8786.0625"/>
    <n v="3.4806400000000002"/>
    <n v="0"/>
    <n v="0"/>
    <n v="0"/>
    <n v="0"/>
    <n v="15.899850000000001"/>
  </r>
  <r>
    <x v="0"/>
    <x v="20"/>
    <x v="1"/>
    <x v="0"/>
    <n v="5243.71"/>
    <n v="59.16"/>
    <n v="12664.125"/>
    <n v="1.0688899999999999"/>
    <n v="0"/>
    <n v="0"/>
    <n v="0"/>
    <n v="0"/>
    <n v="22.772729999999999"/>
  </r>
  <r>
    <x v="0"/>
    <x v="20"/>
    <x v="1"/>
    <x v="1"/>
    <n v="4306.8599999999997"/>
    <n v="130.19999999999999"/>
    <n v="17089.5"/>
    <n v="1.7015499999999999"/>
    <n v="0"/>
    <n v="0"/>
    <n v="0"/>
    <n v="0"/>
    <n v="29.661200000000001"/>
  </r>
  <r>
    <x v="0"/>
    <x v="20"/>
    <x v="1"/>
    <x v="2"/>
    <n v="1145.72"/>
    <n v="64.05"/>
    <n v="4415.75"/>
    <n v="0.24193999999999999"/>
    <n v="0"/>
    <n v="0"/>
    <n v="0"/>
    <n v="0"/>
    <n v="7.77536"/>
  </r>
  <r>
    <x v="0"/>
    <x v="20"/>
    <x v="1"/>
    <x v="3"/>
    <n v="4222.8999999999996"/>
    <n v="13.34"/>
    <n v="2956.7890600000001"/>
    <n v="0.17910000000000001"/>
    <n v="0"/>
    <n v="0"/>
    <n v="0"/>
    <n v="0"/>
    <n v="5.8147399999999996"/>
  </r>
  <r>
    <x v="0"/>
    <x v="20"/>
    <x v="1"/>
    <x v="4"/>
    <n v="127.33"/>
    <n v="300.41000000000003"/>
    <n v="2075.8398400000001"/>
    <n v="0.15987999999999999"/>
    <n v="0"/>
    <n v="0"/>
    <n v="0"/>
    <n v="0"/>
    <n v="3.5177800000000001"/>
  </r>
  <r>
    <x v="0"/>
    <x v="20"/>
    <x v="1"/>
    <x v="5"/>
    <n v="1784.37"/>
    <n v="45.75"/>
    <n v="6193.5468799999999"/>
    <n v="0.31983"/>
    <n v="0"/>
    <n v="0"/>
    <n v="0"/>
    <n v="0"/>
    <n v="11.106450000000001"/>
  </r>
  <r>
    <x v="0"/>
    <x v="20"/>
    <x v="1"/>
    <x v="6"/>
    <n v="2373.17"/>
    <n v="201.69"/>
    <n v="14989.5"/>
    <n v="1.3157099999999999"/>
    <n v="0"/>
    <n v="0"/>
    <n v="0"/>
    <n v="0"/>
    <n v="25.87077"/>
  </r>
  <r>
    <x v="0"/>
    <x v="20"/>
    <x v="1"/>
    <x v="7"/>
    <n v="7305.4"/>
    <n v="26.38"/>
    <n v="14235.95312"/>
    <n v="0.68142999999999998"/>
    <n v="0"/>
    <n v="0"/>
    <n v="0"/>
    <n v="0"/>
    <n v="26.799340000000001"/>
  </r>
  <r>
    <x v="0"/>
    <x v="20"/>
    <x v="1"/>
    <x v="8"/>
    <n v="13625.96"/>
    <n v="45.93"/>
    <n v="14466.686519999999"/>
    <n v="1.84121"/>
    <n v="0"/>
    <n v="0"/>
    <n v="0"/>
    <n v="0"/>
    <n v="25.956669999999999"/>
  </r>
  <r>
    <x v="0"/>
    <x v="20"/>
    <x v="1"/>
    <x v="9"/>
    <n v="5336.43"/>
    <n v="66.540000000000006"/>
    <n v="19125.78125"/>
    <n v="1.4120299999999999"/>
    <n v="0"/>
    <n v="0"/>
    <n v="0"/>
    <n v="0"/>
    <n v="34.053379999999997"/>
  </r>
  <r>
    <x v="0"/>
    <x v="20"/>
    <x v="1"/>
    <x v="10"/>
    <n v="29746.89"/>
    <n v="35.08"/>
    <n v="8162.4375"/>
    <n v="3.0182500000000001"/>
    <n v="0"/>
    <n v="0"/>
    <n v="0"/>
    <n v="0"/>
    <n v="14.699120000000001"/>
  </r>
  <r>
    <x v="0"/>
    <x v="20"/>
    <x v="2"/>
    <x v="0"/>
    <n v="1776.74"/>
    <n v="57.28"/>
    <n v="16496.210940000001"/>
    <n v="0.35825000000000001"/>
    <n v="0"/>
    <n v="0"/>
    <n v="0"/>
    <n v="0"/>
    <n v="29.871510000000001"/>
  </r>
  <r>
    <x v="0"/>
    <x v="20"/>
    <x v="2"/>
    <x v="1"/>
    <n v="986.6"/>
    <n v="178.74"/>
    <n v="26522.109380000002"/>
    <n v="0.62871999999999995"/>
    <n v="0"/>
    <n v="0"/>
    <n v="0"/>
    <n v="0"/>
    <n v="45.750100000000003"/>
  </r>
  <r>
    <x v="0"/>
    <x v="20"/>
    <x v="2"/>
    <x v="2"/>
    <n v="377.18"/>
    <n v="29.91"/>
    <n v="1505.85986"/>
    <n v="3.2050000000000002E-2"/>
    <n v="0"/>
    <n v="0"/>
    <n v="0"/>
    <n v="0"/>
    <n v="2.7860200000000002"/>
  </r>
  <r>
    <x v="0"/>
    <x v="20"/>
    <x v="2"/>
    <x v="3"/>
    <n v="667.7"/>
    <n v="21.52"/>
    <n v="2682.6391600000002"/>
    <n v="4.5580000000000002E-2"/>
    <n v="0"/>
    <n v="0"/>
    <n v="0"/>
    <n v="0"/>
    <n v="5.1630900000000004"/>
  </r>
  <r>
    <x v="0"/>
    <x v="20"/>
    <x v="2"/>
    <x v="4"/>
    <n v="29.76"/>
    <n v="322.45999999999998"/>
    <n v="1586.51953"/>
    <n v="4.1180000000000001E-2"/>
    <n v="0"/>
    <n v="0"/>
    <n v="0"/>
    <n v="0"/>
    <n v="2.6818599999999999"/>
  </r>
  <r>
    <x v="0"/>
    <x v="20"/>
    <x v="2"/>
    <x v="5"/>
    <n v="196.47"/>
    <n v="145.34"/>
    <n v="5886.1000999999997"/>
    <n v="0.11626"/>
    <n v="0"/>
    <n v="0"/>
    <n v="0"/>
    <n v="0"/>
    <n v="10.32189"/>
  </r>
  <r>
    <x v="0"/>
    <x v="20"/>
    <x v="2"/>
    <x v="6"/>
    <n v="336.51"/>
    <n v="188.16"/>
    <n v="6873.3398399999996"/>
    <n v="0.22486"/>
    <n v="0"/>
    <n v="0"/>
    <n v="0"/>
    <n v="0"/>
    <n v="11.913930000000001"/>
  </r>
  <r>
    <x v="0"/>
    <x v="20"/>
    <x v="2"/>
    <x v="7"/>
    <n v="1968.16"/>
    <n v="39.159999999999997"/>
    <n v="15142.0625"/>
    <n v="0.29447000000000001"/>
    <n v="0"/>
    <n v="0"/>
    <n v="0"/>
    <n v="0"/>
    <n v="27.98659"/>
  </r>
  <r>
    <x v="0"/>
    <x v="20"/>
    <x v="2"/>
    <x v="8"/>
    <n v="3606.81"/>
    <n v="56.76"/>
    <n v="25322.953119999998"/>
    <n v="0.60602999999999996"/>
    <n v="0"/>
    <n v="0"/>
    <n v="0"/>
    <n v="0"/>
    <n v="45.35219"/>
  </r>
  <r>
    <x v="0"/>
    <x v="20"/>
    <x v="2"/>
    <x v="9"/>
    <n v="1406.19"/>
    <n v="95.3"/>
    <n v="23024.171880000002"/>
    <n v="0.51195000000000002"/>
    <n v="0"/>
    <n v="0"/>
    <n v="0"/>
    <n v="0"/>
    <n v="40.273620000000001"/>
  </r>
  <r>
    <x v="0"/>
    <x v="20"/>
    <x v="2"/>
    <x v="10"/>
    <n v="3516.78"/>
    <n v="65.260000000000005"/>
    <n v="10788.835940000001"/>
    <n v="0.56447999999999998"/>
    <n v="0"/>
    <n v="0"/>
    <n v="0"/>
    <n v="0"/>
    <n v="19.172540000000001"/>
  </r>
  <r>
    <x v="0"/>
    <x v="20"/>
    <x v="3"/>
    <x v="0"/>
    <n v="1802.1"/>
    <n v="40.15"/>
    <n v="5281.3398399999996"/>
    <n v="0.26749000000000001"/>
    <n v="0"/>
    <n v="0"/>
    <n v="0"/>
    <n v="0"/>
    <n v="9.6391200000000001"/>
  </r>
  <r>
    <x v="0"/>
    <x v="20"/>
    <x v="3"/>
    <x v="1"/>
    <n v="835.4"/>
    <n v="162.11000000000001"/>
    <n v="10621.75"/>
    <n v="0.47526000000000002"/>
    <n v="0"/>
    <n v="0"/>
    <n v="0"/>
    <n v="0"/>
    <n v="18.329029999999999"/>
  </r>
  <r>
    <x v="0"/>
    <x v="20"/>
    <x v="3"/>
    <x v="2"/>
    <n v="387.27"/>
    <n v="30.06"/>
    <n v="983.51025000000004"/>
    <n v="4.3270000000000003E-2"/>
    <n v="0"/>
    <n v="0"/>
    <n v="0"/>
    <n v="0"/>
    <n v="1.8605499999999999"/>
  </r>
  <r>
    <x v="0"/>
    <x v="20"/>
    <x v="3"/>
    <x v="3"/>
    <n v="738.54"/>
    <n v="18.23"/>
    <n v="1275.4296899999999"/>
    <n v="4.9329999999999999E-2"/>
    <n v="0"/>
    <n v="0"/>
    <n v="0"/>
    <n v="0"/>
    <n v="2.4553799999999999"/>
  </r>
  <r>
    <x v="0"/>
    <x v="20"/>
    <x v="3"/>
    <x v="4"/>
    <n v="21.89"/>
    <n v="381.02"/>
    <n v="895.3999"/>
    <n v="4.027E-2"/>
    <n v="0"/>
    <n v="0"/>
    <n v="0"/>
    <n v="0"/>
    <n v="1.5096000000000001"/>
  </r>
  <r>
    <x v="0"/>
    <x v="20"/>
    <x v="3"/>
    <x v="5"/>
    <n v="327.68"/>
    <n v="85.69"/>
    <n v="3107.0097700000001"/>
    <n v="0.10854"/>
    <n v="0"/>
    <n v="0"/>
    <n v="0"/>
    <n v="0"/>
    <n v="5.4800599999999999"/>
  </r>
  <r>
    <x v="0"/>
    <x v="20"/>
    <x v="3"/>
    <x v="6"/>
    <n v="231.62"/>
    <n v="197.18"/>
    <n v="1839.71875"/>
    <n v="0.17618"/>
    <n v="0"/>
    <n v="0"/>
    <n v="0"/>
    <n v="0"/>
    <n v="3.1882199999999998"/>
  </r>
  <r>
    <x v="0"/>
    <x v="20"/>
    <x v="3"/>
    <x v="7"/>
    <n v="1764.35"/>
    <n v="29.97"/>
    <n v="5475.2890600000001"/>
    <n v="0.21356"/>
    <n v="0"/>
    <n v="0"/>
    <n v="0"/>
    <n v="0"/>
    <n v="10.21865"/>
  </r>
  <r>
    <x v="0"/>
    <x v="20"/>
    <x v="3"/>
    <x v="8"/>
    <n v="3535.39"/>
    <n v="55.97"/>
    <n v="14929.226559999999"/>
    <n v="0.73985000000000001"/>
    <n v="0"/>
    <n v="0"/>
    <n v="0"/>
    <n v="0"/>
    <n v="26.880510000000001"/>
  </r>
  <r>
    <x v="0"/>
    <x v="20"/>
    <x v="3"/>
    <x v="9"/>
    <n v="1880.93"/>
    <n v="38.35"/>
    <n v="5679.0117200000004"/>
    <n v="0.28992000000000001"/>
    <n v="0"/>
    <n v="0"/>
    <n v="0"/>
    <n v="0"/>
    <n v="10.32938"/>
  </r>
  <r>
    <x v="0"/>
    <x v="20"/>
    <x v="3"/>
    <x v="10"/>
    <n v="7102.63"/>
    <n v="32.69"/>
    <n v="3303.8518100000001"/>
    <n v="0.5544"/>
    <n v="0"/>
    <n v="0"/>
    <n v="0"/>
    <n v="0"/>
    <n v="5.9579399999999998"/>
  </r>
  <r>
    <x v="0"/>
    <x v="20"/>
    <x v="4"/>
    <x v="0"/>
    <n v="3870.49"/>
    <n v="57.32"/>
    <n v="21364.328119999998"/>
    <n v="0.85546999999999995"/>
    <n v="0"/>
    <n v="0"/>
    <n v="0"/>
    <n v="0"/>
    <n v="38.22128"/>
  </r>
  <r>
    <x v="0"/>
    <x v="20"/>
    <x v="4"/>
    <x v="1"/>
    <n v="3357.83"/>
    <n v="141.99"/>
    <n v="51208.8125"/>
    <n v="1.9083300000000001"/>
    <n v="0"/>
    <n v="0"/>
    <n v="0"/>
    <n v="0"/>
    <n v="88.185810000000004"/>
  </r>
  <r>
    <x v="0"/>
    <x v="20"/>
    <x v="4"/>
    <x v="2"/>
    <n v="1297.97"/>
    <n v="26.81"/>
    <n v="4164.2793000000001"/>
    <n v="0.13406999999999999"/>
    <n v="0"/>
    <n v="0"/>
    <n v="0"/>
    <n v="0"/>
    <n v="7.8192399999999997"/>
  </r>
  <r>
    <x v="0"/>
    <x v="20"/>
    <x v="4"/>
    <x v="3"/>
    <n v="2258.63"/>
    <n v="24.51"/>
    <n v="7759.8198199999997"/>
    <n v="0.21465000000000001"/>
    <n v="0"/>
    <n v="0"/>
    <n v="0"/>
    <n v="0"/>
    <n v="14.78074"/>
  </r>
  <r>
    <x v="0"/>
    <x v="20"/>
    <x v="4"/>
    <x v="4"/>
    <n v="89.26"/>
    <n v="221.13"/>
    <n v="2056.5293000000001"/>
    <n v="9.5680000000000001E-2"/>
    <n v="0"/>
    <n v="0"/>
    <n v="0"/>
    <n v="0"/>
    <n v="3.5231499999999998"/>
  </r>
  <r>
    <x v="0"/>
    <x v="20"/>
    <x v="4"/>
    <x v="5"/>
    <n v="865.89"/>
    <n v="80.37"/>
    <n v="9968.5976599999995"/>
    <n v="0.28434999999999999"/>
    <n v="0"/>
    <n v="0"/>
    <n v="0"/>
    <n v="0"/>
    <n v="17.610939999999999"/>
  </r>
  <r>
    <x v="0"/>
    <x v="20"/>
    <x v="4"/>
    <x v="6"/>
    <n v="945.91"/>
    <n v="159.49"/>
    <n v="5733.7890600000001"/>
    <n v="0.54210000000000003"/>
    <n v="0"/>
    <n v="0"/>
    <n v="0"/>
    <n v="0"/>
    <n v="9.9846500000000002"/>
  </r>
  <r>
    <x v="0"/>
    <x v="20"/>
    <x v="4"/>
    <x v="7"/>
    <n v="4747.08"/>
    <n v="38.93"/>
    <n v="30099.76367"/>
    <n v="0.82211000000000001"/>
    <n v="0"/>
    <n v="0"/>
    <n v="0"/>
    <n v="0"/>
    <n v="55.595680000000002"/>
  </r>
  <r>
    <x v="0"/>
    <x v="20"/>
    <x v="4"/>
    <x v="8"/>
    <n v="9541.0300000000007"/>
    <n v="54.75"/>
    <n v="46437.6875"/>
    <n v="1.9203399999999999"/>
    <n v="0"/>
    <n v="0"/>
    <n v="0"/>
    <n v="0"/>
    <n v="83.179169999999999"/>
  </r>
  <r>
    <x v="0"/>
    <x v="20"/>
    <x v="4"/>
    <x v="9"/>
    <n v="4814.71"/>
    <n v="70.92"/>
    <n v="47963.875"/>
    <n v="1.57975"/>
    <n v="0"/>
    <n v="0"/>
    <n v="0"/>
    <n v="0"/>
    <n v="85.232089999999999"/>
  </r>
  <r>
    <x v="0"/>
    <x v="20"/>
    <x v="4"/>
    <x v="10"/>
    <n v="8241.42"/>
    <n v="72"/>
    <n v="19894.0625"/>
    <n v="1.9352"/>
    <n v="0"/>
    <n v="0"/>
    <n v="0"/>
    <n v="0"/>
    <n v="35.118969999999997"/>
  </r>
  <r>
    <x v="0"/>
    <x v="20"/>
    <x v="5"/>
    <x v="0"/>
    <n v="951.37"/>
    <n v="43.46"/>
    <n v="6991.8183600000002"/>
    <n v="0.18837999999999999"/>
    <n v="0"/>
    <n v="0"/>
    <n v="0"/>
    <n v="0"/>
    <n v="12.63069"/>
  </r>
  <r>
    <x v="0"/>
    <x v="20"/>
    <x v="5"/>
    <x v="1"/>
    <n v="275.45"/>
    <n v="170.52"/>
    <n v="5393.6992200000004"/>
    <n v="0.17441000000000001"/>
    <n v="0"/>
    <n v="0"/>
    <n v="0"/>
    <n v="0"/>
    <n v="9.2701200000000004"/>
  </r>
  <r>
    <x v="0"/>
    <x v="20"/>
    <x v="5"/>
    <x v="2"/>
    <n v="184.06"/>
    <n v="27.19"/>
    <n v="833.20996000000002"/>
    <n v="2.1350000000000001E-2"/>
    <n v="0"/>
    <n v="0"/>
    <n v="0"/>
    <n v="0"/>
    <n v="1.57752"/>
  </r>
  <r>
    <x v="0"/>
    <x v="20"/>
    <x v="5"/>
    <x v="3"/>
    <n v="374.2"/>
    <n v="21.75"/>
    <n v="1541.2099599999999"/>
    <n v="3.4779999999999998E-2"/>
    <n v="0"/>
    <n v="0"/>
    <n v="0"/>
    <n v="0"/>
    <n v="2.9561000000000002"/>
  </r>
  <r>
    <x v="0"/>
    <x v="20"/>
    <x v="5"/>
    <x v="4"/>
    <n v="16.23"/>
    <n v="305.98"/>
    <n v="887.32983000000002"/>
    <n v="2.3910000000000001E-2"/>
    <n v="0"/>
    <n v="0"/>
    <n v="0"/>
    <n v="0"/>
    <n v="1.50542"/>
  </r>
  <r>
    <x v="0"/>
    <x v="20"/>
    <x v="5"/>
    <x v="5"/>
    <n v="148.78"/>
    <n v="86.88"/>
    <n v="2558.5703100000001"/>
    <n v="5.9279999999999999E-2"/>
    <n v="0"/>
    <n v="0"/>
    <n v="0"/>
    <n v="0"/>
    <n v="4.5505399999999998"/>
  </r>
  <r>
    <x v="0"/>
    <x v="20"/>
    <x v="5"/>
    <x v="6"/>
    <n v="132.72"/>
    <n v="118.53"/>
    <n v="764.54003999999998"/>
    <n v="5.212E-2"/>
    <n v="0"/>
    <n v="0"/>
    <n v="0"/>
    <n v="0"/>
    <n v="1.35476"/>
  </r>
  <r>
    <x v="0"/>
    <x v="20"/>
    <x v="5"/>
    <x v="7"/>
    <n v="653.97"/>
    <n v="31.73"/>
    <n v="3885.3398400000001"/>
    <n v="0.10076"/>
    <n v="0"/>
    <n v="0"/>
    <n v="0"/>
    <n v="0"/>
    <n v="7.2537399999999996"/>
  </r>
  <r>
    <x v="0"/>
    <x v="20"/>
    <x v="5"/>
    <x v="8"/>
    <n v="1020"/>
    <n v="69.3"/>
    <n v="10294.46875"/>
    <n v="0.29185"/>
    <n v="0"/>
    <n v="0"/>
    <n v="0"/>
    <n v="0"/>
    <n v="18.291650000000001"/>
  </r>
  <r>
    <x v="0"/>
    <x v="20"/>
    <x v="5"/>
    <x v="9"/>
    <n v="317.55"/>
    <n v="54.98"/>
    <n v="2560.60059"/>
    <n v="8.7859999999999994E-2"/>
    <n v="0"/>
    <n v="0"/>
    <n v="0"/>
    <n v="0"/>
    <n v="4.6133699999999997"/>
  </r>
  <r>
    <x v="0"/>
    <x v="20"/>
    <x v="5"/>
    <x v="10"/>
    <n v="2153.0300000000002"/>
    <n v="34.340000000000003"/>
    <n v="1880.28125"/>
    <n v="0.17171"/>
    <n v="7.6499999999999997E-3"/>
    <n v="0"/>
    <n v="0"/>
    <n v="0"/>
    <n v="3.3855200000000001"/>
  </r>
  <r>
    <x v="0"/>
    <x v="20"/>
    <x v="6"/>
    <x v="0"/>
    <n v="3374.39"/>
    <n v="51.01"/>
    <n v="22834.15625"/>
    <n v="0.92513999999999996"/>
    <n v="0"/>
    <n v="0"/>
    <n v="0"/>
    <n v="0"/>
    <n v="41.489359999999998"/>
  </r>
  <r>
    <x v="0"/>
    <x v="20"/>
    <x v="6"/>
    <x v="1"/>
    <n v="2880.72"/>
    <n v="130.63999999999999"/>
    <n v="51664.253909999999"/>
    <n v="2.1099100000000002"/>
    <n v="0"/>
    <n v="0"/>
    <n v="0"/>
    <n v="0"/>
    <n v="89.457070000000002"/>
  </r>
  <r>
    <x v="0"/>
    <x v="20"/>
    <x v="6"/>
    <x v="2"/>
    <n v="1145.29"/>
    <n v="28.24"/>
    <n v="4974.1894499999999"/>
    <n v="0.16952"/>
    <n v="0"/>
    <n v="0"/>
    <n v="0"/>
    <n v="0"/>
    <n v="9.3715499999999992"/>
  </r>
  <r>
    <x v="0"/>
    <x v="20"/>
    <x v="6"/>
    <x v="3"/>
    <n v="1982.22"/>
    <n v="26.04"/>
    <n v="8234.3984400000008"/>
    <n v="0.27311999999999997"/>
    <n v="0"/>
    <n v="0"/>
    <n v="0"/>
    <n v="0"/>
    <n v="15.632680000000001"/>
  </r>
  <r>
    <x v="0"/>
    <x v="20"/>
    <x v="6"/>
    <x v="4"/>
    <n v="76.040000000000006"/>
    <n v="300.14999999999998"/>
    <n v="2878.44922"/>
    <n v="0.1186"/>
    <n v="0"/>
    <n v="0"/>
    <n v="0"/>
    <n v="0"/>
    <n v="4.9009200000000002"/>
  </r>
  <r>
    <x v="0"/>
    <x v="20"/>
    <x v="6"/>
    <x v="5"/>
    <n v="912.56"/>
    <n v="49.3"/>
    <n v="6929.9414100000004"/>
    <n v="0.25323000000000001"/>
    <n v="0"/>
    <n v="0"/>
    <n v="0"/>
    <n v="0"/>
    <n v="12.512"/>
  </r>
  <r>
    <x v="0"/>
    <x v="20"/>
    <x v="6"/>
    <x v="6"/>
    <n v="364.84"/>
    <n v="199.14"/>
    <n v="6531.9101600000004"/>
    <n v="0.33654000000000001"/>
    <n v="0"/>
    <n v="0"/>
    <n v="0"/>
    <n v="0"/>
    <n v="11.327579999999999"/>
  </r>
  <r>
    <x v="0"/>
    <x v="20"/>
    <x v="6"/>
    <x v="7"/>
    <n v="5758.53"/>
    <n v="35.840000000000003"/>
    <n v="33573.203119999998"/>
    <n v="1.1386000000000001"/>
    <n v="0"/>
    <n v="0"/>
    <n v="0"/>
    <n v="0"/>
    <n v="62.199089999999998"/>
  </r>
  <r>
    <x v="0"/>
    <x v="20"/>
    <x v="6"/>
    <x v="8"/>
    <n v="7224"/>
    <n v="39.18"/>
    <n v="37195.1875"/>
    <n v="1.5531699999999999"/>
    <n v="0"/>
    <n v="0"/>
    <n v="0"/>
    <n v="0"/>
    <n v="67.425929999999994"/>
  </r>
  <r>
    <x v="0"/>
    <x v="20"/>
    <x v="6"/>
    <x v="9"/>
    <n v="5122.93"/>
    <n v="60.62"/>
    <n v="45918.8125"/>
    <n v="1.83074"/>
    <n v="0"/>
    <n v="0"/>
    <n v="0"/>
    <n v="0"/>
    <n v="81.264080000000007"/>
  </r>
  <r>
    <x v="0"/>
    <x v="20"/>
    <x v="6"/>
    <x v="10"/>
    <n v="5924.48"/>
    <n v="67.680000000000007"/>
    <n v="45474.433590000001"/>
    <n v="2.0103300000000002"/>
    <n v="3.9199999999999999E-3"/>
    <n v="0"/>
    <n v="0"/>
    <n v="0"/>
    <n v="80.554839999999999"/>
  </r>
  <r>
    <x v="0"/>
    <x v="20"/>
    <x v="7"/>
    <x v="0"/>
    <n v="3400.7"/>
    <n v="40.74"/>
    <n v="3654.5390600000001"/>
    <n v="0.55993000000000004"/>
    <n v="0"/>
    <n v="0"/>
    <n v="0"/>
    <n v="0"/>
    <n v="6.6707900000000002"/>
  </r>
  <r>
    <x v="0"/>
    <x v="20"/>
    <x v="7"/>
    <x v="1"/>
    <n v="2545.83"/>
    <n v="135.4"/>
    <n v="12122.280269999999"/>
    <n v="1.30497"/>
    <n v="0"/>
    <n v="0"/>
    <n v="0"/>
    <n v="0"/>
    <n v="20.962810000000001"/>
  </r>
  <r>
    <x v="0"/>
    <x v="20"/>
    <x v="7"/>
    <x v="2"/>
    <n v="834.96"/>
    <n v="30.38"/>
    <n v="1097.5605499999999"/>
    <n v="9.9750000000000005E-2"/>
    <n v="0"/>
    <n v="0"/>
    <n v="0"/>
    <n v="0"/>
    <n v="2.0697100000000002"/>
  </r>
  <r>
    <x v="0"/>
    <x v="20"/>
    <x v="7"/>
    <x v="3"/>
    <n v="1272.29"/>
    <n v="26.49"/>
    <n v="2276.94922"/>
    <n v="0.14233000000000001"/>
    <n v="0"/>
    <n v="0"/>
    <n v="0"/>
    <n v="0"/>
    <n v="4.3409199999999997"/>
  </r>
  <r>
    <x v="0"/>
    <x v="20"/>
    <x v="7"/>
    <x v="4"/>
    <n v="43.76"/>
    <n v="400"/>
    <n v="784"/>
    <n v="9.0139999999999998E-2"/>
    <n v="0"/>
    <n v="0"/>
    <n v="0"/>
    <n v="0"/>
    <n v="1.3188800000000001"/>
  </r>
  <r>
    <x v="0"/>
    <x v="20"/>
    <x v="7"/>
    <x v="5"/>
    <n v="509.25"/>
    <n v="51.41"/>
    <n v="1823.55078"/>
    <n v="0.12742000000000001"/>
    <n v="0"/>
    <n v="0"/>
    <n v="0"/>
    <n v="0"/>
    <n v="3.27712"/>
  </r>
  <r>
    <x v="0"/>
    <x v="20"/>
    <x v="7"/>
    <x v="6"/>
    <n v="1364.88"/>
    <n v="145.33000000000001"/>
    <n v="2190.1093799999999"/>
    <n v="0.67279"/>
    <n v="0"/>
    <n v="0"/>
    <n v="0"/>
    <n v="0"/>
    <n v="3.8243999999999998"/>
  </r>
  <r>
    <x v="0"/>
    <x v="20"/>
    <x v="7"/>
    <x v="7"/>
    <n v="3221.78"/>
    <n v="35.21"/>
    <n v="10169.14062"/>
    <n v="0.48099999999999998"/>
    <n v="0"/>
    <n v="0"/>
    <n v="0"/>
    <n v="0"/>
    <n v="18.8383"/>
  </r>
  <r>
    <x v="0"/>
    <x v="20"/>
    <x v="7"/>
    <x v="8"/>
    <n v="7238.75"/>
    <n v="51.29"/>
    <n v="5759.9843799999999"/>
    <n v="1.2799799999999999"/>
    <n v="0"/>
    <n v="0"/>
    <n v="0"/>
    <n v="0"/>
    <n v="10.24485"/>
  </r>
  <r>
    <x v="0"/>
    <x v="20"/>
    <x v="7"/>
    <x v="9"/>
    <n v="3919.91"/>
    <n v="39.79"/>
    <n v="5989.5781200000001"/>
    <n v="0.71431"/>
    <n v="0"/>
    <n v="0"/>
    <n v="0"/>
    <n v="0"/>
    <n v="10.813560000000001"/>
  </r>
  <r>
    <x v="0"/>
    <x v="20"/>
    <x v="7"/>
    <x v="10"/>
    <n v="23132.54"/>
    <n v="25.75"/>
    <n v="7022.125"/>
    <n v="2.45004"/>
    <n v="0"/>
    <n v="0"/>
    <n v="0"/>
    <n v="0"/>
    <n v="13.18877"/>
  </r>
  <r>
    <x v="0"/>
    <x v="20"/>
    <x v="8"/>
    <x v="0"/>
    <n v="19387.099999999999"/>
    <n v="38.909999999999997"/>
    <n v="20628.6875"/>
    <n v="2.9687100000000002"/>
    <n v="0"/>
    <n v="0"/>
    <n v="0"/>
    <n v="0"/>
    <n v="38.036119999999997"/>
  </r>
  <r>
    <x v="0"/>
    <x v="20"/>
    <x v="8"/>
    <x v="1"/>
    <n v="26316.11"/>
    <n v="52.52"/>
    <n v="25916"/>
    <n v="4.9033800000000003"/>
    <n v="0"/>
    <n v="0"/>
    <n v="0"/>
    <n v="0"/>
    <n v="46.544640000000001"/>
  </r>
  <r>
    <x v="0"/>
    <x v="20"/>
    <x v="8"/>
    <x v="2"/>
    <n v="3049.06"/>
    <n v="56.75"/>
    <n v="7866.7890600000001"/>
    <n v="0.73333000000000004"/>
    <n v="0"/>
    <n v="0"/>
    <n v="0"/>
    <n v="0"/>
    <n v="13.914440000000001"/>
  </r>
  <r>
    <x v="0"/>
    <x v="20"/>
    <x v="8"/>
    <x v="3"/>
    <n v="8972.19"/>
    <n v="19.34"/>
    <n v="8160.3828100000001"/>
    <n v="0.72677000000000003"/>
    <n v="0"/>
    <n v="0"/>
    <n v="0"/>
    <n v="0"/>
    <n v="15.67231"/>
  </r>
  <r>
    <x v="0"/>
    <x v="20"/>
    <x v="8"/>
    <x v="4"/>
    <n v="249.26"/>
    <n v="369.65"/>
    <n v="3792.6015600000001"/>
    <n v="0.46332000000000001"/>
    <n v="0"/>
    <n v="0"/>
    <n v="0"/>
    <n v="0"/>
    <n v="6.4011199999999997"/>
  </r>
  <r>
    <x v="0"/>
    <x v="20"/>
    <x v="8"/>
    <x v="5"/>
    <n v="3055.64"/>
    <n v="66.67"/>
    <n v="9579.3125"/>
    <n v="0.85240000000000005"/>
    <n v="0"/>
    <n v="0"/>
    <n v="0"/>
    <n v="0"/>
    <n v="17.11692"/>
  </r>
  <r>
    <x v="0"/>
    <x v="20"/>
    <x v="8"/>
    <x v="6"/>
    <n v="7963.07"/>
    <n v="95.33"/>
    <n v="7987.0625"/>
    <n v="2.8641100000000002"/>
    <n v="0"/>
    <n v="0"/>
    <n v="0"/>
    <n v="0"/>
    <n v="14.249219999999999"/>
  </r>
  <r>
    <x v="0"/>
    <x v="20"/>
    <x v="8"/>
    <x v="7"/>
    <n v="20459.29"/>
    <n v="30.92"/>
    <n v="38712.65625"/>
    <n v="2.83107"/>
    <n v="0"/>
    <n v="0"/>
    <n v="0"/>
    <n v="0"/>
    <n v="72.164820000000006"/>
  </r>
  <r>
    <x v="0"/>
    <x v="20"/>
    <x v="8"/>
    <x v="8"/>
    <n v="31831.84"/>
    <n v="53.2"/>
    <n v="41275.625"/>
    <n v="6.5331999999999999"/>
    <n v="0"/>
    <n v="0"/>
    <n v="0"/>
    <n v="0"/>
    <n v="73.950320000000005"/>
  </r>
  <r>
    <x v="0"/>
    <x v="20"/>
    <x v="8"/>
    <x v="9"/>
    <n v="21852.93"/>
    <n v="51.94"/>
    <n v="59457.1875"/>
    <n v="5.8196700000000003"/>
    <n v="0"/>
    <n v="0"/>
    <n v="0"/>
    <n v="0"/>
    <n v="107.62598"/>
  </r>
  <r>
    <x v="0"/>
    <x v="20"/>
    <x v="8"/>
    <x v="10"/>
    <n v="77880.399999999994"/>
    <n v="38.659999999999997"/>
    <n v="32384.501950000002"/>
    <n v="10.73808"/>
    <n v="0"/>
    <n v="0"/>
    <n v="0"/>
    <n v="0"/>
    <n v="58.527000000000001"/>
  </r>
  <r>
    <x v="0"/>
    <x v="21"/>
    <x v="0"/>
    <x v="0"/>
    <n v="9949.26"/>
    <n v="30.29"/>
    <n v="7999.125"/>
    <n v="0.91757"/>
    <n v="0"/>
    <n v="0"/>
    <n v="0"/>
    <n v="0"/>
    <n v="14.684480000000001"/>
  </r>
  <r>
    <x v="0"/>
    <x v="21"/>
    <x v="0"/>
    <x v="1"/>
    <n v="3378.41"/>
    <n v="137.51"/>
    <n v="8643.78125"/>
    <n v="1.5423199999999999"/>
    <n v="0"/>
    <n v="0"/>
    <n v="0"/>
    <n v="0"/>
    <n v="14.55697"/>
  </r>
  <r>
    <x v="0"/>
    <x v="21"/>
    <x v="0"/>
    <x v="2"/>
    <n v="1468.09"/>
    <n v="46.65"/>
    <n v="3943.9807099999998"/>
    <n v="0.23416999999999999"/>
    <n v="0"/>
    <n v="0"/>
    <n v="0"/>
    <n v="0"/>
    <n v="7.1263800000000002"/>
  </r>
  <r>
    <x v="0"/>
    <x v="21"/>
    <x v="0"/>
    <x v="3"/>
    <n v="2958.83"/>
    <n v="20.12"/>
    <n v="2866.6914099999999"/>
    <n v="0.19342000000000001"/>
    <n v="0"/>
    <n v="0"/>
    <n v="0"/>
    <n v="0"/>
    <n v="5.3354400000000002"/>
  </r>
  <r>
    <x v="0"/>
    <x v="21"/>
    <x v="0"/>
    <x v="4"/>
    <n v="166.39"/>
    <n v="214.24"/>
    <n v="1148.3398400000001"/>
    <n v="0.13083"/>
    <n v="0"/>
    <n v="0"/>
    <n v="0"/>
    <n v="0"/>
    <n v="1.9461999999999999"/>
  </r>
  <r>
    <x v="0"/>
    <x v="21"/>
    <x v="0"/>
    <x v="5"/>
    <n v="1074.92"/>
    <n v="47.61"/>
    <n v="1887.19922"/>
    <n v="0.15878"/>
    <n v="0"/>
    <n v="0"/>
    <n v="0"/>
    <n v="0"/>
    <n v="3.3052000000000001"/>
  </r>
  <r>
    <x v="0"/>
    <x v="21"/>
    <x v="0"/>
    <x v="6"/>
    <n v="5311.77"/>
    <n v="62.71"/>
    <n v="2228.84375"/>
    <n v="0.94494"/>
    <n v="0"/>
    <n v="0"/>
    <n v="0"/>
    <n v="0"/>
    <n v="3.96265"/>
  </r>
  <r>
    <x v="0"/>
    <x v="21"/>
    <x v="0"/>
    <x v="7"/>
    <n v="6061.6"/>
    <n v="20.94"/>
    <n v="6178.3828100000001"/>
    <n v="0.40059"/>
    <n v="0"/>
    <n v="0"/>
    <n v="0"/>
    <n v="0"/>
    <n v="11.48298"/>
  </r>
  <r>
    <x v="0"/>
    <x v="21"/>
    <x v="0"/>
    <x v="8"/>
    <n v="24939.759999999998"/>
    <n v="27.03"/>
    <n v="7516.21875"/>
    <n v="1.8157700000000001"/>
    <n v="0"/>
    <n v="0"/>
    <n v="0"/>
    <n v="0"/>
    <n v="13.74525"/>
  </r>
  <r>
    <x v="0"/>
    <x v="21"/>
    <x v="0"/>
    <x v="9"/>
    <n v="5116.7"/>
    <n v="47.38"/>
    <n v="4231.6093799999999"/>
    <n v="0.83406999999999998"/>
    <n v="0"/>
    <n v="0"/>
    <n v="0"/>
    <n v="0"/>
    <n v="7.5156700000000001"/>
  </r>
  <r>
    <x v="0"/>
    <x v="21"/>
    <x v="0"/>
    <x v="10"/>
    <n v="26386.68"/>
    <n v="47.79"/>
    <n v="8974.125"/>
    <n v="3.5189499999999998"/>
    <n v="0"/>
    <n v="0"/>
    <n v="0"/>
    <n v="0"/>
    <n v="15.926640000000001"/>
  </r>
  <r>
    <x v="0"/>
    <x v="21"/>
    <x v="1"/>
    <x v="0"/>
    <n v="5455.48"/>
    <n v="60"/>
    <n v="12707.03125"/>
    <n v="1.1261300000000001"/>
    <n v="0"/>
    <n v="0"/>
    <n v="0"/>
    <n v="0"/>
    <n v="22.410060000000001"/>
  </r>
  <r>
    <x v="0"/>
    <x v="21"/>
    <x v="1"/>
    <x v="1"/>
    <n v="4438.83"/>
    <n v="131.68"/>
    <n v="17378.3125"/>
    <n v="1.7789699999999999"/>
    <n v="0"/>
    <n v="0"/>
    <n v="0"/>
    <n v="0"/>
    <n v="29.585899999999999"/>
  </r>
  <r>
    <x v="0"/>
    <x v="21"/>
    <x v="1"/>
    <x v="2"/>
    <n v="1214.96"/>
    <n v="64.67"/>
    <n v="4477.6601600000004"/>
    <n v="0.26174999999999998"/>
    <n v="0"/>
    <n v="0"/>
    <n v="0"/>
    <n v="0"/>
    <n v="7.7382600000000004"/>
  </r>
  <r>
    <x v="0"/>
    <x v="21"/>
    <x v="1"/>
    <x v="3"/>
    <n v="4447.0600000000004"/>
    <n v="13.37"/>
    <n v="2996.2578100000001"/>
    <n v="0.19252"/>
    <n v="0"/>
    <n v="0"/>
    <n v="0"/>
    <n v="0"/>
    <n v="5.7814699999999997"/>
  </r>
  <r>
    <x v="0"/>
    <x v="21"/>
    <x v="1"/>
    <x v="4"/>
    <n v="134.33000000000001"/>
    <n v="301.75"/>
    <n v="2112.26172"/>
    <n v="0.16938"/>
    <n v="0"/>
    <n v="0"/>
    <n v="0"/>
    <n v="0"/>
    <n v="3.5124300000000002"/>
  </r>
  <r>
    <x v="0"/>
    <x v="21"/>
    <x v="1"/>
    <x v="5"/>
    <n v="1920.42"/>
    <n v="46.19"/>
    <n v="6283.8906200000001"/>
    <n v="0.34814000000000001"/>
    <n v="0"/>
    <n v="0"/>
    <n v="0"/>
    <n v="0"/>
    <n v="11.05209"/>
  </r>
  <r>
    <x v="0"/>
    <x v="21"/>
    <x v="1"/>
    <x v="6"/>
    <n v="2447.87"/>
    <n v="203.91"/>
    <n v="15231.90625"/>
    <n v="1.38375"/>
    <n v="0"/>
    <n v="0"/>
    <n v="0"/>
    <n v="0"/>
    <n v="25.78781"/>
  </r>
  <r>
    <x v="0"/>
    <x v="21"/>
    <x v="1"/>
    <x v="7"/>
    <n v="7848.38"/>
    <n v="26.85"/>
    <n v="14579.42188"/>
    <n v="0.74665999999999999"/>
    <n v="0"/>
    <n v="0"/>
    <n v="0"/>
    <n v="0"/>
    <n v="26.91564"/>
  </r>
  <r>
    <x v="0"/>
    <x v="21"/>
    <x v="1"/>
    <x v="8"/>
    <n v="13951.82"/>
    <n v="46.18"/>
    <n v="15046.875"/>
    <n v="1.90909"/>
    <n v="0"/>
    <n v="0"/>
    <n v="0"/>
    <n v="0"/>
    <n v="26.491209999999999"/>
  </r>
  <r>
    <x v="0"/>
    <x v="21"/>
    <x v="1"/>
    <x v="9"/>
    <n v="5621.52"/>
    <n v="67.12"/>
    <n v="19135.53125"/>
    <n v="1.4981800000000001"/>
    <n v="0"/>
    <n v="0"/>
    <n v="0"/>
    <n v="0"/>
    <n v="33.429360000000003"/>
  </r>
  <r>
    <x v="0"/>
    <x v="21"/>
    <x v="1"/>
    <x v="10"/>
    <n v="29983.03"/>
    <n v="35.47"/>
    <n v="8376.75"/>
    <n v="3.0560499999999999"/>
    <n v="0"/>
    <n v="0"/>
    <n v="0"/>
    <n v="0"/>
    <n v="14.79777"/>
  </r>
  <r>
    <x v="0"/>
    <x v="21"/>
    <x v="2"/>
    <x v="0"/>
    <n v="2125.81"/>
    <n v="53.09"/>
    <n v="18532.226559999999"/>
    <n v="0.43736000000000003"/>
    <n v="0"/>
    <n v="0"/>
    <n v="0"/>
    <n v="0"/>
    <n v="33.005450000000003"/>
  </r>
  <r>
    <x v="0"/>
    <x v="21"/>
    <x v="2"/>
    <x v="1"/>
    <n v="1157.96"/>
    <n v="169.59"/>
    <n v="29061.0625"/>
    <n v="0.75278"/>
    <n v="0"/>
    <n v="0"/>
    <n v="0"/>
    <n v="0"/>
    <n v="49.207740000000001"/>
  </r>
  <r>
    <x v="0"/>
    <x v="21"/>
    <x v="2"/>
    <x v="2"/>
    <n v="443.51"/>
    <n v="27.6"/>
    <n v="1830.9502"/>
    <n v="3.9870000000000003E-2"/>
    <n v="0"/>
    <n v="0"/>
    <n v="0"/>
    <n v="0"/>
    <n v="3.3434499999999998"/>
  </r>
  <r>
    <x v="0"/>
    <x v="21"/>
    <x v="2"/>
    <x v="3"/>
    <n v="826.51"/>
    <n v="21.35"/>
    <n v="3390.7597700000001"/>
    <n v="6.0060000000000002E-2"/>
    <n v="0"/>
    <n v="0"/>
    <n v="0"/>
    <n v="0"/>
    <n v="6.4113499999999997"/>
  </r>
  <r>
    <x v="0"/>
    <x v="21"/>
    <x v="2"/>
    <x v="4"/>
    <n v="35.1"/>
    <n v="319.45999999999998"/>
    <n v="1705.91992"/>
    <n v="4.8460000000000003E-2"/>
    <n v="0"/>
    <n v="0"/>
    <n v="0"/>
    <n v="0"/>
    <n v="2.8302900000000002"/>
  </r>
  <r>
    <x v="0"/>
    <x v="21"/>
    <x v="2"/>
    <x v="5"/>
    <n v="241.14"/>
    <n v="145.69999999999999"/>
    <n v="6508.3496100000002"/>
    <n v="0.14404"/>
    <n v="0"/>
    <n v="0"/>
    <n v="0"/>
    <n v="0"/>
    <n v="11.198790000000001"/>
  </r>
  <r>
    <x v="0"/>
    <x v="21"/>
    <x v="2"/>
    <x v="6"/>
    <n v="376.07"/>
    <n v="188.87"/>
    <n v="7471.7304700000004"/>
    <n v="0.25675999999999999"/>
    <n v="0"/>
    <n v="0"/>
    <n v="0"/>
    <n v="0"/>
    <n v="12.710570000000001"/>
  </r>
  <r>
    <x v="0"/>
    <x v="21"/>
    <x v="2"/>
    <x v="7"/>
    <n v="2476.38"/>
    <n v="34.9"/>
    <n v="17739.226559999999"/>
    <n v="0.37019000000000002"/>
    <n v="0"/>
    <n v="0"/>
    <n v="0"/>
    <n v="0"/>
    <n v="32.295090000000002"/>
  </r>
  <r>
    <x v="0"/>
    <x v="21"/>
    <x v="2"/>
    <x v="8"/>
    <n v="4177.32"/>
    <n v="50.22"/>
    <n v="28651.0625"/>
    <n v="0.72833999999999999"/>
    <n v="0"/>
    <n v="0"/>
    <n v="0"/>
    <n v="0"/>
    <n v="50.542560000000002"/>
  </r>
  <r>
    <x v="0"/>
    <x v="21"/>
    <x v="2"/>
    <x v="9"/>
    <n v="1708.14"/>
    <n v="83.98"/>
    <n v="25357.82617"/>
    <n v="0.62019999999999997"/>
    <n v="0"/>
    <n v="0"/>
    <n v="0"/>
    <n v="0"/>
    <n v="43.652769999999997"/>
  </r>
  <r>
    <x v="0"/>
    <x v="21"/>
    <x v="2"/>
    <x v="10"/>
    <n v="3727.71"/>
    <n v="57.58"/>
    <n v="12146.21875"/>
    <n v="0.61633000000000004"/>
    <n v="0"/>
    <n v="0"/>
    <n v="0"/>
    <n v="0"/>
    <n v="21.267099999999999"/>
  </r>
  <r>
    <x v="0"/>
    <x v="21"/>
    <x v="3"/>
    <x v="0"/>
    <n v="1952.31"/>
    <n v="38.840000000000003"/>
    <n v="5834.2807599999996"/>
    <n v="0.29781999999999997"/>
    <n v="0"/>
    <n v="0"/>
    <n v="0"/>
    <n v="0"/>
    <n v="10.465949999999999"/>
  </r>
  <r>
    <x v="0"/>
    <x v="21"/>
    <x v="3"/>
    <x v="1"/>
    <n v="908.65"/>
    <n v="161.84"/>
    <n v="11854.90625"/>
    <n v="0.53722000000000003"/>
    <n v="0"/>
    <n v="0"/>
    <n v="0"/>
    <n v="0"/>
    <n v="20.070119999999999"/>
  </r>
  <r>
    <x v="0"/>
    <x v="21"/>
    <x v="3"/>
    <x v="2"/>
    <n v="424.77"/>
    <n v="29.72"/>
    <n v="1114.5"/>
    <n v="4.9070000000000003E-2"/>
    <n v="0"/>
    <n v="0"/>
    <n v="0"/>
    <n v="0"/>
    <n v="2.0698099999999999"/>
  </r>
  <r>
    <x v="0"/>
    <x v="21"/>
    <x v="3"/>
    <x v="3"/>
    <n v="822.23"/>
    <n v="18.62"/>
    <n v="1558.07043"/>
    <n v="5.7529999999999998E-2"/>
    <n v="0"/>
    <n v="0"/>
    <n v="0"/>
    <n v="0"/>
    <n v="2.9419"/>
  </r>
  <r>
    <x v="0"/>
    <x v="21"/>
    <x v="3"/>
    <x v="4"/>
    <n v="24.56"/>
    <n v="378.51"/>
    <n v="1010.61035"/>
    <n v="4.5519999999999998E-2"/>
    <n v="0"/>
    <n v="0"/>
    <n v="0"/>
    <n v="0"/>
    <n v="1.6726300000000001"/>
  </r>
  <r>
    <x v="0"/>
    <x v="21"/>
    <x v="3"/>
    <x v="5"/>
    <n v="369.11"/>
    <n v="85.96"/>
    <n v="3561.4589799999999"/>
    <n v="0.12712000000000001"/>
    <n v="0"/>
    <n v="0"/>
    <n v="0"/>
    <n v="0"/>
    <n v="6.1587300000000003"/>
  </r>
  <r>
    <x v="0"/>
    <x v="21"/>
    <x v="3"/>
    <x v="6"/>
    <n v="241.77"/>
    <n v="200.2"/>
    <n v="2032.01172"/>
    <n v="0.18673999999999999"/>
    <n v="0"/>
    <n v="0"/>
    <n v="0"/>
    <n v="0"/>
    <n v="3.4535300000000002"/>
  </r>
  <r>
    <x v="0"/>
    <x v="21"/>
    <x v="3"/>
    <x v="7"/>
    <n v="1979.95"/>
    <n v="28.89"/>
    <n v="6229.21875"/>
    <n v="0.24615000000000001"/>
    <n v="0"/>
    <n v="0"/>
    <n v="0"/>
    <n v="0"/>
    <n v="11.429410000000001"/>
  </r>
  <r>
    <x v="0"/>
    <x v="21"/>
    <x v="3"/>
    <x v="8"/>
    <n v="3843.64"/>
    <n v="54.09"/>
    <n v="16673.796880000002"/>
    <n v="0.82645000000000002"/>
    <n v="0"/>
    <n v="0"/>
    <n v="0"/>
    <n v="0"/>
    <n v="29.476980000000001"/>
  </r>
  <r>
    <x v="0"/>
    <x v="21"/>
    <x v="3"/>
    <x v="9"/>
    <n v="2050.58"/>
    <n v="37.26"/>
    <n v="6320.3510699999997"/>
    <n v="0.32275999999999999"/>
    <n v="0"/>
    <n v="0"/>
    <n v="0"/>
    <n v="0"/>
    <n v="11.288880000000001"/>
  </r>
  <r>
    <x v="0"/>
    <x v="21"/>
    <x v="3"/>
    <x v="10"/>
    <n v="7209.83"/>
    <n v="33.29"/>
    <n v="3568.1643100000001"/>
    <n v="0.57274999999999998"/>
    <n v="0"/>
    <n v="0"/>
    <n v="0"/>
    <n v="0"/>
    <n v="6.3103199999999999"/>
  </r>
  <r>
    <x v="0"/>
    <x v="21"/>
    <x v="4"/>
    <x v="0"/>
    <n v="4279.97"/>
    <n v="55.78"/>
    <n v="22841.25"/>
    <n v="0.96623999999999999"/>
    <n v="0"/>
    <n v="0"/>
    <n v="0"/>
    <n v="0"/>
    <n v="40.154449999999997"/>
  </r>
  <r>
    <x v="0"/>
    <x v="21"/>
    <x v="4"/>
    <x v="1"/>
    <n v="3758.02"/>
    <n v="138.03"/>
    <n v="55239.183590000001"/>
    <n v="2.17353"/>
    <n v="0"/>
    <n v="0"/>
    <n v="0"/>
    <n v="0"/>
    <n v="93.403940000000006"/>
  </r>
  <r>
    <x v="0"/>
    <x v="21"/>
    <x v="4"/>
    <x v="2"/>
    <n v="1477.34"/>
    <n v="26.96"/>
    <n v="4835.8808600000002"/>
    <n v="0.15737000000000001"/>
    <n v="0"/>
    <n v="0"/>
    <n v="0"/>
    <n v="0"/>
    <n v="8.9190100000000001"/>
  </r>
  <r>
    <x v="0"/>
    <x v="21"/>
    <x v="4"/>
    <x v="3"/>
    <n v="2620.41"/>
    <n v="24.62"/>
    <n v="8907.6875"/>
    <n v="0.25779999999999997"/>
    <n v="0"/>
    <n v="0"/>
    <n v="0"/>
    <n v="0"/>
    <n v="16.649539999999998"/>
  </r>
  <r>
    <x v="0"/>
    <x v="21"/>
    <x v="4"/>
    <x v="4"/>
    <n v="99.28"/>
    <n v="219.4"/>
    <n v="2198.4199199999998"/>
    <n v="0.10629"/>
    <n v="0"/>
    <n v="0"/>
    <n v="0"/>
    <n v="0"/>
    <n v="3.69699"/>
  </r>
  <r>
    <x v="0"/>
    <x v="21"/>
    <x v="4"/>
    <x v="5"/>
    <n v="1004.48"/>
    <n v="78.349999999999994"/>
    <n v="10858.89746"/>
    <n v="0.33673999999999998"/>
    <n v="0"/>
    <n v="0"/>
    <n v="0"/>
    <n v="0"/>
    <n v="18.834980000000002"/>
  </r>
  <r>
    <x v="0"/>
    <x v="21"/>
    <x v="4"/>
    <x v="6"/>
    <n v="984.32"/>
    <n v="160.26"/>
    <n v="6155.3984399999999"/>
    <n v="0.57150000000000001"/>
    <n v="0"/>
    <n v="0"/>
    <n v="0"/>
    <n v="0"/>
    <n v="10.518599999999999"/>
  </r>
  <r>
    <x v="0"/>
    <x v="21"/>
    <x v="4"/>
    <x v="7"/>
    <n v="5635.95"/>
    <n v="38.200000000000003"/>
    <n v="33954.390619999998"/>
    <n v="0.98502000000000001"/>
    <n v="0"/>
    <n v="0"/>
    <n v="0"/>
    <n v="0"/>
    <n v="61.566809999999997"/>
  </r>
  <r>
    <x v="0"/>
    <x v="21"/>
    <x v="4"/>
    <x v="8"/>
    <n v="10498"/>
    <n v="53.11"/>
    <n v="50823.90625"/>
    <n v="2.16568"/>
    <n v="0"/>
    <n v="0"/>
    <n v="0"/>
    <n v="0"/>
    <n v="89.456119999999999"/>
  </r>
  <r>
    <x v="0"/>
    <x v="21"/>
    <x v="4"/>
    <x v="9"/>
    <n v="5562.4"/>
    <n v="68.94"/>
    <n v="51545.375"/>
    <n v="1.82779"/>
    <n v="0"/>
    <n v="0"/>
    <n v="0"/>
    <n v="0"/>
    <n v="90.00206"/>
  </r>
  <r>
    <x v="0"/>
    <x v="21"/>
    <x v="4"/>
    <x v="10"/>
    <n v="8543.27"/>
    <n v="70.84"/>
    <n v="21382.0625"/>
    <n v="2.0375899999999998"/>
    <n v="0"/>
    <n v="0"/>
    <n v="0"/>
    <n v="0"/>
    <n v="37.066929999999999"/>
  </r>
  <r>
    <x v="0"/>
    <x v="21"/>
    <x v="5"/>
    <x v="0"/>
    <n v="1134.3900000000001"/>
    <n v="43.5"/>
    <n v="7960.9804700000004"/>
    <n v="0.22797000000000001"/>
    <n v="0"/>
    <n v="0"/>
    <n v="0"/>
    <n v="0"/>
    <n v="14.1173"/>
  </r>
  <r>
    <x v="0"/>
    <x v="21"/>
    <x v="5"/>
    <x v="1"/>
    <n v="311.81"/>
    <n v="169.67"/>
    <n v="6169.15283"/>
    <n v="0.20510999999999999"/>
    <n v="0"/>
    <n v="0"/>
    <n v="0"/>
    <n v="0"/>
    <n v="10.407819999999999"/>
  </r>
  <r>
    <x v="0"/>
    <x v="21"/>
    <x v="5"/>
    <x v="2"/>
    <n v="219.28"/>
    <n v="28.36"/>
    <n v="998.79003999999998"/>
    <n v="2.632E-2"/>
    <n v="0"/>
    <n v="0"/>
    <n v="0"/>
    <n v="0"/>
    <n v="1.8534999999999999"/>
  </r>
  <r>
    <x v="0"/>
    <x v="21"/>
    <x v="5"/>
    <x v="3"/>
    <n v="455.3"/>
    <n v="22.54"/>
    <n v="1827.6801800000001"/>
    <n v="4.3869999999999999E-2"/>
    <n v="0"/>
    <n v="0"/>
    <n v="0"/>
    <n v="0"/>
    <n v="3.4353799999999999"/>
  </r>
  <r>
    <x v="0"/>
    <x v="21"/>
    <x v="5"/>
    <x v="4"/>
    <n v="19.57"/>
    <n v="306.8"/>
    <n v="1024.7002"/>
    <n v="2.8989999999999998E-2"/>
    <n v="0"/>
    <n v="0"/>
    <n v="0"/>
    <n v="0"/>
    <n v="1.7057800000000001"/>
  </r>
  <r>
    <x v="0"/>
    <x v="21"/>
    <x v="5"/>
    <x v="5"/>
    <n v="182.88"/>
    <n v="88.03"/>
    <n v="3001.8300800000002"/>
    <n v="7.4209999999999998E-2"/>
    <n v="0"/>
    <n v="0"/>
    <n v="0"/>
    <n v="0"/>
    <n v="5.2372500000000004"/>
  </r>
  <r>
    <x v="0"/>
    <x v="21"/>
    <x v="5"/>
    <x v="6"/>
    <n v="140.07"/>
    <n v="120.98"/>
    <n v="889.23046999999997"/>
    <n v="5.6509999999999998E-2"/>
    <n v="0"/>
    <n v="0"/>
    <n v="0"/>
    <n v="0"/>
    <n v="1.54484"/>
  </r>
  <r>
    <x v="0"/>
    <x v="21"/>
    <x v="5"/>
    <x v="7"/>
    <n v="793.84"/>
    <n v="31.81"/>
    <n v="4449.9199200000003"/>
    <n v="0.12295"/>
    <n v="0"/>
    <n v="0"/>
    <n v="0"/>
    <n v="0"/>
    <n v="8.15334"/>
  </r>
  <r>
    <x v="0"/>
    <x v="21"/>
    <x v="5"/>
    <x v="8"/>
    <n v="1190.06"/>
    <n v="69.88"/>
    <n v="11884.42188"/>
    <n v="0.35092000000000001"/>
    <n v="0"/>
    <n v="0"/>
    <n v="0"/>
    <n v="0"/>
    <n v="20.728549999999998"/>
  </r>
  <r>
    <x v="0"/>
    <x v="21"/>
    <x v="5"/>
    <x v="9"/>
    <n v="369.61"/>
    <n v="55.05"/>
    <n v="2865.94922"/>
    <n v="0.10209"/>
    <n v="0"/>
    <n v="0"/>
    <n v="0"/>
    <n v="0"/>
    <n v="5.0675999999999997"/>
  </r>
  <r>
    <x v="0"/>
    <x v="21"/>
    <x v="5"/>
    <x v="10"/>
    <n v="2213.6999999999998"/>
    <n v="34.86"/>
    <n v="2115.05078"/>
    <n v="0.18218999999999999"/>
    <n v="7.7299999999999999E-3"/>
    <n v="0"/>
    <n v="0"/>
    <n v="0"/>
    <n v="3.73698"/>
  </r>
  <r>
    <x v="0"/>
    <x v="21"/>
    <x v="6"/>
    <x v="0"/>
    <n v="3814.4"/>
    <n v="51.63"/>
    <n v="22719.875"/>
    <n v="1.0477700000000001"/>
    <n v="0"/>
    <n v="0"/>
    <n v="0"/>
    <n v="0"/>
    <n v="40.501330000000003"/>
  </r>
  <r>
    <x v="0"/>
    <x v="21"/>
    <x v="6"/>
    <x v="1"/>
    <n v="3280.78"/>
    <n v="131.38999999999999"/>
    <n v="52563.5"/>
    <n v="2.3934600000000001"/>
    <n v="0"/>
    <n v="0"/>
    <n v="0"/>
    <n v="0"/>
    <n v="89.313029999999998"/>
  </r>
  <r>
    <x v="0"/>
    <x v="21"/>
    <x v="6"/>
    <x v="2"/>
    <n v="1324.74"/>
    <n v="29.26"/>
    <n v="5250.1484399999999"/>
    <n v="0.19783999999999999"/>
    <n v="0"/>
    <n v="0"/>
    <n v="0"/>
    <n v="0"/>
    <n v="9.6983099999999993"/>
  </r>
  <r>
    <x v="0"/>
    <x v="21"/>
    <x v="6"/>
    <x v="3"/>
    <n v="2304.83"/>
    <n v="27.04"/>
    <n v="8723.28125"/>
    <n v="0.32017000000000001"/>
    <n v="0"/>
    <n v="0"/>
    <n v="0"/>
    <n v="0"/>
    <n v="16.235399999999998"/>
  </r>
  <r>
    <x v="0"/>
    <x v="21"/>
    <x v="6"/>
    <x v="4"/>
    <n v="85.78"/>
    <n v="302.77999999999997"/>
    <n v="2949.1210900000001"/>
    <n v="0.13450999999999999"/>
    <n v="0"/>
    <n v="0"/>
    <n v="0"/>
    <n v="0"/>
    <n v="4.9261499999999998"/>
  </r>
  <r>
    <x v="0"/>
    <x v="21"/>
    <x v="6"/>
    <x v="5"/>
    <n v="1054.99"/>
    <n v="49.61"/>
    <n v="7065.5390600000001"/>
    <n v="0.29139999999999999"/>
    <n v="0"/>
    <n v="0"/>
    <n v="0"/>
    <n v="0"/>
    <n v="12.513030000000001"/>
  </r>
  <r>
    <x v="0"/>
    <x v="21"/>
    <x v="6"/>
    <x v="6"/>
    <n v="398.06"/>
    <n v="200.81"/>
    <n v="6671.0625"/>
    <n v="0.37252000000000002"/>
    <n v="0"/>
    <n v="0"/>
    <n v="0"/>
    <n v="0"/>
    <n v="11.35023"/>
  </r>
  <r>
    <x v="0"/>
    <x v="21"/>
    <x v="6"/>
    <x v="7"/>
    <n v="6709.31"/>
    <n v="36.200000000000003"/>
    <n v="34419.421880000002"/>
    <n v="1.3243400000000001"/>
    <n v="0"/>
    <n v="0"/>
    <n v="0"/>
    <n v="0"/>
    <n v="62.533670000000001"/>
  </r>
  <r>
    <x v="0"/>
    <x v="21"/>
    <x v="6"/>
    <x v="8"/>
    <n v="8173.94"/>
    <n v="39.79"/>
    <n v="37796.21875"/>
    <n v="1.75705"/>
    <n v="0"/>
    <n v="0"/>
    <n v="0"/>
    <n v="0"/>
    <n v="67.20796"/>
  </r>
  <r>
    <x v="0"/>
    <x v="21"/>
    <x v="6"/>
    <x v="9"/>
    <n v="5875.63"/>
    <n v="60.91"/>
    <n v="45849.03125"/>
    <n v="2.0780500000000002"/>
    <n v="0"/>
    <n v="0"/>
    <n v="0"/>
    <n v="0"/>
    <n v="79.631479999999996"/>
  </r>
  <r>
    <x v="0"/>
    <x v="21"/>
    <x v="6"/>
    <x v="10"/>
    <n v="6602.82"/>
    <n v="68.16"/>
    <n v="46236.34375"/>
    <n v="2.2597299999999998"/>
    <n v="3.9699999999999996E-3"/>
    <n v="0"/>
    <n v="0"/>
    <n v="0"/>
    <n v="80.363910000000004"/>
  </r>
  <r>
    <x v="0"/>
    <x v="21"/>
    <x v="7"/>
    <x v="0"/>
    <n v="3492.21"/>
    <n v="41.82"/>
    <n v="3826.5700700000002"/>
    <n v="0.58121999999999996"/>
    <n v="0"/>
    <n v="0"/>
    <n v="0"/>
    <n v="0"/>
    <n v="6.8406200000000004"/>
  </r>
  <r>
    <x v="0"/>
    <x v="21"/>
    <x v="7"/>
    <x v="1"/>
    <n v="2640.86"/>
    <n v="139.72"/>
    <n v="13277.20312"/>
    <n v="1.3792800000000001"/>
    <n v="0"/>
    <n v="0"/>
    <n v="0"/>
    <n v="0"/>
    <n v="22.512039999999999"/>
  </r>
  <r>
    <x v="0"/>
    <x v="21"/>
    <x v="7"/>
    <x v="2"/>
    <n v="872.17"/>
    <n v="31.02"/>
    <n v="1154.19922"/>
    <n v="0.10623"/>
    <n v="0"/>
    <n v="0"/>
    <n v="0"/>
    <n v="0"/>
    <n v="2.1332399999999998"/>
  </r>
  <r>
    <x v="0"/>
    <x v="21"/>
    <x v="7"/>
    <x v="3"/>
    <n v="1361.39"/>
    <n v="27.53"/>
    <n v="2452.5703100000001"/>
    <n v="0.15617"/>
    <n v="0"/>
    <n v="0"/>
    <n v="0"/>
    <n v="0"/>
    <n v="4.5822900000000004"/>
  </r>
  <r>
    <x v="0"/>
    <x v="21"/>
    <x v="7"/>
    <x v="4"/>
    <n v="45.97"/>
    <n v="400"/>
    <n v="884"/>
    <n v="9.5039999999999999E-2"/>
    <n v="0"/>
    <n v="0"/>
    <n v="0"/>
    <n v="0"/>
    <n v="1.45943"/>
  </r>
  <r>
    <x v="0"/>
    <x v="21"/>
    <x v="7"/>
    <x v="5"/>
    <n v="546.37"/>
    <n v="55.44"/>
    <n v="2057.9589799999999"/>
    <n v="0.13883000000000001"/>
    <n v="0"/>
    <n v="0"/>
    <n v="0"/>
    <n v="0"/>
    <n v="3.6147999999999998"/>
  </r>
  <r>
    <x v="0"/>
    <x v="21"/>
    <x v="7"/>
    <x v="6"/>
    <n v="1380.21"/>
    <n v="147.88999999999999"/>
    <n v="2267.1718799999999"/>
    <n v="0.68523000000000001"/>
    <n v="0"/>
    <n v="0"/>
    <n v="0"/>
    <n v="0"/>
    <n v="3.8826700000000001"/>
  </r>
  <r>
    <x v="0"/>
    <x v="21"/>
    <x v="7"/>
    <x v="7"/>
    <n v="3522.4"/>
    <n v="36"/>
    <n v="10822.875"/>
    <n v="0.54271999999999998"/>
    <n v="0"/>
    <n v="0"/>
    <n v="0"/>
    <n v="0"/>
    <n v="19.653379999999999"/>
  </r>
  <r>
    <x v="0"/>
    <x v="21"/>
    <x v="7"/>
    <x v="8"/>
    <n v="7355.78"/>
    <n v="52.55"/>
    <n v="6149.8125"/>
    <n v="1.3137799999999999"/>
    <n v="0"/>
    <n v="0"/>
    <n v="0"/>
    <n v="0"/>
    <n v="10.718769999999999"/>
  </r>
  <r>
    <x v="0"/>
    <x v="21"/>
    <x v="7"/>
    <x v="9"/>
    <n v="4076.49"/>
    <n v="41.08"/>
    <n v="6432.0781200000001"/>
    <n v="0.75017"/>
    <n v="0"/>
    <n v="0"/>
    <n v="0"/>
    <n v="0"/>
    <n v="11.3759"/>
  </r>
  <r>
    <x v="0"/>
    <x v="21"/>
    <x v="7"/>
    <x v="10"/>
    <n v="23411.279999999999"/>
    <n v="25.84"/>
    <n v="7201.5625"/>
    <n v="2.4893999999999998"/>
    <n v="0"/>
    <n v="0"/>
    <n v="0"/>
    <n v="0"/>
    <n v="13.26967"/>
  </r>
  <r>
    <x v="0"/>
    <x v="21"/>
    <x v="8"/>
    <x v="0"/>
    <n v="19919.21"/>
    <n v="39.299999999999997"/>
    <n v="20910.75"/>
    <n v="3.08392"/>
    <n v="0"/>
    <n v="0"/>
    <n v="0"/>
    <n v="0"/>
    <n v="37.817250000000001"/>
  </r>
  <r>
    <x v="0"/>
    <x v="21"/>
    <x v="8"/>
    <x v="1"/>
    <n v="26811.91"/>
    <n v="53.62"/>
    <n v="26584.375"/>
    <n v="5.0491099999999998"/>
    <n v="0"/>
    <n v="0"/>
    <n v="0"/>
    <n v="0"/>
    <n v="46.834679999999999"/>
  </r>
  <r>
    <x v="0"/>
    <x v="21"/>
    <x v="8"/>
    <x v="2"/>
    <n v="3188.96"/>
    <n v="57.49"/>
    <n v="8042.375"/>
    <n v="0.77776000000000001"/>
    <n v="0"/>
    <n v="0"/>
    <n v="0"/>
    <n v="0"/>
    <n v="13.96701"/>
  </r>
  <r>
    <x v="0"/>
    <x v="21"/>
    <x v="8"/>
    <x v="3"/>
    <n v="9402.2099999999991"/>
    <n v="19.54"/>
    <n v="8403.03125"/>
    <n v="0.77324999999999999"/>
    <n v="0"/>
    <n v="0"/>
    <n v="0"/>
    <n v="0"/>
    <n v="15.825799999999999"/>
  </r>
  <r>
    <x v="0"/>
    <x v="21"/>
    <x v="8"/>
    <x v="4"/>
    <n v="259.68"/>
    <n v="371.27"/>
    <n v="3868.6718799999999"/>
    <n v="0.48460999999999999"/>
    <n v="0"/>
    <n v="0"/>
    <n v="0"/>
    <n v="0"/>
    <n v="6.4068300000000002"/>
  </r>
  <r>
    <x v="0"/>
    <x v="21"/>
    <x v="8"/>
    <x v="5"/>
    <n v="3199.72"/>
    <n v="67.39"/>
    <n v="9710.21875"/>
    <n v="0.90569"/>
    <n v="0"/>
    <n v="0"/>
    <n v="0"/>
    <n v="0"/>
    <n v="17.019400000000001"/>
  </r>
  <r>
    <x v="0"/>
    <x v="21"/>
    <x v="8"/>
    <x v="6"/>
    <n v="8047.04"/>
    <n v="96.65"/>
    <n v="8115.375"/>
    <n v="2.90801"/>
    <n v="0"/>
    <n v="0"/>
    <n v="0"/>
    <n v="0"/>
    <n v="14.20158"/>
  </r>
  <r>
    <x v="0"/>
    <x v="21"/>
    <x v="8"/>
    <x v="7"/>
    <n v="21736.53"/>
    <n v="31.72"/>
    <n v="40509.65625"/>
    <n v="3.0553599999999999"/>
    <n v="0"/>
    <n v="0"/>
    <n v="0"/>
    <n v="0"/>
    <n v="74.096729999999994"/>
  </r>
  <r>
    <x v="0"/>
    <x v="21"/>
    <x v="8"/>
    <x v="8"/>
    <n v="32625.38"/>
    <n v="53.59"/>
    <n v="42524.5"/>
    <n v="6.7668400000000002"/>
    <n v="0"/>
    <n v="0"/>
    <n v="0"/>
    <n v="0"/>
    <n v="74.733800000000002"/>
  </r>
  <r>
    <x v="0"/>
    <x v="21"/>
    <x v="8"/>
    <x v="9"/>
    <n v="23008.99"/>
    <n v="51.88"/>
    <n v="59974.75"/>
    <n v="6.1504099999999999"/>
    <n v="0"/>
    <n v="0"/>
    <n v="0"/>
    <n v="0"/>
    <n v="106.55176"/>
  </r>
  <r>
    <x v="0"/>
    <x v="21"/>
    <x v="8"/>
    <x v="10"/>
    <n v="78721.62"/>
    <n v="39.17"/>
    <n v="32948"/>
    <n v="10.916650000000001"/>
    <n v="0"/>
    <n v="0"/>
    <n v="0"/>
    <n v="0"/>
    <n v="58.40352"/>
  </r>
  <r>
    <x v="0"/>
    <x v="22"/>
    <x v="0"/>
    <x v="0"/>
    <n v="10214.120000000001"/>
    <n v="30.73"/>
    <n v="8138.125"/>
    <n v="0.95230999999999999"/>
    <n v="0"/>
    <n v="0"/>
    <n v="0"/>
    <n v="0"/>
    <n v="14.64415"/>
  </r>
  <r>
    <x v="0"/>
    <x v="22"/>
    <x v="0"/>
    <x v="1"/>
    <n v="3442.61"/>
    <n v="137.53"/>
    <n v="8829.625"/>
    <n v="1.5800099999999999"/>
    <n v="0"/>
    <n v="0"/>
    <n v="0"/>
    <n v="0"/>
    <n v="14.5884"/>
  </r>
  <r>
    <x v="0"/>
    <x v="22"/>
    <x v="0"/>
    <x v="2"/>
    <n v="1554.03"/>
    <n v="47.52"/>
    <n v="4083.4609399999999"/>
    <n v="0.25159999999999999"/>
    <n v="0"/>
    <n v="0"/>
    <n v="0"/>
    <n v="0"/>
    <n v="7.2336299999999998"/>
  </r>
  <r>
    <x v="0"/>
    <x v="22"/>
    <x v="0"/>
    <x v="3"/>
    <n v="3102.81"/>
    <n v="20.45"/>
    <n v="2944.7421899999999"/>
    <n v="0.20599000000000001"/>
    <n v="0"/>
    <n v="0"/>
    <n v="0"/>
    <n v="0"/>
    <n v="5.3714500000000003"/>
  </r>
  <r>
    <x v="0"/>
    <x v="22"/>
    <x v="0"/>
    <x v="4"/>
    <n v="171.85"/>
    <n v="216.55"/>
    <n v="1182.3906199999999"/>
    <n v="0.13588"/>
    <n v="0"/>
    <n v="0"/>
    <n v="0"/>
    <n v="0"/>
    <n v="1.9652400000000001"/>
  </r>
  <r>
    <x v="0"/>
    <x v="22"/>
    <x v="0"/>
    <x v="5"/>
    <n v="1115.31"/>
    <n v="48"/>
    <n v="1938.91797"/>
    <n v="0.16705"/>
    <n v="0"/>
    <n v="0"/>
    <n v="0"/>
    <n v="0"/>
    <n v="3.3296999999999999"/>
  </r>
  <r>
    <x v="0"/>
    <x v="22"/>
    <x v="0"/>
    <x v="6"/>
    <n v="5346.31"/>
    <n v="65.55"/>
    <n v="2264.2656200000001"/>
    <n v="0.95460999999999996"/>
    <n v="0"/>
    <n v="0"/>
    <n v="0"/>
    <n v="0"/>
    <n v="3.9461400000000002"/>
  </r>
  <r>
    <x v="0"/>
    <x v="22"/>
    <x v="0"/>
    <x v="7"/>
    <n v="6360.2"/>
    <n v="21.35"/>
    <n v="6376.2026400000004"/>
    <n v="0.42781000000000002"/>
    <n v="0"/>
    <n v="0"/>
    <n v="0"/>
    <n v="0"/>
    <n v="11.61553"/>
  </r>
  <r>
    <x v="0"/>
    <x v="22"/>
    <x v="0"/>
    <x v="8"/>
    <n v="25227.61"/>
    <n v="27.18"/>
    <n v="7822.75"/>
    <n v="1.84917"/>
    <n v="0"/>
    <n v="0"/>
    <n v="0"/>
    <n v="0"/>
    <n v="14.02946"/>
  </r>
  <r>
    <x v="0"/>
    <x v="22"/>
    <x v="0"/>
    <x v="9"/>
    <n v="5209.8"/>
    <n v="47.5"/>
    <n v="4421.9375"/>
    <n v="0.85294000000000003"/>
    <n v="0"/>
    <n v="0"/>
    <n v="0"/>
    <n v="0"/>
    <n v="7.7054999999999998"/>
  </r>
  <r>
    <x v="0"/>
    <x v="22"/>
    <x v="0"/>
    <x v="10"/>
    <n v="26573.98"/>
    <n v="48.97"/>
    <n v="9171.375"/>
    <n v="3.5581"/>
    <n v="0"/>
    <n v="0"/>
    <n v="0"/>
    <n v="0"/>
    <n v="15.95628"/>
  </r>
  <r>
    <x v="0"/>
    <x v="22"/>
    <x v="1"/>
    <x v="0"/>
    <n v="5666"/>
    <n v="60.85"/>
    <n v="12809.8125"/>
    <n v="1.1838299999999999"/>
    <n v="0"/>
    <n v="0"/>
    <n v="0"/>
    <n v="0"/>
    <n v="22.152170000000002"/>
  </r>
  <r>
    <x v="0"/>
    <x v="22"/>
    <x v="1"/>
    <x v="1"/>
    <n v="4572.32"/>
    <n v="133.16999999999999"/>
    <n v="17776.5625"/>
    <n v="1.85816"/>
    <n v="0"/>
    <n v="0"/>
    <n v="0"/>
    <n v="0"/>
    <n v="29.673819999999999"/>
  </r>
  <r>
    <x v="0"/>
    <x v="22"/>
    <x v="1"/>
    <x v="2"/>
    <n v="1284.95"/>
    <n v="65.14"/>
    <n v="4559"/>
    <n v="0.28192"/>
    <n v="0"/>
    <n v="0"/>
    <n v="0"/>
    <n v="0"/>
    <n v="7.7274500000000002"/>
  </r>
  <r>
    <x v="0"/>
    <x v="22"/>
    <x v="1"/>
    <x v="3"/>
    <n v="4674.9799999999996"/>
    <n v="13.48"/>
    <n v="3071.6601599999999"/>
    <n v="0.20627000000000001"/>
    <n v="0"/>
    <n v="0"/>
    <n v="0"/>
    <n v="0"/>
    <n v="5.8113299999999999"/>
  </r>
  <r>
    <x v="0"/>
    <x v="22"/>
    <x v="1"/>
    <x v="4"/>
    <n v="141.47"/>
    <n v="302.73"/>
    <n v="2161.46875"/>
    <n v="0.17910999999999999"/>
    <n v="0"/>
    <n v="0"/>
    <n v="0"/>
    <n v="0"/>
    <n v="3.5257999999999998"/>
  </r>
  <r>
    <x v="0"/>
    <x v="22"/>
    <x v="1"/>
    <x v="5"/>
    <n v="2058.08"/>
    <n v="46.91"/>
    <n v="6457.5468799999999"/>
    <n v="0.37724000000000002"/>
    <n v="0"/>
    <n v="0"/>
    <n v="0"/>
    <n v="0"/>
    <n v="11.13655"/>
  </r>
  <r>
    <x v="0"/>
    <x v="22"/>
    <x v="1"/>
    <x v="6"/>
    <n v="2523.1799999999998"/>
    <n v="206.23"/>
    <n v="15530.875"/>
    <n v="1.45312"/>
    <n v="0"/>
    <n v="0"/>
    <n v="0"/>
    <n v="0"/>
    <n v="25.785209999999999"/>
  </r>
  <r>
    <x v="0"/>
    <x v="22"/>
    <x v="1"/>
    <x v="7"/>
    <n v="8397.24"/>
    <n v="27.27"/>
    <n v="14968.78125"/>
    <n v="0.81367"/>
    <n v="0"/>
    <n v="0"/>
    <n v="0"/>
    <n v="0"/>
    <n v="27.097940000000001"/>
  </r>
  <r>
    <x v="0"/>
    <x v="22"/>
    <x v="1"/>
    <x v="8"/>
    <n v="14293.57"/>
    <n v="46.43"/>
    <n v="15866.53125"/>
    <n v="1.98065"/>
    <n v="0"/>
    <n v="0"/>
    <n v="0"/>
    <n v="0"/>
    <n v="27.40776"/>
  </r>
  <r>
    <x v="0"/>
    <x v="22"/>
    <x v="1"/>
    <x v="9"/>
    <n v="5906.9"/>
    <n v="67.48"/>
    <n v="19256.34375"/>
    <n v="1.5848899999999999"/>
    <n v="0"/>
    <n v="0"/>
    <n v="0"/>
    <n v="0"/>
    <n v="32.99971"/>
  </r>
  <r>
    <x v="0"/>
    <x v="22"/>
    <x v="1"/>
    <x v="10"/>
    <n v="30224.14"/>
    <n v="35.85"/>
    <n v="8643.1875"/>
    <n v="3.09504"/>
    <n v="0"/>
    <n v="0"/>
    <n v="0"/>
    <n v="0"/>
    <n v="14.974970000000001"/>
  </r>
  <r>
    <x v="0"/>
    <x v="22"/>
    <x v="2"/>
    <x v="0"/>
    <n v="2522.7800000000002"/>
    <n v="51.07"/>
    <n v="20272.351559999999"/>
    <n v="0.52390000000000003"/>
    <n v="0"/>
    <n v="0"/>
    <n v="0"/>
    <n v="0"/>
    <n v="35.453119999999998"/>
  </r>
  <r>
    <x v="0"/>
    <x v="22"/>
    <x v="2"/>
    <x v="1"/>
    <n v="1351.61"/>
    <n v="164.3"/>
    <n v="31817.234380000002"/>
    <n v="0.88859999999999995"/>
    <n v="0"/>
    <n v="0"/>
    <n v="0"/>
    <n v="0"/>
    <n v="52.855519999999999"/>
  </r>
  <r>
    <x v="0"/>
    <x v="22"/>
    <x v="2"/>
    <x v="2"/>
    <n v="523.45000000000005"/>
    <n v="27.36"/>
    <n v="2187.4404300000001"/>
    <n v="4.9200000000000001E-2"/>
    <n v="0"/>
    <n v="0"/>
    <n v="0"/>
    <n v="0"/>
    <n v="3.9281999999999999"/>
  </r>
  <r>
    <x v="0"/>
    <x v="22"/>
    <x v="2"/>
    <x v="3"/>
    <n v="1012.93"/>
    <n v="21.31"/>
    <n v="3973.3808600000002"/>
    <n v="7.7020000000000005E-2"/>
    <n v="0"/>
    <n v="0"/>
    <n v="0"/>
    <n v="0"/>
    <n v="7.3722300000000001"/>
  </r>
  <r>
    <x v="0"/>
    <x v="22"/>
    <x v="2"/>
    <x v="4"/>
    <n v="40.880000000000003"/>
    <n v="318.77"/>
    <n v="1842.48047"/>
    <n v="5.6329999999999998E-2"/>
    <n v="0"/>
    <n v="0"/>
    <n v="0"/>
    <n v="0"/>
    <n v="2.9988899999999998"/>
  </r>
  <r>
    <x v="0"/>
    <x v="22"/>
    <x v="2"/>
    <x v="5"/>
    <n v="290.13"/>
    <n v="146.88999999999999"/>
    <n v="7196.1484399999999"/>
    <n v="0.17476"/>
    <n v="0"/>
    <n v="0"/>
    <n v="0"/>
    <n v="0"/>
    <n v="12.143179999999999"/>
  </r>
  <r>
    <x v="0"/>
    <x v="22"/>
    <x v="2"/>
    <x v="6"/>
    <n v="418.83"/>
    <n v="189.82"/>
    <n v="8116.8164100000004"/>
    <n v="0.29141"/>
    <n v="0"/>
    <n v="0"/>
    <n v="0"/>
    <n v="0"/>
    <n v="13.54562"/>
  </r>
  <r>
    <x v="0"/>
    <x v="22"/>
    <x v="2"/>
    <x v="7"/>
    <n v="3089.7"/>
    <n v="33.270000000000003"/>
    <n v="20405.109380000002"/>
    <n v="0.45729999999999998"/>
    <n v="0"/>
    <n v="0"/>
    <n v="0"/>
    <n v="0"/>
    <n v="36.497750000000003"/>
  </r>
  <r>
    <x v="0"/>
    <x v="22"/>
    <x v="2"/>
    <x v="8"/>
    <n v="4850.68"/>
    <n v="47.43"/>
    <n v="31939.060549999998"/>
    <n v="0.86468"/>
    <n v="0"/>
    <n v="0"/>
    <n v="0"/>
    <n v="0"/>
    <n v="55.363619999999997"/>
  </r>
  <r>
    <x v="0"/>
    <x v="22"/>
    <x v="2"/>
    <x v="9"/>
    <n v="2058.2600000000002"/>
    <n v="78.790000000000006"/>
    <n v="27585.34375"/>
    <n v="0.73794999999999999"/>
    <n v="0"/>
    <n v="0"/>
    <n v="0"/>
    <n v="0"/>
    <n v="46.656300000000002"/>
  </r>
  <r>
    <x v="0"/>
    <x v="22"/>
    <x v="2"/>
    <x v="10"/>
    <n v="3972.94"/>
    <n v="54.49"/>
    <n v="13363.59375"/>
    <n v="0.67337000000000002"/>
    <n v="0"/>
    <n v="0"/>
    <n v="0"/>
    <n v="0"/>
    <n v="22.990030000000001"/>
  </r>
  <r>
    <x v="0"/>
    <x v="22"/>
    <x v="3"/>
    <x v="0"/>
    <n v="2115.85"/>
    <n v="38.72"/>
    <n v="6332.6210899999996"/>
    <n v="0.33073999999999998"/>
    <n v="0"/>
    <n v="0"/>
    <n v="0"/>
    <n v="0"/>
    <n v="11.14514"/>
  </r>
  <r>
    <x v="0"/>
    <x v="22"/>
    <x v="3"/>
    <x v="1"/>
    <n v="990.39"/>
    <n v="162.51"/>
    <n v="13283.34375"/>
    <n v="0.60648999999999997"/>
    <n v="0"/>
    <n v="0"/>
    <n v="0"/>
    <n v="0"/>
    <n v="22.05744"/>
  </r>
  <r>
    <x v="0"/>
    <x v="22"/>
    <x v="3"/>
    <x v="2"/>
    <n v="465.92"/>
    <n v="29.78"/>
    <n v="1225.48047"/>
    <n v="5.5449999999999999E-2"/>
    <n v="0"/>
    <n v="0"/>
    <n v="0"/>
    <n v="0"/>
    <n v="2.2325900000000001"/>
  </r>
  <r>
    <x v="0"/>
    <x v="22"/>
    <x v="3"/>
    <x v="3"/>
    <n v="915.61"/>
    <n v="18.899999999999999"/>
    <n v="1765.2402300000001"/>
    <n v="6.6830000000000001E-2"/>
    <n v="0"/>
    <n v="0"/>
    <n v="0"/>
    <n v="0"/>
    <n v="3.2675200000000002"/>
  </r>
  <r>
    <x v="0"/>
    <x v="22"/>
    <x v="3"/>
    <x v="4"/>
    <n v="27.58"/>
    <n v="375.43"/>
    <n v="1133.7998"/>
    <n v="5.1389999999999998E-2"/>
    <n v="0"/>
    <n v="0"/>
    <n v="0"/>
    <n v="0"/>
    <n v="1.84161"/>
  </r>
  <r>
    <x v="0"/>
    <x v="22"/>
    <x v="3"/>
    <x v="5"/>
    <n v="416.21"/>
    <n v="86.59"/>
    <n v="4078.3908700000002"/>
    <n v="0.14834"/>
    <n v="0"/>
    <n v="0"/>
    <n v="0"/>
    <n v="0"/>
    <n v="6.90848"/>
  </r>
  <r>
    <x v="0"/>
    <x v="22"/>
    <x v="3"/>
    <x v="6"/>
    <n v="253.06"/>
    <n v="201.55"/>
    <n v="2275.55078"/>
    <n v="0.19853000000000001"/>
    <n v="0"/>
    <n v="0"/>
    <n v="0"/>
    <n v="0"/>
    <n v="3.7932999999999999"/>
  </r>
  <r>
    <x v="0"/>
    <x v="22"/>
    <x v="3"/>
    <x v="7"/>
    <n v="2222.89"/>
    <n v="28.57"/>
    <n v="6939.9218799999999"/>
    <n v="0.28245999999999999"/>
    <n v="0"/>
    <n v="0"/>
    <n v="0"/>
    <n v="0"/>
    <n v="12.4938"/>
  </r>
  <r>
    <x v="0"/>
    <x v="22"/>
    <x v="3"/>
    <x v="8"/>
    <n v="4184.24"/>
    <n v="54"/>
    <n v="18393.140619999998"/>
    <n v="0.92193000000000003"/>
    <n v="0"/>
    <n v="0"/>
    <n v="0"/>
    <n v="0"/>
    <n v="31.88391"/>
  </r>
  <r>
    <x v="0"/>
    <x v="22"/>
    <x v="3"/>
    <x v="9"/>
    <n v="2238.56"/>
    <n v="36.89"/>
    <n v="6933.9804700000004"/>
    <n v="0.35876999999999998"/>
    <n v="0"/>
    <n v="0"/>
    <n v="0"/>
    <n v="0"/>
    <n v="12.148160000000001"/>
  </r>
  <r>
    <x v="0"/>
    <x v="22"/>
    <x v="3"/>
    <x v="10"/>
    <n v="7323.24"/>
    <n v="33.950000000000003"/>
    <n v="3849.7578100000001"/>
    <n v="0.59253999999999996"/>
    <n v="0"/>
    <n v="0"/>
    <n v="0"/>
    <n v="0"/>
    <n v="6.6747800000000002"/>
  </r>
  <r>
    <x v="0"/>
    <x v="22"/>
    <x v="4"/>
    <x v="0"/>
    <n v="4722.59"/>
    <n v="54.75"/>
    <n v="24235.015619999998"/>
    <n v="1.0835300000000001"/>
    <n v="0"/>
    <n v="0"/>
    <n v="0"/>
    <n v="0"/>
    <n v="41.847760000000001"/>
  </r>
  <r>
    <x v="0"/>
    <x v="22"/>
    <x v="4"/>
    <x v="1"/>
    <n v="4194.67"/>
    <n v="135.38"/>
    <n v="59113.660159999999"/>
    <n v="2.4569200000000002"/>
    <n v="0"/>
    <n v="0"/>
    <n v="0"/>
    <n v="0"/>
    <n v="98.083309999999997"/>
  </r>
  <r>
    <x v="0"/>
    <x v="22"/>
    <x v="4"/>
    <x v="2"/>
    <n v="1675.81"/>
    <n v="27.01"/>
    <n v="5360.5898399999996"/>
    <n v="0.18309"/>
    <n v="0"/>
    <n v="0"/>
    <n v="0"/>
    <n v="0"/>
    <n v="9.7006099999999993"/>
  </r>
  <r>
    <x v="0"/>
    <x v="22"/>
    <x v="4"/>
    <x v="3"/>
    <n v="3024.23"/>
    <n v="24.74"/>
    <n v="9990.2031200000001"/>
    <n v="0.30608999999999997"/>
    <n v="0"/>
    <n v="0"/>
    <n v="0"/>
    <n v="0"/>
    <n v="18.314350000000001"/>
  </r>
  <r>
    <x v="0"/>
    <x v="22"/>
    <x v="4"/>
    <x v="4"/>
    <n v="109.99"/>
    <n v="218.56"/>
    <n v="2340.7793000000001"/>
    <n v="0.11756999999999999"/>
    <n v="0"/>
    <n v="0"/>
    <n v="0"/>
    <n v="0"/>
    <n v="3.8622899999999998"/>
  </r>
  <r>
    <x v="0"/>
    <x v="22"/>
    <x v="4"/>
    <x v="5"/>
    <n v="1156.5999999999999"/>
    <n v="77.37"/>
    <n v="11769.648440000001"/>
    <n v="0.39343"/>
    <n v="0"/>
    <n v="0"/>
    <n v="0"/>
    <n v="0"/>
    <n v="20.02908"/>
  </r>
  <r>
    <x v="0"/>
    <x v="22"/>
    <x v="4"/>
    <x v="6"/>
    <n v="1024.95"/>
    <n v="161.63"/>
    <n v="6566.8593799999999"/>
    <n v="0.60284000000000004"/>
    <n v="0"/>
    <n v="0"/>
    <n v="0"/>
    <n v="0"/>
    <n v="11.006769999999999"/>
  </r>
  <r>
    <x v="0"/>
    <x v="22"/>
    <x v="4"/>
    <x v="7"/>
    <n v="6629.28"/>
    <n v="37.700000000000003"/>
    <n v="37445.203119999998"/>
    <n v="1.16414"/>
    <n v="0"/>
    <n v="0"/>
    <n v="0"/>
    <n v="0"/>
    <n v="66.627579999999995"/>
  </r>
  <r>
    <x v="0"/>
    <x v="22"/>
    <x v="4"/>
    <x v="8"/>
    <n v="11546.8"/>
    <n v="52.14"/>
    <n v="54684.125"/>
    <n v="2.4291100000000001"/>
    <n v="0"/>
    <n v="0"/>
    <n v="0"/>
    <n v="0"/>
    <n v="94.476519999999994"/>
  </r>
  <r>
    <x v="0"/>
    <x v="22"/>
    <x v="4"/>
    <x v="9"/>
    <n v="6367.04"/>
    <n v="67.77"/>
    <n v="54528.5"/>
    <n v="2.0895800000000002"/>
    <n v="0"/>
    <n v="0"/>
    <n v="0"/>
    <n v="0"/>
    <n v="93.465950000000007"/>
  </r>
  <r>
    <x v="0"/>
    <x v="22"/>
    <x v="4"/>
    <x v="10"/>
    <n v="8867.1"/>
    <n v="70.260000000000005"/>
    <n v="22751.0625"/>
    <n v="2.1463899999999998"/>
    <n v="0"/>
    <n v="0"/>
    <n v="0"/>
    <n v="0"/>
    <n v="38.717109999999998"/>
  </r>
  <r>
    <x v="0"/>
    <x v="22"/>
    <x v="5"/>
    <x v="0"/>
    <n v="1342.37"/>
    <n v="43.25"/>
    <n v="8995.7226599999995"/>
    <n v="0.27263999999999999"/>
    <n v="0"/>
    <n v="0"/>
    <n v="0"/>
    <n v="0"/>
    <n v="15.660270000000001"/>
  </r>
  <r>
    <x v="0"/>
    <x v="22"/>
    <x v="5"/>
    <x v="1"/>
    <n v="353.25"/>
    <n v="167.71"/>
    <n v="6949.8906200000001"/>
    <n v="0.23966999999999999"/>
    <n v="0"/>
    <n v="0"/>
    <n v="0"/>
    <n v="0"/>
    <n v="11.507239999999999"/>
  </r>
  <r>
    <x v="0"/>
    <x v="22"/>
    <x v="5"/>
    <x v="2"/>
    <n v="259.82"/>
    <n v="28.66"/>
    <n v="1161.7900400000001"/>
    <n v="3.2099999999999997E-2"/>
    <n v="0"/>
    <n v="0"/>
    <n v="0"/>
    <n v="0"/>
    <n v="2.1133299999999999"/>
  </r>
  <r>
    <x v="0"/>
    <x v="22"/>
    <x v="5"/>
    <x v="3"/>
    <n v="548.19000000000005"/>
    <n v="22.73"/>
    <n v="2111.6699199999998"/>
    <n v="5.4359999999999999E-2"/>
    <n v="0"/>
    <n v="0"/>
    <n v="0"/>
    <n v="0"/>
    <n v="3.8914300000000002"/>
  </r>
  <r>
    <x v="0"/>
    <x v="22"/>
    <x v="5"/>
    <x v="4"/>
    <n v="23.34"/>
    <n v="305.60000000000002"/>
    <n v="1152.12988"/>
    <n v="3.4700000000000002E-2"/>
    <n v="0"/>
    <n v="0"/>
    <n v="0"/>
    <n v="0"/>
    <n v="1.88147"/>
  </r>
  <r>
    <x v="0"/>
    <x v="22"/>
    <x v="5"/>
    <x v="5"/>
    <n v="222.29"/>
    <n v="88.14"/>
    <n v="3473.6699199999998"/>
    <n v="9.1450000000000004E-2"/>
    <n v="0"/>
    <n v="0"/>
    <n v="0"/>
    <n v="0"/>
    <n v="5.9467999999999996"/>
  </r>
  <r>
    <x v="0"/>
    <x v="22"/>
    <x v="5"/>
    <x v="6"/>
    <n v="148.36000000000001"/>
    <n v="123.42"/>
    <n v="1023.16016"/>
    <n v="6.1550000000000001E-2"/>
    <n v="0"/>
    <n v="0"/>
    <n v="0"/>
    <n v="0"/>
    <n v="1.7422500000000001"/>
  </r>
  <r>
    <x v="0"/>
    <x v="22"/>
    <x v="5"/>
    <x v="7"/>
    <n v="953.21"/>
    <n v="31.97"/>
    <n v="5095.4003899999998"/>
    <n v="0.14832000000000001"/>
    <n v="0"/>
    <n v="0"/>
    <n v="0"/>
    <n v="0"/>
    <n v="9.1574399999999994"/>
  </r>
  <r>
    <x v="0"/>
    <x v="22"/>
    <x v="5"/>
    <x v="8"/>
    <n v="1385.16"/>
    <n v="69.53"/>
    <n v="13565.820309999999"/>
    <n v="0.41826000000000002"/>
    <n v="0"/>
    <n v="0"/>
    <n v="0"/>
    <n v="0"/>
    <n v="23.233239999999999"/>
  </r>
  <r>
    <x v="0"/>
    <x v="22"/>
    <x v="5"/>
    <x v="9"/>
    <n v="428.02"/>
    <n v="55.1"/>
    <n v="3218.26953"/>
    <n v="0.11806"/>
    <n v="0"/>
    <n v="0"/>
    <n v="0"/>
    <n v="0"/>
    <n v="5.5873400000000002"/>
  </r>
  <r>
    <x v="0"/>
    <x v="22"/>
    <x v="5"/>
    <x v="10"/>
    <n v="2280.91"/>
    <n v="35.68"/>
    <n v="2398.19922"/>
    <n v="0.19406999999999999"/>
    <n v="7.8100000000000001E-3"/>
    <n v="0"/>
    <n v="0"/>
    <n v="0"/>
    <n v="4.1592099999999999"/>
  </r>
  <r>
    <x v="0"/>
    <x v="22"/>
    <x v="6"/>
    <x v="0"/>
    <n v="4249.91"/>
    <n v="51.99"/>
    <n v="22641.75"/>
    <n v="1.16998"/>
    <n v="0"/>
    <n v="0"/>
    <n v="0"/>
    <n v="0"/>
    <n v="39.587890000000002"/>
  </r>
  <r>
    <x v="0"/>
    <x v="22"/>
    <x v="6"/>
    <x v="1"/>
    <n v="3687.79"/>
    <n v="132"/>
    <n v="53726.40625"/>
    <n v="2.68329"/>
    <n v="0"/>
    <n v="0"/>
    <n v="0"/>
    <n v="0"/>
    <n v="89.550110000000004"/>
  </r>
  <r>
    <x v="0"/>
    <x v="22"/>
    <x v="6"/>
    <x v="2"/>
    <n v="1508.28"/>
    <n v="29.46"/>
    <n v="5407.5703100000001"/>
    <n v="0.22700999999999999"/>
    <n v="0"/>
    <n v="0"/>
    <n v="0"/>
    <n v="0"/>
    <n v="9.7935199999999991"/>
  </r>
  <r>
    <x v="0"/>
    <x v="22"/>
    <x v="6"/>
    <x v="3"/>
    <n v="2635.1"/>
    <n v="27.32"/>
    <n v="9024.1718799999999"/>
    <n v="0.36885000000000001"/>
    <n v="0"/>
    <n v="0"/>
    <n v="0"/>
    <n v="0"/>
    <n v="16.465869999999999"/>
  </r>
  <r>
    <x v="0"/>
    <x v="22"/>
    <x v="6"/>
    <x v="4"/>
    <n v="95.71"/>
    <n v="304.87"/>
    <n v="3027.3789099999999"/>
    <n v="0.15085000000000001"/>
    <n v="0"/>
    <n v="0"/>
    <n v="0"/>
    <n v="0"/>
    <n v="4.9597100000000003"/>
  </r>
  <r>
    <x v="0"/>
    <x v="22"/>
    <x v="6"/>
    <x v="5"/>
    <n v="1200.6400000000001"/>
    <n v="49.88"/>
    <n v="7265.3398399999996"/>
    <n v="0.33065"/>
    <n v="0"/>
    <n v="0"/>
    <n v="0"/>
    <n v="0"/>
    <n v="12.620100000000001"/>
  </r>
  <r>
    <x v="0"/>
    <x v="22"/>
    <x v="6"/>
    <x v="6"/>
    <n v="431.9"/>
    <n v="202.56"/>
    <n v="6854.5"/>
    <n v="0.40949999999999998"/>
    <n v="0"/>
    <n v="0"/>
    <n v="0"/>
    <n v="0"/>
    <n v="11.437569999999999"/>
  </r>
  <r>
    <x v="0"/>
    <x v="22"/>
    <x v="6"/>
    <x v="7"/>
    <n v="7679.92"/>
    <n v="36.770000000000003"/>
    <n v="35684.546880000002"/>
    <n v="1.51692"/>
    <n v="0"/>
    <n v="0"/>
    <n v="0"/>
    <n v="0"/>
    <n v="63.552990000000001"/>
  </r>
  <r>
    <x v="0"/>
    <x v="22"/>
    <x v="6"/>
    <x v="8"/>
    <n v="9124.86"/>
    <n v="40.1"/>
    <n v="38135.625"/>
    <n v="1.9627699999999999"/>
    <n v="0"/>
    <n v="0"/>
    <n v="0"/>
    <n v="0"/>
    <n v="66.487369999999999"/>
  </r>
  <r>
    <x v="0"/>
    <x v="22"/>
    <x v="6"/>
    <x v="9"/>
    <n v="6628.54"/>
    <n v="61.22"/>
    <n v="46090"/>
    <n v="2.32666"/>
    <n v="0"/>
    <n v="0"/>
    <n v="0"/>
    <n v="0"/>
    <n v="78.522869999999998"/>
  </r>
  <r>
    <x v="0"/>
    <x v="22"/>
    <x v="6"/>
    <x v="10"/>
    <n v="7291.54"/>
    <n v="68.58"/>
    <n v="47231.25"/>
    <n v="2.5145"/>
    <n v="4.0200000000000001E-3"/>
    <n v="0"/>
    <n v="0"/>
    <n v="0"/>
    <n v="80.512370000000004"/>
  </r>
  <r>
    <x v="0"/>
    <x v="22"/>
    <x v="7"/>
    <x v="0"/>
    <n v="3586.15"/>
    <n v="42.53"/>
    <n v="3995.5781200000001"/>
    <n v="0.60341"/>
    <n v="0"/>
    <n v="0"/>
    <n v="0"/>
    <n v="0"/>
    <n v="6.9996299999999998"/>
  </r>
  <r>
    <x v="0"/>
    <x v="22"/>
    <x v="7"/>
    <x v="1"/>
    <n v="2743"/>
    <n v="143.38"/>
    <n v="14644.344730000001"/>
    <n v="1.4608300000000001"/>
    <n v="0"/>
    <n v="0"/>
    <n v="0"/>
    <n v="0"/>
    <n v="24.357030000000002"/>
  </r>
  <r>
    <x v="0"/>
    <x v="22"/>
    <x v="7"/>
    <x v="2"/>
    <n v="910.59"/>
    <n v="31.4"/>
    <n v="1206.2402300000001"/>
    <n v="0.11301"/>
    <n v="0"/>
    <n v="0"/>
    <n v="0"/>
    <n v="0"/>
    <n v="2.1848700000000001"/>
  </r>
  <r>
    <x v="0"/>
    <x v="22"/>
    <x v="7"/>
    <x v="3"/>
    <n v="1454.16"/>
    <n v="27.62"/>
    <n v="2562.05078"/>
    <n v="0.17061000000000001"/>
    <n v="0"/>
    <n v="0"/>
    <n v="0"/>
    <n v="0"/>
    <n v="4.6953500000000004"/>
  </r>
  <r>
    <x v="0"/>
    <x v="22"/>
    <x v="7"/>
    <x v="4"/>
    <n v="48.41"/>
    <n v="400"/>
    <n v="976"/>
    <n v="0.10044"/>
    <n v="0"/>
    <n v="0"/>
    <n v="0"/>
    <n v="0"/>
    <n v="1.58077"/>
  </r>
  <r>
    <x v="0"/>
    <x v="22"/>
    <x v="7"/>
    <x v="5"/>
    <n v="585.66"/>
    <n v="59.48"/>
    <n v="2336.8710900000001"/>
    <n v="0.1517"/>
    <n v="0"/>
    <n v="0"/>
    <n v="0"/>
    <n v="0"/>
    <n v="4.016"/>
  </r>
  <r>
    <x v="0"/>
    <x v="22"/>
    <x v="7"/>
    <x v="6"/>
    <n v="1395.78"/>
    <n v="149.87"/>
    <n v="2333.4921899999999"/>
    <n v="0.69803000000000004"/>
    <n v="0"/>
    <n v="0"/>
    <n v="0"/>
    <n v="0"/>
    <n v="3.9189500000000002"/>
  </r>
  <r>
    <x v="0"/>
    <x v="22"/>
    <x v="7"/>
    <x v="7"/>
    <n v="3839.38"/>
    <n v="37.71"/>
    <n v="11953.101559999999"/>
    <n v="0.61051999999999995"/>
    <n v="0"/>
    <n v="0"/>
    <n v="0"/>
    <n v="0"/>
    <n v="21.246400000000001"/>
  </r>
  <r>
    <x v="0"/>
    <x v="22"/>
    <x v="7"/>
    <x v="8"/>
    <n v="7476.72"/>
    <n v="54.1"/>
    <n v="6543.28125"/>
    <n v="1.34971"/>
    <n v="0"/>
    <n v="0"/>
    <n v="0"/>
    <n v="0"/>
    <n v="11.17733"/>
  </r>
  <r>
    <x v="0"/>
    <x v="22"/>
    <x v="7"/>
    <x v="9"/>
    <n v="4239.78"/>
    <n v="42.63"/>
    <n v="6961.7963900000004"/>
    <n v="0.78883999999999999"/>
    <n v="0"/>
    <n v="0"/>
    <n v="0"/>
    <n v="0"/>
    <n v="12.065099999999999"/>
  </r>
  <r>
    <x v="0"/>
    <x v="22"/>
    <x v="7"/>
    <x v="10"/>
    <n v="23692.46"/>
    <n v="25.96"/>
    <n v="7298.1875"/>
    <n v="2.52928"/>
    <n v="0"/>
    <n v="0"/>
    <n v="0"/>
    <n v="0"/>
    <n v="13.18791"/>
  </r>
  <r>
    <x v="0"/>
    <x v="22"/>
    <x v="8"/>
    <x v="0"/>
    <n v="20451.71"/>
    <n v="39.770000000000003"/>
    <n v="21176.375"/>
    <n v="3.2006199999999998"/>
    <n v="0"/>
    <n v="0"/>
    <n v="0"/>
    <n v="0"/>
    <n v="37.541809999999998"/>
  </r>
  <r>
    <x v="0"/>
    <x v="22"/>
    <x v="8"/>
    <x v="1"/>
    <n v="27309.15"/>
    <n v="54.36"/>
    <n v="27031.625"/>
    <n v="5.1973200000000004"/>
    <n v="0"/>
    <n v="0"/>
    <n v="0"/>
    <n v="0"/>
    <n v="46.692390000000003"/>
  </r>
  <r>
    <x v="0"/>
    <x v="22"/>
    <x v="8"/>
    <x v="2"/>
    <n v="3329.81"/>
    <n v="57.78"/>
    <n v="8138.6875"/>
    <n v="0.82272999999999996"/>
    <n v="0"/>
    <n v="0"/>
    <n v="0"/>
    <n v="0"/>
    <n v="13.86157"/>
  </r>
  <r>
    <x v="0"/>
    <x v="22"/>
    <x v="8"/>
    <x v="3"/>
    <n v="9838.9599999999991"/>
    <n v="19.63"/>
    <n v="8575.4218799999999"/>
    <n v="0.82069000000000003"/>
    <n v="0"/>
    <n v="0"/>
    <n v="0"/>
    <n v="0"/>
    <n v="15.83671"/>
  </r>
  <r>
    <x v="0"/>
    <x v="22"/>
    <x v="8"/>
    <x v="4"/>
    <n v="270.25"/>
    <n v="372.76"/>
    <n v="3940.0388200000002"/>
    <n v="0.50629000000000002"/>
    <n v="0"/>
    <n v="0"/>
    <n v="0"/>
    <n v="0"/>
    <n v="6.4002499999999998"/>
  </r>
  <r>
    <x v="0"/>
    <x v="22"/>
    <x v="8"/>
    <x v="5"/>
    <n v="3343.72"/>
    <n v="67.92"/>
    <n v="9780.6406200000001"/>
    <n v="0.95938000000000001"/>
    <n v="0"/>
    <n v="0"/>
    <n v="0"/>
    <n v="0"/>
    <n v="16.810469999999999"/>
  </r>
  <r>
    <x v="0"/>
    <x v="22"/>
    <x v="8"/>
    <x v="6"/>
    <n v="8130.85"/>
    <n v="97.96"/>
    <n v="8210.25"/>
    <n v="2.9524400000000002"/>
    <n v="0"/>
    <n v="0"/>
    <n v="0"/>
    <n v="0"/>
    <n v="14.08789"/>
  </r>
  <r>
    <x v="0"/>
    <x v="22"/>
    <x v="8"/>
    <x v="7"/>
    <n v="23032.92"/>
    <n v="31.94"/>
    <n v="41410.9375"/>
    <n v="3.2846299999999999"/>
    <n v="0"/>
    <n v="0"/>
    <n v="0"/>
    <n v="0"/>
    <n v="74.264889999999994"/>
  </r>
  <r>
    <x v="0"/>
    <x v="22"/>
    <x v="8"/>
    <x v="8"/>
    <n v="33432.26"/>
    <n v="54.34"/>
    <n v="43847.375"/>
    <n v="7.00779"/>
    <n v="0"/>
    <n v="0"/>
    <n v="0"/>
    <n v="0"/>
    <n v="75.574110000000005"/>
  </r>
  <r>
    <x v="0"/>
    <x v="22"/>
    <x v="8"/>
    <x v="9"/>
    <n v="24173.39"/>
    <n v="51.84"/>
    <n v="60366.625"/>
    <n v="6.4833100000000004"/>
    <n v="0"/>
    <n v="0"/>
    <n v="0"/>
    <n v="0"/>
    <n v="105.21887"/>
  </r>
  <r>
    <x v="0"/>
    <x v="22"/>
    <x v="8"/>
    <x v="10"/>
    <n v="79564.94"/>
    <n v="39.54"/>
    <n v="33343.5"/>
    <n v="11.09741"/>
    <n v="0"/>
    <n v="0"/>
    <n v="0"/>
    <n v="0"/>
    <n v="57.952840000000002"/>
  </r>
  <r>
    <x v="0"/>
    <x v="23"/>
    <x v="0"/>
    <x v="0"/>
    <n v="10478.02"/>
    <n v="30.73"/>
    <n v="8110.46875"/>
    <n v="0.98692999999999997"/>
    <n v="0"/>
    <n v="0"/>
    <n v="0"/>
    <n v="0"/>
    <n v="14.312189999999999"/>
  </r>
  <r>
    <x v="0"/>
    <x v="23"/>
    <x v="0"/>
    <x v="1"/>
    <n v="3507.29"/>
    <n v="137.41999999999999"/>
    <n v="8888.5625"/>
    <n v="1.61795"/>
    <n v="0"/>
    <n v="0"/>
    <n v="0"/>
    <n v="0"/>
    <n v="14.40226"/>
  </r>
  <r>
    <x v="0"/>
    <x v="23"/>
    <x v="0"/>
    <x v="2"/>
    <n v="1640.69"/>
    <n v="47.51"/>
    <n v="4117.1992200000004"/>
    <n v="0.26917999999999997"/>
    <n v="0"/>
    <n v="0"/>
    <n v="0"/>
    <n v="0"/>
    <n v="7.1524799999999997"/>
  </r>
  <r>
    <x v="0"/>
    <x v="23"/>
    <x v="0"/>
    <x v="3"/>
    <n v="3246.92"/>
    <n v="20.45"/>
    <n v="2946.4997600000002"/>
    <n v="0.21856999999999999"/>
    <n v="0"/>
    <n v="0"/>
    <n v="0"/>
    <n v="0"/>
    <n v="5.2709099999999998"/>
  </r>
  <r>
    <x v="0"/>
    <x v="23"/>
    <x v="0"/>
    <x v="4"/>
    <n v="177.37"/>
    <n v="216.42"/>
    <n v="1194.63867"/>
    <n v="0.14097999999999999"/>
    <n v="0"/>
    <n v="0"/>
    <n v="0"/>
    <n v="0"/>
    <n v="1.94729"/>
  </r>
  <r>
    <x v="0"/>
    <x v="23"/>
    <x v="0"/>
    <x v="5"/>
    <n v="1155.9100000000001"/>
    <n v="47.92"/>
    <n v="1945.60925"/>
    <n v="0.17535999999999999"/>
    <n v="0"/>
    <n v="0"/>
    <n v="0"/>
    <n v="0"/>
    <n v="3.27691"/>
  </r>
  <r>
    <x v="0"/>
    <x v="23"/>
    <x v="0"/>
    <x v="6"/>
    <n v="5380.96"/>
    <n v="65.56"/>
    <n v="2271.5"/>
    <n v="0.96430000000000005"/>
    <n v="0"/>
    <n v="0"/>
    <n v="0"/>
    <n v="0"/>
    <n v="3.88225"/>
  </r>
  <r>
    <x v="0"/>
    <x v="23"/>
    <x v="0"/>
    <x v="7"/>
    <n v="6660"/>
    <n v="21.35"/>
    <n v="6401.6406200000001"/>
    <n v="0.45513999999999999"/>
    <n v="0"/>
    <n v="0"/>
    <n v="0"/>
    <n v="0"/>
    <n v="11.436529999999999"/>
  </r>
  <r>
    <x v="0"/>
    <x v="23"/>
    <x v="0"/>
    <x v="8"/>
    <n v="25520.51"/>
    <n v="27.17"/>
    <n v="7957.0625"/>
    <n v="1.88314"/>
    <n v="0"/>
    <n v="0"/>
    <n v="0"/>
    <n v="0"/>
    <n v="13.99492"/>
  </r>
  <r>
    <x v="0"/>
    <x v="23"/>
    <x v="0"/>
    <x v="9"/>
    <n v="5304.69"/>
    <n v="47.36"/>
    <n v="4494.3593799999999"/>
    <n v="0.87212999999999996"/>
    <n v="0"/>
    <n v="0"/>
    <n v="0"/>
    <n v="0"/>
    <n v="7.6818900000000001"/>
  </r>
  <r>
    <x v="0"/>
    <x v="23"/>
    <x v="0"/>
    <x v="10"/>
    <n v="26762.77"/>
    <n v="48.91"/>
    <n v="9234.0625"/>
    <n v="3.5975199999999998"/>
    <n v="0"/>
    <n v="0"/>
    <n v="0"/>
    <n v="0"/>
    <n v="15.75634"/>
  </r>
  <r>
    <x v="0"/>
    <x v="23"/>
    <x v="1"/>
    <x v="0"/>
    <n v="5874.08"/>
    <n v="60.91"/>
    <n v="12674"/>
    <n v="1.24092"/>
    <n v="0"/>
    <n v="0"/>
    <n v="0"/>
    <n v="0"/>
    <n v="21.492100000000001"/>
  </r>
  <r>
    <x v="0"/>
    <x v="23"/>
    <x v="1"/>
    <x v="1"/>
    <n v="4706.5200000000004"/>
    <n v="133.16"/>
    <n v="17870.6875"/>
    <n v="1.9377599999999999"/>
    <n v="0"/>
    <n v="0"/>
    <n v="0"/>
    <n v="0"/>
    <n v="29.254629999999999"/>
  </r>
  <r>
    <x v="0"/>
    <x v="23"/>
    <x v="1"/>
    <x v="2"/>
    <n v="1355.16"/>
    <n v="65.099999999999994"/>
    <n v="4570.3398399999996"/>
    <n v="0.30214000000000002"/>
    <n v="0"/>
    <n v="0"/>
    <n v="0"/>
    <n v="0"/>
    <n v="7.5970899999999997"/>
  </r>
  <r>
    <x v="0"/>
    <x v="23"/>
    <x v="1"/>
    <x v="3"/>
    <n v="4905.1400000000003"/>
    <n v="13.47"/>
    <n v="3101.1718799999999"/>
    <n v="0.22015999999999999"/>
    <n v="0"/>
    <n v="0"/>
    <n v="0"/>
    <n v="0"/>
    <n v="5.75387"/>
  </r>
  <r>
    <x v="0"/>
    <x v="23"/>
    <x v="1"/>
    <x v="4"/>
    <n v="148.63999999999999"/>
    <n v="302.7"/>
    <n v="2170.3515600000001"/>
    <n v="0.18887999999999999"/>
    <n v="0"/>
    <n v="0"/>
    <n v="0"/>
    <n v="0"/>
    <n v="3.47187"/>
  </r>
  <r>
    <x v="0"/>
    <x v="23"/>
    <x v="1"/>
    <x v="5"/>
    <n v="2196.08"/>
    <n v="46.94"/>
    <n v="6477.84375"/>
    <n v="0.40642"/>
    <n v="0"/>
    <n v="0"/>
    <n v="0"/>
    <n v="0"/>
    <n v="10.955270000000001"/>
  </r>
  <r>
    <x v="0"/>
    <x v="23"/>
    <x v="1"/>
    <x v="6"/>
    <n v="2598.81"/>
    <n v="206.23"/>
    <n v="15597.40625"/>
    <n v="1.5227900000000001"/>
    <n v="0"/>
    <n v="0"/>
    <n v="0"/>
    <n v="0"/>
    <n v="25.395189999999999"/>
  </r>
  <r>
    <x v="0"/>
    <x v="23"/>
    <x v="1"/>
    <x v="7"/>
    <n v="8948.56"/>
    <n v="27.27"/>
    <n v="15033.9375"/>
    <n v="0.88097000000000003"/>
    <n v="0"/>
    <n v="0"/>
    <n v="0"/>
    <n v="0"/>
    <n v="26.690090000000001"/>
  </r>
  <r>
    <x v="0"/>
    <x v="23"/>
    <x v="1"/>
    <x v="8"/>
    <n v="14645.41"/>
    <n v="46.31"/>
    <n v="16293"/>
    <n v="2.0541200000000002"/>
    <n v="0"/>
    <n v="0"/>
    <n v="0"/>
    <n v="0"/>
    <n v="27.60371"/>
  </r>
  <r>
    <x v="0"/>
    <x v="23"/>
    <x v="1"/>
    <x v="9"/>
    <n v="6189.95"/>
    <n v="67.510000000000005"/>
    <n v="19109.84375"/>
    <n v="1.6709499999999999"/>
    <n v="0"/>
    <n v="0"/>
    <n v="0"/>
    <n v="0"/>
    <n v="32.114809999999999"/>
  </r>
  <r>
    <x v="0"/>
    <x v="23"/>
    <x v="1"/>
    <x v="10"/>
    <n v="30468.99"/>
    <n v="35.86"/>
    <n v="8780.4375"/>
    <n v="3.1346500000000002"/>
    <n v="0"/>
    <n v="0"/>
    <n v="0"/>
    <n v="0"/>
    <n v="14.91907"/>
  </r>
  <r>
    <x v="0"/>
    <x v="23"/>
    <x v="2"/>
    <x v="0"/>
    <n v="2953.05"/>
    <n v="49.87"/>
    <n v="21458.773440000001"/>
    <n v="0.61550000000000005"/>
    <n v="0"/>
    <n v="0"/>
    <n v="0"/>
    <n v="0"/>
    <n v="36.838729999999998"/>
  </r>
  <r>
    <x v="0"/>
    <x v="23"/>
    <x v="2"/>
    <x v="1"/>
    <n v="1562.89"/>
    <n v="159.91999999999999"/>
    <n v="33787.71875"/>
    <n v="1.03284"/>
    <n v="0"/>
    <n v="0"/>
    <n v="0"/>
    <n v="0"/>
    <n v="55.073880000000003"/>
  </r>
  <r>
    <x v="0"/>
    <x v="23"/>
    <x v="2"/>
    <x v="2"/>
    <n v="612.96"/>
    <n v="26.98"/>
    <n v="2415.12012"/>
    <n v="5.951E-2"/>
    <n v="0"/>
    <n v="0"/>
    <n v="0"/>
    <n v="0"/>
    <n v="4.2584600000000004"/>
  </r>
  <r>
    <x v="0"/>
    <x v="23"/>
    <x v="2"/>
    <x v="3"/>
    <n v="1222.06"/>
    <n v="21.31"/>
    <n v="4455.9589800000003"/>
    <n v="9.604E-2"/>
    <n v="0"/>
    <n v="0"/>
    <n v="0"/>
    <n v="0"/>
    <n v="8.1087600000000002"/>
  </r>
  <r>
    <x v="0"/>
    <x v="23"/>
    <x v="2"/>
    <x v="4"/>
    <n v="47.03"/>
    <n v="315.75"/>
    <n v="1941.8896500000001"/>
    <n v="6.4619999999999997E-2"/>
    <n v="0"/>
    <n v="0"/>
    <n v="0"/>
    <n v="0"/>
    <n v="3.1001599999999998"/>
  </r>
  <r>
    <x v="0"/>
    <x v="23"/>
    <x v="2"/>
    <x v="5"/>
    <n v="343.29"/>
    <n v="146.08000000000001"/>
    <n v="7765.8593799999999"/>
    <n v="0.20791000000000001"/>
    <n v="0"/>
    <n v="0"/>
    <n v="0"/>
    <n v="0"/>
    <n v="12.85468"/>
  </r>
  <r>
    <x v="0"/>
    <x v="23"/>
    <x v="2"/>
    <x v="6"/>
    <n v="464.61"/>
    <n v="188.3"/>
    <n v="8620.5859400000008"/>
    <n v="0.32821"/>
    <n v="0"/>
    <n v="0"/>
    <n v="0"/>
    <n v="0"/>
    <n v="14.1149"/>
  </r>
  <r>
    <x v="0"/>
    <x v="23"/>
    <x v="2"/>
    <x v="7"/>
    <n v="3781.47"/>
    <n v="32.4"/>
    <n v="22414.484380000002"/>
    <n v="0.55298000000000003"/>
    <n v="0"/>
    <n v="0"/>
    <n v="0"/>
    <n v="0"/>
    <n v="39.357239999999997"/>
  </r>
  <r>
    <x v="0"/>
    <x v="23"/>
    <x v="2"/>
    <x v="8"/>
    <n v="5594.5"/>
    <n v="45.75"/>
    <n v="34030.0625"/>
    <n v="1.0099499999999999"/>
    <n v="0"/>
    <n v="0"/>
    <n v="0"/>
    <n v="0"/>
    <n v="57.94782"/>
  </r>
  <r>
    <x v="0"/>
    <x v="23"/>
    <x v="2"/>
    <x v="9"/>
    <n v="2441.5100000000002"/>
    <n v="75.89"/>
    <n v="29086.20117"/>
    <n v="0.86212"/>
    <n v="0"/>
    <n v="0"/>
    <n v="0"/>
    <n v="0"/>
    <n v="48.304920000000003"/>
  </r>
  <r>
    <x v="0"/>
    <x v="23"/>
    <x v="2"/>
    <x v="10"/>
    <n v="4243.25"/>
    <n v="52.66"/>
    <n v="14235.6875"/>
    <n v="0.73414000000000001"/>
    <n v="0"/>
    <n v="0"/>
    <n v="0"/>
    <n v="0"/>
    <n v="24.052949999999999"/>
  </r>
  <r>
    <x v="0"/>
    <x v="23"/>
    <x v="3"/>
    <x v="0"/>
    <n v="2290.6799999999998"/>
    <n v="39.01"/>
    <n v="6820.8007799999996"/>
    <n v="0.36617"/>
    <n v="0"/>
    <n v="0"/>
    <n v="0"/>
    <n v="0"/>
    <n v="11.77167"/>
  </r>
  <r>
    <x v="0"/>
    <x v="23"/>
    <x v="3"/>
    <x v="1"/>
    <n v="1081.9000000000001"/>
    <n v="160.96"/>
    <n v="14729.64062"/>
    <n v="0.68313999999999997"/>
    <n v="0"/>
    <n v="0"/>
    <n v="0"/>
    <n v="0"/>
    <n v="24.001449999999998"/>
  </r>
  <r>
    <x v="0"/>
    <x v="23"/>
    <x v="3"/>
    <x v="2"/>
    <n v="510.47"/>
    <n v="29.77"/>
    <n v="1326.4296899999999"/>
    <n v="6.2359999999999999E-2"/>
    <n v="0"/>
    <n v="0"/>
    <n v="0"/>
    <n v="0"/>
    <n v="2.3698899999999998"/>
  </r>
  <r>
    <x v="0"/>
    <x v="23"/>
    <x v="3"/>
    <x v="3"/>
    <n v="1017.78"/>
    <n v="19.5"/>
    <n v="1992.62"/>
    <n v="7.7310000000000004E-2"/>
    <n v="0"/>
    <n v="0"/>
    <n v="0"/>
    <n v="0"/>
    <n v="3.6105299999999998"/>
  </r>
  <r>
    <x v="0"/>
    <x v="23"/>
    <x v="3"/>
    <x v="4"/>
    <n v="30.96"/>
    <n v="372.56"/>
    <n v="1259.2597699999999"/>
    <n v="5.79E-2"/>
    <n v="0"/>
    <n v="0"/>
    <n v="0"/>
    <n v="0"/>
    <n v="2.0065499999999998"/>
  </r>
  <r>
    <x v="0"/>
    <x v="23"/>
    <x v="3"/>
    <x v="5"/>
    <n v="469.35"/>
    <n v="86.38"/>
    <n v="4589.9804700000004"/>
    <n v="0.17216000000000001"/>
    <n v="0"/>
    <n v="0"/>
    <n v="0"/>
    <n v="0"/>
    <n v="7.6256199999999996"/>
  </r>
  <r>
    <x v="0"/>
    <x v="23"/>
    <x v="3"/>
    <x v="6"/>
    <n v="265.85000000000002"/>
    <n v="198.47"/>
    <n v="2538.48047"/>
    <n v="0.21165999999999999"/>
    <n v="0"/>
    <n v="0"/>
    <n v="0"/>
    <n v="0"/>
    <n v="4.1529800000000003"/>
  </r>
  <r>
    <x v="0"/>
    <x v="23"/>
    <x v="3"/>
    <x v="7"/>
    <n v="2490.7800000000002"/>
    <n v="29.1"/>
    <n v="7795.8710899999996"/>
    <n v="0.32318000000000002"/>
    <n v="0"/>
    <n v="0"/>
    <n v="0"/>
    <n v="0"/>
    <n v="13.748250000000001"/>
  </r>
  <r>
    <x v="0"/>
    <x v="23"/>
    <x v="3"/>
    <x v="8"/>
    <n v="4557.22"/>
    <n v="54.45"/>
    <n v="20310.171880000002"/>
    <n v="1.02718"/>
    <n v="0"/>
    <n v="0"/>
    <n v="0"/>
    <n v="0"/>
    <n v="34.526159999999997"/>
  </r>
  <r>
    <x v="0"/>
    <x v="23"/>
    <x v="3"/>
    <x v="9"/>
    <n v="2443.56"/>
    <n v="37.28"/>
    <n v="7643.4218799999999"/>
    <n v="0.39839999999999998"/>
    <n v="0"/>
    <n v="0"/>
    <n v="0"/>
    <n v="0"/>
    <n v="13.13171"/>
  </r>
  <r>
    <x v="0"/>
    <x v="23"/>
    <x v="3"/>
    <x v="10"/>
    <n v="7445.62"/>
    <n v="34.5"/>
    <n v="4222.0468799999999"/>
    <n v="0.61421999999999999"/>
    <n v="0"/>
    <n v="0"/>
    <n v="0"/>
    <n v="0"/>
    <n v="7.1780299999999997"/>
  </r>
  <r>
    <x v="0"/>
    <x v="23"/>
    <x v="4"/>
    <x v="0"/>
    <n v="5188.32"/>
    <n v="53.66"/>
    <n v="24988.828119999998"/>
    <n v="1.2042900000000001"/>
    <n v="0"/>
    <n v="0"/>
    <n v="0"/>
    <n v="0"/>
    <n v="42.347070000000002"/>
  </r>
  <r>
    <x v="0"/>
    <x v="23"/>
    <x v="4"/>
    <x v="1"/>
    <n v="4662.0200000000004"/>
    <n v="132.93"/>
    <n v="62126.066409999999"/>
    <n v="2.7544300000000002"/>
    <n v="0"/>
    <n v="0"/>
    <n v="0"/>
    <n v="0"/>
    <n v="101.12846"/>
  </r>
  <r>
    <x v="0"/>
    <x v="23"/>
    <x v="4"/>
    <x v="2"/>
    <n v="1889.27"/>
    <n v="27.01"/>
    <n v="5766.21875"/>
    <n v="0.2107"/>
    <n v="0"/>
    <n v="0"/>
    <n v="0"/>
    <n v="0"/>
    <n v="10.234780000000001"/>
  </r>
  <r>
    <x v="0"/>
    <x v="23"/>
    <x v="4"/>
    <x v="3"/>
    <n v="3465.24"/>
    <n v="24.42"/>
    <n v="10771"/>
    <n v="0.35804000000000002"/>
    <n v="0"/>
    <n v="0"/>
    <n v="0"/>
    <n v="0"/>
    <n v="19.371839999999999"/>
  </r>
  <r>
    <x v="0"/>
    <x v="23"/>
    <x v="4"/>
    <x v="4"/>
    <n v="121.31"/>
    <n v="217.15"/>
    <n v="2458.0996100000002"/>
    <n v="0.12941"/>
    <n v="0"/>
    <n v="0"/>
    <n v="0"/>
    <n v="0"/>
    <n v="3.9782000000000002"/>
  </r>
  <r>
    <x v="0"/>
    <x v="23"/>
    <x v="4"/>
    <x v="5"/>
    <n v="1320.5"/>
    <n v="75.91"/>
    <n v="12442.20312"/>
    <n v="0.45329000000000003"/>
    <n v="0"/>
    <n v="0"/>
    <n v="0"/>
    <n v="0"/>
    <n v="20.771879999999999"/>
  </r>
  <r>
    <x v="0"/>
    <x v="23"/>
    <x v="4"/>
    <x v="6"/>
    <n v="1067.7"/>
    <n v="161.12"/>
    <n v="6887.96875"/>
    <n v="0.63568000000000002"/>
    <n v="0"/>
    <n v="0"/>
    <n v="0"/>
    <n v="0"/>
    <n v="11.324120000000001"/>
  </r>
  <r>
    <x v="0"/>
    <x v="23"/>
    <x v="4"/>
    <x v="7"/>
    <n v="7702.68"/>
    <n v="37.35"/>
    <n v="40096.71875"/>
    <n v="1.3555900000000001"/>
    <n v="0"/>
    <n v="0"/>
    <n v="0"/>
    <n v="0"/>
    <n v="69.993179999999995"/>
  </r>
  <r>
    <x v="0"/>
    <x v="23"/>
    <x v="4"/>
    <x v="8"/>
    <n v="12661.65"/>
    <n v="51.25"/>
    <n v="57130.75"/>
    <n v="2.7039200000000001"/>
    <n v="0"/>
    <n v="0"/>
    <n v="0"/>
    <n v="0"/>
    <n v="96.859679999999997"/>
  </r>
  <r>
    <x v="0"/>
    <x v="23"/>
    <x v="4"/>
    <x v="9"/>
    <n v="7214.46"/>
    <n v="67.05"/>
    <n v="56818.972659999999"/>
    <n v="2.3619500000000002"/>
    <n v="0"/>
    <n v="0"/>
    <n v="0"/>
    <n v="0"/>
    <n v="95.557779999999994"/>
  </r>
  <r>
    <x v="0"/>
    <x v="23"/>
    <x v="4"/>
    <x v="10"/>
    <n v="9208.56"/>
    <n v="69.66"/>
    <n v="23787.689450000002"/>
    <n v="2.26003"/>
    <n v="0"/>
    <n v="0"/>
    <n v="0"/>
    <n v="0"/>
    <n v="39.715150000000001"/>
  </r>
  <r>
    <x v="0"/>
    <x v="23"/>
    <x v="5"/>
    <x v="0"/>
    <n v="1578.62"/>
    <n v="42.39"/>
    <n v="10015.44922"/>
    <n v="0.32233000000000001"/>
    <n v="0"/>
    <n v="0"/>
    <n v="0"/>
    <n v="0"/>
    <n v="17.117170000000002"/>
  </r>
  <r>
    <x v="0"/>
    <x v="23"/>
    <x v="5"/>
    <x v="1"/>
    <n v="399.75"/>
    <n v="165.37"/>
    <n v="7689.8706099999999"/>
    <n v="0.27789999999999998"/>
    <n v="0"/>
    <n v="0"/>
    <n v="0"/>
    <n v="0"/>
    <n v="12.49133"/>
  </r>
  <r>
    <x v="0"/>
    <x v="23"/>
    <x v="5"/>
    <x v="2"/>
    <n v="306.79000000000002"/>
    <n v="28.26"/>
    <n v="1327.22021"/>
    <n v="3.8690000000000002E-2"/>
    <n v="0"/>
    <n v="0"/>
    <n v="0"/>
    <n v="0"/>
    <n v="2.36937"/>
  </r>
  <r>
    <x v="0"/>
    <x v="23"/>
    <x v="5"/>
    <x v="3"/>
    <n v="655.85"/>
    <n v="22.48"/>
    <n v="2419.68066"/>
    <n v="6.6369999999999998E-2"/>
    <n v="0"/>
    <n v="0"/>
    <n v="0"/>
    <n v="0"/>
    <n v="4.3756300000000001"/>
  </r>
  <r>
    <x v="0"/>
    <x v="23"/>
    <x v="5"/>
    <x v="4"/>
    <n v="27.52"/>
    <n v="304.01"/>
    <n v="1270.78027"/>
    <n v="4.0989999999999999E-2"/>
    <n v="0"/>
    <n v="0"/>
    <n v="0"/>
    <n v="0"/>
    <n v="2.0354000000000001"/>
  </r>
  <r>
    <x v="0"/>
    <x v="23"/>
    <x v="5"/>
    <x v="5"/>
    <n v="266.86"/>
    <n v="87.03"/>
    <n v="3879.1306199999999"/>
    <n v="0.11069"/>
    <n v="0"/>
    <n v="0"/>
    <n v="0"/>
    <n v="0"/>
    <n v="6.5161100000000003"/>
  </r>
  <r>
    <x v="0"/>
    <x v="23"/>
    <x v="5"/>
    <x v="6"/>
    <n v="157.52000000000001"/>
    <n v="123.53"/>
    <n v="1131.5400400000001"/>
    <n v="6.7129999999999995E-2"/>
    <n v="0"/>
    <n v="0"/>
    <n v="0"/>
    <n v="0"/>
    <n v="1.8894299999999999"/>
  </r>
  <r>
    <x v="0"/>
    <x v="23"/>
    <x v="5"/>
    <x v="7"/>
    <n v="1134.46"/>
    <n v="31.37"/>
    <n v="5685.0390600000001"/>
    <n v="0.17660000000000001"/>
    <n v="0"/>
    <n v="0"/>
    <n v="0"/>
    <n v="0"/>
    <n v="10.02891"/>
  </r>
  <r>
    <x v="0"/>
    <x v="23"/>
    <x v="5"/>
    <x v="8"/>
    <n v="1606.43"/>
    <n v="68.27"/>
    <n v="15106.351559999999"/>
    <n v="0.49318000000000001"/>
    <n v="0"/>
    <n v="0"/>
    <n v="0"/>
    <n v="0"/>
    <n v="25.39188"/>
  </r>
  <r>
    <x v="0"/>
    <x v="23"/>
    <x v="5"/>
    <x v="9"/>
    <n v="493.37"/>
    <n v="53.66"/>
    <n v="3506.5800800000002"/>
    <n v="0.13544999999999999"/>
    <n v="0"/>
    <n v="0"/>
    <n v="0"/>
    <n v="0"/>
    <n v="5.9768800000000004"/>
  </r>
  <r>
    <x v="0"/>
    <x v="23"/>
    <x v="5"/>
    <x v="10"/>
    <n v="2355.96"/>
    <n v="35.299999999999997"/>
    <n v="2649.2109399999999"/>
    <n v="0.20718"/>
    <n v="7.9000000000000008E-3"/>
    <n v="0"/>
    <n v="0"/>
    <n v="0"/>
    <n v="4.5113899999999996"/>
  </r>
  <r>
    <x v="0"/>
    <x v="23"/>
    <x v="6"/>
    <x v="0"/>
    <n v="4681.8900000000003"/>
    <n v="51.97"/>
    <n v="22451.34375"/>
    <n v="1.2911699999999999"/>
    <n v="0"/>
    <n v="0"/>
    <n v="0"/>
    <n v="0"/>
    <n v="38.497190000000003"/>
  </r>
  <r>
    <x v="0"/>
    <x v="23"/>
    <x v="6"/>
    <x v="1"/>
    <n v="4102.58"/>
    <n v="131.83000000000001"/>
    <n v="54680.65625"/>
    <n v="2.9782700000000002"/>
    <n v="0"/>
    <n v="0"/>
    <n v="0"/>
    <n v="0"/>
    <n v="89.382059999999996"/>
  </r>
  <r>
    <x v="0"/>
    <x v="23"/>
    <x v="6"/>
    <x v="2"/>
    <n v="1695.97"/>
    <n v="29.42"/>
    <n v="5522.2695299999996"/>
    <n v="0.25679999999999997"/>
    <n v="0"/>
    <n v="0"/>
    <n v="0"/>
    <n v="0"/>
    <n v="9.8088499999999996"/>
  </r>
  <r>
    <x v="0"/>
    <x v="23"/>
    <x v="6"/>
    <x v="3"/>
    <n v="2973.16"/>
    <n v="27.3"/>
    <n v="9229.25"/>
    <n v="0.41864000000000001"/>
    <n v="0"/>
    <n v="0"/>
    <n v="0"/>
    <n v="0"/>
    <n v="16.515339999999998"/>
  </r>
  <r>
    <x v="0"/>
    <x v="23"/>
    <x v="6"/>
    <x v="4"/>
    <n v="105.87"/>
    <n v="304.83999999999997"/>
    <n v="3097.1894499999999"/>
    <n v="0.16757"/>
    <n v="0"/>
    <n v="0"/>
    <n v="0"/>
    <n v="0"/>
    <n v="4.9760499999999999"/>
  </r>
  <r>
    <x v="0"/>
    <x v="23"/>
    <x v="6"/>
    <x v="5"/>
    <n v="1349.88"/>
    <n v="49.35"/>
    <n v="7365.4765600000001"/>
    <n v="0.37043999999999999"/>
    <n v="0"/>
    <n v="0"/>
    <n v="0"/>
    <n v="0"/>
    <n v="12.54738"/>
  </r>
  <r>
    <x v="0"/>
    <x v="23"/>
    <x v="6"/>
    <x v="6"/>
    <n v="466.4"/>
    <n v="202.49"/>
    <n v="6985.9921899999999"/>
    <n v="0.44718000000000002"/>
    <n v="0"/>
    <n v="0"/>
    <n v="0"/>
    <n v="0"/>
    <n v="11.43192"/>
  </r>
  <r>
    <x v="0"/>
    <x v="23"/>
    <x v="6"/>
    <x v="7"/>
    <n v="8672.2000000000007"/>
    <n v="36.72"/>
    <n v="36441.15625"/>
    <n v="1.7135800000000001"/>
    <n v="0"/>
    <n v="0"/>
    <n v="0"/>
    <n v="0"/>
    <n v="63.650260000000003"/>
  </r>
  <r>
    <x v="0"/>
    <x v="23"/>
    <x v="6"/>
    <x v="8"/>
    <n v="10076.81"/>
    <n v="40.08"/>
    <n v="38157.40625"/>
    <n v="2.1686100000000001"/>
    <n v="0"/>
    <n v="0"/>
    <n v="0"/>
    <n v="0"/>
    <n v="65.24194"/>
  </r>
  <r>
    <x v="0"/>
    <x v="23"/>
    <x v="6"/>
    <x v="9"/>
    <n v="7383.32"/>
    <n v="61.15"/>
    <n v="46153.9375"/>
    <n v="2.5756299999999999"/>
    <n v="0"/>
    <n v="0"/>
    <n v="0"/>
    <n v="0"/>
    <n v="77.114900000000006"/>
  </r>
  <r>
    <x v="0"/>
    <x v="23"/>
    <x v="6"/>
    <x v="10"/>
    <n v="7994.18"/>
    <n v="68.47"/>
    <n v="48107.875"/>
    <n v="2.7740100000000001"/>
    <n v="4.0600000000000002E-3"/>
    <n v="0"/>
    <n v="0"/>
    <n v="0"/>
    <n v="80.426540000000003"/>
  </r>
  <r>
    <x v="0"/>
    <x v="23"/>
    <x v="7"/>
    <x v="0"/>
    <n v="3684.77"/>
    <n v="43.11"/>
    <n v="4251.6718799999999"/>
    <n v="0.62695000000000001"/>
    <n v="0"/>
    <n v="0"/>
    <n v="0"/>
    <n v="0"/>
    <n v="7.3046199999999999"/>
  </r>
  <r>
    <x v="0"/>
    <x v="23"/>
    <x v="7"/>
    <x v="1"/>
    <n v="2852.48"/>
    <n v="143.68"/>
    <n v="15730.34375"/>
    <n v="1.5481199999999999"/>
    <n v="0"/>
    <n v="0"/>
    <n v="0"/>
    <n v="0"/>
    <n v="25.672999999999998"/>
  </r>
  <r>
    <x v="0"/>
    <x v="23"/>
    <x v="7"/>
    <x v="2"/>
    <n v="951.01"/>
    <n v="31.69"/>
    <n v="1281.0292999999999"/>
    <n v="0.12019000000000001"/>
    <n v="0"/>
    <n v="0"/>
    <n v="0"/>
    <n v="0"/>
    <n v="2.2745799999999998"/>
  </r>
  <r>
    <x v="0"/>
    <x v="23"/>
    <x v="7"/>
    <x v="3"/>
    <n v="1552.69"/>
    <n v="28.1"/>
    <n v="2768.4785200000001"/>
    <n v="0.18615999999999999"/>
    <n v="0"/>
    <n v="0"/>
    <n v="0"/>
    <n v="0"/>
    <n v="4.9717399999999996"/>
  </r>
  <r>
    <x v="0"/>
    <x v="23"/>
    <x v="7"/>
    <x v="4"/>
    <n v="51"/>
    <n v="400"/>
    <n v="1036"/>
    <n v="0.10614"/>
    <n v="0"/>
    <n v="0"/>
    <n v="0"/>
    <n v="0"/>
    <n v="1.6455200000000001"/>
  </r>
  <r>
    <x v="0"/>
    <x v="23"/>
    <x v="7"/>
    <x v="5"/>
    <n v="628.54999999999995"/>
    <n v="61.47"/>
    <n v="2636.5605500000001"/>
    <n v="0.16614000000000001"/>
    <n v="0"/>
    <n v="0"/>
    <n v="0"/>
    <n v="0"/>
    <n v="4.4448299999999996"/>
  </r>
  <r>
    <x v="0"/>
    <x v="23"/>
    <x v="7"/>
    <x v="6"/>
    <n v="1411.95"/>
    <n v="148.88999999999999"/>
    <n v="2407.4843799999999"/>
    <n v="0.71123000000000003"/>
    <n v="0"/>
    <n v="0"/>
    <n v="0"/>
    <n v="0"/>
    <n v="3.96645"/>
  </r>
  <r>
    <x v="0"/>
    <x v="23"/>
    <x v="7"/>
    <x v="7"/>
    <n v="4174.9399999999996"/>
    <n v="39.04"/>
    <n v="13099.851559999999"/>
    <n v="0.68442000000000003"/>
    <n v="0"/>
    <n v="0"/>
    <n v="0"/>
    <n v="0"/>
    <n v="22.803260000000002"/>
  </r>
  <r>
    <x v="0"/>
    <x v="23"/>
    <x v="7"/>
    <x v="8"/>
    <n v="7602.89"/>
    <n v="54.51"/>
    <n v="6876.9843799999999"/>
    <n v="1.38744"/>
    <n v="0"/>
    <n v="0"/>
    <n v="0"/>
    <n v="0"/>
    <n v="11.51873"/>
  </r>
  <r>
    <x v="0"/>
    <x v="23"/>
    <x v="7"/>
    <x v="9"/>
    <n v="4411.49"/>
    <n v="44"/>
    <n v="7555.2031200000001"/>
    <n v="0.83064000000000004"/>
    <n v="0"/>
    <n v="0"/>
    <n v="0"/>
    <n v="0"/>
    <n v="12.836740000000001"/>
  </r>
  <r>
    <x v="0"/>
    <x v="23"/>
    <x v="7"/>
    <x v="10"/>
    <n v="23978.93"/>
    <n v="25.96"/>
    <n v="7436.53125"/>
    <n v="2.5699299999999998"/>
    <n v="0"/>
    <n v="0"/>
    <n v="0"/>
    <n v="0"/>
    <n v="13.178190000000001"/>
  </r>
  <r>
    <x v="0"/>
    <x v="23"/>
    <x v="8"/>
    <x v="0"/>
    <n v="20984.12"/>
    <n v="39.770000000000003"/>
    <n v="21172.875"/>
    <n v="3.3172899999999998"/>
    <n v="0"/>
    <n v="0"/>
    <n v="0"/>
    <n v="0"/>
    <n v="36.810130000000001"/>
  </r>
  <r>
    <x v="0"/>
    <x v="23"/>
    <x v="8"/>
    <x v="1"/>
    <n v="27809.23"/>
    <n v="54.35"/>
    <n v="27179.3125"/>
    <n v="5.3463500000000002"/>
    <n v="0"/>
    <n v="0"/>
    <n v="0"/>
    <n v="0"/>
    <n v="46.040520000000001"/>
  </r>
  <r>
    <x v="0"/>
    <x v="23"/>
    <x v="8"/>
    <x v="2"/>
    <n v="3470.98"/>
    <n v="57.7"/>
    <n v="8146.1406200000001"/>
    <n v="0.86773999999999996"/>
    <n v="0"/>
    <n v="0"/>
    <n v="0"/>
    <n v="0"/>
    <n v="13.60641"/>
  </r>
  <r>
    <x v="0"/>
    <x v="23"/>
    <x v="8"/>
    <x v="3"/>
    <n v="10280.64"/>
    <n v="19.62"/>
    <n v="8665.9531200000001"/>
    <n v="0.86861999999999995"/>
    <n v="0"/>
    <n v="0"/>
    <n v="0"/>
    <n v="0"/>
    <n v="15.695130000000001"/>
  </r>
  <r>
    <x v="0"/>
    <x v="23"/>
    <x v="8"/>
    <x v="4"/>
    <n v="280.97000000000003"/>
    <n v="372.76"/>
    <n v="3996.0234399999999"/>
    <n v="0.52827999999999997"/>
    <n v="0"/>
    <n v="0"/>
    <n v="0"/>
    <n v="0"/>
    <n v="6.3657500000000002"/>
  </r>
  <r>
    <x v="0"/>
    <x v="23"/>
    <x v="8"/>
    <x v="5"/>
    <n v="3487.46"/>
    <n v="67.77"/>
    <n v="9741.59375"/>
    <n v="1.01285"/>
    <n v="0"/>
    <n v="0"/>
    <n v="0"/>
    <n v="0"/>
    <n v="16.419979999999999"/>
  </r>
  <r>
    <x v="0"/>
    <x v="23"/>
    <x v="8"/>
    <x v="6"/>
    <n v="8215.4500000000007"/>
    <n v="97.95"/>
    <n v="8286.5625"/>
    <n v="2.99729"/>
    <n v="0"/>
    <n v="0"/>
    <n v="0"/>
    <n v="0"/>
    <n v="13.944190000000001"/>
  </r>
  <r>
    <x v="0"/>
    <x v="23"/>
    <x v="8"/>
    <x v="7"/>
    <n v="24346.94"/>
    <n v="31.92"/>
    <n v="41948.75"/>
    <n v="3.5168900000000001"/>
    <n v="0"/>
    <n v="0"/>
    <n v="0"/>
    <n v="0"/>
    <n v="73.776889999999995"/>
  </r>
  <r>
    <x v="0"/>
    <x v="23"/>
    <x v="8"/>
    <x v="8"/>
    <n v="34252.559999999998"/>
    <n v="54.31"/>
    <n v="44549.5"/>
    <n v="7.2526299999999999"/>
    <n v="0"/>
    <n v="0"/>
    <n v="0"/>
    <n v="0"/>
    <n v="75.302959999999999"/>
  </r>
  <r>
    <x v="0"/>
    <x v="23"/>
    <x v="8"/>
    <x v="9"/>
    <n v="25343.68"/>
    <n v="51.82"/>
    <n v="60648.246090000001"/>
    <n v="6.8177700000000003"/>
    <n v="0"/>
    <n v="0"/>
    <n v="0"/>
    <n v="0"/>
    <n v="103.66915"/>
  </r>
  <r>
    <x v="0"/>
    <x v="23"/>
    <x v="8"/>
    <x v="10"/>
    <n v="80416.09"/>
    <n v="39.520000000000003"/>
    <n v="33636.25"/>
    <n v="11.279769999999999"/>
    <n v="0"/>
    <n v="0"/>
    <n v="0"/>
    <n v="0"/>
    <n v="57.3337"/>
  </r>
  <r>
    <x v="0"/>
    <x v="24"/>
    <x v="0"/>
    <x v="0"/>
    <n v="10742.23"/>
    <n v="30.73"/>
    <n v="8118.3276400000004"/>
    <n v="1.0215799999999999"/>
    <n v="0"/>
    <n v="0"/>
    <n v="0"/>
    <n v="0"/>
    <n v="14.04372"/>
  </r>
  <r>
    <x v="0"/>
    <x v="24"/>
    <x v="0"/>
    <x v="1"/>
    <n v="3572.87"/>
    <n v="137.22"/>
    <n v="8999.09375"/>
    <n v="1.6563699999999999"/>
    <n v="0"/>
    <n v="0"/>
    <n v="0"/>
    <n v="0"/>
    <n v="14.295019999999999"/>
  </r>
  <r>
    <x v="0"/>
    <x v="24"/>
    <x v="0"/>
    <x v="2"/>
    <n v="1728.46"/>
    <n v="47.47"/>
    <n v="4166.8125"/>
    <n v="0.28695999999999999"/>
    <n v="0"/>
    <n v="0"/>
    <n v="0"/>
    <n v="0"/>
    <n v="7.0962800000000001"/>
  </r>
  <r>
    <x v="0"/>
    <x v="24"/>
    <x v="0"/>
    <x v="3"/>
    <n v="3392.05"/>
    <n v="20.45"/>
    <n v="2968.3203100000001"/>
    <n v="0.23124"/>
    <n v="0"/>
    <n v="0"/>
    <n v="0"/>
    <n v="0"/>
    <n v="5.2049899999999996"/>
  </r>
  <r>
    <x v="0"/>
    <x v="24"/>
    <x v="0"/>
    <x v="4"/>
    <n v="182.95"/>
    <n v="216.34"/>
    <n v="1207.1601599999999"/>
    <n v="0.14613000000000001"/>
    <n v="0"/>
    <n v="0"/>
    <n v="0"/>
    <n v="0"/>
    <n v="1.9289700000000001"/>
  </r>
  <r>
    <x v="0"/>
    <x v="24"/>
    <x v="0"/>
    <x v="5"/>
    <n v="1197.05"/>
    <n v="48.08"/>
    <n v="1978.0898400000001"/>
    <n v="0.18379999999999999"/>
    <n v="0"/>
    <n v="0"/>
    <n v="0"/>
    <n v="0"/>
    <n v="3.2650100000000002"/>
  </r>
  <r>
    <x v="0"/>
    <x v="24"/>
    <x v="0"/>
    <x v="6"/>
    <n v="5415.87"/>
    <n v="65.55"/>
    <n v="2288.4531200000001"/>
    <n v="0.97406999999999999"/>
    <n v="0"/>
    <n v="0"/>
    <n v="0"/>
    <n v="0"/>
    <n v="3.8340399999999999"/>
  </r>
  <r>
    <x v="0"/>
    <x v="24"/>
    <x v="0"/>
    <x v="7"/>
    <n v="6962.56"/>
    <n v="21.36"/>
    <n v="6462.59375"/>
    <n v="0.48272999999999999"/>
    <n v="0"/>
    <n v="0"/>
    <n v="0"/>
    <n v="0"/>
    <n v="11.317489999999999"/>
  </r>
  <r>
    <x v="0"/>
    <x v="24"/>
    <x v="0"/>
    <x v="8"/>
    <n v="25821.88"/>
    <n v="27.13"/>
    <n v="8175.25"/>
    <n v="1.91804"/>
    <n v="0"/>
    <n v="0"/>
    <n v="0"/>
    <n v="0"/>
    <n v="14.097189999999999"/>
  </r>
  <r>
    <x v="0"/>
    <x v="24"/>
    <x v="0"/>
    <x v="9"/>
    <n v="5402.76"/>
    <n v="47.23"/>
    <n v="4632.0625"/>
    <n v="0.89190000000000003"/>
    <n v="0"/>
    <n v="0"/>
    <n v="0"/>
    <n v="0"/>
    <n v="7.7631800000000002"/>
  </r>
  <r>
    <x v="0"/>
    <x v="24"/>
    <x v="0"/>
    <x v="10"/>
    <n v="26954.26"/>
    <n v="48.85"/>
    <n v="9353.9375"/>
    <n v="3.6374499999999999"/>
    <n v="0"/>
    <n v="0"/>
    <n v="0"/>
    <n v="0"/>
    <n v="15.647399999999999"/>
  </r>
  <r>
    <x v="0"/>
    <x v="24"/>
    <x v="1"/>
    <x v="0"/>
    <n v="6080.21"/>
    <n v="60.97"/>
    <n v="12567.65625"/>
    <n v="1.2975300000000001"/>
    <n v="0"/>
    <n v="0"/>
    <n v="0"/>
    <n v="0"/>
    <n v="20.88993"/>
  </r>
  <r>
    <x v="0"/>
    <x v="24"/>
    <x v="1"/>
    <x v="1"/>
    <n v="4841.66"/>
    <n v="133.63"/>
    <n v="18058.125"/>
    <n v="2.0181900000000002"/>
    <n v="0"/>
    <n v="0"/>
    <n v="0"/>
    <n v="0"/>
    <n v="28.97551"/>
  </r>
  <r>
    <x v="0"/>
    <x v="24"/>
    <x v="1"/>
    <x v="2"/>
    <n v="1425.79"/>
    <n v="65.25"/>
    <n v="4608.7109399999999"/>
    <n v="0.32251999999999997"/>
    <n v="0"/>
    <n v="0"/>
    <n v="0"/>
    <n v="0"/>
    <n v="7.5091400000000004"/>
  </r>
  <r>
    <x v="0"/>
    <x v="24"/>
    <x v="1"/>
    <x v="3"/>
    <n v="5138.03"/>
    <n v="13.59"/>
    <n v="3164.94922"/>
    <n v="0.23433000000000001"/>
    <n v="0"/>
    <n v="0"/>
    <n v="0"/>
    <n v="0"/>
    <n v="5.7539800000000003"/>
  </r>
  <r>
    <x v="0"/>
    <x v="24"/>
    <x v="1"/>
    <x v="4"/>
    <n v="155.9"/>
    <n v="302.76"/>
    <n v="2198.01172"/>
    <n v="0.19877"/>
    <n v="0"/>
    <n v="0"/>
    <n v="0"/>
    <n v="0"/>
    <n v="3.4468200000000002"/>
  </r>
  <r>
    <x v="0"/>
    <x v="24"/>
    <x v="1"/>
    <x v="5"/>
    <n v="2334.9"/>
    <n v="46.97"/>
    <n v="6520"/>
    <n v="0.43580000000000002"/>
    <n v="0"/>
    <n v="0"/>
    <n v="0"/>
    <n v="0"/>
    <n v="10.80878"/>
  </r>
  <r>
    <x v="0"/>
    <x v="24"/>
    <x v="1"/>
    <x v="6"/>
    <n v="2674.87"/>
    <n v="206.85"/>
    <n v="15733.25"/>
    <n v="1.5930599999999999"/>
    <n v="0"/>
    <n v="0"/>
    <n v="0"/>
    <n v="0"/>
    <n v="25.108319999999999"/>
  </r>
  <r>
    <x v="0"/>
    <x v="24"/>
    <x v="1"/>
    <x v="7"/>
    <n v="9503.42"/>
    <n v="27.31"/>
    <n v="15155.75"/>
    <n v="0.94882"/>
    <n v="0"/>
    <n v="0"/>
    <n v="0"/>
    <n v="0"/>
    <n v="26.372900000000001"/>
  </r>
  <r>
    <x v="0"/>
    <x v="24"/>
    <x v="1"/>
    <x v="8"/>
    <n v="15009.32"/>
    <n v="46.23"/>
    <n v="16822.90625"/>
    <n v="2.1299600000000001"/>
    <n v="0"/>
    <n v="0"/>
    <n v="0"/>
    <n v="0"/>
    <n v="27.941289999999999"/>
  </r>
  <r>
    <x v="0"/>
    <x v="24"/>
    <x v="1"/>
    <x v="9"/>
    <n v="6471.67"/>
    <n v="67.72"/>
    <n v="19077.533200000002"/>
    <n v="1.75688"/>
    <n v="0"/>
    <n v="0"/>
    <n v="0"/>
    <n v="0"/>
    <n v="31.426259999999999"/>
  </r>
  <r>
    <x v="0"/>
    <x v="24"/>
    <x v="1"/>
    <x v="10"/>
    <n v="30718.25"/>
    <n v="35.89"/>
    <n v="8946.4375"/>
    <n v="3.1750099999999999"/>
    <n v="0"/>
    <n v="0"/>
    <n v="0"/>
    <n v="0"/>
    <n v="14.90151"/>
  </r>
  <r>
    <x v="0"/>
    <x v="24"/>
    <x v="2"/>
    <x v="0"/>
    <n v="3407.2"/>
    <n v="49.11"/>
    <n v="22301.046880000002"/>
    <n v="0.7107"/>
    <n v="0"/>
    <n v="0"/>
    <n v="0"/>
    <n v="0"/>
    <n v="37.575519999999997"/>
  </r>
  <r>
    <x v="0"/>
    <x v="24"/>
    <x v="2"/>
    <x v="1"/>
    <n v="1786.99"/>
    <n v="155.79"/>
    <n v="34911.5625"/>
    <n v="1.18187"/>
    <n v="0"/>
    <n v="0"/>
    <n v="0"/>
    <n v="0"/>
    <n v="55.822360000000003"/>
  </r>
  <r>
    <x v="0"/>
    <x v="24"/>
    <x v="2"/>
    <x v="2"/>
    <n v="710.44"/>
    <n v="26.67"/>
    <n v="2599.4199199999998"/>
    <n v="7.0610000000000006E-2"/>
    <n v="0"/>
    <n v="0"/>
    <n v="0"/>
    <n v="0"/>
    <n v="4.4979500000000003"/>
  </r>
  <r>
    <x v="0"/>
    <x v="24"/>
    <x v="2"/>
    <x v="3"/>
    <n v="1451.47"/>
    <n v="21.63"/>
    <n v="4961.7695299999996"/>
    <n v="0.11722"/>
    <n v="0"/>
    <n v="0"/>
    <n v="0"/>
    <n v="0"/>
    <n v="8.8442399999999992"/>
  </r>
  <r>
    <x v="0"/>
    <x v="24"/>
    <x v="2"/>
    <x v="4"/>
    <n v="53.37"/>
    <n v="312.04000000000002"/>
    <n v="1978.35059"/>
    <n v="7.306E-2"/>
    <n v="0"/>
    <n v="0"/>
    <n v="0"/>
    <n v="0"/>
    <n v="3.0966900000000002"/>
  </r>
  <r>
    <x v="0"/>
    <x v="24"/>
    <x v="2"/>
    <x v="5"/>
    <n v="399.01"/>
    <n v="144.19"/>
    <n v="8034.0981400000001"/>
    <n v="0.24221000000000001"/>
    <n v="0"/>
    <n v="0"/>
    <n v="0"/>
    <n v="0"/>
    <n v="13.04312"/>
  </r>
  <r>
    <x v="0"/>
    <x v="24"/>
    <x v="2"/>
    <x v="6"/>
    <n v="511.96"/>
    <n v="187"/>
    <n v="8854.28125"/>
    <n v="0.36599999999999999"/>
    <n v="0"/>
    <n v="0"/>
    <n v="0"/>
    <n v="0"/>
    <n v="14.217359999999999"/>
  </r>
  <r>
    <x v="0"/>
    <x v="24"/>
    <x v="2"/>
    <x v="7"/>
    <n v="4538.42"/>
    <n v="32.020000000000003"/>
    <n v="24236.734380000002"/>
    <n v="0.65644000000000002"/>
    <n v="0"/>
    <n v="0"/>
    <n v="0"/>
    <n v="0"/>
    <n v="41.737169999999999"/>
  </r>
  <r>
    <x v="0"/>
    <x v="24"/>
    <x v="2"/>
    <x v="8"/>
    <n v="6389.14"/>
    <n v="44.59"/>
    <n v="35429.875"/>
    <n v="1.1612"/>
    <n v="0"/>
    <n v="0"/>
    <n v="0"/>
    <n v="0"/>
    <n v="59.23265"/>
  </r>
  <r>
    <x v="0"/>
    <x v="24"/>
    <x v="2"/>
    <x v="9"/>
    <n v="2846.34"/>
    <n v="73.260000000000005"/>
    <n v="29657.373049999998"/>
    <n v="0.98872000000000004"/>
    <n v="0"/>
    <n v="0"/>
    <n v="0"/>
    <n v="0"/>
    <n v="48.338090000000001"/>
  </r>
  <r>
    <x v="0"/>
    <x v="24"/>
    <x v="2"/>
    <x v="10"/>
    <n v="4532.88"/>
    <n v="51.38"/>
    <n v="14879.75"/>
    <n v="0.79766000000000004"/>
    <n v="0"/>
    <n v="0"/>
    <n v="0"/>
    <n v="0"/>
    <n v="24.681619999999999"/>
  </r>
  <r>
    <x v="0"/>
    <x v="24"/>
    <x v="3"/>
    <x v="0"/>
    <n v="2476.25"/>
    <n v="39.47"/>
    <n v="7325.1718799999999"/>
    <n v="0.40416000000000002"/>
    <n v="0"/>
    <n v="0"/>
    <n v="0"/>
    <n v="0"/>
    <n v="12.39433"/>
  </r>
  <r>
    <x v="0"/>
    <x v="24"/>
    <x v="3"/>
    <x v="1"/>
    <n v="1182.69"/>
    <n v="158.63"/>
    <n v="15987.842769999999"/>
    <n v="0.76622000000000001"/>
    <n v="0"/>
    <n v="0"/>
    <n v="0"/>
    <n v="0"/>
    <n v="25.560870000000001"/>
  </r>
  <r>
    <x v="0"/>
    <x v="24"/>
    <x v="3"/>
    <x v="2"/>
    <n v="559.22"/>
    <n v="30.24"/>
    <n v="1474.0400400000001"/>
    <n v="7.0029999999999995E-2"/>
    <n v="0"/>
    <n v="0"/>
    <n v="0"/>
    <n v="0"/>
    <n v="2.5800299999999998"/>
  </r>
  <r>
    <x v="0"/>
    <x v="24"/>
    <x v="3"/>
    <x v="3"/>
    <n v="1130.01"/>
    <n v="20.53"/>
    <n v="2303.62012"/>
    <n v="8.9380000000000001E-2"/>
    <n v="0"/>
    <n v="0"/>
    <n v="0"/>
    <n v="0"/>
    <n v="4.0806100000000001"/>
  </r>
  <r>
    <x v="0"/>
    <x v="24"/>
    <x v="3"/>
    <x v="4"/>
    <n v="34.54"/>
    <n v="371.13"/>
    <n v="1328.65039"/>
    <n v="6.4769999999999994E-2"/>
    <n v="0"/>
    <n v="0"/>
    <n v="0"/>
    <n v="0"/>
    <n v="2.0757599999999998"/>
  </r>
  <r>
    <x v="0"/>
    <x v="24"/>
    <x v="3"/>
    <x v="5"/>
    <n v="528.44000000000005"/>
    <n v="86.28"/>
    <n v="5098"/>
    <n v="0.19857"/>
    <n v="0"/>
    <n v="0"/>
    <n v="0"/>
    <n v="0"/>
    <n v="8.3080800000000004"/>
  </r>
  <r>
    <x v="0"/>
    <x v="24"/>
    <x v="3"/>
    <x v="6"/>
    <n v="279.75"/>
    <n v="196.96"/>
    <n v="2737.76172"/>
    <n v="0.2258"/>
    <n v="0"/>
    <n v="0"/>
    <n v="0"/>
    <n v="0"/>
    <n v="4.3926600000000002"/>
  </r>
  <r>
    <x v="0"/>
    <x v="24"/>
    <x v="3"/>
    <x v="7"/>
    <n v="2781.49"/>
    <n v="29.78"/>
    <n v="8657.8085900000005"/>
    <n v="0.36831000000000003"/>
    <n v="0"/>
    <n v="0"/>
    <n v="0"/>
    <n v="0"/>
    <n v="14.95007"/>
  </r>
  <r>
    <x v="0"/>
    <x v="24"/>
    <x v="3"/>
    <x v="8"/>
    <n v="4963.17"/>
    <n v="54.76"/>
    <n v="22230.65625"/>
    <n v="1.1422099999999999"/>
    <n v="0"/>
    <n v="0"/>
    <n v="0"/>
    <n v="0"/>
    <n v="37.063609999999997"/>
  </r>
  <r>
    <x v="0"/>
    <x v="24"/>
    <x v="3"/>
    <x v="9"/>
    <n v="2663.44"/>
    <n v="38"/>
    <n v="8354.7031200000001"/>
    <n v="0.44163000000000002"/>
    <n v="0"/>
    <n v="0"/>
    <n v="0"/>
    <n v="0"/>
    <n v="14.074020000000001"/>
  </r>
  <r>
    <x v="0"/>
    <x v="24"/>
    <x v="3"/>
    <x v="10"/>
    <n v="7577.24"/>
    <n v="34.96"/>
    <n v="4601.6406200000001"/>
    <n v="0.63782000000000005"/>
    <n v="0"/>
    <n v="0"/>
    <n v="0"/>
    <n v="0"/>
    <n v="7.6696999999999997"/>
  </r>
  <r>
    <x v="0"/>
    <x v="24"/>
    <x v="4"/>
    <x v="0"/>
    <n v="5672.93"/>
    <n v="52.95"/>
    <n v="25661.4375"/>
    <n v="1.3281799999999999"/>
    <n v="0"/>
    <n v="0"/>
    <n v="0"/>
    <n v="0"/>
    <n v="42.659520000000001"/>
  </r>
  <r>
    <x v="0"/>
    <x v="24"/>
    <x v="4"/>
    <x v="1"/>
    <n v="5156.63"/>
    <n v="130.47999999999999"/>
    <n v="64534.933590000001"/>
    <n v="3.0631599999999999"/>
    <n v="0"/>
    <n v="0"/>
    <n v="0"/>
    <n v="0"/>
    <n v="103.03822"/>
  </r>
  <r>
    <x v="0"/>
    <x v="24"/>
    <x v="4"/>
    <x v="2"/>
    <n v="2117.35"/>
    <n v="26.9"/>
    <n v="6135.6992200000004"/>
    <n v="0.24004"/>
    <n v="0"/>
    <n v="0"/>
    <n v="0"/>
    <n v="0"/>
    <n v="10.68167"/>
  </r>
  <r>
    <x v="0"/>
    <x v="24"/>
    <x v="4"/>
    <x v="3"/>
    <n v="3941.29"/>
    <n v="24.35"/>
    <n v="11593.29688"/>
    <n v="0.41388000000000003"/>
    <n v="0"/>
    <n v="0"/>
    <n v="0"/>
    <n v="0"/>
    <n v="20.43965"/>
  </r>
  <r>
    <x v="0"/>
    <x v="24"/>
    <x v="4"/>
    <x v="4"/>
    <n v="133.16999999999999"/>
    <n v="214.9"/>
    <n v="2548.7597700000001"/>
    <n v="0.14166999999999999"/>
    <n v="0"/>
    <n v="0"/>
    <n v="0"/>
    <n v="0"/>
    <n v="4.0453099999999997"/>
  </r>
  <r>
    <x v="0"/>
    <x v="24"/>
    <x v="4"/>
    <x v="5"/>
    <n v="1494.82"/>
    <n v="74.239999999999995"/>
    <n v="12941.460940000001"/>
    <n v="0.51551000000000002"/>
    <n v="0"/>
    <n v="0"/>
    <n v="0"/>
    <n v="0"/>
    <n v="21.195170000000001"/>
  </r>
  <r>
    <x v="0"/>
    <x v="24"/>
    <x v="4"/>
    <x v="6"/>
    <n v="1112.56"/>
    <n v="160.38"/>
    <n v="7194.4843799999999"/>
    <n v="0.66996"/>
    <n v="0"/>
    <n v="0"/>
    <n v="0"/>
    <n v="0"/>
    <n v="11.59872"/>
  </r>
  <r>
    <x v="0"/>
    <x v="24"/>
    <x v="4"/>
    <x v="7"/>
    <n v="8854.85"/>
    <n v="37.21"/>
    <n v="42870.90625"/>
    <n v="1.5599700000000001"/>
    <n v="0"/>
    <n v="0"/>
    <n v="0"/>
    <n v="0"/>
    <n v="73.373990000000006"/>
  </r>
  <r>
    <x v="0"/>
    <x v="24"/>
    <x v="4"/>
    <x v="8"/>
    <n v="13834.22"/>
    <n v="50.47"/>
    <n v="59183.75"/>
    <n v="2.98828"/>
    <n v="0"/>
    <n v="0"/>
    <n v="0"/>
    <n v="0"/>
    <n v="98.435040000000001"/>
  </r>
  <r>
    <x v="0"/>
    <x v="24"/>
    <x v="4"/>
    <x v="9"/>
    <n v="8100.88"/>
    <n v="66.41"/>
    <n v="58866.25"/>
    <n v="2.64377"/>
    <n v="0"/>
    <n v="0"/>
    <n v="0"/>
    <n v="0"/>
    <n v="97.114739999999998"/>
  </r>
  <r>
    <x v="0"/>
    <x v="24"/>
    <x v="4"/>
    <x v="10"/>
    <n v="9566.39"/>
    <n v="69.22"/>
    <n v="24768.439450000002"/>
    <n v="2.37826"/>
    <n v="0"/>
    <n v="0"/>
    <n v="0"/>
    <n v="0"/>
    <n v="40.553379999999997"/>
  </r>
  <r>
    <x v="0"/>
    <x v="24"/>
    <x v="5"/>
    <x v="0"/>
    <n v="1848.52"/>
    <n v="41.29"/>
    <n v="11142.871090000001"/>
    <n v="0.37756000000000001"/>
    <n v="0"/>
    <n v="0"/>
    <n v="0"/>
    <n v="0"/>
    <n v="18.690290000000001"/>
  </r>
  <r>
    <x v="0"/>
    <x v="24"/>
    <x v="5"/>
    <x v="1"/>
    <n v="451.7"/>
    <n v="163.6"/>
    <n v="8499.0507799999996"/>
    <n v="0.32013000000000003"/>
    <n v="0"/>
    <n v="0"/>
    <n v="0"/>
    <n v="0"/>
    <n v="13.537570000000001"/>
  </r>
  <r>
    <x v="0"/>
    <x v="24"/>
    <x v="5"/>
    <x v="2"/>
    <n v="361.02"/>
    <n v="27.87"/>
    <n v="1511.5400400000001"/>
    <n v="4.6190000000000002E-2"/>
    <n v="0"/>
    <n v="0"/>
    <n v="0"/>
    <n v="0"/>
    <n v="2.64716"/>
  </r>
  <r>
    <x v="0"/>
    <x v="24"/>
    <x v="5"/>
    <x v="3"/>
    <n v="781.29"/>
    <n v="22.17"/>
    <n v="2780.8300800000002"/>
    <n v="8.0140000000000003E-2"/>
    <n v="0"/>
    <n v="0"/>
    <n v="0"/>
    <n v="0"/>
    <n v="4.9333"/>
  </r>
  <r>
    <x v="0"/>
    <x v="24"/>
    <x v="5"/>
    <x v="4"/>
    <n v="32.1"/>
    <n v="304.3"/>
    <n v="1393.6904300000001"/>
    <n v="4.7890000000000002E-2"/>
    <n v="0"/>
    <n v="0"/>
    <n v="0"/>
    <n v="0"/>
    <n v="2.1881599999999999"/>
  </r>
  <r>
    <x v="0"/>
    <x v="24"/>
    <x v="5"/>
    <x v="5"/>
    <n v="316.75"/>
    <n v="86.49"/>
    <n v="4315.0507799999996"/>
    <n v="0.13208"/>
    <n v="0"/>
    <n v="0"/>
    <n v="0"/>
    <n v="0"/>
    <n v="7.1065800000000001"/>
  </r>
  <r>
    <x v="0"/>
    <x v="24"/>
    <x v="5"/>
    <x v="6"/>
    <n v="167.61"/>
    <n v="123.54"/>
    <n v="1246.5595699999999"/>
    <n v="7.3270000000000002E-2"/>
    <n v="0"/>
    <n v="0"/>
    <n v="0"/>
    <n v="0"/>
    <n v="2.0404599999999999"/>
  </r>
  <r>
    <x v="0"/>
    <x v="24"/>
    <x v="5"/>
    <x v="7"/>
    <n v="1344.28"/>
    <n v="30.46"/>
    <n v="6391.1093799999999"/>
    <n v="0.20835999999999999"/>
    <n v="0"/>
    <n v="0"/>
    <n v="0"/>
    <n v="0"/>
    <n v="11.062390000000001"/>
  </r>
  <r>
    <x v="0"/>
    <x v="24"/>
    <x v="5"/>
    <x v="8"/>
    <n v="1856.75"/>
    <n v="67.33"/>
    <n v="16854.953119999998"/>
    <n v="0.57672000000000001"/>
    <n v="0"/>
    <n v="0"/>
    <n v="0"/>
    <n v="0"/>
    <n v="27.790700000000001"/>
  </r>
  <r>
    <x v="0"/>
    <x v="24"/>
    <x v="5"/>
    <x v="9"/>
    <n v="566.49"/>
    <n v="52.28"/>
    <n v="3822.4003899999998"/>
    <n v="0.15439"/>
    <n v="0"/>
    <n v="0"/>
    <n v="0"/>
    <n v="0"/>
    <n v="6.3922100000000004"/>
  </r>
  <r>
    <x v="0"/>
    <x v="24"/>
    <x v="5"/>
    <x v="10"/>
    <n v="2440.06"/>
    <n v="34.85"/>
    <n v="2931.30078"/>
    <n v="0.22167999999999999"/>
    <n v="7.9900000000000006E-3"/>
    <n v="0"/>
    <n v="0"/>
    <n v="0"/>
    <n v="4.9003800000000002"/>
  </r>
  <r>
    <x v="0"/>
    <x v="24"/>
    <x v="6"/>
    <x v="0"/>
    <n v="5103.92"/>
    <n v="52.33"/>
    <n v="22086"/>
    <n v="1.41039"/>
    <n v="0"/>
    <n v="0"/>
    <n v="0"/>
    <n v="0"/>
    <n v="37.110430000000001"/>
  </r>
  <r>
    <x v="0"/>
    <x v="24"/>
    <x v="6"/>
    <x v="1"/>
    <n v="4519.92"/>
    <n v="132.16"/>
    <n v="55154.75"/>
    <n v="3.2758099999999999"/>
    <n v="0"/>
    <n v="0"/>
    <n v="0"/>
    <n v="0"/>
    <n v="88.374889999999994"/>
  </r>
  <r>
    <x v="0"/>
    <x v="24"/>
    <x v="6"/>
    <x v="2"/>
    <n v="1885.29"/>
    <n v="29.42"/>
    <n v="5570.1015600000001"/>
    <n v="0.28684999999999999"/>
    <n v="0"/>
    <n v="0"/>
    <n v="0"/>
    <n v="0"/>
    <n v="9.6988199999999996"/>
  </r>
  <r>
    <x v="0"/>
    <x v="24"/>
    <x v="6"/>
    <x v="3"/>
    <n v="3314.36"/>
    <n v="27.36"/>
    <n v="9334.8125"/>
    <n v="0.46899999999999997"/>
    <n v="0"/>
    <n v="0"/>
    <n v="0"/>
    <n v="0"/>
    <n v="16.371929999999999"/>
  </r>
  <r>
    <x v="0"/>
    <x v="24"/>
    <x v="6"/>
    <x v="4"/>
    <n v="116.16"/>
    <n v="305.60000000000002"/>
    <n v="3144.5918000000001"/>
    <n v="0.18454000000000001"/>
    <n v="0"/>
    <n v="0"/>
    <n v="0"/>
    <n v="0"/>
    <n v="4.9521100000000002"/>
  </r>
  <r>
    <x v="0"/>
    <x v="24"/>
    <x v="6"/>
    <x v="5"/>
    <n v="1498.98"/>
    <n v="49.34"/>
    <n v="7356.4375"/>
    <n v="0.41017999999999999"/>
    <n v="0"/>
    <n v="0"/>
    <n v="0"/>
    <n v="0"/>
    <n v="12.2845"/>
  </r>
  <r>
    <x v="0"/>
    <x v="24"/>
    <x v="6"/>
    <x v="6"/>
    <n v="501.22"/>
    <n v="203.35"/>
    <n v="7080.65625"/>
    <n v="0.48537000000000002"/>
    <n v="0"/>
    <n v="0"/>
    <n v="0"/>
    <n v="0"/>
    <n v="11.356719999999999"/>
  </r>
  <r>
    <x v="0"/>
    <x v="24"/>
    <x v="6"/>
    <x v="7"/>
    <n v="9673.2099999999991"/>
    <n v="36.72"/>
    <n v="36758.125"/>
    <n v="1.9119600000000001"/>
    <n v="0"/>
    <n v="0"/>
    <n v="0"/>
    <n v="0"/>
    <n v="62.939039999999999"/>
  </r>
  <r>
    <x v="0"/>
    <x v="24"/>
    <x v="6"/>
    <x v="8"/>
    <n v="11014.03"/>
    <n v="40.270000000000003"/>
    <n v="37738.4375"/>
    <n v="2.3721899999999998"/>
    <n v="0"/>
    <n v="0"/>
    <n v="0"/>
    <n v="0"/>
    <n v="63.237380000000002"/>
  </r>
  <r>
    <x v="0"/>
    <x v="24"/>
    <x v="6"/>
    <x v="9"/>
    <n v="8127.95"/>
    <n v="61.33"/>
    <n v="45668.78125"/>
    <n v="2.8219799999999999"/>
    <n v="0"/>
    <n v="0"/>
    <n v="0"/>
    <n v="0"/>
    <n v="74.789959999999994"/>
  </r>
  <r>
    <x v="0"/>
    <x v="24"/>
    <x v="6"/>
    <x v="10"/>
    <n v="8700.23"/>
    <n v="68.52"/>
    <n v="48381.875"/>
    <n v="3.0349900000000001"/>
    <n v="4.1099999999999999E-3"/>
    <n v="0"/>
    <n v="0"/>
    <n v="0"/>
    <n v="79.287509999999997"/>
  </r>
  <r>
    <x v="0"/>
    <x v="24"/>
    <x v="7"/>
    <x v="0"/>
    <n v="3790.09"/>
    <n v="43.32"/>
    <n v="4562.8359399999999"/>
    <n v="0.65212000000000003"/>
    <n v="0"/>
    <n v="0"/>
    <n v="0"/>
    <n v="0"/>
    <n v="7.6896599999999999"/>
  </r>
  <r>
    <x v="0"/>
    <x v="24"/>
    <x v="7"/>
    <x v="1"/>
    <n v="2968.57"/>
    <n v="143.58000000000001"/>
    <n v="16667.8125"/>
    <n v="1.64042"/>
    <n v="0"/>
    <n v="0"/>
    <n v="0"/>
    <n v="0"/>
    <n v="26.67651"/>
  </r>
  <r>
    <x v="0"/>
    <x v="24"/>
    <x v="7"/>
    <x v="2"/>
    <n v="995.42"/>
    <n v="31.91"/>
    <n v="1417.2207000000001"/>
    <n v="0.12808"/>
    <n v="0"/>
    <n v="0"/>
    <n v="0"/>
    <n v="0"/>
    <n v="2.4674700000000001"/>
  </r>
  <r>
    <x v="0"/>
    <x v="24"/>
    <x v="7"/>
    <x v="3"/>
    <n v="1661.96"/>
    <n v="28.63"/>
    <n v="3128.5390600000001"/>
    <n v="0.20361000000000001"/>
    <n v="0"/>
    <n v="0"/>
    <n v="0"/>
    <n v="0"/>
    <n v="5.5030700000000001"/>
  </r>
  <r>
    <x v="0"/>
    <x v="24"/>
    <x v="7"/>
    <x v="4"/>
    <n v="53.73"/>
    <n v="400"/>
    <n v="1092"/>
    <n v="0.11215"/>
    <n v="0"/>
    <n v="0"/>
    <n v="0"/>
    <n v="0"/>
    <n v="1.70028"/>
  </r>
  <r>
    <x v="0"/>
    <x v="24"/>
    <x v="7"/>
    <x v="5"/>
    <n v="674.95"/>
    <n v="62.3"/>
    <n v="2890.5488300000002"/>
    <n v="0.18190000000000001"/>
    <n v="0"/>
    <n v="0"/>
    <n v="0"/>
    <n v="0"/>
    <n v="4.7818300000000002"/>
  </r>
  <r>
    <x v="0"/>
    <x v="24"/>
    <x v="7"/>
    <x v="6"/>
    <n v="1428.61"/>
    <n v="148.47"/>
    <n v="2473.5625"/>
    <n v="0.72477999999999998"/>
    <n v="0"/>
    <n v="0"/>
    <n v="0"/>
    <n v="0"/>
    <n v="3.99553"/>
  </r>
  <r>
    <x v="0"/>
    <x v="24"/>
    <x v="7"/>
    <x v="7"/>
    <n v="4540.3999999999996"/>
    <n v="39.369999999999997"/>
    <n v="14386.500980000001"/>
    <n v="0.76515999999999995"/>
    <n v="0"/>
    <n v="0"/>
    <n v="0"/>
    <n v="0"/>
    <n v="24.55219"/>
  </r>
  <r>
    <x v="0"/>
    <x v="24"/>
    <x v="7"/>
    <x v="8"/>
    <n v="7736.04"/>
    <n v="54.34"/>
    <n v="7235.53125"/>
    <n v="1.4271100000000001"/>
    <n v="0"/>
    <n v="0"/>
    <n v="0"/>
    <n v="0"/>
    <n v="11.886419999999999"/>
  </r>
  <r>
    <x v="0"/>
    <x v="24"/>
    <x v="7"/>
    <x v="9"/>
    <n v="4590.8999999999996"/>
    <n v="44.81"/>
    <n v="8040.2661099999996"/>
    <n v="0.875"/>
    <n v="0"/>
    <n v="0"/>
    <n v="0"/>
    <n v="0"/>
    <n v="13.392770000000001"/>
  </r>
  <r>
    <x v="0"/>
    <x v="24"/>
    <x v="7"/>
    <x v="10"/>
    <n v="24270.54"/>
    <n v="25.95"/>
    <n v="7567.78125"/>
    <n v="2.6112799999999998"/>
    <n v="0"/>
    <n v="0"/>
    <n v="0"/>
    <n v="0"/>
    <n v="13.148580000000001"/>
  </r>
  <r>
    <x v="0"/>
    <x v="24"/>
    <x v="8"/>
    <x v="0"/>
    <n v="21516.17"/>
    <n v="39.950000000000003"/>
    <n v="21257.1875"/>
    <n v="3.4344299999999999"/>
    <n v="0"/>
    <n v="0"/>
    <n v="0"/>
    <n v="0"/>
    <n v="36.224690000000002"/>
  </r>
  <r>
    <x v="0"/>
    <x v="24"/>
    <x v="8"/>
    <x v="1"/>
    <n v="28312.61"/>
    <n v="54.56"/>
    <n v="27462.9375"/>
    <n v="5.49695"/>
    <n v="0"/>
    <n v="0"/>
    <n v="0"/>
    <n v="0"/>
    <n v="45.591889999999999"/>
  </r>
  <r>
    <x v="0"/>
    <x v="24"/>
    <x v="8"/>
    <x v="2"/>
    <n v="3612.42"/>
    <n v="57.68"/>
    <n v="8158.90625"/>
    <n v="0.91281999999999996"/>
    <n v="0"/>
    <n v="0"/>
    <n v="0"/>
    <n v="0"/>
    <n v="13.359069999999999"/>
  </r>
  <r>
    <x v="0"/>
    <x v="24"/>
    <x v="8"/>
    <x v="3"/>
    <n v="10727.08"/>
    <n v="19.71"/>
    <n v="8800.125"/>
    <n v="0.9173"/>
    <n v="0"/>
    <n v="0"/>
    <n v="0"/>
    <n v="0"/>
    <n v="15.61769"/>
  </r>
  <r>
    <x v="0"/>
    <x v="24"/>
    <x v="8"/>
    <x v="4"/>
    <n v="291.83"/>
    <n v="372.95"/>
    <n v="4050.2578100000001"/>
    <n v="0.55057"/>
    <n v="0"/>
    <n v="0"/>
    <n v="0"/>
    <n v="0"/>
    <n v="6.32484"/>
  </r>
  <r>
    <x v="0"/>
    <x v="24"/>
    <x v="8"/>
    <x v="5"/>
    <n v="3630.93"/>
    <n v="67.86"/>
    <n v="9736.2031200000001"/>
    <n v="1.0663"/>
    <n v="0"/>
    <n v="0"/>
    <n v="0"/>
    <n v="0"/>
    <n v="16.08503"/>
  </r>
  <r>
    <x v="0"/>
    <x v="24"/>
    <x v="8"/>
    <x v="6"/>
    <n v="8300.52"/>
    <n v="97.94"/>
    <n v="8331.8125"/>
    <n v="3.0423900000000001"/>
    <n v="0"/>
    <n v="0"/>
    <n v="0"/>
    <n v="0"/>
    <n v="13.74409"/>
  </r>
  <r>
    <x v="0"/>
    <x v="24"/>
    <x v="8"/>
    <x v="7"/>
    <n v="25674.94"/>
    <n v="32.06"/>
    <n v="42581.4375"/>
    <n v="3.7526600000000001"/>
    <n v="0"/>
    <n v="0"/>
    <n v="0"/>
    <n v="0"/>
    <n v="73.389709999999994"/>
  </r>
  <r>
    <x v="0"/>
    <x v="24"/>
    <x v="8"/>
    <x v="8"/>
    <n v="35086.71"/>
    <n v="54.5"/>
    <n v="45462.5"/>
    <n v="7.50251"/>
    <n v="0"/>
    <n v="0"/>
    <n v="0"/>
    <n v="0"/>
    <n v="75.318309999999997"/>
  </r>
  <r>
    <x v="0"/>
    <x v="24"/>
    <x v="8"/>
    <x v="9"/>
    <n v="26520.12"/>
    <n v="51.81"/>
    <n v="60950.75"/>
    <n v="7.1539099999999998"/>
    <n v="0"/>
    <n v="0"/>
    <n v="0"/>
    <n v="0"/>
    <n v="102.13476"/>
  </r>
  <r>
    <x v="0"/>
    <x v="24"/>
    <x v="8"/>
    <x v="10"/>
    <n v="81273.56"/>
    <n v="39.53"/>
    <n v="33898.5"/>
    <n v="11.46359"/>
    <n v="0"/>
    <n v="0"/>
    <n v="0"/>
    <n v="0"/>
    <n v="56.638530000000003"/>
  </r>
  <r>
    <x v="0"/>
    <x v="25"/>
    <x v="0"/>
    <x v="0"/>
    <n v="11007.97"/>
    <n v="30.76"/>
    <n v="8173.6093799999999"/>
    <n v="1.0564800000000001"/>
    <n v="0"/>
    <n v="0"/>
    <n v="0"/>
    <n v="0"/>
    <n v="13.861689999999999"/>
  </r>
  <r>
    <x v="0"/>
    <x v="25"/>
    <x v="0"/>
    <x v="1"/>
    <n v="3639.98"/>
    <n v="137.41999999999999"/>
    <n v="9222.125"/>
    <n v="1.69574"/>
    <n v="0"/>
    <n v="0"/>
    <n v="0"/>
    <n v="0"/>
    <n v="14.36209"/>
  </r>
  <r>
    <x v="0"/>
    <x v="25"/>
    <x v="0"/>
    <x v="2"/>
    <n v="1817.72"/>
    <n v="47.46"/>
    <n v="4235.8359399999999"/>
    <n v="0.30504999999999999"/>
    <n v="0"/>
    <n v="0"/>
    <n v="0"/>
    <n v="0"/>
    <n v="7.0731099999999998"/>
  </r>
  <r>
    <x v="0"/>
    <x v="25"/>
    <x v="0"/>
    <x v="3"/>
    <n v="3538.9"/>
    <n v="20.45"/>
    <n v="3003.28125"/>
    <n v="0.24406"/>
    <n v="0"/>
    <n v="0"/>
    <n v="0"/>
    <n v="0"/>
    <n v="5.1635200000000001"/>
  </r>
  <r>
    <x v="0"/>
    <x v="25"/>
    <x v="0"/>
    <x v="4"/>
    <n v="188.67"/>
    <n v="216.64"/>
    <n v="1239.19922"/>
    <n v="0.15142"/>
    <n v="0"/>
    <n v="0"/>
    <n v="0"/>
    <n v="0"/>
    <n v="1.9413800000000001"/>
  </r>
  <r>
    <x v="0"/>
    <x v="25"/>
    <x v="0"/>
    <x v="5"/>
    <n v="1239.1600000000001"/>
    <n v="48.14"/>
    <n v="2027.23828"/>
    <n v="0.19245999999999999"/>
    <n v="0"/>
    <n v="0"/>
    <n v="0"/>
    <n v="0"/>
    <n v="3.28057"/>
  </r>
  <r>
    <x v="0"/>
    <x v="25"/>
    <x v="0"/>
    <x v="6"/>
    <n v="5451.34"/>
    <n v="65.540000000000006"/>
    <n v="2324.7656200000001"/>
    <n v="0.98399999999999999"/>
    <n v="0"/>
    <n v="0"/>
    <n v="0"/>
    <n v="0"/>
    <n v="3.81881"/>
  </r>
  <r>
    <x v="0"/>
    <x v="25"/>
    <x v="0"/>
    <x v="7"/>
    <n v="7268.96"/>
    <n v="21.33"/>
    <n v="6534.8828100000001"/>
    <n v="0.51061999999999996"/>
    <n v="0"/>
    <n v="0"/>
    <n v="0"/>
    <n v="0"/>
    <n v="11.22139"/>
  </r>
  <r>
    <x v="0"/>
    <x v="25"/>
    <x v="0"/>
    <x v="8"/>
    <n v="26134.7"/>
    <n v="27.06"/>
    <n v="8465.875"/>
    <n v="1.95417"/>
    <n v="0"/>
    <n v="0"/>
    <n v="0"/>
    <n v="0"/>
    <n v="14.31479"/>
  </r>
  <r>
    <x v="0"/>
    <x v="25"/>
    <x v="0"/>
    <x v="9"/>
    <n v="5505.33"/>
    <n v="47.05"/>
    <n v="4826.3906200000001"/>
    <n v="0.91249999999999998"/>
    <n v="0"/>
    <n v="0"/>
    <n v="0"/>
    <n v="0"/>
    <n v="7.9320199999999996"/>
  </r>
  <r>
    <x v="0"/>
    <x v="25"/>
    <x v="0"/>
    <x v="10"/>
    <n v="27150.25"/>
    <n v="48.79"/>
    <n v="9561.5625"/>
    <n v="3.6782699999999999"/>
    <n v="0"/>
    <n v="0"/>
    <n v="0"/>
    <n v="0"/>
    <n v="15.68319"/>
  </r>
  <r>
    <x v="0"/>
    <x v="25"/>
    <x v="1"/>
    <x v="0"/>
    <n v="6285.19"/>
    <n v="61.27"/>
    <n v="12559.28125"/>
    <n v="1.35412"/>
    <n v="0"/>
    <n v="0"/>
    <n v="0"/>
    <n v="0"/>
    <n v="20.46105"/>
  </r>
  <r>
    <x v="0"/>
    <x v="25"/>
    <x v="1"/>
    <x v="1"/>
    <n v="4978.3100000000004"/>
    <n v="133.74"/>
    <n v="18275.8125"/>
    <n v="2.0996000000000001"/>
    <n v="0"/>
    <n v="0"/>
    <n v="0"/>
    <n v="0"/>
    <n v="28.751300000000001"/>
  </r>
  <r>
    <x v="0"/>
    <x v="25"/>
    <x v="1"/>
    <x v="2"/>
    <n v="1497.14"/>
    <n v="65.67"/>
    <n v="4685.4843799999999"/>
    <n v="0.34326000000000001"/>
    <n v="0"/>
    <n v="0"/>
    <n v="0"/>
    <n v="0"/>
    <n v="7.4826699999999997"/>
  </r>
  <r>
    <x v="0"/>
    <x v="25"/>
    <x v="1"/>
    <x v="3"/>
    <n v="5374.33"/>
    <n v="13.59"/>
    <n v="3210.6914099999999"/>
    <n v="0.24870999999999999"/>
    <n v="0"/>
    <n v="0"/>
    <n v="0"/>
    <n v="0"/>
    <n v="5.7232099999999999"/>
  </r>
  <r>
    <x v="0"/>
    <x v="25"/>
    <x v="1"/>
    <x v="4"/>
    <n v="163.28"/>
    <n v="303.3"/>
    <n v="2238.3515600000001"/>
    <n v="0.20884"/>
    <n v="0"/>
    <n v="0"/>
    <n v="0"/>
    <n v="0"/>
    <n v="3.4413800000000001"/>
  </r>
  <r>
    <x v="0"/>
    <x v="25"/>
    <x v="1"/>
    <x v="5"/>
    <n v="2475.3200000000002"/>
    <n v="47.07"/>
    <n v="6609.1401400000004"/>
    <n v="0.46557999999999999"/>
    <n v="0"/>
    <n v="0"/>
    <n v="0"/>
    <n v="0"/>
    <n v="10.74123"/>
  </r>
  <r>
    <x v="0"/>
    <x v="25"/>
    <x v="1"/>
    <x v="6"/>
    <n v="2751.67"/>
    <n v="206.96"/>
    <n v="15894.8125"/>
    <n v="1.6640600000000001"/>
    <n v="0"/>
    <n v="0"/>
    <n v="0"/>
    <n v="0"/>
    <n v="24.8703"/>
  </r>
  <r>
    <x v="0"/>
    <x v="25"/>
    <x v="1"/>
    <x v="7"/>
    <n v="10063.48"/>
    <n v="27.31"/>
    <n v="15298"/>
    <n v="1.0173000000000001"/>
    <n v="0"/>
    <n v="0"/>
    <n v="0"/>
    <n v="0"/>
    <n v="26.100429999999999"/>
  </r>
  <r>
    <x v="0"/>
    <x v="25"/>
    <x v="1"/>
    <x v="8"/>
    <n v="15388.5"/>
    <n v="46.18"/>
    <n v="17511.1875"/>
    <n v="2.2088899999999998"/>
    <n v="0"/>
    <n v="0"/>
    <n v="0"/>
    <n v="0"/>
    <n v="28.51708"/>
  </r>
  <r>
    <x v="0"/>
    <x v="25"/>
    <x v="1"/>
    <x v="9"/>
    <n v="6753.44"/>
    <n v="67.89"/>
    <n v="19130.53125"/>
    <n v="1.8430599999999999"/>
    <n v="0"/>
    <n v="0"/>
    <n v="0"/>
    <n v="0"/>
    <n v="30.89302"/>
  </r>
  <r>
    <x v="0"/>
    <x v="25"/>
    <x v="1"/>
    <x v="10"/>
    <n v="30973.35"/>
    <n v="35.9"/>
    <n v="9158.5"/>
    <n v="3.2163300000000001"/>
    <n v="0"/>
    <n v="0"/>
    <n v="0"/>
    <n v="0"/>
    <n v="14.95757"/>
  </r>
  <r>
    <x v="0"/>
    <x v="25"/>
    <x v="2"/>
    <x v="0"/>
    <n v="3873.08"/>
    <n v="48.24"/>
    <n v="22476.28125"/>
    <n v="0.80664999999999998"/>
    <n v="0"/>
    <n v="0"/>
    <n v="0"/>
    <n v="0"/>
    <n v="37.163119999999999"/>
  </r>
  <r>
    <x v="0"/>
    <x v="25"/>
    <x v="2"/>
    <x v="1"/>
    <n v="2018.55"/>
    <n v="153.11000000000001"/>
    <n v="35453.5625"/>
    <n v="1.3332200000000001"/>
    <n v="0"/>
    <n v="0"/>
    <n v="0"/>
    <n v="0"/>
    <n v="55.597540000000002"/>
  </r>
  <r>
    <x v="0"/>
    <x v="25"/>
    <x v="2"/>
    <x v="2"/>
    <n v="814.14"/>
    <n v="26.12"/>
    <n v="2708.3105500000001"/>
    <n v="8.2170000000000007E-2"/>
    <n v="0"/>
    <n v="0"/>
    <n v="0"/>
    <n v="0"/>
    <n v="4.6017400000000004"/>
  </r>
  <r>
    <x v="0"/>
    <x v="25"/>
    <x v="2"/>
    <x v="3"/>
    <n v="1697.9"/>
    <n v="21.61"/>
    <n v="5326.3398399999996"/>
    <n v="0.13996"/>
    <n v="0"/>
    <n v="0"/>
    <n v="0"/>
    <n v="0"/>
    <n v="9.3097399999999997"/>
  </r>
  <r>
    <x v="0"/>
    <x v="25"/>
    <x v="2"/>
    <x v="4"/>
    <n v="59.88"/>
    <n v="309.61"/>
    <n v="2015.5802000000001"/>
    <n v="8.1670000000000006E-2"/>
    <n v="0"/>
    <n v="0"/>
    <n v="0"/>
    <n v="0"/>
    <n v="3.0937899999999998"/>
  </r>
  <r>
    <x v="0"/>
    <x v="25"/>
    <x v="2"/>
    <x v="5"/>
    <n v="456.92"/>
    <n v="142.44999999999999"/>
    <n v="8249.3125"/>
    <n v="0.27742"/>
    <n v="0"/>
    <n v="0"/>
    <n v="0"/>
    <n v="0"/>
    <n v="13.13674"/>
  </r>
  <r>
    <x v="0"/>
    <x v="25"/>
    <x v="2"/>
    <x v="6"/>
    <n v="559.86"/>
    <n v="186.78"/>
    <n v="8946.6484400000008"/>
    <n v="0.4042"/>
    <n v="0"/>
    <n v="0"/>
    <n v="0"/>
    <n v="0"/>
    <n v="14.085649999999999"/>
  </r>
  <r>
    <x v="0"/>
    <x v="25"/>
    <x v="2"/>
    <x v="7"/>
    <n v="5343.17"/>
    <n v="31.28"/>
    <n v="25174.9375"/>
    <n v="0.76390999999999998"/>
    <n v="0"/>
    <n v="0"/>
    <n v="0"/>
    <n v="0"/>
    <n v="42.552039999999998"/>
  </r>
  <r>
    <x v="0"/>
    <x v="25"/>
    <x v="2"/>
    <x v="8"/>
    <n v="7214.59"/>
    <n v="43.56"/>
    <n v="35959.625"/>
    <n v="1.3147"/>
    <n v="0"/>
    <n v="0"/>
    <n v="0"/>
    <n v="0"/>
    <n v="59.007829999999998"/>
  </r>
  <r>
    <x v="0"/>
    <x v="25"/>
    <x v="2"/>
    <x v="9"/>
    <n v="3264.21"/>
    <n v="71.05"/>
    <n v="29689.25"/>
    <n v="1.1154599999999999"/>
    <n v="0"/>
    <n v="0"/>
    <n v="0"/>
    <n v="0"/>
    <n v="47.484059999999999"/>
  </r>
  <r>
    <x v="0"/>
    <x v="25"/>
    <x v="2"/>
    <x v="10"/>
    <n v="4835.9799999999996"/>
    <n v="50.22"/>
    <n v="15222.78125"/>
    <n v="0.86265000000000003"/>
    <n v="0"/>
    <n v="0"/>
    <n v="0"/>
    <n v="0"/>
    <n v="24.782119999999999"/>
  </r>
  <r>
    <x v="0"/>
    <x v="25"/>
    <x v="3"/>
    <x v="0"/>
    <n v="2674.49"/>
    <n v="39.21"/>
    <n v="7773.8906200000001"/>
    <n v="0.44442999999999999"/>
    <n v="0"/>
    <n v="0"/>
    <n v="0"/>
    <n v="0"/>
    <n v="12.908770000000001"/>
  </r>
  <r>
    <x v="0"/>
    <x v="25"/>
    <x v="3"/>
    <x v="1"/>
    <n v="1290.92"/>
    <n v="156.72"/>
    <n v="16962"/>
    <n v="0.85431000000000001"/>
    <n v="0"/>
    <n v="0"/>
    <n v="0"/>
    <n v="0"/>
    <n v="26.604310000000002"/>
  </r>
  <r>
    <x v="0"/>
    <x v="25"/>
    <x v="3"/>
    <x v="2"/>
    <n v="613.46"/>
    <n v="30.36"/>
    <n v="1646.4794899999999"/>
    <n v="7.8579999999999997E-2"/>
    <n v="0"/>
    <n v="0"/>
    <n v="0"/>
    <n v="0"/>
    <n v="2.82558"/>
  </r>
  <r>
    <x v="0"/>
    <x v="25"/>
    <x v="3"/>
    <x v="3"/>
    <n v="1256.5899999999999"/>
    <n v="21.18"/>
    <n v="2681.0390600000001"/>
    <n v="0.10337"/>
    <n v="0"/>
    <n v="0"/>
    <n v="0"/>
    <n v="0"/>
    <n v="4.6515500000000003"/>
  </r>
  <r>
    <x v="0"/>
    <x v="25"/>
    <x v="3"/>
    <x v="4"/>
    <n v="38.33"/>
    <n v="370.14"/>
    <n v="1402.8398400000001"/>
    <n v="7.2010000000000005E-2"/>
    <n v="0"/>
    <n v="0"/>
    <n v="0"/>
    <n v="0"/>
    <n v="2.14913"/>
  </r>
  <r>
    <x v="0"/>
    <x v="25"/>
    <x v="3"/>
    <x v="5"/>
    <n v="592.80999999999995"/>
    <n v="85.25"/>
    <n v="5487.5976600000004"/>
    <n v="0.22697000000000001"/>
    <n v="0"/>
    <n v="0"/>
    <n v="0"/>
    <n v="0"/>
    <n v="8.7753899999999998"/>
  </r>
  <r>
    <x v="0"/>
    <x v="25"/>
    <x v="3"/>
    <x v="6"/>
    <n v="294.51"/>
    <n v="195.98"/>
    <n v="2892.6093799999999"/>
    <n v="0.24073"/>
    <n v="0"/>
    <n v="0"/>
    <n v="0"/>
    <n v="0"/>
    <n v="4.5514900000000003"/>
  </r>
  <r>
    <x v="0"/>
    <x v="25"/>
    <x v="3"/>
    <x v="7"/>
    <n v="3102.2"/>
    <n v="29.76"/>
    <n v="9545.5703099999992"/>
    <n v="0.41798000000000002"/>
    <n v="0"/>
    <n v="0"/>
    <n v="0"/>
    <n v="0"/>
    <n v="16.16938"/>
  </r>
  <r>
    <x v="0"/>
    <x v="25"/>
    <x v="3"/>
    <x v="8"/>
    <n v="5407.05"/>
    <n v="53.96"/>
    <n v="23950.359380000002"/>
    <n v="1.2659800000000001"/>
    <n v="0"/>
    <n v="0"/>
    <n v="0"/>
    <n v="0"/>
    <n v="39.195889999999999"/>
  </r>
  <r>
    <x v="0"/>
    <x v="25"/>
    <x v="3"/>
    <x v="9"/>
    <n v="2898.43"/>
    <n v="37.99"/>
    <n v="8927.0390599999992"/>
    <n v="0.48776999999999998"/>
    <n v="0"/>
    <n v="0"/>
    <n v="0"/>
    <n v="0"/>
    <n v="14.75736"/>
  </r>
  <r>
    <x v="0"/>
    <x v="25"/>
    <x v="3"/>
    <x v="10"/>
    <n v="7718.21"/>
    <n v="34.92"/>
    <n v="4922.2656200000001"/>
    <n v="0.66305000000000003"/>
    <n v="0"/>
    <n v="0"/>
    <n v="0"/>
    <n v="0"/>
    <n v="8.0510800000000007"/>
  </r>
  <r>
    <x v="0"/>
    <x v="25"/>
    <x v="4"/>
    <x v="0"/>
    <n v="6169.73"/>
    <n v="52.21"/>
    <n v="25936.46875"/>
    <n v="1.4533100000000001"/>
    <n v="0"/>
    <n v="0"/>
    <n v="0"/>
    <n v="0"/>
    <n v="42.30133"/>
  </r>
  <r>
    <x v="0"/>
    <x v="25"/>
    <x v="4"/>
    <x v="1"/>
    <n v="5673.77"/>
    <n v="128.77000000000001"/>
    <n v="66590.1875"/>
    <n v="3.3814899999999999"/>
    <n v="0"/>
    <n v="0"/>
    <n v="0"/>
    <n v="0"/>
    <n v="104.27513999999999"/>
  </r>
  <r>
    <x v="0"/>
    <x v="25"/>
    <x v="4"/>
    <x v="2"/>
    <n v="2359.33"/>
    <n v="26.83"/>
    <n v="6491.8085899999996"/>
    <n v="0.27104"/>
    <n v="0"/>
    <n v="0"/>
    <n v="0"/>
    <n v="0"/>
    <n v="11.08531"/>
  </r>
  <r>
    <x v="0"/>
    <x v="25"/>
    <x v="4"/>
    <x v="3"/>
    <n v="4448.66"/>
    <n v="24.24"/>
    <n v="12299.85938"/>
    <n v="0.47306999999999999"/>
    <n v="0"/>
    <n v="0"/>
    <n v="0"/>
    <n v="0"/>
    <n v="21.267379999999999"/>
  </r>
  <r>
    <x v="0"/>
    <x v="25"/>
    <x v="4"/>
    <x v="4"/>
    <n v="145.46"/>
    <n v="213.42"/>
    <n v="2622.94922"/>
    <n v="0.15426999999999999"/>
    <n v="0"/>
    <n v="0"/>
    <n v="0"/>
    <n v="0"/>
    <n v="4.08263"/>
  </r>
  <r>
    <x v="0"/>
    <x v="25"/>
    <x v="4"/>
    <x v="5"/>
    <n v="1678.31"/>
    <n v="73.010000000000005"/>
    <n v="13397.500980000001"/>
    <n v="0.57987999999999995"/>
    <n v="0"/>
    <n v="0"/>
    <n v="0"/>
    <n v="0"/>
    <n v="21.526050000000001"/>
  </r>
  <r>
    <x v="0"/>
    <x v="25"/>
    <x v="4"/>
    <x v="6"/>
    <n v="1158.82"/>
    <n v="160.16999999999999"/>
    <n v="7409.3906200000001"/>
    <n v="0.70523999999999998"/>
    <n v="0"/>
    <n v="0"/>
    <n v="0"/>
    <n v="0"/>
    <n v="11.712479999999999"/>
  </r>
  <r>
    <x v="0"/>
    <x v="25"/>
    <x v="4"/>
    <x v="7"/>
    <n v="10074.1"/>
    <n v="36.9"/>
    <n v="44987.09375"/>
    <n v="1.7742"/>
    <n v="0"/>
    <n v="0"/>
    <n v="0"/>
    <n v="0"/>
    <n v="75.519310000000004"/>
  </r>
  <r>
    <x v="0"/>
    <x v="25"/>
    <x v="4"/>
    <x v="8"/>
    <n v="15055.19"/>
    <n v="49.91"/>
    <n v="60944.1875"/>
    <n v="3.2808700000000002"/>
    <n v="0"/>
    <n v="0"/>
    <n v="0"/>
    <n v="0"/>
    <n v="99.439930000000004"/>
  </r>
  <r>
    <x v="0"/>
    <x v="25"/>
    <x v="4"/>
    <x v="9"/>
    <n v="9014.2999999999993"/>
    <n v="65.7"/>
    <n v="60008"/>
    <n v="2.9307799999999999"/>
    <n v="0"/>
    <n v="0"/>
    <n v="0"/>
    <n v="0"/>
    <n v="97.108469999999997"/>
  </r>
  <r>
    <x v="0"/>
    <x v="25"/>
    <x v="4"/>
    <x v="10"/>
    <n v="9937.9500000000007"/>
    <n v="68.66"/>
    <n v="25511"/>
    <n v="2.4999500000000001"/>
    <n v="0"/>
    <n v="0"/>
    <n v="0"/>
    <n v="0"/>
    <n v="40.966619999999999"/>
  </r>
  <r>
    <x v="0"/>
    <x v="25"/>
    <x v="5"/>
    <x v="0"/>
    <n v="2150.25"/>
    <n v="40.229999999999997"/>
    <n v="12139.226559999999"/>
    <n v="0.43769999999999998"/>
    <n v="0"/>
    <n v="0"/>
    <n v="0"/>
    <n v="0"/>
    <n v="19.991309999999999"/>
  </r>
  <r>
    <x v="0"/>
    <x v="25"/>
    <x v="5"/>
    <x v="1"/>
    <n v="509.07"/>
    <n v="159.88"/>
    <n v="9172.3125"/>
    <n v="0.36569000000000002"/>
    <n v="0"/>
    <n v="0"/>
    <n v="0"/>
    <n v="0"/>
    <n v="14.33348"/>
  </r>
  <r>
    <x v="0"/>
    <x v="25"/>
    <x v="5"/>
    <x v="2"/>
    <n v="421.91"/>
    <n v="27.73"/>
    <n v="1688.25"/>
    <n v="5.4559999999999997E-2"/>
    <n v="0"/>
    <n v="0"/>
    <n v="0"/>
    <n v="0"/>
    <n v="2.8997099999999998"/>
  </r>
  <r>
    <x v="0"/>
    <x v="25"/>
    <x v="5"/>
    <x v="3"/>
    <n v="922.99"/>
    <n v="22.02"/>
    <n v="3120.4003899999998"/>
    <n v="9.5579999999999998E-2"/>
    <n v="0"/>
    <n v="0"/>
    <n v="0"/>
    <n v="0"/>
    <n v="5.4296699999999998"/>
  </r>
  <r>
    <x v="0"/>
    <x v="25"/>
    <x v="5"/>
    <x v="4"/>
    <n v="37.090000000000003"/>
    <n v="302.49"/>
    <n v="1509.4101599999999"/>
    <n v="5.5359999999999999E-2"/>
    <n v="0"/>
    <n v="0"/>
    <n v="0"/>
    <n v="0"/>
    <n v="2.3239399999999999"/>
  </r>
  <r>
    <x v="0"/>
    <x v="25"/>
    <x v="5"/>
    <x v="5"/>
    <n v="371.8"/>
    <n v="85.64"/>
    <n v="4714.6093799999999"/>
    <n v="0.15545"/>
    <n v="0"/>
    <n v="0"/>
    <n v="0"/>
    <n v="0"/>
    <n v="7.617"/>
  </r>
  <r>
    <x v="0"/>
    <x v="25"/>
    <x v="5"/>
    <x v="6"/>
    <n v="178.69"/>
    <n v="124"/>
    <n v="1373.90039"/>
    <n v="8.0030000000000004E-2"/>
    <n v="0"/>
    <n v="0"/>
    <n v="0"/>
    <n v="0"/>
    <n v="2.2044700000000002"/>
  </r>
  <r>
    <x v="0"/>
    <x v="25"/>
    <x v="5"/>
    <x v="7"/>
    <n v="1582.51"/>
    <n v="29.65"/>
    <n v="7063.8593799999999"/>
    <n v="0.24343999999999999"/>
    <n v="0"/>
    <n v="0"/>
    <n v="0"/>
    <n v="0"/>
    <n v="12.00056"/>
  </r>
  <r>
    <x v="0"/>
    <x v="25"/>
    <x v="5"/>
    <x v="8"/>
    <n v="2133.96"/>
    <n v="66.099999999999994"/>
    <n v="18324.671880000002"/>
    <n v="0.66749999999999998"/>
    <n v="0"/>
    <n v="0"/>
    <n v="0"/>
    <n v="0"/>
    <n v="29.6509"/>
  </r>
  <r>
    <x v="0"/>
    <x v="25"/>
    <x v="5"/>
    <x v="9"/>
    <n v="646.02"/>
    <n v="51.22"/>
    <n v="4073.5703100000001"/>
    <n v="0.17457"/>
    <n v="0"/>
    <n v="0"/>
    <n v="0"/>
    <n v="0"/>
    <n v="6.6854800000000001"/>
  </r>
  <r>
    <x v="0"/>
    <x v="25"/>
    <x v="5"/>
    <x v="10"/>
    <n v="2532.1999999999998"/>
    <n v="34.5"/>
    <n v="3179.03125"/>
    <n v="0.2374"/>
    <n v="8.0800000000000004E-3"/>
    <n v="0"/>
    <n v="0"/>
    <n v="0"/>
    <n v="5.2160700000000002"/>
  </r>
  <r>
    <x v="0"/>
    <x v="25"/>
    <x v="6"/>
    <x v="0"/>
    <n v="5520.24"/>
    <n v="52.35"/>
    <n v="21793.53125"/>
    <n v="1.5280199999999999"/>
    <n v="0"/>
    <n v="0"/>
    <n v="0"/>
    <n v="0"/>
    <n v="35.90381"/>
  </r>
  <r>
    <x v="0"/>
    <x v="25"/>
    <x v="6"/>
    <x v="1"/>
    <n v="4942.76"/>
    <n v="132.11000000000001"/>
    <n v="55862.6875"/>
    <n v="3.5771600000000001"/>
    <n v="0"/>
    <n v="0"/>
    <n v="0"/>
    <n v="0"/>
    <n v="87.761970000000005"/>
  </r>
  <r>
    <x v="0"/>
    <x v="25"/>
    <x v="6"/>
    <x v="2"/>
    <n v="2078.19"/>
    <n v="29.41"/>
    <n v="5673.8515600000001"/>
    <n v="0.31746000000000002"/>
    <n v="0"/>
    <n v="0"/>
    <n v="0"/>
    <n v="0"/>
    <n v="9.6867099999999997"/>
  </r>
  <r>
    <x v="0"/>
    <x v="25"/>
    <x v="6"/>
    <x v="3"/>
    <n v="3662.29"/>
    <n v="27.34"/>
    <n v="9512.7734400000008"/>
    <n v="0.52032"/>
    <n v="0"/>
    <n v="0"/>
    <n v="0"/>
    <n v="0"/>
    <n v="16.359110000000001"/>
  </r>
  <r>
    <x v="0"/>
    <x v="25"/>
    <x v="6"/>
    <x v="4"/>
    <n v="126.62"/>
    <n v="305.51"/>
    <n v="3195.6289099999999"/>
    <n v="0.20177999999999999"/>
    <n v="0"/>
    <n v="0"/>
    <n v="0"/>
    <n v="0"/>
    <n v="4.9343000000000004"/>
  </r>
  <r>
    <x v="0"/>
    <x v="25"/>
    <x v="6"/>
    <x v="5"/>
    <n v="1649.11"/>
    <n v="49.38"/>
    <n v="7413.7109399999999"/>
    <n v="0.45023000000000002"/>
    <n v="0"/>
    <n v="0"/>
    <n v="0"/>
    <n v="0"/>
    <n v="12.137639999999999"/>
  </r>
  <r>
    <x v="0"/>
    <x v="25"/>
    <x v="6"/>
    <x v="6"/>
    <n v="536.55999999999995"/>
    <n v="203.3"/>
    <n v="7184.4604499999996"/>
    <n v="0.52412999999999998"/>
    <n v="0"/>
    <n v="0"/>
    <n v="0"/>
    <n v="0"/>
    <n v="11.298349999999999"/>
  </r>
  <r>
    <x v="0"/>
    <x v="25"/>
    <x v="6"/>
    <x v="7"/>
    <n v="10689.88"/>
    <n v="36.71"/>
    <n v="37319"/>
    <n v="2.1133700000000002"/>
    <n v="0"/>
    <n v="0"/>
    <n v="0"/>
    <n v="0"/>
    <n v="62.652909999999999"/>
  </r>
  <r>
    <x v="0"/>
    <x v="25"/>
    <x v="6"/>
    <x v="8"/>
    <n v="11948.81"/>
    <n v="40.299999999999997"/>
    <n v="37673.6875"/>
    <n v="2.5754299999999999"/>
    <n v="0"/>
    <n v="0"/>
    <n v="0"/>
    <n v="0"/>
    <n v="61.893099999999997"/>
  </r>
  <r>
    <x v="0"/>
    <x v="25"/>
    <x v="6"/>
    <x v="9"/>
    <n v="8869.7000000000007"/>
    <n v="61.34"/>
    <n v="45499.625"/>
    <n v="3.0674100000000002"/>
    <n v="0"/>
    <n v="0"/>
    <n v="0"/>
    <n v="0"/>
    <n v="73.057040000000001"/>
  </r>
  <r>
    <x v="0"/>
    <x v="25"/>
    <x v="6"/>
    <x v="10"/>
    <n v="9416.01"/>
    <n v="68.5"/>
    <n v="49033.1875"/>
    <n v="3.29949"/>
    <n v="4.1599999999999996E-3"/>
    <n v="0"/>
    <n v="0"/>
    <n v="0"/>
    <n v="78.78631"/>
  </r>
  <r>
    <x v="0"/>
    <x v="25"/>
    <x v="7"/>
    <x v="0"/>
    <n v="3902.86"/>
    <n v="42.62"/>
    <n v="4805.71875"/>
    <n v="0.67857000000000001"/>
    <n v="0"/>
    <n v="0"/>
    <n v="0"/>
    <n v="0"/>
    <n v="7.94895"/>
  </r>
  <r>
    <x v="0"/>
    <x v="25"/>
    <x v="7"/>
    <x v="1"/>
    <n v="3091.3"/>
    <n v="141.94999999999999"/>
    <n v="17421.71875"/>
    <n v="1.7367600000000001"/>
    <n v="0"/>
    <n v="0"/>
    <n v="0"/>
    <n v="0"/>
    <n v="27.34806"/>
  </r>
  <r>
    <x v="0"/>
    <x v="25"/>
    <x v="7"/>
    <x v="2"/>
    <n v="1044.8699999999999"/>
    <n v="31.43"/>
    <n v="1554.3203100000001"/>
    <n v="0.13669999999999999"/>
    <n v="0"/>
    <n v="0"/>
    <n v="0"/>
    <n v="0"/>
    <n v="2.6554099999999998"/>
  </r>
  <r>
    <x v="0"/>
    <x v="25"/>
    <x v="7"/>
    <x v="3"/>
    <n v="1785.58"/>
    <n v="28.25"/>
    <n v="3492.5585900000001"/>
    <n v="0.22298000000000001"/>
    <n v="0"/>
    <n v="0"/>
    <n v="0"/>
    <n v="0"/>
    <n v="6.0269399999999997"/>
  </r>
  <r>
    <x v="0"/>
    <x v="25"/>
    <x v="7"/>
    <x v="4"/>
    <n v="56.58"/>
    <n v="400"/>
    <n v="1140"/>
    <n v="0.11841"/>
    <n v="0"/>
    <n v="0"/>
    <n v="0"/>
    <n v="0"/>
    <n v="1.7403599999999999"/>
  </r>
  <r>
    <x v="0"/>
    <x v="25"/>
    <x v="7"/>
    <x v="5"/>
    <n v="724"/>
    <n v="62.44"/>
    <n v="3062.5"/>
    <n v="0.19855999999999999"/>
    <n v="0"/>
    <n v="0"/>
    <n v="0"/>
    <n v="0"/>
    <n v="4.9702700000000002"/>
  </r>
  <r>
    <x v="0"/>
    <x v="25"/>
    <x v="7"/>
    <x v="6"/>
    <n v="1445.77"/>
    <n v="148.21"/>
    <n v="2543.3593799999999"/>
    <n v="0.73872000000000004"/>
    <n v="0"/>
    <n v="0"/>
    <n v="0"/>
    <n v="0"/>
    <n v="4.0286200000000001"/>
  </r>
  <r>
    <x v="0"/>
    <x v="25"/>
    <x v="7"/>
    <x v="7"/>
    <n v="4951.8900000000003"/>
    <n v="38.1"/>
    <n v="15676.5625"/>
    <n v="0.85275000000000001"/>
    <n v="0"/>
    <n v="0"/>
    <n v="0"/>
    <n v="0"/>
    <n v="26.276440000000001"/>
  </r>
  <r>
    <x v="0"/>
    <x v="25"/>
    <x v="7"/>
    <x v="8"/>
    <n v="7879.69"/>
    <n v="53.32"/>
    <n v="7660.09375"/>
    <n v="1.46906"/>
    <n v="0"/>
    <n v="0"/>
    <n v="0"/>
    <n v="0"/>
    <n v="12.350540000000001"/>
  </r>
  <r>
    <x v="0"/>
    <x v="25"/>
    <x v="7"/>
    <x v="9"/>
    <n v="4779.8"/>
    <n v="44.85"/>
    <n v="8471.4843799999999"/>
    <n v="0.92166000000000003"/>
    <n v="0"/>
    <n v="0"/>
    <n v="0"/>
    <n v="0"/>
    <n v="13.84071"/>
  </r>
  <r>
    <x v="0"/>
    <x v="25"/>
    <x v="7"/>
    <x v="10"/>
    <n v="24572.71"/>
    <n v="25.84"/>
    <n v="7806.75"/>
    <n v="2.6539199999999998"/>
    <n v="0"/>
    <n v="0"/>
    <n v="0"/>
    <n v="0"/>
    <n v="13.3042"/>
  </r>
  <r>
    <x v="0"/>
    <x v="25"/>
    <x v="8"/>
    <x v="0"/>
    <n v="22049.19"/>
    <n v="39.94"/>
    <n v="21291.375"/>
    <n v="3.5517500000000002"/>
    <n v="0"/>
    <n v="0"/>
    <n v="0"/>
    <n v="0"/>
    <n v="35.575159999999997"/>
  </r>
  <r>
    <x v="0"/>
    <x v="25"/>
    <x v="8"/>
    <x v="1"/>
    <n v="28821.64"/>
    <n v="54.56"/>
    <n v="27771.5625"/>
    <n v="5.6492500000000003"/>
    <n v="0"/>
    <n v="0"/>
    <n v="0"/>
    <n v="0"/>
    <n v="45.203830000000004"/>
  </r>
  <r>
    <x v="0"/>
    <x v="25"/>
    <x v="8"/>
    <x v="2"/>
    <n v="3754.38"/>
    <n v="57.68"/>
    <n v="8187.7968799999999"/>
    <n v="0.95806999999999998"/>
    <n v="0"/>
    <n v="0"/>
    <n v="0"/>
    <n v="0"/>
    <n v="13.14451"/>
  </r>
  <r>
    <x v="0"/>
    <x v="25"/>
    <x v="8"/>
    <x v="3"/>
    <n v="11178.94"/>
    <n v="19.7"/>
    <n v="8902.8281200000001"/>
    <n v="0.96653999999999995"/>
    <n v="0"/>
    <n v="0"/>
    <n v="0"/>
    <n v="0"/>
    <n v="15.49197"/>
  </r>
  <r>
    <x v="0"/>
    <x v="25"/>
    <x v="8"/>
    <x v="4"/>
    <n v="302.83999999999997"/>
    <n v="373.08"/>
    <n v="4107.6171899999999"/>
    <n v="0.57318000000000002"/>
    <n v="0"/>
    <n v="0"/>
    <n v="0"/>
    <n v="0"/>
    <n v="6.2890699999999997"/>
  </r>
  <r>
    <x v="0"/>
    <x v="25"/>
    <x v="8"/>
    <x v="5"/>
    <n v="3774.56"/>
    <n v="67.81"/>
    <n v="9738.9531200000001"/>
    <n v="1.1197699999999999"/>
    <n v="0"/>
    <n v="0"/>
    <n v="0"/>
    <n v="0"/>
    <n v="15.77572"/>
  </r>
  <r>
    <x v="0"/>
    <x v="25"/>
    <x v="8"/>
    <x v="6"/>
    <n v="8386.66"/>
    <n v="97.96"/>
    <n v="8438.3125"/>
    <n v="3.0880800000000002"/>
    <n v="0"/>
    <n v="0"/>
    <n v="0"/>
    <n v="0"/>
    <n v="13.647729999999999"/>
  </r>
  <r>
    <x v="0"/>
    <x v="25"/>
    <x v="8"/>
    <x v="7"/>
    <n v="27019.95"/>
    <n v="32.06"/>
    <n v="43123.3125"/>
    <n v="3.9914299999999998"/>
    <n v="0"/>
    <n v="0"/>
    <n v="0"/>
    <n v="0"/>
    <n v="72.872150000000005"/>
  </r>
  <r>
    <x v="0"/>
    <x v="25"/>
    <x v="8"/>
    <x v="8"/>
    <n v="35938.06"/>
    <n v="54.48"/>
    <n v="46381.125"/>
    <n v="7.7574500000000004"/>
    <n v="0"/>
    <n v="0"/>
    <n v="0"/>
    <n v="0"/>
    <n v="75.341620000000006"/>
  </r>
  <r>
    <x v="0"/>
    <x v="25"/>
    <x v="8"/>
    <x v="9"/>
    <n v="27702.79"/>
    <n v="51.8"/>
    <n v="61259.375"/>
    <n v="7.4917600000000002"/>
    <n v="0"/>
    <n v="0"/>
    <n v="0"/>
    <n v="0"/>
    <n v="100.64928"/>
  </r>
  <r>
    <x v="0"/>
    <x v="25"/>
    <x v="8"/>
    <x v="10"/>
    <n v="82142.240000000005"/>
    <n v="39.53"/>
    <n v="34337"/>
    <n v="11.64982"/>
    <n v="0"/>
    <n v="0"/>
    <n v="0"/>
    <n v="0"/>
    <n v="56.251399999999997"/>
  </r>
  <r>
    <x v="0"/>
    <x v="26"/>
    <x v="0"/>
    <x v="0"/>
    <n v="11273.85"/>
    <n v="30.78"/>
    <n v="8183.4843799999999"/>
    <n v="1.09141"/>
    <n v="0"/>
    <n v="0"/>
    <n v="0"/>
    <n v="0"/>
    <n v="13.59254"/>
  </r>
  <r>
    <x v="0"/>
    <x v="26"/>
    <x v="0"/>
    <x v="1"/>
    <n v="3708.28"/>
    <n v="137.34"/>
    <n v="9380.6572300000007"/>
    <n v="1.7357800000000001"/>
    <n v="0"/>
    <n v="0"/>
    <n v="0"/>
    <n v="0"/>
    <n v="14.30986"/>
  </r>
  <r>
    <x v="0"/>
    <x v="26"/>
    <x v="0"/>
    <x v="2"/>
    <n v="1908.18"/>
    <n v="48.17"/>
    <n v="4357.34375"/>
    <n v="0.32364999999999999"/>
    <n v="0"/>
    <n v="0"/>
    <n v="0"/>
    <n v="0"/>
    <n v="7.1220999999999997"/>
  </r>
  <r>
    <x v="0"/>
    <x v="26"/>
    <x v="0"/>
    <x v="3"/>
    <n v="3686.75"/>
    <n v="20.46"/>
    <n v="3025.26953"/>
    <n v="0.25697999999999999"/>
    <n v="0"/>
    <n v="0"/>
    <n v="0"/>
    <n v="0"/>
    <n v="5.0940599999999998"/>
  </r>
  <r>
    <x v="0"/>
    <x v="26"/>
    <x v="0"/>
    <x v="4"/>
    <n v="194.49"/>
    <n v="217.59"/>
    <n v="1266.3710900000001"/>
    <n v="0.15683"/>
    <n v="0"/>
    <n v="0"/>
    <n v="0"/>
    <n v="0"/>
    <n v="1.9429799999999999"/>
  </r>
  <r>
    <x v="0"/>
    <x v="26"/>
    <x v="0"/>
    <x v="5"/>
    <n v="1281.8699999999999"/>
    <n v="48.41"/>
    <n v="2067.4921899999999"/>
    <n v="0.20127999999999999"/>
    <n v="0"/>
    <n v="0"/>
    <n v="0"/>
    <n v="0"/>
    <n v="3.27684"/>
  </r>
  <r>
    <x v="0"/>
    <x v="26"/>
    <x v="0"/>
    <x v="6"/>
    <n v="5486.97"/>
    <n v="66.23"/>
    <n v="2359.8125"/>
    <n v="0.99407000000000001"/>
    <n v="0"/>
    <n v="0"/>
    <n v="0"/>
    <n v="0"/>
    <n v="3.7948"/>
  </r>
  <r>
    <x v="0"/>
    <x v="26"/>
    <x v="0"/>
    <x v="7"/>
    <n v="7578.11"/>
    <n v="21.54"/>
    <n v="6660.2109399999999"/>
    <n v="0.53905999999999998"/>
    <n v="0"/>
    <n v="0"/>
    <n v="0"/>
    <n v="0"/>
    <n v="11.19524"/>
  </r>
  <r>
    <x v="0"/>
    <x v="26"/>
    <x v="0"/>
    <x v="8"/>
    <n v="26456.13"/>
    <n v="27.17"/>
    <n v="8732.90625"/>
    <n v="1.9914499999999999"/>
    <n v="0"/>
    <n v="0"/>
    <n v="0"/>
    <n v="0"/>
    <n v="14.459960000000001"/>
  </r>
  <r>
    <x v="0"/>
    <x v="26"/>
    <x v="0"/>
    <x v="9"/>
    <n v="5611.73"/>
    <n v="46.93"/>
    <n v="4993.71875"/>
    <n v="0.93381999999999998"/>
    <n v="0"/>
    <n v="0"/>
    <n v="0"/>
    <n v="0"/>
    <n v="8.0406399999999998"/>
  </r>
  <r>
    <x v="0"/>
    <x v="26"/>
    <x v="0"/>
    <x v="10"/>
    <n v="27349.02"/>
    <n v="48.81"/>
    <n v="9701.3125"/>
    <n v="3.7196799999999999"/>
    <n v="0"/>
    <n v="0"/>
    <n v="0"/>
    <n v="0"/>
    <n v="15.58525"/>
  </r>
  <r>
    <x v="0"/>
    <x v="26"/>
    <x v="1"/>
    <x v="0"/>
    <n v="6489.78"/>
    <n v="61.86"/>
    <n v="12656.03125"/>
    <n v="1.41116"/>
    <n v="0"/>
    <n v="0"/>
    <n v="0"/>
    <n v="0"/>
    <n v="20.185289999999998"/>
  </r>
  <r>
    <x v="0"/>
    <x v="26"/>
    <x v="1"/>
    <x v="1"/>
    <n v="5117.26"/>
    <n v="134.53"/>
    <n v="18693.59375"/>
    <n v="2.1828699999999999"/>
    <n v="0"/>
    <n v="0"/>
    <n v="0"/>
    <n v="0"/>
    <n v="28.802320000000002"/>
  </r>
  <r>
    <x v="0"/>
    <x v="26"/>
    <x v="1"/>
    <x v="2"/>
    <n v="1569.47"/>
    <n v="66.55"/>
    <n v="4813.2734399999999"/>
    <n v="0.36458000000000002"/>
    <n v="0"/>
    <n v="0"/>
    <n v="0"/>
    <n v="0"/>
    <n v="7.5250500000000002"/>
  </r>
  <r>
    <x v="0"/>
    <x v="26"/>
    <x v="1"/>
    <x v="3"/>
    <n v="5614.57"/>
    <n v="13.6"/>
    <n v="3267.5585900000001"/>
    <n v="0.26334999999999997"/>
    <n v="0"/>
    <n v="0"/>
    <n v="0"/>
    <n v="0"/>
    <n v="5.7045300000000001"/>
  </r>
  <r>
    <x v="0"/>
    <x v="26"/>
    <x v="1"/>
    <x v="4"/>
    <n v="170.86"/>
    <n v="303.12"/>
    <n v="2297.6796899999999"/>
    <n v="0.21918000000000001"/>
    <n v="0"/>
    <n v="0"/>
    <n v="0"/>
    <n v="0"/>
    <n v="3.4603000000000002"/>
  </r>
  <r>
    <x v="0"/>
    <x v="26"/>
    <x v="1"/>
    <x v="5"/>
    <n v="2617.7199999999998"/>
    <n v="47.51"/>
    <n v="6765.6406200000001"/>
    <n v="0.49608000000000002"/>
    <n v="0"/>
    <n v="0"/>
    <n v="0"/>
    <n v="0"/>
    <n v="10.764659999999999"/>
  </r>
  <r>
    <x v="0"/>
    <x v="26"/>
    <x v="1"/>
    <x v="6"/>
    <n v="2829.34"/>
    <n v="207.57"/>
    <n v="16122.3125"/>
    <n v="1.7360899999999999"/>
    <n v="0"/>
    <n v="0"/>
    <n v="0"/>
    <n v="0"/>
    <n v="24.705929999999999"/>
  </r>
  <r>
    <x v="0"/>
    <x v="26"/>
    <x v="1"/>
    <x v="7"/>
    <n v="10629.42"/>
    <n v="27.45"/>
    <n v="15537.09375"/>
    <n v="1.0868599999999999"/>
    <n v="0"/>
    <n v="0"/>
    <n v="0"/>
    <n v="0"/>
    <n v="25.95778"/>
  </r>
  <r>
    <x v="0"/>
    <x v="26"/>
    <x v="1"/>
    <x v="8"/>
    <n v="15784.72"/>
    <n v="46.4"/>
    <n v="18385.78125"/>
    <n v="2.29176"/>
    <n v="0"/>
    <n v="0"/>
    <n v="0"/>
    <n v="0"/>
    <n v="29.322209999999998"/>
  </r>
  <r>
    <x v="0"/>
    <x v="26"/>
    <x v="1"/>
    <x v="9"/>
    <n v="7035.99"/>
    <n v="68.13"/>
    <n v="19251.3125"/>
    <n v="1.9298"/>
    <n v="0"/>
    <n v="0"/>
    <n v="0"/>
    <n v="0"/>
    <n v="30.445170000000001"/>
  </r>
  <r>
    <x v="0"/>
    <x v="26"/>
    <x v="1"/>
    <x v="10"/>
    <n v="31230.55"/>
    <n v="36.71"/>
    <n v="9443"/>
    <n v="3.2589199999999998"/>
    <n v="0"/>
    <n v="0"/>
    <n v="0"/>
    <n v="0"/>
    <n v="15.106730000000001"/>
  </r>
  <r>
    <x v="0"/>
    <x v="26"/>
    <x v="2"/>
    <x v="0"/>
    <n v="4347.2"/>
    <n v="47.45"/>
    <n v="22495.375"/>
    <n v="0.90268000000000004"/>
    <n v="0"/>
    <n v="0"/>
    <n v="0"/>
    <n v="0"/>
    <n v="36.449280000000002"/>
  </r>
  <r>
    <x v="0"/>
    <x v="26"/>
    <x v="2"/>
    <x v="1"/>
    <n v="2257.7399999999998"/>
    <n v="150.83000000000001"/>
    <n v="36076.9375"/>
    <n v="1.48722"/>
    <n v="0"/>
    <n v="0"/>
    <n v="0"/>
    <n v="0"/>
    <n v="55.41874"/>
  </r>
  <r>
    <x v="0"/>
    <x v="26"/>
    <x v="2"/>
    <x v="2"/>
    <n v="925.09"/>
    <n v="25.67"/>
    <n v="2847.5800800000002"/>
    <n v="9.4329999999999997E-2"/>
    <n v="0"/>
    <n v="0"/>
    <n v="0"/>
    <n v="0"/>
    <n v="4.7449300000000001"/>
  </r>
  <r>
    <x v="0"/>
    <x v="26"/>
    <x v="2"/>
    <x v="3"/>
    <n v="1963.92"/>
    <n v="21.54"/>
    <n v="5729.2382799999996"/>
    <n v="0.16441"/>
    <n v="0"/>
    <n v="0"/>
    <n v="0"/>
    <n v="0"/>
    <n v="9.8119599999999991"/>
  </r>
  <r>
    <x v="0"/>
    <x v="26"/>
    <x v="2"/>
    <x v="4"/>
    <n v="66.62"/>
    <n v="307.85000000000002"/>
    <n v="2074.8789099999999"/>
    <n v="9.0520000000000003E-2"/>
    <n v="0"/>
    <n v="0"/>
    <n v="0"/>
    <n v="0"/>
    <n v="3.1197599999999999"/>
  </r>
  <r>
    <x v="0"/>
    <x v="26"/>
    <x v="2"/>
    <x v="5"/>
    <n v="516.20000000000005"/>
    <n v="142.69"/>
    <n v="8458.3984400000008"/>
    <n v="0.31352999999999998"/>
    <n v="0"/>
    <n v="0"/>
    <n v="0"/>
    <n v="0"/>
    <n v="13.191979999999999"/>
  </r>
  <r>
    <x v="0"/>
    <x v="26"/>
    <x v="2"/>
    <x v="6"/>
    <n v="608.30999999999995"/>
    <n v="187.56"/>
    <n v="9087.0468799999999"/>
    <n v="0.44298999999999999"/>
    <n v="0"/>
    <n v="0"/>
    <n v="0"/>
    <n v="0"/>
    <n v="14.011570000000001"/>
  </r>
  <r>
    <x v="0"/>
    <x v="26"/>
    <x v="2"/>
    <x v="7"/>
    <n v="6202.38"/>
    <n v="30.44"/>
    <n v="26152.96875"/>
    <n v="0.87556"/>
    <n v="0"/>
    <n v="0"/>
    <n v="0"/>
    <n v="0"/>
    <n v="43.356189999999998"/>
  </r>
  <r>
    <x v="0"/>
    <x v="26"/>
    <x v="2"/>
    <x v="8"/>
    <n v="8071.03"/>
    <n v="42.36"/>
    <n v="36281.03125"/>
    <n v="1.4695800000000001"/>
    <n v="0"/>
    <n v="0"/>
    <n v="0"/>
    <n v="0"/>
    <n v="58.37144"/>
  </r>
  <r>
    <x v="0"/>
    <x v="26"/>
    <x v="2"/>
    <x v="9"/>
    <n v="3697.72"/>
    <n v="68.83"/>
    <n v="29837.46875"/>
    <n v="1.2428300000000001"/>
    <n v="0"/>
    <n v="0"/>
    <n v="0"/>
    <n v="0"/>
    <n v="46.783410000000003"/>
  </r>
  <r>
    <x v="0"/>
    <x v="26"/>
    <x v="2"/>
    <x v="10"/>
    <n v="5152.8500000000004"/>
    <n v="49.21"/>
    <n v="15594.4375"/>
    <n v="0.92922000000000005"/>
    <n v="0"/>
    <n v="0"/>
    <n v="0"/>
    <n v="0"/>
    <n v="24.88186"/>
  </r>
  <r>
    <x v="0"/>
    <x v="26"/>
    <x v="3"/>
    <x v="0"/>
    <n v="2890.27"/>
    <n v="37.83"/>
    <n v="8162.3515600000001"/>
    <n v="0.48665999999999998"/>
    <n v="0"/>
    <n v="0"/>
    <n v="0"/>
    <n v="0"/>
    <n v="13.301489999999999"/>
  </r>
  <r>
    <x v="0"/>
    <x v="26"/>
    <x v="3"/>
    <x v="1"/>
    <n v="1405.71"/>
    <n v="154.46"/>
    <n v="17730.1875"/>
    <n v="0.94633"/>
    <n v="0"/>
    <n v="0"/>
    <n v="0"/>
    <n v="0"/>
    <n v="27.251750000000001"/>
  </r>
  <r>
    <x v="0"/>
    <x v="26"/>
    <x v="3"/>
    <x v="2"/>
    <n v="675.39"/>
    <n v="29.47"/>
    <n v="1825.01953"/>
    <n v="8.8039999999999993E-2"/>
    <n v="0"/>
    <n v="0"/>
    <n v="0"/>
    <n v="0"/>
    <n v="3.0713900000000001"/>
  </r>
  <r>
    <x v="0"/>
    <x v="26"/>
    <x v="3"/>
    <x v="3"/>
    <n v="1403.31"/>
    <n v="21.25"/>
    <n v="3117.8105500000001"/>
    <n v="0.11957"/>
    <n v="0"/>
    <n v="0"/>
    <n v="0"/>
    <n v="0"/>
    <n v="5.3017399999999997"/>
  </r>
  <r>
    <x v="0"/>
    <x v="26"/>
    <x v="3"/>
    <x v="4"/>
    <n v="42.25"/>
    <n v="369.62"/>
    <n v="1448.9101599999999"/>
    <n v="7.9490000000000005E-2"/>
    <n v="0"/>
    <n v="0"/>
    <n v="0"/>
    <n v="0"/>
    <n v="2.1743399999999999"/>
  </r>
  <r>
    <x v="0"/>
    <x v="26"/>
    <x v="3"/>
    <x v="5"/>
    <n v="662.49"/>
    <n v="83.47"/>
    <n v="5816.2578100000001"/>
    <n v="0.25703999999999999"/>
    <n v="0"/>
    <n v="0"/>
    <n v="0"/>
    <n v="0"/>
    <n v="9.1178000000000008"/>
  </r>
  <r>
    <x v="0"/>
    <x v="26"/>
    <x v="3"/>
    <x v="6"/>
    <n v="309.95999999999998"/>
    <n v="195.43"/>
    <n v="3019.3398400000001"/>
    <n v="0.25630999999999998"/>
    <n v="0"/>
    <n v="0"/>
    <n v="0"/>
    <n v="0"/>
    <n v="4.6542700000000004"/>
  </r>
  <r>
    <x v="0"/>
    <x v="26"/>
    <x v="3"/>
    <x v="7"/>
    <n v="3466.12"/>
    <n v="29.05"/>
    <n v="10571.507809999999"/>
    <n v="0.47288999999999998"/>
    <n v="0"/>
    <n v="0"/>
    <n v="0"/>
    <n v="0"/>
    <n v="17.565249999999999"/>
  </r>
  <r>
    <x v="0"/>
    <x v="26"/>
    <x v="3"/>
    <x v="8"/>
    <n v="5901.07"/>
    <n v="51.82"/>
    <n v="25602.46875"/>
    <n v="1.3981600000000001"/>
    <n v="0"/>
    <n v="0"/>
    <n v="0"/>
    <n v="0"/>
    <n v="41.111370000000001"/>
  </r>
  <r>
    <x v="0"/>
    <x v="26"/>
    <x v="3"/>
    <x v="9"/>
    <n v="3156.09"/>
    <n v="36.619999999999997"/>
    <n v="9436.5546900000008"/>
    <n v="0.53647999999999996"/>
    <n v="0"/>
    <n v="0"/>
    <n v="0"/>
    <n v="0"/>
    <n v="15.311349999999999"/>
  </r>
  <r>
    <x v="0"/>
    <x v="26"/>
    <x v="3"/>
    <x v="10"/>
    <n v="7866.52"/>
    <n v="35"/>
    <n v="5190.4692400000004"/>
    <n v="0.68964000000000003"/>
    <n v="0"/>
    <n v="0"/>
    <n v="0"/>
    <n v="0"/>
    <n v="8.3208400000000005"/>
  </r>
  <r>
    <x v="0"/>
    <x v="26"/>
    <x v="4"/>
    <x v="0"/>
    <n v="6678.05"/>
    <n v="51.56"/>
    <n v="26208.53125"/>
    <n v="1.5796600000000001"/>
    <n v="0"/>
    <n v="0"/>
    <n v="0"/>
    <n v="0"/>
    <n v="41.891750000000002"/>
  </r>
  <r>
    <x v="0"/>
    <x v="26"/>
    <x v="4"/>
    <x v="1"/>
    <n v="6213.52"/>
    <n v="127.12"/>
    <n v="68613.625"/>
    <n v="3.7093099999999999"/>
    <n v="0"/>
    <n v="0"/>
    <n v="0"/>
    <n v="0"/>
    <n v="105.27544"/>
  </r>
  <r>
    <x v="0"/>
    <x v="26"/>
    <x v="4"/>
    <x v="2"/>
    <n v="2616.2600000000002"/>
    <n v="26.73"/>
    <n v="6868.9799800000001"/>
    <n v="0.30380000000000001"/>
    <n v="0"/>
    <n v="0"/>
    <n v="0"/>
    <n v="0"/>
    <n v="11.493449999999999"/>
  </r>
  <r>
    <x v="0"/>
    <x v="26"/>
    <x v="4"/>
    <x v="3"/>
    <n v="4989.03"/>
    <n v="24.13"/>
    <n v="13038.992190000001"/>
    <n v="0.53576000000000001"/>
    <n v="0"/>
    <n v="0"/>
    <n v="0"/>
    <n v="0"/>
    <n v="22.088059999999999"/>
  </r>
  <r>
    <x v="0"/>
    <x v="26"/>
    <x v="4"/>
    <x v="4"/>
    <n v="158.18"/>
    <n v="213.63"/>
    <n v="2717.3378899999998"/>
    <n v="0.16732"/>
    <n v="0"/>
    <n v="0"/>
    <n v="0"/>
    <n v="0"/>
    <n v="4.14269"/>
  </r>
  <r>
    <x v="0"/>
    <x v="26"/>
    <x v="4"/>
    <x v="5"/>
    <n v="1870.92"/>
    <n v="72.05"/>
    <n v="13878.242190000001"/>
    <n v="0.64653000000000005"/>
    <n v="0"/>
    <n v="0"/>
    <n v="0"/>
    <n v="0"/>
    <n v="21.849319999999999"/>
  </r>
  <r>
    <x v="0"/>
    <x v="26"/>
    <x v="4"/>
    <x v="6"/>
    <n v="1206.52"/>
    <n v="160.35"/>
    <n v="7648.7338900000004"/>
    <n v="0.74163999999999997"/>
    <n v="0"/>
    <n v="0"/>
    <n v="0"/>
    <n v="0"/>
    <n v="11.842560000000001"/>
  </r>
  <r>
    <x v="0"/>
    <x v="26"/>
    <x v="4"/>
    <x v="7"/>
    <n v="11363.76"/>
    <n v="36.659999999999997"/>
    <n v="47274.90625"/>
    <n v="1.9990600000000001"/>
    <n v="0"/>
    <n v="0"/>
    <n v="0"/>
    <n v="0"/>
    <n v="77.744739999999993"/>
  </r>
  <r>
    <x v="0"/>
    <x v="26"/>
    <x v="4"/>
    <x v="8"/>
    <n v="16322.74"/>
    <n v="49.4"/>
    <n v="62613.1875"/>
    <n v="3.5812200000000001"/>
    <n v="0"/>
    <n v="0"/>
    <n v="0"/>
    <n v="0"/>
    <n v="100.10661"/>
  </r>
  <r>
    <x v="0"/>
    <x v="26"/>
    <x v="4"/>
    <x v="9"/>
    <n v="9955.86"/>
    <n v="64.959999999999994"/>
    <n v="61165.496090000001"/>
    <n v="3.2231000000000001"/>
    <n v="0"/>
    <n v="0"/>
    <n v="0"/>
    <n v="0"/>
    <n v="97.000950000000003"/>
  </r>
  <r>
    <x v="0"/>
    <x v="26"/>
    <x v="4"/>
    <x v="10"/>
    <n v="10321.57"/>
    <n v="68.22"/>
    <n v="26171.689450000002"/>
    <n v="2.6247400000000001"/>
    <n v="0"/>
    <n v="0"/>
    <n v="0"/>
    <n v="0"/>
    <n v="41.178420000000003"/>
  </r>
  <r>
    <x v="0"/>
    <x v="26"/>
    <x v="5"/>
    <x v="0"/>
    <n v="2483.77"/>
    <n v="39.42"/>
    <n v="13146.101559999999"/>
    <n v="0.50278999999999996"/>
    <n v="0"/>
    <n v="0"/>
    <n v="0"/>
    <n v="0"/>
    <n v="21.233350000000002"/>
  </r>
  <r>
    <x v="0"/>
    <x v="26"/>
    <x v="5"/>
    <x v="1"/>
    <n v="571.95000000000005"/>
    <n v="155.66"/>
    <n v="9787.8281200000001"/>
    <n v="0.41428999999999999"/>
    <n v="0"/>
    <n v="0"/>
    <n v="0"/>
    <n v="0"/>
    <n v="14.99085"/>
  </r>
  <r>
    <x v="0"/>
    <x v="26"/>
    <x v="5"/>
    <x v="2"/>
    <n v="490.03"/>
    <n v="27.63"/>
    <n v="1881.8398400000001"/>
    <n v="6.3880000000000006E-2"/>
    <n v="0"/>
    <n v="0"/>
    <n v="0"/>
    <n v="0"/>
    <n v="3.16648"/>
  </r>
  <r>
    <x v="0"/>
    <x v="26"/>
    <x v="5"/>
    <x v="3"/>
    <n v="1082.23"/>
    <n v="21.99"/>
    <n v="3502.3691399999998"/>
    <n v="0.11291"/>
    <n v="0"/>
    <n v="0"/>
    <n v="0"/>
    <n v="0"/>
    <n v="5.96997"/>
  </r>
  <r>
    <x v="0"/>
    <x v="26"/>
    <x v="5"/>
    <x v="4"/>
    <n v="42.46"/>
    <n v="300.11"/>
    <n v="1611.5898400000001"/>
    <n v="6.3329999999999997E-2"/>
    <n v="0"/>
    <n v="0"/>
    <n v="0"/>
    <n v="0"/>
    <n v="2.43079"/>
  </r>
  <r>
    <x v="0"/>
    <x v="26"/>
    <x v="5"/>
    <x v="5"/>
    <n v="432.37"/>
    <n v="84.48"/>
    <n v="5116.6601600000004"/>
    <n v="0.18079000000000001"/>
    <n v="0"/>
    <n v="0"/>
    <n v="0"/>
    <n v="0"/>
    <n v="8.1021800000000006"/>
  </r>
  <r>
    <x v="0"/>
    <x v="26"/>
    <x v="5"/>
    <x v="6"/>
    <n v="190.75"/>
    <n v="123.78"/>
    <n v="1492.83008"/>
    <n v="8.7370000000000003E-2"/>
    <n v="0"/>
    <n v="0"/>
    <n v="0"/>
    <n v="0"/>
    <n v="2.3462100000000001"/>
  </r>
  <r>
    <x v="0"/>
    <x v="26"/>
    <x v="5"/>
    <x v="7"/>
    <n v="1849.74"/>
    <n v="29.08"/>
    <n v="7771.28125"/>
    <n v="0.28200999999999998"/>
    <n v="0"/>
    <n v="0"/>
    <n v="0"/>
    <n v="0"/>
    <n v="12.943070000000001"/>
  </r>
  <r>
    <x v="0"/>
    <x v="26"/>
    <x v="5"/>
    <x v="8"/>
    <n v="2439.08"/>
    <n v="64.790000000000006"/>
    <n v="19767.625"/>
    <n v="0.76539000000000001"/>
    <n v="0"/>
    <n v="0"/>
    <n v="0"/>
    <n v="0"/>
    <n v="31.362749999999998"/>
  </r>
  <r>
    <x v="0"/>
    <x v="26"/>
    <x v="5"/>
    <x v="9"/>
    <n v="731.61"/>
    <n v="50.2"/>
    <n v="4296.4414100000004"/>
    <n v="0.19583"/>
    <n v="0"/>
    <n v="0"/>
    <n v="0"/>
    <n v="0"/>
    <n v="6.9143600000000003"/>
  </r>
  <r>
    <x v="0"/>
    <x v="26"/>
    <x v="5"/>
    <x v="10"/>
    <n v="2632.55"/>
    <n v="33.99"/>
    <n v="3410.6093799999999"/>
    <n v="0.25425999999999999"/>
    <n v="8.1700000000000002E-3"/>
    <n v="0"/>
    <n v="0"/>
    <n v="0"/>
    <n v="5.4885299999999999"/>
  </r>
  <r>
    <x v="0"/>
    <x v="26"/>
    <x v="6"/>
    <x v="0"/>
    <n v="5932.77"/>
    <n v="52.38"/>
    <n v="21609.84375"/>
    <n v="1.6446700000000001"/>
    <n v="0"/>
    <n v="0"/>
    <n v="0"/>
    <n v="0"/>
    <n v="34.87012"/>
  </r>
  <r>
    <x v="0"/>
    <x v="26"/>
    <x v="6"/>
    <x v="1"/>
    <n v="5372.6"/>
    <n v="132.15"/>
    <n v="56802.691409999999"/>
    <n v="3.8835899999999999"/>
    <n v="0"/>
    <n v="0"/>
    <n v="0"/>
    <n v="0"/>
    <n v="87.408060000000006"/>
  </r>
  <r>
    <x v="0"/>
    <x v="26"/>
    <x v="6"/>
    <x v="2"/>
    <n v="2275.29"/>
    <n v="29.5"/>
    <n v="5814.8398399999996"/>
    <n v="0.34883999999999998"/>
    <n v="0"/>
    <n v="0"/>
    <n v="0"/>
    <n v="0"/>
    <n v="9.7209800000000008"/>
  </r>
  <r>
    <x v="0"/>
    <x v="26"/>
    <x v="6"/>
    <x v="3"/>
    <n v="4018.13"/>
    <n v="27.37"/>
    <n v="9738.9531200000001"/>
    <n v="0.57286000000000004"/>
    <n v="0"/>
    <n v="0"/>
    <n v="0"/>
    <n v="0"/>
    <n v="16.402909999999999"/>
  </r>
  <r>
    <x v="0"/>
    <x v="26"/>
    <x v="6"/>
    <x v="4"/>
    <n v="137.30000000000001"/>
    <n v="305.89"/>
    <n v="3266.94922"/>
    <n v="0.21940999999999999"/>
    <n v="0"/>
    <n v="0"/>
    <n v="0"/>
    <n v="0"/>
    <n v="4.94076"/>
  </r>
  <r>
    <x v="0"/>
    <x v="26"/>
    <x v="6"/>
    <x v="5"/>
    <n v="1800.86"/>
    <n v="49.46"/>
    <n v="7505.6328100000001"/>
    <n v="0.49077999999999999"/>
    <n v="0"/>
    <n v="0"/>
    <n v="0"/>
    <n v="0"/>
    <n v="12.03473"/>
  </r>
  <r>
    <x v="0"/>
    <x v="26"/>
    <x v="6"/>
    <x v="6"/>
    <n v="572.57000000000005"/>
    <n v="204.01"/>
    <n v="7346.5781200000001"/>
    <n v="0.56376000000000004"/>
    <n v="0"/>
    <n v="0"/>
    <n v="0"/>
    <n v="0"/>
    <n v="11.314859999999999"/>
  </r>
  <r>
    <x v="0"/>
    <x v="26"/>
    <x v="6"/>
    <x v="7"/>
    <n v="11724.88"/>
    <n v="36.9"/>
    <n v="38192.625"/>
    <n v="2.3195000000000001"/>
    <n v="0"/>
    <n v="0"/>
    <n v="0"/>
    <n v="0"/>
    <n v="62.779510000000002"/>
  </r>
  <r>
    <x v="0"/>
    <x v="26"/>
    <x v="6"/>
    <x v="8"/>
    <n v="12887.4"/>
    <n v="40.74"/>
    <n v="38240.375"/>
    <n v="2.78172"/>
    <n v="0"/>
    <n v="0"/>
    <n v="0"/>
    <n v="0"/>
    <n v="61.56718"/>
  </r>
  <r>
    <x v="0"/>
    <x v="26"/>
    <x v="6"/>
    <x v="9"/>
    <n v="9612.68"/>
    <n v="61.39"/>
    <n v="45611.625"/>
    <n v="3.3134600000000001"/>
    <n v="0"/>
    <n v="0"/>
    <n v="0"/>
    <n v="0"/>
    <n v="71.734080000000006"/>
  </r>
  <r>
    <x v="0"/>
    <x v="26"/>
    <x v="6"/>
    <x v="10"/>
    <n v="10141.31"/>
    <n v="68.67"/>
    <n v="49807.4375"/>
    <n v="3.5681699999999998"/>
    <n v="4.2100000000000002E-3"/>
    <n v="0"/>
    <n v="0"/>
    <n v="0"/>
    <n v="78.379800000000003"/>
  </r>
  <r>
    <x v="0"/>
    <x v="26"/>
    <x v="7"/>
    <x v="0"/>
    <n v="4021.68"/>
    <n v="42.02"/>
    <n v="4993.09375"/>
    <n v="0.70601999999999998"/>
    <n v="0"/>
    <n v="0"/>
    <n v="0"/>
    <n v="0"/>
    <n v="8.09605"/>
  </r>
  <r>
    <x v="0"/>
    <x v="26"/>
    <x v="7"/>
    <x v="1"/>
    <n v="3222.28"/>
    <n v="138.63999999999999"/>
    <n v="18158.78125"/>
    <n v="1.83704"/>
    <n v="0"/>
    <n v="0"/>
    <n v="0"/>
    <n v="0"/>
    <n v="27.93085"/>
  </r>
  <r>
    <x v="0"/>
    <x v="26"/>
    <x v="7"/>
    <x v="2"/>
    <n v="1098.3800000000001"/>
    <n v="31.55"/>
    <n v="1688.15039"/>
    <n v="0.14604"/>
    <n v="0"/>
    <n v="0"/>
    <n v="0"/>
    <n v="0"/>
    <n v="2.8258399999999999"/>
  </r>
  <r>
    <x v="0"/>
    <x v="26"/>
    <x v="7"/>
    <x v="3"/>
    <n v="1921.26"/>
    <n v="28.29"/>
    <n v="3838.96875"/>
    <n v="0.24418999999999999"/>
    <n v="0"/>
    <n v="0"/>
    <n v="0"/>
    <n v="0"/>
    <n v="6.4866299999999999"/>
  </r>
  <r>
    <x v="0"/>
    <x v="26"/>
    <x v="7"/>
    <x v="4"/>
    <n v="59.58"/>
    <n v="400"/>
    <n v="1200"/>
    <n v="0.125"/>
    <n v="0"/>
    <n v="0"/>
    <n v="0"/>
    <n v="0"/>
    <n v="1.7943899999999999"/>
  </r>
  <r>
    <x v="0"/>
    <x v="26"/>
    <x v="7"/>
    <x v="5"/>
    <n v="775.11"/>
    <n v="62.49"/>
    <n v="3194.0781200000001"/>
    <n v="0.21590000000000001"/>
    <n v="0"/>
    <n v="0"/>
    <n v="0"/>
    <n v="0"/>
    <n v="5.0782499999999997"/>
  </r>
  <r>
    <x v="0"/>
    <x v="26"/>
    <x v="7"/>
    <x v="6"/>
    <n v="1463.16"/>
    <n v="149.52000000000001"/>
    <n v="2600.125"/>
    <n v="0.75295999999999996"/>
    <n v="0"/>
    <n v="0"/>
    <n v="0"/>
    <n v="0"/>
    <n v="4.0330399999999997"/>
  </r>
  <r>
    <x v="0"/>
    <x v="26"/>
    <x v="7"/>
    <x v="7"/>
    <n v="5406.61"/>
    <n v="37.340000000000003"/>
    <n v="16977.203119999998"/>
    <n v="0.94728999999999997"/>
    <n v="0"/>
    <n v="0"/>
    <n v="0"/>
    <n v="0"/>
    <n v="27.902979999999999"/>
  </r>
  <r>
    <x v="0"/>
    <x v="26"/>
    <x v="7"/>
    <x v="8"/>
    <n v="8033.25"/>
    <n v="52.31"/>
    <n v="8032.8125"/>
    <n v="1.5130300000000001"/>
    <n v="0"/>
    <n v="0"/>
    <n v="0"/>
    <n v="0"/>
    <n v="12.69736"/>
  </r>
  <r>
    <x v="0"/>
    <x v="26"/>
    <x v="7"/>
    <x v="9"/>
    <n v="4982.8599999999997"/>
    <n v="43.63"/>
    <n v="8860.1406200000001"/>
    <n v="0.97038999999999997"/>
    <n v="0"/>
    <n v="0"/>
    <n v="0"/>
    <n v="0"/>
    <n v="14.191050000000001"/>
  </r>
  <r>
    <x v="0"/>
    <x v="26"/>
    <x v="7"/>
    <x v="10"/>
    <n v="24883.11"/>
    <n v="25.7"/>
    <n v="7977.3129900000004"/>
    <n v="2.6974800000000001"/>
    <n v="0"/>
    <n v="0"/>
    <n v="0"/>
    <n v="0"/>
    <n v="13.319319999999999"/>
  </r>
  <r>
    <x v="0"/>
    <x v="26"/>
    <x v="8"/>
    <x v="0"/>
    <n v="22582.18"/>
    <n v="40.01"/>
    <n v="21323.751950000002"/>
    <n v="3.66926"/>
    <n v="0"/>
    <n v="0"/>
    <n v="0"/>
    <n v="0"/>
    <n v="34.895890000000001"/>
  </r>
  <r>
    <x v="0"/>
    <x v="26"/>
    <x v="8"/>
    <x v="1"/>
    <n v="29335.08"/>
    <n v="54.66"/>
    <n v="28062.125"/>
    <n v="5.8031600000000001"/>
    <n v="0"/>
    <n v="0"/>
    <n v="0"/>
    <n v="0"/>
    <n v="44.73386"/>
  </r>
  <r>
    <x v="0"/>
    <x v="26"/>
    <x v="8"/>
    <x v="2"/>
    <n v="3896.89"/>
    <n v="57.83"/>
    <n v="8241.25"/>
    <n v="1.0036"/>
    <n v="0"/>
    <n v="0"/>
    <n v="0"/>
    <n v="0"/>
    <n v="12.957090000000001"/>
  </r>
  <r>
    <x v="0"/>
    <x v="26"/>
    <x v="8"/>
    <x v="3"/>
    <n v="11636.23"/>
    <n v="19.84"/>
    <n v="9072.5781200000001"/>
    <n v="1.0167200000000001"/>
    <n v="0"/>
    <n v="0"/>
    <n v="0"/>
    <n v="0"/>
    <n v="15.45781"/>
  </r>
  <r>
    <x v="0"/>
    <x v="26"/>
    <x v="8"/>
    <x v="4"/>
    <n v="313.99"/>
    <n v="373.23"/>
    <n v="4161.4921899999999"/>
    <n v="0.59609000000000001"/>
    <n v="0"/>
    <n v="0"/>
    <n v="0"/>
    <n v="0"/>
    <n v="6.2407899999999996"/>
  </r>
  <r>
    <x v="0"/>
    <x v="26"/>
    <x v="8"/>
    <x v="5"/>
    <n v="3917.92"/>
    <n v="67.94"/>
    <n v="9739.8593799999999"/>
    <n v="1.1732499999999999"/>
    <n v="0"/>
    <n v="0"/>
    <n v="0"/>
    <n v="0"/>
    <n v="15.45185"/>
  </r>
  <r>
    <x v="0"/>
    <x v="26"/>
    <x v="8"/>
    <x v="6"/>
    <n v="8473.4599999999991"/>
    <n v="97.94"/>
    <n v="8501.3125"/>
    <n v="3.1341199999999998"/>
    <n v="0"/>
    <n v="0"/>
    <n v="0"/>
    <n v="0"/>
    <n v="13.468"/>
  </r>
  <r>
    <x v="0"/>
    <x v="26"/>
    <x v="8"/>
    <x v="7"/>
    <n v="28380.29"/>
    <n v="32.17"/>
    <n v="43762.941409999999"/>
    <n v="4.2337300000000004"/>
    <n v="0"/>
    <n v="0"/>
    <n v="0"/>
    <n v="0"/>
    <n v="72.428319999999999"/>
  </r>
  <r>
    <x v="0"/>
    <x v="26"/>
    <x v="8"/>
    <x v="8"/>
    <n v="36806.269999999997"/>
    <n v="54.55"/>
    <n v="47358.25"/>
    <n v="8.0177999999999994"/>
    <n v="0"/>
    <n v="0"/>
    <n v="0"/>
    <n v="0"/>
    <n v="75.344309999999993"/>
  </r>
  <r>
    <x v="0"/>
    <x v="26"/>
    <x v="8"/>
    <x v="9"/>
    <n v="28891.7"/>
    <n v="51.81"/>
    <n v="61596.125"/>
    <n v="7.8314599999999999"/>
    <n v="0"/>
    <n v="0"/>
    <n v="0"/>
    <n v="0"/>
    <n v="99.125820000000004"/>
  </r>
  <r>
    <x v="0"/>
    <x v="26"/>
    <x v="8"/>
    <x v="10"/>
    <n v="83015.89"/>
    <n v="39.590000000000003"/>
    <n v="34584.25"/>
    <n v="11.83741"/>
    <n v="0"/>
    <n v="0"/>
    <n v="0"/>
    <n v="0"/>
    <n v="55.489289999999997"/>
  </r>
  <r>
    <x v="0"/>
    <x v="27"/>
    <x v="0"/>
    <x v="0"/>
    <n v="11538.25"/>
    <n v="30.81"/>
    <n v="8145.1718799999999"/>
    <n v="1.12618"/>
    <n v="0"/>
    <n v="0"/>
    <n v="0"/>
    <n v="0"/>
    <n v="13.24539"/>
  </r>
  <r>
    <x v="0"/>
    <x v="27"/>
    <x v="0"/>
    <x v="1"/>
    <n v="3776.83"/>
    <n v="137.44999999999999"/>
    <n v="9422.3125"/>
    <n v="1.776"/>
    <n v="0"/>
    <n v="0"/>
    <n v="0"/>
    <n v="0"/>
    <n v="14.072419999999999"/>
  </r>
  <r>
    <x v="0"/>
    <x v="27"/>
    <x v="0"/>
    <x v="2"/>
    <n v="1999.2"/>
    <n v="48.21"/>
    <n v="4388.3593799999999"/>
    <n v="0.34238000000000002"/>
    <n v="0"/>
    <n v="0"/>
    <n v="0"/>
    <n v="0"/>
    <n v="7.0223300000000002"/>
  </r>
  <r>
    <x v="0"/>
    <x v="27"/>
    <x v="0"/>
    <x v="3"/>
    <n v="3834.15"/>
    <n v="20.49"/>
    <n v="3019.51172"/>
    <n v="0.26987"/>
    <n v="0"/>
    <n v="0"/>
    <n v="0"/>
    <n v="0"/>
    <n v="4.9772800000000004"/>
  </r>
  <r>
    <x v="0"/>
    <x v="27"/>
    <x v="0"/>
    <x v="4"/>
    <n v="200.36"/>
    <n v="217.33"/>
    <n v="1275.71875"/>
    <n v="0.16227"/>
    <n v="0"/>
    <n v="0"/>
    <n v="0"/>
    <n v="0"/>
    <n v="1.9165000000000001"/>
  </r>
  <r>
    <x v="0"/>
    <x v="27"/>
    <x v="0"/>
    <x v="5"/>
    <n v="1324.63"/>
    <n v="48.56"/>
    <n v="2076.23047"/>
    <n v="0.21015"/>
    <n v="0"/>
    <n v="0"/>
    <n v="0"/>
    <n v="0"/>
    <n v="3.2213699999999998"/>
  </r>
  <r>
    <x v="0"/>
    <x v="27"/>
    <x v="0"/>
    <x v="6"/>
    <n v="5522.7"/>
    <n v="66.25"/>
    <n v="2366.9531200000001"/>
    <n v="1.00417"/>
    <n v="0"/>
    <n v="0"/>
    <n v="0"/>
    <n v="0"/>
    <n v="3.7265799999999998"/>
  </r>
  <r>
    <x v="0"/>
    <x v="27"/>
    <x v="0"/>
    <x v="7"/>
    <n v="7887.59"/>
    <n v="21.55"/>
    <n v="6668.5546899999999"/>
    <n v="0.56752000000000002"/>
    <n v="0"/>
    <n v="0"/>
    <n v="0"/>
    <n v="0"/>
    <n v="10.97458"/>
  </r>
  <r>
    <x v="0"/>
    <x v="27"/>
    <x v="0"/>
    <x v="8"/>
    <n v="26781.52"/>
    <n v="27.17"/>
    <n v="8841.71875"/>
    <n v="2.0291999999999999"/>
    <n v="0"/>
    <n v="0"/>
    <n v="0"/>
    <n v="0"/>
    <n v="14.333740000000001"/>
  </r>
  <r>
    <x v="0"/>
    <x v="27"/>
    <x v="0"/>
    <x v="9"/>
    <n v="5719.59"/>
    <n v="46.93"/>
    <n v="5061.6875"/>
    <n v="0.95543"/>
    <n v="0"/>
    <n v="0"/>
    <n v="0"/>
    <n v="0"/>
    <n v="7.9800599999999999"/>
  </r>
  <r>
    <x v="0"/>
    <x v="27"/>
    <x v="0"/>
    <x v="10"/>
    <n v="27549.58"/>
    <n v="48.81"/>
    <n v="9789.3125"/>
    <n v="3.7614700000000001"/>
    <n v="0"/>
    <n v="0"/>
    <n v="0"/>
    <n v="0"/>
    <n v="15.39758"/>
  </r>
  <r>
    <x v="0"/>
    <x v="27"/>
    <x v="1"/>
    <x v="0"/>
    <n v="6692.49"/>
    <n v="62.15"/>
    <n v="12599.09375"/>
    <n v="1.4679500000000001"/>
    <n v="0"/>
    <n v="0"/>
    <n v="0"/>
    <n v="0"/>
    <n v="19.670909999999999"/>
  </r>
  <r>
    <x v="0"/>
    <x v="27"/>
    <x v="1"/>
    <x v="1"/>
    <n v="5256.99"/>
    <n v="134.69999999999999"/>
    <n v="18821.6875"/>
    <n v="2.2667299999999999"/>
    <n v="0"/>
    <n v="0"/>
    <n v="0"/>
    <n v="0"/>
    <n v="28.392379999999999"/>
  </r>
  <r>
    <x v="0"/>
    <x v="27"/>
    <x v="1"/>
    <x v="2"/>
    <n v="1641.99"/>
    <n v="66.86"/>
    <n v="4848.7265600000001"/>
    <n v="0.38606000000000001"/>
    <n v="0"/>
    <n v="0"/>
    <n v="0"/>
    <n v="0"/>
    <n v="7.4210799999999999"/>
  </r>
  <r>
    <x v="0"/>
    <x v="27"/>
    <x v="1"/>
    <x v="3"/>
    <n v="5856.48"/>
    <n v="13.61"/>
    <n v="3292.6210900000001"/>
    <n v="0.27810000000000001"/>
    <n v="0"/>
    <n v="0"/>
    <n v="0"/>
    <n v="0"/>
    <n v="5.6277400000000002"/>
  </r>
  <r>
    <x v="0"/>
    <x v="27"/>
    <x v="1"/>
    <x v="4"/>
    <n v="178.56"/>
    <n v="303.2"/>
    <n v="2334.6484399999999"/>
    <n v="0.22969000000000001"/>
    <n v="0"/>
    <n v="0"/>
    <n v="0"/>
    <n v="0"/>
    <n v="3.4423499999999998"/>
  </r>
  <r>
    <x v="0"/>
    <x v="27"/>
    <x v="1"/>
    <x v="5"/>
    <n v="2760.22"/>
    <n v="47.59"/>
    <n v="6781.5932599999996"/>
    <n v="0.52664999999999995"/>
    <n v="0"/>
    <n v="0"/>
    <n v="0"/>
    <n v="0"/>
    <n v="10.56405"/>
  </r>
  <r>
    <x v="0"/>
    <x v="27"/>
    <x v="1"/>
    <x v="6"/>
    <n v="2907.36"/>
    <n v="207.27"/>
    <n v="16171.375"/>
    <n v="1.80833"/>
    <n v="0"/>
    <n v="0"/>
    <n v="0"/>
    <n v="0"/>
    <n v="24.263470000000002"/>
  </r>
  <r>
    <x v="0"/>
    <x v="27"/>
    <x v="1"/>
    <x v="7"/>
    <n v="11196.97"/>
    <n v="27.45"/>
    <n v="15578.35938"/>
    <n v="1.1566000000000001"/>
    <n v="0"/>
    <n v="0"/>
    <n v="0"/>
    <n v="0"/>
    <n v="25.48244"/>
  </r>
  <r>
    <x v="0"/>
    <x v="27"/>
    <x v="1"/>
    <x v="8"/>
    <n v="16189.22"/>
    <n v="46.45"/>
    <n v="18788.625"/>
    <n v="2.3764400000000001"/>
    <n v="0"/>
    <n v="0"/>
    <n v="0"/>
    <n v="0"/>
    <n v="29.33634"/>
  </r>
  <r>
    <x v="0"/>
    <x v="27"/>
    <x v="1"/>
    <x v="9"/>
    <n v="7316.13"/>
    <n v="68.290000000000006"/>
    <n v="19130.65625"/>
    <n v="2.0160200000000001"/>
    <n v="0"/>
    <n v="0"/>
    <n v="0"/>
    <n v="0"/>
    <n v="29.6188"/>
  </r>
  <r>
    <x v="0"/>
    <x v="27"/>
    <x v="1"/>
    <x v="10"/>
    <n v="31490.880000000001"/>
    <n v="36.770000000000003"/>
    <n v="9572.75"/>
    <n v="3.3021099999999999"/>
    <n v="0"/>
    <n v="0"/>
    <n v="0"/>
    <n v="0"/>
    <n v="14.99361"/>
  </r>
  <r>
    <x v="0"/>
    <x v="27"/>
    <x v="2"/>
    <x v="0"/>
    <n v="4820.1499999999996"/>
    <n v="46.76"/>
    <n v="22115.4375"/>
    <n v="0.99709000000000003"/>
    <n v="0"/>
    <n v="0"/>
    <n v="0"/>
    <n v="0"/>
    <n v="35.10145"/>
  </r>
  <r>
    <x v="0"/>
    <x v="27"/>
    <x v="2"/>
    <x v="1"/>
    <n v="2502.63"/>
    <n v="148.93"/>
    <n v="36470.9375"/>
    <n v="1.6429100000000001"/>
    <n v="0"/>
    <n v="0"/>
    <n v="0"/>
    <n v="0"/>
    <n v="54.859279999999998"/>
  </r>
  <r>
    <x v="0"/>
    <x v="27"/>
    <x v="2"/>
    <x v="2"/>
    <n v="1041.07"/>
    <n v="25.28"/>
    <n v="2931.9199199999998"/>
    <n v="0.10684"/>
    <n v="0"/>
    <n v="0"/>
    <n v="0"/>
    <n v="0"/>
    <n v="4.7882800000000003"/>
  </r>
  <r>
    <x v="0"/>
    <x v="27"/>
    <x v="2"/>
    <x v="3"/>
    <n v="2242.2600000000002"/>
    <n v="21.39"/>
    <n v="5953.1289100000004"/>
    <n v="0.18983"/>
    <n v="0"/>
    <n v="0"/>
    <n v="0"/>
    <n v="0"/>
    <n v="9.9860100000000003"/>
  </r>
  <r>
    <x v="0"/>
    <x v="27"/>
    <x v="2"/>
    <x v="4"/>
    <n v="73.44"/>
    <n v="307.67"/>
    <n v="2098.3203100000001"/>
    <n v="9.9479999999999999E-2"/>
    <n v="0"/>
    <n v="0"/>
    <n v="0"/>
    <n v="0"/>
    <n v="3.089"/>
  </r>
  <r>
    <x v="0"/>
    <x v="27"/>
    <x v="2"/>
    <x v="5"/>
    <n v="576.22"/>
    <n v="142.65"/>
    <n v="8561.71875"/>
    <n v="0.35008"/>
    <n v="0"/>
    <n v="0"/>
    <n v="0"/>
    <n v="0"/>
    <n v="13.07385"/>
  </r>
  <r>
    <x v="0"/>
    <x v="27"/>
    <x v="2"/>
    <x v="6"/>
    <n v="657.07"/>
    <n v="187.51"/>
    <n v="9142.8203099999992"/>
    <n v="0.48202"/>
    <n v="0"/>
    <n v="0"/>
    <n v="0"/>
    <n v="0"/>
    <n v="13.802670000000001"/>
  </r>
  <r>
    <x v="0"/>
    <x v="27"/>
    <x v="2"/>
    <x v="7"/>
    <n v="7095.71"/>
    <n v="29.91"/>
    <n v="26723.21875"/>
    <n v="0.98963000000000001"/>
    <n v="0"/>
    <n v="0"/>
    <n v="0"/>
    <n v="0"/>
    <n v="43.407400000000003"/>
  </r>
  <r>
    <x v="0"/>
    <x v="27"/>
    <x v="2"/>
    <x v="8"/>
    <n v="8939.48"/>
    <n v="41.6"/>
    <n v="36131.53125"/>
    <n v="1.62382"/>
    <n v="0"/>
    <n v="0"/>
    <n v="0"/>
    <n v="0"/>
    <n v="56.951180000000001"/>
  </r>
  <r>
    <x v="0"/>
    <x v="27"/>
    <x v="2"/>
    <x v="9"/>
    <n v="4138.42"/>
    <n v="67.36"/>
    <n v="29685.25"/>
    <n v="1.36955"/>
    <n v="0"/>
    <n v="0"/>
    <n v="0"/>
    <n v="0"/>
    <n v="45.598469999999999"/>
  </r>
  <r>
    <x v="0"/>
    <x v="27"/>
    <x v="2"/>
    <x v="10"/>
    <n v="5477.1"/>
    <n v="48.43"/>
    <n v="15704.8125"/>
    <n v="0.99626000000000003"/>
    <n v="0"/>
    <n v="0"/>
    <n v="0"/>
    <n v="0"/>
    <n v="24.547239999999999"/>
  </r>
  <r>
    <x v="0"/>
    <x v="27"/>
    <x v="3"/>
    <x v="0"/>
    <n v="3124.31"/>
    <n v="36.119999999999997"/>
    <n v="8453.9609400000008"/>
    <n v="0.53037000000000001"/>
    <n v="0"/>
    <n v="0"/>
    <n v="0"/>
    <n v="0"/>
    <n v="13.51412"/>
  </r>
  <r>
    <x v="0"/>
    <x v="27"/>
    <x v="3"/>
    <x v="1"/>
    <n v="1527.87"/>
    <n v="150.25"/>
    <n v="18353.9375"/>
    <n v="1.0415099999999999"/>
    <n v="0"/>
    <n v="0"/>
    <n v="0"/>
    <n v="0"/>
    <n v="27.63186"/>
  </r>
  <r>
    <x v="0"/>
    <x v="27"/>
    <x v="3"/>
    <x v="2"/>
    <n v="744.21"/>
    <n v="28.65"/>
    <n v="1971.6894500000001"/>
    <n v="9.8250000000000004E-2"/>
    <n v="0"/>
    <n v="0"/>
    <n v="0"/>
    <n v="0"/>
    <n v="3.2524099999999998"/>
  </r>
  <r>
    <x v="0"/>
    <x v="27"/>
    <x v="3"/>
    <x v="3"/>
    <n v="1565.56"/>
    <n v="21.25"/>
    <n v="3447.7206999999999"/>
    <n v="0.13746"/>
    <n v="0"/>
    <n v="0"/>
    <n v="0"/>
    <n v="0"/>
    <n v="5.7424200000000001"/>
  </r>
  <r>
    <x v="0"/>
    <x v="27"/>
    <x v="3"/>
    <x v="4"/>
    <n v="46.33"/>
    <n v="369.02"/>
    <n v="1505.6093800000001"/>
    <n v="8.7260000000000004E-2"/>
    <n v="0"/>
    <n v="0"/>
    <n v="0"/>
    <n v="0"/>
    <n v="2.2122899999999999"/>
  </r>
  <r>
    <x v="0"/>
    <x v="27"/>
    <x v="3"/>
    <x v="5"/>
    <n v="738.14"/>
    <n v="80.63"/>
    <n v="6099.5507799999996"/>
    <n v="0.28855999999999998"/>
    <n v="0"/>
    <n v="0"/>
    <n v="0"/>
    <n v="0"/>
    <n v="9.3691999999999993"/>
  </r>
  <r>
    <x v="0"/>
    <x v="27"/>
    <x v="3"/>
    <x v="6"/>
    <n v="325.95"/>
    <n v="195.07"/>
    <n v="3119.0898400000001"/>
    <n v="0.27239999999999998"/>
    <n v="0"/>
    <n v="0"/>
    <n v="0"/>
    <n v="0"/>
    <n v="4.7077900000000001"/>
  </r>
  <r>
    <x v="0"/>
    <x v="27"/>
    <x v="3"/>
    <x v="7"/>
    <n v="3874.9"/>
    <n v="27.91"/>
    <n v="11409.6875"/>
    <n v="0.53208"/>
    <n v="0"/>
    <n v="0"/>
    <n v="0"/>
    <n v="0"/>
    <n v="18.59526"/>
  </r>
  <r>
    <x v="0"/>
    <x v="27"/>
    <x v="3"/>
    <x v="8"/>
    <n v="6441.08"/>
    <n v="49.78"/>
    <n v="26881.1875"/>
    <n v="1.53685"/>
    <n v="0"/>
    <n v="0"/>
    <n v="0"/>
    <n v="0"/>
    <n v="42.324060000000003"/>
  </r>
  <r>
    <x v="0"/>
    <x v="27"/>
    <x v="3"/>
    <x v="9"/>
    <n v="3437.52"/>
    <n v="35.020000000000003"/>
    <n v="9855.7890599999992"/>
    <n v="0.58730000000000004"/>
    <n v="0"/>
    <n v="0"/>
    <n v="0"/>
    <n v="0"/>
    <n v="15.688689999999999"/>
  </r>
  <r>
    <x v="0"/>
    <x v="27"/>
    <x v="3"/>
    <x v="10"/>
    <n v="8021.93"/>
    <n v="35.01"/>
    <n v="5441.1567400000004"/>
    <n v="0.71750000000000003"/>
    <n v="0"/>
    <n v="0"/>
    <n v="0"/>
    <n v="0"/>
    <n v="8.5430499999999991"/>
  </r>
  <r>
    <x v="0"/>
    <x v="27"/>
    <x v="4"/>
    <x v="0"/>
    <n v="7192.15"/>
    <n v="51.02"/>
    <n v="26229.15625"/>
    <n v="1.70608"/>
    <n v="0"/>
    <n v="0"/>
    <n v="0"/>
    <n v="0"/>
    <n v="41.064210000000003"/>
  </r>
  <r>
    <x v="0"/>
    <x v="27"/>
    <x v="4"/>
    <x v="1"/>
    <n v="6772.59"/>
    <n v="125.73"/>
    <n v="70291.5625"/>
    <n v="4.0451100000000002"/>
    <n v="0"/>
    <n v="0"/>
    <n v="0"/>
    <n v="0"/>
    <n v="105.61711"/>
  </r>
  <r>
    <x v="0"/>
    <x v="27"/>
    <x v="4"/>
    <x v="2"/>
    <n v="2885.59"/>
    <n v="26.56"/>
    <n v="7152.5781200000001"/>
    <n v="0.33789000000000002"/>
    <n v="0"/>
    <n v="0"/>
    <n v="0"/>
    <n v="0"/>
    <n v="11.724259999999999"/>
  </r>
  <r>
    <x v="0"/>
    <x v="27"/>
    <x v="4"/>
    <x v="3"/>
    <n v="5556.84"/>
    <n v="23.93"/>
    <n v="13587.226559999999"/>
    <n v="0.60104000000000002"/>
    <n v="0"/>
    <n v="0"/>
    <n v="0"/>
    <n v="0"/>
    <n v="22.545200000000001"/>
  </r>
  <r>
    <x v="0"/>
    <x v="27"/>
    <x v="4"/>
    <x v="4"/>
    <n v="171.19"/>
    <n v="212.73"/>
    <n v="2767.5898400000001"/>
    <n v="0.18060999999999999"/>
    <n v="0"/>
    <n v="0"/>
    <n v="0"/>
    <n v="0"/>
    <n v="4.1315400000000002"/>
  </r>
  <r>
    <x v="0"/>
    <x v="27"/>
    <x v="4"/>
    <x v="5"/>
    <n v="2069.92"/>
    <n v="71.3"/>
    <n v="14188.9375"/>
    <n v="0.71465000000000001"/>
    <n v="0"/>
    <n v="0"/>
    <n v="0"/>
    <n v="0"/>
    <n v="21.876560000000001"/>
  </r>
  <r>
    <x v="0"/>
    <x v="27"/>
    <x v="4"/>
    <x v="6"/>
    <n v="1255.46"/>
    <n v="159.91"/>
    <n v="7826.0625"/>
    <n v="0.77886999999999995"/>
    <n v="0"/>
    <n v="0"/>
    <n v="0"/>
    <n v="0"/>
    <n v="11.86504"/>
  </r>
  <r>
    <x v="0"/>
    <x v="27"/>
    <x v="4"/>
    <x v="7"/>
    <n v="12715.22"/>
    <n v="36.32"/>
    <n v="49084.4375"/>
    <n v="2.23231"/>
    <n v="0"/>
    <n v="0"/>
    <n v="0"/>
    <n v="0"/>
    <n v="79.059950000000001"/>
  </r>
  <r>
    <x v="0"/>
    <x v="27"/>
    <x v="4"/>
    <x v="8"/>
    <n v="17622.91"/>
    <n v="48.83"/>
    <n v="63489.875"/>
    <n v="3.8856899999999999"/>
    <n v="0"/>
    <n v="0"/>
    <n v="0"/>
    <n v="0"/>
    <n v="99.429519999999997"/>
  </r>
  <r>
    <x v="0"/>
    <x v="27"/>
    <x v="4"/>
    <x v="9"/>
    <n v="10912.26"/>
    <n v="64.489999999999995"/>
    <n v="61675.558590000001"/>
    <n v="3.5177200000000002"/>
    <n v="0"/>
    <n v="0"/>
    <n v="0"/>
    <n v="0"/>
    <n v="95.788960000000003"/>
  </r>
  <r>
    <x v="0"/>
    <x v="27"/>
    <x v="4"/>
    <x v="10"/>
    <n v="10717.08"/>
    <n v="67.78"/>
    <n v="26806.060549999998"/>
    <n v="2.75251"/>
    <n v="0"/>
    <n v="0"/>
    <n v="0"/>
    <n v="0"/>
    <n v="41.30444"/>
  </r>
  <r>
    <x v="0"/>
    <x v="27"/>
    <x v="5"/>
    <x v="0"/>
    <n v="2845.95"/>
    <n v="38.58"/>
    <n v="13971.14746"/>
    <n v="0.57193000000000005"/>
    <n v="0"/>
    <n v="0"/>
    <n v="0"/>
    <n v="0"/>
    <n v="22.116579999999999"/>
  </r>
  <r>
    <x v="0"/>
    <x v="27"/>
    <x v="5"/>
    <x v="1"/>
    <n v="639.91999999999996"/>
    <n v="152.52000000000001"/>
    <n v="10366.492190000001"/>
    <n v="0.46572999999999998"/>
    <n v="0"/>
    <n v="0"/>
    <n v="0"/>
    <n v="0"/>
    <n v="15.551439999999999"/>
  </r>
  <r>
    <x v="0"/>
    <x v="27"/>
    <x v="5"/>
    <x v="2"/>
    <n v="565.15"/>
    <n v="27.3"/>
    <n v="2050.5400399999999"/>
    <n v="7.4029999999999999E-2"/>
    <n v="0"/>
    <n v="0"/>
    <n v="0"/>
    <n v="0"/>
    <n v="3.3806099999999999"/>
  </r>
  <r>
    <x v="0"/>
    <x v="27"/>
    <x v="5"/>
    <x v="3"/>
    <n v="1258.5899999999999"/>
    <n v="21.81"/>
    <n v="3845.8806199999999"/>
    <n v="0.13192999999999999"/>
    <n v="0"/>
    <n v="0"/>
    <n v="0"/>
    <n v="0"/>
    <n v="6.4223299999999997"/>
  </r>
  <r>
    <x v="0"/>
    <x v="27"/>
    <x v="5"/>
    <x v="4"/>
    <n v="48.14"/>
    <n v="298.95"/>
    <n v="1698.0399199999999"/>
    <n v="7.1720000000000006E-2"/>
    <n v="0"/>
    <n v="0"/>
    <n v="0"/>
    <n v="0"/>
    <n v="2.5079099999999999"/>
  </r>
  <r>
    <x v="0"/>
    <x v="27"/>
    <x v="5"/>
    <x v="5"/>
    <n v="497.55"/>
    <n v="83.43"/>
    <n v="5437.8203100000001"/>
    <n v="0.20771000000000001"/>
    <n v="0"/>
    <n v="0"/>
    <n v="0"/>
    <n v="0"/>
    <n v="8.4350799999999992"/>
  </r>
  <r>
    <x v="0"/>
    <x v="27"/>
    <x v="5"/>
    <x v="6"/>
    <n v="203.6"/>
    <n v="124.29"/>
    <n v="1597.1093800000001"/>
    <n v="9.5219999999999999E-2"/>
    <n v="0"/>
    <n v="0"/>
    <n v="0"/>
    <n v="0"/>
    <n v="2.45682"/>
  </r>
  <r>
    <x v="0"/>
    <x v="27"/>
    <x v="5"/>
    <x v="7"/>
    <n v="2143.7800000000002"/>
    <n v="28.42"/>
    <n v="8356.9101599999995"/>
    <n v="0.32347999999999999"/>
    <n v="0"/>
    <n v="0"/>
    <n v="0"/>
    <n v="0"/>
    <n v="13.642429999999999"/>
  </r>
  <r>
    <x v="0"/>
    <x v="27"/>
    <x v="5"/>
    <x v="8"/>
    <n v="2769.09"/>
    <n v="63.58"/>
    <n v="20982.921880000002"/>
    <n v="0.86924000000000001"/>
    <n v="0"/>
    <n v="0"/>
    <n v="0"/>
    <n v="0"/>
    <n v="32.620269999999998"/>
  </r>
  <r>
    <x v="0"/>
    <x v="27"/>
    <x v="5"/>
    <x v="9"/>
    <n v="821.96"/>
    <n v="49.27"/>
    <n v="4451.3085899999996"/>
    <n v="0.21786"/>
    <n v="0"/>
    <n v="0"/>
    <n v="0"/>
    <n v="0"/>
    <n v="7.0202499999999999"/>
  </r>
  <r>
    <x v="0"/>
    <x v="27"/>
    <x v="5"/>
    <x v="10"/>
    <n v="2740.22"/>
    <n v="33.67"/>
    <n v="3624.8789099999999"/>
    <n v="0.27217000000000002"/>
    <n v="8.2699999999999996E-3"/>
    <n v="0"/>
    <n v="0"/>
    <n v="0"/>
    <n v="5.7162800000000002"/>
  </r>
  <r>
    <x v="0"/>
    <x v="27"/>
    <x v="6"/>
    <x v="0"/>
    <n v="6356.2"/>
    <n v="52.43"/>
    <n v="22200.03125"/>
    <n v="1.7645"/>
    <n v="0"/>
    <n v="0"/>
    <n v="0"/>
    <n v="0"/>
    <n v="35.070860000000003"/>
  </r>
  <r>
    <x v="0"/>
    <x v="27"/>
    <x v="6"/>
    <x v="1"/>
    <n v="5821.02"/>
    <n v="132.11000000000001"/>
    <n v="59242.6875"/>
    <n v="4.2031999999999998"/>
    <n v="0"/>
    <n v="0"/>
    <n v="0"/>
    <n v="0"/>
    <n v="89.255179999999996"/>
  </r>
  <r>
    <x v="0"/>
    <x v="27"/>
    <x v="6"/>
    <x v="2"/>
    <n v="2481.4499999999998"/>
    <n v="29.51"/>
    <n v="6083.1875"/>
    <n v="0.38166"/>
    <n v="0"/>
    <n v="0"/>
    <n v="0"/>
    <n v="0"/>
    <n v="9.9566099999999995"/>
  </r>
  <r>
    <x v="0"/>
    <x v="27"/>
    <x v="6"/>
    <x v="3"/>
    <n v="4390.87"/>
    <n v="27.36"/>
    <n v="10197.84375"/>
    <n v="0.62787000000000004"/>
    <n v="0"/>
    <n v="0"/>
    <n v="0"/>
    <n v="0"/>
    <n v="16.816939999999999"/>
  </r>
  <r>
    <x v="0"/>
    <x v="27"/>
    <x v="6"/>
    <x v="4"/>
    <n v="148.49"/>
    <n v="306.23"/>
    <n v="3426.6718799999999"/>
    <n v="0.23791000000000001"/>
    <n v="0"/>
    <n v="0"/>
    <n v="0"/>
    <n v="0"/>
    <n v="5.0736100000000004"/>
  </r>
  <r>
    <x v="0"/>
    <x v="27"/>
    <x v="6"/>
    <x v="5"/>
    <n v="1959.08"/>
    <n v="49.45"/>
    <n v="7823.4609399999999"/>
    <n v="0.53305000000000002"/>
    <n v="0"/>
    <n v="0"/>
    <n v="0"/>
    <n v="0"/>
    <n v="12.28159"/>
  </r>
  <r>
    <x v="0"/>
    <x v="27"/>
    <x v="6"/>
    <x v="6"/>
    <n v="610.12"/>
    <n v="203.9"/>
    <n v="7656.4296899999999"/>
    <n v="0.60506000000000004"/>
    <n v="0"/>
    <n v="0"/>
    <n v="0"/>
    <n v="0"/>
    <n v="11.54565"/>
  </r>
  <r>
    <x v="0"/>
    <x v="27"/>
    <x v="6"/>
    <x v="7"/>
    <n v="12804.72"/>
    <n v="36.9"/>
    <n v="39848.0625"/>
    <n v="2.5345599999999999"/>
    <n v="0"/>
    <n v="0"/>
    <n v="0"/>
    <n v="0"/>
    <n v="64.129300000000001"/>
  </r>
  <r>
    <x v="0"/>
    <x v="27"/>
    <x v="6"/>
    <x v="8"/>
    <n v="13861.35"/>
    <n v="40.75"/>
    <n v="39693.0625"/>
    <n v="2.9958499999999999"/>
    <n v="0"/>
    <n v="0"/>
    <n v="0"/>
    <n v="0"/>
    <n v="62.565930000000002"/>
  </r>
  <r>
    <x v="0"/>
    <x v="27"/>
    <x v="6"/>
    <x v="9"/>
    <n v="10381.48"/>
    <n v="61.44"/>
    <n v="47235.375"/>
    <n v="3.56826"/>
    <n v="0"/>
    <n v="0"/>
    <n v="0"/>
    <n v="0"/>
    <n v="72.729569999999995"/>
  </r>
  <r>
    <x v="0"/>
    <x v="27"/>
    <x v="6"/>
    <x v="10"/>
    <n v="10903.67"/>
    <n v="68.739999999999995"/>
    <n v="52408"/>
    <n v="3.8508900000000001"/>
    <n v="4.2599999999999999E-3"/>
    <n v="0"/>
    <n v="0"/>
    <n v="0"/>
    <n v="80.742930000000001"/>
  </r>
  <r>
    <x v="0"/>
    <x v="27"/>
    <x v="7"/>
    <x v="0"/>
    <n v="4144.12"/>
    <n v="41.89"/>
    <n v="5128.7031200000001"/>
    <n v="0.73418000000000005"/>
    <n v="0"/>
    <n v="0"/>
    <n v="0"/>
    <n v="0"/>
    <n v="8.1430000000000007"/>
  </r>
  <r>
    <x v="0"/>
    <x v="27"/>
    <x v="7"/>
    <x v="1"/>
    <n v="3360.07"/>
    <n v="136.49"/>
    <n v="18807.5625"/>
    <n v="1.94079"/>
    <n v="0"/>
    <n v="0"/>
    <n v="0"/>
    <n v="0"/>
    <n v="28.330850000000002"/>
  </r>
  <r>
    <x v="0"/>
    <x v="27"/>
    <x v="7"/>
    <x v="2"/>
    <n v="1154.57"/>
    <n v="31.35"/>
    <n v="1761.40039"/>
    <n v="0.15576999999999999"/>
    <n v="0"/>
    <n v="0"/>
    <n v="0"/>
    <n v="0"/>
    <n v="2.88768"/>
  </r>
  <r>
    <x v="0"/>
    <x v="27"/>
    <x v="7"/>
    <x v="3"/>
    <n v="2065.1"/>
    <n v="28.18"/>
    <n v="4054.1093799999999"/>
    <n v="0.26656000000000002"/>
    <n v="0"/>
    <n v="0"/>
    <n v="0"/>
    <n v="0"/>
    <n v="6.7079199999999997"/>
  </r>
  <r>
    <x v="0"/>
    <x v="27"/>
    <x v="7"/>
    <x v="4"/>
    <n v="62.69"/>
    <n v="400"/>
    <n v="1244"/>
    <n v="0.13181999999999999"/>
    <n v="0"/>
    <n v="0"/>
    <n v="0"/>
    <n v="0"/>
    <n v="1.82125"/>
  </r>
  <r>
    <x v="0"/>
    <x v="27"/>
    <x v="7"/>
    <x v="5"/>
    <n v="828.17"/>
    <n v="62.23"/>
    <n v="3301.75"/>
    <n v="0.23380999999999999"/>
    <n v="0"/>
    <n v="0"/>
    <n v="0"/>
    <n v="0"/>
    <n v="5.1400399999999999"/>
  </r>
  <r>
    <x v="0"/>
    <x v="27"/>
    <x v="7"/>
    <x v="6"/>
    <n v="1480.93"/>
    <n v="149.37"/>
    <n v="2654.375"/>
    <n v="0.76749999999999996"/>
    <n v="0"/>
    <n v="0"/>
    <n v="0"/>
    <n v="0"/>
    <n v="4.0312900000000003"/>
  </r>
  <r>
    <x v="0"/>
    <x v="27"/>
    <x v="7"/>
    <x v="7"/>
    <n v="5889.58"/>
    <n v="37.020000000000003"/>
    <n v="17881.46875"/>
    <n v="1.04667"/>
    <n v="0"/>
    <n v="0"/>
    <n v="0"/>
    <n v="0"/>
    <n v="28.786860000000001"/>
  </r>
  <r>
    <x v="0"/>
    <x v="27"/>
    <x v="7"/>
    <x v="8"/>
    <n v="8194.2800000000007"/>
    <n v="51.95"/>
    <n v="8365.8125"/>
    <n v="1.5588200000000001"/>
    <n v="0"/>
    <n v="0"/>
    <n v="0"/>
    <n v="0"/>
    <n v="12.95133"/>
  </r>
  <r>
    <x v="0"/>
    <x v="27"/>
    <x v="7"/>
    <x v="9"/>
    <n v="5200.75"/>
    <n v="42.37"/>
    <n v="9232.28125"/>
    <n v="1.0210999999999999"/>
    <n v="0"/>
    <n v="0"/>
    <n v="0"/>
    <n v="0"/>
    <n v="14.48875"/>
  </r>
  <r>
    <x v="0"/>
    <x v="27"/>
    <x v="7"/>
    <x v="10"/>
    <n v="25201.919999999998"/>
    <n v="25.59"/>
    <n v="8157.3442400000004"/>
    <n v="2.7420300000000002"/>
    <n v="0"/>
    <n v="0"/>
    <n v="0"/>
    <n v="0"/>
    <n v="13.33811"/>
  </r>
  <r>
    <x v="0"/>
    <x v="27"/>
    <x v="8"/>
    <x v="0"/>
    <n v="23115.4"/>
    <n v="40.01"/>
    <n v="21334.75"/>
    <n v="3.7868200000000001"/>
    <n v="0"/>
    <n v="0"/>
    <n v="0"/>
    <n v="0"/>
    <n v="34.182549999999999"/>
  </r>
  <r>
    <x v="0"/>
    <x v="27"/>
    <x v="8"/>
    <x v="1"/>
    <n v="29852.07"/>
    <n v="54.69"/>
    <n v="28275.875"/>
    <n v="5.95824"/>
    <n v="0"/>
    <n v="0"/>
    <n v="0"/>
    <n v="0"/>
    <n v="44.128909999999998"/>
  </r>
  <r>
    <x v="0"/>
    <x v="27"/>
    <x v="8"/>
    <x v="2"/>
    <n v="4039.73"/>
    <n v="57.89"/>
    <n v="8268.90625"/>
    <n v="1.04928"/>
    <n v="0"/>
    <n v="0"/>
    <n v="0"/>
    <n v="0"/>
    <n v="12.727370000000001"/>
  </r>
  <r>
    <x v="0"/>
    <x v="27"/>
    <x v="8"/>
    <x v="3"/>
    <n v="12098.48"/>
    <n v="19.84"/>
    <n v="9170.96875"/>
    <n v="1.0674399999999999"/>
    <n v="0"/>
    <n v="0"/>
    <n v="0"/>
    <n v="0"/>
    <n v="15.29786"/>
  </r>
  <r>
    <x v="0"/>
    <x v="27"/>
    <x v="8"/>
    <x v="4"/>
    <n v="325.35000000000002"/>
    <n v="373.49"/>
    <n v="4242.8906200000001"/>
    <n v="0.61941000000000002"/>
    <n v="0"/>
    <n v="0"/>
    <n v="0"/>
    <n v="0"/>
    <n v="6.2294999999999998"/>
  </r>
  <r>
    <x v="0"/>
    <x v="27"/>
    <x v="8"/>
    <x v="5"/>
    <n v="4061.13"/>
    <n v="68.03"/>
    <n v="9742.7656200000001"/>
    <n v="1.2267399999999999"/>
    <n v="0"/>
    <n v="0"/>
    <n v="0"/>
    <n v="0"/>
    <n v="15.131460000000001"/>
  </r>
  <r>
    <x v="0"/>
    <x v="27"/>
    <x v="8"/>
    <x v="6"/>
    <n v="8561.1200000000008"/>
    <n v="97.87"/>
    <n v="8579.625"/>
    <n v="3.18058"/>
    <n v="0"/>
    <n v="0"/>
    <n v="0"/>
    <n v="0"/>
    <n v="13.308109999999999"/>
  </r>
  <r>
    <x v="0"/>
    <x v="27"/>
    <x v="8"/>
    <x v="7"/>
    <n v="29758.13"/>
    <n v="32.14"/>
    <n v="44286.0625"/>
    <n v="4.4789399999999997"/>
    <n v="0"/>
    <n v="0"/>
    <n v="0"/>
    <n v="0"/>
    <n v="71.762439999999998"/>
  </r>
  <r>
    <x v="0"/>
    <x v="27"/>
    <x v="8"/>
    <x v="8"/>
    <n v="37690.36"/>
    <n v="54.59"/>
    <n v="48262.375"/>
    <n v="8.2830899999999996"/>
    <n v="0"/>
    <n v="0"/>
    <n v="0"/>
    <n v="0"/>
    <n v="75.171049999999994"/>
  </r>
  <r>
    <x v="0"/>
    <x v="27"/>
    <x v="8"/>
    <x v="9"/>
    <n v="30087.09"/>
    <n v="51.91"/>
    <n v="62053.25"/>
    <n v="8.1735299999999995"/>
    <n v="0"/>
    <n v="0"/>
    <n v="0"/>
    <n v="0"/>
    <n v="97.754580000000004"/>
  </r>
  <r>
    <x v="0"/>
    <x v="27"/>
    <x v="8"/>
    <x v="10"/>
    <n v="83900.77"/>
    <n v="39.61"/>
    <n v="35048.5"/>
    <n v="12.02753"/>
    <n v="0"/>
    <n v="0"/>
    <n v="0"/>
    <n v="0"/>
    <n v="55.054630000000003"/>
  </r>
  <r>
    <x v="0"/>
    <x v="28"/>
    <x v="0"/>
    <x v="0"/>
    <n v="11801.3"/>
    <n v="30.86"/>
    <n v="8118.5625"/>
    <n v="1.1608400000000001"/>
    <n v="0"/>
    <n v="0"/>
    <n v="0"/>
    <n v="0"/>
    <n v="12.9831"/>
  </r>
  <r>
    <x v="0"/>
    <x v="28"/>
    <x v="0"/>
    <x v="1"/>
    <n v="3845.64"/>
    <n v="137.43"/>
    <n v="9456.3427699999993"/>
    <n v="1.81637"/>
    <n v="0"/>
    <n v="0"/>
    <n v="0"/>
    <n v="0"/>
    <n v="13.89054"/>
  </r>
  <r>
    <x v="0"/>
    <x v="28"/>
    <x v="0"/>
    <x v="2"/>
    <n v="2090.8000000000002"/>
    <n v="48.27"/>
    <n v="4421.3593799999999"/>
    <n v="0.36125000000000002"/>
    <n v="0"/>
    <n v="0"/>
    <n v="0"/>
    <n v="0"/>
    <n v="6.9581400000000002"/>
  </r>
  <r>
    <x v="0"/>
    <x v="28"/>
    <x v="0"/>
    <x v="3"/>
    <n v="3981.35"/>
    <n v="20.48"/>
    <n v="3014.03125"/>
    <n v="0.28272999999999998"/>
    <n v="0"/>
    <n v="0"/>
    <n v="0"/>
    <n v="0"/>
    <n v="4.8866800000000001"/>
  </r>
  <r>
    <x v="0"/>
    <x v="28"/>
    <x v="0"/>
    <x v="4"/>
    <n v="206.27"/>
    <n v="217.38"/>
    <n v="1284.69922"/>
    <n v="0.16775999999999999"/>
    <n v="0"/>
    <n v="0"/>
    <n v="0"/>
    <n v="0"/>
    <n v="1.8981399999999999"/>
  </r>
  <r>
    <x v="0"/>
    <x v="28"/>
    <x v="0"/>
    <x v="5"/>
    <n v="1367.52"/>
    <n v="48.59"/>
    <n v="2084.1914099999999"/>
    <n v="0.21904000000000001"/>
    <n v="0"/>
    <n v="0"/>
    <n v="0"/>
    <n v="0"/>
    <n v="3.1803499999999998"/>
  </r>
  <r>
    <x v="0"/>
    <x v="28"/>
    <x v="0"/>
    <x v="6"/>
    <n v="5558.4"/>
    <n v="66.25"/>
    <n v="2365.3125"/>
    <n v="1.01427"/>
    <n v="0"/>
    <n v="0"/>
    <n v="0"/>
    <n v="0"/>
    <n v="3.66256"/>
  </r>
  <r>
    <x v="0"/>
    <x v="28"/>
    <x v="0"/>
    <x v="7"/>
    <n v="8197.61"/>
    <n v="21.57"/>
    <n v="6685.7031200000001"/>
    <n v="0.59606000000000003"/>
    <n v="0"/>
    <n v="0"/>
    <n v="0"/>
    <n v="0"/>
    <n v="10.82104"/>
  </r>
  <r>
    <x v="0"/>
    <x v="28"/>
    <x v="0"/>
    <x v="8"/>
    <n v="27110.43"/>
    <n v="27.18"/>
    <n v="8939.96875"/>
    <n v="2.0673599999999999"/>
    <n v="0"/>
    <n v="0"/>
    <n v="0"/>
    <n v="0"/>
    <n v="14.25384"/>
  </r>
  <r>
    <x v="0"/>
    <x v="28"/>
    <x v="0"/>
    <x v="9"/>
    <n v="5829.1"/>
    <n v="46.91"/>
    <n v="5137.2031200000001"/>
    <n v="0.97736000000000001"/>
    <n v="0"/>
    <n v="0"/>
    <n v="0"/>
    <n v="0"/>
    <n v="7.9660700000000002"/>
  </r>
  <r>
    <x v="0"/>
    <x v="28"/>
    <x v="0"/>
    <x v="10"/>
    <n v="27749.91"/>
    <n v="48.8"/>
    <n v="9775.875"/>
    <n v="3.80321"/>
    <n v="0"/>
    <n v="0"/>
    <n v="0"/>
    <n v="0"/>
    <n v="15.123609999999999"/>
  </r>
  <r>
    <x v="0"/>
    <x v="28"/>
    <x v="1"/>
    <x v="0"/>
    <n v="6891.96"/>
    <n v="62.27"/>
    <n v="12420.1875"/>
    <n v="1.5239400000000001"/>
    <n v="0"/>
    <n v="0"/>
    <n v="0"/>
    <n v="0"/>
    <n v="19.071010000000001"/>
  </r>
  <r>
    <x v="0"/>
    <x v="28"/>
    <x v="1"/>
    <x v="1"/>
    <n v="5396.7"/>
    <n v="134.72"/>
    <n v="18821.4375"/>
    <n v="2.3505799999999999"/>
    <n v="0"/>
    <n v="0"/>
    <n v="0"/>
    <n v="0"/>
    <n v="27.923950000000001"/>
  </r>
  <r>
    <x v="0"/>
    <x v="28"/>
    <x v="1"/>
    <x v="2"/>
    <n v="1714.3"/>
    <n v="66.88"/>
    <n v="4835.9218799999999"/>
    <n v="0.40748000000000001"/>
    <n v="0"/>
    <n v="0"/>
    <n v="0"/>
    <n v="0"/>
    <n v="7.2795300000000003"/>
  </r>
  <r>
    <x v="0"/>
    <x v="28"/>
    <x v="1"/>
    <x v="3"/>
    <n v="6099.31"/>
    <n v="13.62"/>
    <n v="3306.1523400000001"/>
    <n v="0.29291"/>
    <n v="0"/>
    <n v="0"/>
    <n v="0"/>
    <n v="0"/>
    <n v="5.55755"/>
  </r>
  <r>
    <x v="0"/>
    <x v="28"/>
    <x v="1"/>
    <x v="4"/>
    <n v="186.28"/>
    <n v="303.18"/>
    <n v="2340.51953"/>
    <n v="0.24021999999999999"/>
    <n v="0"/>
    <n v="0"/>
    <n v="0"/>
    <n v="0"/>
    <n v="3.3941300000000001"/>
  </r>
  <r>
    <x v="0"/>
    <x v="28"/>
    <x v="1"/>
    <x v="5"/>
    <n v="2902.17"/>
    <n v="47.58"/>
    <n v="6754.28125"/>
    <n v="0.55710999999999999"/>
    <n v="0"/>
    <n v="0"/>
    <n v="0"/>
    <n v="0"/>
    <n v="10.348710000000001"/>
  </r>
  <r>
    <x v="0"/>
    <x v="28"/>
    <x v="1"/>
    <x v="6"/>
    <n v="2985.45"/>
    <n v="206.91"/>
    <n v="16158"/>
    <n v="1.88052"/>
    <n v="0"/>
    <n v="0"/>
    <n v="0"/>
    <n v="0"/>
    <n v="23.844480000000001"/>
  </r>
  <r>
    <x v="0"/>
    <x v="28"/>
    <x v="1"/>
    <x v="7"/>
    <n v="11764.41"/>
    <n v="27.46"/>
    <n v="15582.5625"/>
    <n v="1.2263599999999999"/>
    <n v="0"/>
    <n v="0"/>
    <n v="0"/>
    <n v="0"/>
    <n v="25.0686"/>
  </r>
  <r>
    <x v="0"/>
    <x v="28"/>
    <x v="1"/>
    <x v="8"/>
    <n v="16599.13"/>
    <n v="46.45"/>
    <n v="19038.5625"/>
    <n v="2.46225"/>
    <n v="0"/>
    <n v="0"/>
    <n v="0"/>
    <n v="0"/>
    <n v="29.237200000000001"/>
  </r>
  <r>
    <x v="0"/>
    <x v="28"/>
    <x v="1"/>
    <x v="9"/>
    <n v="7592"/>
    <n v="68.34"/>
    <n v="18852.09375"/>
    <n v="2.1009899999999999"/>
    <n v="0"/>
    <n v="0"/>
    <n v="0"/>
    <n v="0"/>
    <n v="28.705929999999999"/>
  </r>
  <r>
    <x v="0"/>
    <x v="28"/>
    <x v="1"/>
    <x v="10"/>
    <n v="31752.86"/>
    <n v="36.76"/>
    <n v="9629.3125"/>
    <n v="3.3455400000000002"/>
    <n v="0"/>
    <n v="0"/>
    <n v="0"/>
    <n v="0"/>
    <n v="14.8345"/>
  </r>
  <r>
    <x v="0"/>
    <x v="28"/>
    <x v="2"/>
    <x v="0"/>
    <n v="5281.29"/>
    <n v="46.55"/>
    <n v="21467.296880000002"/>
    <n v="1.08873"/>
    <n v="0"/>
    <n v="0"/>
    <n v="0"/>
    <n v="0"/>
    <n v="33.514189999999999"/>
  </r>
  <r>
    <x v="0"/>
    <x v="28"/>
    <x v="2"/>
    <x v="1"/>
    <n v="2750.15"/>
    <n v="148.16999999999999"/>
    <n v="36675.90625"/>
    <n v="1.79948"/>
    <n v="0"/>
    <n v="0"/>
    <n v="0"/>
    <n v="0"/>
    <n v="54.260590000000001"/>
  </r>
  <r>
    <x v="0"/>
    <x v="28"/>
    <x v="2"/>
    <x v="2"/>
    <n v="1159.1099999999999"/>
    <n v="25.09"/>
    <n v="2962.1601599999999"/>
    <n v="0.11949"/>
    <n v="0"/>
    <n v="0"/>
    <n v="0"/>
    <n v="0"/>
    <n v="4.7602599999999997"/>
  </r>
  <r>
    <x v="0"/>
    <x v="28"/>
    <x v="2"/>
    <x v="3"/>
    <n v="2526.1999999999998"/>
    <n v="21.32"/>
    <n v="6052.5703100000001"/>
    <n v="0.21567"/>
    <n v="0"/>
    <n v="0"/>
    <n v="0"/>
    <n v="0"/>
    <n v="9.98719"/>
  </r>
  <r>
    <x v="0"/>
    <x v="28"/>
    <x v="2"/>
    <x v="4"/>
    <n v="80.319999999999993"/>
    <n v="307.85000000000002"/>
    <n v="2118.0390600000001"/>
    <n v="0.10852000000000001"/>
    <n v="0"/>
    <n v="0"/>
    <n v="0"/>
    <n v="0"/>
    <n v="3.06656"/>
  </r>
  <r>
    <x v="0"/>
    <x v="28"/>
    <x v="2"/>
    <x v="5"/>
    <n v="636.66"/>
    <n v="142.66"/>
    <n v="8622.28125"/>
    <n v="0.38689000000000001"/>
    <n v="0"/>
    <n v="0"/>
    <n v="0"/>
    <n v="0"/>
    <n v="12.9491"/>
  </r>
  <r>
    <x v="0"/>
    <x v="28"/>
    <x v="2"/>
    <x v="6"/>
    <n v="705.93"/>
    <n v="187.52"/>
    <n v="9162.25"/>
    <n v="0.52112999999999998"/>
    <n v="0"/>
    <n v="0"/>
    <n v="0"/>
    <n v="0"/>
    <n v="13.60383"/>
  </r>
  <r>
    <x v="0"/>
    <x v="28"/>
    <x v="2"/>
    <x v="7"/>
    <n v="8002.29"/>
    <n v="29.67"/>
    <n v="26900.640619999998"/>
    <n v="1.1044700000000001"/>
    <n v="0"/>
    <n v="0"/>
    <n v="0"/>
    <n v="0"/>
    <n v="42.987450000000003"/>
  </r>
  <r>
    <x v="0"/>
    <x v="28"/>
    <x v="2"/>
    <x v="8"/>
    <n v="9800.2999999999993"/>
    <n v="41.29"/>
    <n v="35542.59375"/>
    <n v="1.77555"/>
    <n v="0"/>
    <n v="0"/>
    <n v="0"/>
    <n v="0"/>
    <n v="55.111370000000001"/>
  </r>
  <r>
    <x v="0"/>
    <x v="28"/>
    <x v="2"/>
    <x v="9"/>
    <n v="4576.51"/>
    <n v="66.77"/>
    <n v="29250.9375"/>
    <n v="1.4944200000000001"/>
    <n v="0"/>
    <n v="0"/>
    <n v="0"/>
    <n v="0"/>
    <n v="44.200850000000003"/>
  </r>
  <r>
    <x v="0"/>
    <x v="28"/>
    <x v="2"/>
    <x v="10"/>
    <n v="5801.75"/>
    <n v="48.12"/>
    <n v="15623.51562"/>
    <n v="1.0629500000000001"/>
    <n v="0"/>
    <n v="0"/>
    <n v="0"/>
    <n v="0"/>
    <n v="24.02197"/>
  </r>
  <r>
    <x v="0"/>
    <x v="28"/>
    <x v="3"/>
    <x v="0"/>
    <n v="3363.71"/>
    <n v="35.36"/>
    <n v="8466.09375"/>
    <n v="0.57411000000000001"/>
    <n v="0"/>
    <n v="0"/>
    <n v="0"/>
    <n v="0"/>
    <n v="13.322929999999999"/>
  </r>
  <r>
    <x v="0"/>
    <x v="28"/>
    <x v="3"/>
    <x v="1"/>
    <n v="1655.38"/>
    <n v="147.16"/>
    <n v="18764.890619999998"/>
    <n v="1.13879"/>
    <n v="0"/>
    <n v="0"/>
    <n v="0"/>
    <n v="0"/>
    <n v="27.79242"/>
  </r>
  <r>
    <x v="0"/>
    <x v="28"/>
    <x v="3"/>
    <x v="2"/>
    <n v="816.72"/>
    <n v="28.37"/>
    <n v="2057.25"/>
    <n v="0.1089"/>
    <n v="0"/>
    <n v="0"/>
    <n v="0"/>
    <n v="0"/>
    <n v="3.3389500000000001"/>
  </r>
  <r>
    <x v="0"/>
    <x v="28"/>
    <x v="3"/>
    <x v="3"/>
    <n v="1735.94"/>
    <n v="21.27"/>
    <n v="3624.0703100000001"/>
    <n v="0.15626000000000001"/>
    <n v="0"/>
    <n v="0"/>
    <n v="0"/>
    <n v="0"/>
    <n v="5.9370799999999999"/>
  </r>
  <r>
    <x v="0"/>
    <x v="28"/>
    <x v="3"/>
    <x v="4"/>
    <n v="50.52"/>
    <n v="368.67"/>
    <n v="1544.7089800000001"/>
    <n v="9.5219999999999999E-2"/>
    <n v="0"/>
    <n v="0"/>
    <n v="0"/>
    <n v="0"/>
    <n v="2.2324000000000002"/>
  </r>
  <r>
    <x v="0"/>
    <x v="28"/>
    <x v="3"/>
    <x v="5"/>
    <n v="817.82"/>
    <n v="78.680000000000007"/>
    <n v="6268.9804700000004"/>
    <n v="0.32094"/>
    <n v="0"/>
    <n v="0"/>
    <n v="0"/>
    <n v="0"/>
    <n v="9.4748699999999992"/>
  </r>
  <r>
    <x v="0"/>
    <x v="28"/>
    <x v="3"/>
    <x v="6"/>
    <n v="342.31"/>
    <n v="195.08"/>
    <n v="3191.51953"/>
    <n v="0.28885"/>
    <n v="0"/>
    <n v="0"/>
    <n v="0"/>
    <n v="0"/>
    <n v="4.7375800000000003"/>
  </r>
  <r>
    <x v="0"/>
    <x v="28"/>
    <x v="3"/>
    <x v="7"/>
    <n v="4306.58"/>
    <n v="27.43"/>
    <n v="11841.1875"/>
    <n v="0.59345999999999999"/>
    <n v="0"/>
    <n v="0"/>
    <n v="0"/>
    <n v="0"/>
    <n v="18.99644"/>
  </r>
  <r>
    <x v="0"/>
    <x v="28"/>
    <x v="3"/>
    <x v="8"/>
    <n v="7001.66"/>
    <n v="48.95"/>
    <n v="27441.25"/>
    <n v="1.6783600000000001"/>
    <n v="0"/>
    <n v="0"/>
    <n v="0"/>
    <n v="0"/>
    <n v="42.51934"/>
  </r>
  <r>
    <x v="0"/>
    <x v="28"/>
    <x v="3"/>
    <x v="9"/>
    <n v="3726.51"/>
    <n v="34.47"/>
    <n v="9962.6171900000008"/>
    <n v="0.63865000000000005"/>
    <n v="0"/>
    <n v="0"/>
    <n v="0"/>
    <n v="0"/>
    <n v="15.608599999999999"/>
  </r>
  <r>
    <x v="0"/>
    <x v="28"/>
    <x v="3"/>
    <x v="10"/>
    <n v="8182.92"/>
    <n v="34.64"/>
    <n v="5577.0468799999999"/>
    <n v="0.74604999999999999"/>
    <n v="0"/>
    <n v="0"/>
    <n v="0"/>
    <n v="0"/>
    <n v="8.6148299999999995"/>
  </r>
  <r>
    <x v="0"/>
    <x v="28"/>
    <x v="4"/>
    <x v="0"/>
    <n v="7702.99"/>
    <n v="50.81"/>
    <n v="25953.3125"/>
    <n v="1.8311500000000001"/>
    <n v="0"/>
    <n v="0"/>
    <n v="0"/>
    <n v="0"/>
    <n v="39.968069999999997"/>
  </r>
  <r>
    <x v="0"/>
    <x v="28"/>
    <x v="4"/>
    <x v="1"/>
    <n v="7342.87"/>
    <n v="125.02"/>
    <n v="71295.125"/>
    <n v="4.3856900000000003"/>
    <n v="0"/>
    <n v="0"/>
    <n v="0"/>
    <n v="0"/>
    <n v="105.36987000000001"/>
  </r>
  <r>
    <x v="0"/>
    <x v="28"/>
    <x v="4"/>
    <x v="2"/>
    <n v="3162.38"/>
    <n v="26.47"/>
    <n v="7325.8906200000001"/>
    <n v="0.37279000000000001"/>
    <n v="0"/>
    <n v="0"/>
    <n v="0"/>
    <n v="0"/>
    <n v="11.81395"/>
  </r>
  <r>
    <x v="0"/>
    <x v="28"/>
    <x v="4"/>
    <x v="3"/>
    <n v="6143.58"/>
    <n v="23.82"/>
    <n v="13978.5"/>
    <n v="0.66818999999999995"/>
    <n v="0"/>
    <n v="0"/>
    <n v="0"/>
    <n v="0"/>
    <n v="22.817299999999999"/>
  </r>
  <r>
    <x v="0"/>
    <x v="28"/>
    <x v="4"/>
    <x v="4"/>
    <n v="184.45"/>
    <n v="212.02"/>
    <n v="2811.3710900000001"/>
    <n v="0.19411"/>
    <n v="0"/>
    <n v="0"/>
    <n v="0"/>
    <n v="0"/>
    <n v="4.12812"/>
  </r>
  <r>
    <x v="0"/>
    <x v="28"/>
    <x v="4"/>
    <x v="5"/>
    <n v="2272.5700000000002"/>
    <n v="70.87"/>
    <n v="14362.71875"/>
    <n v="0.78359000000000001"/>
    <n v="0"/>
    <n v="0"/>
    <n v="0"/>
    <n v="0"/>
    <n v="21.782520000000002"/>
  </r>
  <r>
    <x v="0"/>
    <x v="28"/>
    <x v="4"/>
    <x v="6"/>
    <n v="1305.26"/>
    <n v="159.71"/>
    <n v="7953.4218799999999"/>
    <n v="0.81669999999999998"/>
    <n v="0"/>
    <n v="0"/>
    <n v="0"/>
    <n v="0"/>
    <n v="11.85994"/>
  </r>
  <r>
    <x v="0"/>
    <x v="28"/>
    <x v="4"/>
    <x v="7"/>
    <n v="14104.74"/>
    <n v="36.14"/>
    <n v="50218.875"/>
    <n v="2.4708800000000002"/>
    <n v="0"/>
    <n v="0"/>
    <n v="0"/>
    <n v="0"/>
    <n v="79.566770000000005"/>
  </r>
  <r>
    <x v="0"/>
    <x v="28"/>
    <x v="4"/>
    <x v="8"/>
    <n v="18930.88"/>
    <n v="48.63"/>
    <n v="63601.3125"/>
    <n v="4.1906499999999998"/>
    <n v="0"/>
    <n v="0"/>
    <n v="0"/>
    <n v="0"/>
    <n v="97.97569"/>
  </r>
  <r>
    <x v="0"/>
    <x v="28"/>
    <x v="4"/>
    <x v="9"/>
    <n v="11869.97"/>
    <n v="64.19"/>
    <n v="61477.253909999999"/>
    <n v="3.8113999999999999"/>
    <n v="0"/>
    <n v="0"/>
    <n v="0"/>
    <n v="0"/>
    <n v="93.919780000000003"/>
  </r>
  <r>
    <x v="0"/>
    <x v="28"/>
    <x v="4"/>
    <x v="10"/>
    <n v="11114.91"/>
    <n v="67.52"/>
    <n v="26863.125"/>
    <n v="2.88056"/>
    <n v="0"/>
    <n v="0"/>
    <n v="0"/>
    <n v="0"/>
    <n v="40.714399999999998"/>
  </r>
  <r>
    <x v="0"/>
    <x v="28"/>
    <x v="5"/>
    <x v="0"/>
    <n v="3232.27"/>
    <n v="37.93"/>
    <n v="14652.59375"/>
    <n v="0.64441999999999999"/>
    <n v="0"/>
    <n v="0"/>
    <n v="0"/>
    <n v="0"/>
    <n v="22.830649999999999"/>
  </r>
  <r>
    <x v="0"/>
    <x v="28"/>
    <x v="5"/>
    <x v="1"/>
    <n v="712.05"/>
    <n v="150.84"/>
    <n v="10879.898440000001"/>
    <n v="0.51970000000000005"/>
    <n v="0"/>
    <n v="0"/>
    <n v="0"/>
    <n v="0"/>
    <n v="16.055879999999998"/>
  </r>
  <r>
    <x v="0"/>
    <x v="28"/>
    <x v="5"/>
    <x v="2"/>
    <n v="646.72"/>
    <n v="27.03"/>
    <n v="2204.4296899999999"/>
    <n v="8.4949999999999998E-2"/>
    <n v="0"/>
    <n v="0"/>
    <n v="0"/>
    <n v="0"/>
    <n v="3.5765199999999999"/>
  </r>
  <r>
    <x v="0"/>
    <x v="28"/>
    <x v="5"/>
    <x v="3"/>
    <n v="1450.32"/>
    <n v="21.62"/>
    <n v="4145.9199200000003"/>
    <n v="0.15242"/>
    <n v="0"/>
    <n v="0"/>
    <n v="0"/>
    <n v="0"/>
    <n v="6.8130100000000002"/>
  </r>
  <r>
    <x v="0"/>
    <x v="28"/>
    <x v="5"/>
    <x v="4"/>
    <n v="54.17"/>
    <n v="298.54000000000002"/>
    <n v="1800.2099599999999"/>
    <n v="8.0619999999999997E-2"/>
    <n v="0"/>
    <n v="0"/>
    <n v="0"/>
    <n v="0"/>
    <n v="2.6150799999999998"/>
  </r>
  <r>
    <x v="0"/>
    <x v="28"/>
    <x v="5"/>
    <x v="5"/>
    <n v="566.46"/>
    <n v="82.98"/>
    <n v="5717.8984399999999"/>
    <n v="0.23599999999999999"/>
    <n v="0"/>
    <n v="0"/>
    <n v="0"/>
    <n v="0"/>
    <n v="8.7243700000000004"/>
  </r>
  <r>
    <x v="0"/>
    <x v="28"/>
    <x v="5"/>
    <x v="6"/>
    <n v="217.1"/>
    <n v="125.03"/>
    <n v="1687.9589800000001"/>
    <n v="0.10351"/>
    <n v="0"/>
    <n v="0"/>
    <n v="0"/>
    <n v="0"/>
    <n v="2.5529500000000001"/>
  </r>
  <r>
    <x v="0"/>
    <x v="28"/>
    <x v="5"/>
    <x v="7"/>
    <n v="2461.63"/>
    <n v="27.92"/>
    <n v="8874.25"/>
    <n v="0.36748999999999998"/>
    <n v="0"/>
    <n v="0"/>
    <n v="0"/>
    <n v="0"/>
    <n v="14.25986"/>
  </r>
  <r>
    <x v="0"/>
    <x v="28"/>
    <x v="5"/>
    <x v="8"/>
    <n v="3118.37"/>
    <n v="62.93"/>
    <n v="21981.734380000002"/>
    <n v="0.97799000000000003"/>
    <n v="0"/>
    <n v="0"/>
    <n v="0"/>
    <n v="0"/>
    <n v="33.620109999999997"/>
  </r>
  <r>
    <x v="0"/>
    <x v="28"/>
    <x v="5"/>
    <x v="9"/>
    <n v="915.12"/>
    <n v="48.78"/>
    <n v="4543.9101600000004"/>
    <n v="0.24034"/>
    <n v="0"/>
    <n v="0"/>
    <n v="0"/>
    <n v="0"/>
    <n v="7.0505100000000001"/>
  </r>
  <r>
    <x v="0"/>
    <x v="28"/>
    <x v="5"/>
    <x v="10"/>
    <n v="2854.09"/>
    <n v="33.43"/>
    <n v="3806.4414099999999"/>
    <n v="0.29098000000000002"/>
    <n v="8.3700000000000007E-3"/>
    <n v="0"/>
    <n v="0"/>
    <n v="0"/>
    <n v="5.9071199999999999"/>
  </r>
  <r>
    <x v="0"/>
    <x v="28"/>
    <x v="6"/>
    <x v="0"/>
    <n v="6772.73"/>
    <n v="52.48"/>
    <n v="21860.875"/>
    <n v="1.8825099999999999"/>
    <n v="0"/>
    <n v="0"/>
    <n v="0"/>
    <n v="0"/>
    <n v="33.963639999999998"/>
  </r>
  <r>
    <x v="0"/>
    <x v="28"/>
    <x v="6"/>
    <x v="1"/>
    <n v="6274.01"/>
    <n v="132.16999999999999"/>
    <n v="59872.5"/>
    <n v="4.5262099999999998"/>
    <n v="0"/>
    <n v="0"/>
    <n v="0"/>
    <n v="0"/>
    <n v="88.715490000000003"/>
  </r>
  <r>
    <x v="0"/>
    <x v="28"/>
    <x v="6"/>
    <x v="2"/>
    <n v="2690.17"/>
    <n v="29.51"/>
    <n v="6159.6875"/>
    <n v="0.41488999999999998"/>
    <n v="0"/>
    <n v="0"/>
    <n v="0"/>
    <n v="0"/>
    <n v="9.9154499999999999"/>
  </r>
  <r>
    <x v="0"/>
    <x v="28"/>
    <x v="6"/>
    <x v="3"/>
    <n v="4768.5600000000004"/>
    <n v="27.36"/>
    <n v="10335.382809999999"/>
    <n v="0.68362999999999996"/>
    <n v="0"/>
    <n v="0"/>
    <n v="0"/>
    <n v="0"/>
    <n v="16.762280000000001"/>
  </r>
  <r>
    <x v="0"/>
    <x v="28"/>
    <x v="6"/>
    <x v="4"/>
    <n v="159.88999999999999"/>
    <n v="306.14999999999998"/>
    <n v="3490.0781200000001"/>
    <n v="0.25674000000000002"/>
    <n v="0"/>
    <n v="0"/>
    <n v="0"/>
    <n v="0"/>
    <n v="5.0822700000000003"/>
  </r>
  <r>
    <x v="0"/>
    <x v="28"/>
    <x v="6"/>
    <x v="5"/>
    <n v="2117.67"/>
    <n v="49.53"/>
    <n v="7855.4531200000001"/>
    <n v="0.57547999999999999"/>
    <n v="0"/>
    <n v="0"/>
    <n v="0"/>
    <n v="0"/>
    <n v="12.12743"/>
  </r>
  <r>
    <x v="0"/>
    <x v="28"/>
    <x v="6"/>
    <x v="6"/>
    <n v="648.16"/>
    <n v="203.96"/>
    <n v="7758.7968799999999"/>
    <n v="0.64690999999999999"/>
    <n v="0"/>
    <n v="0"/>
    <n v="0"/>
    <n v="0"/>
    <n v="11.50684"/>
  </r>
  <r>
    <x v="0"/>
    <x v="28"/>
    <x v="6"/>
    <x v="7"/>
    <n v="13897.91"/>
    <n v="36.909999999999997"/>
    <n v="40350.53125"/>
    <n v="2.7523399999999998"/>
    <n v="0"/>
    <n v="0"/>
    <n v="0"/>
    <n v="0"/>
    <n v="63.866199999999999"/>
  </r>
  <r>
    <x v="0"/>
    <x v="28"/>
    <x v="6"/>
    <x v="8"/>
    <n v="14826.49"/>
    <n v="40.880000000000003"/>
    <n v="39450.5625"/>
    <n v="3.2086700000000001"/>
    <n v="0"/>
    <n v="0"/>
    <n v="0"/>
    <n v="0"/>
    <n v="61.146529999999998"/>
  </r>
  <r>
    <x v="0"/>
    <x v="28"/>
    <x v="6"/>
    <x v="9"/>
    <n v="11144.85"/>
    <n v="61.65"/>
    <n v="47059.125"/>
    <n v="3.82212"/>
    <n v="0"/>
    <n v="0"/>
    <n v="0"/>
    <n v="0"/>
    <n v="71.250720000000001"/>
  </r>
  <r>
    <x v="0"/>
    <x v="28"/>
    <x v="6"/>
    <x v="10"/>
    <n v="11668.34"/>
    <n v="68.849999999999994"/>
    <n v="52643.8125"/>
    <n v="4.1348700000000003"/>
    <n v="4.3099999999999996E-3"/>
    <n v="0"/>
    <n v="0"/>
    <n v="0"/>
    <n v="79.760999999999996"/>
  </r>
  <r>
    <x v="0"/>
    <x v="28"/>
    <x v="7"/>
    <x v="0"/>
    <n v="4268.45"/>
    <n v="41.81"/>
    <n v="5198.7343799999999"/>
    <n v="0.76271999999999995"/>
    <n v="0"/>
    <n v="0"/>
    <n v="0"/>
    <n v="0"/>
    <n v="8.1190800000000003"/>
  </r>
  <r>
    <x v="0"/>
    <x v="28"/>
    <x v="7"/>
    <x v="1"/>
    <n v="3502.46"/>
    <n v="135.91"/>
    <n v="19352.6875"/>
    <n v="2.0474600000000001"/>
    <n v="0"/>
    <n v="0"/>
    <n v="0"/>
    <n v="0"/>
    <n v="28.674309999999998"/>
  </r>
  <r>
    <x v="0"/>
    <x v="28"/>
    <x v="7"/>
    <x v="2"/>
    <n v="1212.6199999999999"/>
    <n v="31.23"/>
    <n v="1812.8906199999999"/>
    <n v="0.16578000000000001"/>
    <n v="0"/>
    <n v="0"/>
    <n v="0"/>
    <n v="0"/>
    <n v="2.92401"/>
  </r>
  <r>
    <x v="0"/>
    <x v="28"/>
    <x v="7"/>
    <x v="3"/>
    <n v="2215.06"/>
    <n v="28.17"/>
    <n v="4223.6289100000004"/>
    <n v="0.28983999999999999"/>
    <n v="0"/>
    <n v="0"/>
    <n v="0"/>
    <n v="0"/>
    <n v="6.8733500000000003"/>
  </r>
  <r>
    <x v="0"/>
    <x v="28"/>
    <x v="7"/>
    <x v="4"/>
    <n v="65.900000000000006"/>
    <n v="400"/>
    <n v="1284"/>
    <n v="0.13885"/>
    <n v="0"/>
    <n v="0"/>
    <n v="0"/>
    <n v="0"/>
    <n v="1.8488"/>
  </r>
  <r>
    <x v="0"/>
    <x v="28"/>
    <x v="7"/>
    <x v="5"/>
    <n v="881.85"/>
    <n v="62.28"/>
    <n v="3343.1796899999999"/>
    <n v="0.25192999999999999"/>
    <n v="0"/>
    <n v="0"/>
    <n v="0"/>
    <n v="0"/>
    <n v="5.1189"/>
  </r>
  <r>
    <x v="0"/>
    <x v="28"/>
    <x v="7"/>
    <x v="6"/>
    <n v="1499"/>
    <n v="149.41999999999999"/>
    <n v="2700.09375"/>
    <n v="0.78229000000000004"/>
    <n v="0"/>
    <n v="0"/>
    <n v="0"/>
    <n v="0"/>
    <n v="4.0331200000000003"/>
  </r>
  <r>
    <x v="0"/>
    <x v="28"/>
    <x v="7"/>
    <x v="7"/>
    <n v="6392.57"/>
    <n v="36.909999999999997"/>
    <n v="18566.4375"/>
    <n v="1.1497299999999999"/>
    <n v="0"/>
    <n v="0"/>
    <n v="0"/>
    <n v="0"/>
    <n v="29.402200000000001"/>
  </r>
  <r>
    <x v="0"/>
    <x v="28"/>
    <x v="7"/>
    <x v="8"/>
    <n v="8361.18"/>
    <n v="51.8"/>
    <n v="8646.0625"/>
    <n v="1.60612"/>
    <n v="0"/>
    <n v="0"/>
    <n v="0"/>
    <n v="0"/>
    <n v="13.16648"/>
  </r>
  <r>
    <x v="0"/>
    <x v="28"/>
    <x v="7"/>
    <x v="9"/>
    <n v="5426.23"/>
    <n v="41.99"/>
    <n v="9467.2656200000001"/>
    <n v="1.0730599999999999"/>
    <n v="0"/>
    <n v="0"/>
    <n v="0"/>
    <n v="0"/>
    <n v="14.61683"/>
  </r>
  <r>
    <x v="0"/>
    <x v="28"/>
    <x v="7"/>
    <x v="10"/>
    <n v="25526.28"/>
    <n v="25.54"/>
    <n v="8283.40625"/>
    <n v="2.7872599999999998"/>
    <n v="0"/>
    <n v="0"/>
    <n v="0"/>
    <n v="0"/>
    <n v="13.322229999999999"/>
  </r>
  <r>
    <x v="0"/>
    <x v="28"/>
    <x v="8"/>
    <x v="0"/>
    <n v="23647.64"/>
    <n v="40.04"/>
    <n v="21311.0625"/>
    <n v="3.9042400000000002"/>
    <n v="0"/>
    <n v="0"/>
    <n v="0"/>
    <n v="0"/>
    <n v="33.579079999999998"/>
  </r>
  <r>
    <x v="0"/>
    <x v="28"/>
    <x v="8"/>
    <x v="1"/>
    <n v="30371.38"/>
    <n v="54.78"/>
    <n v="28445.75"/>
    <n v="6.1142099999999999"/>
    <n v="0"/>
    <n v="0"/>
    <n v="0"/>
    <n v="0"/>
    <n v="43.657490000000003"/>
  </r>
  <r>
    <x v="0"/>
    <x v="28"/>
    <x v="8"/>
    <x v="2"/>
    <n v="4182.53"/>
    <n v="58.07"/>
    <n v="8291.7968799999999"/>
    <n v="1.0950500000000001"/>
    <n v="0"/>
    <n v="0"/>
    <n v="0"/>
    <n v="0"/>
    <n v="12.549810000000001"/>
  </r>
  <r>
    <x v="0"/>
    <x v="28"/>
    <x v="8"/>
    <x v="3"/>
    <n v="12564.52"/>
    <n v="19.84"/>
    <n v="9245.4375"/>
    <n v="1.1185799999999999"/>
    <n v="0"/>
    <n v="0"/>
    <n v="0"/>
    <n v="0"/>
    <n v="15.167479999999999"/>
  </r>
  <r>
    <x v="0"/>
    <x v="28"/>
    <x v="8"/>
    <x v="4"/>
    <n v="336.99"/>
    <n v="373.8"/>
    <n v="4351.0468799999999"/>
    <n v="0.64327999999999996"/>
    <n v="0"/>
    <n v="0"/>
    <n v="0"/>
    <n v="0"/>
    <n v="6.2827200000000003"/>
  </r>
  <r>
    <x v="0"/>
    <x v="28"/>
    <x v="8"/>
    <x v="5"/>
    <n v="4203.49"/>
    <n v="68.17"/>
    <n v="9704.6718799999999"/>
    <n v="1.27999"/>
    <n v="0"/>
    <n v="0"/>
    <n v="0"/>
    <n v="0"/>
    <n v="14.822150000000001"/>
  </r>
  <r>
    <x v="0"/>
    <x v="28"/>
    <x v="8"/>
    <x v="6"/>
    <n v="8649.36"/>
    <n v="97.93"/>
    <n v="8641.4375"/>
    <n v="3.2273800000000001"/>
    <n v="0"/>
    <n v="0"/>
    <n v="0"/>
    <n v="0"/>
    <n v="13.18233"/>
  </r>
  <r>
    <x v="0"/>
    <x v="28"/>
    <x v="8"/>
    <x v="7"/>
    <n v="31148.69"/>
    <n v="32.119999999999997"/>
    <n v="44671.191409999999"/>
    <n v="4.72628"/>
    <n v="0"/>
    <n v="0"/>
    <n v="0"/>
    <n v="0"/>
    <n v="71.194159999999997"/>
  </r>
  <r>
    <x v="0"/>
    <x v="28"/>
    <x v="8"/>
    <x v="8"/>
    <n v="38587.58"/>
    <n v="54.68"/>
    <n v="49063.125"/>
    <n v="8.5526999999999997"/>
    <n v="0"/>
    <n v="0"/>
    <n v="0"/>
    <n v="0"/>
    <n v="75.149150000000006"/>
  </r>
  <r>
    <x v="0"/>
    <x v="28"/>
    <x v="8"/>
    <x v="9"/>
    <n v="31285.74"/>
    <n v="52.09"/>
    <n v="62440"/>
    <n v="8.5175000000000001"/>
    <n v="0"/>
    <n v="0"/>
    <n v="0"/>
    <n v="0"/>
    <n v="96.712879999999998"/>
  </r>
  <r>
    <x v="0"/>
    <x v="28"/>
    <x v="8"/>
    <x v="10"/>
    <n v="84788.39"/>
    <n v="39.65"/>
    <n v="35195.5"/>
    <n v="12.21843"/>
    <n v="0"/>
    <n v="0"/>
    <n v="0"/>
    <n v="0"/>
    <n v="54.369439999999997"/>
  </r>
  <r>
    <x v="0"/>
    <x v="29"/>
    <x v="0"/>
    <x v="0"/>
    <n v="12063.24"/>
    <n v="30.89"/>
    <n v="8091.90625"/>
    <n v="1.1953800000000001"/>
    <n v="0"/>
    <n v="0"/>
    <n v="0"/>
    <n v="0"/>
    <n v="12.73113"/>
  </r>
  <r>
    <x v="0"/>
    <x v="29"/>
    <x v="0"/>
    <x v="1"/>
    <n v="3914.61"/>
    <n v="137.66999999999999"/>
    <n v="9494.96875"/>
    <n v="1.8569"/>
    <n v="0"/>
    <n v="0"/>
    <n v="0"/>
    <n v="0"/>
    <n v="13.7216"/>
  </r>
  <r>
    <x v="0"/>
    <x v="29"/>
    <x v="0"/>
    <x v="2"/>
    <n v="2183.23"/>
    <n v="48.25"/>
    <n v="4459.3671899999999"/>
    <n v="0.38029000000000002"/>
    <n v="0"/>
    <n v="0"/>
    <n v="0"/>
    <n v="0"/>
    <n v="6.9048499999999997"/>
  </r>
  <r>
    <x v="0"/>
    <x v="29"/>
    <x v="0"/>
    <x v="3"/>
    <n v="4128.4799999999996"/>
    <n v="20.49"/>
    <n v="3014.1718799999999"/>
    <n v="0.29559999999999997"/>
    <n v="0"/>
    <n v="0"/>
    <n v="0"/>
    <n v="0"/>
    <n v="4.8079099999999997"/>
  </r>
  <r>
    <x v="0"/>
    <x v="29"/>
    <x v="0"/>
    <x v="4"/>
    <n v="212.22"/>
    <n v="217.17"/>
    <n v="1292.1718800000001"/>
    <n v="0.17327000000000001"/>
    <n v="0"/>
    <n v="0"/>
    <n v="0"/>
    <n v="0"/>
    <n v="1.87845"/>
  </r>
  <r>
    <x v="0"/>
    <x v="29"/>
    <x v="0"/>
    <x v="5"/>
    <n v="1410.63"/>
    <n v="48.65"/>
    <n v="2097.3515600000001"/>
    <n v="0.22800000000000001"/>
    <n v="0"/>
    <n v="0"/>
    <n v="0"/>
    <n v="0"/>
    <n v="3.1486499999999999"/>
  </r>
  <r>
    <x v="0"/>
    <x v="29"/>
    <x v="0"/>
    <x v="6"/>
    <n v="5594.14"/>
    <n v="66.239999999999995"/>
    <n v="2367.5468799999999"/>
    <n v="1.0243800000000001"/>
    <n v="0"/>
    <n v="0"/>
    <n v="0"/>
    <n v="0"/>
    <n v="3.6068600000000002"/>
  </r>
  <r>
    <x v="0"/>
    <x v="29"/>
    <x v="0"/>
    <x v="7"/>
    <n v="8508.58"/>
    <n v="21.58"/>
    <n v="6710.4218799999999"/>
    <n v="0.62470999999999999"/>
    <n v="0"/>
    <n v="0"/>
    <n v="0"/>
    <n v="0"/>
    <n v="10.68549"/>
  </r>
  <r>
    <x v="0"/>
    <x v="29"/>
    <x v="0"/>
    <x v="8"/>
    <n v="27444.25"/>
    <n v="27.19"/>
    <n v="9075.1875"/>
    <n v="2.1061000000000001"/>
    <n v="0"/>
    <n v="0"/>
    <n v="0"/>
    <n v="0"/>
    <n v="14.235709999999999"/>
  </r>
  <r>
    <x v="0"/>
    <x v="29"/>
    <x v="0"/>
    <x v="9"/>
    <n v="5940.38"/>
    <n v="46.88"/>
    <n v="5217.2031200000001"/>
    <n v="0.99963000000000002"/>
    <n v="0"/>
    <n v="0"/>
    <n v="0"/>
    <n v="0"/>
    <n v="7.9603900000000003"/>
  </r>
  <r>
    <x v="0"/>
    <x v="29"/>
    <x v="0"/>
    <x v="10"/>
    <n v="27951.93"/>
    <n v="48.78"/>
    <n v="9853.875"/>
    <n v="3.8452700000000002"/>
    <n v="0"/>
    <n v="0"/>
    <n v="0"/>
    <n v="0"/>
    <n v="14.998710000000001"/>
  </r>
  <r>
    <x v="0"/>
    <x v="29"/>
    <x v="1"/>
    <x v="0"/>
    <n v="7089.56"/>
    <n v="62.39"/>
    <n v="12328.1875"/>
    <n v="1.57951"/>
    <n v="0"/>
    <n v="0"/>
    <n v="0"/>
    <n v="0"/>
    <n v="18.62304"/>
  </r>
  <r>
    <x v="0"/>
    <x v="29"/>
    <x v="1"/>
    <x v="1"/>
    <n v="5537.59"/>
    <n v="134.54"/>
    <n v="18955.1875"/>
    <n v="2.4350299999999998"/>
    <n v="0"/>
    <n v="0"/>
    <n v="0"/>
    <n v="0"/>
    <n v="27.670570000000001"/>
  </r>
  <r>
    <x v="0"/>
    <x v="29"/>
    <x v="1"/>
    <x v="2"/>
    <n v="1786.97"/>
    <n v="67.02"/>
    <n v="4870.53125"/>
    <n v="0.42904999999999999"/>
    <n v="0"/>
    <n v="0"/>
    <n v="0"/>
    <n v="0"/>
    <n v="7.21286"/>
  </r>
  <r>
    <x v="0"/>
    <x v="29"/>
    <x v="1"/>
    <x v="3"/>
    <n v="6344.5"/>
    <n v="13.63"/>
    <n v="3342.3281200000001"/>
    <n v="0.30787999999999999"/>
    <n v="0"/>
    <n v="0"/>
    <n v="0"/>
    <n v="0"/>
    <n v="5.5272500000000004"/>
  </r>
  <r>
    <x v="0"/>
    <x v="29"/>
    <x v="1"/>
    <x v="4"/>
    <n v="194.06"/>
    <n v="302.72000000000003"/>
    <n v="2355.1484399999999"/>
    <n v="0.25081999999999999"/>
    <n v="0"/>
    <n v="0"/>
    <n v="0"/>
    <n v="0"/>
    <n v="3.3603299999999998"/>
  </r>
  <r>
    <x v="0"/>
    <x v="29"/>
    <x v="1"/>
    <x v="5"/>
    <n v="3044.86"/>
    <n v="47.63"/>
    <n v="6796.9843799999999"/>
    <n v="0.58775999999999995"/>
    <n v="0"/>
    <n v="0"/>
    <n v="0"/>
    <n v="0"/>
    <n v="10.24629"/>
  </r>
  <r>
    <x v="0"/>
    <x v="29"/>
    <x v="1"/>
    <x v="6"/>
    <n v="3064.25"/>
    <n v="205.96"/>
    <n v="16229.78125"/>
    <n v="1.9530400000000001"/>
    <n v="0"/>
    <n v="0"/>
    <n v="0"/>
    <n v="0"/>
    <n v="23.566109999999998"/>
  </r>
  <r>
    <x v="0"/>
    <x v="29"/>
    <x v="1"/>
    <x v="7"/>
    <n v="12335.05"/>
    <n v="27.51"/>
    <n v="15696.40625"/>
    <n v="1.2966299999999999"/>
    <n v="0"/>
    <n v="0"/>
    <n v="0"/>
    <n v="0"/>
    <n v="24.842949999999998"/>
  </r>
  <r>
    <x v="0"/>
    <x v="29"/>
    <x v="1"/>
    <x v="8"/>
    <n v="17019.560000000001"/>
    <n v="46.43"/>
    <n v="19520.0625"/>
    <n v="2.5502199999999999"/>
    <n v="0"/>
    <n v="0"/>
    <n v="0"/>
    <n v="0"/>
    <n v="29.493980000000001"/>
  </r>
  <r>
    <x v="0"/>
    <x v="29"/>
    <x v="1"/>
    <x v="9"/>
    <n v="7866.28"/>
    <n v="68.36"/>
    <n v="18750.1875"/>
    <n v="2.1855199999999999"/>
    <n v="0"/>
    <n v="0"/>
    <n v="0"/>
    <n v="0"/>
    <n v="28.090869999999999"/>
  </r>
  <r>
    <x v="0"/>
    <x v="29"/>
    <x v="1"/>
    <x v="10"/>
    <n v="32018.06"/>
    <n v="36.74"/>
    <n v="9744.1875"/>
    <n v="3.3895"/>
    <n v="0"/>
    <n v="0"/>
    <n v="0"/>
    <n v="0"/>
    <n v="14.770350000000001"/>
  </r>
  <r>
    <x v="0"/>
    <x v="29"/>
    <x v="2"/>
    <x v="0"/>
    <n v="5732.67"/>
    <n v="46.28"/>
    <n v="20889.9375"/>
    <n v="1.1778999999999999"/>
    <n v="0"/>
    <n v="0"/>
    <n v="0"/>
    <n v="0"/>
    <n v="32.090209999999999"/>
  </r>
  <r>
    <x v="0"/>
    <x v="29"/>
    <x v="2"/>
    <x v="1"/>
    <n v="3001.01"/>
    <n v="147.25"/>
    <n v="36938.78125"/>
    <n v="1.95716"/>
    <n v="0"/>
    <n v="0"/>
    <n v="0"/>
    <n v="0"/>
    <n v="53.77028"/>
  </r>
  <r>
    <x v="0"/>
    <x v="29"/>
    <x v="2"/>
    <x v="2"/>
    <n v="1279.46"/>
    <n v="24.91"/>
    <n v="2997.4296899999999"/>
    <n v="0.13228000000000001"/>
    <n v="0"/>
    <n v="0"/>
    <n v="0"/>
    <n v="0"/>
    <n v="4.7416200000000002"/>
  </r>
  <r>
    <x v="0"/>
    <x v="29"/>
    <x v="2"/>
    <x v="3"/>
    <n v="2816.14"/>
    <n v="21.24"/>
    <n v="6159.2382799999996"/>
    <n v="0.24196000000000001"/>
    <n v="0"/>
    <n v="0"/>
    <n v="0"/>
    <n v="0"/>
    <n v="10.00098"/>
  </r>
  <r>
    <x v="0"/>
    <x v="29"/>
    <x v="2"/>
    <x v="4"/>
    <n v="87.29"/>
    <n v="307.92"/>
    <n v="2146.1796899999999"/>
    <n v="0.11769"/>
    <n v="0"/>
    <n v="0"/>
    <n v="0"/>
    <n v="0"/>
    <n v="3.0570900000000001"/>
  </r>
  <r>
    <x v="0"/>
    <x v="29"/>
    <x v="2"/>
    <x v="5"/>
    <n v="697.68"/>
    <n v="142.74"/>
    <n v="8709.7968799999999"/>
    <n v="0.42407"/>
    <n v="0"/>
    <n v="0"/>
    <n v="0"/>
    <n v="0"/>
    <n v="12.868880000000001"/>
  </r>
  <r>
    <x v="0"/>
    <x v="29"/>
    <x v="2"/>
    <x v="6"/>
    <n v="754.99"/>
    <n v="187.52"/>
    <n v="9199.59375"/>
    <n v="0.56040000000000001"/>
    <n v="0"/>
    <n v="0"/>
    <n v="0"/>
    <n v="0"/>
    <n v="13.43868"/>
  </r>
  <r>
    <x v="0"/>
    <x v="29"/>
    <x v="2"/>
    <x v="7"/>
    <n v="8926.94"/>
    <n v="29.37"/>
    <n v="27153.09375"/>
    <n v="1.22038"/>
    <n v="0"/>
    <n v="0"/>
    <n v="0"/>
    <n v="0"/>
    <n v="42.706099999999999"/>
  </r>
  <r>
    <x v="0"/>
    <x v="29"/>
    <x v="2"/>
    <x v="8"/>
    <n v="10657.54"/>
    <n v="40.869999999999997"/>
    <n v="35039.125"/>
    <n v="1.9251199999999999"/>
    <n v="0"/>
    <n v="0"/>
    <n v="0"/>
    <n v="0"/>
    <n v="53.469670000000001"/>
  </r>
  <r>
    <x v="0"/>
    <x v="29"/>
    <x v="2"/>
    <x v="9"/>
    <n v="5013.6400000000003"/>
    <n v="66.08"/>
    <n v="28885.40625"/>
    <n v="1.6177299999999999"/>
    <n v="0"/>
    <n v="0"/>
    <n v="0"/>
    <n v="0"/>
    <n v="42.955959999999997"/>
  </r>
  <r>
    <x v="0"/>
    <x v="29"/>
    <x v="2"/>
    <x v="10"/>
    <n v="6128.42"/>
    <n v="47.71"/>
    <n v="15584.4375"/>
    <n v="1.12948"/>
    <n v="0"/>
    <n v="0"/>
    <n v="0"/>
    <n v="0"/>
    <n v="23.581150000000001"/>
  </r>
  <r>
    <x v="0"/>
    <x v="29"/>
    <x v="3"/>
    <x v="0"/>
    <n v="3605.22"/>
    <n v="34.93"/>
    <n v="8436.3515599999992"/>
    <n v="0.61768999999999996"/>
    <n v="0"/>
    <n v="0"/>
    <n v="0"/>
    <n v="0"/>
    <n v="13.06906"/>
  </r>
  <r>
    <x v="0"/>
    <x v="29"/>
    <x v="3"/>
    <x v="1"/>
    <n v="1787.36"/>
    <n v="145.32"/>
    <n v="19179.125"/>
    <n v="1.23817"/>
    <n v="0"/>
    <n v="0"/>
    <n v="0"/>
    <n v="0"/>
    <n v="27.952750000000002"/>
  </r>
  <r>
    <x v="0"/>
    <x v="29"/>
    <x v="3"/>
    <x v="2"/>
    <n v="892.44"/>
    <n v="28.18"/>
    <n v="2134.0390600000001"/>
    <n v="0.11994"/>
    <n v="0"/>
    <n v="0"/>
    <n v="0"/>
    <n v="0"/>
    <n v="3.4087200000000002"/>
  </r>
  <r>
    <x v="0"/>
    <x v="29"/>
    <x v="3"/>
    <x v="3"/>
    <n v="1914.29"/>
    <n v="21.27"/>
    <n v="3792.94922"/>
    <n v="0.17591999999999999"/>
    <n v="0"/>
    <n v="0"/>
    <n v="0"/>
    <n v="0"/>
    <n v="6.1142399999999997"/>
  </r>
  <r>
    <x v="0"/>
    <x v="29"/>
    <x v="3"/>
    <x v="4"/>
    <n v="54.83"/>
    <n v="368.07"/>
    <n v="1586.3809799999999"/>
    <n v="0.10340000000000001"/>
    <n v="0"/>
    <n v="0"/>
    <n v="0"/>
    <n v="0"/>
    <n v="2.25576"/>
  </r>
  <r>
    <x v="0"/>
    <x v="29"/>
    <x v="3"/>
    <x v="5"/>
    <n v="900.6"/>
    <n v="77.62"/>
    <n v="6425.2734399999999"/>
    <n v="0.35410000000000003"/>
    <n v="0"/>
    <n v="0"/>
    <n v="0"/>
    <n v="0"/>
    <n v="9.5561799999999995"/>
  </r>
  <r>
    <x v="0"/>
    <x v="29"/>
    <x v="3"/>
    <x v="6"/>
    <n v="359"/>
    <n v="194.92"/>
    <n v="3253.1406200000001"/>
    <n v="0.30560999999999999"/>
    <n v="0"/>
    <n v="0"/>
    <n v="0"/>
    <n v="0"/>
    <n v="4.7512499999999998"/>
  </r>
  <r>
    <x v="0"/>
    <x v="29"/>
    <x v="3"/>
    <x v="7"/>
    <n v="4758.03"/>
    <n v="27.15"/>
    <n v="12258.5625"/>
    <n v="0.65698999999999996"/>
    <n v="0"/>
    <n v="0"/>
    <n v="0"/>
    <n v="0"/>
    <n v="19.35896"/>
  </r>
  <r>
    <x v="0"/>
    <x v="29"/>
    <x v="3"/>
    <x v="8"/>
    <n v="7578.53"/>
    <n v="48.48"/>
    <n v="27963.875"/>
    <n v="1.8225199999999999"/>
    <n v="0"/>
    <n v="0"/>
    <n v="0"/>
    <n v="0"/>
    <n v="42.64573"/>
  </r>
  <r>
    <x v="0"/>
    <x v="29"/>
    <x v="3"/>
    <x v="9"/>
    <n v="4019.04"/>
    <n v="34.090000000000003"/>
    <n v="9971.34375"/>
    <n v="0.69003000000000003"/>
    <n v="0"/>
    <n v="0"/>
    <n v="0"/>
    <n v="0"/>
    <n v="15.378310000000001"/>
  </r>
  <r>
    <x v="0"/>
    <x v="29"/>
    <x v="3"/>
    <x v="10"/>
    <n v="8352.4699999999993"/>
    <n v="34.020000000000003"/>
    <n v="5767.3281200000001"/>
    <n v="0.77556999999999998"/>
    <n v="0"/>
    <n v="0"/>
    <n v="0"/>
    <n v="0"/>
    <n v="8.7689699999999995"/>
  </r>
  <r>
    <x v="0"/>
    <x v="29"/>
    <x v="4"/>
    <x v="0"/>
    <n v="8213.08"/>
    <n v="50.62"/>
    <n v="25818.84375"/>
    <n v="1.95556"/>
    <n v="0"/>
    <n v="0"/>
    <n v="0"/>
    <n v="0"/>
    <n v="39.123989999999999"/>
  </r>
  <r>
    <x v="0"/>
    <x v="29"/>
    <x v="4"/>
    <x v="1"/>
    <n v="7929.82"/>
    <n v="124.04"/>
    <n v="72803.25"/>
    <n v="4.73346"/>
    <n v="0"/>
    <n v="0"/>
    <n v="0"/>
    <n v="0"/>
    <n v="105.87608"/>
  </r>
  <r>
    <x v="0"/>
    <x v="29"/>
    <x v="4"/>
    <x v="2"/>
    <n v="3446.43"/>
    <n v="26.44"/>
    <n v="7509.7031200000001"/>
    <n v="0.40854000000000001"/>
    <n v="0"/>
    <n v="0"/>
    <n v="0"/>
    <n v="0"/>
    <n v="11.91635"/>
  </r>
  <r>
    <x v="0"/>
    <x v="29"/>
    <x v="4"/>
    <x v="3"/>
    <n v="6748.16"/>
    <n v="23.75"/>
    <n v="14359.485350000001"/>
    <n v="0.73712999999999995"/>
    <n v="0"/>
    <n v="0"/>
    <n v="0"/>
    <n v="0"/>
    <n v="23.063220000000001"/>
  </r>
  <r>
    <x v="0"/>
    <x v="29"/>
    <x v="4"/>
    <x v="4"/>
    <n v="197.98"/>
    <n v="211.39"/>
    <n v="2860.1093799999999"/>
    <n v="0.20784"/>
    <n v="0"/>
    <n v="0"/>
    <n v="0"/>
    <n v="0"/>
    <n v="4.1322700000000001"/>
  </r>
  <r>
    <x v="0"/>
    <x v="29"/>
    <x v="4"/>
    <x v="5"/>
    <n v="2480"/>
    <n v="70.31"/>
    <n v="14583.84375"/>
    <n v="0.85358999999999996"/>
    <n v="0"/>
    <n v="0"/>
    <n v="0"/>
    <n v="0"/>
    <n v="21.764189999999999"/>
  </r>
  <r>
    <x v="0"/>
    <x v="29"/>
    <x v="4"/>
    <x v="6"/>
    <n v="1356.08"/>
    <n v="159.72"/>
    <n v="8117.2031200000001"/>
    <n v="0.85531000000000001"/>
    <n v="0"/>
    <n v="0"/>
    <n v="0"/>
    <n v="0"/>
    <n v="11.90865"/>
  </r>
  <r>
    <x v="0"/>
    <x v="29"/>
    <x v="4"/>
    <x v="7"/>
    <n v="15545.94"/>
    <n v="35.78"/>
    <n v="51565.972659999999"/>
    <n v="2.7157800000000001"/>
    <n v="0"/>
    <n v="0"/>
    <n v="0"/>
    <n v="0"/>
    <n v="80.412289999999999"/>
  </r>
  <r>
    <x v="0"/>
    <x v="29"/>
    <x v="4"/>
    <x v="8"/>
    <n v="20260.419999999998"/>
    <n v="48.25"/>
    <n v="64155.878909999999"/>
    <n v="4.4981999999999998"/>
    <n v="0"/>
    <n v="0"/>
    <n v="0"/>
    <n v="0"/>
    <n v="97.260379999999998"/>
  </r>
  <r>
    <x v="0"/>
    <x v="29"/>
    <x v="4"/>
    <x v="9"/>
    <n v="12833.08"/>
    <n v="63.95"/>
    <n v="61588.0625"/>
    <n v="4.1055900000000003"/>
    <n v="0"/>
    <n v="0"/>
    <n v="0"/>
    <n v="0"/>
    <n v="92.581620000000001"/>
  </r>
  <r>
    <x v="0"/>
    <x v="29"/>
    <x v="4"/>
    <x v="10"/>
    <n v="11521.79"/>
    <n v="67.28"/>
    <n v="27373.314450000002"/>
    <n v="3.0110399999999999"/>
    <n v="0"/>
    <n v="0"/>
    <n v="0"/>
    <n v="0"/>
    <n v="40.822600000000001"/>
  </r>
  <r>
    <x v="0"/>
    <x v="29"/>
    <x v="5"/>
    <x v="0"/>
    <n v="3641.31"/>
    <n v="37.44"/>
    <n v="15314.78125"/>
    <n v="0.72014"/>
    <n v="0"/>
    <n v="0"/>
    <n v="0"/>
    <n v="0"/>
    <n v="23.487950000000001"/>
  </r>
  <r>
    <x v="0"/>
    <x v="29"/>
    <x v="5"/>
    <x v="1"/>
    <n v="788.44"/>
    <n v="149.43"/>
    <n v="11414.882809999999"/>
    <n v="0.57630999999999999"/>
    <n v="0"/>
    <n v="0"/>
    <n v="0"/>
    <n v="0"/>
    <n v="16.57649"/>
  </r>
  <r>
    <x v="0"/>
    <x v="29"/>
    <x v="5"/>
    <x v="2"/>
    <n v="733.49"/>
    <n v="26.93"/>
    <n v="2336.76953"/>
    <n v="9.6509999999999999E-2"/>
    <n v="0"/>
    <n v="0"/>
    <n v="0"/>
    <n v="0"/>
    <n v="3.7307600000000001"/>
  </r>
  <r>
    <x v="0"/>
    <x v="29"/>
    <x v="5"/>
    <x v="3"/>
    <n v="1654.88"/>
    <n v="21.51"/>
    <n v="4399.6718799999999"/>
    <n v="0.17416999999999999"/>
    <n v="0"/>
    <n v="0"/>
    <n v="0"/>
    <n v="0"/>
    <n v="7.1152699999999998"/>
  </r>
  <r>
    <x v="0"/>
    <x v="29"/>
    <x v="5"/>
    <x v="4"/>
    <n v="60.52"/>
    <n v="298.64999999999998"/>
    <n v="1896.4101599999999"/>
    <n v="8.9980000000000004E-2"/>
    <n v="0"/>
    <n v="0"/>
    <n v="0"/>
    <n v="0"/>
    <n v="2.71035"/>
  </r>
  <r>
    <x v="0"/>
    <x v="29"/>
    <x v="5"/>
    <x v="5"/>
    <n v="638.71"/>
    <n v="82.95"/>
    <n v="5993.1606400000001"/>
    <n v="0.26563999999999999"/>
    <n v="0"/>
    <n v="0"/>
    <n v="0"/>
    <n v="0"/>
    <n v="8.9966500000000007"/>
  </r>
  <r>
    <x v="0"/>
    <x v="29"/>
    <x v="5"/>
    <x v="6"/>
    <n v="231.28"/>
    <n v="125.9"/>
    <n v="1785.2792999999999"/>
    <n v="0.11226999999999999"/>
    <n v="0"/>
    <n v="0"/>
    <n v="0"/>
    <n v="0"/>
    <n v="2.6556099999999998"/>
  </r>
  <r>
    <x v="0"/>
    <x v="29"/>
    <x v="5"/>
    <x v="7"/>
    <n v="2803.06"/>
    <n v="27.45"/>
    <n v="9372.875"/>
    <n v="0.41397"/>
    <n v="0"/>
    <n v="0"/>
    <n v="0"/>
    <n v="0"/>
    <n v="14.82854"/>
  </r>
  <r>
    <x v="0"/>
    <x v="29"/>
    <x v="5"/>
    <x v="8"/>
    <n v="3486.01"/>
    <n v="62.5"/>
    <n v="22977.625"/>
    <n v="1.09162"/>
    <n v="0"/>
    <n v="0"/>
    <n v="0"/>
    <n v="0"/>
    <n v="34.582120000000003"/>
  </r>
  <r>
    <x v="0"/>
    <x v="29"/>
    <x v="5"/>
    <x v="9"/>
    <n v="1009.56"/>
    <n v="48.72"/>
    <n v="4601.3906200000001"/>
    <n v="0.2631"/>
    <n v="0"/>
    <n v="0"/>
    <n v="0"/>
    <n v="0"/>
    <n v="7.0236099999999997"/>
  </r>
  <r>
    <x v="0"/>
    <x v="29"/>
    <x v="5"/>
    <x v="10"/>
    <n v="2972.98"/>
    <n v="33.299999999999997"/>
    <n v="3959.0705600000001"/>
    <n v="0.31052999999999997"/>
    <n v="8.4700000000000001E-3"/>
    <n v="0"/>
    <n v="0"/>
    <n v="0"/>
    <n v="6.0469200000000001"/>
  </r>
  <r>
    <x v="0"/>
    <x v="29"/>
    <x v="6"/>
    <x v="0"/>
    <n v="7167.19"/>
    <n v="52.54"/>
    <n v="20724.09375"/>
    <n v="1.99437"/>
    <n v="0"/>
    <n v="0"/>
    <n v="0"/>
    <n v="0"/>
    <n v="31.676690000000001"/>
  </r>
  <r>
    <x v="0"/>
    <x v="29"/>
    <x v="6"/>
    <x v="1"/>
    <n v="6719.3"/>
    <n v="132.29"/>
    <n v="58909.433590000001"/>
    <n v="4.8440099999999999"/>
    <n v="0"/>
    <n v="0"/>
    <n v="0"/>
    <n v="0"/>
    <n v="85.876609999999999"/>
  </r>
  <r>
    <x v="0"/>
    <x v="29"/>
    <x v="6"/>
    <x v="2"/>
    <n v="2896.1"/>
    <n v="29.52"/>
    <n v="6079.4218799999999"/>
    <n v="0.44768999999999998"/>
    <n v="0"/>
    <n v="0"/>
    <n v="0"/>
    <n v="0"/>
    <n v="9.6279599999999999"/>
  </r>
  <r>
    <x v="0"/>
    <x v="29"/>
    <x v="6"/>
    <x v="3"/>
    <n v="5141.26"/>
    <n v="27.38"/>
    <n v="10203.023440000001"/>
    <n v="0.73868"/>
    <n v="0"/>
    <n v="0"/>
    <n v="0"/>
    <n v="0"/>
    <n v="16.279769999999999"/>
  </r>
  <r>
    <x v="0"/>
    <x v="29"/>
    <x v="6"/>
    <x v="4"/>
    <n v="171.12"/>
    <n v="306"/>
    <n v="3436.3278799999998"/>
    <n v="0.27528999999999998"/>
    <n v="0"/>
    <n v="0"/>
    <n v="0"/>
    <n v="0"/>
    <n v="4.9233399999999996"/>
  </r>
  <r>
    <x v="0"/>
    <x v="29"/>
    <x v="6"/>
    <x v="5"/>
    <n v="2271.75"/>
    <n v="49.57"/>
    <n v="7638.3828100000001"/>
    <n v="0.61675000000000002"/>
    <n v="0"/>
    <n v="0"/>
    <n v="0"/>
    <n v="0"/>
    <n v="11.60197"/>
  </r>
  <r>
    <x v="0"/>
    <x v="29"/>
    <x v="6"/>
    <x v="6"/>
    <n v="685.79"/>
    <n v="203.92"/>
    <n v="7673.46875"/>
    <n v="0.68830999999999998"/>
    <n v="0"/>
    <n v="0"/>
    <n v="0"/>
    <n v="0"/>
    <n v="11.196619999999999"/>
  </r>
  <r>
    <x v="0"/>
    <x v="29"/>
    <x v="6"/>
    <x v="7"/>
    <n v="14976.77"/>
    <n v="36.93"/>
    <n v="39840.46875"/>
    <n v="2.9673600000000002"/>
    <n v="0"/>
    <n v="0"/>
    <n v="0"/>
    <n v="0"/>
    <n v="62.039099999999998"/>
  </r>
  <r>
    <x v="0"/>
    <x v="29"/>
    <x v="6"/>
    <x v="8"/>
    <n v="15746.43"/>
    <n v="40.93"/>
    <n v="37652"/>
    <n v="3.4117899999999999"/>
    <n v="0"/>
    <n v="0"/>
    <n v="0"/>
    <n v="0"/>
    <n v="57.416080000000001"/>
  </r>
  <r>
    <x v="0"/>
    <x v="29"/>
    <x v="6"/>
    <x v="9"/>
    <n v="11875.89"/>
    <n v="61.64"/>
    <n v="45063.375"/>
    <n v="4.0652100000000004"/>
    <n v="0"/>
    <n v="0"/>
    <n v="0"/>
    <n v="0"/>
    <n v="67.129850000000005"/>
  </r>
  <r>
    <x v="0"/>
    <x v="29"/>
    <x v="6"/>
    <x v="10"/>
    <n v="12420.84"/>
    <n v="68.8"/>
    <n v="51771.8125"/>
    <n v="4.4141599999999999"/>
    <n v="4.3600000000000002E-3"/>
    <n v="0"/>
    <n v="0"/>
    <n v="0"/>
    <n v="77.178839999999994"/>
  </r>
  <r>
    <x v="0"/>
    <x v="29"/>
    <x v="7"/>
    <x v="0"/>
    <n v="4394.33"/>
    <n v="41.73"/>
    <n v="5253.4375"/>
    <n v="0.79154000000000002"/>
    <n v="0"/>
    <n v="0"/>
    <n v="0"/>
    <n v="0"/>
    <n v="8.0734300000000001"/>
  </r>
  <r>
    <x v="0"/>
    <x v="29"/>
    <x v="7"/>
    <x v="1"/>
    <n v="3648.95"/>
    <n v="135.58000000000001"/>
    <n v="19861.4375"/>
    <n v="2.1568499999999999"/>
    <n v="0"/>
    <n v="0"/>
    <n v="0"/>
    <n v="0"/>
    <n v="28.955069999999999"/>
  </r>
  <r>
    <x v="0"/>
    <x v="29"/>
    <x v="7"/>
    <x v="2"/>
    <n v="1272.3499999999999"/>
    <n v="31.25"/>
    <n v="1866.7890600000001"/>
    <n v="0.17607"/>
    <n v="0"/>
    <n v="0"/>
    <n v="0"/>
    <n v="0"/>
    <n v="2.9617599999999999"/>
  </r>
  <r>
    <x v="0"/>
    <x v="29"/>
    <x v="7"/>
    <x v="3"/>
    <n v="2370.9699999999998"/>
    <n v="28.17"/>
    <n v="4391.7109399999999"/>
    <n v="0.31402000000000002"/>
    <n v="0"/>
    <n v="0"/>
    <n v="0"/>
    <n v="0"/>
    <n v="7.0314100000000002"/>
  </r>
  <r>
    <x v="0"/>
    <x v="29"/>
    <x v="7"/>
    <x v="4"/>
    <n v="69.209999999999994"/>
    <n v="400"/>
    <n v="1324"/>
    <n v="0.14610000000000001"/>
    <n v="0"/>
    <n v="0"/>
    <n v="0"/>
    <n v="0"/>
    <n v="1.87561"/>
  </r>
  <r>
    <x v="0"/>
    <x v="29"/>
    <x v="7"/>
    <x v="5"/>
    <n v="936.28"/>
    <n v="62.44"/>
    <n v="3398.8203100000001"/>
    <n v="0.27034000000000002"/>
    <n v="0"/>
    <n v="0"/>
    <n v="0"/>
    <n v="0"/>
    <n v="5.1197600000000003"/>
  </r>
  <r>
    <x v="0"/>
    <x v="29"/>
    <x v="7"/>
    <x v="6"/>
    <n v="1517.33"/>
    <n v="149.29"/>
    <n v="2736.5468799999999"/>
    <n v="0.79727000000000003"/>
    <n v="0"/>
    <n v="0"/>
    <n v="0"/>
    <n v="0"/>
    <n v="4.0218100000000003"/>
  </r>
  <r>
    <x v="0"/>
    <x v="29"/>
    <x v="7"/>
    <x v="7"/>
    <n v="6914.76"/>
    <n v="36.82"/>
    <n v="19228.375"/>
    <n v="1.2563500000000001"/>
    <n v="0"/>
    <n v="0"/>
    <n v="0"/>
    <n v="0"/>
    <n v="29.963460000000001"/>
  </r>
  <r>
    <x v="0"/>
    <x v="29"/>
    <x v="7"/>
    <x v="8"/>
    <n v="8533.7099999999991"/>
    <n v="51.67"/>
    <n v="8914.125"/>
    <n v="1.6548799999999999"/>
    <n v="0"/>
    <n v="0"/>
    <n v="0"/>
    <n v="0"/>
    <n v="13.357659999999999"/>
  </r>
  <r>
    <x v="0"/>
    <x v="29"/>
    <x v="7"/>
    <x v="9"/>
    <n v="5657.71"/>
    <n v="41.9"/>
    <n v="9698.3125"/>
    <n v="1.12625"/>
    <n v="0"/>
    <n v="0"/>
    <n v="0"/>
    <n v="0"/>
    <n v="14.732950000000001"/>
  </r>
  <r>
    <x v="0"/>
    <x v="29"/>
    <x v="7"/>
    <x v="10"/>
    <n v="25856.13"/>
    <n v="25.48"/>
    <n v="8404.75"/>
    <n v="2.8331499999999998"/>
    <n v="0"/>
    <n v="0"/>
    <n v="0"/>
    <n v="0"/>
    <n v="13.301299999999999"/>
  </r>
  <r>
    <x v="0"/>
    <x v="29"/>
    <x v="8"/>
    <x v="0"/>
    <n v="24179.29"/>
    <n v="40.06"/>
    <n v="21299.125"/>
    <n v="4.0215800000000002"/>
    <n v="0"/>
    <n v="0"/>
    <n v="0"/>
    <n v="0"/>
    <n v="33.016550000000002"/>
  </r>
  <r>
    <x v="0"/>
    <x v="29"/>
    <x v="8"/>
    <x v="1"/>
    <n v="30893.599999999999"/>
    <n v="54.87"/>
    <n v="28651.875"/>
    <n v="6.27128"/>
    <n v="0"/>
    <n v="0"/>
    <n v="0"/>
    <n v="0"/>
    <n v="43.259219999999999"/>
  </r>
  <r>
    <x v="0"/>
    <x v="29"/>
    <x v="8"/>
    <x v="2"/>
    <n v="4325.41"/>
    <n v="58.26"/>
    <n v="8324.875"/>
    <n v="1.1409800000000001"/>
    <n v="0"/>
    <n v="0"/>
    <n v="0"/>
    <n v="0"/>
    <n v="12.39405"/>
  </r>
  <r>
    <x v="0"/>
    <x v="29"/>
    <x v="8"/>
    <x v="3"/>
    <n v="13034.65"/>
    <n v="19.829999999999998"/>
    <n v="9323.5156200000001"/>
    <n v="1.17014"/>
    <n v="0"/>
    <n v="0"/>
    <n v="0"/>
    <n v="0"/>
    <n v="15.04865"/>
  </r>
  <r>
    <x v="0"/>
    <x v="29"/>
    <x v="8"/>
    <x v="4"/>
    <n v="348.87"/>
    <n v="374.06"/>
    <n v="4443.7968799999999"/>
    <n v="0.66761000000000004"/>
    <n v="0"/>
    <n v="0"/>
    <n v="0"/>
    <n v="0"/>
    <n v="6.3128599999999997"/>
  </r>
  <r>
    <x v="0"/>
    <x v="29"/>
    <x v="8"/>
    <x v="5"/>
    <n v="4345.7299999999996"/>
    <n v="68.47"/>
    <n v="9738.625"/>
    <n v="1.3333999999999999"/>
    <n v="0"/>
    <n v="0"/>
    <n v="0"/>
    <n v="0"/>
    <n v="14.63043"/>
  </r>
  <r>
    <x v="0"/>
    <x v="29"/>
    <x v="8"/>
    <x v="6"/>
    <n v="8738.3700000000008"/>
    <n v="97.96"/>
    <n v="8719.25"/>
    <n v="3.2745899999999999"/>
    <n v="0"/>
    <n v="0"/>
    <n v="0"/>
    <n v="0"/>
    <n v="13.086080000000001"/>
  </r>
  <r>
    <x v="0"/>
    <x v="29"/>
    <x v="8"/>
    <x v="7"/>
    <n v="32553.75"/>
    <n v="32.11"/>
    <n v="45113.75"/>
    <n v="4.97607"/>
    <n v="0"/>
    <n v="0"/>
    <n v="0"/>
    <n v="0"/>
    <n v="70.739689999999996"/>
  </r>
  <r>
    <x v="0"/>
    <x v="29"/>
    <x v="8"/>
    <x v="8"/>
    <n v="39498.9"/>
    <n v="54.74"/>
    <n v="49890"/>
    <n v="8.8267900000000008"/>
    <n v="0"/>
    <n v="0"/>
    <n v="0"/>
    <n v="0"/>
    <n v="75.175830000000005"/>
  </r>
  <r>
    <x v="0"/>
    <x v="29"/>
    <x v="8"/>
    <x v="9"/>
    <n v="32488.46"/>
    <n v="52.24"/>
    <n v="62827.625"/>
    <n v="8.8634000000000004"/>
    <n v="0"/>
    <n v="0"/>
    <n v="0"/>
    <n v="0"/>
    <n v="95.719250000000002"/>
  </r>
  <r>
    <x v="0"/>
    <x v="29"/>
    <x v="8"/>
    <x v="10"/>
    <n v="85686.46"/>
    <n v="39.71"/>
    <n v="35660.5"/>
    <n v="12.411820000000001"/>
    <n v="0"/>
    <n v="0"/>
    <n v="0"/>
    <n v="0"/>
    <n v="54.193649999999998"/>
  </r>
  <r>
    <x v="0"/>
    <x v="30"/>
    <x v="0"/>
    <x v="0"/>
    <n v="12324.71"/>
    <n v="30.9"/>
    <n v="8080.09375"/>
    <n v="1.22987"/>
    <n v="0"/>
    <n v="0"/>
    <n v="0"/>
    <n v="0"/>
    <n v="12.49591"/>
  </r>
  <r>
    <x v="0"/>
    <x v="30"/>
    <x v="0"/>
    <x v="1"/>
    <n v="3984.21"/>
    <n v="137.69"/>
    <n v="9582.90625"/>
    <n v="1.89781"/>
    <n v="0"/>
    <n v="0"/>
    <n v="0"/>
    <n v="0"/>
    <n v="13.612640000000001"/>
  </r>
  <r>
    <x v="0"/>
    <x v="30"/>
    <x v="0"/>
    <x v="2"/>
    <n v="2276.7600000000002"/>
    <n v="48.2"/>
    <n v="4507.7734399999999"/>
    <n v="0.39953"/>
    <n v="0"/>
    <n v="0"/>
    <n v="0"/>
    <n v="0"/>
    <n v="6.8611300000000002"/>
  </r>
  <r>
    <x v="0"/>
    <x v="30"/>
    <x v="0"/>
    <x v="3"/>
    <n v="4275.59"/>
    <n v="20.54"/>
    <n v="3021.2968799999999"/>
    <n v="0.3085"/>
    <n v="0"/>
    <n v="0"/>
    <n v="0"/>
    <n v="0"/>
    <n v="4.7364199999999999"/>
  </r>
  <r>
    <x v="0"/>
    <x v="30"/>
    <x v="0"/>
    <x v="4"/>
    <n v="218.24"/>
    <n v="217.35"/>
    <n v="1308.46875"/>
    <n v="0.17885999999999999"/>
    <n v="0"/>
    <n v="0"/>
    <n v="0"/>
    <n v="0"/>
    <n v="1.86964"/>
  </r>
  <r>
    <x v="0"/>
    <x v="30"/>
    <x v="0"/>
    <x v="5"/>
    <n v="1454.08"/>
    <n v="48.76"/>
    <n v="2118.69922"/>
    <n v="0.23704"/>
    <n v="0"/>
    <n v="0"/>
    <n v="0"/>
    <n v="0"/>
    <n v="3.1262500000000002"/>
  </r>
  <r>
    <x v="0"/>
    <x v="30"/>
    <x v="0"/>
    <x v="6"/>
    <n v="5630.08"/>
    <n v="66.22"/>
    <n v="2380.0468799999999"/>
    <n v="1.03454"/>
    <n v="0"/>
    <n v="0"/>
    <n v="0"/>
    <n v="0"/>
    <n v="3.5642"/>
  </r>
  <r>
    <x v="0"/>
    <x v="30"/>
    <x v="0"/>
    <x v="7"/>
    <n v="8821.26"/>
    <n v="21.58"/>
    <n v="6748.4375"/>
    <n v="0.65351999999999999"/>
    <n v="0"/>
    <n v="0"/>
    <n v="0"/>
    <n v="0"/>
    <n v="10.56292"/>
  </r>
  <r>
    <x v="0"/>
    <x v="30"/>
    <x v="0"/>
    <x v="8"/>
    <n v="27784.77"/>
    <n v="27.17"/>
    <n v="9252.59375"/>
    <n v="2.1456"/>
    <n v="0"/>
    <n v="0"/>
    <n v="0"/>
    <n v="0"/>
    <n v="14.2675"/>
  </r>
  <r>
    <x v="0"/>
    <x v="30"/>
    <x v="0"/>
    <x v="9"/>
    <n v="6054.18"/>
    <n v="46.91"/>
    <n v="5338.5468799999999"/>
    <n v="1.0224200000000001"/>
    <n v="0"/>
    <n v="0"/>
    <n v="0"/>
    <n v="0"/>
    <n v="8.0074000000000005"/>
  </r>
  <r>
    <x v="0"/>
    <x v="30"/>
    <x v="0"/>
    <x v="10"/>
    <n v="28156.28"/>
    <n v="48.76"/>
    <n v="9964.375"/>
    <n v="3.88781"/>
    <n v="0"/>
    <n v="0"/>
    <n v="0"/>
    <n v="0"/>
    <n v="14.90883"/>
  </r>
  <r>
    <x v="0"/>
    <x v="30"/>
    <x v="1"/>
    <x v="0"/>
    <n v="7285.86"/>
    <n v="62.38"/>
    <n v="12245.59375"/>
    <n v="1.63472"/>
    <n v="0"/>
    <n v="0"/>
    <n v="0"/>
    <n v="0"/>
    <n v="18.18338"/>
  </r>
  <r>
    <x v="0"/>
    <x v="30"/>
    <x v="1"/>
    <x v="1"/>
    <n v="5679.76"/>
    <n v="134.34"/>
    <n v="19099.5625"/>
    <n v="2.52013"/>
    <n v="0"/>
    <n v="0"/>
    <n v="0"/>
    <n v="0"/>
    <n v="27.407800000000002"/>
  </r>
  <r>
    <x v="0"/>
    <x v="30"/>
    <x v="1"/>
    <x v="2"/>
    <n v="1860.13"/>
    <n v="67.03"/>
    <n v="4903.5703100000001"/>
    <n v="0.45078000000000001"/>
    <n v="0"/>
    <n v="0"/>
    <n v="0"/>
    <n v="0"/>
    <n v="7.1380699999999999"/>
  </r>
  <r>
    <x v="0"/>
    <x v="30"/>
    <x v="1"/>
    <x v="3"/>
    <n v="6592.92"/>
    <n v="13.66"/>
    <n v="3393.2109399999999"/>
    <n v="0.32307999999999998"/>
    <n v="0"/>
    <n v="0"/>
    <n v="0"/>
    <n v="0"/>
    <n v="5.5152700000000001"/>
  </r>
  <r>
    <x v="0"/>
    <x v="30"/>
    <x v="1"/>
    <x v="4"/>
    <n v="201.98"/>
    <n v="302.14999999999998"/>
    <n v="2393.0585900000001"/>
    <n v="0.26158999999999999"/>
    <n v="0"/>
    <n v="0"/>
    <n v="0"/>
    <n v="0"/>
    <n v="3.3562599999999998"/>
  </r>
  <r>
    <x v="0"/>
    <x v="30"/>
    <x v="1"/>
    <x v="5"/>
    <n v="3188.42"/>
    <n v="47.71"/>
    <n v="6848.7031200000001"/>
    <n v="0.61863999999999997"/>
    <n v="0"/>
    <n v="0"/>
    <n v="0"/>
    <n v="0"/>
    <n v="10.14823"/>
  </r>
  <r>
    <x v="0"/>
    <x v="30"/>
    <x v="1"/>
    <x v="6"/>
    <n v="3143.84"/>
    <n v="204.94"/>
    <n v="16311.0625"/>
    <n v="2.0259200000000002"/>
    <n v="0"/>
    <n v="0"/>
    <n v="0"/>
    <n v="0"/>
    <n v="23.28304"/>
  </r>
  <r>
    <x v="0"/>
    <x v="30"/>
    <x v="1"/>
    <x v="7"/>
    <n v="12909.42"/>
    <n v="27.52"/>
    <n v="15807.688480000001"/>
    <n v="1.3673999999999999"/>
    <n v="0"/>
    <n v="0"/>
    <n v="0"/>
    <n v="0"/>
    <n v="24.592420000000001"/>
  </r>
  <r>
    <x v="0"/>
    <x v="30"/>
    <x v="1"/>
    <x v="8"/>
    <n v="17452.240000000002"/>
    <n v="46.36"/>
    <n v="20058.0625"/>
    <n v="2.6406100000000001"/>
    <n v="0"/>
    <n v="0"/>
    <n v="0"/>
    <n v="0"/>
    <n v="29.792750000000002"/>
  </r>
  <r>
    <x v="0"/>
    <x v="30"/>
    <x v="1"/>
    <x v="9"/>
    <n v="8139.37"/>
    <n v="68.36"/>
    <n v="18669.78125"/>
    <n v="2.2696999999999998"/>
    <n v="0"/>
    <n v="0"/>
    <n v="0"/>
    <n v="0"/>
    <n v="27.493639999999999"/>
  </r>
  <r>
    <x v="0"/>
    <x v="30"/>
    <x v="1"/>
    <x v="10"/>
    <n v="32287.759999999998"/>
    <n v="36.76"/>
    <n v="9913.5625"/>
    <n v="3.4342199999999998"/>
    <n v="0"/>
    <n v="0"/>
    <n v="0"/>
    <n v="0"/>
    <n v="14.77163"/>
  </r>
  <r>
    <x v="0"/>
    <x v="30"/>
    <x v="2"/>
    <x v="0"/>
    <n v="6176.3"/>
    <n v="45.98"/>
    <n v="20398.375"/>
    <n v="1.26498"/>
    <n v="0"/>
    <n v="0"/>
    <n v="0"/>
    <n v="0"/>
    <n v="30.805420000000002"/>
  </r>
  <r>
    <x v="0"/>
    <x v="30"/>
    <x v="2"/>
    <x v="1"/>
    <n v="3256.2"/>
    <n v="146.08000000000001"/>
    <n v="37277.09375"/>
    <n v="2.1162899999999998"/>
    <n v="0"/>
    <n v="0"/>
    <n v="0"/>
    <n v="0"/>
    <n v="53.34196"/>
  </r>
  <r>
    <x v="0"/>
    <x v="30"/>
    <x v="2"/>
    <x v="2"/>
    <n v="1400.43"/>
    <n v="24.92"/>
    <n v="3014.91797"/>
    <n v="0.14515"/>
    <n v="0"/>
    <n v="0"/>
    <n v="0"/>
    <n v="0"/>
    <n v="4.6876699999999998"/>
  </r>
  <r>
    <x v="0"/>
    <x v="30"/>
    <x v="2"/>
    <x v="3"/>
    <n v="3109.66"/>
    <n v="21.24"/>
    <n v="6235.4492200000004"/>
    <n v="0.26857999999999999"/>
    <n v="0"/>
    <n v="0"/>
    <n v="0"/>
    <n v="0"/>
    <n v="9.95214"/>
  </r>
  <r>
    <x v="0"/>
    <x v="30"/>
    <x v="2"/>
    <x v="4"/>
    <n v="94.36"/>
    <n v="307.52"/>
    <n v="2174.1796899999999"/>
    <n v="0.12697"/>
    <n v="0"/>
    <n v="0"/>
    <n v="0"/>
    <n v="0"/>
    <n v="3.04427"/>
  </r>
  <r>
    <x v="0"/>
    <x v="30"/>
    <x v="2"/>
    <x v="5"/>
    <n v="759.5"/>
    <n v="142.72999999999999"/>
    <n v="8823.3203099999992"/>
    <n v="0.46172999999999997"/>
    <n v="0"/>
    <n v="0"/>
    <n v="0"/>
    <n v="0"/>
    <n v="12.814579999999999"/>
  </r>
  <r>
    <x v="0"/>
    <x v="30"/>
    <x v="2"/>
    <x v="6"/>
    <n v="804.36"/>
    <n v="187.52"/>
    <n v="9257.9218799999999"/>
    <n v="0.59992000000000001"/>
    <n v="0"/>
    <n v="0"/>
    <n v="0"/>
    <n v="0"/>
    <n v="13.293340000000001"/>
  </r>
  <r>
    <x v="0"/>
    <x v="30"/>
    <x v="2"/>
    <x v="7"/>
    <n v="9874.64"/>
    <n v="29.01"/>
    <n v="27495.625"/>
    <n v="1.33775"/>
    <n v="0"/>
    <n v="0"/>
    <n v="0"/>
    <n v="0"/>
    <n v="42.526490000000003"/>
  </r>
  <r>
    <x v="0"/>
    <x v="30"/>
    <x v="2"/>
    <x v="8"/>
    <n v="11515.9"/>
    <n v="40.42"/>
    <n v="34698.1875"/>
    <n v="2.0732499999999998"/>
    <n v="0"/>
    <n v="0"/>
    <n v="0"/>
    <n v="0"/>
    <n v="52.064860000000003"/>
  </r>
  <r>
    <x v="0"/>
    <x v="30"/>
    <x v="2"/>
    <x v="9"/>
    <n v="5448.72"/>
    <n v="65.77"/>
    <n v="28613.279299999998"/>
    <n v="1.73987"/>
    <n v="0"/>
    <n v="0"/>
    <n v="0"/>
    <n v="0"/>
    <n v="41.830950000000001"/>
  </r>
  <r>
    <x v="0"/>
    <x v="30"/>
    <x v="2"/>
    <x v="10"/>
    <n v="6458.36"/>
    <n v="47.34"/>
    <n v="15619.905269999999"/>
    <n v="1.1961599999999999"/>
    <n v="0"/>
    <n v="0"/>
    <n v="0"/>
    <n v="0"/>
    <n v="23.237169999999999"/>
  </r>
  <r>
    <x v="0"/>
    <x v="30"/>
    <x v="3"/>
    <x v="0"/>
    <n v="3846.55"/>
    <n v="34.68"/>
    <n v="8369.4921900000008"/>
    <n v="0.66091"/>
    <n v="0"/>
    <n v="0"/>
    <n v="0"/>
    <n v="0"/>
    <n v="12.748939999999999"/>
  </r>
  <r>
    <x v="0"/>
    <x v="30"/>
    <x v="3"/>
    <x v="1"/>
    <n v="1923.25"/>
    <n v="144.19999999999999"/>
    <n v="19595.1875"/>
    <n v="1.3396699999999999"/>
    <n v="0"/>
    <n v="0"/>
    <n v="0"/>
    <n v="0"/>
    <n v="28.076309999999999"/>
  </r>
  <r>
    <x v="0"/>
    <x v="30"/>
    <x v="3"/>
    <x v="2"/>
    <n v="970.97"/>
    <n v="28.03"/>
    <n v="2200.8808600000002"/>
    <n v="0.13133"/>
    <n v="0"/>
    <n v="0"/>
    <n v="0"/>
    <n v="0"/>
    <n v="3.45648"/>
  </r>
  <r>
    <x v="0"/>
    <x v="30"/>
    <x v="3"/>
    <x v="3"/>
    <n v="2099.62"/>
    <n v="21.27"/>
    <n v="3941.69922"/>
    <n v="0.19635"/>
    <n v="0"/>
    <n v="0"/>
    <n v="0"/>
    <n v="0"/>
    <n v="6.2461799999999998"/>
  </r>
  <r>
    <x v="0"/>
    <x v="30"/>
    <x v="3"/>
    <x v="4"/>
    <n v="59.24"/>
    <n v="367.8"/>
    <n v="1621.9902300000001"/>
    <n v="0.11175"/>
    <n v="0"/>
    <n v="0"/>
    <n v="0"/>
    <n v="0"/>
    <n v="2.2671600000000001"/>
  </r>
  <r>
    <x v="0"/>
    <x v="30"/>
    <x v="3"/>
    <x v="5"/>
    <n v="986.04"/>
    <n v="76.87"/>
    <n v="6567.46875"/>
    <n v="0.38799"/>
    <n v="0"/>
    <n v="0"/>
    <n v="0"/>
    <n v="0"/>
    <n v="9.6029400000000003"/>
  </r>
  <r>
    <x v="0"/>
    <x v="30"/>
    <x v="3"/>
    <x v="6"/>
    <n v="376.06"/>
    <n v="194.74"/>
    <n v="3322.25"/>
    <n v="0.32272000000000001"/>
    <n v="0"/>
    <n v="0"/>
    <n v="0"/>
    <n v="0"/>
    <n v="4.7696300000000003"/>
  </r>
  <r>
    <x v="0"/>
    <x v="30"/>
    <x v="3"/>
    <x v="7"/>
    <n v="5226.6000000000004"/>
    <n v="26.95"/>
    <n v="12627.92188"/>
    <n v="0.72241"/>
    <n v="0"/>
    <n v="0"/>
    <n v="0"/>
    <n v="0"/>
    <n v="19.61036"/>
  </r>
  <r>
    <x v="0"/>
    <x v="30"/>
    <x v="3"/>
    <x v="8"/>
    <n v="8169.83"/>
    <n v="48.11"/>
    <n v="28447.6875"/>
    <n v="1.96913"/>
    <n v="0"/>
    <n v="0"/>
    <n v="0"/>
    <n v="0"/>
    <n v="42.655650000000001"/>
  </r>
  <r>
    <x v="0"/>
    <x v="30"/>
    <x v="3"/>
    <x v="9"/>
    <n v="4313.07"/>
    <n v="33.83"/>
    <n v="9945.75"/>
    <n v="0.74126000000000003"/>
    <n v="0"/>
    <n v="0"/>
    <n v="0"/>
    <n v="0"/>
    <n v="15.08282"/>
  </r>
  <r>
    <x v="0"/>
    <x v="30"/>
    <x v="3"/>
    <x v="10"/>
    <n v="8529.01"/>
    <n v="33.590000000000003"/>
    <n v="5929.34375"/>
    <n v="0.80591999999999997"/>
    <n v="0"/>
    <n v="0"/>
    <n v="0"/>
    <n v="0"/>
    <n v="8.8647100000000005"/>
  </r>
  <r>
    <x v="0"/>
    <x v="30"/>
    <x v="4"/>
    <x v="0"/>
    <n v="8719.65"/>
    <n v="50.57"/>
    <n v="25618.5"/>
    <n v="2.0790000000000002"/>
    <n v="0"/>
    <n v="0"/>
    <n v="0"/>
    <n v="0"/>
    <n v="38.158549999999998"/>
  </r>
  <r>
    <x v="0"/>
    <x v="30"/>
    <x v="4"/>
    <x v="1"/>
    <n v="8529.27"/>
    <n v="123.79"/>
    <n v="74205"/>
    <n v="5.0879399999999997"/>
    <n v="0"/>
    <n v="0"/>
    <n v="0"/>
    <n v="0"/>
    <n v="106.07814999999999"/>
  </r>
  <r>
    <x v="0"/>
    <x v="30"/>
    <x v="4"/>
    <x v="2"/>
    <n v="3737.92"/>
    <n v="26.45"/>
    <n v="7708.5078100000001"/>
    <n v="0.44523000000000001"/>
    <n v="0"/>
    <n v="0"/>
    <n v="0"/>
    <n v="0"/>
    <n v="12.023260000000001"/>
  </r>
  <r>
    <x v="0"/>
    <x v="30"/>
    <x v="4"/>
    <x v="3"/>
    <n v="7371.28"/>
    <n v="23.68"/>
    <n v="14758.48438"/>
    <n v="0.80796999999999997"/>
    <n v="0"/>
    <n v="0"/>
    <n v="0"/>
    <n v="0"/>
    <n v="23.302389999999999"/>
  </r>
  <r>
    <x v="0"/>
    <x v="30"/>
    <x v="4"/>
    <x v="4"/>
    <n v="211.79"/>
    <n v="211.32"/>
    <n v="2918.3398400000001"/>
    <n v="0.22186"/>
    <n v="0"/>
    <n v="0"/>
    <n v="0"/>
    <n v="0"/>
    <n v="4.1444799999999997"/>
  </r>
  <r>
    <x v="0"/>
    <x v="30"/>
    <x v="4"/>
    <x v="5"/>
    <n v="2692.3"/>
    <n v="69.89"/>
    <n v="14837.266600000001"/>
    <n v="0.92479999999999996"/>
    <n v="0"/>
    <n v="0"/>
    <n v="0"/>
    <n v="0"/>
    <n v="21.76709"/>
  </r>
  <r>
    <x v="0"/>
    <x v="30"/>
    <x v="4"/>
    <x v="6"/>
    <n v="1407.87"/>
    <n v="159.72999999999999"/>
    <n v="8272.4375"/>
    <n v="0.89466000000000001"/>
    <n v="0"/>
    <n v="0"/>
    <n v="0"/>
    <n v="0"/>
    <n v="11.929489999999999"/>
  </r>
  <r>
    <x v="0"/>
    <x v="30"/>
    <x v="4"/>
    <x v="7"/>
    <n v="17026.169999999998"/>
    <n v="35.659999999999997"/>
    <n v="52778.1875"/>
    <n v="2.96638"/>
    <n v="0"/>
    <n v="0"/>
    <n v="0"/>
    <n v="0"/>
    <n v="80.912319999999994"/>
  </r>
  <r>
    <x v="0"/>
    <x v="30"/>
    <x v="4"/>
    <x v="8"/>
    <n v="21601.29"/>
    <n v="48.16"/>
    <n v="64573.816409999999"/>
    <n v="4.80776"/>
    <n v="0"/>
    <n v="0"/>
    <n v="0"/>
    <n v="0"/>
    <n v="96.230040000000002"/>
  </r>
  <r>
    <x v="0"/>
    <x v="30"/>
    <x v="4"/>
    <x v="9"/>
    <n v="13798.14"/>
    <n v="63.85"/>
    <n v="61617.625"/>
    <n v="4.3999199999999998"/>
    <n v="0"/>
    <n v="0"/>
    <n v="0"/>
    <n v="0"/>
    <n v="91.052430000000001"/>
  </r>
  <r>
    <x v="0"/>
    <x v="30"/>
    <x v="4"/>
    <x v="10"/>
    <n v="11934.76"/>
    <n v="67.209999999999994"/>
    <n v="27756.123049999998"/>
    <n v="3.1433499999999999"/>
    <n v="0"/>
    <n v="0"/>
    <n v="0"/>
    <n v="0"/>
    <n v="40.689239999999998"/>
  </r>
  <r>
    <x v="0"/>
    <x v="30"/>
    <x v="5"/>
    <x v="0"/>
    <n v="4066.52"/>
    <n v="37.32"/>
    <n v="15870.702149999999"/>
    <n v="0.79859000000000002"/>
    <n v="0"/>
    <n v="0"/>
    <n v="0"/>
    <n v="0"/>
    <n v="23.92822"/>
  </r>
  <r>
    <x v="0"/>
    <x v="30"/>
    <x v="5"/>
    <x v="1"/>
    <n v="869.19"/>
    <n v="148.11000000000001"/>
    <n v="11959.945309999999"/>
    <n v="0.63558999999999999"/>
    <n v="0"/>
    <n v="0"/>
    <n v="0"/>
    <n v="0"/>
    <n v="17.075040000000001"/>
  </r>
  <r>
    <x v="0"/>
    <x v="30"/>
    <x v="5"/>
    <x v="2"/>
    <n v="824.82"/>
    <n v="26.91"/>
    <n v="2457.48047"/>
    <n v="0.10867"/>
    <n v="0"/>
    <n v="0"/>
    <n v="0"/>
    <n v="0"/>
    <n v="3.8567399999999998"/>
  </r>
  <r>
    <x v="0"/>
    <x v="30"/>
    <x v="5"/>
    <x v="3"/>
    <n v="1871"/>
    <n v="21.43"/>
    <n v="4632.3710899999996"/>
    <n v="0.19706000000000001"/>
    <n v="0"/>
    <n v="0"/>
    <n v="0"/>
    <n v="0"/>
    <n v="7.3649699999999996"/>
  </r>
  <r>
    <x v="0"/>
    <x v="30"/>
    <x v="5"/>
    <x v="4"/>
    <n v="67.19"/>
    <n v="297.87"/>
    <n v="1986.7910199999999"/>
    <n v="9.9790000000000004E-2"/>
    <n v="0"/>
    <n v="0"/>
    <n v="0"/>
    <n v="0"/>
    <n v="2.7913700000000001"/>
  </r>
  <r>
    <x v="0"/>
    <x v="30"/>
    <x v="5"/>
    <x v="5"/>
    <n v="714.31"/>
    <n v="82.97"/>
    <n v="6272.3901400000004"/>
    <n v="0.29664000000000001"/>
    <n v="0"/>
    <n v="0"/>
    <n v="0"/>
    <n v="0"/>
    <n v="9.2553900000000002"/>
  </r>
  <r>
    <x v="0"/>
    <x v="30"/>
    <x v="5"/>
    <x v="6"/>
    <n v="246.17"/>
    <n v="126.65"/>
    <n v="1885.7792999999999"/>
    <n v="0.12152"/>
    <n v="0"/>
    <n v="0"/>
    <n v="0"/>
    <n v="0"/>
    <n v="2.7565"/>
  </r>
  <r>
    <x v="0"/>
    <x v="30"/>
    <x v="5"/>
    <x v="7"/>
    <n v="3162.32"/>
    <n v="27.31"/>
    <n v="9809.7421900000008"/>
    <n v="0.46259"/>
    <n v="0"/>
    <n v="0"/>
    <n v="0"/>
    <n v="0"/>
    <n v="15.258470000000001"/>
  </r>
  <r>
    <x v="0"/>
    <x v="30"/>
    <x v="5"/>
    <x v="8"/>
    <n v="3868.69"/>
    <n v="62.45"/>
    <n v="23896.90625"/>
    <n v="1.2097500000000001"/>
    <n v="0"/>
    <n v="0"/>
    <n v="0"/>
    <n v="0"/>
    <n v="35.353920000000002"/>
  </r>
  <r>
    <x v="0"/>
    <x v="30"/>
    <x v="5"/>
    <x v="9"/>
    <n v="1104.8"/>
    <n v="48.63"/>
    <n v="4631.0820299999996"/>
    <n v="0.28599000000000002"/>
    <n v="0"/>
    <n v="0"/>
    <n v="0"/>
    <n v="0"/>
    <n v="6.9487500000000004"/>
  </r>
  <r>
    <x v="0"/>
    <x v="30"/>
    <x v="5"/>
    <x v="10"/>
    <n v="3095.9"/>
    <n v="33.35"/>
    <n v="4099.8203100000001"/>
    <n v="0.33078000000000002"/>
    <n v="8.5699999999999995E-3"/>
    <n v="0"/>
    <n v="0"/>
    <n v="0"/>
    <n v="6.1546799999999999"/>
  </r>
  <r>
    <x v="0"/>
    <x v="30"/>
    <x v="6"/>
    <x v="0"/>
    <n v="7554.63"/>
    <n v="52.62"/>
    <n v="20386.3125"/>
    <n v="2.1044100000000001"/>
    <n v="0"/>
    <n v="0"/>
    <n v="0"/>
    <n v="0"/>
    <n v="30.626429999999999"/>
  </r>
  <r>
    <x v="0"/>
    <x v="30"/>
    <x v="6"/>
    <x v="1"/>
    <n v="7168.12"/>
    <n v="132.36000000000001"/>
    <n v="59404.75"/>
    <n v="5.1644899999999998"/>
    <n v="0"/>
    <n v="0"/>
    <n v="0"/>
    <n v="0"/>
    <n v="85.121260000000007"/>
  </r>
  <r>
    <x v="0"/>
    <x v="30"/>
    <x v="6"/>
    <x v="2"/>
    <n v="3104.46"/>
    <n v="29.52"/>
    <n v="6150.9531200000001"/>
    <n v="0.48087000000000002"/>
    <n v="0"/>
    <n v="0"/>
    <n v="0"/>
    <n v="0"/>
    <n v="9.5752100000000002"/>
  </r>
  <r>
    <x v="0"/>
    <x v="30"/>
    <x v="6"/>
    <x v="3"/>
    <n v="5518.77"/>
    <n v="27.37"/>
    <n v="10333.17188"/>
    <n v="0.79442000000000002"/>
    <n v="0"/>
    <n v="0"/>
    <n v="0"/>
    <n v="0"/>
    <n v="16.20673"/>
  </r>
  <r>
    <x v="0"/>
    <x v="30"/>
    <x v="6"/>
    <x v="4"/>
    <n v="182.51"/>
    <n v="306.22000000000003"/>
    <n v="3487.8083499999998"/>
    <n v="0.29410999999999998"/>
    <n v="0"/>
    <n v="0"/>
    <n v="0"/>
    <n v="0"/>
    <n v="4.9117600000000001"/>
  </r>
  <r>
    <x v="0"/>
    <x v="30"/>
    <x v="6"/>
    <x v="5"/>
    <n v="2426.08"/>
    <n v="49.62"/>
    <n v="7657.4375"/>
    <n v="0.65812000000000004"/>
    <n v="0"/>
    <n v="0"/>
    <n v="0"/>
    <n v="0"/>
    <n v="11.43258"/>
  </r>
  <r>
    <x v="0"/>
    <x v="30"/>
    <x v="6"/>
    <x v="6"/>
    <n v="723.82"/>
    <n v="203.92"/>
    <n v="7755.0468799999999"/>
    <n v="0.73014000000000001"/>
    <n v="0"/>
    <n v="0"/>
    <n v="0"/>
    <n v="0"/>
    <n v="11.122780000000001"/>
  </r>
  <r>
    <x v="0"/>
    <x v="30"/>
    <x v="6"/>
    <x v="7"/>
    <n v="16066.3"/>
    <n v="36.94"/>
    <n v="40242.125"/>
    <n v="3.1845500000000002"/>
    <n v="0"/>
    <n v="0"/>
    <n v="0"/>
    <n v="0"/>
    <n v="61.595790000000001"/>
  </r>
  <r>
    <x v="0"/>
    <x v="30"/>
    <x v="6"/>
    <x v="8"/>
    <n v="16657.78"/>
    <n v="41.01"/>
    <n v="37374.6875"/>
    <n v="3.61341"/>
    <n v="0"/>
    <n v="0"/>
    <n v="0"/>
    <n v="0"/>
    <n v="56.016309999999997"/>
  </r>
  <r>
    <x v="0"/>
    <x v="30"/>
    <x v="6"/>
    <x v="9"/>
    <n v="12600.83"/>
    <n v="61.75"/>
    <n v="44764.0625"/>
    <n v="4.3066800000000001"/>
    <n v="0"/>
    <n v="0"/>
    <n v="0"/>
    <n v="0"/>
    <n v="65.542159999999996"/>
  </r>
  <r>
    <x v="0"/>
    <x v="30"/>
    <x v="6"/>
    <x v="10"/>
    <n v="13178.51"/>
    <n v="68.84"/>
    <n v="52160.875"/>
    <n v="4.6955400000000003"/>
    <n v="4.4099999999999999E-3"/>
    <n v="0"/>
    <n v="0"/>
    <n v="0"/>
    <n v="76.431370000000001"/>
  </r>
  <r>
    <x v="0"/>
    <x v="30"/>
    <x v="7"/>
    <x v="0"/>
    <n v="4521.57"/>
    <n v="41.74"/>
    <n v="5311.625"/>
    <n v="0.82067999999999997"/>
    <n v="0"/>
    <n v="0"/>
    <n v="0"/>
    <n v="0"/>
    <n v="8.0236099999999997"/>
  </r>
  <r>
    <x v="0"/>
    <x v="30"/>
    <x v="7"/>
    <x v="1"/>
    <n v="3799.58"/>
    <n v="135.30000000000001"/>
    <n v="20380.3125"/>
    <n v="2.2690100000000002"/>
    <n v="0"/>
    <n v="0"/>
    <n v="0"/>
    <n v="0"/>
    <n v="29.20748"/>
  </r>
  <r>
    <x v="0"/>
    <x v="30"/>
    <x v="7"/>
    <x v="2"/>
    <n v="1333.78"/>
    <n v="31.21"/>
    <n v="1917.3593800000001"/>
    <n v="0.18664"/>
    <n v="0"/>
    <n v="0"/>
    <n v="0"/>
    <n v="0"/>
    <n v="2.9903"/>
  </r>
  <r>
    <x v="0"/>
    <x v="30"/>
    <x v="7"/>
    <x v="3"/>
    <n v="2532.98"/>
    <n v="28.14"/>
    <n v="4559.2109399999999"/>
    <n v="0.33910000000000001"/>
    <n v="0"/>
    <n v="0"/>
    <n v="0"/>
    <n v="0"/>
    <n v="7.1755000000000004"/>
  </r>
  <r>
    <x v="0"/>
    <x v="30"/>
    <x v="7"/>
    <x v="4"/>
    <n v="72.599999999999994"/>
    <n v="400"/>
    <n v="1356"/>
    <n v="0.15351000000000001"/>
    <n v="0"/>
    <n v="0"/>
    <n v="0"/>
    <n v="0"/>
    <n v="1.8882000000000001"/>
  </r>
  <r>
    <x v="0"/>
    <x v="30"/>
    <x v="7"/>
    <x v="5"/>
    <n v="991.19"/>
    <n v="62.5"/>
    <n v="3432.0390600000001"/>
    <n v="0.28892000000000001"/>
    <n v="0"/>
    <n v="0"/>
    <n v="0"/>
    <n v="0"/>
    <n v="5.0821199999999997"/>
  </r>
  <r>
    <x v="0"/>
    <x v="30"/>
    <x v="7"/>
    <x v="6"/>
    <n v="1535.96"/>
    <n v="149.52000000000001"/>
    <n v="2785.4846200000002"/>
    <n v="0.81252999999999997"/>
    <n v="0"/>
    <n v="0"/>
    <n v="0"/>
    <n v="0"/>
    <n v="4.0238100000000001"/>
  </r>
  <r>
    <x v="0"/>
    <x v="30"/>
    <x v="7"/>
    <x v="7"/>
    <n v="7456.53"/>
    <n v="36.78"/>
    <n v="19925.375"/>
    <n v="1.3667100000000001"/>
    <n v="0"/>
    <n v="0"/>
    <n v="0"/>
    <n v="0"/>
    <n v="30.523610000000001"/>
  </r>
  <r>
    <x v="0"/>
    <x v="30"/>
    <x v="7"/>
    <x v="8"/>
    <n v="8712.2099999999991"/>
    <n v="51.55"/>
    <n v="9201.09375"/>
    <n v="1.7052"/>
    <n v="0"/>
    <n v="0"/>
    <n v="0"/>
    <n v="0"/>
    <n v="13.554729999999999"/>
  </r>
  <r>
    <x v="0"/>
    <x v="30"/>
    <x v="7"/>
    <x v="9"/>
    <n v="5894.55"/>
    <n v="41.87"/>
    <n v="9917.6093799999999"/>
    <n v="1.1806099999999999"/>
    <n v="0"/>
    <n v="0"/>
    <n v="0"/>
    <n v="0"/>
    <n v="14.809609999999999"/>
  </r>
  <r>
    <x v="0"/>
    <x v="30"/>
    <x v="7"/>
    <x v="10"/>
    <n v="26190.91"/>
    <n v="25.45"/>
    <n v="8520.375"/>
    <n v="2.87967"/>
    <n v="0"/>
    <n v="0"/>
    <n v="0"/>
    <n v="0"/>
    <n v="13.25507"/>
  </r>
  <r>
    <x v="0"/>
    <x v="30"/>
    <x v="8"/>
    <x v="0"/>
    <n v="24711.09"/>
    <n v="40.11"/>
    <n v="21331.25"/>
    <n v="4.1390500000000001"/>
    <n v="0"/>
    <n v="0"/>
    <n v="0"/>
    <n v="0"/>
    <n v="32.500920000000001"/>
  </r>
  <r>
    <x v="0"/>
    <x v="30"/>
    <x v="8"/>
    <x v="1"/>
    <n v="31419.65"/>
    <n v="54.95"/>
    <n v="28906"/>
    <n v="6.42971"/>
    <n v="0"/>
    <n v="0"/>
    <n v="0"/>
    <n v="0"/>
    <n v="42.896030000000003"/>
  </r>
  <r>
    <x v="0"/>
    <x v="30"/>
    <x v="8"/>
    <x v="2"/>
    <n v="4468.67"/>
    <n v="58.38"/>
    <n v="8363.0468799999999"/>
    <n v="1.1870799999999999"/>
    <n v="0"/>
    <n v="0"/>
    <n v="0"/>
    <n v="0"/>
    <n v="12.23828"/>
  </r>
  <r>
    <x v="0"/>
    <x v="30"/>
    <x v="8"/>
    <x v="3"/>
    <n v="13509.32"/>
    <n v="19.850000000000001"/>
    <n v="9422.96875"/>
    <n v="1.22224"/>
    <n v="0"/>
    <n v="0"/>
    <n v="0"/>
    <n v="0"/>
    <n v="14.94852"/>
  </r>
  <r>
    <x v="0"/>
    <x v="30"/>
    <x v="8"/>
    <x v="4"/>
    <n v="360.95"/>
    <n v="374.02"/>
    <n v="4518.1328100000001"/>
    <n v="0.69232000000000005"/>
    <n v="0"/>
    <n v="0"/>
    <n v="0"/>
    <n v="0"/>
    <n v="6.3090200000000003"/>
  </r>
  <r>
    <x v="0"/>
    <x v="30"/>
    <x v="8"/>
    <x v="5"/>
    <n v="4487.8500000000004"/>
    <n v="68.64"/>
    <n v="9754.65625"/>
    <n v="1.38687"/>
    <n v="0"/>
    <n v="0"/>
    <n v="0"/>
    <n v="0"/>
    <n v="14.403090000000001"/>
  </r>
  <r>
    <x v="0"/>
    <x v="30"/>
    <x v="8"/>
    <x v="6"/>
    <n v="8828.24"/>
    <n v="98.06"/>
    <n v="8812.8125"/>
    <n v="3.3222800000000001"/>
    <n v="0"/>
    <n v="0"/>
    <n v="0"/>
    <n v="0"/>
    <n v="13.000719999999999"/>
  </r>
  <r>
    <x v="0"/>
    <x v="30"/>
    <x v="8"/>
    <x v="7"/>
    <n v="33974.230000000003"/>
    <n v="32.15"/>
    <n v="45667.5"/>
    <n v="5.2287999999999997"/>
    <n v="0"/>
    <n v="0"/>
    <n v="0"/>
    <n v="0"/>
    <n v="70.382210000000001"/>
  </r>
  <r>
    <x v="0"/>
    <x v="30"/>
    <x v="8"/>
    <x v="8"/>
    <n v="40426.230000000003"/>
    <n v="54.79"/>
    <n v="50809.5"/>
    <n v="9.1058800000000009"/>
    <n v="0"/>
    <n v="0"/>
    <n v="0"/>
    <n v="0"/>
    <n v="75.25394"/>
  </r>
  <r>
    <x v="0"/>
    <x v="30"/>
    <x v="8"/>
    <x v="9"/>
    <n v="33695.699999999997"/>
    <n v="52.33"/>
    <n v="63170.125"/>
    <n v="9.2110900000000004"/>
    <n v="0"/>
    <n v="0"/>
    <n v="0"/>
    <n v="0"/>
    <n v="94.588040000000007"/>
  </r>
  <r>
    <x v="0"/>
    <x v="30"/>
    <x v="8"/>
    <x v="10"/>
    <n v="86591.54"/>
    <n v="39.770000000000003"/>
    <n v="35992.25"/>
    <n v="12.60698"/>
    <n v="0"/>
    <n v="0"/>
    <n v="0"/>
    <n v="0"/>
    <n v="53.761319999999998"/>
  </r>
  <r>
    <x v="0"/>
    <x v="31"/>
    <x v="0"/>
    <x v="0"/>
    <n v="12585.6"/>
    <n v="30.9"/>
    <n v="8062.5"/>
    <n v="1.2642899999999999"/>
    <n v="0"/>
    <n v="0"/>
    <n v="0"/>
    <n v="0"/>
    <n v="12.26057"/>
  </r>
  <r>
    <x v="0"/>
    <x v="31"/>
    <x v="0"/>
    <x v="1"/>
    <n v="4054.52"/>
    <n v="137.66"/>
    <n v="9678.6875"/>
    <n v="1.93913"/>
    <n v="0"/>
    <n v="0"/>
    <n v="0"/>
    <n v="0"/>
    <n v="13.51904"/>
  </r>
  <r>
    <x v="0"/>
    <x v="31"/>
    <x v="0"/>
    <x v="2"/>
    <n v="2371.13"/>
    <n v="48.18"/>
    <n v="4546.7265600000001"/>
    <n v="0.41893999999999998"/>
    <n v="0"/>
    <n v="0"/>
    <n v="0"/>
    <n v="0"/>
    <n v="6.8049600000000003"/>
  </r>
  <r>
    <x v="0"/>
    <x v="31"/>
    <x v="0"/>
    <x v="3"/>
    <n v="4423.04"/>
    <n v="20.52"/>
    <n v="3025.7031200000001"/>
    <n v="0.32140999999999997"/>
    <n v="0"/>
    <n v="0"/>
    <n v="0"/>
    <n v="0"/>
    <n v="4.6643600000000003"/>
  </r>
  <r>
    <x v="0"/>
    <x v="31"/>
    <x v="0"/>
    <x v="4"/>
    <n v="224.33"/>
    <n v="217.7"/>
    <n v="1325.8203100000001"/>
    <n v="0.18451999999999999"/>
    <n v="0"/>
    <n v="0"/>
    <n v="0"/>
    <n v="0"/>
    <n v="1.8626400000000001"/>
  </r>
  <r>
    <x v="0"/>
    <x v="31"/>
    <x v="0"/>
    <x v="5"/>
    <n v="1497.84"/>
    <n v="48.64"/>
    <n v="2128.66797"/>
    <n v="0.24612999999999999"/>
    <n v="0"/>
    <n v="0"/>
    <n v="0"/>
    <n v="0"/>
    <n v="3.08894"/>
  </r>
  <r>
    <x v="0"/>
    <x v="31"/>
    <x v="0"/>
    <x v="6"/>
    <n v="5666.36"/>
    <n v="66.260000000000005"/>
    <n v="2403.9060100000002"/>
    <n v="1.0448"/>
    <n v="0"/>
    <n v="0"/>
    <n v="0"/>
    <n v="0"/>
    <n v="3.5398200000000002"/>
  </r>
  <r>
    <x v="0"/>
    <x v="31"/>
    <x v="0"/>
    <x v="7"/>
    <n v="9135.16"/>
    <n v="21.59"/>
    <n v="6778.6557599999996"/>
    <n v="0.68245"/>
    <n v="0"/>
    <n v="0"/>
    <n v="0"/>
    <n v="0"/>
    <n v="10.432980000000001"/>
  </r>
  <r>
    <x v="0"/>
    <x v="31"/>
    <x v="0"/>
    <x v="8"/>
    <n v="28130.84"/>
    <n v="27.23"/>
    <n v="9421.96875"/>
    <n v="2.1858200000000001"/>
    <n v="0"/>
    <n v="0"/>
    <n v="0"/>
    <n v="0"/>
    <n v="14.28548"/>
  </r>
  <r>
    <x v="0"/>
    <x v="31"/>
    <x v="0"/>
    <x v="9"/>
    <n v="6170.77"/>
    <n v="46.87"/>
    <n v="5464.90625"/>
    <n v="1.04575"/>
    <n v="0"/>
    <n v="0"/>
    <n v="0"/>
    <n v="0"/>
    <n v="8.0604200000000006"/>
  </r>
  <r>
    <x v="0"/>
    <x v="31"/>
    <x v="0"/>
    <x v="10"/>
    <n v="28363.42"/>
    <n v="48.73"/>
    <n v="10094.5625"/>
    <n v="3.9308999999999998"/>
    <n v="0"/>
    <n v="0"/>
    <n v="0"/>
    <n v="0"/>
    <n v="14.85234"/>
  </r>
  <r>
    <x v="0"/>
    <x v="31"/>
    <x v="1"/>
    <x v="0"/>
    <n v="7480.49"/>
    <n v="62.41"/>
    <n v="12146.9375"/>
    <n v="1.6894800000000001"/>
    <n v="0"/>
    <n v="0"/>
    <n v="0"/>
    <n v="0"/>
    <n v="17.73479"/>
  </r>
  <r>
    <x v="0"/>
    <x v="31"/>
    <x v="1"/>
    <x v="1"/>
    <n v="5822.89"/>
    <n v="134.37"/>
    <n v="19232.5625"/>
    <n v="2.60582"/>
    <n v="0"/>
    <n v="0"/>
    <n v="0"/>
    <n v="0"/>
    <n v="27.138110000000001"/>
  </r>
  <r>
    <x v="0"/>
    <x v="31"/>
    <x v="1"/>
    <x v="2"/>
    <n v="1933.83"/>
    <n v="66.91"/>
    <n v="4931.3671899999999"/>
    <n v="0.47262999999999999"/>
    <n v="0"/>
    <n v="0"/>
    <n v="0"/>
    <n v="0"/>
    <n v="7.0591200000000001"/>
  </r>
  <r>
    <x v="0"/>
    <x v="31"/>
    <x v="1"/>
    <x v="3"/>
    <n v="6844.68"/>
    <n v="13.66"/>
    <n v="3439.7734399999999"/>
    <n v="0.33850000000000002"/>
    <n v="0"/>
    <n v="0"/>
    <n v="0"/>
    <n v="0"/>
    <n v="5.4976000000000003"/>
  </r>
  <r>
    <x v="0"/>
    <x v="31"/>
    <x v="1"/>
    <x v="4"/>
    <n v="209.97"/>
    <n v="301.58"/>
    <n v="2409.6484399999999"/>
    <n v="0.27243000000000001"/>
    <n v="0"/>
    <n v="0"/>
    <n v="0"/>
    <n v="0"/>
    <n v="3.3232499999999998"/>
  </r>
  <r>
    <x v="0"/>
    <x v="31"/>
    <x v="1"/>
    <x v="5"/>
    <n v="3332.78"/>
    <n v="47.73"/>
    <n v="6890.7031200000001"/>
    <n v="0.64971999999999996"/>
    <n v="0"/>
    <n v="0"/>
    <n v="0"/>
    <n v="0"/>
    <n v="10.03979"/>
  </r>
  <r>
    <x v="0"/>
    <x v="31"/>
    <x v="1"/>
    <x v="6"/>
    <n v="3223.97"/>
    <n v="204.44"/>
    <n v="16381.75"/>
    <n v="2.09911"/>
    <n v="0"/>
    <n v="0"/>
    <n v="0"/>
    <n v="0"/>
    <n v="22.994499999999999"/>
  </r>
  <r>
    <x v="0"/>
    <x v="31"/>
    <x v="1"/>
    <x v="7"/>
    <n v="13487.9"/>
    <n v="27.49"/>
    <n v="15902.6875"/>
    <n v="1.4386000000000001"/>
    <n v="0"/>
    <n v="0"/>
    <n v="0"/>
    <n v="0"/>
    <n v="24.32865"/>
  </r>
  <r>
    <x v="0"/>
    <x v="31"/>
    <x v="1"/>
    <x v="8"/>
    <n v="17896.36"/>
    <n v="46.31"/>
    <n v="20567.9375"/>
    <n v="2.7332800000000002"/>
    <n v="0"/>
    <n v="0"/>
    <n v="0"/>
    <n v="0"/>
    <n v="30.041540000000001"/>
  </r>
  <r>
    <x v="0"/>
    <x v="31"/>
    <x v="1"/>
    <x v="9"/>
    <n v="8411.32"/>
    <n v="68.319999999999993"/>
    <n v="18579.375"/>
    <n v="2.3534700000000002"/>
    <n v="0"/>
    <n v="0"/>
    <n v="0"/>
    <n v="0"/>
    <n v="26.90344"/>
  </r>
  <r>
    <x v="0"/>
    <x v="31"/>
    <x v="1"/>
    <x v="10"/>
    <n v="32561.84"/>
    <n v="36.76"/>
    <n v="10074.0625"/>
    <n v="3.47967"/>
    <n v="0"/>
    <n v="0"/>
    <n v="0"/>
    <n v="0"/>
    <n v="14.76084"/>
  </r>
  <r>
    <x v="0"/>
    <x v="31"/>
    <x v="2"/>
    <x v="0"/>
    <n v="6608.66"/>
    <n v="45.99"/>
    <n v="19884.21875"/>
    <n v="1.3498600000000001"/>
    <n v="0"/>
    <n v="0"/>
    <n v="0"/>
    <n v="0"/>
    <n v="29.526129999999998"/>
  </r>
  <r>
    <x v="0"/>
    <x v="31"/>
    <x v="2"/>
    <x v="1"/>
    <n v="3514.34"/>
    <n v="145.6"/>
    <n v="37585.875"/>
    <n v="2.2767400000000002"/>
    <n v="0"/>
    <n v="0"/>
    <n v="0"/>
    <n v="0"/>
    <n v="52.887340000000002"/>
  </r>
  <r>
    <x v="0"/>
    <x v="31"/>
    <x v="2"/>
    <x v="2"/>
    <n v="1521.95"/>
    <n v="24.92"/>
    <n v="3028.19922"/>
    <n v="0.15808"/>
    <n v="0"/>
    <n v="0"/>
    <n v="0"/>
    <n v="0"/>
    <n v="4.6298000000000004"/>
  </r>
  <r>
    <x v="0"/>
    <x v="31"/>
    <x v="2"/>
    <x v="3"/>
    <n v="3406.65"/>
    <n v="21.25"/>
    <n v="6310.3828100000001"/>
    <n v="0.29550999999999999"/>
    <n v="0"/>
    <n v="0"/>
    <n v="0"/>
    <n v="0"/>
    <n v="9.9034300000000002"/>
  </r>
  <r>
    <x v="0"/>
    <x v="31"/>
    <x v="2"/>
    <x v="4"/>
    <n v="101.52"/>
    <n v="307.49"/>
    <n v="2201.6210900000001"/>
    <n v="0.13636999999999999"/>
    <n v="0"/>
    <n v="0"/>
    <n v="0"/>
    <n v="0"/>
    <n v="3.0312199999999998"/>
  </r>
  <r>
    <x v="0"/>
    <x v="31"/>
    <x v="2"/>
    <x v="5"/>
    <n v="822.12"/>
    <n v="142.75"/>
    <n v="8939.03125"/>
    <n v="0.49989"/>
    <n v="0"/>
    <n v="0"/>
    <n v="0"/>
    <n v="0"/>
    <n v="12.76576"/>
  </r>
  <r>
    <x v="0"/>
    <x v="31"/>
    <x v="2"/>
    <x v="6"/>
    <n v="854.01"/>
    <n v="187.51"/>
    <n v="9310.0468799999999"/>
    <n v="0.63966000000000001"/>
    <n v="0"/>
    <n v="0"/>
    <n v="0"/>
    <n v="0"/>
    <n v="13.145020000000001"/>
  </r>
  <r>
    <x v="0"/>
    <x v="31"/>
    <x v="2"/>
    <x v="7"/>
    <n v="10831.26"/>
    <n v="28.95"/>
    <n v="27696.78125"/>
    <n v="1.4559899999999999"/>
    <n v="0"/>
    <n v="0"/>
    <n v="0"/>
    <n v="0"/>
    <n v="42.125419999999998"/>
  </r>
  <r>
    <x v="0"/>
    <x v="31"/>
    <x v="2"/>
    <x v="8"/>
    <n v="12363.73"/>
    <n v="40.39"/>
    <n v="34240.90625"/>
    <n v="2.2194099999999999"/>
    <n v="0"/>
    <n v="0"/>
    <n v="0"/>
    <n v="0"/>
    <n v="50.52122"/>
  </r>
  <r>
    <x v="0"/>
    <x v="31"/>
    <x v="2"/>
    <x v="9"/>
    <n v="5878"/>
    <n v="65.89"/>
    <n v="28286.4375"/>
    <n v="1.8606199999999999"/>
    <n v="0"/>
    <n v="0"/>
    <n v="0"/>
    <n v="0"/>
    <n v="40.659950000000002"/>
  </r>
  <r>
    <x v="0"/>
    <x v="31"/>
    <x v="2"/>
    <x v="10"/>
    <n v="6787.4"/>
    <n v="47.4"/>
    <n v="15595.15625"/>
    <n v="1.2627299999999999"/>
    <n v="0"/>
    <n v="0"/>
    <n v="0"/>
    <n v="0"/>
    <n v="22.81185"/>
  </r>
  <r>
    <x v="0"/>
    <x v="31"/>
    <x v="3"/>
    <x v="0"/>
    <n v="4086.97"/>
    <n v="34.44"/>
    <n v="8280.8593799999999"/>
    <n v="0.70365999999999995"/>
    <n v="0"/>
    <n v="0"/>
    <n v="0"/>
    <n v="0"/>
    <n v="12.407819999999999"/>
  </r>
  <r>
    <x v="0"/>
    <x v="31"/>
    <x v="3"/>
    <x v="1"/>
    <n v="2063.1"/>
    <n v="143.19999999999999"/>
    <n v="20026.84375"/>
    <n v="1.44336"/>
    <n v="0"/>
    <n v="0"/>
    <n v="0"/>
    <n v="0"/>
    <n v="28.21977"/>
  </r>
  <r>
    <x v="0"/>
    <x v="31"/>
    <x v="3"/>
    <x v="2"/>
    <n v="1052.0999999999999"/>
    <n v="27.89"/>
    <n v="2262.7793000000001"/>
    <n v="0.14302999999999999"/>
    <n v="0"/>
    <n v="0"/>
    <n v="0"/>
    <n v="0"/>
    <n v="3.4951099999999999"/>
  </r>
  <r>
    <x v="0"/>
    <x v="31"/>
    <x v="3"/>
    <x v="3"/>
    <n v="2292.31"/>
    <n v="21.23"/>
    <n v="4091.3398400000001"/>
    <n v="0.21754000000000001"/>
    <n v="0"/>
    <n v="0"/>
    <n v="0"/>
    <n v="0"/>
    <n v="6.3760000000000003"/>
  </r>
  <r>
    <x v="0"/>
    <x v="31"/>
    <x v="3"/>
    <x v="4"/>
    <n v="63.79"/>
    <n v="367.33"/>
    <n v="1671.3692599999999"/>
    <n v="0.12035999999999999"/>
    <n v="0"/>
    <n v="0"/>
    <n v="0"/>
    <n v="0"/>
    <n v="2.2972999999999999"/>
  </r>
  <r>
    <x v="0"/>
    <x v="31"/>
    <x v="3"/>
    <x v="5"/>
    <n v="1074.04"/>
    <n v="76.38"/>
    <n v="6721.3203100000001"/>
    <n v="0.42265999999999998"/>
    <n v="0"/>
    <n v="0"/>
    <n v="0"/>
    <n v="0"/>
    <n v="9.6648399999999999"/>
  </r>
  <r>
    <x v="0"/>
    <x v="31"/>
    <x v="3"/>
    <x v="6"/>
    <n v="393.51"/>
    <n v="194.72"/>
    <n v="3397.8476599999999"/>
    <n v="0.34021000000000001"/>
    <n v="0"/>
    <n v="0"/>
    <n v="0"/>
    <n v="0"/>
    <n v="4.7966899999999999"/>
  </r>
  <r>
    <x v="0"/>
    <x v="31"/>
    <x v="3"/>
    <x v="7"/>
    <n v="5712.73"/>
    <n v="26.77"/>
    <n v="13011.76562"/>
    <n v="0.78978999999999999"/>
    <n v="0"/>
    <n v="0"/>
    <n v="0"/>
    <n v="0"/>
    <n v="19.875699999999998"/>
  </r>
  <r>
    <x v="0"/>
    <x v="31"/>
    <x v="3"/>
    <x v="8"/>
    <n v="8775.06"/>
    <n v="47.78"/>
    <n v="28916.53125"/>
    <n v="2.1181000000000001"/>
    <n v="0"/>
    <n v="0"/>
    <n v="0"/>
    <n v="0"/>
    <n v="42.645429999999998"/>
  </r>
  <r>
    <x v="0"/>
    <x v="31"/>
    <x v="3"/>
    <x v="9"/>
    <n v="4608.3599999999997"/>
    <n v="33.6"/>
    <n v="9921.9990199999993"/>
    <n v="0.79234000000000004"/>
    <n v="0"/>
    <n v="0"/>
    <n v="0"/>
    <n v="0"/>
    <n v="14.7996"/>
  </r>
  <r>
    <x v="0"/>
    <x v="31"/>
    <x v="3"/>
    <x v="10"/>
    <n v="8711.52"/>
    <n v="33.4"/>
    <n v="6095.4843799999999"/>
    <n v="0.83711000000000002"/>
    <n v="0"/>
    <n v="0"/>
    <n v="0"/>
    <n v="0"/>
    <n v="8.9621999999999993"/>
  </r>
  <r>
    <x v="0"/>
    <x v="31"/>
    <x v="4"/>
    <x v="0"/>
    <n v="9223.59"/>
    <n v="50.53"/>
    <n v="25463.40625"/>
    <n v="2.2017000000000002"/>
    <n v="0"/>
    <n v="0"/>
    <n v="0"/>
    <n v="0"/>
    <n v="37.293529999999997"/>
  </r>
  <r>
    <x v="0"/>
    <x v="31"/>
    <x v="4"/>
    <x v="1"/>
    <n v="9142.36"/>
    <n v="123.48"/>
    <n v="75706.625"/>
    <n v="5.4495899999999997"/>
    <n v="0"/>
    <n v="0"/>
    <n v="0"/>
    <n v="0"/>
    <n v="106.42138"/>
  </r>
  <r>
    <x v="0"/>
    <x v="31"/>
    <x v="4"/>
    <x v="2"/>
    <n v="4037.01"/>
    <n v="26.41"/>
    <n v="7898.3906200000001"/>
    <n v="0.48281000000000002"/>
    <n v="0"/>
    <n v="0"/>
    <n v="0"/>
    <n v="0"/>
    <n v="12.11495"/>
  </r>
  <r>
    <x v="0"/>
    <x v="31"/>
    <x v="4"/>
    <x v="3"/>
    <n v="8013.89"/>
    <n v="23.6"/>
    <n v="15167.1875"/>
    <n v="0.88075000000000003"/>
    <n v="0"/>
    <n v="0"/>
    <n v="0"/>
    <n v="0"/>
    <n v="23.55077"/>
  </r>
  <r>
    <x v="0"/>
    <x v="31"/>
    <x v="4"/>
    <x v="4"/>
    <n v="225.87"/>
    <n v="211.6"/>
    <n v="2979.30078"/>
    <n v="0.23616999999999999"/>
    <n v="0"/>
    <n v="0"/>
    <n v="0"/>
    <n v="0"/>
    <n v="4.1602499999999996"/>
  </r>
  <r>
    <x v="0"/>
    <x v="31"/>
    <x v="4"/>
    <x v="5"/>
    <n v="2909.06"/>
    <n v="69.67"/>
    <n v="15102.07812"/>
    <n v="0.99728000000000006"/>
    <n v="0"/>
    <n v="0"/>
    <n v="0"/>
    <n v="0"/>
    <n v="21.786850000000001"/>
  </r>
  <r>
    <x v="0"/>
    <x v="31"/>
    <x v="4"/>
    <x v="6"/>
    <n v="1460.72"/>
    <n v="159.66"/>
    <n v="8438.25"/>
    <n v="0.93479999999999996"/>
    <n v="0"/>
    <n v="0"/>
    <n v="0"/>
    <n v="0"/>
    <n v="11.965669999999999"/>
  </r>
  <r>
    <x v="0"/>
    <x v="31"/>
    <x v="4"/>
    <x v="7"/>
    <n v="18544.8"/>
    <n v="35.58"/>
    <n v="54025.6875"/>
    <n v="3.2228500000000002"/>
    <n v="0"/>
    <n v="0"/>
    <n v="0"/>
    <n v="0"/>
    <n v="81.450760000000002"/>
  </r>
  <r>
    <x v="0"/>
    <x v="31"/>
    <x v="4"/>
    <x v="8"/>
    <n v="22954.080000000002"/>
    <n v="48.09"/>
    <n v="65057.25"/>
    <n v="5.1196299999999999"/>
    <n v="0"/>
    <n v="0"/>
    <n v="0"/>
    <n v="0"/>
    <n v="95.334140000000005"/>
  </r>
  <r>
    <x v="0"/>
    <x v="31"/>
    <x v="4"/>
    <x v="9"/>
    <n v="14765.21"/>
    <n v="63.79"/>
    <n v="61687.5"/>
    <n v="4.6945899999999998"/>
    <n v="0"/>
    <n v="0"/>
    <n v="0"/>
    <n v="0"/>
    <n v="89.635149999999996"/>
  </r>
  <r>
    <x v="0"/>
    <x v="31"/>
    <x v="4"/>
    <x v="10"/>
    <n v="12354.91"/>
    <n v="67.150000000000006"/>
    <n v="28211.75"/>
    <n v="3.2778299999999998"/>
    <n v="0"/>
    <n v="0"/>
    <n v="0"/>
    <n v="0"/>
    <n v="40.667610000000003"/>
  </r>
  <r>
    <x v="0"/>
    <x v="31"/>
    <x v="5"/>
    <x v="0"/>
    <n v="4504.37"/>
    <n v="37.36"/>
    <n v="16357.875"/>
    <n v="0.87941000000000003"/>
    <n v="0"/>
    <n v="0"/>
    <n v="0"/>
    <n v="0"/>
    <n v="24.24934"/>
  </r>
  <r>
    <x v="0"/>
    <x v="31"/>
    <x v="5"/>
    <x v="1"/>
    <n v="953.89"/>
    <n v="147.36000000000001"/>
    <n v="12480.98438"/>
    <n v="0.69743999999999995"/>
    <n v="0"/>
    <n v="0"/>
    <n v="0"/>
    <n v="0"/>
    <n v="17.523299999999999"/>
  </r>
  <r>
    <x v="0"/>
    <x v="31"/>
    <x v="5"/>
    <x v="2"/>
    <n v="920.54"/>
    <n v="26.9"/>
    <n v="2575.2793000000001"/>
    <n v="0.12139999999999999"/>
    <n v="0"/>
    <n v="0"/>
    <n v="0"/>
    <n v="0"/>
    <n v="3.97411"/>
  </r>
  <r>
    <x v="0"/>
    <x v="31"/>
    <x v="5"/>
    <x v="3"/>
    <n v="2097.61"/>
    <n v="21.4"/>
    <n v="4849.9414100000004"/>
    <n v="0.22101999999999999"/>
    <n v="0"/>
    <n v="0"/>
    <n v="0"/>
    <n v="0"/>
    <n v="7.5826900000000004"/>
  </r>
  <r>
    <x v="0"/>
    <x v="31"/>
    <x v="5"/>
    <x v="4"/>
    <n v="74.14"/>
    <n v="298.16000000000003"/>
    <n v="2072.1796899999999"/>
    <n v="0.11002000000000001"/>
    <n v="0"/>
    <n v="0"/>
    <n v="0"/>
    <n v="0"/>
    <n v="2.8627199999999999"/>
  </r>
  <r>
    <x v="0"/>
    <x v="31"/>
    <x v="5"/>
    <x v="5"/>
    <n v="793.07"/>
    <n v="83"/>
    <n v="6536.7182599999996"/>
    <n v="0.32895000000000002"/>
    <n v="0"/>
    <n v="0"/>
    <n v="0"/>
    <n v="0"/>
    <n v="9.4842300000000002"/>
  </r>
  <r>
    <x v="0"/>
    <x v="31"/>
    <x v="5"/>
    <x v="6"/>
    <n v="261.73"/>
    <n v="127.21"/>
    <n v="1979.4589800000001"/>
    <n v="0.13122"/>
    <n v="0"/>
    <n v="0"/>
    <n v="0"/>
    <n v="0"/>
    <n v="2.8444199999999999"/>
  </r>
  <r>
    <x v="0"/>
    <x v="31"/>
    <x v="5"/>
    <x v="7"/>
    <n v="3537.12"/>
    <n v="27.25"/>
    <n v="10214.351559999999"/>
    <n v="0.51321000000000006"/>
    <n v="0"/>
    <n v="0"/>
    <n v="0"/>
    <n v="0"/>
    <n v="15.62372"/>
  </r>
  <r>
    <x v="0"/>
    <x v="31"/>
    <x v="5"/>
    <x v="8"/>
    <n v="4264.68"/>
    <n v="62.48"/>
    <n v="24739.546880000002"/>
    <n v="1.3320099999999999"/>
    <n v="0"/>
    <n v="0"/>
    <n v="0"/>
    <n v="0"/>
    <n v="35.98809"/>
  </r>
  <r>
    <x v="0"/>
    <x v="31"/>
    <x v="5"/>
    <x v="9"/>
    <n v="1200.1099999999999"/>
    <n v="48.66"/>
    <n v="4637.8906200000001"/>
    <n v="0.30891999999999997"/>
    <n v="0"/>
    <n v="0"/>
    <n v="0"/>
    <n v="0"/>
    <n v="6.8419100000000004"/>
  </r>
  <r>
    <x v="0"/>
    <x v="31"/>
    <x v="5"/>
    <x v="10"/>
    <n v="3222.21"/>
    <n v="33.369999999999997"/>
    <n v="4214.4218799999999"/>
    <n v="0.35158"/>
    <n v="8.6800000000000002E-3"/>
    <n v="0"/>
    <n v="0"/>
    <n v="0"/>
    <n v="6.22051"/>
  </r>
  <r>
    <x v="0"/>
    <x v="31"/>
    <x v="6"/>
    <x v="0"/>
    <n v="7939.38"/>
    <n v="52.67"/>
    <n v="20265.125"/>
    <n v="2.2138"/>
    <n v="0"/>
    <n v="0"/>
    <n v="0"/>
    <n v="0"/>
    <n v="29.934449999999998"/>
  </r>
  <r>
    <x v="0"/>
    <x v="31"/>
    <x v="6"/>
    <x v="1"/>
    <n v="7623.77"/>
    <n v="132.38"/>
    <n v="60319.625"/>
    <n v="5.4898999999999996"/>
    <n v="0"/>
    <n v="0"/>
    <n v="0"/>
    <n v="0"/>
    <n v="84.988280000000003"/>
  </r>
  <r>
    <x v="0"/>
    <x v="31"/>
    <x v="6"/>
    <x v="2"/>
    <n v="3316.84"/>
    <n v="29.52"/>
    <n v="6269.5078100000001"/>
    <n v="0.51470000000000005"/>
    <n v="0"/>
    <n v="0"/>
    <n v="0"/>
    <n v="0"/>
    <n v="9.5968400000000003"/>
  </r>
  <r>
    <x v="0"/>
    <x v="31"/>
    <x v="6"/>
    <x v="3"/>
    <n v="5903.89"/>
    <n v="27.38"/>
    <n v="10543.54688"/>
    <n v="0.85131000000000001"/>
    <n v="0"/>
    <n v="0"/>
    <n v="0"/>
    <n v="0"/>
    <n v="16.26033"/>
  </r>
  <r>
    <x v="0"/>
    <x v="31"/>
    <x v="6"/>
    <x v="4"/>
    <n v="194.11"/>
    <n v="306.13"/>
    <n v="3551.0585900000001"/>
    <n v="0.31328"/>
    <n v="0"/>
    <n v="0"/>
    <n v="0"/>
    <n v="0"/>
    <n v="4.9173900000000001"/>
  </r>
  <r>
    <x v="0"/>
    <x v="31"/>
    <x v="6"/>
    <x v="5"/>
    <n v="2582.11"/>
    <n v="49.69"/>
    <n v="7753.0698199999997"/>
    <n v="0.7"/>
    <n v="0"/>
    <n v="0"/>
    <n v="0"/>
    <n v="0"/>
    <n v="11.38147"/>
  </r>
  <r>
    <x v="0"/>
    <x v="31"/>
    <x v="6"/>
    <x v="6"/>
    <n v="762.51"/>
    <n v="203.99"/>
    <n v="7892.40625"/>
    <n v="0.77271999999999996"/>
    <n v="0"/>
    <n v="0"/>
    <n v="0"/>
    <n v="0"/>
    <n v="11.1305"/>
  </r>
  <r>
    <x v="0"/>
    <x v="31"/>
    <x v="6"/>
    <x v="7"/>
    <n v="17173.900000000001"/>
    <n v="36.94"/>
    <n v="40912.5"/>
    <n v="3.4053599999999999"/>
    <n v="0"/>
    <n v="0"/>
    <n v="0"/>
    <n v="0"/>
    <n v="61.576079999999997"/>
  </r>
  <r>
    <x v="0"/>
    <x v="31"/>
    <x v="6"/>
    <x v="8"/>
    <n v="17571.080000000002"/>
    <n v="41.11"/>
    <n v="37547.9375"/>
    <n v="3.81596"/>
    <n v="0"/>
    <n v="0"/>
    <n v="0"/>
    <n v="0"/>
    <n v="55.327629999999999"/>
  </r>
  <r>
    <x v="0"/>
    <x v="31"/>
    <x v="6"/>
    <x v="9"/>
    <n v="13327.22"/>
    <n v="61.91"/>
    <n v="44971.8125"/>
    <n v="4.5492800000000004"/>
    <n v="0"/>
    <n v="0"/>
    <n v="0"/>
    <n v="0"/>
    <n v="64.738129999999998"/>
  </r>
  <r>
    <x v="0"/>
    <x v="31"/>
    <x v="6"/>
    <x v="10"/>
    <n v="13948.48"/>
    <n v="68.959999999999994"/>
    <n v="53099.5625"/>
    <n v="4.9819800000000001"/>
    <n v="4.4600000000000004E-3"/>
    <n v="0"/>
    <n v="0"/>
    <n v="0"/>
    <n v="76.500159999999994"/>
  </r>
  <r>
    <x v="0"/>
    <x v="31"/>
    <x v="7"/>
    <x v="0"/>
    <n v="4650.37"/>
    <n v="41.72"/>
    <n v="5373.0156200000001"/>
    <n v="0.85014000000000001"/>
    <n v="0"/>
    <n v="0"/>
    <n v="0"/>
    <n v="0"/>
    <n v="7.9811899999999998"/>
  </r>
  <r>
    <x v="0"/>
    <x v="31"/>
    <x v="7"/>
    <x v="1"/>
    <n v="3954.42"/>
    <n v="134.99"/>
    <n v="20902.564450000002"/>
    <n v="2.3839700000000001"/>
    <n v="0"/>
    <n v="0"/>
    <n v="0"/>
    <n v="0"/>
    <n v="29.458069999999999"/>
  </r>
  <r>
    <x v="0"/>
    <x v="31"/>
    <x v="7"/>
    <x v="2"/>
    <n v="1397"/>
    <n v="31.11"/>
    <n v="1966.8281199999999"/>
    <n v="0.19747000000000001"/>
    <n v="0"/>
    <n v="0"/>
    <n v="0"/>
    <n v="0"/>
    <n v="3.01708"/>
  </r>
  <r>
    <x v="0"/>
    <x v="31"/>
    <x v="7"/>
    <x v="3"/>
    <n v="2701.29"/>
    <n v="28.13"/>
    <n v="4735.2929700000004"/>
    <n v="0.36512"/>
    <n v="0"/>
    <n v="0"/>
    <n v="0"/>
    <n v="0"/>
    <n v="7.3282400000000001"/>
  </r>
  <r>
    <x v="0"/>
    <x v="31"/>
    <x v="7"/>
    <x v="4"/>
    <n v="76.12"/>
    <n v="400"/>
    <n v="1408"/>
    <n v="0.16120999999999999"/>
    <n v="0"/>
    <n v="0"/>
    <n v="0"/>
    <n v="0"/>
    <n v="1.92787"/>
  </r>
  <r>
    <x v="0"/>
    <x v="31"/>
    <x v="7"/>
    <x v="5"/>
    <n v="1046.6199999999999"/>
    <n v="62.66"/>
    <n v="3473.1914099999999"/>
    <n v="0.30770999999999998"/>
    <n v="0"/>
    <n v="0"/>
    <n v="0"/>
    <n v="0"/>
    <n v="5.0567200000000003"/>
  </r>
  <r>
    <x v="0"/>
    <x v="31"/>
    <x v="7"/>
    <x v="6"/>
    <n v="1554.98"/>
    <n v="149.46"/>
    <n v="2842.7031200000001"/>
    <n v="0.82809999999999995"/>
    <n v="0"/>
    <n v="0"/>
    <n v="0"/>
    <n v="0"/>
    <n v="4.0381200000000002"/>
  </r>
  <r>
    <x v="0"/>
    <x v="31"/>
    <x v="7"/>
    <x v="7"/>
    <n v="8017.77"/>
    <n v="36.72"/>
    <n v="20610.59375"/>
    <n v="1.48075"/>
    <n v="0"/>
    <n v="0"/>
    <n v="0"/>
    <n v="0"/>
    <n v="31.049389999999999"/>
  </r>
  <r>
    <x v="0"/>
    <x v="31"/>
    <x v="7"/>
    <x v="8"/>
    <n v="8897.41"/>
    <n v="51.47"/>
    <n v="9532.46875"/>
    <n v="1.7573300000000001"/>
    <n v="0"/>
    <n v="0"/>
    <n v="0"/>
    <n v="0"/>
    <n v="13.80955"/>
  </r>
  <r>
    <x v="0"/>
    <x v="31"/>
    <x v="7"/>
    <x v="9"/>
    <n v="6137.37"/>
    <n v="41.81"/>
    <n v="10153.42188"/>
    <n v="1.2362299999999999"/>
    <n v="0"/>
    <n v="0"/>
    <n v="0"/>
    <n v="0"/>
    <n v="14.90986"/>
  </r>
  <r>
    <x v="0"/>
    <x v="31"/>
    <x v="7"/>
    <x v="10"/>
    <n v="26533.4"/>
    <n v="25.41"/>
    <n v="8703.5"/>
    <n v="2.9272"/>
    <n v="0"/>
    <n v="0"/>
    <n v="0"/>
    <n v="0"/>
    <n v="13.31528"/>
  </r>
  <r>
    <x v="0"/>
    <x v="31"/>
    <x v="8"/>
    <x v="0"/>
    <n v="25244.05"/>
    <n v="40.24"/>
    <n v="21444.125"/>
    <n v="4.2570499999999996"/>
    <n v="0"/>
    <n v="0"/>
    <n v="0"/>
    <n v="0"/>
    <n v="32.123370000000001"/>
  </r>
  <r>
    <x v="0"/>
    <x v="31"/>
    <x v="8"/>
    <x v="1"/>
    <n v="31950.41"/>
    <n v="55.04"/>
    <n v="29211.375"/>
    <n v="6.5897500000000004"/>
    <n v="0"/>
    <n v="0"/>
    <n v="0"/>
    <n v="0"/>
    <n v="42.623899999999999"/>
  </r>
  <r>
    <x v="0"/>
    <x v="31"/>
    <x v="8"/>
    <x v="2"/>
    <n v="4612.49"/>
    <n v="58.52"/>
    <n v="8416.5"/>
    <n v="1.2334400000000001"/>
    <n v="0"/>
    <n v="0"/>
    <n v="0"/>
    <n v="0"/>
    <n v="12.11116"/>
  </r>
  <r>
    <x v="0"/>
    <x v="31"/>
    <x v="8"/>
    <x v="3"/>
    <n v="13988.91"/>
    <n v="19.920000000000002"/>
    <n v="9552.2343799999999"/>
    <n v="1.2749999999999999"/>
    <n v="0"/>
    <n v="0"/>
    <n v="0"/>
    <n v="0"/>
    <n v="14.89677"/>
  </r>
  <r>
    <x v="0"/>
    <x v="31"/>
    <x v="8"/>
    <x v="4"/>
    <n v="373.21"/>
    <n v="373.99"/>
    <n v="4585.0625"/>
    <n v="0.71738999999999997"/>
    <n v="0"/>
    <n v="0"/>
    <n v="0"/>
    <n v="0"/>
    <n v="6.2955800000000002"/>
  </r>
  <r>
    <x v="0"/>
    <x v="31"/>
    <x v="8"/>
    <x v="5"/>
    <n v="4630"/>
    <n v="68.77"/>
    <n v="9775.7041000000008"/>
    <n v="1.4404300000000001"/>
    <n v="0"/>
    <n v="0"/>
    <n v="0"/>
    <n v="0"/>
    <n v="14.192640000000001"/>
  </r>
  <r>
    <x v="0"/>
    <x v="31"/>
    <x v="8"/>
    <x v="6"/>
    <n v="8919.3799999999992"/>
    <n v="98.22"/>
    <n v="8951.3125"/>
    <n v="3.3706900000000002"/>
    <n v="0"/>
    <n v="0"/>
    <n v="0"/>
    <n v="0"/>
    <n v="12.98358"/>
  </r>
  <r>
    <x v="0"/>
    <x v="31"/>
    <x v="8"/>
    <x v="7"/>
    <n v="35413.980000000003"/>
    <n v="32.33"/>
    <n v="46543.5"/>
    <n v="5.4859499999999999"/>
    <n v="0"/>
    <n v="0"/>
    <n v="0"/>
    <n v="0"/>
    <n v="70.514920000000004"/>
  </r>
  <r>
    <x v="0"/>
    <x v="31"/>
    <x v="8"/>
    <x v="8"/>
    <n v="41371.040000000001"/>
    <n v="54.86"/>
    <n v="51834.375"/>
    <n v="9.3904800000000002"/>
    <n v="0"/>
    <n v="0"/>
    <n v="0"/>
    <n v="0"/>
    <n v="75.489019999999996"/>
  </r>
  <r>
    <x v="0"/>
    <x v="31"/>
    <x v="8"/>
    <x v="9"/>
    <n v="34908.86"/>
    <n v="52.4"/>
    <n v="63575.125"/>
    <n v="9.5608299999999993"/>
    <n v="0"/>
    <n v="0"/>
    <n v="0"/>
    <n v="0"/>
    <n v="93.600430000000003"/>
  </r>
  <r>
    <x v="0"/>
    <x v="31"/>
    <x v="8"/>
    <x v="10"/>
    <n v="87507.68"/>
    <n v="39.799999999999997"/>
    <n v="36460.5"/>
    <n v="12.80467"/>
    <n v="0"/>
    <n v="0"/>
    <n v="0"/>
    <n v="0"/>
    <n v="53.549370000000003"/>
  </r>
  <r>
    <x v="0"/>
    <x v="32"/>
    <x v="0"/>
    <x v="0"/>
    <n v="12847.45"/>
    <n v="30.9"/>
    <n v="8090.40625"/>
    <n v="1.2988299999999999"/>
    <n v="0"/>
    <n v="0"/>
    <n v="0"/>
    <n v="0"/>
    <n v="12.085889999999999"/>
  </r>
  <r>
    <x v="0"/>
    <x v="32"/>
    <x v="0"/>
    <x v="1"/>
    <n v="4125.97"/>
    <n v="137.52000000000001"/>
    <n v="9826.0322300000007"/>
    <n v="1.98108"/>
    <n v="0"/>
    <n v="0"/>
    <n v="0"/>
    <n v="0"/>
    <n v="13.4832"/>
  </r>
  <r>
    <x v="0"/>
    <x v="32"/>
    <x v="0"/>
    <x v="2"/>
    <n v="2466.8200000000002"/>
    <n v="48.18"/>
    <n v="4610.0859399999999"/>
    <n v="0.43862000000000001"/>
    <n v="0"/>
    <n v="0"/>
    <n v="0"/>
    <n v="0"/>
    <n v="6.7781200000000004"/>
  </r>
  <r>
    <x v="0"/>
    <x v="32"/>
    <x v="0"/>
    <x v="3"/>
    <n v="4572.09"/>
    <n v="20.47"/>
    <n v="3051.3281200000001"/>
    <n v="0.33444000000000002"/>
    <n v="0"/>
    <n v="0"/>
    <n v="0"/>
    <n v="0"/>
    <n v="4.6215200000000003"/>
  </r>
  <r>
    <x v="0"/>
    <x v="32"/>
    <x v="0"/>
    <x v="4"/>
    <n v="230.51"/>
    <n v="217.71"/>
    <n v="1345.4414099999999"/>
    <n v="0.19026000000000001"/>
    <n v="0"/>
    <n v="0"/>
    <n v="0"/>
    <n v="0"/>
    <n v="1.85687"/>
  </r>
  <r>
    <x v="0"/>
    <x v="32"/>
    <x v="0"/>
    <x v="5"/>
    <n v="1542.28"/>
    <n v="48.68"/>
    <n v="2163.25"/>
    <n v="0.25535999999999998"/>
    <n v="0"/>
    <n v="0"/>
    <n v="0"/>
    <n v="0"/>
    <n v="3.0836199999999998"/>
  </r>
  <r>
    <x v="0"/>
    <x v="32"/>
    <x v="0"/>
    <x v="6"/>
    <n v="5703.11"/>
    <n v="66.209999999999994"/>
    <n v="2433.2031200000001"/>
    <n v="1.0551900000000001"/>
    <n v="0"/>
    <n v="0"/>
    <n v="0"/>
    <n v="0"/>
    <n v="3.51993"/>
  </r>
  <r>
    <x v="0"/>
    <x v="32"/>
    <x v="0"/>
    <x v="7"/>
    <n v="9451.86"/>
    <n v="21.6"/>
    <n v="6840.0156200000001"/>
    <n v="0.71165"/>
    <n v="0"/>
    <n v="0"/>
    <n v="0"/>
    <n v="0"/>
    <n v="10.341850000000001"/>
  </r>
  <r>
    <x v="0"/>
    <x v="32"/>
    <x v="0"/>
    <x v="8"/>
    <n v="28486.7"/>
    <n v="27.17"/>
    <n v="9669.90625"/>
    <n v="2.2271000000000001"/>
    <n v="0"/>
    <n v="0"/>
    <n v="0"/>
    <n v="0"/>
    <n v="14.40489"/>
  </r>
  <r>
    <x v="0"/>
    <x v="32"/>
    <x v="0"/>
    <x v="9"/>
    <n v="6291.2"/>
    <n v="46.78"/>
    <n v="5633.2968799999999"/>
    <n v="1.0698000000000001"/>
    <n v="0"/>
    <n v="0"/>
    <n v="0"/>
    <n v="0"/>
    <n v="8.1634799999999998"/>
  </r>
  <r>
    <x v="0"/>
    <x v="32"/>
    <x v="0"/>
    <x v="10"/>
    <n v="28574.12"/>
    <n v="48.72"/>
    <n v="10266.3125"/>
    <n v="3.97472"/>
    <n v="0"/>
    <n v="0"/>
    <n v="0"/>
    <n v="0"/>
    <n v="14.83888"/>
  </r>
  <r>
    <x v="0"/>
    <x v="32"/>
    <x v="1"/>
    <x v="0"/>
    <n v="7673.43"/>
    <n v="62.44"/>
    <n v="12047.28125"/>
    <n v="1.7438100000000001"/>
    <n v="0"/>
    <n v="0"/>
    <n v="0"/>
    <n v="0"/>
    <n v="17.278639999999999"/>
  </r>
  <r>
    <x v="0"/>
    <x v="32"/>
    <x v="1"/>
    <x v="1"/>
    <n v="5967"/>
    <n v="134.37"/>
    <n v="19363.626950000002"/>
    <n v="2.6920999999999999"/>
    <n v="0"/>
    <n v="0"/>
    <n v="0"/>
    <n v="0"/>
    <n v="26.841539999999998"/>
  </r>
  <r>
    <x v="0"/>
    <x v="32"/>
    <x v="1"/>
    <x v="2"/>
    <n v="2008.03"/>
    <n v="66.94"/>
    <n v="4966.7573199999997"/>
    <n v="0.49464000000000002"/>
    <n v="0"/>
    <n v="0"/>
    <n v="0"/>
    <n v="0"/>
    <n v="6.9841499999999996"/>
  </r>
  <r>
    <x v="0"/>
    <x v="32"/>
    <x v="1"/>
    <x v="3"/>
    <n v="7100.2"/>
    <n v="13.65"/>
    <n v="3488.46875"/>
    <n v="0.35413"/>
    <n v="0"/>
    <n v="0"/>
    <n v="0"/>
    <n v="0"/>
    <n v="5.4773399999999999"/>
  </r>
  <r>
    <x v="0"/>
    <x v="32"/>
    <x v="1"/>
    <x v="4"/>
    <n v="218.06"/>
    <n v="301.45999999999998"/>
    <n v="2438.7890600000001"/>
    <n v="0.28341"/>
    <n v="0"/>
    <n v="0"/>
    <n v="0"/>
    <n v="0"/>
    <n v="3.3041299999999998"/>
  </r>
  <r>
    <x v="0"/>
    <x v="32"/>
    <x v="1"/>
    <x v="5"/>
    <n v="3478.09"/>
    <n v="47.74"/>
    <n v="6937.4370099999996"/>
    <n v="0.68101"/>
    <n v="0"/>
    <n v="0"/>
    <n v="0"/>
    <n v="0"/>
    <n v="9.9295500000000008"/>
  </r>
  <r>
    <x v="0"/>
    <x v="32"/>
    <x v="1"/>
    <x v="6"/>
    <n v="3304.66"/>
    <n v="204.03"/>
    <n v="16462.90625"/>
    <n v="2.1726700000000001"/>
    <n v="0"/>
    <n v="0"/>
    <n v="0"/>
    <n v="0"/>
    <n v="22.702000000000002"/>
  </r>
  <r>
    <x v="0"/>
    <x v="32"/>
    <x v="1"/>
    <x v="7"/>
    <n v="14070.99"/>
    <n v="27.45"/>
    <n v="16003.655269999999"/>
    <n v="1.5102500000000001"/>
    <n v="0"/>
    <n v="0"/>
    <n v="0"/>
    <n v="0"/>
    <n v="24.052900000000001"/>
  </r>
  <r>
    <x v="0"/>
    <x v="32"/>
    <x v="1"/>
    <x v="8"/>
    <n v="18352.54"/>
    <n v="46.22"/>
    <n v="21085.4375"/>
    <n v="2.82829"/>
    <n v="0"/>
    <n v="0"/>
    <n v="0"/>
    <n v="0"/>
    <n v="30.257180000000002"/>
  </r>
  <r>
    <x v="0"/>
    <x v="32"/>
    <x v="1"/>
    <x v="9"/>
    <n v="8682.0400000000009"/>
    <n v="68.290000000000006"/>
    <n v="18486.1875"/>
    <n v="2.4368400000000001"/>
    <n v="0"/>
    <n v="0"/>
    <n v="0"/>
    <n v="0"/>
    <n v="26.296469999999999"/>
  </r>
  <r>
    <x v="0"/>
    <x v="32"/>
    <x v="1"/>
    <x v="10"/>
    <n v="32840.99"/>
    <n v="36.75"/>
    <n v="10257.6875"/>
    <n v="3.5259399999999999"/>
    <n v="0"/>
    <n v="0"/>
    <n v="0"/>
    <n v="0"/>
    <n v="14.76572"/>
  </r>
  <r>
    <x v="0"/>
    <x v="32"/>
    <x v="2"/>
    <x v="0"/>
    <n v="7030.73"/>
    <n v="46.05"/>
    <n v="19438.375"/>
    <n v="1.4328399999999999"/>
    <n v="0"/>
    <n v="0"/>
    <n v="0"/>
    <n v="0"/>
    <n v="28.353200000000001"/>
  </r>
  <r>
    <x v="0"/>
    <x v="32"/>
    <x v="2"/>
    <x v="1"/>
    <n v="3774.99"/>
    <n v="145.62"/>
    <n v="37955.4375"/>
    <n v="2.4387699999999999"/>
    <n v="0"/>
    <n v="0"/>
    <n v="0"/>
    <n v="0"/>
    <n v="52.46546"/>
  </r>
  <r>
    <x v="0"/>
    <x v="32"/>
    <x v="2"/>
    <x v="2"/>
    <n v="1644.37"/>
    <n v="24.93"/>
    <n v="3051.6796899999999"/>
    <n v="0.17111000000000001"/>
    <n v="0"/>
    <n v="0"/>
    <n v="0"/>
    <n v="0"/>
    <n v="4.5832300000000004"/>
  </r>
  <r>
    <x v="0"/>
    <x v="32"/>
    <x v="2"/>
    <x v="3"/>
    <n v="3707.83"/>
    <n v="21.25"/>
    <n v="6399.0468799999999"/>
    <n v="0.32283000000000001"/>
    <n v="0"/>
    <n v="0"/>
    <n v="0"/>
    <n v="0"/>
    <n v="9.8655000000000008"/>
  </r>
  <r>
    <x v="0"/>
    <x v="32"/>
    <x v="2"/>
    <x v="4"/>
    <n v="108.81"/>
    <n v="307.87"/>
    <n v="2244.3593799999999"/>
    <n v="0.14595"/>
    <n v="0"/>
    <n v="0"/>
    <n v="0"/>
    <n v="0"/>
    <n v="3.0355099999999999"/>
  </r>
  <r>
    <x v="0"/>
    <x v="32"/>
    <x v="2"/>
    <x v="5"/>
    <n v="885.68"/>
    <n v="142.77000000000001"/>
    <n v="9074.1484400000008"/>
    <n v="0.53863000000000005"/>
    <n v="0"/>
    <n v="0"/>
    <n v="0"/>
    <n v="0"/>
    <n v="12.73014"/>
  </r>
  <r>
    <x v="0"/>
    <x v="32"/>
    <x v="2"/>
    <x v="6"/>
    <n v="904.05"/>
    <n v="187.54"/>
    <n v="9384.3593799999999"/>
    <n v="0.67971999999999999"/>
    <n v="0"/>
    <n v="0"/>
    <n v="0"/>
    <n v="0"/>
    <n v="13.016159999999999"/>
  </r>
  <r>
    <x v="0"/>
    <x v="32"/>
    <x v="2"/>
    <x v="7"/>
    <n v="11795.33"/>
    <n v="28.96"/>
    <n v="27918.53125"/>
    <n v="1.57517"/>
    <n v="0"/>
    <n v="0"/>
    <n v="0"/>
    <n v="0"/>
    <n v="41.713320000000003"/>
  </r>
  <r>
    <x v="0"/>
    <x v="32"/>
    <x v="2"/>
    <x v="8"/>
    <n v="13201.77"/>
    <n v="40.44"/>
    <n v="33888.53125"/>
    <n v="2.36408"/>
    <n v="0"/>
    <n v="0"/>
    <n v="0"/>
    <n v="0"/>
    <n v="49.116689999999998"/>
  </r>
  <r>
    <x v="0"/>
    <x v="32"/>
    <x v="2"/>
    <x v="9"/>
    <n v="6302.76"/>
    <n v="66.040000000000006"/>
    <n v="28049.591799999998"/>
    <n v="1.9803599999999999"/>
    <n v="0"/>
    <n v="0"/>
    <n v="0"/>
    <n v="0"/>
    <n v="39.605580000000003"/>
  </r>
  <r>
    <x v="0"/>
    <x v="32"/>
    <x v="2"/>
    <x v="10"/>
    <n v="7116.76"/>
    <n v="47.47"/>
    <n v="15634.8125"/>
    <n v="1.3294699999999999"/>
    <n v="0"/>
    <n v="0"/>
    <n v="0"/>
    <n v="0"/>
    <n v="22.465039999999998"/>
  </r>
  <r>
    <x v="0"/>
    <x v="32"/>
    <x v="3"/>
    <x v="0"/>
    <n v="4327.8100000000004"/>
    <n v="34.28"/>
    <n v="8255.4843799999999"/>
    <n v="0.74626000000000003"/>
    <n v="0"/>
    <n v="0"/>
    <n v="0"/>
    <n v="0"/>
    <n v="12.15419"/>
  </r>
  <r>
    <x v="0"/>
    <x v="32"/>
    <x v="3"/>
    <x v="1"/>
    <n v="2207.86"/>
    <n v="142.07"/>
    <n v="20566.1875"/>
    <n v="1.54979"/>
    <n v="0"/>
    <n v="0"/>
    <n v="0"/>
    <n v="0"/>
    <n v="28.474"/>
  </r>
  <r>
    <x v="0"/>
    <x v="32"/>
    <x v="3"/>
    <x v="2"/>
    <n v="1136.6400000000001"/>
    <n v="27.7"/>
    <n v="2341.9706999999999"/>
    <n v="0.15514"/>
    <n v="0"/>
    <n v="0"/>
    <n v="0"/>
    <n v="0"/>
    <n v="3.5546899999999999"/>
  </r>
  <r>
    <x v="0"/>
    <x v="32"/>
    <x v="3"/>
    <x v="3"/>
    <n v="2494.41"/>
    <n v="21.21"/>
    <n v="4286.4804700000004"/>
    <n v="0.23973"/>
    <n v="0"/>
    <n v="0"/>
    <n v="0"/>
    <n v="0"/>
    <n v="6.5632400000000004"/>
  </r>
  <r>
    <x v="0"/>
    <x v="32"/>
    <x v="3"/>
    <x v="4"/>
    <n v="68.48"/>
    <n v="366.64"/>
    <n v="1719.5605499999999"/>
    <n v="0.12920999999999999"/>
    <n v="0"/>
    <n v="0"/>
    <n v="0"/>
    <n v="0"/>
    <n v="2.32206"/>
  </r>
  <r>
    <x v="0"/>
    <x v="32"/>
    <x v="3"/>
    <x v="5"/>
    <n v="1165.25"/>
    <n v="75.81"/>
    <n v="6914.6796899999999"/>
    <n v="0.45829999999999999"/>
    <n v="0"/>
    <n v="0"/>
    <n v="0"/>
    <n v="0"/>
    <n v="9.7685999999999993"/>
  </r>
  <r>
    <x v="0"/>
    <x v="32"/>
    <x v="3"/>
    <x v="6"/>
    <n v="411.46"/>
    <n v="194.37"/>
    <n v="3489"/>
    <n v="0.35816999999999999"/>
    <n v="0"/>
    <n v="0"/>
    <n v="0"/>
    <n v="0"/>
    <n v="4.8388999999999998"/>
  </r>
  <r>
    <x v="0"/>
    <x v="32"/>
    <x v="3"/>
    <x v="7"/>
    <n v="6219.46"/>
    <n v="26.54"/>
    <n v="13450.14062"/>
    <n v="0.85940000000000005"/>
    <n v="0"/>
    <n v="0"/>
    <n v="0"/>
    <n v="0"/>
    <n v="20.19049"/>
  </r>
  <r>
    <x v="0"/>
    <x v="32"/>
    <x v="3"/>
    <x v="8"/>
    <n v="9396.9500000000007"/>
    <n v="47.5"/>
    <n v="29537.78125"/>
    <n v="2.2702100000000001"/>
    <n v="0"/>
    <n v="0"/>
    <n v="0"/>
    <n v="0"/>
    <n v="42.80294"/>
  </r>
  <r>
    <x v="0"/>
    <x v="32"/>
    <x v="3"/>
    <x v="9"/>
    <n v="4905.84"/>
    <n v="33.42"/>
    <n v="9942.5468799999999"/>
    <n v="0.84350999999999998"/>
    <n v="0"/>
    <n v="0"/>
    <n v="0"/>
    <n v="0"/>
    <n v="14.57264"/>
  </r>
  <r>
    <x v="0"/>
    <x v="32"/>
    <x v="3"/>
    <x v="10"/>
    <n v="8900.43"/>
    <n v="33.28"/>
    <n v="6286.8442400000004"/>
    <n v="0.86926999999999999"/>
    <n v="0"/>
    <n v="0"/>
    <n v="0"/>
    <n v="0"/>
    <n v="9.0822500000000002"/>
  </r>
  <r>
    <x v="0"/>
    <x v="32"/>
    <x v="4"/>
    <x v="0"/>
    <n v="9725.2099999999991"/>
    <n v="50.49"/>
    <n v="25325.125"/>
    <n v="2.3237299999999999"/>
    <n v="0"/>
    <n v="0"/>
    <n v="0"/>
    <n v="0"/>
    <n v="36.436520000000002"/>
  </r>
  <r>
    <x v="0"/>
    <x v="32"/>
    <x v="4"/>
    <x v="1"/>
    <n v="9768.91"/>
    <n v="123.24"/>
    <n v="77218.375"/>
    <n v="5.81846"/>
    <n v="0"/>
    <n v="0"/>
    <n v="0"/>
    <n v="0"/>
    <n v="106.63486"/>
  </r>
  <r>
    <x v="0"/>
    <x v="32"/>
    <x v="4"/>
    <x v="2"/>
    <n v="4343.9399999999996"/>
    <n v="26.36"/>
    <n v="8090.6718799999999"/>
    <n v="0.52129000000000003"/>
    <n v="0"/>
    <n v="0"/>
    <n v="0"/>
    <n v="0"/>
    <n v="12.192909999999999"/>
  </r>
  <r>
    <x v="0"/>
    <x v="32"/>
    <x v="4"/>
    <x v="3"/>
    <n v="8676.66"/>
    <n v="23.53"/>
    <n v="15594.32812"/>
    <n v="0.95555999999999996"/>
    <n v="0"/>
    <n v="0"/>
    <n v="0"/>
    <n v="0"/>
    <n v="23.78905"/>
  </r>
  <r>
    <x v="0"/>
    <x v="32"/>
    <x v="4"/>
    <x v="4"/>
    <n v="240.24"/>
    <n v="211.8"/>
    <n v="3043.5390600000001"/>
    <n v="0.25078"/>
    <n v="0"/>
    <n v="0"/>
    <n v="0"/>
    <n v="0"/>
    <n v="4.1748399999999997"/>
  </r>
  <r>
    <x v="0"/>
    <x v="32"/>
    <x v="4"/>
    <x v="5"/>
    <n v="3130.71"/>
    <n v="69.42"/>
    <n v="15386.875"/>
    <n v="1.0711200000000001"/>
    <n v="0"/>
    <n v="0"/>
    <n v="0"/>
    <n v="0"/>
    <n v="21.807950000000002"/>
  </r>
  <r>
    <x v="0"/>
    <x v="32"/>
    <x v="4"/>
    <x v="6"/>
    <n v="1514.66"/>
    <n v="159.62"/>
    <n v="8609.65625"/>
    <n v="0.97575000000000001"/>
    <n v="0"/>
    <n v="0"/>
    <n v="0"/>
    <n v="0"/>
    <n v="11.99371"/>
  </r>
  <r>
    <x v="0"/>
    <x v="32"/>
    <x v="4"/>
    <x v="7"/>
    <n v="20101.900000000001"/>
    <n v="35.49"/>
    <n v="55263.125"/>
    <n v="3.4851800000000002"/>
    <n v="0"/>
    <n v="0"/>
    <n v="0"/>
    <n v="0"/>
    <n v="81.85454"/>
  </r>
  <r>
    <x v="0"/>
    <x v="32"/>
    <x v="4"/>
    <x v="8"/>
    <n v="24319.9"/>
    <n v="48.04"/>
    <n v="65613"/>
    <n v="5.4341600000000003"/>
    <n v="0"/>
    <n v="0"/>
    <n v="0"/>
    <n v="0"/>
    <n v="94.454419999999999"/>
  </r>
  <r>
    <x v="0"/>
    <x v="32"/>
    <x v="4"/>
    <x v="9"/>
    <n v="15734.37"/>
    <n v="63.75"/>
    <n v="61781.1875"/>
    <n v="4.9897299999999998"/>
    <n v="0"/>
    <n v="0"/>
    <n v="0"/>
    <n v="0"/>
    <n v="88.187690000000003"/>
  </r>
  <r>
    <x v="0"/>
    <x v="32"/>
    <x v="4"/>
    <x v="10"/>
    <n v="12781.45"/>
    <n v="67.08"/>
    <n v="28612.810549999998"/>
    <n v="3.4142299999999999"/>
    <n v="0"/>
    <n v="0"/>
    <n v="0"/>
    <n v="0"/>
    <n v="40.519370000000002"/>
  </r>
  <r>
    <x v="0"/>
    <x v="32"/>
    <x v="5"/>
    <x v="0"/>
    <n v="4957.63"/>
    <n v="37.25"/>
    <n v="16882.78125"/>
    <n v="0.96281000000000005"/>
    <n v="0"/>
    <n v="0"/>
    <n v="0"/>
    <n v="0"/>
    <n v="24.59233"/>
  </r>
  <r>
    <x v="0"/>
    <x v="32"/>
    <x v="5"/>
    <x v="1"/>
    <n v="1042.79"/>
    <n v="146.66"/>
    <n v="13037.874019999999"/>
    <n v="0.76204000000000005"/>
    <n v="0"/>
    <n v="0"/>
    <n v="0"/>
    <n v="0"/>
    <n v="17.985430000000001"/>
  </r>
  <r>
    <x v="0"/>
    <x v="32"/>
    <x v="5"/>
    <x v="2"/>
    <n v="1021.34"/>
    <n v="26.88"/>
    <n v="2709.3691399999998"/>
    <n v="0.13478999999999999"/>
    <n v="0"/>
    <n v="0"/>
    <n v="0"/>
    <n v="0"/>
    <n v="4.1074799999999998"/>
  </r>
  <r>
    <x v="0"/>
    <x v="32"/>
    <x v="5"/>
    <x v="3"/>
    <n v="2336.52"/>
    <n v="21.37"/>
    <n v="5105.25"/>
    <n v="0.24621999999999999"/>
    <n v="0"/>
    <n v="0"/>
    <n v="0"/>
    <n v="0"/>
    <n v="7.8416499999999996"/>
  </r>
  <r>
    <x v="0"/>
    <x v="32"/>
    <x v="5"/>
    <x v="4"/>
    <n v="81.459999999999994"/>
    <n v="296.97000000000003"/>
    <n v="2173.8105500000001"/>
    <n v="0.12074"/>
    <n v="0"/>
    <n v="0"/>
    <n v="0"/>
    <n v="0"/>
    <n v="2.9504700000000001"/>
  </r>
  <r>
    <x v="0"/>
    <x v="32"/>
    <x v="5"/>
    <x v="5"/>
    <n v="875.48"/>
    <n v="82.86"/>
    <n v="6828.8911099999996"/>
    <n v="0.36268"/>
    <n v="0"/>
    <n v="0"/>
    <n v="0"/>
    <n v="0"/>
    <n v="9.7343200000000003"/>
  </r>
  <r>
    <x v="0"/>
    <x v="32"/>
    <x v="5"/>
    <x v="6"/>
    <n v="278.05"/>
    <n v="127.72"/>
    <n v="2084.4589799999999"/>
    <n v="0.14144000000000001"/>
    <n v="0"/>
    <n v="0"/>
    <n v="0"/>
    <n v="0"/>
    <n v="2.9421300000000001"/>
  </r>
  <r>
    <x v="0"/>
    <x v="32"/>
    <x v="5"/>
    <x v="7"/>
    <n v="3930"/>
    <n v="27.18"/>
    <n v="10677.757809999999"/>
    <n v="0.56610000000000005"/>
    <n v="0"/>
    <n v="0"/>
    <n v="0"/>
    <n v="0"/>
    <n v="16.046500000000002"/>
  </r>
  <r>
    <x v="0"/>
    <x v="32"/>
    <x v="5"/>
    <x v="8"/>
    <n v="4676.4799999999996"/>
    <n v="62.27"/>
    <n v="25641.78125"/>
    <n v="1.45869"/>
    <n v="0"/>
    <n v="0"/>
    <n v="0"/>
    <n v="0"/>
    <n v="36.650320000000001"/>
  </r>
  <r>
    <x v="0"/>
    <x v="32"/>
    <x v="5"/>
    <x v="9"/>
    <n v="1296.1199999999999"/>
    <n v="48.6"/>
    <n v="4666.2578100000001"/>
    <n v="0.33198"/>
    <n v="0"/>
    <n v="0"/>
    <n v="0"/>
    <n v="0"/>
    <n v="6.7626099999999996"/>
  </r>
  <r>
    <x v="0"/>
    <x v="32"/>
    <x v="5"/>
    <x v="10"/>
    <n v="3352.87"/>
    <n v="33.340000000000003"/>
    <n v="4356.4218799999999"/>
    <n v="0.37308999999999998"/>
    <n v="8.7799999999999996E-3"/>
    <n v="0"/>
    <n v="0"/>
    <n v="0"/>
    <n v="6.3172699999999997"/>
  </r>
  <r>
    <x v="0"/>
    <x v="32"/>
    <x v="6"/>
    <x v="0"/>
    <n v="8328.26"/>
    <n v="52.75"/>
    <n v="20514.5"/>
    <n v="2.3245300000000002"/>
    <n v="0"/>
    <n v="0"/>
    <n v="0"/>
    <n v="0"/>
    <n v="29.765460000000001"/>
  </r>
  <r>
    <x v="0"/>
    <x v="32"/>
    <x v="6"/>
    <x v="1"/>
    <n v="8092.51"/>
    <n v="132.46"/>
    <n v="62091.316409999999"/>
    <n v="5.8248800000000003"/>
    <n v="0"/>
    <n v="0"/>
    <n v="0"/>
    <n v="0"/>
    <n v="85.943470000000005"/>
  </r>
  <r>
    <x v="0"/>
    <x v="32"/>
    <x v="6"/>
    <x v="2"/>
    <n v="3535.87"/>
    <n v="29.54"/>
    <n v="6469.0703100000001"/>
    <n v="0.54959999999999998"/>
    <n v="0"/>
    <n v="0"/>
    <n v="0"/>
    <n v="0"/>
    <n v="9.7273300000000003"/>
  </r>
  <r>
    <x v="0"/>
    <x v="32"/>
    <x v="6"/>
    <x v="3"/>
    <n v="6301.39"/>
    <n v="27.38"/>
    <n v="10882.01562"/>
    <n v="0.91002000000000005"/>
    <n v="0"/>
    <n v="0"/>
    <n v="0"/>
    <n v="0"/>
    <n v="16.486160000000002"/>
  </r>
  <r>
    <x v="0"/>
    <x v="32"/>
    <x v="6"/>
    <x v="4"/>
    <n v="206.16"/>
    <n v="306.33999999999997"/>
    <n v="3691.4294399999999"/>
    <n v="0.3332"/>
    <n v="0"/>
    <n v="0"/>
    <n v="0"/>
    <n v="0"/>
    <n v="5.02135"/>
  </r>
  <r>
    <x v="0"/>
    <x v="32"/>
    <x v="6"/>
    <x v="5"/>
    <n v="2742.13"/>
    <n v="49.81"/>
    <n v="7971.1796899999999"/>
    <n v="0.74306000000000005"/>
    <n v="0"/>
    <n v="0"/>
    <n v="0"/>
    <n v="0"/>
    <n v="11.493600000000001"/>
  </r>
  <r>
    <x v="0"/>
    <x v="32"/>
    <x v="6"/>
    <x v="6"/>
    <n v="802.32"/>
    <n v="204.04"/>
    <n v="8123.0156200000001"/>
    <n v="0.81652999999999998"/>
    <n v="0"/>
    <n v="0"/>
    <n v="0"/>
    <n v="0"/>
    <n v="11.25352"/>
  </r>
  <r>
    <x v="0"/>
    <x v="32"/>
    <x v="6"/>
    <x v="7"/>
    <n v="18313.53"/>
    <n v="37.08"/>
    <n v="42253.308590000001"/>
    <n v="3.6334"/>
    <n v="0"/>
    <n v="0"/>
    <n v="0"/>
    <n v="0"/>
    <n v="62.457819999999998"/>
  </r>
  <r>
    <x v="0"/>
    <x v="32"/>
    <x v="6"/>
    <x v="8"/>
    <n v="18503.060000000001"/>
    <n v="41.26"/>
    <n v="38449.1875"/>
    <n v="4.0233800000000004"/>
    <n v="0"/>
    <n v="0"/>
    <n v="0"/>
    <n v="0"/>
    <n v="55.64237"/>
  </r>
  <r>
    <x v="0"/>
    <x v="32"/>
    <x v="6"/>
    <x v="9"/>
    <n v="14067.42"/>
    <n v="62.2"/>
    <n v="46040.75"/>
    <n v="4.7976400000000003"/>
    <n v="0"/>
    <n v="0"/>
    <n v="0"/>
    <n v="0"/>
    <n v="65.091980000000007"/>
  </r>
  <r>
    <x v="0"/>
    <x v="32"/>
    <x v="6"/>
    <x v="10"/>
    <n v="14740.56"/>
    <n v="69.260000000000005"/>
    <n v="54860.246090000001"/>
    <n v="5.2779199999999999"/>
    <n v="4.5100000000000001E-3"/>
    <n v="0"/>
    <n v="0"/>
    <n v="0"/>
    <n v="77.628619999999998"/>
  </r>
  <r>
    <x v="0"/>
    <x v="32"/>
    <x v="7"/>
    <x v="0"/>
    <n v="4781.13"/>
    <n v="41.65"/>
    <n v="5445.5"/>
    <n v="0.87999000000000005"/>
    <n v="0"/>
    <n v="0"/>
    <n v="0"/>
    <n v="0"/>
    <n v="7.9477099999999998"/>
  </r>
  <r>
    <x v="0"/>
    <x v="32"/>
    <x v="7"/>
    <x v="1"/>
    <n v="4114.1400000000003"/>
    <n v="134.07"/>
    <n v="21413.28125"/>
    <n v="2.5016600000000002"/>
    <n v="0"/>
    <n v="0"/>
    <n v="0"/>
    <n v="0"/>
    <n v="29.653269999999999"/>
  </r>
  <r>
    <x v="0"/>
    <x v="32"/>
    <x v="7"/>
    <x v="2"/>
    <n v="1462.41"/>
    <n v="31.04"/>
    <n v="2030.6406199999999"/>
    <n v="0.20863999999999999"/>
    <n v="0"/>
    <n v="0"/>
    <n v="0"/>
    <n v="0"/>
    <n v="3.0603899999999999"/>
  </r>
  <r>
    <x v="0"/>
    <x v="32"/>
    <x v="7"/>
    <x v="3"/>
    <n v="2877.19"/>
    <n v="28.11"/>
    <n v="4944.6328100000001"/>
    <n v="0.39226"/>
    <n v="0"/>
    <n v="0"/>
    <n v="0"/>
    <n v="0"/>
    <n v="7.5175799999999997"/>
  </r>
  <r>
    <x v="0"/>
    <x v="32"/>
    <x v="7"/>
    <x v="4"/>
    <n v="79.709999999999994"/>
    <n v="400"/>
    <n v="1436"/>
    <n v="0.16905000000000001"/>
    <n v="0"/>
    <n v="0"/>
    <n v="0"/>
    <n v="0"/>
    <n v="1.93153"/>
  </r>
  <r>
    <x v="0"/>
    <x v="32"/>
    <x v="7"/>
    <x v="5"/>
    <n v="1102.74"/>
    <n v="62.69"/>
    <n v="3518.1601599999999"/>
    <n v="0.32673999999999997"/>
    <n v="0"/>
    <n v="0"/>
    <n v="0"/>
    <n v="0"/>
    <n v="5.0323700000000002"/>
  </r>
  <r>
    <x v="0"/>
    <x v="32"/>
    <x v="7"/>
    <x v="6"/>
    <n v="1574.36"/>
    <n v="149.52000000000001"/>
    <n v="2897.625"/>
    <n v="0.84396000000000004"/>
    <n v="0"/>
    <n v="0"/>
    <n v="0"/>
    <n v="0"/>
    <n v="4.0435400000000001"/>
  </r>
  <r>
    <x v="0"/>
    <x v="32"/>
    <x v="7"/>
    <x v="7"/>
    <n v="8603.7199999999993"/>
    <n v="36.65"/>
    <n v="21477.720700000002"/>
    <n v="1.5994200000000001"/>
    <n v="0"/>
    <n v="0"/>
    <n v="0"/>
    <n v="0"/>
    <n v="31.789439999999999"/>
  </r>
  <r>
    <x v="0"/>
    <x v="32"/>
    <x v="7"/>
    <x v="8"/>
    <n v="9090.26"/>
    <n v="51.32"/>
    <n v="9898"/>
    <n v="1.8114399999999999"/>
    <n v="0"/>
    <n v="0"/>
    <n v="0"/>
    <n v="0"/>
    <n v="14.08883"/>
  </r>
  <r>
    <x v="0"/>
    <x v="32"/>
    <x v="7"/>
    <x v="9"/>
    <n v="6387.03"/>
    <n v="41.68"/>
    <n v="10406.64062"/>
    <n v="1.29321"/>
    <n v="0"/>
    <n v="0"/>
    <n v="0"/>
    <n v="0"/>
    <n v="15.015409999999999"/>
  </r>
  <r>
    <x v="0"/>
    <x v="32"/>
    <x v="7"/>
    <x v="10"/>
    <n v="26882.54"/>
    <n v="25.35"/>
    <n v="8850.75"/>
    <n v="2.97553"/>
    <n v="0"/>
    <n v="0"/>
    <n v="0"/>
    <n v="0"/>
    <n v="13.304080000000001"/>
  </r>
  <r>
    <x v="0"/>
    <x v="32"/>
    <x v="8"/>
    <x v="0"/>
    <n v="25779.57"/>
    <n v="40.340000000000003"/>
    <n v="21605"/>
    <n v="4.3758499999999998"/>
    <n v="0"/>
    <n v="0"/>
    <n v="0"/>
    <n v="0"/>
    <n v="31.78998"/>
  </r>
  <r>
    <x v="0"/>
    <x v="32"/>
    <x v="8"/>
    <x v="1"/>
    <n v="32486.89"/>
    <n v="55.12"/>
    <n v="29572.876950000002"/>
    <n v="6.7517199999999997"/>
    <n v="0"/>
    <n v="0"/>
    <n v="0"/>
    <n v="0"/>
    <n v="42.388680000000001"/>
  </r>
  <r>
    <x v="0"/>
    <x v="32"/>
    <x v="8"/>
    <x v="2"/>
    <n v="4757.1400000000003"/>
    <n v="58.65"/>
    <n v="8483.1718799999999"/>
    <n v="1.2801400000000001"/>
    <n v="0"/>
    <n v="0"/>
    <n v="0"/>
    <n v="0"/>
    <n v="11.991390000000001"/>
  </r>
  <r>
    <x v="0"/>
    <x v="32"/>
    <x v="8"/>
    <x v="3"/>
    <n v="14474.87"/>
    <n v="20"/>
    <n v="9718.0625"/>
    <n v="1.3286199999999999"/>
    <n v="0"/>
    <n v="0"/>
    <n v="0"/>
    <n v="0"/>
    <n v="14.883699999999999"/>
  </r>
  <r>
    <x v="0"/>
    <x v="32"/>
    <x v="8"/>
    <x v="4"/>
    <n v="385.66"/>
    <n v="374.17"/>
    <n v="4658.46875"/>
    <n v="0.74283999999999994"/>
    <n v="0"/>
    <n v="0"/>
    <n v="0"/>
    <n v="0"/>
    <n v="6.2834399999999997"/>
  </r>
  <r>
    <x v="0"/>
    <x v="32"/>
    <x v="8"/>
    <x v="5"/>
    <n v="4773"/>
    <n v="68.87"/>
    <n v="9848.25"/>
    <n v="1.4943500000000001"/>
    <n v="0"/>
    <n v="0"/>
    <n v="0"/>
    <n v="0"/>
    <n v="14.0465"/>
  </r>
  <r>
    <x v="0"/>
    <x v="32"/>
    <x v="8"/>
    <x v="6"/>
    <n v="9011.59"/>
    <n v="98.22"/>
    <n v="9057"/>
    <n v="3.4196800000000001"/>
    <n v="0"/>
    <n v="0"/>
    <n v="0"/>
    <n v="0"/>
    <n v="12.905419999999999"/>
  </r>
  <r>
    <x v="0"/>
    <x v="32"/>
    <x v="8"/>
    <x v="7"/>
    <n v="36876.14"/>
    <n v="32.479999999999997"/>
    <n v="47490.8125"/>
    <n v="5.7479500000000003"/>
    <n v="0"/>
    <n v="0"/>
    <n v="0"/>
    <n v="0"/>
    <n v="70.664339999999996"/>
  </r>
  <r>
    <x v="0"/>
    <x v="32"/>
    <x v="8"/>
    <x v="8"/>
    <n v="42336.52"/>
    <n v="54.91"/>
    <n v="53011.125"/>
    <n v="9.6814400000000003"/>
    <n v="0"/>
    <n v="0"/>
    <n v="0"/>
    <n v="0"/>
    <n v="75.841750000000005"/>
  </r>
  <r>
    <x v="0"/>
    <x v="32"/>
    <x v="8"/>
    <x v="9"/>
    <n v="36134.160000000003"/>
    <n v="52.54"/>
    <n v="64378.125"/>
    <n v="9.9146000000000001"/>
    <n v="0"/>
    <n v="0"/>
    <n v="0"/>
    <n v="0"/>
    <n v="93.107240000000004"/>
  </r>
  <r>
    <x v="0"/>
    <x v="32"/>
    <x v="8"/>
    <x v="10"/>
    <n v="88433.39"/>
    <n v="39.82"/>
    <n v="36863.75"/>
    <n v="13.00454"/>
    <n v="0"/>
    <n v="0"/>
    <n v="0"/>
    <n v="0"/>
    <n v="53.185319999999997"/>
  </r>
  <r>
    <x v="0"/>
    <x v="33"/>
    <x v="0"/>
    <x v="0"/>
    <n v="13101.99"/>
    <n v="30.94"/>
    <n v="7875.6875"/>
    <n v="1.3324499999999999"/>
    <n v="0"/>
    <n v="0"/>
    <n v="0"/>
    <n v="0"/>
    <n v="11.70195"/>
  </r>
  <r>
    <x v="0"/>
    <x v="33"/>
    <x v="0"/>
    <x v="1"/>
    <n v="4195.53"/>
    <n v="137.94999999999999"/>
    <n v="9596"/>
    <n v="2.0220400000000001"/>
    <n v="0"/>
    <n v="0"/>
    <n v="0"/>
    <n v="0"/>
    <n v="13.09647"/>
  </r>
  <r>
    <x v="0"/>
    <x v="33"/>
    <x v="0"/>
    <x v="2"/>
    <n v="2560.94"/>
    <n v="48.19"/>
    <n v="4535.6015600000001"/>
    <n v="0.45798"/>
    <n v="0"/>
    <n v="0"/>
    <n v="0"/>
    <n v="0"/>
    <n v="6.6330600000000004"/>
  </r>
  <r>
    <x v="0"/>
    <x v="33"/>
    <x v="0"/>
    <x v="3"/>
    <n v="4716.3500000000004"/>
    <n v="20.56"/>
    <n v="2965.3513200000002"/>
    <n v="0.34710000000000002"/>
    <n v="0"/>
    <n v="0"/>
    <n v="0"/>
    <n v="0"/>
    <n v="4.4662499999999996"/>
  </r>
  <r>
    <x v="0"/>
    <x v="33"/>
    <x v="0"/>
    <x v="4"/>
    <n v="236.58"/>
    <n v="217.74"/>
    <n v="1321.6718800000001"/>
    <n v="0.19589999999999999"/>
    <n v="0"/>
    <n v="0"/>
    <n v="0"/>
    <n v="0"/>
    <n v="1.8143400000000001"/>
  </r>
  <r>
    <x v="0"/>
    <x v="33"/>
    <x v="0"/>
    <x v="5"/>
    <n v="1585.42"/>
    <n v="48.78"/>
    <n v="2104.25"/>
    <n v="0.26434999999999997"/>
    <n v="0"/>
    <n v="0"/>
    <n v="0"/>
    <n v="0"/>
    <n v="2.9833099999999999"/>
  </r>
  <r>
    <x v="0"/>
    <x v="33"/>
    <x v="0"/>
    <x v="6"/>
    <n v="5739.69"/>
    <n v="66.239999999999995"/>
    <n v="2422.8906200000001"/>
    <n v="1.0655300000000001"/>
    <n v="0"/>
    <n v="0"/>
    <n v="0"/>
    <n v="0"/>
    <n v="3.4862899999999999"/>
  </r>
  <r>
    <x v="0"/>
    <x v="33"/>
    <x v="0"/>
    <x v="7"/>
    <n v="9762.7099999999991"/>
    <n v="21.59"/>
    <n v="6712.0468799999999"/>
    <n v="0.74031000000000002"/>
    <n v="0"/>
    <n v="0"/>
    <n v="0"/>
    <n v="0"/>
    <n v="10.094189999999999"/>
  </r>
  <r>
    <x v="0"/>
    <x v="33"/>
    <x v="0"/>
    <x v="8"/>
    <n v="28835.97"/>
    <n v="27.22"/>
    <n v="9506.75"/>
    <n v="2.2676799999999999"/>
    <n v="0"/>
    <n v="0"/>
    <n v="0"/>
    <n v="0"/>
    <n v="14.08465"/>
  </r>
  <r>
    <x v="0"/>
    <x v="33"/>
    <x v="0"/>
    <x v="9"/>
    <n v="6409.03"/>
    <n v="46.88"/>
    <n v="5524.2656200000001"/>
    <n v="1.09338"/>
    <n v="0"/>
    <n v="0"/>
    <n v="0"/>
    <n v="0"/>
    <n v="7.9617300000000002"/>
  </r>
  <r>
    <x v="0"/>
    <x v="33"/>
    <x v="0"/>
    <x v="10"/>
    <n v="28783.25"/>
    <n v="48.77"/>
    <n v="10199.0625"/>
    <n v="4.0182599999999997"/>
    <n v="0"/>
    <n v="0"/>
    <n v="0"/>
    <n v="0"/>
    <n v="14.66194"/>
  </r>
  <r>
    <x v="0"/>
    <x v="33"/>
    <x v="1"/>
    <x v="0"/>
    <n v="7863.89"/>
    <n v="62.52"/>
    <n v="11906.84375"/>
    <n v="1.79749"/>
    <n v="0"/>
    <n v="0"/>
    <n v="0"/>
    <n v="0"/>
    <n v="16.985589999999998"/>
  </r>
  <r>
    <x v="0"/>
    <x v="33"/>
    <x v="1"/>
    <x v="1"/>
    <n v="6111.82"/>
    <n v="134.27000000000001"/>
    <n v="19444.75"/>
    <n v="2.77874"/>
    <n v="0"/>
    <n v="0"/>
    <n v="0"/>
    <n v="0"/>
    <n v="26.811229999999998"/>
  </r>
  <r>
    <x v="0"/>
    <x v="33"/>
    <x v="1"/>
    <x v="2"/>
    <n v="2082.37"/>
    <n v="66.92"/>
    <n v="4974.6015600000001"/>
    <n v="0.51668999999999998"/>
    <n v="0"/>
    <n v="0"/>
    <n v="0"/>
    <n v="0"/>
    <n v="6.9580099999999998"/>
  </r>
  <r>
    <x v="0"/>
    <x v="33"/>
    <x v="1"/>
    <x v="3"/>
    <n v="7358.6"/>
    <n v="13.64"/>
    <n v="3524.3281200000001"/>
    <n v="0.36992000000000003"/>
    <n v="0"/>
    <n v="0"/>
    <n v="0"/>
    <n v="0"/>
    <n v="5.5045200000000003"/>
  </r>
  <r>
    <x v="0"/>
    <x v="33"/>
    <x v="1"/>
    <x v="4"/>
    <n v="226.21"/>
    <n v="300.89999999999998"/>
    <n v="2452.3085900000001"/>
    <n v="0.29444999999999999"/>
    <n v="0"/>
    <n v="0"/>
    <n v="0"/>
    <n v="0"/>
    <n v="3.3050000000000002"/>
  </r>
  <r>
    <x v="0"/>
    <x v="33"/>
    <x v="1"/>
    <x v="5"/>
    <n v="3623.63"/>
    <n v="47.75"/>
    <n v="6948.9218799999999"/>
    <n v="0.71235999999999999"/>
    <n v="0"/>
    <n v="0"/>
    <n v="0"/>
    <n v="0"/>
    <n v="9.8932000000000002"/>
  </r>
  <r>
    <x v="0"/>
    <x v="33"/>
    <x v="1"/>
    <x v="6"/>
    <n v="3385.62"/>
    <n v="203.76"/>
    <n v="16496.03125"/>
    <n v="2.2463799999999998"/>
    <n v="0"/>
    <n v="0"/>
    <n v="0"/>
    <n v="0"/>
    <n v="22.627269999999999"/>
  </r>
  <r>
    <x v="0"/>
    <x v="33"/>
    <x v="1"/>
    <x v="7"/>
    <n v="14658.16"/>
    <n v="27.37"/>
    <n v="16069.125980000001"/>
    <n v="1.5822000000000001"/>
    <n v="0"/>
    <n v="0"/>
    <n v="0"/>
    <n v="0"/>
    <n v="24.024760000000001"/>
  </r>
  <r>
    <x v="0"/>
    <x v="33"/>
    <x v="1"/>
    <x v="8"/>
    <n v="18817.669999999998"/>
    <n v="46.26"/>
    <n v="21515.25"/>
    <n v="2.9252199999999999"/>
    <n v="0"/>
    <n v="0"/>
    <n v="0"/>
    <n v="0"/>
    <n v="30.708780000000001"/>
  </r>
  <r>
    <x v="0"/>
    <x v="33"/>
    <x v="1"/>
    <x v="9"/>
    <n v="8950.2000000000007"/>
    <n v="68.33"/>
    <n v="18322.25"/>
    <n v="2.5194700000000001"/>
    <n v="0"/>
    <n v="0"/>
    <n v="0"/>
    <n v="0"/>
    <n v="25.923570000000002"/>
  </r>
  <r>
    <x v="0"/>
    <x v="33"/>
    <x v="1"/>
    <x v="10"/>
    <n v="33124.620000000003"/>
    <n v="36.729999999999997"/>
    <n v="10417.75"/>
    <n v="3.5729299999999999"/>
    <n v="0"/>
    <n v="0"/>
    <n v="0"/>
    <n v="0"/>
    <n v="14.9169"/>
  </r>
  <r>
    <x v="0"/>
    <x v="33"/>
    <x v="2"/>
    <x v="0"/>
    <n v="7440.27"/>
    <n v="46.12"/>
    <n v="18887.5625"/>
    <n v="1.5134700000000001"/>
    <n v="0"/>
    <n v="0"/>
    <n v="0"/>
    <n v="0"/>
    <n v="27.402059999999999"/>
  </r>
  <r>
    <x v="0"/>
    <x v="33"/>
    <x v="2"/>
    <x v="1"/>
    <n v="4037.03"/>
    <n v="145.65"/>
    <n v="38166.8125"/>
    <n v="2.6017000000000001"/>
    <n v="0"/>
    <n v="0"/>
    <n v="0"/>
    <n v="0"/>
    <n v="52.476959999999998"/>
  </r>
  <r>
    <x v="0"/>
    <x v="33"/>
    <x v="2"/>
    <x v="2"/>
    <n v="1767.16"/>
    <n v="24.92"/>
    <n v="3060.3710900000001"/>
    <n v="0.18417"/>
    <n v="0"/>
    <n v="0"/>
    <n v="0"/>
    <n v="0"/>
    <n v="4.5719200000000004"/>
  </r>
  <r>
    <x v="0"/>
    <x v="33"/>
    <x v="2"/>
    <x v="3"/>
    <n v="4012.12"/>
    <n v="21.25"/>
    <n v="6465.0307599999996"/>
    <n v="0.35043000000000002"/>
    <n v="0"/>
    <n v="0"/>
    <n v="0"/>
    <n v="0"/>
    <n v="9.9142200000000003"/>
  </r>
  <r>
    <x v="0"/>
    <x v="33"/>
    <x v="2"/>
    <x v="4"/>
    <n v="116.17"/>
    <n v="308.16000000000003"/>
    <n v="2268.0781200000001"/>
    <n v="0.15562999999999999"/>
    <n v="0"/>
    <n v="0"/>
    <n v="0"/>
    <n v="0"/>
    <n v="3.0512000000000001"/>
  </r>
  <r>
    <x v="0"/>
    <x v="33"/>
    <x v="2"/>
    <x v="5"/>
    <n v="949.85"/>
    <n v="142.79"/>
    <n v="9162.6718799999999"/>
    <n v="0.57774000000000003"/>
    <n v="0"/>
    <n v="0"/>
    <n v="0"/>
    <n v="0"/>
    <n v="12.785830000000001"/>
  </r>
  <r>
    <x v="0"/>
    <x v="33"/>
    <x v="2"/>
    <x v="6"/>
    <n v="954.31"/>
    <n v="187.51"/>
    <n v="9424.4375"/>
    <n v="0.71996000000000004"/>
    <n v="0"/>
    <n v="0"/>
    <n v="0"/>
    <n v="0"/>
    <n v="13.002280000000001"/>
  </r>
  <r>
    <x v="0"/>
    <x v="33"/>
    <x v="2"/>
    <x v="7"/>
    <n v="12763.04"/>
    <n v="28.97"/>
    <n v="28035.875"/>
    <n v="1.69485"/>
    <n v="0"/>
    <n v="0"/>
    <n v="0"/>
    <n v="0"/>
    <n v="41.665120000000002"/>
  </r>
  <r>
    <x v="0"/>
    <x v="33"/>
    <x v="2"/>
    <x v="8"/>
    <n v="14025.1"/>
    <n v="40.51"/>
    <n v="33349.6875"/>
    <n v="2.50644"/>
    <n v="0"/>
    <n v="0"/>
    <n v="0"/>
    <n v="0"/>
    <n v="48.075119999999998"/>
  </r>
  <r>
    <x v="0"/>
    <x v="33"/>
    <x v="2"/>
    <x v="9"/>
    <n v="6720.49"/>
    <n v="66.14"/>
    <n v="27630.1875"/>
    <n v="2.0983100000000001"/>
    <n v="0"/>
    <n v="0"/>
    <n v="0"/>
    <n v="0"/>
    <n v="38.803980000000003"/>
  </r>
  <r>
    <x v="0"/>
    <x v="33"/>
    <x v="2"/>
    <x v="10"/>
    <n v="7444.19"/>
    <n v="47.52"/>
    <n v="15560.46875"/>
    <n v="1.3958999999999999"/>
    <n v="0"/>
    <n v="0"/>
    <n v="0"/>
    <n v="0"/>
    <n v="22.238289999999999"/>
  </r>
  <r>
    <x v="0"/>
    <x v="33"/>
    <x v="3"/>
    <x v="0"/>
    <n v="4564.12"/>
    <n v="34.21"/>
    <n v="8083.875"/>
    <n v="0.78795999999999999"/>
    <n v="0"/>
    <n v="0"/>
    <n v="0"/>
    <n v="0"/>
    <n v="11.83924"/>
  </r>
  <r>
    <x v="0"/>
    <x v="33"/>
    <x v="3"/>
    <x v="1"/>
    <n v="2355.21"/>
    <n v="141.72"/>
    <n v="20882.75"/>
    <n v="1.6578299999999999"/>
    <n v="0"/>
    <n v="0"/>
    <n v="0"/>
    <n v="0"/>
    <n v="28.76013"/>
  </r>
  <r>
    <x v="0"/>
    <x v="33"/>
    <x v="3"/>
    <x v="2"/>
    <n v="1223.1099999999999"/>
    <n v="27.63"/>
    <n v="2389"/>
    <n v="0.16749"/>
    <n v="0"/>
    <n v="0"/>
    <n v="0"/>
    <n v="0"/>
    <n v="3.60724"/>
  </r>
  <r>
    <x v="0"/>
    <x v="33"/>
    <x v="3"/>
    <x v="3"/>
    <n v="2700.91"/>
    <n v="21.24"/>
    <n v="4386.1093799999999"/>
    <n v="0.26241999999999999"/>
    <n v="0"/>
    <n v="0"/>
    <n v="0"/>
    <n v="0"/>
    <n v="6.6798500000000001"/>
  </r>
  <r>
    <x v="0"/>
    <x v="33"/>
    <x v="3"/>
    <x v="4"/>
    <n v="73.27"/>
    <n v="366.42"/>
    <n v="1755.16992"/>
    <n v="0.13825000000000001"/>
    <n v="0"/>
    <n v="0"/>
    <n v="0"/>
    <n v="0"/>
    <n v="2.3576000000000001"/>
  </r>
  <r>
    <x v="0"/>
    <x v="33"/>
    <x v="3"/>
    <x v="5"/>
    <n v="1258.08"/>
    <n v="75.62"/>
    <n v="7020.1484399999999"/>
    <n v="0.49447000000000002"/>
    <n v="0"/>
    <n v="0"/>
    <n v="0"/>
    <n v="0"/>
    <n v="9.8651900000000001"/>
  </r>
  <r>
    <x v="0"/>
    <x v="33"/>
    <x v="3"/>
    <x v="6"/>
    <n v="429.69"/>
    <n v="194.33"/>
    <n v="3542.71875"/>
    <n v="0.37639"/>
    <n v="0"/>
    <n v="0"/>
    <n v="0"/>
    <n v="0"/>
    <n v="4.8872799999999996"/>
  </r>
  <r>
    <x v="0"/>
    <x v="33"/>
    <x v="3"/>
    <x v="7"/>
    <n v="6736.4"/>
    <n v="26.47"/>
    <n v="13683.8125"/>
    <n v="0.93020000000000003"/>
    <n v="0"/>
    <n v="0"/>
    <n v="0"/>
    <n v="0"/>
    <n v="20.4346"/>
  </r>
  <r>
    <x v="0"/>
    <x v="33"/>
    <x v="3"/>
    <x v="8"/>
    <n v="10024.370000000001"/>
    <n v="47.38"/>
    <n v="29727.6875"/>
    <n v="2.42326"/>
    <n v="0"/>
    <n v="0"/>
    <n v="0"/>
    <n v="0"/>
    <n v="42.85228"/>
  </r>
  <r>
    <x v="0"/>
    <x v="33"/>
    <x v="3"/>
    <x v="9"/>
    <n v="5199.5"/>
    <n v="33.36"/>
    <n v="9796.3906200000001"/>
    <n v="0.89392000000000005"/>
    <n v="0"/>
    <n v="0"/>
    <n v="0"/>
    <n v="0"/>
    <n v="14.282999999999999"/>
  </r>
  <r>
    <x v="0"/>
    <x v="33"/>
    <x v="3"/>
    <x v="10"/>
    <n v="9092.9599999999991"/>
    <n v="33.25"/>
    <n v="6401.15625"/>
    <n v="0.90200999999999998"/>
    <n v="0"/>
    <n v="0"/>
    <n v="0"/>
    <n v="0"/>
    <n v="9.1983800000000002"/>
  </r>
  <r>
    <x v="0"/>
    <x v="33"/>
    <x v="4"/>
    <x v="0"/>
    <n v="10219.5"/>
    <n v="50.54"/>
    <n v="24982.3125"/>
    <n v="2.4441299999999999"/>
    <n v="0"/>
    <n v="0"/>
    <n v="0"/>
    <n v="0"/>
    <n v="35.74953"/>
  </r>
  <r>
    <x v="0"/>
    <x v="33"/>
    <x v="4"/>
    <x v="1"/>
    <n v="10404.89"/>
    <n v="123.19"/>
    <n v="78348.25"/>
    <n v="6.1927500000000002"/>
    <n v="0"/>
    <n v="0"/>
    <n v="0"/>
    <n v="0"/>
    <n v="107.61919"/>
  </r>
  <r>
    <x v="0"/>
    <x v="33"/>
    <x v="4"/>
    <x v="2"/>
    <n v="4655.7"/>
    <n v="26.37"/>
    <n v="8222.6093799999999"/>
    <n v="0.56040000000000001"/>
    <n v="0"/>
    <n v="0"/>
    <n v="0"/>
    <n v="0"/>
    <n v="12.325189999999999"/>
  </r>
  <r>
    <x v="0"/>
    <x v="33"/>
    <x v="4"/>
    <x v="3"/>
    <n v="9354.5"/>
    <n v="23.49"/>
    <n v="15919.905269999999"/>
    <n v="1.03193"/>
    <n v="0"/>
    <n v="0"/>
    <n v="0"/>
    <n v="0"/>
    <n v="24.157920000000001"/>
  </r>
  <r>
    <x v="0"/>
    <x v="33"/>
    <x v="4"/>
    <x v="4"/>
    <n v="254.84"/>
    <n v="211.74"/>
    <n v="3091.4609399999999"/>
    <n v="0.26562999999999998"/>
    <n v="0"/>
    <n v="0"/>
    <n v="0"/>
    <n v="0"/>
    <n v="4.2181300000000004"/>
  </r>
  <r>
    <x v="0"/>
    <x v="33"/>
    <x v="4"/>
    <x v="5"/>
    <n v="3355"/>
    <n v="69.37"/>
    <n v="15558.875980000001"/>
    <n v="1.1457900000000001"/>
    <n v="0"/>
    <n v="0"/>
    <n v="0"/>
    <n v="0"/>
    <n v="21.93487"/>
  </r>
  <r>
    <x v="0"/>
    <x v="33"/>
    <x v="4"/>
    <x v="6"/>
    <n v="1569.47"/>
    <n v="159.74"/>
    <n v="8755.40625"/>
    <n v="1.0174000000000001"/>
    <n v="0"/>
    <n v="0"/>
    <n v="0"/>
    <n v="0"/>
    <n v="12.13134"/>
  </r>
  <r>
    <x v="0"/>
    <x v="33"/>
    <x v="4"/>
    <x v="7"/>
    <n v="21687.29"/>
    <n v="35.46"/>
    <n v="56214.4375"/>
    <n v="3.7519999999999998"/>
    <n v="0"/>
    <n v="0"/>
    <n v="0"/>
    <n v="0"/>
    <n v="82.823570000000004"/>
  </r>
  <r>
    <x v="0"/>
    <x v="33"/>
    <x v="4"/>
    <x v="8"/>
    <n v="25685.68"/>
    <n v="48.07"/>
    <n v="65658.5"/>
    <n v="5.7489499999999998"/>
    <n v="0"/>
    <n v="0"/>
    <n v="0"/>
    <n v="0"/>
    <n v="94.011979999999994"/>
  </r>
  <r>
    <x v="0"/>
    <x v="33"/>
    <x v="4"/>
    <x v="9"/>
    <n v="16696.8"/>
    <n v="63.77"/>
    <n v="61377.125"/>
    <n v="5.2829800000000002"/>
    <n v="0"/>
    <n v="0"/>
    <n v="0"/>
    <n v="0"/>
    <n v="87.142129999999995"/>
  </r>
  <r>
    <x v="0"/>
    <x v="33"/>
    <x v="4"/>
    <x v="10"/>
    <n v="13211.15"/>
    <n v="67.11"/>
    <n v="28835.498049999998"/>
    <n v="3.5516899999999998"/>
    <n v="0"/>
    <n v="0"/>
    <n v="0"/>
    <n v="0"/>
    <n v="40.61589"/>
  </r>
  <r>
    <x v="0"/>
    <x v="33"/>
    <x v="5"/>
    <x v="0"/>
    <n v="5421.59"/>
    <n v="37.17"/>
    <n v="17245.203119999998"/>
    <n v="1.0479799999999999"/>
    <n v="0"/>
    <n v="0"/>
    <n v="0"/>
    <n v="0"/>
    <n v="24.991299999999999"/>
  </r>
  <r>
    <x v="0"/>
    <x v="33"/>
    <x v="5"/>
    <x v="1"/>
    <n v="1135.05"/>
    <n v="146.18"/>
    <n v="13486.735350000001"/>
    <n v="0.82884999999999998"/>
    <n v="0"/>
    <n v="0"/>
    <n v="0"/>
    <n v="0"/>
    <n v="18.507390000000001"/>
  </r>
  <r>
    <x v="0"/>
    <x v="33"/>
    <x v="5"/>
    <x v="2"/>
    <n v="1126.46"/>
    <n v="26.88"/>
    <n v="2825.6503899999998"/>
    <n v="0.14874999999999999"/>
    <n v="0"/>
    <n v="0"/>
    <n v="0"/>
    <n v="0"/>
    <n v="4.2609300000000001"/>
  </r>
  <r>
    <x v="0"/>
    <x v="33"/>
    <x v="5"/>
    <x v="3"/>
    <n v="2585.86"/>
    <n v="21.35"/>
    <n v="5322.2109399999999"/>
    <n v="0.27249000000000001"/>
    <n v="0"/>
    <n v="0"/>
    <n v="0"/>
    <n v="0"/>
    <n v="8.1318400000000004"/>
  </r>
  <r>
    <x v="0"/>
    <x v="33"/>
    <x v="5"/>
    <x v="4"/>
    <n v="89"/>
    <n v="296.94"/>
    <n v="2238.9589799999999"/>
    <n v="0.13178999999999999"/>
    <n v="0"/>
    <n v="0"/>
    <n v="0"/>
    <n v="0"/>
    <n v="3.0227499999999998"/>
  </r>
  <r>
    <x v="0"/>
    <x v="33"/>
    <x v="5"/>
    <x v="5"/>
    <n v="960.67"/>
    <n v="82.66"/>
    <n v="7041.4296899999999"/>
    <n v="0.39745000000000003"/>
    <n v="0"/>
    <n v="0"/>
    <n v="0"/>
    <n v="0"/>
    <n v="9.9852699999999999"/>
  </r>
  <r>
    <x v="0"/>
    <x v="33"/>
    <x v="5"/>
    <x v="6"/>
    <n v="294.91000000000003"/>
    <n v="127.57"/>
    <n v="2150.8691399999998"/>
    <n v="0.15198"/>
    <n v="0"/>
    <n v="0"/>
    <n v="0"/>
    <n v="0"/>
    <n v="3.01986"/>
  </r>
  <r>
    <x v="0"/>
    <x v="33"/>
    <x v="5"/>
    <x v="7"/>
    <n v="4337.92"/>
    <n v="27.14"/>
    <n v="11070.10938"/>
    <n v="0.62092000000000003"/>
    <n v="0"/>
    <n v="0"/>
    <n v="0"/>
    <n v="0"/>
    <n v="16.5487"/>
  </r>
  <r>
    <x v="0"/>
    <x v="33"/>
    <x v="5"/>
    <x v="8"/>
    <n v="5099.93"/>
    <n v="62.14"/>
    <n v="26315.125"/>
    <n v="1.5886800000000001"/>
    <n v="0"/>
    <n v="0"/>
    <n v="0"/>
    <n v="0"/>
    <n v="37.417700000000004"/>
  </r>
  <r>
    <x v="0"/>
    <x v="33"/>
    <x v="5"/>
    <x v="9"/>
    <n v="1391.38"/>
    <n v="48.56"/>
    <n v="4626.2968799999999"/>
    <n v="0.35485"/>
    <n v="0"/>
    <n v="0"/>
    <n v="0"/>
    <n v="0"/>
    <n v="6.6694100000000001"/>
  </r>
  <r>
    <x v="0"/>
    <x v="33"/>
    <x v="5"/>
    <x v="10"/>
    <n v="3486.18"/>
    <n v="33.28"/>
    <n v="4436.1406200000001"/>
    <n v="0.39499000000000001"/>
    <n v="8.8999999999999999E-3"/>
    <n v="0"/>
    <n v="0"/>
    <n v="0"/>
    <n v="6.3989200000000004"/>
  </r>
  <r>
    <x v="0"/>
    <x v="33"/>
    <x v="6"/>
    <x v="0"/>
    <n v="8711.56"/>
    <n v="52.8"/>
    <n v="20239.78125"/>
    <n v="2.4337800000000001"/>
    <n v="0"/>
    <n v="0"/>
    <n v="0"/>
    <n v="0"/>
    <n v="29.209009999999999"/>
  </r>
  <r>
    <x v="0"/>
    <x v="33"/>
    <x v="6"/>
    <x v="1"/>
    <n v="8565.9500000000007"/>
    <n v="132.52000000000001"/>
    <n v="62741.75"/>
    <n v="6.1633599999999999"/>
    <n v="0"/>
    <n v="0"/>
    <n v="0"/>
    <n v="0"/>
    <n v="86.382090000000005"/>
  </r>
  <r>
    <x v="0"/>
    <x v="33"/>
    <x v="6"/>
    <x v="2"/>
    <n v="3758.03"/>
    <n v="29.59"/>
    <n v="6574.1796899999999"/>
    <n v="0.58506999999999998"/>
    <n v="0"/>
    <n v="0"/>
    <n v="0"/>
    <n v="0"/>
    <n v="9.8315000000000001"/>
  </r>
  <r>
    <x v="0"/>
    <x v="33"/>
    <x v="6"/>
    <x v="3"/>
    <n v="6704.7"/>
    <n v="27.38"/>
    <n v="11043.95312"/>
    <n v="0.96960000000000002"/>
    <n v="0"/>
    <n v="0"/>
    <n v="0"/>
    <n v="0"/>
    <n v="16.642440000000001"/>
  </r>
  <r>
    <x v="0"/>
    <x v="33"/>
    <x v="6"/>
    <x v="4"/>
    <n v="218.42"/>
    <n v="305.69"/>
    <n v="3747.71875"/>
    <n v="0.35343000000000002"/>
    <n v="0"/>
    <n v="0"/>
    <n v="0"/>
    <n v="0"/>
    <n v="5.0711500000000003"/>
  </r>
  <r>
    <x v="0"/>
    <x v="33"/>
    <x v="6"/>
    <x v="5"/>
    <n v="2902.74"/>
    <n v="49.9"/>
    <n v="8013.96875"/>
    <n v="0.78635999999999995"/>
    <n v="0"/>
    <n v="0"/>
    <n v="0"/>
    <n v="0"/>
    <n v="11.49329"/>
  </r>
  <r>
    <x v="0"/>
    <x v="33"/>
    <x v="6"/>
    <x v="6"/>
    <n v="842.77"/>
    <n v="203.69"/>
    <n v="8239.2343799999999"/>
    <n v="0.86097999999999997"/>
    <n v="0"/>
    <n v="0"/>
    <n v="0"/>
    <n v="0"/>
    <n v="11.354570000000001"/>
  </r>
  <r>
    <x v="0"/>
    <x v="33"/>
    <x v="6"/>
    <x v="7"/>
    <n v="19467.060000000001"/>
    <n v="37.18"/>
    <n v="42882.6875"/>
    <n v="3.8648500000000001"/>
    <n v="0"/>
    <n v="0"/>
    <n v="0"/>
    <n v="0"/>
    <n v="63.040619999999997"/>
  </r>
  <r>
    <x v="0"/>
    <x v="33"/>
    <x v="6"/>
    <x v="8"/>
    <n v="19430.46"/>
    <n v="41.33"/>
    <n v="38325.4375"/>
    <n v="4.2301200000000003"/>
    <n v="0"/>
    <n v="0"/>
    <n v="0"/>
    <n v="0"/>
    <n v="55.164560000000002"/>
  </r>
  <r>
    <x v="0"/>
    <x v="33"/>
    <x v="6"/>
    <x v="9"/>
    <n v="14803.4"/>
    <n v="62.33"/>
    <n v="45874.9375"/>
    <n v="5.0450999999999997"/>
    <n v="0"/>
    <n v="0"/>
    <n v="0"/>
    <n v="0"/>
    <n v="64.508610000000004"/>
  </r>
  <r>
    <x v="0"/>
    <x v="33"/>
    <x v="6"/>
    <x v="10"/>
    <n v="15540.94"/>
    <n v="69.37"/>
    <n v="55520.6875"/>
    <n v="5.57742"/>
    <n v="4.5599999999999998E-3"/>
    <n v="0"/>
    <n v="0"/>
    <n v="0"/>
    <n v="78.143630000000002"/>
  </r>
  <r>
    <x v="0"/>
    <x v="33"/>
    <x v="7"/>
    <x v="0"/>
    <n v="4911.75"/>
    <n v="41.58"/>
    <n v="5431.0781200000001"/>
    <n v="0.90976999999999997"/>
    <n v="0"/>
    <n v="0"/>
    <n v="0"/>
    <n v="0"/>
    <n v="7.8853999999999997"/>
  </r>
  <r>
    <x v="0"/>
    <x v="33"/>
    <x v="7"/>
    <x v="1"/>
    <n v="4276.2700000000004"/>
    <n v="133.61000000000001"/>
    <n v="21662.8125"/>
    <n v="2.6207099999999999"/>
    <n v="0"/>
    <n v="0"/>
    <n v="0"/>
    <n v="0"/>
    <n v="29.842939999999999"/>
  </r>
  <r>
    <x v="0"/>
    <x v="33"/>
    <x v="7"/>
    <x v="2"/>
    <n v="1528.86"/>
    <n v="31.05"/>
    <n v="2063.48828"/>
    <n v="0.21998000000000001"/>
    <n v="0"/>
    <n v="0"/>
    <n v="0"/>
    <n v="0"/>
    <n v="3.0931500000000001"/>
  </r>
  <r>
    <x v="0"/>
    <x v="33"/>
    <x v="7"/>
    <x v="3"/>
    <n v="3057.7"/>
    <n v="28.11"/>
    <n v="5073.8906200000001"/>
    <n v="0.42009000000000002"/>
    <n v="0"/>
    <n v="0"/>
    <n v="0"/>
    <n v="0"/>
    <n v="7.6731100000000003"/>
  </r>
  <r>
    <x v="0"/>
    <x v="33"/>
    <x v="7"/>
    <x v="4"/>
    <n v="83.35"/>
    <n v="400"/>
    <n v="1455.9980499999999"/>
    <n v="0.17699999999999999"/>
    <n v="0"/>
    <n v="0"/>
    <n v="0"/>
    <n v="0"/>
    <n v="1.9480200000000001"/>
  </r>
  <r>
    <x v="0"/>
    <x v="33"/>
    <x v="7"/>
    <x v="5"/>
    <n v="1158.45"/>
    <n v="62.51"/>
    <n v="3482.3593799999999"/>
    <n v="0.34556999999999999"/>
    <n v="0"/>
    <n v="0"/>
    <n v="0"/>
    <n v="0"/>
    <n v="4.9557099999999998"/>
  </r>
  <r>
    <x v="0"/>
    <x v="33"/>
    <x v="7"/>
    <x v="6"/>
    <n v="1594.07"/>
    <n v="149.6"/>
    <n v="2948.5625"/>
    <n v="0.86011000000000004"/>
    <n v="0"/>
    <n v="0"/>
    <n v="0"/>
    <n v="0"/>
    <n v="4.0926299999999998"/>
  </r>
  <r>
    <x v="0"/>
    <x v="33"/>
    <x v="7"/>
    <x v="7"/>
    <n v="9202.66"/>
    <n v="36.64"/>
    <n v="21945.09375"/>
    <n v="1.7205999999999999"/>
    <n v="0"/>
    <n v="0"/>
    <n v="0"/>
    <n v="0"/>
    <n v="32.309620000000002"/>
  </r>
  <r>
    <x v="0"/>
    <x v="33"/>
    <x v="7"/>
    <x v="8"/>
    <n v="9288.25"/>
    <n v="51.23"/>
    <n v="10143.375"/>
    <n v="1.8668899999999999"/>
    <n v="0"/>
    <n v="0"/>
    <n v="0"/>
    <n v="0"/>
    <n v="14.36299"/>
  </r>
  <r>
    <x v="0"/>
    <x v="33"/>
    <x v="7"/>
    <x v="9"/>
    <n v="6639.7"/>
    <n v="41.62"/>
    <n v="10516.09375"/>
    <n v="1.35077"/>
    <n v="0"/>
    <n v="0"/>
    <n v="0"/>
    <n v="0"/>
    <n v="15.093579999999999"/>
  </r>
  <r>
    <x v="0"/>
    <x v="33"/>
    <x v="7"/>
    <x v="10"/>
    <n v="27237.88"/>
    <n v="25.35"/>
    <n v="9006.8125"/>
    <n v="3.0247099999999998"/>
    <n v="0"/>
    <n v="0"/>
    <n v="0"/>
    <n v="0"/>
    <n v="13.46626"/>
  </r>
  <r>
    <x v="0"/>
    <x v="33"/>
    <x v="8"/>
    <x v="0"/>
    <n v="26312.6"/>
    <n v="40.380000000000003"/>
    <n v="21521.75"/>
    <n v="4.4941700000000004"/>
    <n v="0"/>
    <n v="0"/>
    <n v="0"/>
    <n v="0"/>
    <n v="31.497610000000002"/>
  </r>
  <r>
    <x v="0"/>
    <x v="33"/>
    <x v="8"/>
    <x v="1"/>
    <n v="33024.980000000003"/>
    <n v="55.16"/>
    <n v="29678.875"/>
    <n v="6.9142599999999996"/>
    <n v="0"/>
    <n v="0"/>
    <n v="0"/>
    <n v="0"/>
    <n v="42.313760000000002"/>
  </r>
  <r>
    <x v="0"/>
    <x v="33"/>
    <x v="8"/>
    <x v="2"/>
    <n v="4901.3"/>
    <n v="58.74"/>
    <n v="8467.34375"/>
    <n v="1.3267500000000001"/>
    <n v="0"/>
    <n v="0"/>
    <n v="0"/>
    <n v="0"/>
    <n v="11.90479"/>
  </r>
  <r>
    <x v="0"/>
    <x v="33"/>
    <x v="8"/>
    <x v="3"/>
    <n v="14963.82"/>
    <n v="20.02"/>
    <n v="9790.1718799999999"/>
    <n v="1.38262"/>
    <n v="0"/>
    <n v="0"/>
    <n v="0"/>
    <n v="0"/>
    <n v="14.91333"/>
  </r>
  <r>
    <x v="0"/>
    <x v="33"/>
    <x v="8"/>
    <x v="4"/>
    <n v="398.22"/>
    <n v="374.19"/>
    <n v="4699.875"/>
    <n v="0.76851999999999998"/>
    <n v="0"/>
    <n v="0"/>
    <n v="0"/>
    <n v="0"/>
    <n v="6.3055599999999998"/>
  </r>
  <r>
    <x v="0"/>
    <x v="33"/>
    <x v="8"/>
    <x v="5"/>
    <n v="4914.96"/>
    <n v="68.92"/>
    <n v="9784.1875"/>
    <n v="1.54792"/>
    <n v="0"/>
    <n v="0"/>
    <n v="0"/>
    <n v="0"/>
    <n v="13.88111"/>
  </r>
  <r>
    <x v="0"/>
    <x v="33"/>
    <x v="8"/>
    <x v="6"/>
    <n v="9104.5300000000007"/>
    <n v="98.22"/>
    <n v="9128.3125"/>
    <n v="3.4690400000000001"/>
    <n v="0"/>
    <n v="0"/>
    <n v="0"/>
    <n v="0"/>
    <n v="12.93788"/>
  </r>
  <r>
    <x v="0"/>
    <x v="33"/>
    <x v="8"/>
    <x v="7"/>
    <n v="38347.58"/>
    <n v="32.53"/>
    <n v="47859.0625"/>
    <n v="6.0118900000000002"/>
    <n v="0"/>
    <n v="0"/>
    <n v="0"/>
    <n v="0"/>
    <n v="70.82893"/>
  </r>
  <r>
    <x v="0"/>
    <x v="33"/>
    <x v="8"/>
    <x v="8"/>
    <n v="43313.72"/>
    <n v="54.93"/>
    <n v="53673.875"/>
    <n v="9.9760200000000001"/>
    <n v="0"/>
    <n v="0"/>
    <n v="0"/>
    <n v="0"/>
    <n v="76.380989999999997"/>
  </r>
  <r>
    <x v="0"/>
    <x v="33"/>
    <x v="8"/>
    <x v="9"/>
    <n v="37358.410000000003"/>
    <n v="52.58"/>
    <n v="64369.5"/>
    <n v="10.268230000000001"/>
    <n v="0"/>
    <n v="0"/>
    <n v="0"/>
    <n v="0"/>
    <n v="92.598789999999994"/>
  </r>
  <r>
    <x v="0"/>
    <x v="33"/>
    <x v="8"/>
    <x v="10"/>
    <n v="89366.41"/>
    <n v="39.83"/>
    <n v="37161.75"/>
    <n v="13.206020000000001"/>
    <n v="0"/>
    <n v="0"/>
    <n v="0"/>
    <n v="0"/>
    <n v="53.329920000000001"/>
  </r>
  <r>
    <x v="0"/>
    <x v="34"/>
    <x v="0"/>
    <x v="0"/>
    <n v="13361.15"/>
    <n v="30.89"/>
    <n v="8005.34375"/>
    <n v="1.3666199999999999"/>
    <n v="0"/>
    <n v="0"/>
    <n v="0"/>
    <n v="0"/>
    <n v="11.83196"/>
  </r>
  <r>
    <x v="0"/>
    <x v="34"/>
    <x v="0"/>
    <x v="1"/>
    <n v="4267.55"/>
    <n v="137.65"/>
    <n v="9913.3447300000007"/>
    <n v="2.0643600000000002"/>
    <n v="0"/>
    <n v="0"/>
    <n v="0"/>
    <n v="0"/>
    <n v="13.457850000000001"/>
  </r>
  <r>
    <x v="0"/>
    <x v="34"/>
    <x v="0"/>
    <x v="2"/>
    <n v="2657.45"/>
    <n v="48.18"/>
    <n v="4649.8515600000001"/>
    <n v="0.47782999999999998"/>
    <n v="0"/>
    <n v="0"/>
    <n v="0"/>
    <n v="0"/>
    <n v="6.7638299999999996"/>
  </r>
  <r>
    <x v="0"/>
    <x v="34"/>
    <x v="0"/>
    <x v="3"/>
    <n v="4864.5600000000004"/>
    <n v="20.47"/>
    <n v="3033.2031200000001"/>
    <n v="0.36004999999999998"/>
    <n v="0"/>
    <n v="0"/>
    <n v="0"/>
    <n v="0"/>
    <n v="4.5451699999999997"/>
  </r>
  <r>
    <x v="0"/>
    <x v="34"/>
    <x v="0"/>
    <x v="4"/>
    <n v="242.84"/>
    <n v="217.93"/>
    <n v="1364.23047"/>
    <n v="0.20172999999999999"/>
    <n v="0"/>
    <n v="0"/>
    <n v="0"/>
    <n v="0"/>
    <n v="1.8626799999999999"/>
  </r>
  <r>
    <x v="0"/>
    <x v="34"/>
    <x v="0"/>
    <x v="5"/>
    <n v="1629.82"/>
    <n v="48.72"/>
    <n v="2163.1601599999999"/>
    <n v="0.27357999999999999"/>
    <n v="0"/>
    <n v="0"/>
    <n v="0"/>
    <n v="0"/>
    <n v="3.0506600000000001"/>
  </r>
  <r>
    <x v="0"/>
    <x v="34"/>
    <x v="0"/>
    <x v="6"/>
    <n v="5777.36"/>
    <n v="66.25"/>
    <n v="2495.7656200000001"/>
    <n v="1.0761799999999999"/>
    <n v="0"/>
    <n v="0"/>
    <n v="0"/>
    <n v="0"/>
    <n v="3.5718399999999999"/>
  </r>
  <r>
    <x v="0"/>
    <x v="34"/>
    <x v="0"/>
    <x v="7"/>
    <n v="10080.290000000001"/>
    <n v="21.57"/>
    <n v="6850.3281200000001"/>
    <n v="0.76954999999999996"/>
    <n v="0"/>
    <n v="0"/>
    <n v="0"/>
    <n v="0"/>
    <n v="10.247529999999999"/>
  </r>
  <r>
    <x v="0"/>
    <x v="34"/>
    <x v="0"/>
    <x v="8"/>
    <n v="29202.37"/>
    <n v="27.15"/>
    <n v="9948.5625"/>
    <n v="2.3101500000000001"/>
    <n v="0"/>
    <n v="0"/>
    <n v="0"/>
    <n v="0"/>
    <n v="14.6625"/>
  </r>
  <r>
    <x v="0"/>
    <x v="34"/>
    <x v="0"/>
    <x v="9"/>
    <n v="6532.86"/>
    <n v="46.74"/>
    <n v="5788.375"/>
    <n v="1.11809"/>
    <n v="0"/>
    <n v="0"/>
    <n v="0"/>
    <n v="0"/>
    <n v="8.2991899999999994"/>
  </r>
  <r>
    <x v="0"/>
    <x v="34"/>
    <x v="0"/>
    <x v="10"/>
    <n v="29000.29"/>
    <n v="48.7"/>
    <n v="10570.25"/>
    <n v="4.0633800000000004"/>
    <n v="0"/>
    <n v="0"/>
    <n v="0"/>
    <n v="0"/>
    <n v="15.11604"/>
  </r>
  <r>
    <x v="0"/>
    <x v="34"/>
    <x v="1"/>
    <x v="0"/>
    <n v="8051.65"/>
    <n v="62.58"/>
    <n v="11749.28125"/>
    <n v="1.8504799999999999"/>
    <n v="0"/>
    <n v="0"/>
    <n v="0"/>
    <n v="0"/>
    <n v="16.670570000000001"/>
  </r>
  <r>
    <x v="0"/>
    <x v="34"/>
    <x v="1"/>
    <x v="1"/>
    <n v="6257.3"/>
    <n v="134.13"/>
    <n v="19513.4375"/>
    <n v="2.8656899999999998"/>
    <n v="0"/>
    <n v="0"/>
    <n v="0"/>
    <n v="0"/>
    <n v="26.762499999999999"/>
  </r>
  <r>
    <x v="0"/>
    <x v="34"/>
    <x v="1"/>
    <x v="2"/>
    <n v="2156.7399999999998"/>
    <n v="66.959999999999994"/>
    <n v="4979.6406200000001"/>
    <n v="0.53876000000000002"/>
    <n v="0"/>
    <n v="0"/>
    <n v="0"/>
    <n v="0"/>
    <n v="6.9276299999999997"/>
  </r>
  <r>
    <x v="0"/>
    <x v="34"/>
    <x v="1"/>
    <x v="3"/>
    <n v="7619.09"/>
    <n v="13.64"/>
    <n v="3552.25"/>
    <n v="0.38584000000000002"/>
    <n v="0"/>
    <n v="0"/>
    <n v="0"/>
    <n v="0"/>
    <n v="5.5184899999999999"/>
  </r>
  <r>
    <x v="0"/>
    <x v="34"/>
    <x v="1"/>
    <x v="4"/>
    <n v="234.42"/>
    <n v="300.83999999999997"/>
    <n v="2469.8906200000001"/>
    <n v="0.30557000000000001"/>
    <n v="0"/>
    <n v="0"/>
    <n v="0"/>
    <n v="0"/>
    <n v="3.31087"/>
  </r>
  <r>
    <x v="0"/>
    <x v="34"/>
    <x v="1"/>
    <x v="5"/>
    <n v="3768.97"/>
    <n v="47.77"/>
    <n v="6943.0625"/>
    <n v="0.74368000000000001"/>
    <n v="0"/>
    <n v="0"/>
    <n v="0"/>
    <n v="0"/>
    <n v="9.8317999999999994"/>
  </r>
  <r>
    <x v="0"/>
    <x v="34"/>
    <x v="1"/>
    <x v="6"/>
    <n v="3466.76"/>
    <n v="203.46"/>
    <n v="16508.8125"/>
    <n v="2.3201399999999999"/>
    <n v="0"/>
    <n v="0"/>
    <n v="0"/>
    <n v="0"/>
    <n v="22.524429999999999"/>
  </r>
  <r>
    <x v="0"/>
    <x v="34"/>
    <x v="1"/>
    <x v="7"/>
    <n v="15248.31"/>
    <n v="27.29"/>
    <n v="16105.749019999999"/>
    <n v="1.6543099999999999"/>
    <n v="0"/>
    <n v="0"/>
    <n v="0"/>
    <n v="0"/>
    <n v="23.952580000000001"/>
  </r>
  <r>
    <x v="0"/>
    <x v="34"/>
    <x v="1"/>
    <x v="8"/>
    <n v="19291.36"/>
    <n v="46.21"/>
    <n v="21887.75"/>
    <n v="3.0238200000000002"/>
    <n v="0"/>
    <n v="0"/>
    <n v="0"/>
    <n v="0"/>
    <n v="31.074999999999999"/>
  </r>
  <r>
    <x v="0"/>
    <x v="34"/>
    <x v="1"/>
    <x v="9"/>
    <n v="9215.7000000000007"/>
    <n v="68.349999999999994"/>
    <n v="18147.6875"/>
    <n v="2.6013299999999999"/>
    <n v="0"/>
    <n v="0"/>
    <n v="0"/>
    <n v="0"/>
    <n v="25.53838"/>
  </r>
  <r>
    <x v="0"/>
    <x v="34"/>
    <x v="1"/>
    <x v="10"/>
    <n v="33412.57"/>
    <n v="36.71"/>
    <n v="10571.1875"/>
    <n v="3.6206200000000002"/>
    <n v="0"/>
    <n v="0"/>
    <n v="0"/>
    <n v="0"/>
    <n v="15.05617"/>
  </r>
  <r>
    <x v="0"/>
    <x v="34"/>
    <x v="2"/>
    <x v="0"/>
    <n v="7837.38"/>
    <n v="46.19"/>
    <n v="18342.0625"/>
    <n v="1.5917699999999999"/>
    <n v="0"/>
    <n v="0"/>
    <n v="0"/>
    <n v="0"/>
    <n v="26.466449999999998"/>
  </r>
  <r>
    <x v="0"/>
    <x v="34"/>
    <x v="2"/>
    <x v="1"/>
    <n v="4300.3500000000004"/>
    <n v="145.68"/>
    <n v="38361.3125"/>
    <n v="2.76545"/>
    <n v="0"/>
    <n v="0"/>
    <n v="0"/>
    <n v="0"/>
    <n v="52.462090000000003"/>
  </r>
  <r>
    <x v="0"/>
    <x v="34"/>
    <x v="2"/>
    <x v="2"/>
    <n v="1890.07"/>
    <n v="24.92"/>
    <n v="3063"/>
    <n v="0.19725000000000001"/>
    <n v="0"/>
    <n v="0"/>
    <n v="0"/>
    <n v="0"/>
    <n v="4.5514200000000002"/>
  </r>
  <r>
    <x v="0"/>
    <x v="34"/>
    <x v="2"/>
    <x v="3"/>
    <n v="4318.8900000000003"/>
    <n v="21.25"/>
    <n v="6518.0390600000001"/>
    <n v="0.37824999999999998"/>
    <n v="0"/>
    <n v="0"/>
    <n v="0"/>
    <n v="0"/>
    <n v="9.9420300000000008"/>
  </r>
  <r>
    <x v="0"/>
    <x v="34"/>
    <x v="2"/>
    <x v="4"/>
    <n v="123.61"/>
    <n v="307.54000000000002"/>
    <n v="2288.0781200000001"/>
    <n v="0.16539999999999999"/>
    <n v="0"/>
    <n v="0"/>
    <n v="0"/>
    <n v="0"/>
    <n v="3.0617899999999998"/>
  </r>
  <r>
    <x v="0"/>
    <x v="34"/>
    <x v="2"/>
    <x v="5"/>
    <n v="1014.36"/>
    <n v="142.77000000000001"/>
    <n v="9209.84375"/>
    <n v="0.61706000000000005"/>
    <n v="0"/>
    <n v="0"/>
    <n v="0"/>
    <n v="0"/>
    <n v="12.783049999999999"/>
  </r>
  <r>
    <x v="0"/>
    <x v="34"/>
    <x v="2"/>
    <x v="6"/>
    <n v="1004.69"/>
    <n v="187.56"/>
    <n v="9449.3125"/>
    <n v="0.76029000000000002"/>
    <n v="0"/>
    <n v="0"/>
    <n v="0"/>
    <n v="0"/>
    <n v="12.96673"/>
  </r>
  <r>
    <x v="0"/>
    <x v="34"/>
    <x v="2"/>
    <x v="7"/>
    <n v="13733.1"/>
    <n v="28.98"/>
    <n v="28107.84375"/>
    <n v="1.81484"/>
    <n v="0"/>
    <n v="0"/>
    <n v="0"/>
    <n v="0"/>
    <n v="41.548400000000001"/>
  </r>
  <r>
    <x v="0"/>
    <x v="34"/>
    <x v="2"/>
    <x v="8"/>
    <n v="14832.34"/>
    <n v="40.56"/>
    <n v="32741.25"/>
    <n v="2.64621"/>
    <n v="0"/>
    <n v="0"/>
    <n v="0"/>
    <n v="0"/>
    <n v="46.94258"/>
  </r>
  <r>
    <x v="0"/>
    <x v="34"/>
    <x v="2"/>
    <x v="9"/>
    <n v="7130.59"/>
    <n v="66.25"/>
    <n v="27171"/>
    <n v="2.2143000000000002"/>
    <n v="0"/>
    <n v="0"/>
    <n v="0"/>
    <n v="0"/>
    <n v="37.952979999999997"/>
  </r>
  <r>
    <x v="0"/>
    <x v="34"/>
    <x v="2"/>
    <x v="10"/>
    <n v="7769.2"/>
    <n v="47.58"/>
    <n v="15464.3125"/>
    <n v="1.46191"/>
    <n v="0"/>
    <n v="0"/>
    <n v="0"/>
    <n v="0"/>
    <n v="21.981529999999999"/>
  </r>
  <r>
    <x v="0"/>
    <x v="34"/>
    <x v="3"/>
    <x v="0"/>
    <n v="4795.3"/>
    <n v="34.15"/>
    <n v="7894.9375"/>
    <n v="0.82869000000000004"/>
    <n v="0"/>
    <n v="0"/>
    <n v="0"/>
    <n v="0"/>
    <n v="11.501340000000001"/>
  </r>
  <r>
    <x v="0"/>
    <x v="34"/>
    <x v="3"/>
    <x v="1"/>
    <n v="2504.8200000000002"/>
    <n v="141.33000000000001"/>
    <n v="21144.78125"/>
    <n v="1.7672000000000001"/>
    <n v="0"/>
    <n v="0"/>
    <n v="0"/>
    <n v="0"/>
    <n v="28.96752"/>
  </r>
  <r>
    <x v="0"/>
    <x v="34"/>
    <x v="3"/>
    <x v="2"/>
    <n v="1311.1"/>
    <n v="27.6"/>
    <n v="2428.2988300000002"/>
    <n v="0.18004000000000001"/>
    <n v="0"/>
    <n v="0"/>
    <n v="0"/>
    <n v="0"/>
    <n v="3.6471399999999998"/>
  </r>
  <r>
    <x v="0"/>
    <x v="34"/>
    <x v="3"/>
    <x v="3"/>
    <n v="2910.87"/>
    <n v="21.27"/>
    <n v="4466.21875"/>
    <n v="0.28553000000000001"/>
    <n v="0"/>
    <n v="0"/>
    <n v="0"/>
    <n v="0"/>
    <n v="6.7651500000000002"/>
  </r>
  <r>
    <x v="0"/>
    <x v="34"/>
    <x v="3"/>
    <x v="4"/>
    <n v="78.12"/>
    <n v="366.13"/>
    <n v="1775.75"/>
    <n v="0.14738000000000001"/>
    <n v="0"/>
    <n v="0"/>
    <n v="0"/>
    <n v="0"/>
    <n v="2.3725700000000001"/>
  </r>
  <r>
    <x v="0"/>
    <x v="34"/>
    <x v="3"/>
    <x v="5"/>
    <n v="1352.07"/>
    <n v="75.45"/>
    <n v="7092.0078100000001"/>
    <n v="0.53100000000000003"/>
    <n v="0"/>
    <n v="0"/>
    <n v="0"/>
    <n v="0"/>
    <n v="9.9130900000000004"/>
  </r>
  <r>
    <x v="0"/>
    <x v="34"/>
    <x v="3"/>
    <x v="6"/>
    <n v="448.16"/>
    <n v="194.29"/>
    <n v="3588.5935100000002"/>
    <n v="0.39484999999999998"/>
    <n v="0"/>
    <n v="0"/>
    <n v="0"/>
    <n v="0"/>
    <n v="4.9241200000000003"/>
  </r>
  <r>
    <x v="0"/>
    <x v="34"/>
    <x v="3"/>
    <x v="7"/>
    <n v="7262.25"/>
    <n v="26.43"/>
    <n v="13896.28125"/>
    <n v="1.0020899999999999"/>
    <n v="0"/>
    <n v="0"/>
    <n v="0"/>
    <n v="0"/>
    <n v="20.642759999999999"/>
  </r>
  <r>
    <x v="0"/>
    <x v="34"/>
    <x v="3"/>
    <x v="8"/>
    <n v="10654.9"/>
    <n v="47.31"/>
    <n v="29831.8125"/>
    <n v="2.5768200000000001"/>
    <n v="0"/>
    <n v="0"/>
    <n v="0"/>
    <n v="0"/>
    <n v="42.774380000000001"/>
  </r>
  <r>
    <x v="0"/>
    <x v="34"/>
    <x v="3"/>
    <x v="9"/>
    <n v="5488.23"/>
    <n v="33.340000000000003"/>
    <n v="9627.4521499999992"/>
    <n v="0.94345000000000001"/>
    <n v="0"/>
    <n v="0"/>
    <n v="0"/>
    <n v="0"/>
    <n v="13.961119999999999"/>
  </r>
  <r>
    <x v="0"/>
    <x v="34"/>
    <x v="3"/>
    <x v="10"/>
    <n v="9289.68"/>
    <n v="33.22"/>
    <n v="6534.0781200000001"/>
    <n v="0.93542999999999998"/>
    <n v="0"/>
    <n v="0"/>
    <n v="0"/>
    <n v="0"/>
    <n v="9.3388799999999996"/>
  </r>
  <r>
    <x v="0"/>
    <x v="34"/>
    <x v="4"/>
    <x v="0"/>
    <n v="10705.76"/>
    <n v="50.64"/>
    <n v="24625.3125"/>
    <n v="2.5628199999999999"/>
    <n v="0"/>
    <n v="0"/>
    <n v="0"/>
    <n v="0"/>
    <n v="35.045960000000001"/>
  </r>
  <r>
    <x v="0"/>
    <x v="34"/>
    <x v="4"/>
    <x v="1"/>
    <n v="11050.81"/>
    <n v="123.16"/>
    <n v="79550.75"/>
    <n v="6.5727900000000004"/>
    <n v="0"/>
    <n v="0"/>
    <n v="0"/>
    <n v="0"/>
    <n v="108.68622000000001"/>
  </r>
  <r>
    <x v="0"/>
    <x v="34"/>
    <x v="4"/>
    <x v="2"/>
    <n v="4971.28"/>
    <n v="26.38"/>
    <n v="8324.9218799999999"/>
    <n v="0.59999000000000002"/>
    <n v="0"/>
    <n v="0"/>
    <n v="0"/>
    <n v="0"/>
    <n v="12.41161"/>
  </r>
  <r>
    <x v="0"/>
    <x v="34"/>
    <x v="4"/>
    <x v="3"/>
    <n v="10045.18"/>
    <n v="23.45"/>
    <n v="16195.110350000001"/>
    <n v="1.1096200000000001"/>
    <n v="0"/>
    <n v="0"/>
    <n v="0"/>
    <n v="0"/>
    <n v="24.445399999999999"/>
  </r>
  <r>
    <x v="0"/>
    <x v="34"/>
    <x v="4"/>
    <x v="4"/>
    <n v="269.62"/>
    <n v="211.7"/>
    <n v="3128.8710900000001"/>
    <n v="0.28066000000000002"/>
    <n v="0"/>
    <n v="0"/>
    <n v="0"/>
    <n v="0"/>
    <n v="4.2463300000000004"/>
  </r>
  <r>
    <x v="0"/>
    <x v="34"/>
    <x v="4"/>
    <x v="5"/>
    <n v="3580.62"/>
    <n v="69.31"/>
    <n v="15638.499019999999"/>
    <n v="1.2208399999999999"/>
    <n v="0"/>
    <n v="0"/>
    <n v="0"/>
    <n v="0"/>
    <n v="21.92925"/>
  </r>
  <r>
    <x v="0"/>
    <x v="34"/>
    <x v="4"/>
    <x v="6"/>
    <n v="1625.21"/>
    <n v="159.68"/>
    <n v="8900.4218799999999"/>
    <n v="1.0597399999999999"/>
    <n v="0"/>
    <n v="0"/>
    <n v="0"/>
    <n v="0"/>
    <n v="12.266579999999999"/>
  </r>
  <r>
    <x v="0"/>
    <x v="34"/>
    <x v="4"/>
    <x v="7"/>
    <n v="23297.3"/>
    <n v="35.44"/>
    <n v="57062.128909999999"/>
    <n v="4.02285"/>
    <n v="0"/>
    <n v="0"/>
    <n v="0"/>
    <n v="0"/>
    <n v="83.62433"/>
  </r>
  <r>
    <x v="0"/>
    <x v="34"/>
    <x v="4"/>
    <x v="8"/>
    <n v="27044.51"/>
    <n v="48.1"/>
    <n v="65360.371090000001"/>
    <n v="6.0623199999999997"/>
    <n v="0"/>
    <n v="0"/>
    <n v="0"/>
    <n v="0"/>
    <n v="93.081029999999998"/>
  </r>
  <r>
    <x v="0"/>
    <x v="34"/>
    <x v="4"/>
    <x v="9"/>
    <n v="17650.54"/>
    <n v="63.85"/>
    <n v="60901"/>
    <n v="5.5739799999999997"/>
    <n v="0"/>
    <n v="0"/>
    <n v="0"/>
    <n v="0"/>
    <n v="85.998310000000004"/>
  </r>
  <r>
    <x v="0"/>
    <x v="34"/>
    <x v="4"/>
    <x v="10"/>
    <n v="13645.72"/>
    <n v="67.150000000000006"/>
    <n v="29182.25"/>
    <n v="3.69082"/>
    <n v="0"/>
    <n v="0"/>
    <n v="0"/>
    <n v="0"/>
    <n v="40.882390000000001"/>
  </r>
  <r>
    <x v="0"/>
    <x v="34"/>
    <x v="5"/>
    <x v="0"/>
    <n v="5895.44"/>
    <n v="37.15"/>
    <n v="17602.1875"/>
    <n v="1.1349"/>
    <n v="0"/>
    <n v="0"/>
    <n v="0"/>
    <n v="0"/>
    <n v="25.37426"/>
  </r>
  <r>
    <x v="0"/>
    <x v="34"/>
    <x v="5"/>
    <x v="1"/>
    <n v="1230.6500000000001"/>
    <n v="145.69"/>
    <n v="13928.01562"/>
    <n v="0.89785000000000004"/>
    <n v="0"/>
    <n v="0"/>
    <n v="0"/>
    <n v="0"/>
    <n v="19.012689999999999"/>
  </r>
  <r>
    <x v="0"/>
    <x v="34"/>
    <x v="5"/>
    <x v="2"/>
    <n v="1235.81"/>
    <n v="26.87"/>
    <n v="2938.1308600000002"/>
    <n v="0.16325999999999999"/>
    <n v="0"/>
    <n v="0"/>
    <n v="0"/>
    <n v="0"/>
    <n v="4.4069099999999999"/>
  </r>
  <r>
    <x v="0"/>
    <x v="34"/>
    <x v="5"/>
    <x v="3"/>
    <n v="2845.44"/>
    <n v="21.32"/>
    <n v="5535.1210899999996"/>
    <n v="0.29981000000000002"/>
    <n v="0"/>
    <n v="0"/>
    <n v="0"/>
    <n v="0"/>
    <n v="8.41235"/>
  </r>
  <r>
    <x v="0"/>
    <x v="34"/>
    <x v="5"/>
    <x v="4"/>
    <n v="96.81"/>
    <n v="296.66000000000003"/>
    <n v="2316.94922"/>
    <n v="0.14321999999999999"/>
    <n v="0"/>
    <n v="0"/>
    <n v="0"/>
    <n v="0"/>
    <n v="3.11137"/>
  </r>
  <r>
    <x v="0"/>
    <x v="34"/>
    <x v="5"/>
    <x v="5"/>
    <n v="1048.29"/>
    <n v="82.52"/>
    <n v="7230.8125"/>
    <n v="0.43315999999999999"/>
    <n v="0"/>
    <n v="0"/>
    <n v="0"/>
    <n v="0"/>
    <n v="10.199630000000001"/>
  </r>
  <r>
    <x v="0"/>
    <x v="34"/>
    <x v="5"/>
    <x v="6"/>
    <n v="312.36"/>
    <n v="127.56"/>
    <n v="2225.9081999999999"/>
    <n v="0.16289000000000001"/>
    <n v="0"/>
    <n v="0"/>
    <n v="0"/>
    <n v="0"/>
    <n v="3.1085099999999999"/>
  </r>
  <r>
    <x v="0"/>
    <x v="34"/>
    <x v="5"/>
    <x v="7"/>
    <n v="4760.68"/>
    <n v="27.11"/>
    <n v="11459.085940000001"/>
    <n v="0.67766000000000004"/>
    <n v="0"/>
    <n v="0"/>
    <n v="0"/>
    <n v="0"/>
    <n v="17.039370000000002"/>
  </r>
  <r>
    <x v="0"/>
    <x v="34"/>
    <x v="5"/>
    <x v="8"/>
    <n v="5534.19"/>
    <n v="62.02"/>
    <n v="26933.75"/>
    <n v="1.7217199999999999"/>
    <n v="0"/>
    <n v="0"/>
    <n v="0"/>
    <n v="0"/>
    <n v="38.097499999999997"/>
  </r>
  <r>
    <x v="0"/>
    <x v="34"/>
    <x v="5"/>
    <x v="9"/>
    <n v="1485.53"/>
    <n v="48.65"/>
    <n v="4580.8671899999999"/>
    <n v="0.37748999999999999"/>
    <n v="0"/>
    <n v="0"/>
    <n v="0"/>
    <n v="0"/>
    <n v="6.5677399999999997"/>
  </r>
  <r>
    <x v="0"/>
    <x v="34"/>
    <x v="5"/>
    <x v="10"/>
    <n v="3621.8"/>
    <n v="33.229999999999997"/>
    <n v="4506.4843799999999"/>
    <n v="0.41722999999999999"/>
    <n v="9.0100000000000006E-3"/>
    <n v="0"/>
    <n v="0"/>
    <n v="0"/>
    <n v="6.4654999999999996"/>
  </r>
  <r>
    <x v="0"/>
    <x v="34"/>
    <x v="6"/>
    <x v="0"/>
    <n v="9090.5400000000009"/>
    <n v="52.84"/>
    <n v="20026"/>
    <n v="2.5418799999999999"/>
    <n v="0"/>
    <n v="0"/>
    <n v="0"/>
    <n v="0"/>
    <n v="28.7453"/>
  </r>
  <r>
    <x v="0"/>
    <x v="34"/>
    <x v="6"/>
    <x v="1"/>
    <n v="9045.15"/>
    <n v="132.44999999999999"/>
    <n v="63467.746090000001"/>
    <n v="6.5057600000000004"/>
    <n v="0"/>
    <n v="0"/>
    <n v="0"/>
    <n v="0"/>
    <n v="86.918149999999997"/>
  </r>
  <r>
    <x v="0"/>
    <x v="34"/>
    <x v="6"/>
    <x v="2"/>
    <n v="3983.22"/>
    <n v="29.62"/>
    <n v="6671.125"/>
    <n v="0.62105999999999995"/>
    <n v="0"/>
    <n v="0"/>
    <n v="0"/>
    <n v="0"/>
    <n v="9.9223999999999997"/>
  </r>
  <r>
    <x v="0"/>
    <x v="34"/>
    <x v="6"/>
    <x v="3"/>
    <n v="7113.97"/>
    <n v="27.43"/>
    <n v="11226"/>
    <n v="1.03016"/>
    <n v="0"/>
    <n v="0"/>
    <n v="0"/>
    <n v="0"/>
    <n v="16.82405"/>
  </r>
  <r>
    <x v="0"/>
    <x v="34"/>
    <x v="6"/>
    <x v="4"/>
    <n v="230.91"/>
    <n v="305.08"/>
    <n v="3810.4921899999999"/>
    <n v="0.37398999999999999"/>
    <n v="0"/>
    <n v="0"/>
    <n v="0"/>
    <n v="0"/>
    <n v="5.1288099999999996"/>
  </r>
  <r>
    <x v="0"/>
    <x v="34"/>
    <x v="6"/>
    <x v="5"/>
    <n v="3064.26"/>
    <n v="49.96"/>
    <n v="8069.3432599999996"/>
    <n v="0.82994999999999997"/>
    <n v="0"/>
    <n v="0"/>
    <n v="0"/>
    <n v="0"/>
    <n v="11.51046"/>
  </r>
  <r>
    <x v="0"/>
    <x v="34"/>
    <x v="6"/>
    <x v="6"/>
    <n v="884.05"/>
    <n v="203.08"/>
    <n v="8383.15625"/>
    <n v="0.90620000000000001"/>
    <n v="0"/>
    <n v="0"/>
    <n v="0"/>
    <n v="0"/>
    <n v="11.49235"/>
  </r>
  <r>
    <x v="0"/>
    <x v="34"/>
    <x v="6"/>
    <x v="7"/>
    <n v="20636.900000000001"/>
    <n v="37.25"/>
    <n v="43577.1875"/>
    <n v="4.1000300000000003"/>
    <n v="0"/>
    <n v="0"/>
    <n v="0"/>
    <n v="0"/>
    <n v="63.711359999999999"/>
  </r>
  <r>
    <x v="0"/>
    <x v="34"/>
    <x v="6"/>
    <x v="8"/>
    <n v="20353.36"/>
    <n v="41.4"/>
    <n v="38210.25"/>
    <n v="4.4362500000000002"/>
    <n v="0"/>
    <n v="0"/>
    <n v="0"/>
    <n v="0"/>
    <n v="54.702489999999997"/>
  </r>
  <r>
    <x v="0"/>
    <x v="34"/>
    <x v="6"/>
    <x v="9"/>
    <n v="15537.12"/>
    <n v="62.4"/>
    <n v="45785.1875"/>
    <n v="5.2920800000000003"/>
    <n v="0"/>
    <n v="0"/>
    <n v="0"/>
    <n v="0"/>
    <n v="64.037319999999994"/>
  </r>
  <r>
    <x v="0"/>
    <x v="34"/>
    <x v="6"/>
    <x v="10"/>
    <n v="16353.21"/>
    <n v="69.47"/>
    <n v="56428.4375"/>
    <n v="5.8818200000000003"/>
    <n v="4.6100000000000004E-3"/>
    <n v="0"/>
    <n v="0"/>
    <n v="0"/>
    <n v="78.995739999999998"/>
  </r>
  <r>
    <x v="0"/>
    <x v="34"/>
    <x v="7"/>
    <x v="0"/>
    <n v="5042.8999999999996"/>
    <n v="41.54"/>
    <n v="5447.5781200000001"/>
    <n v="0.93962999999999997"/>
    <n v="0"/>
    <n v="0"/>
    <n v="0"/>
    <n v="0"/>
    <n v="7.8672599999999999"/>
  </r>
  <r>
    <x v="0"/>
    <x v="34"/>
    <x v="7"/>
    <x v="1"/>
    <n v="4441.37"/>
    <n v="133.01"/>
    <n v="21959.220700000002"/>
    <n v="2.7413599999999998"/>
    <n v="0"/>
    <n v="0"/>
    <n v="0"/>
    <n v="0"/>
    <n v="30.094190000000001"/>
  </r>
  <r>
    <x v="0"/>
    <x v="34"/>
    <x v="7"/>
    <x v="2"/>
    <n v="1596.44"/>
    <n v="30.99"/>
    <n v="2094.3203100000001"/>
    <n v="0.23149"/>
    <n v="0"/>
    <n v="0"/>
    <n v="0"/>
    <n v="0"/>
    <n v="3.1231"/>
  </r>
  <r>
    <x v="0"/>
    <x v="34"/>
    <x v="7"/>
    <x v="3"/>
    <n v="3243.05"/>
    <n v="28.1"/>
    <n v="5208.0078100000001"/>
    <n v="0.44863999999999998"/>
    <n v="0"/>
    <n v="0"/>
    <n v="0"/>
    <n v="0"/>
    <n v="7.8339299999999996"/>
  </r>
  <r>
    <x v="0"/>
    <x v="34"/>
    <x v="7"/>
    <x v="4"/>
    <n v="87.02"/>
    <n v="400"/>
    <n v="1468"/>
    <n v="0.18501999999999999"/>
    <n v="0"/>
    <n v="0"/>
    <n v="0"/>
    <n v="0"/>
    <n v="1.95357"/>
  </r>
  <r>
    <x v="0"/>
    <x v="34"/>
    <x v="7"/>
    <x v="5"/>
    <n v="1213.99"/>
    <n v="62.42"/>
    <n v="3466.79297"/>
    <n v="0.36431999999999998"/>
    <n v="0"/>
    <n v="0"/>
    <n v="0"/>
    <n v="0"/>
    <n v="4.9075699999999998"/>
  </r>
  <r>
    <x v="0"/>
    <x v="34"/>
    <x v="7"/>
    <x v="6"/>
    <n v="1614.22"/>
    <n v="149.35"/>
    <n v="3009.3125"/>
    <n v="0.87658999999999998"/>
    <n v="0"/>
    <n v="0"/>
    <n v="0"/>
    <n v="0"/>
    <n v="4.1550200000000004"/>
  </r>
  <r>
    <x v="0"/>
    <x v="34"/>
    <x v="7"/>
    <x v="7"/>
    <n v="9816.65"/>
    <n v="36.61"/>
    <n v="22479.779299999998"/>
    <n v="1.8446499999999999"/>
    <n v="0"/>
    <n v="0"/>
    <n v="0"/>
    <n v="0"/>
    <n v="32.921799999999998"/>
  </r>
  <r>
    <x v="0"/>
    <x v="34"/>
    <x v="7"/>
    <x v="8"/>
    <n v="9492.07"/>
    <n v="51.17"/>
    <n v="10428.65625"/>
    <n v="1.9238900000000001"/>
    <n v="0"/>
    <n v="0"/>
    <n v="0"/>
    <n v="0"/>
    <n v="14.688650000000001"/>
  </r>
  <r>
    <x v="0"/>
    <x v="34"/>
    <x v="7"/>
    <x v="9"/>
    <n v="6896.28"/>
    <n v="41.47"/>
    <n v="10639.42188"/>
    <n v="1.40899"/>
    <n v="0"/>
    <n v="0"/>
    <n v="0"/>
    <n v="0"/>
    <n v="15.19183"/>
  </r>
  <r>
    <x v="0"/>
    <x v="34"/>
    <x v="7"/>
    <x v="10"/>
    <n v="27602.81"/>
    <n v="25.32"/>
    <n v="9238.875"/>
    <n v="3.0751599999999999"/>
    <n v="0"/>
    <n v="0"/>
    <n v="0"/>
    <n v="0"/>
    <n v="13.74072"/>
  </r>
  <r>
    <x v="0"/>
    <x v="34"/>
    <x v="8"/>
    <x v="0"/>
    <n v="26843.34"/>
    <n v="40.39"/>
    <n v="21438.875"/>
    <n v="4.6120299999999999"/>
    <n v="0"/>
    <n v="0"/>
    <n v="0"/>
    <n v="0"/>
    <n v="31.207750000000001"/>
  </r>
  <r>
    <x v="0"/>
    <x v="34"/>
    <x v="8"/>
    <x v="1"/>
    <n v="33564.21"/>
    <n v="55.17"/>
    <n v="29748.25"/>
    <n v="7.0771800000000002"/>
    <n v="0"/>
    <n v="0"/>
    <n v="0"/>
    <n v="0"/>
    <n v="42.185459999999999"/>
  </r>
  <r>
    <x v="0"/>
    <x v="34"/>
    <x v="8"/>
    <x v="2"/>
    <n v="5044.7"/>
    <n v="58.81"/>
    <n v="8433.1718799999999"/>
    <n v="1.37317"/>
    <n v="0"/>
    <n v="0"/>
    <n v="0"/>
    <n v="0"/>
    <n v="11.79264"/>
  </r>
  <r>
    <x v="0"/>
    <x v="34"/>
    <x v="8"/>
    <x v="3"/>
    <n v="15455.23"/>
    <n v="20.05"/>
    <n v="9854.2343799999999"/>
    <n v="1.4369400000000001"/>
    <n v="0"/>
    <n v="0"/>
    <n v="0"/>
    <n v="0"/>
    <n v="14.92944"/>
  </r>
  <r>
    <x v="0"/>
    <x v="34"/>
    <x v="8"/>
    <x v="4"/>
    <n v="410.86"/>
    <n v="374.25"/>
    <n v="4730.5781200000001"/>
    <n v="0.79435"/>
    <n v="0"/>
    <n v="0"/>
    <n v="0"/>
    <n v="0"/>
    <n v="6.3127700000000004"/>
  </r>
  <r>
    <x v="0"/>
    <x v="34"/>
    <x v="8"/>
    <x v="5"/>
    <n v="5055.67"/>
    <n v="69"/>
    <n v="9709.6875"/>
    <n v="1.6010899999999999"/>
    <n v="0"/>
    <n v="0"/>
    <n v="0"/>
    <n v="0"/>
    <n v="13.70116"/>
  </r>
  <r>
    <x v="0"/>
    <x v="34"/>
    <x v="8"/>
    <x v="6"/>
    <n v="9198.7000000000007"/>
    <n v="98.25"/>
    <n v="9251.9375"/>
    <n v="3.5190700000000001"/>
    <n v="0"/>
    <n v="0"/>
    <n v="0"/>
    <n v="0"/>
    <n v="13.042809999999999"/>
  </r>
  <r>
    <x v="0"/>
    <x v="34"/>
    <x v="8"/>
    <x v="7"/>
    <n v="39828.54"/>
    <n v="32.56"/>
    <n v="48220"/>
    <n v="6.2777399999999997"/>
    <n v="0"/>
    <n v="0"/>
    <n v="0"/>
    <n v="0"/>
    <n v="70.978129999999993"/>
  </r>
  <r>
    <x v="0"/>
    <x v="34"/>
    <x v="8"/>
    <x v="8"/>
    <n v="44301.7"/>
    <n v="54.93"/>
    <n v="54271.125"/>
    <n v="10.27384"/>
    <n v="0"/>
    <n v="0"/>
    <n v="0"/>
    <n v="0"/>
    <n v="76.818049999999999"/>
  </r>
  <r>
    <x v="0"/>
    <x v="34"/>
    <x v="8"/>
    <x v="9"/>
    <n v="38581.449999999997"/>
    <n v="52.61"/>
    <n v="64341.875"/>
    <n v="10.62163"/>
    <n v="0"/>
    <n v="0"/>
    <n v="0"/>
    <n v="0"/>
    <n v="92.06362"/>
  </r>
  <r>
    <x v="0"/>
    <x v="34"/>
    <x v="8"/>
    <x v="10"/>
    <n v="90311.35"/>
    <n v="39.840000000000003"/>
    <n v="37647.25"/>
    <n v="13.410119999999999"/>
    <n v="0"/>
    <n v="0"/>
    <n v="0"/>
    <n v="0"/>
    <n v="53.737319999999997"/>
  </r>
  <r>
    <x v="0"/>
    <x v="35"/>
    <x v="0"/>
    <x v="0"/>
    <n v="13615.93"/>
    <n v="30.91"/>
    <n v="7874.96875"/>
    <n v="1.4002399999999999"/>
    <n v="0"/>
    <n v="0"/>
    <n v="0"/>
    <n v="0"/>
    <n v="11.5761"/>
  </r>
  <r>
    <x v="0"/>
    <x v="35"/>
    <x v="0"/>
    <x v="1"/>
    <n v="4338.58"/>
    <n v="137.9"/>
    <n v="9794.875"/>
    <n v="2.1061700000000001"/>
    <n v="0"/>
    <n v="0"/>
    <n v="0"/>
    <n v="0"/>
    <n v="13.224919999999999"/>
  </r>
  <r>
    <x v="0"/>
    <x v="35"/>
    <x v="0"/>
    <x v="2"/>
    <n v="2753.26"/>
    <n v="48.18"/>
    <n v="4616.2265600000001"/>
    <n v="0.49753999999999998"/>
    <n v="0"/>
    <n v="0"/>
    <n v="0"/>
    <n v="0"/>
    <n v="6.6788299999999996"/>
  </r>
  <r>
    <x v="0"/>
    <x v="35"/>
    <x v="0"/>
    <x v="3"/>
    <n v="5009.9799999999996"/>
    <n v="20.49"/>
    <n v="2979.03125"/>
    <n v="0.37275999999999998"/>
    <n v="0"/>
    <n v="0"/>
    <n v="0"/>
    <n v="0"/>
    <n v="4.4397200000000003"/>
  </r>
  <r>
    <x v="0"/>
    <x v="35"/>
    <x v="0"/>
    <x v="4"/>
    <n v="249.04"/>
    <n v="217.92"/>
    <n v="1351.1015600000001"/>
    <n v="0.20749999999999999"/>
    <n v="0"/>
    <n v="0"/>
    <n v="0"/>
    <n v="0"/>
    <n v="1.8348199999999999"/>
  </r>
  <r>
    <x v="0"/>
    <x v="35"/>
    <x v="0"/>
    <x v="5"/>
    <n v="1673.51"/>
    <n v="48.79"/>
    <n v="2131.51953"/>
    <n v="0.28267999999999999"/>
    <n v="0"/>
    <n v="0"/>
    <n v="0"/>
    <n v="0"/>
    <n v="2.9897499999999999"/>
  </r>
  <r>
    <x v="0"/>
    <x v="35"/>
    <x v="0"/>
    <x v="6"/>
    <n v="5815.09"/>
    <n v="66.260000000000005"/>
    <n v="2500.1406200000001"/>
    <n v="1.0868599999999999"/>
    <n v="0"/>
    <n v="0"/>
    <n v="0"/>
    <n v="0"/>
    <n v="3.5587900000000001"/>
  </r>
  <r>
    <x v="0"/>
    <x v="35"/>
    <x v="0"/>
    <x v="7"/>
    <n v="10393.950000000001"/>
    <n v="21.6"/>
    <n v="6776"/>
    <n v="0.79847000000000001"/>
    <n v="0"/>
    <n v="0"/>
    <n v="0"/>
    <n v="0"/>
    <n v="10.081440000000001"/>
  </r>
  <r>
    <x v="0"/>
    <x v="35"/>
    <x v="0"/>
    <x v="8"/>
    <n v="29567.08"/>
    <n v="27.18"/>
    <n v="9911.875"/>
    <n v="2.3524600000000002"/>
    <n v="0"/>
    <n v="0"/>
    <n v="0"/>
    <n v="0"/>
    <n v="14.52887"/>
  </r>
  <r>
    <x v="0"/>
    <x v="35"/>
    <x v="0"/>
    <x v="9"/>
    <n v="6655.67"/>
    <n v="46.78"/>
    <n v="5745.375"/>
    <n v="1.14262"/>
    <n v="0"/>
    <n v="0"/>
    <n v="0"/>
    <n v="0"/>
    <n v="8.1926400000000008"/>
  </r>
  <r>
    <x v="0"/>
    <x v="35"/>
    <x v="0"/>
    <x v="10"/>
    <n v="29217.95"/>
    <n v="48.74"/>
    <n v="10608.125"/>
    <n v="4.10867"/>
    <n v="0"/>
    <n v="0"/>
    <n v="0"/>
    <n v="0"/>
    <n v="15.08792"/>
  </r>
  <r>
    <x v="0"/>
    <x v="35"/>
    <x v="1"/>
    <x v="0"/>
    <n v="8235.85"/>
    <n v="62.62"/>
    <n v="11534.34375"/>
    <n v="1.90249"/>
    <n v="0"/>
    <n v="0"/>
    <n v="0"/>
    <n v="0"/>
    <n v="16.27694"/>
  </r>
  <r>
    <x v="0"/>
    <x v="35"/>
    <x v="1"/>
    <x v="1"/>
    <n v="6402.61"/>
    <n v="134.11000000000001"/>
    <n v="19487.810549999998"/>
    <n v="2.9525199999999998"/>
    <n v="0"/>
    <n v="0"/>
    <n v="0"/>
    <n v="0"/>
    <n v="26.583739999999999"/>
  </r>
  <r>
    <x v="0"/>
    <x v="35"/>
    <x v="1"/>
    <x v="2"/>
    <n v="2230.69"/>
    <n v="66.959999999999994"/>
    <n v="4951.9765600000001"/>
    <n v="0.56069999999999998"/>
    <n v="0"/>
    <n v="0"/>
    <n v="0"/>
    <n v="0"/>
    <n v="6.8520700000000003"/>
  </r>
  <r>
    <x v="0"/>
    <x v="35"/>
    <x v="1"/>
    <x v="3"/>
    <n v="7880.29"/>
    <n v="13.64"/>
    <n v="3561.8906200000001"/>
    <n v="0.40179999999999999"/>
    <n v="0"/>
    <n v="0"/>
    <n v="0"/>
    <n v="0"/>
    <n v="5.50373"/>
  </r>
  <r>
    <x v="0"/>
    <x v="35"/>
    <x v="1"/>
    <x v="4"/>
    <n v="242.64"/>
    <n v="300.95999999999998"/>
    <n v="2473.8906200000001"/>
    <n v="0.31669999999999998"/>
    <n v="0"/>
    <n v="0"/>
    <n v="0"/>
    <n v="0"/>
    <n v="3.2983600000000002"/>
  </r>
  <r>
    <x v="0"/>
    <x v="35"/>
    <x v="1"/>
    <x v="5"/>
    <n v="3913.33"/>
    <n v="47.8"/>
    <n v="6900.3120099999996"/>
    <n v="0.77481"/>
    <n v="0"/>
    <n v="0"/>
    <n v="0"/>
    <n v="0"/>
    <n v="9.7186000000000003"/>
  </r>
  <r>
    <x v="0"/>
    <x v="35"/>
    <x v="1"/>
    <x v="6"/>
    <n v="3547.78"/>
    <n v="203.29"/>
    <n v="16470.875"/>
    <n v="2.3937400000000002"/>
    <n v="0"/>
    <n v="0"/>
    <n v="0"/>
    <n v="0"/>
    <n v="22.35209"/>
  </r>
  <r>
    <x v="0"/>
    <x v="35"/>
    <x v="1"/>
    <x v="7"/>
    <n v="15837.69"/>
    <n v="27.28"/>
    <n v="16076.875"/>
    <n v="1.7262900000000001"/>
    <n v="0"/>
    <n v="0"/>
    <n v="0"/>
    <n v="0"/>
    <n v="23.781389999999998"/>
  </r>
  <r>
    <x v="0"/>
    <x v="35"/>
    <x v="1"/>
    <x v="8"/>
    <n v="19769.66"/>
    <n v="46.19"/>
    <n v="22094.875"/>
    <n v="3.1233599999999999"/>
    <n v="0"/>
    <n v="0"/>
    <n v="0"/>
    <n v="0"/>
    <n v="31.200790000000001"/>
  </r>
  <r>
    <x v="0"/>
    <x v="35"/>
    <x v="1"/>
    <x v="9"/>
    <n v="9476.57"/>
    <n v="68.41"/>
    <n v="17847.125"/>
    <n v="2.6818399999999998"/>
    <n v="0"/>
    <n v="0"/>
    <n v="0"/>
    <n v="0"/>
    <n v="24.979320000000001"/>
  </r>
  <r>
    <x v="0"/>
    <x v="35"/>
    <x v="1"/>
    <x v="10"/>
    <n v="33703.300000000003"/>
    <n v="36.69"/>
    <n v="10668.375"/>
    <n v="3.6687400000000001"/>
    <n v="0"/>
    <n v="0"/>
    <n v="0"/>
    <n v="0"/>
    <n v="15.113490000000001"/>
  </r>
  <r>
    <x v="0"/>
    <x v="35"/>
    <x v="2"/>
    <x v="0"/>
    <n v="8221.01"/>
    <n v="46.27"/>
    <n v="17751.375"/>
    <n v="1.6675500000000001"/>
    <n v="0"/>
    <n v="0"/>
    <n v="0"/>
    <n v="0"/>
    <n v="25.474160000000001"/>
  </r>
  <r>
    <x v="0"/>
    <x v="35"/>
    <x v="2"/>
    <x v="1"/>
    <n v="4564.26"/>
    <n v="145.72"/>
    <n v="38456.6875"/>
    <n v="2.9296199999999999"/>
    <n v="0"/>
    <n v="0"/>
    <n v="0"/>
    <n v="0"/>
    <n v="52.309579999999997"/>
  </r>
  <r>
    <x v="0"/>
    <x v="35"/>
    <x v="2"/>
    <x v="2"/>
    <n v="2012.63"/>
    <n v="24.93"/>
    <n v="3055.8515600000001"/>
    <n v="0.21029"/>
    <n v="0"/>
    <n v="0"/>
    <n v="0"/>
    <n v="0"/>
    <n v="4.5161800000000003"/>
  </r>
  <r>
    <x v="0"/>
    <x v="35"/>
    <x v="2"/>
    <x v="3"/>
    <n v="4627.07"/>
    <n v="21.25"/>
    <n v="6547.78125"/>
    <n v="0.40621000000000002"/>
    <n v="0"/>
    <n v="0"/>
    <n v="0"/>
    <n v="0"/>
    <n v="9.9337199999999992"/>
  </r>
  <r>
    <x v="0"/>
    <x v="35"/>
    <x v="2"/>
    <x v="4"/>
    <n v="131.09"/>
    <n v="307.45999999999998"/>
    <n v="2299.80078"/>
    <n v="0.17521"/>
    <n v="0"/>
    <n v="0"/>
    <n v="0"/>
    <n v="0"/>
    <n v="3.0609500000000001"/>
  </r>
  <r>
    <x v="0"/>
    <x v="35"/>
    <x v="2"/>
    <x v="5"/>
    <n v="1079.04"/>
    <n v="142.78"/>
    <n v="9235.1718799999999"/>
    <n v="0.65647999999999995"/>
    <n v="0"/>
    <n v="0"/>
    <n v="0"/>
    <n v="0"/>
    <n v="12.7492"/>
  </r>
  <r>
    <x v="0"/>
    <x v="35"/>
    <x v="2"/>
    <x v="6"/>
    <n v="1055.05"/>
    <n v="187.58"/>
    <n v="9446.4218799999999"/>
    <n v="0.80062"/>
    <n v="0"/>
    <n v="0"/>
    <n v="0"/>
    <n v="0"/>
    <n v="12.892989999999999"/>
  </r>
  <r>
    <x v="0"/>
    <x v="35"/>
    <x v="2"/>
    <x v="7"/>
    <n v="14703.05"/>
    <n v="28.98"/>
    <n v="28109.28125"/>
    <n v="1.93483"/>
    <n v="0"/>
    <n v="0"/>
    <n v="0"/>
    <n v="0"/>
    <n v="41.326799999999999"/>
  </r>
  <r>
    <x v="0"/>
    <x v="35"/>
    <x v="2"/>
    <x v="8"/>
    <n v="15619.89"/>
    <n v="40.61"/>
    <n v="31984.560549999998"/>
    <n v="2.7827500000000001"/>
    <n v="0"/>
    <n v="0"/>
    <n v="0"/>
    <n v="0"/>
    <n v="45.608409999999999"/>
  </r>
  <r>
    <x v="0"/>
    <x v="35"/>
    <x v="2"/>
    <x v="9"/>
    <n v="7531.23"/>
    <n v="66.39"/>
    <n v="26597.1875"/>
    <n v="2.3278400000000001"/>
    <n v="0"/>
    <n v="0"/>
    <n v="0"/>
    <n v="0"/>
    <n v="36.949210000000001"/>
  </r>
  <r>
    <x v="0"/>
    <x v="35"/>
    <x v="2"/>
    <x v="10"/>
    <n v="8090.42"/>
    <n v="47.66"/>
    <n v="15309.405269999999"/>
    <n v="1.5272699999999999"/>
    <n v="0"/>
    <n v="0"/>
    <n v="0"/>
    <n v="0"/>
    <n v="21.64265"/>
  </r>
  <r>
    <x v="0"/>
    <x v="35"/>
    <x v="3"/>
    <x v="0"/>
    <n v="5021.16"/>
    <n v="34.19"/>
    <n v="7723.09375"/>
    <n v="0.86851999999999996"/>
    <n v="0"/>
    <n v="0"/>
    <n v="0"/>
    <n v="0"/>
    <n v="11.18924"/>
  </r>
  <r>
    <x v="0"/>
    <x v="35"/>
    <x v="3"/>
    <x v="1"/>
    <n v="2656.88"/>
    <n v="140.97"/>
    <n v="21436.220700000002"/>
    <n v="1.8780399999999999"/>
    <n v="0"/>
    <n v="0"/>
    <n v="0"/>
    <n v="0"/>
    <n v="29.21106"/>
  </r>
  <r>
    <x v="0"/>
    <x v="35"/>
    <x v="3"/>
    <x v="2"/>
    <n v="1400.7"/>
    <n v="27.56"/>
    <n v="2469.4296899999999"/>
    <n v="0.1928"/>
    <n v="0"/>
    <n v="0"/>
    <n v="0"/>
    <n v="0"/>
    <n v="3.6891799999999999"/>
  </r>
  <r>
    <x v="0"/>
    <x v="35"/>
    <x v="3"/>
    <x v="3"/>
    <n v="3124.42"/>
    <n v="21.31"/>
    <n v="4551.5390600000001"/>
    <n v="0.30906"/>
    <n v="0"/>
    <n v="0"/>
    <n v="0"/>
    <n v="0"/>
    <n v="6.85684"/>
  </r>
  <r>
    <x v="0"/>
    <x v="35"/>
    <x v="3"/>
    <x v="4"/>
    <n v="83.07"/>
    <n v="366.03"/>
    <n v="1811.86914"/>
    <n v="0.15670000000000001"/>
    <n v="0"/>
    <n v="0"/>
    <n v="0"/>
    <n v="0"/>
    <n v="2.4078499999999998"/>
  </r>
  <r>
    <x v="0"/>
    <x v="35"/>
    <x v="3"/>
    <x v="5"/>
    <n v="1447.57"/>
    <n v="75.28"/>
    <n v="7188.7656200000001"/>
    <n v="0.56803000000000003"/>
    <n v="0"/>
    <n v="0"/>
    <n v="0"/>
    <n v="0"/>
    <n v="9.9945299999999992"/>
  </r>
  <r>
    <x v="0"/>
    <x v="35"/>
    <x v="3"/>
    <x v="6"/>
    <n v="466.9"/>
    <n v="194.31"/>
    <n v="3641.3203100000001"/>
    <n v="0.41356999999999999"/>
    <n v="0"/>
    <n v="0"/>
    <n v="0"/>
    <n v="0"/>
    <n v="4.96957"/>
  </r>
  <r>
    <x v="0"/>
    <x v="35"/>
    <x v="3"/>
    <x v="7"/>
    <n v="7797.26"/>
    <n v="26.39"/>
    <n v="14120.4375"/>
    <n v="1.07511"/>
    <n v="0"/>
    <n v="0"/>
    <n v="0"/>
    <n v="0"/>
    <n v="20.864439999999998"/>
  </r>
  <r>
    <x v="0"/>
    <x v="35"/>
    <x v="3"/>
    <x v="8"/>
    <n v="11287.88"/>
    <n v="47.31"/>
    <n v="29945.46875"/>
    <n v="2.7309199999999998"/>
    <n v="0"/>
    <n v="0"/>
    <n v="0"/>
    <n v="0"/>
    <n v="42.70635"/>
  </r>
  <r>
    <x v="0"/>
    <x v="35"/>
    <x v="3"/>
    <x v="9"/>
    <n v="5772.37"/>
    <n v="33.28"/>
    <n v="9457.1093799999999"/>
    <n v="0.99209000000000003"/>
    <n v="0"/>
    <n v="0"/>
    <n v="0"/>
    <n v="0"/>
    <n v="13.64147"/>
  </r>
  <r>
    <x v="0"/>
    <x v="35"/>
    <x v="3"/>
    <x v="10"/>
    <n v="9489.89"/>
    <n v="33.200000000000003"/>
    <n v="6646.4379900000004"/>
    <n v="0.96940999999999999"/>
    <n v="0"/>
    <n v="0"/>
    <n v="0"/>
    <n v="0"/>
    <n v="9.44876"/>
  </r>
  <r>
    <x v="0"/>
    <x v="35"/>
    <x v="4"/>
    <x v="0"/>
    <n v="11183.34"/>
    <n v="50.72"/>
    <n v="24221.4375"/>
    <n v="2.67957"/>
    <n v="0"/>
    <n v="0"/>
    <n v="0"/>
    <n v="0"/>
    <n v="34.283430000000003"/>
  </r>
  <r>
    <x v="0"/>
    <x v="35"/>
    <x v="4"/>
    <x v="1"/>
    <n v="11706.11"/>
    <n v="123.13"/>
    <n v="80685.625"/>
    <n v="6.9582600000000001"/>
    <n v="0"/>
    <n v="0"/>
    <n v="0"/>
    <n v="0"/>
    <n v="109.64355"/>
  </r>
  <r>
    <x v="0"/>
    <x v="35"/>
    <x v="4"/>
    <x v="2"/>
    <n v="5290.21"/>
    <n v="26.38"/>
    <n v="8414"/>
    <n v="0.64002000000000003"/>
    <n v="0"/>
    <n v="0"/>
    <n v="0"/>
    <n v="0"/>
    <n v="12.476850000000001"/>
  </r>
  <r>
    <x v="0"/>
    <x v="35"/>
    <x v="4"/>
    <x v="3"/>
    <n v="10747.72"/>
    <n v="23.41"/>
    <n v="16448.546880000002"/>
    <n v="1.18851"/>
    <n v="0"/>
    <n v="0"/>
    <n v="0"/>
    <n v="0"/>
    <n v="24.695650000000001"/>
  </r>
  <r>
    <x v="0"/>
    <x v="35"/>
    <x v="4"/>
    <x v="4"/>
    <n v="284.55"/>
    <n v="211.76"/>
    <n v="3161.55078"/>
    <n v="0.29583999999999999"/>
    <n v="0"/>
    <n v="0"/>
    <n v="0"/>
    <n v="0"/>
    <n v="4.2675999999999998"/>
  </r>
  <r>
    <x v="0"/>
    <x v="35"/>
    <x v="4"/>
    <x v="5"/>
    <n v="3806.86"/>
    <n v="69.260000000000005"/>
    <n v="15669.65625"/>
    <n v="1.2960499999999999"/>
    <n v="0"/>
    <n v="0"/>
    <n v="0"/>
    <n v="0"/>
    <n v="21.854949999999999"/>
  </r>
  <r>
    <x v="0"/>
    <x v="35"/>
    <x v="4"/>
    <x v="6"/>
    <n v="1681.7"/>
    <n v="159.69999999999999"/>
    <n v="9021.5468799999999"/>
    <n v="1.10266"/>
    <n v="0"/>
    <n v="0"/>
    <n v="0"/>
    <n v="0"/>
    <n v="12.366580000000001"/>
  </r>
  <r>
    <x v="0"/>
    <x v="35"/>
    <x v="4"/>
    <x v="7"/>
    <n v="24929.11"/>
    <n v="35.450000000000003"/>
    <n v="57849.9375"/>
    <n v="4.2974399999999999"/>
    <n v="0"/>
    <n v="0"/>
    <n v="0"/>
    <n v="0"/>
    <n v="84.322069999999997"/>
  </r>
  <r>
    <x v="0"/>
    <x v="35"/>
    <x v="4"/>
    <x v="8"/>
    <n v="28393.41"/>
    <n v="48.14"/>
    <n v="64940.125"/>
    <n v="6.37371"/>
    <n v="0"/>
    <n v="0"/>
    <n v="0"/>
    <n v="0"/>
    <n v="91.98"/>
  </r>
  <r>
    <x v="0"/>
    <x v="35"/>
    <x v="4"/>
    <x v="9"/>
    <n v="18594.580000000002"/>
    <n v="63.94"/>
    <n v="60359.625"/>
    <n v="5.8624400000000003"/>
    <n v="0"/>
    <n v="0"/>
    <n v="0"/>
    <n v="0"/>
    <n v="84.770939999999996"/>
  </r>
  <r>
    <x v="0"/>
    <x v="35"/>
    <x v="4"/>
    <x v="10"/>
    <n v="14083.3"/>
    <n v="67.2"/>
    <n v="29404.5625"/>
    <n v="3.8310200000000001"/>
    <n v="0"/>
    <n v="0"/>
    <n v="0"/>
    <n v="0"/>
    <n v="40.970970000000001"/>
  </r>
  <r>
    <x v="0"/>
    <x v="35"/>
    <x v="5"/>
    <x v="0"/>
    <n v="6379.23"/>
    <n v="37.090000000000003"/>
    <n v="17941.875"/>
    <n v="1.2234799999999999"/>
    <n v="0"/>
    <n v="0"/>
    <n v="0"/>
    <n v="0"/>
    <n v="25.728829999999999"/>
  </r>
  <r>
    <x v="0"/>
    <x v="35"/>
    <x v="5"/>
    <x v="1"/>
    <n v="1329.57"/>
    <n v="145.30000000000001"/>
    <n v="14373.07812"/>
    <n v="0.96904999999999997"/>
    <n v="0"/>
    <n v="0"/>
    <n v="0"/>
    <n v="0"/>
    <n v="19.515979999999999"/>
  </r>
  <r>
    <x v="0"/>
    <x v="35"/>
    <x v="5"/>
    <x v="2"/>
    <n v="1349.44"/>
    <n v="26.84"/>
    <n v="3049.5898400000001"/>
    <n v="0.17832000000000001"/>
    <n v="0"/>
    <n v="0"/>
    <n v="0"/>
    <n v="0"/>
    <n v="4.5498099999999999"/>
  </r>
  <r>
    <x v="0"/>
    <x v="35"/>
    <x v="5"/>
    <x v="3"/>
    <n v="3115.57"/>
    <n v="21.3"/>
    <n v="5754.9101600000004"/>
    <n v="0.32819999999999999"/>
    <n v="0"/>
    <n v="0"/>
    <n v="0"/>
    <n v="0"/>
    <n v="8.6997199999999992"/>
  </r>
  <r>
    <x v="0"/>
    <x v="35"/>
    <x v="5"/>
    <x v="4"/>
    <n v="104.85"/>
    <n v="296.24"/>
    <n v="2381.7597700000001"/>
    <n v="0.15498000000000001"/>
    <n v="0"/>
    <n v="0"/>
    <n v="0"/>
    <n v="0"/>
    <n v="3.1813099999999999"/>
  </r>
  <r>
    <x v="0"/>
    <x v="35"/>
    <x v="5"/>
    <x v="5"/>
    <n v="1138.3399999999999"/>
    <n v="82.27"/>
    <n v="7408.4760699999997"/>
    <n v="0.46975"/>
    <n v="0"/>
    <n v="0"/>
    <n v="0"/>
    <n v="0"/>
    <n v="10.39579"/>
  </r>
  <r>
    <x v="0"/>
    <x v="35"/>
    <x v="5"/>
    <x v="6"/>
    <n v="330.33"/>
    <n v="127.37"/>
    <n v="2288.8515600000001"/>
    <n v="0.1741"/>
    <n v="0"/>
    <n v="0"/>
    <n v="0"/>
    <n v="0"/>
    <n v="3.1795200000000001"/>
  </r>
  <r>
    <x v="0"/>
    <x v="35"/>
    <x v="5"/>
    <x v="7"/>
    <n v="5198.83"/>
    <n v="27.07"/>
    <n v="11858.96875"/>
    <n v="0.73636000000000001"/>
    <n v="0"/>
    <n v="0"/>
    <n v="0"/>
    <n v="0"/>
    <n v="17.540310000000002"/>
  </r>
  <r>
    <x v="0"/>
    <x v="35"/>
    <x v="5"/>
    <x v="8"/>
    <n v="5978.89"/>
    <n v="61.88"/>
    <n v="27519.03125"/>
    <n v="1.8576299999999999"/>
    <n v="0"/>
    <n v="0"/>
    <n v="0"/>
    <n v="0"/>
    <n v="38.720619999999997"/>
  </r>
  <r>
    <x v="0"/>
    <x v="35"/>
    <x v="5"/>
    <x v="9"/>
    <n v="1578.47"/>
    <n v="48.66"/>
    <n v="4522.4375"/>
    <n v="0.39984999999999998"/>
    <n v="0"/>
    <n v="0"/>
    <n v="0"/>
    <n v="0"/>
    <n v="6.4492700000000003"/>
  </r>
  <r>
    <x v="0"/>
    <x v="35"/>
    <x v="5"/>
    <x v="10"/>
    <n v="3759.58"/>
    <n v="33.17"/>
    <n v="4570.84375"/>
    <n v="0.43980000000000002"/>
    <n v="9.1299999999999992E-3"/>
    <n v="0"/>
    <n v="0"/>
    <n v="0"/>
    <n v="6.5229499999999998"/>
  </r>
  <r>
    <x v="0"/>
    <x v="35"/>
    <x v="6"/>
    <x v="0"/>
    <n v="9464.64"/>
    <n v="52.85"/>
    <n v="19773"/>
    <n v="2.6486100000000001"/>
    <n v="0"/>
    <n v="0"/>
    <n v="0"/>
    <n v="0"/>
    <n v="28.229810000000001"/>
  </r>
  <r>
    <x v="0"/>
    <x v="35"/>
    <x v="6"/>
    <x v="1"/>
    <n v="9529.74"/>
    <n v="132.27000000000001"/>
    <n v="64096.878909999999"/>
    <n v="6.8515499999999996"/>
    <n v="0"/>
    <n v="0"/>
    <n v="0"/>
    <n v="0"/>
    <n v="87.313500000000005"/>
  </r>
  <r>
    <x v="0"/>
    <x v="35"/>
    <x v="6"/>
    <x v="2"/>
    <n v="4210.83"/>
    <n v="29.65"/>
    <n v="6749.6171899999999"/>
    <n v="0.65747999999999995"/>
    <n v="0"/>
    <n v="0"/>
    <n v="0"/>
    <n v="0"/>
    <n v="9.9845400000000009"/>
  </r>
  <r>
    <x v="0"/>
    <x v="35"/>
    <x v="6"/>
    <x v="3"/>
    <n v="7528.12"/>
    <n v="27.45"/>
    <n v="11367.40625"/>
    <n v="1.0914900000000001"/>
    <n v="0"/>
    <n v="0"/>
    <n v="0"/>
    <n v="0"/>
    <n v="16.943960000000001"/>
  </r>
  <r>
    <x v="0"/>
    <x v="35"/>
    <x v="6"/>
    <x v="4"/>
    <n v="243.58"/>
    <n v="304.83"/>
    <n v="3862.1403799999998"/>
    <n v="0.39483000000000001"/>
    <n v="0"/>
    <n v="0"/>
    <n v="0"/>
    <n v="0"/>
    <n v="5.1704800000000004"/>
  </r>
  <r>
    <x v="0"/>
    <x v="35"/>
    <x v="6"/>
    <x v="5"/>
    <n v="3226.34"/>
    <n v="49.96"/>
    <n v="8096.9531200000001"/>
    <n v="0.87368999999999997"/>
    <n v="0"/>
    <n v="0"/>
    <n v="0"/>
    <n v="0"/>
    <n v="11.488200000000001"/>
  </r>
  <r>
    <x v="0"/>
    <x v="35"/>
    <x v="6"/>
    <x v="6"/>
    <n v="925.87"/>
    <n v="202.81"/>
    <n v="8481.4843799999999"/>
    <n v="0.95196000000000003"/>
    <n v="0"/>
    <n v="0"/>
    <n v="0"/>
    <n v="0"/>
    <n v="11.565239999999999"/>
  </r>
  <r>
    <x v="0"/>
    <x v="35"/>
    <x v="6"/>
    <x v="7"/>
    <n v="21821.81"/>
    <n v="37.29"/>
    <n v="44185.8125"/>
    <n v="4.3385100000000003"/>
    <n v="0"/>
    <n v="0"/>
    <n v="0"/>
    <n v="0"/>
    <n v="64.250500000000002"/>
  </r>
  <r>
    <x v="0"/>
    <x v="35"/>
    <x v="6"/>
    <x v="8"/>
    <n v="21268.45"/>
    <n v="41.45"/>
    <n v="37933.625"/>
    <n v="4.6408800000000001"/>
    <n v="0"/>
    <n v="0"/>
    <n v="0"/>
    <n v="0"/>
    <n v="54.014209999999999"/>
  </r>
  <r>
    <x v="0"/>
    <x v="35"/>
    <x v="6"/>
    <x v="9"/>
    <n v="16266.57"/>
    <n v="62.43"/>
    <n v="45539.5625"/>
    <n v="5.5377299999999998"/>
    <n v="0"/>
    <n v="0"/>
    <n v="0"/>
    <n v="0"/>
    <n v="63.351759999999999"/>
  </r>
  <r>
    <x v="0"/>
    <x v="35"/>
    <x v="6"/>
    <x v="10"/>
    <n v="17174.169999999998"/>
    <n v="69.5"/>
    <n v="57054.75"/>
    <n v="6.1896000000000004"/>
    <n v="4.6600000000000001E-3"/>
    <n v="0"/>
    <n v="0"/>
    <n v="0"/>
    <n v="79.443870000000004"/>
  </r>
  <r>
    <x v="0"/>
    <x v="35"/>
    <x v="7"/>
    <x v="0"/>
    <n v="5174.1000000000004"/>
    <n v="41.47"/>
    <n v="5440.21875"/>
    <n v="0.96945999999999999"/>
    <n v="0"/>
    <n v="0"/>
    <n v="0"/>
    <n v="0"/>
    <n v="7.8154700000000004"/>
  </r>
  <r>
    <x v="0"/>
    <x v="35"/>
    <x v="7"/>
    <x v="1"/>
    <n v="4608.8999999999996"/>
    <n v="132.41"/>
    <n v="22182.4375"/>
    <n v="2.8632300000000002"/>
    <n v="0"/>
    <n v="0"/>
    <n v="0"/>
    <n v="0"/>
    <n v="30.239699999999999"/>
  </r>
  <r>
    <x v="0"/>
    <x v="35"/>
    <x v="7"/>
    <x v="2"/>
    <n v="1665.19"/>
    <n v="30.94"/>
    <n v="2126.9101599999999"/>
    <n v="0.24317"/>
    <n v="0"/>
    <n v="0"/>
    <n v="0"/>
    <n v="0"/>
    <n v="3.1551499999999999"/>
  </r>
  <r>
    <x v="0"/>
    <x v="35"/>
    <x v="7"/>
    <x v="3"/>
    <n v="3433.57"/>
    <n v="28.1"/>
    <n v="5353.7265600000001"/>
    <n v="0.47797000000000001"/>
    <n v="0"/>
    <n v="0"/>
    <n v="0"/>
    <n v="0"/>
    <n v="8.0098099999999999"/>
  </r>
  <r>
    <x v="0"/>
    <x v="35"/>
    <x v="7"/>
    <x v="4"/>
    <n v="90.76"/>
    <n v="400"/>
    <n v="1496"/>
    <n v="0.19320000000000001"/>
    <n v="0"/>
    <n v="0"/>
    <n v="0"/>
    <n v="0"/>
    <n v="1.9801299999999999"/>
  </r>
  <r>
    <x v="0"/>
    <x v="35"/>
    <x v="7"/>
    <x v="5"/>
    <n v="1269.3"/>
    <n v="62.19"/>
    <n v="3440"/>
    <n v="0.38292999999999999"/>
    <n v="0"/>
    <n v="0"/>
    <n v="0"/>
    <n v="0"/>
    <n v="4.8445400000000003"/>
  </r>
  <r>
    <x v="0"/>
    <x v="35"/>
    <x v="7"/>
    <x v="6"/>
    <n v="1634.64"/>
    <n v="149.35"/>
    <n v="3049.7653799999998"/>
    <n v="0.89327999999999996"/>
    <n v="0"/>
    <n v="0"/>
    <n v="0"/>
    <n v="0"/>
    <n v="4.1882700000000002"/>
  </r>
  <r>
    <x v="0"/>
    <x v="35"/>
    <x v="7"/>
    <x v="7"/>
    <n v="10445.68"/>
    <n v="36.47"/>
    <n v="22942"/>
    <n v="1.9711799999999999"/>
    <n v="0"/>
    <n v="0"/>
    <n v="0"/>
    <n v="0"/>
    <n v="33.425190000000001"/>
  </r>
  <r>
    <x v="0"/>
    <x v="35"/>
    <x v="7"/>
    <x v="8"/>
    <n v="9701.0400000000009"/>
    <n v="51.1"/>
    <n v="10678.15625"/>
    <n v="1.9822500000000001"/>
    <n v="0"/>
    <n v="0"/>
    <n v="0"/>
    <n v="0"/>
    <n v="14.96048"/>
  </r>
  <r>
    <x v="0"/>
    <x v="35"/>
    <x v="7"/>
    <x v="9"/>
    <n v="7156.71"/>
    <n v="41.34"/>
    <n v="10766.39062"/>
    <n v="1.4678899999999999"/>
    <n v="0"/>
    <n v="0"/>
    <n v="0"/>
    <n v="0"/>
    <n v="15.29336"/>
  </r>
  <r>
    <x v="0"/>
    <x v="35"/>
    <x v="7"/>
    <x v="10"/>
    <n v="27973.42"/>
    <n v="25.28"/>
    <n v="9369.6875"/>
    <n v="3.1263200000000002"/>
    <n v="0"/>
    <n v="0"/>
    <n v="0"/>
    <n v="0"/>
    <n v="13.86157"/>
  </r>
  <r>
    <x v="0"/>
    <x v="35"/>
    <x v="8"/>
    <x v="0"/>
    <n v="27372.09"/>
    <n v="40.409999999999997"/>
    <n v="21365"/>
    <n v="4.7294700000000001"/>
    <n v="0"/>
    <n v="0"/>
    <n v="0"/>
    <n v="0"/>
    <n v="30.932939999999999"/>
  </r>
  <r>
    <x v="0"/>
    <x v="35"/>
    <x v="8"/>
    <x v="1"/>
    <n v="34104.04"/>
    <n v="55.19"/>
    <n v="29791"/>
    <n v="7.24031"/>
    <n v="0"/>
    <n v="0"/>
    <n v="0"/>
    <n v="0"/>
    <n v="42.018529999999998"/>
  </r>
  <r>
    <x v="0"/>
    <x v="35"/>
    <x v="8"/>
    <x v="2"/>
    <n v="5187.37"/>
    <n v="58.89"/>
    <n v="8401.15625"/>
    <n v="1.4194100000000001"/>
    <n v="0"/>
    <n v="0"/>
    <n v="0"/>
    <n v="0"/>
    <n v="11.684290000000001"/>
  </r>
  <r>
    <x v="0"/>
    <x v="35"/>
    <x v="8"/>
    <x v="3"/>
    <n v="15949.47"/>
    <n v="20.100000000000001"/>
    <n v="9934.125"/>
    <n v="1.4916700000000001"/>
    <n v="0"/>
    <n v="0"/>
    <n v="0"/>
    <n v="0"/>
    <n v="14.96747"/>
  </r>
  <r>
    <x v="0"/>
    <x v="35"/>
    <x v="8"/>
    <x v="4"/>
    <n v="423.64"/>
    <n v="374.38"/>
    <n v="4784.625"/>
    <n v="0.82047999999999999"/>
    <n v="0"/>
    <n v="0"/>
    <n v="0"/>
    <n v="0"/>
    <n v="6.3504899999999997"/>
  </r>
  <r>
    <x v="0"/>
    <x v="35"/>
    <x v="8"/>
    <x v="5"/>
    <n v="5195.41"/>
    <n v="69.09"/>
    <n v="9655.09375"/>
    <n v="1.6539600000000001"/>
    <n v="0"/>
    <n v="0"/>
    <n v="0"/>
    <n v="0"/>
    <n v="13.55029"/>
  </r>
  <r>
    <x v="0"/>
    <x v="35"/>
    <x v="8"/>
    <x v="6"/>
    <n v="9293.7000000000007"/>
    <n v="98.26"/>
    <n v="9334.9375"/>
    <n v="3.56955"/>
    <n v="0"/>
    <n v="0"/>
    <n v="0"/>
    <n v="0"/>
    <n v="13.08902"/>
  </r>
  <r>
    <x v="0"/>
    <x v="35"/>
    <x v="8"/>
    <x v="7"/>
    <n v="41320.94"/>
    <n v="32.6"/>
    <n v="48650.125"/>
    <n v="6.5458600000000002"/>
    <n v="0"/>
    <n v="0"/>
    <n v="0"/>
    <n v="0"/>
    <n v="71.223489999999998"/>
  </r>
  <r>
    <x v="0"/>
    <x v="35"/>
    <x v="8"/>
    <x v="8"/>
    <n v="45300.11"/>
    <n v="54.94"/>
    <n v="54848.125"/>
    <n v="10.574780000000001"/>
    <n v="0"/>
    <n v="0"/>
    <n v="0"/>
    <n v="0"/>
    <n v="77.218509999999995"/>
  </r>
  <r>
    <x v="0"/>
    <x v="35"/>
    <x v="8"/>
    <x v="9"/>
    <n v="39805.25"/>
    <n v="52.63"/>
    <n v="64405.125"/>
    <n v="10.97527"/>
    <n v="0"/>
    <n v="0"/>
    <n v="0"/>
    <n v="0"/>
    <n v="91.659419999999997"/>
  </r>
  <r>
    <x v="0"/>
    <x v="35"/>
    <x v="8"/>
    <x v="10"/>
    <n v="91263.15"/>
    <n v="39.85"/>
    <n v="37931"/>
    <n v="13.615740000000001"/>
    <n v="0"/>
    <n v="0"/>
    <n v="0"/>
    <n v="0"/>
    <n v="53.851680000000002"/>
  </r>
  <r>
    <x v="0"/>
    <x v="36"/>
    <x v="0"/>
    <x v="0"/>
    <n v="13871.69"/>
    <n v="30.91"/>
    <n v="7904.96875"/>
    <n v="1.43398"/>
    <n v="0"/>
    <n v="0"/>
    <n v="0"/>
    <n v="0"/>
    <n v="11.55747"/>
  </r>
  <r>
    <x v="0"/>
    <x v="36"/>
    <x v="0"/>
    <x v="1"/>
    <n v="4410.7299999999996"/>
    <n v="137.69"/>
    <n v="9934.21875"/>
    <n v="2.1485799999999999"/>
    <n v="0"/>
    <n v="0"/>
    <n v="0"/>
    <n v="0"/>
    <n v="13.34117"/>
  </r>
  <r>
    <x v="0"/>
    <x v="36"/>
    <x v="0"/>
    <x v="2"/>
    <n v="2850.47"/>
    <n v="48.18"/>
    <n v="4683.46875"/>
    <n v="0.51753000000000005"/>
    <n v="0"/>
    <n v="0"/>
    <n v="0"/>
    <n v="0"/>
    <n v="6.73949"/>
  </r>
  <r>
    <x v="0"/>
    <x v="36"/>
    <x v="0"/>
    <x v="3"/>
    <n v="5157"/>
    <n v="20.49"/>
    <n v="3012.3906200000001"/>
    <n v="0.38562000000000002"/>
    <n v="0"/>
    <n v="0"/>
    <n v="0"/>
    <n v="0"/>
    <n v="4.46488"/>
  </r>
  <r>
    <x v="0"/>
    <x v="36"/>
    <x v="0"/>
    <x v="4"/>
    <n v="255.36"/>
    <n v="217.84"/>
    <n v="1376.75"/>
    <n v="0.21337"/>
    <n v="0"/>
    <n v="0"/>
    <n v="0"/>
    <n v="0"/>
    <n v="1.8595999999999999"/>
  </r>
  <r>
    <x v="0"/>
    <x v="36"/>
    <x v="0"/>
    <x v="5"/>
    <n v="1717.88"/>
    <n v="48.76"/>
    <n v="2163.5468799999999"/>
    <n v="0.29191"/>
    <n v="0"/>
    <n v="0"/>
    <n v="0"/>
    <n v="0"/>
    <n v="3.0183499999999999"/>
  </r>
  <r>
    <x v="0"/>
    <x v="36"/>
    <x v="0"/>
    <x v="6"/>
    <n v="5853.22"/>
    <n v="66.25"/>
    <n v="2526.03125"/>
    <n v="1.0976399999999999"/>
    <n v="0"/>
    <n v="0"/>
    <n v="0"/>
    <n v="0"/>
    <n v="3.57633"/>
  </r>
  <r>
    <x v="0"/>
    <x v="36"/>
    <x v="0"/>
    <x v="7"/>
    <n v="10711.89"/>
    <n v="21.54"/>
    <n v="6848.71875"/>
    <n v="0.82770999999999995"/>
    <n v="0"/>
    <n v="0"/>
    <n v="0"/>
    <n v="0"/>
    <n v="10.135260000000001"/>
  </r>
  <r>
    <x v="0"/>
    <x v="36"/>
    <x v="0"/>
    <x v="8"/>
    <n v="29941.81"/>
    <n v="27.13"/>
    <n v="10165.875"/>
    <n v="2.3958599999999999"/>
    <n v="0"/>
    <n v="0"/>
    <n v="0"/>
    <n v="0"/>
    <n v="14.82272"/>
  </r>
  <r>
    <x v="0"/>
    <x v="36"/>
    <x v="0"/>
    <x v="9"/>
    <n v="6782.27"/>
    <n v="46.68"/>
    <n v="5909.96875"/>
    <n v="1.16784"/>
    <n v="0"/>
    <n v="0"/>
    <n v="0"/>
    <n v="0"/>
    <n v="8.3832900000000006"/>
  </r>
  <r>
    <x v="0"/>
    <x v="36"/>
    <x v="0"/>
    <x v="10"/>
    <n v="29439.29"/>
    <n v="48.67"/>
    <n v="10773.1875"/>
    <n v="4.1546599999999998"/>
    <n v="0"/>
    <n v="0"/>
    <n v="0"/>
    <n v="0"/>
    <n v="15.241379999999999"/>
  </r>
  <r>
    <x v="0"/>
    <x v="36"/>
    <x v="1"/>
    <x v="0"/>
    <n v="8416.41"/>
    <n v="62.66"/>
    <n v="11313.15625"/>
    <n v="1.9535199999999999"/>
    <n v="0"/>
    <n v="0"/>
    <n v="0"/>
    <n v="0"/>
    <n v="15.87818"/>
  </r>
  <r>
    <x v="0"/>
    <x v="36"/>
    <x v="1"/>
    <x v="1"/>
    <n v="6547.69"/>
    <n v="134.1"/>
    <n v="19455.6875"/>
    <n v="3.0392199999999998"/>
    <n v="0"/>
    <n v="0"/>
    <n v="0"/>
    <n v="0"/>
    <n v="26.396570000000001"/>
  </r>
  <r>
    <x v="0"/>
    <x v="36"/>
    <x v="1"/>
    <x v="2"/>
    <n v="2304.21"/>
    <n v="66.92"/>
    <n v="4919.6953100000001"/>
    <n v="0.58250999999999997"/>
    <n v="0"/>
    <n v="0"/>
    <n v="0"/>
    <n v="0"/>
    <n v="6.77081"/>
  </r>
  <r>
    <x v="0"/>
    <x v="36"/>
    <x v="1"/>
    <x v="3"/>
    <n v="8142.14"/>
    <n v="13.64"/>
    <n v="3571.2578100000001"/>
    <n v="0.41781000000000001"/>
    <n v="0"/>
    <n v="0"/>
    <n v="0"/>
    <n v="0"/>
    <n v="5.4883199999999999"/>
  </r>
  <r>
    <x v="0"/>
    <x v="36"/>
    <x v="1"/>
    <x v="4"/>
    <n v="250.87"/>
    <n v="301.08"/>
    <n v="2477.8906200000001"/>
    <n v="0.32784999999999997"/>
    <n v="0"/>
    <n v="0"/>
    <n v="0"/>
    <n v="0"/>
    <n v="3.2858000000000001"/>
  </r>
  <r>
    <x v="0"/>
    <x v="36"/>
    <x v="1"/>
    <x v="5"/>
    <n v="4056.82"/>
    <n v="47.8"/>
    <n v="6859.2031200000001"/>
    <n v="0.80576000000000003"/>
    <n v="0"/>
    <n v="0"/>
    <n v="0"/>
    <n v="0"/>
    <n v="9.6084599999999991"/>
  </r>
  <r>
    <x v="0"/>
    <x v="36"/>
    <x v="1"/>
    <x v="6"/>
    <n v="3628.57"/>
    <n v="203.16"/>
    <n v="16413.1875"/>
    <n v="2.4670899999999998"/>
    <n v="0"/>
    <n v="0"/>
    <n v="0"/>
    <n v="0"/>
    <n v="22.15372"/>
  </r>
  <r>
    <x v="0"/>
    <x v="36"/>
    <x v="1"/>
    <x v="7"/>
    <n v="16426.13"/>
    <n v="27.26"/>
    <n v="16042.374019999999"/>
    <n v="1.7981199999999999"/>
    <n v="0"/>
    <n v="0"/>
    <n v="0"/>
    <n v="0"/>
    <n v="23.60248"/>
  </r>
  <r>
    <x v="0"/>
    <x v="36"/>
    <x v="1"/>
    <x v="8"/>
    <n v="20252.46"/>
    <n v="46.19"/>
    <n v="22301.375"/>
    <n v="3.2238199999999999"/>
    <n v="0"/>
    <n v="0"/>
    <n v="0"/>
    <n v="0"/>
    <n v="31.32226"/>
  </r>
  <r>
    <x v="0"/>
    <x v="36"/>
    <x v="1"/>
    <x v="9"/>
    <n v="9732.86"/>
    <n v="68.47"/>
    <n v="17547.4375"/>
    <n v="2.7610100000000002"/>
    <n v="0"/>
    <n v="0"/>
    <n v="0"/>
    <n v="0"/>
    <n v="24.426069999999999"/>
  </r>
  <r>
    <x v="0"/>
    <x v="36"/>
    <x v="1"/>
    <x v="10"/>
    <n v="33996.089999999997"/>
    <n v="36.67"/>
    <n v="10736.875"/>
    <n v="3.7171799999999999"/>
    <n v="0"/>
    <n v="0"/>
    <n v="0"/>
    <n v="0"/>
    <n v="15.12903"/>
  </r>
  <r>
    <x v="0"/>
    <x v="36"/>
    <x v="2"/>
    <x v="0"/>
    <n v="8592.43"/>
    <n v="46.34"/>
    <n v="17210.5625"/>
    <n v="1.74102"/>
    <n v="0"/>
    <n v="0"/>
    <n v="0"/>
    <n v="0"/>
    <n v="24.563230000000001"/>
  </r>
  <r>
    <x v="0"/>
    <x v="36"/>
    <x v="2"/>
    <x v="1"/>
    <n v="4829.03"/>
    <n v="145.74"/>
    <n v="38587.25"/>
    <n v="3.0943399999999999"/>
    <n v="0"/>
    <n v="0"/>
    <n v="0"/>
    <n v="0"/>
    <n v="52.20335"/>
  </r>
  <r>
    <x v="0"/>
    <x v="36"/>
    <x v="2"/>
    <x v="2"/>
    <n v="2134.9"/>
    <n v="24.94"/>
    <n v="3049.5390600000001"/>
    <n v="0.22331000000000001"/>
    <n v="0"/>
    <n v="0"/>
    <n v="0"/>
    <n v="0"/>
    <n v="4.4823599999999999"/>
  </r>
  <r>
    <x v="0"/>
    <x v="36"/>
    <x v="2"/>
    <x v="3"/>
    <n v="4936.8500000000004"/>
    <n v="21.25"/>
    <n v="6582.5"/>
    <n v="0.43430000000000002"/>
    <n v="0"/>
    <n v="0"/>
    <n v="0"/>
    <n v="0"/>
    <n v="9.9323599999999992"/>
  </r>
  <r>
    <x v="0"/>
    <x v="36"/>
    <x v="2"/>
    <x v="4"/>
    <n v="138.63999999999999"/>
    <n v="307.75"/>
    <n v="2323.51953"/>
    <n v="0.18512999999999999"/>
    <n v="0"/>
    <n v="0"/>
    <n v="0"/>
    <n v="0"/>
    <n v="3.0757300000000001"/>
  </r>
  <r>
    <x v="0"/>
    <x v="36"/>
    <x v="2"/>
    <x v="5"/>
    <n v="1144.06"/>
    <n v="142.82"/>
    <n v="9285.9375"/>
    <n v="0.69611999999999996"/>
    <n v="0"/>
    <n v="0"/>
    <n v="0"/>
    <n v="0"/>
    <n v="12.74981"/>
  </r>
  <r>
    <x v="0"/>
    <x v="36"/>
    <x v="2"/>
    <x v="6"/>
    <n v="1105.45"/>
    <n v="187.54"/>
    <n v="9452.0468799999999"/>
    <n v="0.84097"/>
    <n v="0"/>
    <n v="0"/>
    <n v="0"/>
    <n v="0"/>
    <n v="12.83109"/>
  </r>
  <r>
    <x v="0"/>
    <x v="36"/>
    <x v="2"/>
    <x v="7"/>
    <n v="15674.12"/>
    <n v="28.99"/>
    <n v="28147.1875"/>
    <n v="2.0549900000000001"/>
    <n v="0"/>
    <n v="0"/>
    <n v="0"/>
    <n v="0"/>
    <n v="41.158459999999998"/>
  </r>
  <r>
    <x v="0"/>
    <x v="36"/>
    <x v="2"/>
    <x v="8"/>
    <n v="16389.669999999998"/>
    <n v="40.67"/>
    <n v="31304.248049999998"/>
    <n v="2.9163800000000002"/>
    <n v="0"/>
    <n v="0"/>
    <n v="0"/>
    <n v="0"/>
    <n v="44.394280000000002"/>
  </r>
  <r>
    <x v="0"/>
    <x v="36"/>
    <x v="2"/>
    <x v="9"/>
    <n v="7924.21"/>
    <n v="66.5"/>
    <n v="26135"/>
    <n v="2.4394100000000001"/>
    <n v="0"/>
    <n v="0"/>
    <n v="0"/>
    <n v="0"/>
    <n v="36.108989999999999"/>
  </r>
  <r>
    <x v="0"/>
    <x v="36"/>
    <x v="2"/>
    <x v="10"/>
    <n v="8408.7900000000009"/>
    <n v="47.73"/>
    <n v="15194.8125"/>
    <n v="1.59213"/>
    <n v="0"/>
    <n v="0"/>
    <n v="0"/>
    <n v="0"/>
    <n v="21.36318"/>
  </r>
  <r>
    <x v="0"/>
    <x v="36"/>
    <x v="3"/>
    <x v="0"/>
    <n v="5241.04"/>
    <n v="34.200000000000003"/>
    <n v="7519.1245099999996"/>
    <n v="0.90729000000000004"/>
    <n v="0"/>
    <n v="0"/>
    <n v="0"/>
    <n v="0"/>
    <n v="10.83478"/>
  </r>
  <r>
    <x v="0"/>
    <x v="36"/>
    <x v="3"/>
    <x v="1"/>
    <n v="2810.85"/>
    <n v="140.65"/>
    <n v="21656.1875"/>
    <n v="1.9900100000000001"/>
    <n v="0"/>
    <n v="0"/>
    <n v="0"/>
    <n v="0"/>
    <n v="29.35332"/>
  </r>
  <r>
    <x v="0"/>
    <x v="36"/>
    <x v="3"/>
    <x v="2"/>
    <n v="1491.66"/>
    <n v="27.52"/>
    <n v="2503.48828"/>
    <n v="0.20574000000000001"/>
    <n v="0"/>
    <n v="0"/>
    <n v="0"/>
    <n v="0"/>
    <n v="3.7200799999999998"/>
  </r>
  <r>
    <x v="0"/>
    <x v="36"/>
    <x v="3"/>
    <x v="3"/>
    <n v="3341.16"/>
    <n v="21.35"/>
    <n v="4626.3789100000004"/>
    <n v="0.33296999999999999"/>
    <n v="0"/>
    <n v="0"/>
    <n v="0"/>
    <n v="0"/>
    <n v="6.93154"/>
  </r>
  <r>
    <x v="0"/>
    <x v="36"/>
    <x v="3"/>
    <x v="4"/>
    <n v="88.08"/>
    <n v="365.76"/>
    <n v="1832.44922"/>
    <n v="0.16613"/>
    <n v="0"/>
    <n v="0"/>
    <n v="0"/>
    <n v="0"/>
    <n v="2.4221200000000001"/>
  </r>
  <r>
    <x v="0"/>
    <x v="36"/>
    <x v="3"/>
    <x v="5"/>
    <n v="1544.18"/>
    <n v="75.06"/>
    <n v="7251.4296899999999"/>
    <n v="0.60536999999999996"/>
    <n v="0"/>
    <n v="0"/>
    <n v="0"/>
    <n v="0"/>
    <n v="10.02774"/>
  </r>
  <r>
    <x v="0"/>
    <x v="36"/>
    <x v="3"/>
    <x v="6"/>
    <n v="485.85"/>
    <n v="193.94"/>
    <n v="3675.1875"/>
    <n v="0.43246000000000001"/>
    <n v="0"/>
    <n v="0"/>
    <n v="0"/>
    <n v="0"/>
    <n v="4.9892099999999999"/>
  </r>
  <r>
    <x v="0"/>
    <x v="36"/>
    <x v="3"/>
    <x v="7"/>
    <n v="8338.86"/>
    <n v="26.38"/>
    <n v="14289.67188"/>
    <n v="1.14899"/>
    <n v="0"/>
    <n v="0"/>
    <n v="0"/>
    <n v="0"/>
    <n v="21.000910000000001"/>
  </r>
  <r>
    <x v="0"/>
    <x v="36"/>
    <x v="3"/>
    <x v="8"/>
    <n v="11921.38"/>
    <n v="47.27"/>
    <n v="29946.751950000002"/>
    <n v="2.8850099999999999"/>
    <n v="0"/>
    <n v="0"/>
    <n v="0"/>
    <n v="0"/>
    <n v="42.480420000000002"/>
  </r>
  <r>
    <x v="0"/>
    <x v="36"/>
    <x v="3"/>
    <x v="9"/>
    <n v="6050.67"/>
    <n v="33.22"/>
    <n v="9244.84375"/>
    <n v="1.0396300000000001"/>
    <n v="0"/>
    <n v="0"/>
    <n v="0"/>
    <n v="0"/>
    <n v="13.26488"/>
  </r>
  <r>
    <x v="0"/>
    <x v="36"/>
    <x v="3"/>
    <x v="10"/>
    <n v="9693"/>
    <n v="33.17"/>
    <n v="6737.0942400000004"/>
    <n v="1.00386"/>
    <n v="0"/>
    <n v="0"/>
    <n v="0"/>
    <n v="0"/>
    <n v="9.5262499999999992"/>
  </r>
  <r>
    <x v="0"/>
    <x v="36"/>
    <x v="4"/>
    <x v="0"/>
    <n v="11652.45"/>
    <n v="50.84"/>
    <n v="23847.75"/>
    <n v="2.79453"/>
    <n v="0"/>
    <n v="0"/>
    <n v="0"/>
    <n v="0"/>
    <n v="33.568240000000003"/>
  </r>
  <r>
    <x v="0"/>
    <x v="36"/>
    <x v="4"/>
    <x v="1"/>
    <n v="12370.85"/>
    <n v="123.08"/>
    <n v="81817.875"/>
    <n v="7.3491499999999998"/>
    <n v="0"/>
    <n v="0"/>
    <n v="0"/>
    <n v="0"/>
    <n v="110.58128000000001"/>
  </r>
  <r>
    <x v="0"/>
    <x v="36"/>
    <x v="4"/>
    <x v="2"/>
    <n v="5612.6"/>
    <n v="26.39"/>
    <n v="8506.5468799999999"/>
    <n v="0.68047999999999997"/>
    <n v="0"/>
    <n v="0"/>
    <n v="0"/>
    <n v="0"/>
    <n v="12.54579"/>
  </r>
  <r>
    <x v="0"/>
    <x v="36"/>
    <x v="4"/>
    <x v="3"/>
    <n v="11462.59"/>
    <n v="23.38"/>
    <n v="16713.15625"/>
    <n v="1.26867"/>
    <n v="0"/>
    <n v="0"/>
    <n v="0"/>
    <n v="0"/>
    <n v="24.958449999999999"/>
  </r>
  <r>
    <x v="0"/>
    <x v="36"/>
    <x v="4"/>
    <x v="4"/>
    <n v="299.64999999999998"/>
    <n v="211.86"/>
    <n v="3199.1210900000001"/>
    <n v="0.31120999999999999"/>
    <n v="0"/>
    <n v="0"/>
    <n v="0"/>
    <n v="0"/>
    <n v="4.2948399999999998"/>
  </r>
  <r>
    <x v="0"/>
    <x v="36"/>
    <x v="4"/>
    <x v="5"/>
    <n v="4034.16"/>
    <n v="69.239999999999995"/>
    <n v="15739.1875"/>
    <n v="1.37158"/>
    <n v="0"/>
    <n v="0"/>
    <n v="0"/>
    <n v="0"/>
    <n v="21.83276"/>
  </r>
  <r>
    <x v="0"/>
    <x v="36"/>
    <x v="4"/>
    <x v="6"/>
    <n v="1738.95"/>
    <n v="159.81"/>
    <n v="9149.0625"/>
    <n v="1.14618"/>
    <n v="0"/>
    <n v="0"/>
    <n v="0"/>
    <n v="0"/>
    <n v="12.473179999999999"/>
  </r>
  <r>
    <x v="0"/>
    <x v="36"/>
    <x v="4"/>
    <x v="7"/>
    <n v="26583.02"/>
    <n v="35.46"/>
    <n v="58648.941409999999"/>
    <n v="4.5758400000000004"/>
    <n v="0"/>
    <n v="0"/>
    <n v="0"/>
    <n v="0"/>
    <n v="85.023610000000005"/>
  </r>
  <r>
    <x v="0"/>
    <x v="36"/>
    <x v="4"/>
    <x v="8"/>
    <n v="29732.76"/>
    <n v="48.19"/>
    <n v="64549"/>
    <n v="6.6832399999999996"/>
    <n v="0"/>
    <n v="0"/>
    <n v="0"/>
    <n v="0"/>
    <n v="90.927589999999995"/>
  </r>
  <r>
    <x v="0"/>
    <x v="36"/>
    <x v="4"/>
    <x v="9"/>
    <n v="19529.88"/>
    <n v="64.02"/>
    <n v="59877.625"/>
    <n v="6.1486200000000002"/>
    <n v="0"/>
    <n v="0"/>
    <n v="0"/>
    <n v="0"/>
    <n v="83.634770000000003"/>
  </r>
  <r>
    <x v="0"/>
    <x v="36"/>
    <x v="4"/>
    <x v="10"/>
    <n v="14523.25"/>
    <n v="67.260000000000005"/>
    <n v="29592.501950000002"/>
    <n v="3.97214"/>
    <n v="0"/>
    <n v="0"/>
    <n v="0"/>
    <n v="0"/>
    <n v="41.008420000000001"/>
  </r>
  <r>
    <x v="0"/>
    <x v="36"/>
    <x v="5"/>
    <x v="0"/>
    <n v="6872.96"/>
    <n v="36.99"/>
    <n v="18261.6875"/>
    <n v="1.31365"/>
    <n v="0"/>
    <n v="0"/>
    <n v="0"/>
    <n v="0"/>
    <n v="26.049050000000001"/>
  </r>
  <r>
    <x v="0"/>
    <x v="36"/>
    <x v="5"/>
    <x v="1"/>
    <n v="1431.86"/>
    <n v="144.88999999999999"/>
    <n v="14820.32812"/>
    <n v="1.04247"/>
    <n v="0"/>
    <n v="0"/>
    <n v="0"/>
    <n v="0"/>
    <n v="20.015160000000002"/>
  </r>
  <r>
    <x v="0"/>
    <x v="36"/>
    <x v="5"/>
    <x v="2"/>
    <n v="1467.6"/>
    <n v="26.79"/>
    <n v="3164.98047"/>
    <n v="0.19395000000000001"/>
    <n v="0"/>
    <n v="0"/>
    <n v="0"/>
    <n v="0"/>
    <n v="4.6969900000000004"/>
  </r>
  <r>
    <x v="0"/>
    <x v="36"/>
    <x v="5"/>
    <x v="3"/>
    <n v="3396.96"/>
    <n v="21.26"/>
    <n v="5982.25"/>
    <n v="0.35770999999999997"/>
    <n v="0"/>
    <n v="0"/>
    <n v="0"/>
    <n v="0"/>
    <n v="8.9955499999999997"/>
  </r>
  <r>
    <x v="0"/>
    <x v="36"/>
    <x v="5"/>
    <x v="4"/>
    <n v="113.17"/>
    <n v="295.74"/>
    <n v="2460.5800800000002"/>
    <n v="0.16711999999999999"/>
    <n v="0"/>
    <n v="0"/>
    <n v="0"/>
    <n v="0"/>
    <n v="3.2689300000000001"/>
  </r>
  <r>
    <x v="0"/>
    <x v="36"/>
    <x v="5"/>
    <x v="5"/>
    <n v="1231.04"/>
    <n v="82.05"/>
    <n v="7605.8984399999999"/>
    <n v="0.50729999999999997"/>
    <n v="0"/>
    <n v="0"/>
    <n v="0"/>
    <n v="0"/>
    <n v="10.616680000000001"/>
  </r>
  <r>
    <x v="0"/>
    <x v="36"/>
    <x v="5"/>
    <x v="6"/>
    <n v="348.84"/>
    <n v="127.49"/>
    <n v="2359.8906200000001"/>
    <n v="0.18567"/>
    <n v="0"/>
    <n v="0"/>
    <n v="0"/>
    <n v="0"/>
    <n v="3.2602500000000001"/>
  </r>
  <r>
    <x v="0"/>
    <x v="36"/>
    <x v="5"/>
    <x v="7"/>
    <n v="5652.7"/>
    <n v="26.99"/>
    <n v="12252.14062"/>
    <n v="0.79700000000000004"/>
    <n v="0"/>
    <n v="0"/>
    <n v="0"/>
    <n v="0"/>
    <n v="18.025849999999998"/>
  </r>
  <r>
    <x v="0"/>
    <x v="36"/>
    <x v="5"/>
    <x v="8"/>
    <n v="6434.28"/>
    <n v="61.74"/>
    <n v="28115.90625"/>
    <n v="1.9964999999999999"/>
    <n v="0"/>
    <n v="0"/>
    <n v="0"/>
    <n v="0"/>
    <n v="39.349519999999998"/>
  </r>
  <r>
    <x v="0"/>
    <x v="36"/>
    <x v="5"/>
    <x v="9"/>
    <n v="1670.31"/>
    <n v="48.75"/>
    <n v="4477.5156200000001"/>
    <n v="0.42198000000000002"/>
    <n v="0"/>
    <n v="0"/>
    <n v="0"/>
    <n v="0"/>
    <n v="6.3496199999999998"/>
  </r>
  <r>
    <x v="0"/>
    <x v="36"/>
    <x v="5"/>
    <x v="10"/>
    <n v="3899.47"/>
    <n v="33.17"/>
    <n v="4639.46875"/>
    <n v="0.4627"/>
    <n v="9.2499999999999995E-3"/>
    <n v="0"/>
    <n v="0"/>
    <n v="0"/>
    <n v="6.5847499999999997"/>
  </r>
  <r>
    <x v="0"/>
    <x v="36"/>
    <x v="6"/>
    <x v="0"/>
    <n v="9828.58"/>
    <n v="52.94"/>
    <n v="19268.34375"/>
    <n v="2.7526199999999998"/>
    <n v="0"/>
    <n v="0"/>
    <n v="0"/>
    <n v="0"/>
    <n v="27.358550000000001"/>
  </r>
  <r>
    <x v="0"/>
    <x v="36"/>
    <x v="6"/>
    <x v="1"/>
    <n v="10014.370000000001"/>
    <n v="132.38"/>
    <n v="64153.753909999999"/>
    <n v="7.1976599999999999"/>
    <n v="0"/>
    <n v="0"/>
    <n v="0"/>
    <n v="0"/>
    <n v="86.916269999999997"/>
  </r>
  <r>
    <x v="0"/>
    <x v="36"/>
    <x v="6"/>
    <x v="2"/>
    <n v="4439.1099999999997"/>
    <n v="29.65"/>
    <n v="6768.9375"/>
    <n v="0.69399999999999995"/>
    <n v="0"/>
    <n v="0"/>
    <n v="0"/>
    <n v="0"/>
    <n v="9.9590300000000003"/>
  </r>
  <r>
    <x v="0"/>
    <x v="36"/>
    <x v="6"/>
    <x v="3"/>
    <n v="7943.74"/>
    <n v="27.44"/>
    <n v="11404.51562"/>
    <n v="1.1530199999999999"/>
    <n v="0"/>
    <n v="0"/>
    <n v="0"/>
    <n v="0"/>
    <n v="16.907689999999999"/>
  </r>
  <r>
    <x v="0"/>
    <x v="36"/>
    <x v="6"/>
    <x v="4"/>
    <n v="256.29000000000002"/>
    <n v="304.91000000000003"/>
    <n v="3875.4609399999999"/>
    <n v="0.41575000000000001"/>
    <n v="0"/>
    <n v="0"/>
    <n v="0"/>
    <n v="0"/>
    <n v="5.1602100000000002"/>
  </r>
  <r>
    <x v="0"/>
    <x v="36"/>
    <x v="6"/>
    <x v="5"/>
    <n v="3387.24"/>
    <n v="50.02"/>
    <n v="8047.7656200000001"/>
    <n v="0.91717000000000004"/>
    <n v="0"/>
    <n v="0"/>
    <n v="0"/>
    <n v="0"/>
    <n v="11.35615"/>
  </r>
  <r>
    <x v="0"/>
    <x v="36"/>
    <x v="6"/>
    <x v="6"/>
    <n v="967.86"/>
    <n v="202.83"/>
    <n v="8516.9843799999999"/>
    <n v="0.99790000000000001"/>
    <n v="0"/>
    <n v="0"/>
    <n v="0"/>
    <n v="0"/>
    <n v="11.550879999999999"/>
  </r>
  <r>
    <x v="0"/>
    <x v="36"/>
    <x v="6"/>
    <x v="7"/>
    <n v="23010.46"/>
    <n v="37.29"/>
    <n v="44323.125"/>
    <n v="4.5777200000000002"/>
    <n v="0"/>
    <n v="0"/>
    <n v="0"/>
    <n v="0"/>
    <n v="64.101730000000003"/>
  </r>
  <r>
    <x v="0"/>
    <x v="36"/>
    <x v="6"/>
    <x v="8"/>
    <n v="22163.8"/>
    <n v="41.52"/>
    <n v="37178.3125"/>
    <n v="4.8414400000000004"/>
    <n v="0"/>
    <n v="0"/>
    <n v="0"/>
    <n v="0"/>
    <n v="52.648110000000003"/>
  </r>
  <r>
    <x v="0"/>
    <x v="36"/>
    <x v="6"/>
    <x v="9"/>
    <n v="16982.900000000001"/>
    <n v="62.52"/>
    <n v="44784.4375"/>
    <n v="5.7793099999999997"/>
    <n v="0"/>
    <n v="0"/>
    <n v="0"/>
    <n v="0"/>
    <n v="61.960509999999999"/>
  </r>
  <r>
    <x v="0"/>
    <x v="36"/>
    <x v="6"/>
    <x v="10"/>
    <n v="17994.05"/>
    <n v="69.53"/>
    <n v="57003.125"/>
    <n v="6.4970999999999997"/>
    <n v="4.7200000000000002E-3"/>
    <n v="0"/>
    <n v="0"/>
    <n v="0"/>
    <n v="78.941410000000005"/>
  </r>
  <r>
    <x v="0"/>
    <x v="36"/>
    <x v="7"/>
    <x v="0"/>
    <n v="5305.29"/>
    <n v="41.43"/>
    <n v="5435.0625"/>
    <n v="0.99924999999999997"/>
    <n v="0"/>
    <n v="0"/>
    <n v="0"/>
    <n v="0"/>
    <n v="7.7663000000000002"/>
  </r>
  <r>
    <x v="0"/>
    <x v="36"/>
    <x v="7"/>
    <x v="1"/>
    <n v="4778.6099999999997"/>
    <n v="131.93"/>
    <n v="22390.5"/>
    <n v="2.98624"/>
    <n v="0"/>
    <n v="0"/>
    <n v="0"/>
    <n v="0"/>
    <n v="30.35962"/>
  </r>
  <r>
    <x v="0"/>
    <x v="36"/>
    <x v="7"/>
    <x v="2"/>
    <n v="1735.04"/>
    <n v="30.89"/>
    <n v="2157.4101599999999"/>
    <n v="0.25501000000000001"/>
    <n v="0"/>
    <n v="0"/>
    <n v="0"/>
    <n v="0"/>
    <n v="3.18357"/>
  </r>
  <r>
    <x v="0"/>
    <x v="36"/>
    <x v="7"/>
    <x v="3"/>
    <n v="3629.17"/>
    <n v="28.09"/>
    <n v="5494.40625"/>
    <n v="0.50805"/>
    <n v="0"/>
    <n v="0"/>
    <n v="0"/>
    <n v="0"/>
    <n v="8.1760099999999998"/>
  </r>
  <r>
    <x v="0"/>
    <x v="36"/>
    <x v="7"/>
    <x v="4"/>
    <n v="94.55"/>
    <n v="400"/>
    <n v="1516"/>
    <n v="0.20147999999999999"/>
    <n v="0"/>
    <n v="0"/>
    <n v="0"/>
    <n v="0"/>
    <n v="1.9957499999999999"/>
  </r>
  <r>
    <x v="0"/>
    <x v="36"/>
    <x v="7"/>
    <x v="5"/>
    <n v="1324.34"/>
    <n v="62.12"/>
    <n v="3419.0625"/>
    <n v="0.40142"/>
    <n v="0"/>
    <n v="0"/>
    <n v="0"/>
    <n v="0"/>
    <n v="4.78932"/>
  </r>
  <r>
    <x v="0"/>
    <x v="36"/>
    <x v="7"/>
    <x v="6"/>
    <n v="1655.35"/>
    <n v="149.26"/>
    <n v="3091.2656200000001"/>
    <n v="0.91020999999999996"/>
    <n v="0"/>
    <n v="0"/>
    <n v="0"/>
    <n v="0"/>
    <n v="4.2223899999999999"/>
  </r>
  <r>
    <x v="0"/>
    <x v="36"/>
    <x v="7"/>
    <x v="7"/>
    <n v="11089.33"/>
    <n v="36.29"/>
    <n v="23355.5"/>
    <n v="2.0999599999999998"/>
    <n v="0"/>
    <n v="0"/>
    <n v="0"/>
    <n v="0"/>
    <n v="33.852930000000001"/>
  </r>
  <r>
    <x v="0"/>
    <x v="36"/>
    <x v="7"/>
    <x v="8"/>
    <n v="9915.31"/>
    <n v="51.02"/>
    <n v="10931.90625"/>
    <n v="2.0419800000000001"/>
    <n v="0"/>
    <n v="0"/>
    <n v="0"/>
    <n v="0"/>
    <n v="15.234719999999999"/>
  </r>
  <r>
    <x v="0"/>
    <x v="36"/>
    <x v="7"/>
    <x v="9"/>
    <n v="7420.09"/>
    <n v="41.16"/>
    <n v="10840.5625"/>
    <n v="1.5271999999999999"/>
    <n v="0"/>
    <n v="0"/>
    <n v="0"/>
    <n v="0"/>
    <n v="15.31776"/>
  </r>
  <r>
    <x v="0"/>
    <x v="36"/>
    <x v="7"/>
    <x v="10"/>
    <n v="28350.78"/>
    <n v="25.25"/>
    <n v="9527.3125"/>
    <n v="3.17835"/>
    <n v="0"/>
    <n v="0"/>
    <n v="0"/>
    <n v="0"/>
    <n v="14.019880000000001"/>
  </r>
  <r>
    <x v="0"/>
    <x v="36"/>
    <x v="8"/>
    <x v="0"/>
    <n v="27898.97"/>
    <n v="40.42"/>
    <n v="21295.939450000002"/>
    <n v="4.8465100000000003"/>
    <n v="0"/>
    <n v="0"/>
    <n v="0"/>
    <n v="0"/>
    <n v="30.665990000000001"/>
  </r>
  <r>
    <x v="0"/>
    <x v="36"/>
    <x v="8"/>
    <x v="1"/>
    <n v="34644.89"/>
    <n v="55.19"/>
    <n v="29852"/>
    <n v="7.4037699999999997"/>
    <n v="0"/>
    <n v="0"/>
    <n v="0"/>
    <n v="0"/>
    <n v="41.876959999999997"/>
  </r>
  <r>
    <x v="0"/>
    <x v="36"/>
    <x v="8"/>
    <x v="2"/>
    <n v="5329.39"/>
    <n v="58.93"/>
    <n v="8369.8593799999999"/>
    <n v="1.4654700000000001"/>
    <n v="0"/>
    <n v="0"/>
    <n v="0"/>
    <n v="0"/>
    <n v="11.57762"/>
  </r>
  <r>
    <x v="0"/>
    <x v="36"/>
    <x v="8"/>
    <x v="3"/>
    <n v="16446.439999999999"/>
    <n v="20.14"/>
    <n v="10009.96875"/>
    <n v="1.54677"/>
    <n v="0"/>
    <n v="0"/>
    <n v="0"/>
    <n v="0"/>
    <n v="14.99854"/>
  </r>
  <r>
    <x v="0"/>
    <x v="36"/>
    <x v="8"/>
    <x v="4"/>
    <n v="436.57"/>
    <n v="374.48"/>
    <n v="4842.0156200000001"/>
    <n v="0.84691000000000005"/>
    <n v="0"/>
    <n v="0"/>
    <n v="0"/>
    <n v="0"/>
    <n v="6.3918799999999996"/>
  </r>
  <r>
    <x v="0"/>
    <x v="36"/>
    <x v="8"/>
    <x v="5"/>
    <n v="5334.23"/>
    <n v="69.13"/>
    <n v="9596.375"/>
    <n v="1.70652"/>
    <n v="0"/>
    <n v="0"/>
    <n v="0"/>
    <n v="0"/>
    <n v="13.39509"/>
  </r>
  <r>
    <x v="0"/>
    <x v="36"/>
    <x v="8"/>
    <x v="6"/>
    <n v="9389.51"/>
    <n v="98.23"/>
    <n v="9411.25"/>
    <n v="3.6204399999999999"/>
    <n v="0"/>
    <n v="0"/>
    <n v="0"/>
    <n v="0"/>
    <n v="13.12513"/>
  </r>
  <r>
    <x v="0"/>
    <x v="36"/>
    <x v="8"/>
    <x v="7"/>
    <n v="42825.73"/>
    <n v="32.619999999999997"/>
    <n v="49093.375"/>
    <n v="6.8163099999999996"/>
    <n v="0"/>
    <n v="0"/>
    <n v="0"/>
    <n v="0"/>
    <n v="71.483140000000006"/>
  </r>
  <r>
    <x v="0"/>
    <x v="36"/>
    <x v="8"/>
    <x v="8"/>
    <n v="46309.72"/>
    <n v="54.93"/>
    <n v="55457.75"/>
    <n v="10.879020000000001"/>
    <n v="0"/>
    <n v="0"/>
    <n v="0"/>
    <n v="0"/>
    <n v="77.656270000000006"/>
  </r>
  <r>
    <x v="0"/>
    <x v="36"/>
    <x v="8"/>
    <x v="9"/>
    <n v="41030.089999999997"/>
    <n v="52.63"/>
    <n v="64467"/>
    <n v="11.329140000000001"/>
    <n v="0"/>
    <n v="0"/>
    <n v="0"/>
    <n v="0"/>
    <n v="91.253410000000002"/>
  </r>
  <r>
    <x v="0"/>
    <x v="36"/>
    <x v="8"/>
    <x v="10"/>
    <n v="92221.99"/>
    <n v="39.85"/>
    <n v="38213"/>
    <n v="13.82288"/>
    <n v="0"/>
    <n v="0"/>
    <n v="0"/>
    <n v="0"/>
    <n v="53.960009999999997"/>
  </r>
  <r>
    <x v="0"/>
    <x v="37"/>
    <x v="0"/>
    <x v="0"/>
    <n v="14122.01"/>
    <n v="30.93"/>
    <n v="7742.84375"/>
    <n v="1.4670399999999999"/>
    <n v="0"/>
    <n v="0"/>
    <n v="0"/>
    <n v="0"/>
    <n v="11.25811"/>
  </r>
  <r>
    <x v="0"/>
    <x v="37"/>
    <x v="0"/>
    <x v="1"/>
    <n v="4481.47"/>
    <n v="137.99"/>
    <n v="9761.375"/>
    <n v="2.1902499999999998"/>
    <n v="0"/>
    <n v="0"/>
    <n v="0"/>
    <n v="0"/>
    <n v="13.036949999999999"/>
  </r>
  <r>
    <x v="0"/>
    <x v="37"/>
    <x v="0"/>
    <x v="2"/>
    <n v="2946.6"/>
    <n v="48.19"/>
    <n v="4632.2265600000001"/>
    <n v="0.53730999999999995"/>
    <n v="0"/>
    <n v="0"/>
    <n v="0"/>
    <n v="0"/>
    <n v="6.6294700000000004"/>
  </r>
  <r>
    <x v="0"/>
    <x v="37"/>
    <x v="0"/>
    <x v="3"/>
    <n v="5300.61"/>
    <n v="20.49"/>
    <n v="2942.5705600000001"/>
    <n v="0.39817999999999998"/>
    <n v="0"/>
    <n v="0"/>
    <n v="0"/>
    <n v="0"/>
    <n v="4.3378399999999999"/>
  </r>
  <r>
    <x v="0"/>
    <x v="37"/>
    <x v="0"/>
    <x v="4"/>
    <n v="261.62"/>
    <n v="217.96"/>
    <n v="1364.44922"/>
    <n v="0.21920000000000001"/>
    <n v="0"/>
    <n v="0"/>
    <n v="0"/>
    <n v="0"/>
    <n v="1.8329200000000001"/>
  </r>
  <r>
    <x v="0"/>
    <x v="37"/>
    <x v="0"/>
    <x v="5"/>
    <n v="1761.2"/>
    <n v="48.95"/>
    <n v="2120.5781200000001"/>
    <n v="0.30097000000000002"/>
    <n v="0"/>
    <n v="0"/>
    <n v="0"/>
    <n v="0"/>
    <n v="2.9418500000000001"/>
  </r>
  <r>
    <x v="0"/>
    <x v="37"/>
    <x v="0"/>
    <x v="6"/>
    <n v="5891.24"/>
    <n v="66.27"/>
    <n v="2519.53125"/>
    <n v="1.1084000000000001"/>
    <n v="0"/>
    <n v="0"/>
    <n v="0"/>
    <n v="0"/>
    <n v="3.5476100000000002"/>
  </r>
  <r>
    <x v="0"/>
    <x v="37"/>
    <x v="0"/>
    <x v="7"/>
    <n v="11024.47"/>
    <n v="21.59"/>
    <n v="6749.625"/>
    <n v="0.85651999999999995"/>
    <n v="0"/>
    <n v="0"/>
    <n v="0"/>
    <n v="0"/>
    <n v="9.9336900000000004"/>
  </r>
  <r>
    <x v="0"/>
    <x v="37"/>
    <x v="0"/>
    <x v="8"/>
    <n v="30312.36"/>
    <n v="27.15"/>
    <n v="10061.5625"/>
    <n v="2.4388100000000001"/>
    <n v="0"/>
    <n v="0"/>
    <n v="0"/>
    <n v="0"/>
    <n v="14.589980000000001"/>
  </r>
  <r>
    <x v="0"/>
    <x v="37"/>
    <x v="0"/>
    <x v="9"/>
    <n v="6907.19"/>
    <n v="46.75"/>
    <n v="5840.1875"/>
    <n v="1.1927700000000001"/>
    <n v="0"/>
    <n v="0"/>
    <n v="0"/>
    <n v="0"/>
    <n v="8.2383400000000009"/>
  </r>
  <r>
    <x v="0"/>
    <x v="37"/>
    <x v="0"/>
    <x v="10"/>
    <n v="29660.44"/>
    <n v="48.72"/>
    <n v="10774.6875"/>
    <n v="4.2006500000000004"/>
    <n v="0"/>
    <n v="0"/>
    <n v="0"/>
    <n v="0"/>
    <n v="15.159700000000001"/>
  </r>
  <r>
    <x v="0"/>
    <x v="37"/>
    <x v="1"/>
    <x v="0"/>
    <n v="8592.2800000000007"/>
    <n v="62.62"/>
    <n v="11012.71875"/>
    <n v="2.00319"/>
    <n v="0"/>
    <n v="0"/>
    <n v="0"/>
    <n v="0"/>
    <n v="15.373250000000001"/>
  </r>
  <r>
    <x v="0"/>
    <x v="37"/>
    <x v="1"/>
    <x v="1"/>
    <n v="6691.71"/>
    <n v="134.16999999999999"/>
    <n v="19323.1875"/>
    <n v="3.1253299999999999"/>
    <n v="0"/>
    <n v="0"/>
    <n v="0"/>
    <n v="0"/>
    <n v="26.07422"/>
  </r>
  <r>
    <x v="0"/>
    <x v="37"/>
    <x v="1"/>
    <x v="2"/>
    <n v="2376.84"/>
    <n v="66.92"/>
    <n v="4860.2343799999999"/>
    <n v="0.60404999999999998"/>
    <n v="0"/>
    <n v="0"/>
    <n v="0"/>
    <n v="0"/>
    <n v="6.6526800000000001"/>
  </r>
  <r>
    <x v="0"/>
    <x v="37"/>
    <x v="1"/>
    <x v="3"/>
    <n v="8403.1"/>
    <n v="13.64"/>
    <n v="3559.6015600000001"/>
    <n v="0.43375999999999998"/>
    <n v="0"/>
    <n v="0"/>
    <n v="0"/>
    <n v="0"/>
    <n v="5.4406299999999996"/>
  </r>
  <r>
    <x v="0"/>
    <x v="37"/>
    <x v="1"/>
    <x v="4"/>
    <n v="259.05"/>
    <n v="300.98"/>
    <n v="2461.9921899999999"/>
    <n v="0.33893000000000001"/>
    <n v="0"/>
    <n v="0"/>
    <n v="0"/>
    <n v="0"/>
    <n v="3.2470699999999999"/>
  </r>
  <r>
    <x v="0"/>
    <x v="37"/>
    <x v="1"/>
    <x v="5"/>
    <n v="4198.26"/>
    <n v="47.83"/>
    <n v="6764.65625"/>
    <n v="0.83628000000000002"/>
    <n v="0"/>
    <n v="0"/>
    <n v="0"/>
    <n v="0"/>
    <n v="9.4247300000000003"/>
  </r>
  <r>
    <x v="0"/>
    <x v="37"/>
    <x v="1"/>
    <x v="6"/>
    <n v="3708.64"/>
    <n v="203.17"/>
    <n v="16268.125"/>
    <n v="2.5397799999999999"/>
    <n v="0"/>
    <n v="0"/>
    <n v="0"/>
    <n v="0"/>
    <n v="21.838650000000001"/>
  </r>
  <r>
    <x v="0"/>
    <x v="37"/>
    <x v="1"/>
    <x v="7"/>
    <n v="17009.669999999998"/>
    <n v="27.29"/>
    <n v="15925.40625"/>
    <n v="1.8694200000000001"/>
    <n v="0"/>
    <n v="0"/>
    <n v="0"/>
    <n v="0"/>
    <n v="23.302309999999999"/>
  </r>
  <r>
    <x v="0"/>
    <x v="37"/>
    <x v="1"/>
    <x v="8"/>
    <n v="20735.32"/>
    <n v="46.21"/>
    <n v="22313.375"/>
    <n v="3.3243399999999999"/>
    <n v="0"/>
    <n v="0"/>
    <n v="0"/>
    <n v="0"/>
    <n v="31.168240000000001"/>
  </r>
  <r>
    <x v="0"/>
    <x v="37"/>
    <x v="1"/>
    <x v="9"/>
    <n v="9982.61"/>
    <n v="68.569999999999993"/>
    <n v="17126.125"/>
    <n v="2.8382900000000002"/>
    <n v="0"/>
    <n v="0"/>
    <n v="0"/>
    <n v="0"/>
    <n v="23.708120000000001"/>
  </r>
  <r>
    <x v="0"/>
    <x v="37"/>
    <x v="1"/>
    <x v="10"/>
    <n v="34289.01"/>
    <n v="36.69"/>
    <n v="10748.124019999999"/>
    <n v="3.7656700000000001"/>
    <n v="0"/>
    <n v="0"/>
    <n v="0"/>
    <n v="0"/>
    <n v="15.062239999999999"/>
  </r>
  <r>
    <x v="0"/>
    <x v="37"/>
    <x v="2"/>
    <x v="0"/>
    <n v="8951.8700000000008"/>
    <n v="46.41"/>
    <n v="16681.46875"/>
    <n v="1.81223"/>
    <n v="0"/>
    <n v="0"/>
    <n v="0"/>
    <n v="0"/>
    <n v="23.67717"/>
  </r>
  <r>
    <x v="0"/>
    <x v="37"/>
    <x v="2"/>
    <x v="1"/>
    <n v="5094.6000000000004"/>
    <n v="145.77000000000001"/>
    <n v="38712.5625"/>
    <n v="3.2595999999999998"/>
    <n v="0"/>
    <n v="0"/>
    <n v="0"/>
    <n v="0"/>
    <n v="52.088059999999999"/>
  </r>
  <r>
    <x v="0"/>
    <x v="37"/>
    <x v="2"/>
    <x v="2"/>
    <n v="2256.8000000000002"/>
    <n v="24.95"/>
    <n v="3041.1796899999999"/>
    <n v="0.23629"/>
    <n v="0"/>
    <n v="0"/>
    <n v="0"/>
    <n v="0"/>
    <n v="4.4456499999999997"/>
  </r>
  <r>
    <x v="0"/>
    <x v="37"/>
    <x v="2"/>
    <x v="3"/>
    <n v="5248.03"/>
    <n v="21.25"/>
    <n v="6612.59375"/>
    <n v="0.46253"/>
    <n v="0"/>
    <n v="0"/>
    <n v="0"/>
    <n v="0"/>
    <n v="9.9235000000000007"/>
  </r>
  <r>
    <x v="0"/>
    <x v="37"/>
    <x v="2"/>
    <x v="4"/>
    <n v="146.24"/>
    <n v="307.79000000000002"/>
    <n v="2339.23828"/>
    <n v="0.19511999999999999"/>
    <n v="0"/>
    <n v="0"/>
    <n v="0"/>
    <n v="0"/>
    <n v="3.0796999999999999"/>
  </r>
  <r>
    <x v="0"/>
    <x v="37"/>
    <x v="2"/>
    <x v="5"/>
    <n v="1209.31"/>
    <n v="142.78"/>
    <n v="9316.59375"/>
    <n v="0.73589000000000004"/>
    <n v="0"/>
    <n v="0"/>
    <n v="0"/>
    <n v="0"/>
    <n v="12.72259"/>
  </r>
  <r>
    <x v="0"/>
    <x v="37"/>
    <x v="2"/>
    <x v="6"/>
    <n v="1155.8499999999999"/>
    <n v="187.54"/>
    <n v="9452.0468799999999"/>
    <n v="0.88131999999999999"/>
    <n v="0"/>
    <n v="0"/>
    <n v="0"/>
    <n v="0"/>
    <n v="12.76135"/>
  </r>
  <r>
    <x v="0"/>
    <x v="37"/>
    <x v="2"/>
    <x v="7"/>
    <n v="16645.64"/>
    <n v="28.99"/>
    <n v="28163"/>
    <n v="2.1752099999999999"/>
    <n v="0"/>
    <n v="0"/>
    <n v="0"/>
    <n v="0"/>
    <n v="40.957599999999999"/>
  </r>
  <r>
    <x v="0"/>
    <x v="37"/>
    <x v="2"/>
    <x v="8"/>
    <n v="17141.21"/>
    <n v="40.72"/>
    <n v="30605.6875"/>
    <n v="3.0470299999999999"/>
    <n v="0"/>
    <n v="0"/>
    <n v="0"/>
    <n v="0"/>
    <n v="43.164679999999997"/>
  </r>
  <r>
    <x v="0"/>
    <x v="37"/>
    <x v="2"/>
    <x v="9"/>
    <n v="8310.17"/>
    <n v="66.650000000000006"/>
    <n v="25723.375"/>
    <n v="2.54922"/>
    <n v="0"/>
    <n v="0"/>
    <n v="0"/>
    <n v="0"/>
    <n v="35.344659999999998"/>
  </r>
  <r>
    <x v="0"/>
    <x v="37"/>
    <x v="2"/>
    <x v="10"/>
    <n v="8724.15"/>
    <n v="47.81"/>
    <n v="15075.875"/>
    <n v="1.65649"/>
    <n v="0"/>
    <n v="0"/>
    <n v="0"/>
    <n v="0"/>
    <n v="21.079180000000001"/>
  </r>
  <r>
    <x v="0"/>
    <x v="37"/>
    <x v="3"/>
    <x v="0"/>
    <n v="5454.19"/>
    <n v="34.24"/>
    <n v="7298.4375"/>
    <n v="0.94491999999999998"/>
    <n v="0"/>
    <n v="0"/>
    <n v="0"/>
    <n v="0"/>
    <n v="10.45866"/>
  </r>
  <r>
    <x v="0"/>
    <x v="37"/>
    <x v="3"/>
    <x v="1"/>
    <n v="2966.02"/>
    <n v="140.52000000000001"/>
    <n v="21805.0625"/>
    <n v="2.1027300000000002"/>
    <n v="0"/>
    <n v="0"/>
    <n v="0"/>
    <n v="0"/>
    <n v="29.395769999999999"/>
  </r>
  <r>
    <x v="0"/>
    <x v="37"/>
    <x v="3"/>
    <x v="2"/>
    <n v="1583.63"/>
    <n v="27.51"/>
    <n v="2530.08203"/>
    <n v="0.21881"/>
    <n v="0"/>
    <n v="0"/>
    <n v="0"/>
    <n v="0"/>
    <n v="3.7392300000000001"/>
  </r>
  <r>
    <x v="0"/>
    <x v="37"/>
    <x v="3"/>
    <x v="3"/>
    <n v="3560.24"/>
    <n v="21.36"/>
    <n v="4680.0898399999996"/>
    <n v="0.35715999999999998"/>
    <n v="0"/>
    <n v="0"/>
    <n v="0"/>
    <n v="0"/>
    <n v="6.9737400000000003"/>
  </r>
  <r>
    <x v="0"/>
    <x v="37"/>
    <x v="3"/>
    <x v="4"/>
    <n v="93.15"/>
    <n v="365.62"/>
    <n v="1853.7109399999999"/>
    <n v="0.17566000000000001"/>
    <n v="0"/>
    <n v="0"/>
    <n v="0"/>
    <n v="0"/>
    <n v="2.4369399999999999"/>
  </r>
  <r>
    <x v="0"/>
    <x v="37"/>
    <x v="3"/>
    <x v="5"/>
    <n v="1641.41"/>
    <n v="75.02"/>
    <n v="7294.0390600000001"/>
    <n v="0.64292000000000005"/>
    <n v="0"/>
    <n v="0"/>
    <n v="0"/>
    <n v="0"/>
    <n v="10.03181"/>
  </r>
  <r>
    <x v="0"/>
    <x v="37"/>
    <x v="3"/>
    <x v="6"/>
    <n v="504.98"/>
    <n v="193.67"/>
    <n v="3704.8984399999999"/>
    <n v="0.45151000000000002"/>
    <n v="0"/>
    <n v="0"/>
    <n v="0"/>
    <n v="0"/>
    <n v="5.0026099999999998"/>
  </r>
  <r>
    <x v="0"/>
    <x v="37"/>
    <x v="3"/>
    <x v="7"/>
    <n v="8885.67"/>
    <n v="26.39"/>
    <n v="14430.1875"/>
    <n v="1.22359"/>
    <n v="0"/>
    <n v="0"/>
    <n v="0"/>
    <n v="0"/>
    <n v="21.09187"/>
  </r>
  <r>
    <x v="0"/>
    <x v="37"/>
    <x v="3"/>
    <x v="8"/>
    <n v="12552.4"/>
    <n v="47.24"/>
    <n v="29812"/>
    <n v="3.0383900000000001"/>
    <n v="0"/>
    <n v="0"/>
    <n v="0"/>
    <n v="0"/>
    <n v="42.061500000000002"/>
  </r>
  <r>
    <x v="0"/>
    <x v="37"/>
    <x v="3"/>
    <x v="9"/>
    <n v="6321.72"/>
    <n v="33.26"/>
    <n v="9015.7031200000001"/>
    <n v="1.08599"/>
    <n v="0"/>
    <n v="0"/>
    <n v="0"/>
    <n v="0"/>
    <n v="12.864610000000001"/>
  </r>
  <r>
    <x v="0"/>
    <x v="37"/>
    <x v="3"/>
    <x v="10"/>
    <n v="9898.7900000000009"/>
    <n v="33.18"/>
    <n v="6827.6557599999996"/>
    <n v="1.03877"/>
    <n v="0"/>
    <n v="0"/>
    <n v="0"/>
    <n v="0"/>
    <n v="9.6015800000000002"/>
  </r>
  <r>
    <x v="0"/>
    <x v="37"/>
    <x v="4"/>
    <x v="0"/>
    <n v="12112.13"/>
    <n v="50.99"/>
    <n v="23440.125"/>
    <n v="2.9075500000000001"/>
    <n v="0"/>
    <n v="0"/>
    <n v="0"/>
    <n v="0"/>
    <n v="32.810749999999999"/>
  </r>
  <r>
    <x v="0"/>
    <x v="37"/>
    <x v="4"/>
    <x v="1"/>
    <n v="13045.58"/>
    <n v="123.16"/>
    <n v="83101.625"/>
    <n v="7.7461799999999998"/>
    <n v="0"/>
    <n v="0"/>
    <n v="0"/>
    <n v="0"/>
    <n v="111.70419"/>
  </r>
  <r>
    <x v="0"/>
    <x v="37"/>
    <x v="4"/>
    <x v="2"/>
    <n v="5937.76"/>
    <n v="26.38"/>
    <n v="8577.3125"/>
    <n v="0.72128000000000003"/>
    <n v="0"/>
    <n v="0"/>
    <n v="0"/>
    <n v="0"/>
    <n v="12.581709999999999"/>
  </r>
  <r>
    <x v="0"/>
    <x v="37"/>
    <x v="4"/>
    <x v="3"/>
    <n v="12187.32"/>
    <n v="23.37"/>
    <n v="16937"/>
    <n v="1.3499000000000001"/>
    <n v="0"/>
    <n v="0"/>
    <n v="0"/>
    <n v="0"/>
    <n v="25.15558"/>
  </r>
  <r>
    <x v="0"/>
    <x v="37"/>
    <x v="4"/>
    <x v="4"/>
    <n v="314.87"/>
    <n v="211.8"/>
    <n v="3223.66797"/>
    <n v="0.32668999999999998"/>
    <n v="0"/>
    <n v="0"/>
    <n v="0"/>
    <n v="0"/>
    <n v="4.3043899999999997"/>
  </r>
  <r>
    <x v="0"/>
    <x v="37"/>
    <x v="4"/>
    <x v="5"/>
    <n v="4262.0600000000004"/>
    <n v="69.25"/>
    <n v="15781.40625"/>
    <n v="1.4473199999999999"/>
    <n v="0"/>
    <n v="0"/>
    <n v="0"/>
    <n v="0"/>
    <n v="21.77196"/>
  </r>
  <r>
    <x v="0"/>
    <x v="37"/>
    <x v="4"/>
    <x v="6"/>
    <n v="1796.89"/>
    <n v="159.86000000000001"/>
    <n v="9262.4531200000001"/>
    <n v="1.19024"/>
    <n v="0"/>
    <n v="0"/>
    <n v="0"/>
    <n v="0"/>
    <n v="12.55894"/>
  </r>
  <r>
    <x v="0"/>
    <x v="37"/>
    <x v="4"/>
    <x v="7"/>
    <n v="28257"/>
    <n v="35.47"/>
    <n v="59374.941409999999"/>
    <n v="4.8576800000000002"/>
    <n v="0"/>
    <n v="0"/>
    <n v="0"/>
    <n v="0"/>
    <n v="85.607349999999997"/>
  </r>
  <r>
    <x v="0"/>
    <x v="37"/>
    <x v="4"/>
    <x v="8"/>
    <n v="31057.01"/>
    <n v="48.27"/>
    <n v="63922.996090000001"/>
    <n v="6.9897999999999998"/>
    <n v="0"/>
    <n v="0"/>
    <n v="0"/>
    <n v="0"/>
    <n v="89.550529999999995"/>
  </r>
  <r>
    <x v="0"/>
    <x v="37"/>
    <x v="4"/>
    <x v="9"/>
    <n v="20455.599999999999"/>
    <n v="64.099999999999994"/>
    <n v="59343.25"/>
    <n v="6.4322999999999997"/>
    <n v="0"/>
    <n v="0"/>
    <n v="0"/>
    <n v="0"/>
    <n v="82.433040000000005"/>
  </r>
  <r>
    <x v="0"/>
    <x v="37"/>
    <x v="4"/>
    <x v="10"/>
    <n v="14966.92"/>
    <n v="67.36"/>
    <n v="29886.5"/>
    <n v="4.1146599999999998"/>
    <n v="0"/>
    <n v="0"/>
    <n v="0"/>
    <n v="0"/>
    <n v="41.187910000000002"/>
  </r>
  <r>
    <x v="0"/>
    <x v="37"/>
    <x v="5"/>
    <x v="0"/>
    <n v="7375.99"/>
    <n v="36.9"/>
    <n v="18561.21875"/>
    <n v="1.4052800000000001"/>
    <n v="0"/>
    <n v="0"/>
    <n v="0"/>
    <n v="0"/>
    <n v="26.33549"/>
  </r>
  <r>
    <x v="0"/>
    <x v="37"/>
    <x v="5"/>
    <x v="1"/>
    <n v="1537.45"/>
    <n v="144.54"/>
    <n v="15261.71875"/>
    <n v="1.1180699999999999"/>
    <n v="0"/>
    <n v="0"/>
    <n v="0"/>
    <n v="0"/>
    <n v="20.499780000000001"/>
  </r>
  <r>
    <x v="0"/>
    <x v="37"/>
    <x v="5"/>
    <x v="2"/>
    <n v="1590.19"/>
    <n v="26.73"/>
    <n v="3276.6015600000001"/>
    <n v="0.21012"/>
    <n v="0"/>
    <n v="0"/>
    <n v="0"/>
    <n v="0"/>
    <n v="4.8367800000000001"/>
  </r>
  <r>
    <x v="0"/>
    <x v="37"/>
    <x v="5"/>
    <x v="3"/>
    <n v="3689.22"/>
    <n v="21.22"/>
    <n v="6202.1015600000001"/>
    <n v="0.38829999999999998"/>
    <n v="0"/>
    <n v="0"/>
    <n v="0"/>
    <n v="0"/>
    <n v="9.2763899999999992"/>
  </r>
  <r>
    <x v="0"/>
    <x v="37"/>
    <x v="5"/>
    <x v="4"/>
    <n v="121.73"/>
    <n v="296.07"/>
    <n v="2534.3710900000001"/>
    <n v="0.17962"/>
    <n v="0"/>
    <n v="0"/>
    <n v="0"/>
    <n v="0"/>
    <n v="3.3485399999999998"/>
  </r>
  <r>
    <x v="0"/>
    <x v="37"/>
    <x v="5"/>
    <x v="5"/>
    <n v="1325.98"/>
    <n v="81.93"/>
    <n v="7778.6489300000003"/>
    <n v="0.54571000000000003"/>
    <n v="0"/>
    <n v="0"/>
    <n v="0"/>
    <n v="0"/>
    <n v="10.79932"/>
  </r>
  <r>
    <x v="0"/>
    <x v="37"/>
    <x v="5"/>
    <x v="6"/>
    <n v="367.87"/>
    <n v="127.33"/>
    <n v="2423.1093799999999"/>
    <n v="0.19753999999999999"/>
    <n v="0"/>
    <n v="0"/>
    <n v="0"/>
    <n v="0"/>
    <n v="3.3297099999999999"/>
  </r>
  <r>
    <x v="0"/>
    <x v="37"/>
    <x v="5"/>
    <x v="7"/>
    <n v="6121.98"/>
    <n v="26.91"/>
    <n v="12626.54688"/>
    <n v="0.85948999999999998"/>
    <n v="0"/>
    <n v="0"/>
    <n v="0"/>
    <n v="0"/>
    <n v="18.47822"/>
  </r>
  <r>
    <x v="0"/>
    <x v="37"/>
    <x v="5"/>
    <x v="8"/>
    <n v="6899.43"/>
    <n v="61.58"/>
    <n v="28641.96875"/>
    <n v="2.1379600000000001"/>
    <n v="0"/>
    <n v="0"/>
    <n v="0"/>
    <n v="0"/>
    <n v="39.872259999999997"/>
  </r>
  <r>
    <x v="0"/>
    <x v="37"/>
    <x v="5"/>
    <x v="9"/>
    <n v="1760.72"/>
    <n v="48.8"/>
    <n v="4411.7890600000001"/>
    <n v="0.44379000000000002"/>
    <n v="0"/>
    <n v="0"/>
    <n v="0"/>
    <n v="0"/>
    <n v="6.2222"/>
  </r>
  <r>
    <x v="0"/>
    <x v="37"/>
    <x v="5"/>
    <x v="10"/>
    <n v="4041.07"/>
    <n v="33.14"/>
    <n v="4693"/>
    <n v="0.48587000000000002"/>
    <n v="9.3699999999999999E-3"/>
    <n v="0"/>
    <n v="0"/>
    <n v="0"/>
    <n v="6.6245799999999999"/>
  </r>
  <r>
    <x v="0"/>
    <x v="37"/>
    <x v="6"/>
    <x v="0"/>
    <n v="10186.879999999999"/>
    <n v="52.99"/>
    <n v="18985.25"/>
    <n v="2.8551000000000002"/>
    <n v="0"/>
    <n v="0"/>
    <n v="0"/>
    <n v="0"/>
    <n v="26.809139999999999"/>
  </r>
  <r>
    <x v="0"/>
    <x v="37"/>
    <x v="6"/>
    <x v="1"/>
    <n v="10503.02"/>
    <n v="132.31"/>
    <n v="64651"/>
    <n v="7.5464399999999996"/>
    <n v="0"/>
    <n v="0"/>
    <n v="0"/>
    <n v="0"/>
    <n v="87.115809999999996"/>
  </r>
  <r>
    <x v="0"/>
    <x v="37"/>
    <x v="6"/>
    <x v="2"/>
    <n v="4669.6099999999997"/>
    <n v="29.66"/>
    <n v="6836.4140600000001"/>
    <n v="0.73087999999999997"/>
    <n v="0"/>
    <n v="0"/>
    <n v="0"/>
    <n v="0"/>
    <n v="10.003539999999999"/>
  </r>
  <r>
    <x v="0"/>
    <x v="37"/>
    <x v="6"/>
    <x v="3"/>
    <n v="8363.75"/>
    <n v="27.46"/>
    <n v="11531.67188"/>
    <n v="1.21523"/>
    <n v="0"/>
    <n v="0"/>
    <n v="0"/>
    <n v="0"/>
    <n v="17.002970000000001"/>
  </r>
  <r>
    <x v="0"/>
    <x v="37"/>
    <x v="6"/>
    <x v="4"/>
    <n v="269.18"/>
    <n v="304.63"/>
    <n v="3926.6484399999999"/>
    <n v="0.43694"/>
    <n v="0"/>
    <n v="0"/>
    <n v="0"/>
    <n v="0"/>
    <n v="5.2001400000000002"/>
  </r>
  <r>
    <x v="0"/>
    <x v="37"/>
    <x v="6"/>
    <x v="5"/>
    <n v="3548.74"/>
    <n v="50.03"/>
    <n v="8080.21875"/>
    <n v="0.96082000000000001"/>
    <n v="0"/>
    <n v="0"/>
    <n v="0"/>
    <n v="0"/>
    <n v="11.34042"/>
  </r>
  <r>
    <x v="0"/>
    <x v="37"/>
    <x v="6"/>
    <x v="6"/>
    <n v="1010.28"/>
    <n v="202.72"/>
    <n v="8599.5468799999999"/>
    <n v="1.0442899999999999"/>
    <n v="0"/>
    <n v="0"/>
    <n v="0"/>
    <n v="0"/>
    <n v="11.59966"/>
  </r>
  <r>
    <x v="0"/>
    <x v="37"/>
    <x v="6"/>
    <x v="7"/>
    <n v="24211.32"/>
    <n v="37.32"/>
    <n v="44813.878909999999"/>
    <n v="4.8195899999999998"/>
    <n v="0"/>
    <n v="0"/>
    <n v="0"/>
    <n v="0"/>
    <n v="64.457260000000005"/>
  </r>
  <r>
    <x v="0"/>
    <x v="37"/>
    <x v="6"/>
    <x v="8"/>
    <n v="23049.63"/>
    <n v="41.6"/>
    <n v="36853.4375"/>
    <n v="5.0402500000000003"/>
    <n v="0"/>
    <n v="0"/>
    <n v="0"/>
    <n v="0"/>
    <n v="51.900280000000002"/>
  </r>
  <r>
    <x v="0"/>
    <x v="37"/>
    <x v="6"/>
    <x v="9"/>
    <n v="17694.259999999998"/>
    <n v="62.6"/>
    <n v="44531.125"/>
    <n v="6.01952"/>
    <n v="0"/>
    <n v="0"/>
    <n v="0"/>
    <n v="0"/>
    <n v="61.271920000000001"/>
  </r>
  <r>
    <x v="0"/>
    <x v="37"/>
    <x v="6"/>
    <x v="10"/>
    <n v="18823.2"/>
    <n v="69.59"/>
    <n v="57699.75"/>
    <n v="6.8083600000000004"/>
    <n v="4.7699999999999999E-3"/>
    <n v="0"/>
    <n v="0"/>
    <n v="0"/>
    <n v="79.469229999999996"/>
  </r>
  <r>
    <x v="0"/>
    <x v="37"/>
    <x v="7"/>
    <x v="0"/>
    <n v="5436.17"/>
    <n v="41.44"/>
    <n v="5423.2343799999999"/>
    <n v="1.0289900000000001"/>
    <n v="0"/>
    <n v="0"/>
    <n v="0"/>
    <n v="0"/>
    <n v="7.7068599999999998"/>
  </r>
  <r>
    <x v="0"/>
    <x v="37"/>
    <x v="7"/>
    <x v="1"/>
    <n v="4950.24"/>
    <n v="131.49"/>
    <n v="22567.439450000002"/>
    <n v="3.11022"/>
    <n v="0"/>
    <n v="0"/>
    <n v="0"/>
    <n v="0"/>
    <n v="30.434570000000001"/>
  </r>
  <r>
    <x v="0"/>
    <x v="37"/>
    <x v="7"/>
    <x v="2"/>
    <n v="1805.8"/>
    <n v="30.83"/>
    <n v="2181.6093799999999"/>
    <n v="0.26699000000000001"/>
    <n v="0"/>
    <n v="0"/>
    <n v="0"/>
    <n v="0"/>
    <n v="3.20221"/>
  </r>
  <r>
    <x v="0"/>
    <x v="37"/>
    <x v="7"/>
    <x v="3"/>
    <n v="3829.59"/>
    <n v="28.09"/>
    <n v="5629.3281200000001"/>
    <n v="0.53885000000000005"/>
    <n v="0"/>
    <n v="0"/>
    <n v="0"/>
    <n v="0"/>
    <n v="8.33127"/>
  </r>
  <r>
    <x v="0"/>
    <x v="37"/>
    <x v="7"/>
    <x v="4"/>
    <n v="98.39"/>
    <n v="400"/>
    <n v="1536"/>
    <n v="0.20987"/>
    <n v="0"/>
    <n v="0"/>
    <n v="0"/>
    <n v="0"/>
    <n v="2.0110899999999998"/>
  </r>
  <r>
    <x v="0"/>
    <x v="37"/>
    <x v="7"/>
    <x v="5"/>
    <n v="1379.07"/>
    <n v="61.97"/>
    <n v="3391.7734399999999"/>
    <n v="0.41977999999999999"/>
    <n v="0"/>
    <n v="0"/>
    <n v="0"/>
    <n v="0"/>
    <n v="4.7254399999999999"/>
  </r>
  <r>
    <x v="0"/>
    <x v="37"/>
    <x v="7"/>
    <x v="6"/>
    <n v="1676.35"/>
    <n v="149.36000000000001"/>
    <n v="3136.46875"/>
    <n v="0.92737999999999998"/>
    <n v="0"/>
    <n v="0"/>
    <n v="0"/>
    <n v="0"/>
    <n v="4.2608100000000002"/>
  </r>
  <r>
    <x v="0"/>
    <x v="37"/>
    <x v="7"/>
    <x v="7"/>
    <n v="11746.71"/>
    <n v="36.11"/>
    <n v="23734.71875"/>
    <n v="2.2307800000000002"/>
    <n v="0"/>
    <n v="0"/>
    <n v="0"/>
    <n v="0"/>
    <n v="34.224809999999998"/>
  </r>
  <r>
    <x v="0"/>
    <x v="37"/>
    <x v="7"/>
    <x v="8"/>
    <n v="10134.49"/>
    <n v="50.89"/>
    <n v="11153.59375"/>
    <n v="2.1029100000000001"/>
    <n v="0"/>
    <n v="0"/>
    <n v="0"/>
    <n v="0"/>
    <n v="15.46149"/>
  </r>
  <r>
    <x v="0"/>
    <x v="37"/>
    <x v="7"/>
    <x v="9"/>
    <n v="7686.75"/>
    <n v="41.07"/>
    <n v="10952.25"/>
    <n v="1.5871299999999999"/>
    <n v="0"/>
    <n v="0"/>
    <n v="0"/>
    <n v="0"/>
    <n v="15.39147"/>
  </r>
  <r>
    <x v="0"/>
    <x v="37"/>
    <x v="7"/>
    <x v="10"/>
    <n v="28735.68"/>
    <n v="25.23"/>
    <n v="9712.375"/>
    <n v="3.2313800000000001"/>
    <n v="0"/>
    <n v="0"/>
    <n v="0"/>
    <n v="0"/>
    <n v="14.21476"/>
  </r>
  <r>
    <x v="0"/>
    <x v="37"/>
    <x v="8"/>
    <x v="0"/>
    <n v="28425.53"/>
    <n v="40.43"/>
    <n v="21287.875"/>
    <n v="4.9634999999999998"/>
    <n v="0"/>
    <n v="0"/>
    <n v="0"/>
    <n v="0"/>
    <n v="30.487729999999999"/>
  </r>
  <r>
    <x v="0"/>
    <x v="37"/>
    <x v="8"/>
    <x v="1"/>
    <n v="35187.46"/>
    <n v="55.21"/>
    <n v="29954.625"/>
    <n v="7.5677700000000003"/>
    <n v="0"/>
    <n v="0"/>
    <n v="0"/>
    <n v="0"/>
    <n v="41.792520000000003"/>
  </r>
  <r>
    <x v="0"/>
    <x v="37"/>
    <x v="8"/>
    <x v="2"/>
    <n v="5471.02"/>
    <n v="59"/>
    <n v="8355.5"/>
    <n v="1.51146"/>
    <n v="0"/>
    <n v="0"/>
    <n v="0"/>
    <n v="0"/>
    <n v="11.494579999999999"/>
  </r>
  <r>
    <x v="0"/>
    <x v="37"/>
    <x v="8"/>
    <x v="3"/>
    <n v="16947.25"/>
    <n v="20.18"/>
    <n v="10107.375"/>
    <n v="1.6023700000000001"/>
    <n v="0"/>
    <n v="0"/>
    <n v="0"/>
    <n v="0"/>
    <n v="15.06077"/>
  </r>
  <r>
    <x v="0"/>
    <x v="37"/>
    <x v="8"/>
    <x v="4"/>
    <n v="449.64"/>
    <n v="374.42"/>
    <n v="4893.6093799999999"/>
    <n v="0.87361999999999995"/>
    <n v="0"/>
    <n v="0"/>
    <n v="0"/>
    <n v="0"/>
    <n v="6.4248900000000004"/>
  </r>
  <r>
    <x v="0"/>
    <x v="37"/>
    <x v="8"/>
    <x v="5"/>
    <n v="5475.36"/>
    <n v="69.12"/>
    <n v="9755.40625"/>
    <n v="1.7599400000000001"/>
    <n v="0"/>
    <n v="0"/>
    <n v="0"/>
    <n v="0"/>
    <n v="13.54331"/>
  </r>
  <r>
    <x v="0"/>
    <x v="37"/>
    <x v="8"/>
    <x v="6"/>
    <n v="9486.41"/>
    <n v="98.21"/>
    <n v="9516.875"/>
    <n v="3.6718999999999999"/>
    <n v="0"/>
    <n v="0"/>
    <n v="0"/>
    <n v="0"/>
    <n v="13.200480000000001"/>
  </r>
  <r>
    <x v="0"/>
    <x v="37"/>
    <x v="8"/>
    <x v="7"/>
    <n v="44350.58"/>
    <n v="32.659999999999997"/>
    <n v="49803.625"/>
    <n v="7.0904400000000001"/>
    <n v="0"/>
    <n v="0"/>
    <n v="0"/>
    <n v="0"/>
    <n v="72.123360000000005"/>
  </r>
  <r>
    <x v="0"/>
    <x v="37"/>
    <x v="8"/>
    <x v="8"/>
    <n v="47333.56"/>
    <n v="54.91"/>
    <n v="56221.625"/>
    <n v="11.187379999999999"/>
    <n v="0"/>
    <n v="0"/>
    <n v="0"/>
    <n v="0"/>
    <n v="78.301450000000003"/>
  </r>
  <r>
    <x v="0"/>
    <x v="37"/>
    <x v="8"/>
    <x v="9"/>
    <n v="42260.42"/>
    <n v="52.63"/>
    <n v="64757.125"/>
    <n v="11.68446"/>
    <n v="0"/>
    <n v="0"/>
    <n v="0"/>
    <n v="0"/>
    <n v="91.16798"/>
  </r>
  <r>
    <x v="0"/>
    <x v="37"/>
    <x v="8"/>
    <x v="10"/>
    <n v="93192.21"/>
    <n v="39.86"/>
    <n v="38668.75"/>
    <n v="14.03246"/>
    <n v="0"/>
    <n v="0"/>
    <n v="0"/>
    <n v="0"/>
    <n v="54.308219999999999"/>
  </r>
  <r>
    <x v="1"/>
    <x v="0"/>
    <x v="0"/>
    <x v="0"/>
    <n v="1.0900000000000001"/>
    <n v="200"/>
    <n v="217.99997999999999"/>
    <n v="5.4000000000000003E-3"/>
    <n v="4.45E-3"/>
    <n v="1.0000000000000001E-5"/>
    <n v="2.9999999999999997E-4"/>
    <n v="1.4999999999999999E-2"/>
    <n v="0"/>
  </r>
  <r>
    <x v="1"/>
    <x v="0"/>
    <x v="0"/>
    <x v="1"/>
    <n v="5.78"/>
    <n v="200"/>
    <n v="1156"/>
    <n v="2.8639999999999999E-2"/>
    <n v="1.034E-2"/>
    <n v="3.5400000000000002E-3"/>
    <n v="5.8500000000000002E-3"/>
    <n v="7.954E-2"/>
    <n v="0"/>
  </r>
  <r>
    <x v="1"/>
    <x v="0"/>
    <x v="0"/>
    <x v="2"/>
    <n v="0.36"/>
    <n v="200"/>
    <n v="72"/>
    <n v="1.7799999999999999E-3"/>
    <n v="9.3000000000000005E-4"/>
    <n v="0"/>
    <n v="6.9999999999999994E-5"/>
    <n v="4.9500000000000004E-3"/>
    <n v="0"/>
  </r>
  <r>
    <x v="1"/>
    <x v="0"/>
    <x v="0"/>
    <x v="3"/>
    <n v="0.36"/>
    <n v="200"/>
    <n v="72"/>
    <n v="1.7799999999999999E-3"/>
    <n v="1.2999999999999999E-3"/>
    <n v="4.0000000000000003E-5"/>
    <n v="3.0000000000000001E-5"/>
    <n v="4.9500000000000004E-3"/>
    <n v="0"/>
  </r>
  <r>
    <x v="1"/>
    <x v="0"/>
    <x v="0"/>
    <x v="4"/>
    <n v="2.17"/>
    <n v="200"/>
    <n v="433.99997000000002"/>
    <n v="1.0749999999999999E-2"/>
    <n v="0"/>
    <n v="3.6700000000000001E-3"/>
    <n v="3.5599999999999998E-3"/>
    <n v="2.9860000000000001E-2"/>
    <n v="0"/>
  </r>
  <r>
    <x v="1"/>
    <x v="0"/>
    <x v="0"/>
    <x v="5"/>
    <n v="4.33"/>
    <n v="200"/>
    <n v="866"/>
    <n v="2.145E-2"/>
    <n v="3.8E-3"/>
    <n v="5.0600000000000003E-3"/>
    <n v="3.46E-3"/>
    <n v="5.9589999999999997E-2"/>
    <n v="0"/>
  </r>
  <r>
    <x v="1"/>
    <x v="0"/>
    <x v="0"/>
    <x v="6"/>
    <n v="11.19"/>
    <n v="200"/>
    <n v="2238"/>
    <n v="5.5440000000000003E-2"/>
    <n v="1.069E-2"/>
    <n v="2.0000000000000001E-4"/>
    <n v="1.7510000000000001E-2"/>
    <n v="0.15398999999999999"/>
    <n v="0"/>
  </r>
  <r>
    <x v="1"/>
    <x v="0"/>
    <x v="0"/>
    <x v="7"/>
    <n v="0.36"/>
    <n v="200"/>
    <n v="72"/>
    <n v="1.7799999999999999E-3"/>
    <n v="1.3500000000000001E-3"/>
    <n v="0"/>
    <n v="9.0000000000000006E-5"/>
    <n v="4.9500000000000004E-3"/>
    <n v="0"/>
  </r>
  <r>
    <x v="1"/>
    <x v="0"/>
    <x v="0"/>
    <x v="8"/>
    <n v="2.17"/>
    <n v="200"/>
    <n v="434"/>
    <n v="1.0749999999999999E-2"/>
    <n v="7.7799999999999996E-3"/>
    <n v="1.6000000000000001E-4"/>
    <n v="9.2000000000000003E-4"/>
    <n v="2.9860000000000001E-2"/>
    <n v="0"/>
  </r>
  <r>
    <x v="1"/>
    <x v="0"/>
    <x v="0"/>
    <x v="9"/>
    <n v="0"/>
    <n v="200"/>
    <n v="0"/>
    <n v="0"/>
    <n v="0"/>
    <n v="0"/>
    <n v="0"/>
    <n v="0"/>
    <n v="0"/>
  </r>
  <r>
    <x v="1"/>
    <x v="0"/>
    <x v="0"/>
    <x v="10"/>
    <n v="8.32"/>
    <n v="200"/>
    <n v="1664.0001199999999"/>
    <n v="4.122E-2"/>
    <n v="2.3910000000000001E-2"/>
    <n v="5.5999999999999995E-4"/>
    <n v="7.6E-3"/>
    <n v="0.1145"/>
    <n v="0"/>
  </r>
  <r>
    <x v="1"/>
    <x v="0"/>
    <x v="1"/>
    <x v="0"/>
    <n v="7.2"/>
    <n v="200"/>
    <n v="1440.0002400000001"/>
    <n v="3.567E-2"/>
    <n v="1.789E-2"/>
    <n v="1.0200000000000001E-3"/>
    <n v="1.289E-2"/>
    <n v="9.9080000000000001E-2"/>
    <n v="0"/>
  </r>
  <r>
    <x v="1"/>
    <x v="0"/>
    <x v="1"/>
    <x v="1"/>
    <n v="38.1"/>
    <n v="200"/>
    <n v="7619.9995099999996"/>
    <n v="0.18876000000000001"/>
    <n v="5.0689999999999999E-2"/>
    <n v="3.0439999999999998E-2"/>
    <n v="0.1091"/>
    <n v="0.52432000000000001"/>
    <n v="0"/>
  </r>
  <r>
    <x v="1"/>
    <x v="0"/>
    <x v="1"/>
    <x v="2"/>
    <n v="2.4300000000000002"/>
    <n v="200"/>
    <n v="485.99997000000002"/>
    <n v="1.204E-2"/>
    <n v="2.1800000000000001E-3"/>
    <n v="7.7999999999999999E-4"/>
    <n v="6.8900000000000003E-3"/>
    <n v="3.3439999999999998E-2"/>
    <n v="0"/>
  </r>
  <r>
    <x v="1"/>
    <x v="0"/>
    <x v="1"/>
    <x v="3"/>
    <n v="2.37"/>
    <n v="200"/>
    <n v="473.99993999999998"/>
    <n v="1.174E-2"/>
    <n v="9.8300000000000002E-3"/>
    <n v="5.0000000000000001E-4"/>
    <n v="4.2999999999999999E-4"/>
    <n v="3.2620000000000003E-2"/>
    <n v="0"/>
  </r>
  <r>
    <x v="1"/>
    <x v="0"/>
    <x v="1"/>
    <x v="4"/>
    <n v="14.32"/>
    <n v="200"/>
    <n v="2864.0002399999998"/>
    <n v="7.0940000000000003E-2"/>
    <n v="9.3000000000000005E-4"/>
    <n v="5.7689999999999998E-2"/>
    <n v="2.3800000000000002E-3"/>
    <n v="0.19707"/>
    <n v="0"/>
  </r>
  <r>
    <x v="1"/>
    <x v="0"/>
    <x v="1"/>
    <x v="5"/>
    <n v="28.61"/>
    <n v="200"/>
    <n v="5722.0004900000004"/>
    <n v="0.14174"/>
    <n v="3.0499999999999999E-2"/>
    <n v="7.3039999999999994E-2"/>
    <n v="1.839E-2"/>
    <n v="0.39372000000000001"/>
    <n v="0"/>
  </r>
  <r>
    <x v="1"/>
    <x v="0"/>
    <x v="1"/>
    <x v="6"/>
    <n v="73.94"/>
    <n v="200"/>
    <n v="14788"/>
    <n v="0.36631999999999998"/>
    <n v="4.0000000000000003E-5"/>
    <n v="0.14355999999999999"/>
    <n v="0.13994999999999999"/>
    <n v="1.0175399999999999"/>
    <n v="0"/>
  </r>
  <r>
    <x v="1"/>
    <x v="0"/>
    <x v="1"/>
    <x v="7"/>
    <n v="2.39"/>
    <n v="200"/>
    <n v="477.99997000000002"/>
    <n v="1.184E-2"/>
    <n v="9.6799999999999994E-3"/>
    <n v="8.0000000000000007E-5"/>
    <n v="1.0300000000000001E-3"/>
    <n v="3.2890000000000003E-2"/>
    <n v="0"/>
  </r>
  <r>
    <x v="1"/>
    <x v="0"/>
    <x v="1"/>
    <x v="8"/>
    <n v="14.41"/>
    <n v="200"/>
    <n v="2882.0002399999998"/>
    <n v="7.1389999999999995E-2"/>
    <n v="3.0640000000000001E-2"/>
    <n v="3.1519999999999999E-2"/>
    <n v="6.6800000000000002E-3"/>
    <n v="0.19830999999999999"/>
    <n v="0"/>
  </r>
  <r>
    <x v="1"/>
    <x v="0"/>
    <x v="1"/>
    <x v="9"/>
    <n v="0.01"/>
    <n v="200"/>
    <n v="2"/>
    <n v="5.0000000000000002E-5"/>
    <n v="0"/>
    <n v="0"/>
    <n v="3.0000000000000001E-5"/>
    <n v="1.3999999999999999E-4"/>
    <n v="0"/>
  </r>
  <r>
    <x v="1"/>
    <x v="0"/>
    <x v="1"/>
    <x v="10"/>
    <n v="54.71"/>
    <n v="200"/>
    <n v="10942"/>
    <n v="0.27105000000000001"/>
    <n v="0.11068"/>
    <n v="1.4160000000000001E-2"/>
    <n v="7.4690000000000006E-2"/>
    <n v="0.75290000000000001"/>
    <n v="0"/>
  </r>
  <r>
    <x v="1"/>
    <x v="0"/>
    <x v="2"/>
    <x v="0"/>
    <n v="12.26"/>
    <n v="200"/>
    <n v="2451.9997600000002"/>
    <n v="6.0740000000000002E-2"/>
    <n v="3.6450000000000003E-2"/>
    <n v="2.8500000000000001E-3"/>
    <n v="1.6449999999999999E-2"/>
    <n v="0.16872000000000001"/>
    <n v="0"/>
  </r>
  <r>
    <x v="1"/>
    <x v="0"/>
    <x v="2"/>
    <x v="1"/>
    <n v="65.44"/>
    <n v="200"/>
    <n v="13087.999019999999"/>
    <n v="0.32419999999999999"/>
    <n v="0.10184"/>
    <n v="6.3109999999999999E-2"/>
    <n v="0.17638999999999999"/>
    <n v="0.90056999999999998"/>
    <n v="0"/>
  </r>
  <r>
    <x v="1"/>
    <x v="0"/>
    <x v="2"/>
    <x v="2"/>
    <n v="4.08"/>
    <n v="200"/>
    <n v="816"/>
    <n v="2.0209999999999999E-2"/>
    <n v="1.2E-2"/>
    <n v="8.0000000000000007E-5"/>
    <n v="1.67E-3"/>
    <n v="5.6149999999999999E-2"/>
    <n v="0"/>
  </r>
  <r>
    <x v="1"/>
    <x v="0"/>
    <x v="2"/>
    <x v="3"/>
    <n v="4.1100000000000003"/>
    <n v="200"/>
    <n v="822"/>
    <n v="2.036E-2"/>
    <n v="1.6080000000000001E-2"/>
    <n v="8.0000000000000004E-4"/>
    <n v="1.25E-3"/>
    <n v="5.6559999999999999E-2"/>
    <n v="0"/>
  </r>
  <r>
    <x v="1"/>
    <x v="0"/>
    <x v="2"/>
    <x v="4"/>
    <n v="24.54"/>
    <n v="200"/>
    <n v="4908"/>
    <n v="0.12157999999999999"/>
    <n v="7.6999999999999996E-4"/>
    <n v="0.10301"/>
    <n v="2.7999999999999998E-4"/>
    <n v="0.33771000000000001"/>
    <n v="0"/>
  </r>
  <r>
    <x v="1"/>
    <x v="0"/>
    <x v="2"/>
    <x v="5"/>
    <n v="49.09"/>
    <n v="200"/>
    <n v="9818"/>
    <n v="0.2432"/>
    <n v="2.2939999999999999E-2"/>
    <n v="0.11568000000000001"/>
    <n v="5.0939999999999999E-2"/>
    <n v="0.67556000000000005"/>
    <n v="0"/>
  </r>
  <r>
    <x v="1"/>
    <x v="0"/>
    <x v="2"/>
    <x v="6"/>
    <n v="126.79"/>
    <n v="200"/>
    <n v="25358"/>
    <n v="0.62814999999999999"/>
    <n v="7.5799999999999999E-3"/>
    <n v="4.947E-2"/>
    <n v="0.35435"/>
    <n v="1.74485"/>
    <n v="0"/>
  </r>
  <r>
    <x v="1"/>
    <x v="0"/>
    <x v="2"/>
    <x v="7"/>
    <n v="4.0999999999999996"/>
    <n v="200"/>
    <n v="820"/>
    <n v="2.0310000000000002E-2"/>
    <n v="1.669E-2"/>
    <n v="5.0000000000000002E-5"/>
    <n v="2.5300000000000001E-3"/>
    <n v="5.6419999999999998E-2"/>
    <n v="0"/>
  </r>
  <r>
    <x v="1"/>
    <x v="0"/>
    <x v="2"/>
    <x v="8"/>
    <n v="24.52"/>
    <n v="200"/>
    <n v="4904"/>
    <n v="0.12148"/>
    <n v="6.3769999999999993E-2"/>
    <n v="1.1990000000000001E-2"/>
    <n v="3.8780000000000002E-2"/>
    <n v="0.33744000000000002"/>
    <n v="0"/>
  </r>
  <r>
    <x v="1"/>
    <x v="0"/>
    <x v="2"/>
    <x v="9"/>
    <n v="0"/>
    <n v="200"/>
    <n v="0"/>
    <n v="0"/>
    <n v="0"/>
    <n v="0"/>
    <n v="0"/>
    <n v="0"/>
    <n v="0"/>
  </r>
  <r>
    <x v="1"/>
    <x v="0"/>
    <x v="2"/>
    <x v="10"/>
    <n v="94.07"/>
    <n v="200"/>
    <n v="18814.003909999999"/>
    <n v="0.46604000000000001"/>
    <n v="0.22527"/>
    <n v="2.138E-2"/>
    <n v="0.12426"/>
    <n v="1.29457"/>
    <n v="0"/>
  </r>
  <r>
    <x v="1"/>
    <x v="0"/>
    <x v="3"/>
    <x v="0"/>
    <n v="1.46"/>
    <n v="200"/>
    <n v="291.99997000000002"/>
    <n v="7.2300000000000003E-3"/>
    <n v="5.0200000000000002E-3"/>
    <n v="2.7999999999999998E-4"/>
    <n v="1.32E-3"/>
    <n v="2.009E-2"/>
    <n v="0"/>
  </r>
  <r>
    <x v="1"/>
    <x v="0"/>
    <x v="3"/>
    <x v="1"/>
    <n v="7.88"/>
    <n v="200"/>
    <n v="1576"/>
    <n v="3.9039999999999998E-2"/>
    <n v="1.274E-2"/>
    <n v="2.66E-3"/>
    <n v="1.7100000000000001E-2"/>
    <n v="0.10843999999999999"/>
    <n v="0"/>
  </r>
  <r>
    <x v="1"/>
    <x v="0"/>
    <x v="3"/>
    <x v="2"/>
    <n v="0.47"/>
    <n v="200"/>
    <n v="93.999989999999997"/>
    <n v="2.33E-3"/>
    <n v="1.8799999999999999E-3"/>
    <n v="0"/>
    <n v="1.6000000000000001E-4"/>
    <n v="6.4700000000000001E-3"/>
    <n v="0"/>
  </r>
  <r>
    <x v="1"/>
    <x v="0"/>
    <x v="3"/>
    <x v="3"/>
    <n v="0.5"/>
    <n v="200"/>
    <n v="99.999989999999997"/>
    <n v="2.48E-3"/>
    <n v="1.9599999999999999E-3"/>
    <n v="9.0000000000000006E-5"/>
    <n v="1E-4"/>
    <n v="6.8799999999999998E-3"/>
    <n v="0"/>
  </r>
  <r>
    <x v="1"/>
    <x v="0"/>
    <x v="3"/>
    <x v="4"/>
    <n v="2.97"/>
    <n v="200"/>
    <n v="593.99994000000004"/>
    <n v="1.4710000000000001E-2"/>
    <n v="0"/>
    <n v="8.94E-3"/>
    <n v="3.62E-3"/>
    <n v="4.0869999999999997E-2"/>
    <n v="0"/>
  </r>
  <r>
    <x v="1"/>
    <x v="0"/>
    <x v="3"/>
    <x v="5"/>
    <n v="5.94"/>
    <n v="200"/>
    <n v="1188.0001199999999"/>
    <n v="2.9430000000000001E-2"/>
    <n v="9.8799999999999999E-3"/>
    <n v="6.3299999999999997E-3"/>
    <n v="3.13E-3"/>
    <n v="8.1739999999999993E-2"/>
    <n v="0"/>
  </r>
  <r>
    <x v="1"/>
    <x v="0"/>
    <x v="3"/>
    <x v="6"/>
    <n v="15.34"/>
    <n v="200"/>
    <n v="3067.9997600000002"/>
    <n v="7.5999999999999998E-2"/>
    <n v="5.0000000000000002E-5"/>
    <n v="7.1300000000000001E-3"/>
    <n v="5.3069999999999999E-2"/>
    <n v="0.21110000000000001"/>
    <n v="0"/>
  </r>
  <r>
    <x v="1"/>
    <x v="0"/>
    <x v="3"/>
    <x v="7"/>
    <n v="0.5"/>
    <n v="200"/>
    <n v="100"/>
    <n v="2.48E-3"/>
    <n v="2.1099999999999999E-3"/>
    <n v="0"/>
    <n v="1.3999999999999999E-4"/>
    <n v="6.8799999999999998E-3"/>
    <n v="0"/>
  </r>
  <r>
    <x v="1"/>
    <x v="0"/>
    <x v="3"/>
    <x v="8"/>
    <n v="2.97"/>
    <n v="200"/>
    <n v="593.99994000000004"/>
    <n v="1.4710000000000001E-2"/>
    <n v="9.6500000000000006E-3"/>
    <n v="9.0000000000000006E-5"/>
    <n v="2.5400000000000002E-3"/>
    <n v="4.0869999999999997E-2"/>
    <n v="0"/>
  </r>
  <r>
    <x v="1"/>
    <x v="0"/>
    <x v="3"/>
    <x v="9"/>
    <n v="0"/>
    <n v="200"/>
    <n v="0"/>
    <n v="0"/>
    <n v="0"/>
    <n v="0"/>
    <n v="0"/>
    <n v="0"/>
    <n v="0"/>
  </r>
  <r>
    <x v="1"/>
    <x v="0"/>
    <x v="3"/>
    <x v="10"/>
    <n v="11.4"/>
    <n v="200"/>
    <n v="2280.0007300000002"/>
    <n v="5.6480000000000002E-2"/>
    <n v="4.3220000000000001E-2"/>
    <n v="1.81E-3"/>
    <n v="4.6499999999999996E-3"/>
    <n v="0.15687999999999999"/>
    <n v="0"/>
  </r>
  <r>
    <x v="1"/>
    <x v="0"/>
    <x v="4"/>
    <x v="0"/>
    <n v="8.1999999999999993"/>
    <n v="200"/>
    <n v="1640.00037"/>
    <n v="4.0620000000000003E-2"/>
    <n v="1.9879999999999998E-2"/>
    <n v="1.72E-3"/>
    <n v="8.6999999999999994E-3"/>
    <n v="0.11285000000000001"/>
    <n v="0"/>
  </r>
  <r>
    <x v="1"/>
    <x v="0"/>
    <x v="4"/>
    <x v="1"/>
    <n v="43.81"/>
    <n v="200"/>
    <n v="8762"/>
    <n v="0.21704000000000001"/>
    <n v="6.7890000000000006E-2"/>
    <n v="2.4140000000000002E-2"/>
    <n v="2.5329999999999998E-2"/>
    <n v="0.60289999999999999"/>
    <n v="0"/>
  </r>
  <r>
    <x v="1"/>
    <x v="0"/>
    <x v="4"/>
    <x v="2"/>
    <n v="2.73"/>
    <n v="200"/>
    <n v="545.99994000000004"/>
    <n v="1.353E-2"/>
    <n v="8.6800000000000002E-3"/>
    <n v="1.9000000000000001E-4"/>
    <n v="6.9999999999999994E-5"/>
    <n v="3.7569999999999999E-2"/>
    <n v="0"/>
  </r>
  <r>
    <x v="1"/>
    <x v="0"/>
    <x v="4"/>
    <x v="3"/>
    <n v="2.74"/>
    <n v="200"/>
    <n v="547.99987999999996"/>
    <n v="1.357E-2"/>
    <n v="1.069E-2"/>
    <n v="4.6000000000000001E-4"/>
    <n v="3.6999999999999999E-4"/>
    <n v="3.771E-2"/>
    <n v="0"/>
  </r>
  <r>
    <x v="1"/>
    <x v="0"/>
    <x v="4"/>
    <x v="4"/>
    <n v="16.420000000000002"/>
    <n v="200"/>
    <n v="3284"/>
    <n v="8.1350000000000006E-2"/>
    <n v="6.8000000000000005E-4"/>
    <n v="6.2810000000000005E-2"/>
    <n v="1.7700000000000001E-3"/>
    <n v="0.22597"/>
    <n v="0"/>
  </r>
  <r>
    <x v="1"/>
    <x v="0"/>
    <x v="4"/>
    <x v="5"/>
    <n v="32.9"/>
    <n v="200"/>
    <n v="6580.0004900000004"/>
    <n v="0.16299"/>
    <n v="2.9510000000000002E-2"/>
    <n v="4.9959999999999997E-2"/>
    <n v="5.6600000000000001E-3"/>
    <n v="0.45276"/>
    <n v="0"/>
  </r>
  <r>
    <x v="1"/>
    <x v="0"/>
    <x v="4"/>
    <x v="6"/>
    <n v="84.87"/>
    <n v="200"/>
    <n v="16974"/>
    <n v="0.42046"/>
    <n v="3.5E-4"/>
    <n v="7.26E-3"/>
    <n v="0.11166"/>
    <n v="1.1679600000000001"/>
    <n v="0"/>
  </r>
  <r>
    <x v="1"/>
    <x v="0"/>
    <x v="4"/>
    <x v="7"/>
    <n v="2.73"/>
    <n v="200"/>
    <n v="545.99994000000004"/>
    <n v="1.353E-2"/>
    <n v="1.085E-2"/>
    <n v="5.0000000000000002E-5"/>
    <n v="3.2000000000000003E-4"/>
    <n v="3.7569999999999999E-2"/>
    <n v="0"/>
  </r>
  <r>
    <x v="1"/>
    <x v="0"/>
    <x v="4"/>
    <x v="8"/>
    <n v="16.440000000000001"/>
    <n v="200"/>
    <n v="3288.0004899999999"/>
    <n v="8.1449999999999995E-2"/>
    <n v="3.671E-2"/>
    <n v="1.353E-2"/>
    <n v="1.0359999999999999E-2"/>
    <n v="0.22624"/>
    <n v="0"/>
  </r>
  <r>
    <x v="1"/>
    <x v="0"/>
    <x v="4"/>
    <x v="9"/>
    <n v="0"/>
    <n v="200"/>
    <n v="0"/>
    <n v="0"/>
    <n v="0"/>
    <n v="0"/>
    <n v="0"/>
    <n v="0"/>
    <n v="0"/>
  </r>
  <r>
    <x v="1"/>
    <x v="0"/>
    <x v="4"/>
    <x v="10"/>
    <n v="63.02"/>
    <n v="200"/>
    <n v="12604"/>
    <n v="0.31222"/>
    <n v="0.11183"/>
    <n v="7.77E-3"/>
    <n v="5.45E-2"/>
    <n v="0.86726000000000003"/>
    <n v="0"/>
  </r>
  <r>
    <x v="1"/>
    <x v="0"/>
    <x v="5"/>
    <x v="0"/>
    <n v="0.89"/>
    <n v="200"/>
    <n v="177.99995000000001"/>
    <n v="4.4099999999999999E-3"/>
    <n v="2.63E-3"/>
    <n v="3.0000000000000001E-5"/>
    <n v="6.4000000000000005E-4"/>
    <n v="1.225E-2"/>
    <n v="0"/>
  </r>
  <r>
    <x v="1"/>
    <x v="0"/>
    <x v="5"/>
    <x v="1"/>
    <n v="4.9000000000000004"/>
    <n v="200"/>
    <n v="980"/>
    <n v="2.4279999999999999E-2"/>
    <n v="6.5100000000000002E-3"/>
    <n v="1.3799999999999999E-3"/>
    <n v="4.2300000000000003E-3"/>
    <n v="6.7430000000000004E-2"/>
    <n v="0"/>
  </r>
  <r>
    <x v="1"/>
    <x v="0"/>
    <x v="5"/>
    <x v="2"/>
    <n v="0.28999999999999998"/>
    <n v="200"/>
    <n v="58"/>
    <n v="1.4400000000000001E-3"/>
    <n v="9.6000000000000002E-4"/>
    <n v="0"/>
    <n v="1.0000000000000001E-5"/>
    <n v="3.9899999999999996E-3"/>
    <n v="0"/>
  </r>
  <r>
    <x v="1"/>
    <x v="0"/>
    <x v="5"/>
    <x v="3"/>
    <n v="0.28999999999999998"/>
    <n v="200"/>
    <n v="58"/>
    <n v="1.4400000000000001E-3"/>
    <n v="1.16E-3"/>
    <n v="3.0000000000000001E-5"/>
    <n v="3.0000000000000001E-5"/>
    <n v="3.9899999999999996E-3"/>
    <n v="0"/>
  </r>
  <r>
    <x v="1"/>
    <x v="0"/>
    <x v="5"/>
    <x v="4"/>
    <n v="1.85"/>
    <n v="200"/>
    <n v="370"/>
    <n v="9.1699999999999993E-3"/>
    <n v="1.3999999999999999E-4"/>
    <n v="6.7400000000000003E-3"/>
    <n v="9.6000000000000002E-4"/>
    <n v="2.546E-2"/>
    <n v="0"/>
  </r>
  <r>
    <x v="1"/>
    <x v="0"/>
    <x v="5"/>
    <x v="5"/>
    <n v="3.7"/>
    <n v="200"/>
    <n v="739.99994000000004"/>
    <n v="1.8329999999999999E-2"/>
    <n v="7.5599999999999999E-3"/>
    <n v="7.0600000000000003E-3"/>
    <n v="1.3600000000000001E-3"/>
    <n v="5.092E-2"/>
    <n v="0"/>
  </r>
  <r>
    <x v="1"/>
    <x v="0"/>
    <x v="5"/>
    <x v="6"/>
    <n v="9.58"/>
    <n v="200"/>
    <n v="1916"/>
    <n v="4.7460000000000002E-2"/>
    <n v="0"/>
    <n v="2.1199999999999999E-3"/>
    <n v="1.0670000000000001E-2"/>
    <n v="0.13184000000000001"/>
    <n v="0"/>
  </r>
  <r>
    <x v="1"/>
    <x v="0"/>
    <x v="5"/>
    <x v="7"/>
    <n v="0.28999999999999998"/>
    <n v="200"/>
    <n v="58"/>
    <n v="1.4400000000000001E-3"/>
    <n v="1.1299999999999999E-3"/>
    <n v="0"/>
    <n v="4.0000000000000003E-5"/>
    <n v="3.9899999999999996E-3"/>
    <n v="0"/>
  </r>
  <r>
    <x v="1"/>
    <x v="0"/>
    <x v="5"/>
    <x v="8"/>
    <n v="1.85"/>
    <n v="200"/>
    <n v="369.99997000000002"/>
    <n v="9.1699999999999993E-3"/>
    <n v="4.1700000000000001E-3"/>
    <n v="4.2999999999999999E-4"/>
    <n v="1.6000000000000001E-3"/>
    <n v="2.546E-2"/>
    <n v="0"/>
  </r>
  <r>
    <x v="1"/>
    <x v="0"/>
    <x v="5"/>
    <x v="9"/>
    <n v="0"/>
    <n v="200"/>
    <n v="0"/>
    <n v="0"/>
    <n v="0"/>
    <n v="0"/>
    <n v="0"/>
    <n v="0"/>
    <n v="0"/>
  </r>
  <r>
    <x v="1"/>
    <x v="0"/>
    <x v="5"/>
    <x v="10"/>
    <n v="7.09"/>
    <n v="200"/>
    <n v="1418.00037"/>
    <n v="3.5130000000000002E-2"/>
    <n v="2.6540000000000001E-2"/>
    <n v="2.9E-4"/>
    <n v="3.1900000000000001E-3"/>
    <n v="9.7570000000000004E-2"/>
    <n v="0"/>
  </r>
  <r>
    <x v="1"/>
    <x v="0"/>
    <x v="6"/>
    <x v="0"/>
    <n v="2.4900000000000002"/>
    <n v="200"/>
    <n v="497.99991"/>
    <n v="1.234E-2"/>
    <n v="6.9499999999999996E-3"/>
    <n v="3.1E-4"/>
    <n v="2.99E-3"/>
    <n v="3.4270000000000002E-2"/>
    <n v="0"/>
  </r>
  <r>
    <x v="1"/>
    <x v="0"/>
    <x v="6"/>
    <x v="1"/>
    <n v="13.48"/>
    <n v="200"/>
    <n v="2696"/>
    <n v="6.6780000000000006E-2"/>
    <n v="2.4049999999999998E-2"/>
    <n v="1.221E-2"/>
    <n v="9.6600000000000002E-3"/>
    <n v="0.18551000000000001"/>
    <n v="0"/>
  </r>
  <r>
    <x v="1"/>
    <x v="0"/>
    <x v="6"/>
    <x v="2"/>
    <n v="0.84"/>
    <n v="200"/>
    <n v="168"/>
    <n v="4.1599999999999996E-3"/>
    <n v="2.3999999999999998E-3"/>
    <n v="2.0000000000000002E-5"/>
    <n v="4.0000000000000003E-5"/>
    <n v="1.1560000000000001E-2"/>
    <n v="0"/>
  </r>
  <r>
    <x v="1"/>
    <x v="0"/>
    <x v="6"/>
    <x v="3"/>
    <n v="0.83"/>
    <n v="200"/>
    <n v="165.99997999999999"/>
    <n v="4.1099999999999999E-3"/>
    <n v="3.0699999999999998E-3"/>
    <n v="2.1000000000000001E-4"/>
    <n v="5.0000000000000002E-5"/>
    <n v="1.142E-2"/>
    <n v="0"/>
  </r>
  <r>
    <x v="1"/>
    <x v="0"/>
    <x v="6"/>
    <x v="4"/>
    <n v="5.04"/>
    <n v="200"/>
    <n v="1008"/>
    <n v="2.4969999999999999E-2"/>
    <n v="0"/>
    <n v="1.8849999999999999E-2"/>
    <n v="2.3600000000000001E-3"/>
    <n v="6.9360000000000005E-2"/>
    <n v="0"/>
  </r>
  <r>
    <x v="1"/>
    <x v="0"/>
    <x v="6"/>
    <x v="5"/>
    <n v="10.08"/>
    <n v="200"/>
    <n v="2016.0001199999999"/>
    <n v="4.9939999999999998E-2"/>
    <n v="1.6369999999999999E-2"/>
    <n v="1.2749999999999999E-2"/>
    <n v="3.0000000000000001E-3"/>
    <n v="0.13872000000000001"/>
    <n v="0"/>
  </r>
  <r>
    <x v="1"/>
    <x v="0"/>
    <x v="6"/>
    <x v="6"/>
    <n v="26.08"/>
    <n v="200"/>
    <n v="5216.0004900000004"/>
    <n v="0.12920999999999999"/>
    <n v="0"/>
    <n v="9.7300000000000008E-3"/>
    <n v="5.5500000000000001E-2"/>
    <n v="0.35891000000000001"/>
    <n v="0"/>
  </r>
  <r>
    <x v="1"/>
    <x v="0"/>
    <x v="6"/>
    <x v="7"/>
    <n v="0.83"/>
    <n v="200"/>
    <n v="165.99997999999999"/>
    <n v="4.1099999999999999E-3"/>
    <n v="3.2799999999999999E-3"/>
    <n v="4.0000000000000003E-5"/>
    <n v="1.4999999999999999E-4"/>
    <n v="1.142E-2"/>
    <n v="0"/>
  </r>
  <r>
    <x v="1"/>
    <x v="0"/>
    <x v="6"/>
    <x v="8"/>
    <n v="5.05"/>
    <n v="200"/>
    <n v="1010.00031"/>
    <n v="2.5020000000000001E-2"/>
    <n v="1.278E-2"/>
    <n v="3.1099999999999999E-3"/>
    <n v="4.0600000000000002E-3"/>
    <n v="6.9500000000000006E-2"/>
    <n v="0"/>
  </r>
  <r>
    <x v="1"/>
    <x v="0"/>
    <x v="6"/>
    <x v="9"/>
    <n v="0"/>
    <n v="200"/>
    <n v="0"/>
    <n v="0"/>
    <n v="0"/>
    <n v="0"/>
    <n v="0"/>
    <n v="0"/>
    <n v="0"/>
  </r>
  <r>
    <x v="1"/>
    <x v="0"/>
    <x v="6"/>
    <x v="10"/>
    <n v="19.34"/>
    <n v="200"/>
    <n v="3868.0004899999999"/>
    <n v="9.5810000000000006E-2"/>
    <n v="4.9020000000000001E-2"/>
    <n v="1.0200000000000001E-3"/>
    <n v="6.0299999999999998E-3"/>
    <n v="0.26615"/>
    <n v="0"/>
  </r>
  <r>
    <x v="1"/>
    <x v="0"/>
    <x v="7"/>
    <x v="0"/>
    <n v="1.77"/>
    <n v="200"/>
    <n v="353.99993999999998"/>
    <n v="8.77E-3"/>
    <n v="5.3699999999999998E-3"/>
    <n v="1.6000000000000001E-4"/>
    <n v="2.1900000000000001E-3"/>
    <n v="2.436E-2"/>
    <n v="0"/>
  </r>
  <r>
    <x v="1"/>
    <x v="0"/>
    <x v="7"/>
    <x v="1"/>
    <n v="9.6300000000000008"/>
    <n v="200"/>
    <n v="1926.0002400000001"/>
    <n v="4.7710000000000002E-2"/>
    <n v="2.1299999999999999E-2"/>
    <n v="5.6899999999999997E-3"/>
    <n v="1.274E-2"/>
    <n v="0.13253000000000001"/>
    <n v="0"/>
  </r>
  <r>
    <x v="1"/>
    <x v="0"/>
    <x v="7"/>
    <x v="2"/>
    <n v="0.57999999999999996"/>
    <n v="200"/>
    <n v="115.99997999999999"/>
    <n v="2.8700000000000002E-3"/>
    <n v="1.97E-3"/>
    <n v="2.0000000000000002E-5"/>
    <n v="3.4000000000000002E-4"/>
    <n v="7.9799999999999992E-3"/>
    <n v="0"/>
  </r>
  <r>
    <x v="1"/>
    <x v="0"/>
    <x v="7"/>
    <x v="3"/>
    <n v="0.61"/>
    <n v="200"/>
    <n v="121.99999"/>
    <n v="3.0200000000000001E-3"/>
    <n v="2.6099999999999999E-3"/>
    <n v="9.0000000000000006E-5"/>
    <n v="6.9999999999999994E-5"/>
    <n v="8.3899999999999999E-3"/>
    <n v="0"/>
  </r>
  <r>
    <x v="1"/>
    <x v="0"/>
    <x v="7"/>
    <x v="4"/>
    <n v="3.59"/>
    <n v="200"/>
    <n v="718"/>
    <n v="1.779E-2"/>
    <n v="0"/>
    <n v="1.4460000000000001E-2"/>
    <n v="7.2000000000000005E-4"/>
    <n v="4.9399999999999999E-2"/>
    <n v="0"/>
  </r>
  <r>
    <x v="1"/>
    <x v="0"/>
    <x v="7"/>
    <x v="5"/>
    <n v="7.27"/>
    <n v="200"/>
    <n v="1454.0001199999999"/>
    <n v="3.6020000000000003E-2"/>
    <n v="1.257E-2"/>
    <n v="2.2769999999999999E-2"/>
    <n v="7.3999999999999999E-4"/>
    <n v="0.10005"/>
    <n v="0"/>
  </r>
  <r>
    <x v="1"/>
    <x v="0"/>
    <x v="7"/>
    <x v="6"/>
    <n v="18.809999999999999"/>
    <n v="200"/>
    <n v="3762.0002399999998"/>
    <n v="9.3189999999999995E-2"/>
    <n v="0"/>
    <n v="1.6E-2"/>
    <n v="5.4899999999999997E-2"/>
    <n v="0.25885999999999998"/>
    <n v="0"/>
  </r>
  <r>
    <x v="1"/>
    <x v="0"/>
    <x v="7"/>
    <x v="7"/>
    <n v="0.61"/>
    <n v="200"/>
    <n v="122"/>
    <n v="3.0200000000000001E-3"/>
    <n v="2.63E-3"/>
    <n v="1.0000000000000001E-5"/>
    <n v="2.7999999999999998E-4"/>
    <n v="8.3899999999999999E-3"/>
    <n v="0"/>
  </r>
  <r>
    <x v="1"/>
    <x v="0"/>
    <x v="7"/>
    <x v="8"/>
    <n v="3.63"/>
    <n v="200"/>
    <n v="725.99994000000004"/>
    <n v="1.7979999999999999E-2"/>
    <n v="6.4999999999999997E-3"/>
    <n v="3.3300000000000001E-3"/>
    <n v="4.9199999999999999E-3"/>
    <n v="4.9959999999999997E-2"/>
    <n v="0"/>
  </r>
  <r>
    <x v="1"/>
    <x v="0"/>
    <x v="7"/>
    <x v="9"/>
    <n v="0"/>
    <n v="200"/>
    <n v="0"/>
    <n v="0"/>
    <n v="0"/>
    <n v="0"/>
    <n v="0"/>
    <n v="0"/>
    <n v="0"/>
  </r>
  <r>
    <x v="1"/>
    <x v="0"/>
    <x v="7"/>
    <x v="10"/>
    <n v="13.94"/>
    <n v="200"/>
    <n v="2788.0002399999998"/>
    <n v="6.9059999999999996E-2"/>
    <n v="5.1529999999999999E-2"/>
    <n v="2.1000000000000001E-4"/>
    <n v="1.516E-2"/>
    <n v="0.19184000000000001"/>
    <n v="0"/>
  </r>
  <r>
    <x v="1"/>
    <x v="0"/>
    <x v="8"/>
    <x v="0"/>
    <n v="4.6399999999999997"/>
    <n v="200"/>
    <n v="928"/>
    <n v="2.299E-2"/>
    <n v="1.738E-2"/>
    <n v="3.46E-3"/>
    <n v="1.17E-3"/>
    <n v="6.3850000000000004E-2"/>
    <n v="0"/>
  </r>
  <r>
    <x v="1"/>
    <x v="0"/>
    <x v="8"/>
    <x v="1"/>
    <n v="24.66"/>
    <n v="200"/>
    <n v="4932.0004900000004"/>
    <n v="0.12217"/>
    <n v="9.1480000000000006E-2"/>
    <n v="4.3899999999999998E-3"/>
    <n v="1.536E-2"/>
    <n v="0.33935999999999999"/>
    <n v="0"/>
  </r>
  <r>
    <x v="1"/>
    <x v="0"/>
    <x v="8"/>
    <x v="2"/>
    <n v="1.53"/>
    <n v="200"/>
    <n v="306"/>
    <n v="7.5799999999999999E-3"/>
    <n v="1.2899999999999999E-3"/>
    <n v="1E-4"/>
    <n v="4.6999999999999999E-4"/>
    <n v="2.1059999999999999E-2"/>
    <n v="0"/>
  </r>
  <r>
    <x v="1"/>
    <x v="0"/>
    <x v="8"/>
    <x v="3"/>
    <n v="1.53"/>
    <n v="200"/>
    <n v="305.99997000000002"/>
    <n v="7.5799999999999999E-3"/>
    <n v="6.0400000000000002E-3"/>
    <n v="3.8000000000000002E-4"/>
    <n v="2.1000000000000001E-4"/>
    <n v="2.1059999999999999E-2"/>
    <n v="0"/>
  </r>
  <r>
    <x v="1"/>
    <x v="0"/>
    <x v="8"/>
    <x v="4"/>
    <n v="9.24"/>
    <n v="200"/>
    <n v="1848.0001199999999"/>
    <n v="4.5780000000000001E-2"/>
    <n v="0"/>
    <n v="3.8769999999999999E-2"/>
    <n v="2.9E-4"/>
    <n v="0.12716"/>
    <n v="0"/>
  </r>
  <r>
    <x v="1"/>
    <x v="0"/>
    <x v="8"/>
    <x v="5"/>
    <n v="18.46"/>
    <n v="200"/>
    <n v="3692.0002399999998"/>
    <n v="9.1450000000000004E-2"/>
    <n v="3.5630000000000002E-2"/>
    <n v="4.6640000000000001E-2"/>
    <n v="2.97E-3"/>
    <n v="0.25403999999999999"/>
    <n v="0"/>
  </r>
  <r>
    <x v="1"/>
    <x v="0"/>
    <x v="8"/>
    <x v="6"/>
    <n v="47.76"/>
    <n v="200"/>
    <n v="9552.0009800000007"/>
    <n v="0.23660999999999999"/>
    <n v="0"/>
    <n v="6.7369999999999999E-2"/>
    <n v="7.8740000000000004E-2"/>
    <n v="0.65725999999999996"/>
    <n v="0"/>
  </r>
  <r>
    <x v="1"/>
    <x v="0"/>
    <x v="8"/>
    <x v="7"/>
    <n v="1.53"/>
    <n v="200"/>
    <n v="306"/>
    <n v="7.5799999999999999E-3"/>
    <n v="6.2899999999999996E-3"/>
    <n v="3.0000000000000001E-5"/>
    <n v="3.3E-4"/>
    <n v="2.1059999999999999E-2"/>
    <n v="0"/>
  </r>
  <r>
    <x v="1"/>
    <x v="0"/>
    <x v="8"/>
    <x v="8"/>
    <n v="9.24"/>
    <n v="200"/>
    <n v="1848"/>
    <n v="4.5780000000000001E-2"/>
    <n v="1.9910000000000001E-2"/>
    <n v="6.5199999999999998E-3"/>
    <n v="6.62E-3"/>
    <n v="0.12716"/>
    <n v="0"/>
  </r>
  <r>
    <x v="1"/>
    <x v="0"/>
    <x v="8"/>
    <x v="9"/>
    <n v="0"/>
    <n v="200"/>
    <n v="0"/>
    <n v="0"/>
    <n v="0"/>
    <n v="0"/>
    <n v="0"/>
    <n v="0"/>
    <n v="0"/>
  </r>
  <r>
    <x v="1"/>
    <x v="0"/>
    <x v="8"/>
    <x v="10"/>
    <n v="35.43"/>
    <n v="200"/>
    <n v="7085.9995099999996"/>
    <n v="0.17552999999999999"/>
    <n v="8.9910000000000004E-2"/>
    <n v="4.5300000000000002E-3"/>
    <n v="2.12E-2"/>
    <n v="0.48758000000000001"/>
    <n v="0"/>
  </r>
  <r>
    <x v="1"/>
    <x v="1"/>
    <x v="0"/>
    <x v="0"/>
    <n v="1.0900000000000001"/>
    <n v="200"/>
    <n v="0"/>
    <n v="5.4000000000000003E-3"/>
    <n v="4.45E-3"/>
    <n v="1.0000000000000001E-5"/>
    <n v="2.9999999999999997E-4"/>
    <n v="1.4999999999999999E-2"/>
    <n v="0"/>
  </r>
  <r>
    <x v="1"/>
    <x v="1"/>
    <x v="0"/>
    <x v="1"/>
    <n v="5.78"/>
    <n v="200"/>
    <n v="0"/>
    <n v="2.8639999999999999E-2"/>
    <n v="1.034E-2"/>
    <n v="3.5400000000000002E-3"/>
    <n v="5.8500000000000002E-3"/>
    <n v="7.954E-2"/>
    <n v="0"/>
  </r>
  <r>
    <x v="1"/>
    <x v="1"/>
    <x v="0"/>
    <x v="2"/>
    <n v="0.36"/>
    <n v="200"/>
    <n v="0"/>
    <n v="1.7799999999999999E-3"/>
    <n v="9.3000000000000005E-4"/>
    <n v="0"/>
    <n v="6.9999999999999994E-5"/>
    <n v="4.9500000000000004E-3"/>
    <n v="0"/>
  </r>
  <r>
    <x v="1"/>
    <x v="1"/>
    <x v="0"/>
    <x v="3"/>
    <n v="0.36"/>
    <n v="200"/>
    <n v="0"/>
    <n v="1.7799999999999999E-3"/>
    <n v="1.2999999999999999E-3"/>
    <n v="4.0000000000000003E-5"/>
    <n v="3.0000000000000001E-5"/>
    <n v="4.9500000000000004E-3"/>
    <n v="0"/>
  </r>
  <r>
    <x v="1"/>
    <x v="1"/>
    <x v="0"/>
    <x v="4"/>
    <n v="2.17"/>
    <n v="200"/>
    <n v="0"/>
    <n v="1.0749999999999999E-2"/>
    <n v="0"/>
    <n v="3.6700000000000001E-3"/>
    <n v="3.5599999999999998E-3"/>
    <n v="2.9860000000000001E-2"/>
    <n v="0"/>
  </r>
  <r>
    <x v="1"/>
    <x v="1"/>
    <x v="0"/>
    <x v="5"/>
    <n v="4.33"/>
    <n v="200"/>
    <n v="0"/>
    <n v="2.145E-2"/>
    <n v="3.8E-3"/>
    <n v="5.0600000000000003E-3"/>
    <n v="3.46E-3"/>
    <n v="5.9589999999999997E-2"/>
    <n v="0"/>
  </r>
  <r>
    <x v="1"/>
    <x v="1"/>
    <x v="0"/>
    <x v="6"/>
    <n v="11.19"/>
    <n v="200"/>
    <n v="0"/>
    <n v="5.5440000000000003E-2"/>
    <n v="1.069E-2"/>
    <n v="2.0000000000000001E-4"/>
    <n v="1.7510000000000001E-2"/>
    <n v="0.15398999999999999"/>
    <n v="0"/>
  </r>
  <r>
    <x v="1"/>
    <x v="1"/>
    <x v="0"/>
    <x v="7"/>
    <n v="0.36"/>
    <n v="200"/>
    <n v="0"/>
    <n v="1.7799999999999999E-3"/>
    <n v="1.3500000000000001E-3"/>
    <n v="0"/>
    <n v="9.0000000000000006E-5"/>
    <n v="4.9500000000000004E-3"/>
    <n v="0"/>
  </r>
  <r>
    <x v="1"/>
    <x v="1"/>
    <x v="0"/>
    <x v="8"/>
    <n v="2.17"/>
    <n v="200"/>
    <n v="0"/>
    <n v="1.0749999999999999E-2"/>
    <n v="7.7799999999999996E-3"/>
    <n v="1.6000000000000001E-4"/>
    <n v="9.2000000000000003E-4"/>
    <n v="2.9860000000000001E-2"/>
    <n v="0"/>
  </r>
  <r>
    <x v="1"/>
    <x v="1"/>
    <x v="0"/>
    <x v="9"/>
    <n v="0"/>
    <n v="200"/>
    <n v="0"/>
    <n v="0"/>
    <n v="0"/>
    <n v="0"/>
    <n v="0"/>
    <n v="0"/>
    <n v="0"/>
  </r>
  <r>
    <x v="1"/>
    <x v="1"/>
    <x v="0"/>
    <x v="10"/>
    <n v="8.32"/>
    <n v="200"/>
    <n v="0"/>
    <n v="4.122E-2"/>
    <n v="2.3910000000000001E-2"/>
    <n v="5.5999999999999995E-4"/>
    <n v="7.6E-3"/>
    <n v="0.1145"/>
    <n v="0"/>
  </r>
  <r>
    <x v="1"/>
    <x v="1"/>
    <x v="1"/>
    <x v="0"/>
    <n v="7.3"/>
    <n v="200"/>
    <n v="20"/>
    <n v="3.6170000000000001E-2"/>
    <n v="1.789E-2"/>
    <n v="1.0399999999999999E-3"/>
    <n v="1.321E-2"/>
    <n v="0.10045999999999999"/>
    <n v="9.2069999999999999E-2"/>
  </r>
  <r>
    <x v="1"/>
    <x v="1"/>
    <x v="1"/>
    <x v="1"/>
    <n v="38.130000000000003"/>
    <n v="200.01"/>
    <n v="6"/>
    <n v="0.18890000000000001"/>
    <n v="5.0700000000000002E-2"/>
    <n v="3.049E-2"/>
    <n v="0.10918"/>
    <n v="0.52473999999999998"/>
    <n v="2.7619999999999999E-2"/>
  </r>
  <r>
    <x v="1"/>
    <x v="1"/>
    <x v="1"/>
    <x v="2"/>
    <n v="2.48"/>
    <n v="200"/>
    <n v="10"/>
    <n v="1.2290000000000001E-2"/>
    <n v="2.1800000000000001E-3"/>
    <n v="8.0999999999999996E-4"/>
    <n v="7.0699999999999999E-3"/>
    <n v="3.4130000000000001E-2"/>
    <n v="4.6030000000000001E-2"/>
  </r>
  <r>
    <x v="1"/>
    <x v="1"/>
    <x v="1"/>
    <x v="3"/>
    <n v="2.37"/>
    <n v="200"/>
    <n v="0"/>
    <n v="1.174E-2"/>
    <n v="9.8300000000000002E-3"/>
    <n v="5.0000000000000001E-4"/>
    <n v="4.2999999999999999E-4"/>
    <n v="3.2620000000000003E-2"/>
    <n v="0"/>
  </r>
  <r>
    <x v="1"/>
    <x v="1"/>
    <x v="1"/>
    <x v="4"/>
    <n v="14.35"/>
    <n v="200"/>
    <n v="6"/>
    <n v="7.109E-2"/>
    <n v="9.3000000000000005E-4"/>
    <n v="5.7790000000000001E-2"/>
    <n v="2.3900000000000002E-3"/>
    <n v="0.19747999999999999"/>
    <n v="2.7619999999999999E-2"/>
  </r>
  <r>
    <x v="1"/>
    <x v="1"/>
    <x v="1"/>
    <x v="5"/>
    <n v="28.71"/>
    <n v="200"/>
    <n v="20"/>
    <n v="0.14224000000000001"/>
    <n v="3.0499999999999999E-2"/>
    <n v="7.3300000000000004E-2"/>
    <n v="1.8509999999999999E-2"/>
    <n v="0.39510000000000001"/>
    <n v="9.2069999999999999E-2"/>
  </r>
  <r>
    <x v="1"/>
    <x v="1"/>
    <x v="1"/>
    <x v="6"/>
    <n v="74.27"/>
    <n v="200"/>
    <n v="66"/>
    <n v="0.36795"/>
    <n v="4.0000000000000003E-5"/>
    <n v="0.1439"/>
    <n v="0.14079"/>
    <n v="1.0220899999999999"/>
    <n v="0.30381999999999998"/>
  </r>
  <r>
    <x v="1"/>
    <x v="1"/>
    <x v="1"/>
    <x v="7"/>
    <n v="2.39"/>
    <n v="200"/>
    <n v="0"/>
    <n v="1.184E-2"/>
    <n v="9.6799999999999994E-3"/>
    <n v="8.0000000000000007E-5"/>
    <n v="1.0300000000000001E-3"/>
    <n v="3.2890000000000003E-2"/>
    <n v="0"/>
  </r>
  <r>
    <x v="1"/>
    <x v="1"/>
    <x v="1"/>
    <x v="8"/>
    <n v="14.58"/>
    <n v="200"/>
    <n v="34"/>
    <n v="7.2230000000000003E-2"/>
    <n v="3.0640000000000001E-2"/>
    <n v="3.2140000000000002E-2"/>
    <n v="6.7299999999999999E-3"/>
    <n v="0.20065"/>
    <n v="0.15651000000000001"/>
  </r>
  <r>
    <x v="1"/>
    <x v="1"/>
    <x v="1"/>
    <x v="9"/>
    <n v="0.03"/>
    <n v="200"/>
    <n v="4"/>
    <n v="1.4999999999999999E-4"/>
    <n v="0"/>
    <n v="0"/>
    <n v="9.0000000000000006E-5"/>
    <n v="4.0999999999999999E-4"/>
    <n v="1.8409999999999999E-2"/>
  </r>
  <r>
    <x v="1"/>
    <x v="1"/>
    <x v="1"/>
    <x v="10"/>
    <n v="54.72"/>
    <n v="200.03"/>
    <n v="2"/>
    <n v="0.27110000000000001"/>
    <n v="0.11068"/>
    <n v="1.4160000000000001E-2"/>
    <n v="7.4719999999999995E-2"/>
    <n v="0.75304000000000004"/>
    <n v="9.2099999999999994E-3"/>
  </r>
  <r>
    <x v="1"/>
    <x v="1"/>
    <x v="2"/>
    <x v="0"/>
    <n v="12.26"/>
    <n v="200"/>
    <n v="0"/>
    <n v="6.0740000000000002E-2"/>
    <n v="3.6450000000000003E-2"/>
    <n v="2.8500000000000001E-3"/>
    <n v="1.6449999999999999E-2"/>
    <n v="0.16872000000000001"/>
    <n v="0"/>
  </r>
  <r>
    <x v="1"/>
    <x v="1"/>
    <x v="2"/>
    <x v="1"/>
    <n v="65.44"/>
    <n v="200"/>
    <n v="0"/>
    <n v="0.32419999999999999"/>
    <n v="0.10184"/>
    <n v="6.3109999999999999E-2"/>
    <n v="0.17638999999999999"/>
    <n v="0.90056999999999998"/>
    <n v="0"/>
  </r>
  <r>
    <x v="1"/>
    <x v="1"/>
    <x v="2"/>
    <x v="2"/>
    <n v="4.08"/>
    <n v="200"/>
    <n v="0"/>
    <n v="2.0209999999999999E-2"/>
    <n v="1.2E-2"/>
    <n v="8.0000000000000007E-5"/>
    <n v="1.67E-3"/>
    <n v="5.6149999999999999E-2"/>
    <n v="0"/>
  </r>
  <r>
    <x v="1"/>
    <x v="1"/>
    <x v="2"/>
    <x v="3"/>
    <n v="4.1100000000000003"/>
    <n v="200"/>
    <n v="0"/>
    <n v="2.036E-2"/>
    <n v="1.6080000000000001E-2"/>
    <n v="8.0000000000000004E-4"/>
    <n v="1.25E-3"/>
    <n v="5.6559999999999999E-2"/>
    <n v="0"/>
  </r>
  <r>
    <x v="1"/>
    <x v="1"/>
    <x v="2"/>
    <x v="4"/>
    <n v="24.54"/>
    <n v="200"/>
    <n v="0"/>
    <n v="0.12157999999999999"/>
    <n v="7.6999999999999996E-4"/>
    <n v="0.10301"/>
    <n v="2.7999999999999998E-4"/>
    <n v="0.33771000000000001"/>
    <n v="0"/>
  </r>
  <r>
    <x v="1"/>
    <x v="1"/>
    <x v="2"/>
    <x v="5"/>
    <n v="49.09"/>
    <n v="200"/>
    <n v="0"/>
    <n v="0.2432"/>
    <n v="2.2939999999999999E-2"/>
    <n v="0.11568000000000001"/>
    <n v="5.0939999999999999E-2"/>
    <n v="0.67556000000000005"/>
    <n v="0"/>
  </r>
  <r>
    <x v="1"/>
    <x v="1"/>
    <x v="2"/>
    <x v="6"/>
    <n v="126.79"/>
    <n v="200"/>
    <n v="0"/>
    <n v="0.62814999999999999"/>
    <n v="7.5799999999999999E-3"/>
    <n v="4.947E-2"/>
    <n v="0.35435"/>
    <n v="1.74485"/>
    <n v="0"/>
  </r>
  <r>
    <x v="1"/>
    <x v="1"/>
    <x v="2"/>
    <x v="7"/>
    <n v="4.0999999999999996"/>
    <n v="200"/>
    <n v="0"/>
    <n v="2.0310000000000002E-2"/>
    <n v="1.669E-2"/>
    <n v="5.0000000000000002E-5"/>
    <n v="2.5300000000000001E-3"/>
    <n v="5.6419999999999998E-2"/>
    <n v="0"/>
  </r>
  <r>
    <x v="1"/>
    <x v="1"/>
    <x v="2"/>
    <x v="8"/>
    <n v="24.52"/>
    <n v="200"/>
    <n v="0"/>
    <n v="0.12148"/>
    <n v="6.3769999999999993E-2"/>
    <n v="1.1990000000000001E-2"/>
    <n v="3.8780000000000002E-2"/>
    <n v="0.33744000000000002"/>
    <n v="0"/>
  </r>
  <r>
    <x v="1"/>
    <x v="1"/>
    <x v="2"/>
    <x v="9"/>
    <n v="0"/>
    <n v="200"/>
    <n v="0"/>
    <n v="0"/>
    <n v="0"/>
    <n v="0"/>
    <n v="0"/>
    <n v="0"/>
    <n v="0"/>
  </r>
  <r>
    <x v="1"/>
    <x v="1"/>
    <x v="2"/>
    <x v="10"/>
    <n v="94.07"/>
    <n v="200"/>
    <n v="0"/>
    <n v="0.46604000000000001"/>
    <n v="0.22527"/>
    <n v="2.138E-2"/>
    <n v="0.12426"/>
    <n v="1.29457"/>
    <n v="0"/>
  </r>
  <r>
    <x v="1"/>
    <x v="1"/>
    <x v="3"/>
    <x v="0"/>
    <n v="1.46"/>
    <n v="200"/>
    <n v="0"/>
    <n v="7.2300000000000003E-3"/>
    <n v="5.0200000000000002E-3"/>
    <n v="2.7999999999999998E-4"/>
    <n v="1.32E-3"/>
    <n v="2.009E-2"/>
    <n v="0"/>
  </r>
  <r>
    <x v="1"/>
    <x v="1"/>
    <x v="3"/>
    <x v="1"/>
    <n v="7.88"/>
    <n v="200"/>
    <n v="0"/>
    <n v="3.9039999999999998E-2"/>
    <n v="1.274E-2"/>
    <n v="2.66E-3"/>
    <n v="1.7100000000000001E-2"/>
    <n v="0.10843999999999999"/>
    <n v="0"/>
  </r>
  <r>
    <x v="1"/>
    <x v="1"/>
    <x v="3"/>
    <x v="2"/>
    <n v="0.47"/>
    <n v="200"/>
    <n v="0"/>
    <n v="2.33E-3"/>
    <n v="1.8799999999999999E-3"/>
    <n v="0"/>
    <n v="1.6000000000000001E-4"/>
    <n v="6.4700000000000001E-3"/>
    <n v="0"/>
  </r>
  <r>
    <x v="1"/>
    <x v="1"/>
    <x v="3"/>
    <x v="3"/>
    <n v="0.5"/>
    <n v="200"/>
    <n v="0"/>
    <n v="2.48E-3"/>
    <n v="1.9599999999999999E-3"/>
    <n v="9.0000000000000006E-5"/>
    <n v="1E-4"/>
    <n v="6.8799999999999998E-3"/>
    <n v="0"/>
  </r>
  <r>
    <x v="1"/>
    <x v="1"/>
    <x v="3"/>
    <x v="4"/>
    <n v="2.97"/>
    <n v="200"/>
    <n v="0"/>
    <n v="1.4710000000000001E-2"/>
    <n v="0"/>
    <n v="8.94E-3"/>
    <n v="3.62E-3"/>
    <n v="4.0869999999999997E-2"/>
    <n v="0"/>
  </r>
  <r>
    <x v="1"/>
    <x v="1"/>
    <x v="3"/>
    <x v="5"/>
    <n v="5.94"/>
    <n v="200"/>
    <n v="0"/>
    <n v="2.9430000000000001E-2"/>
    <n v="9.8799999999999999E-3"/>
    <n v="6.3299999999999997E-3"/>
    <n v="3.13E-3"/>
    <n v="8.1739999999999993E-2"/>
    <n v="0"/>
  </r>
  <r>
    <x v="1"/>
    <x v="1"/>
    <x v="3"/>
    <x v="6"/>
    <n v="15.34"/>
    <n v="200"/>
    <n v="0"/>
    <n v="7.5999999999999998E-2"/>
    <n v="5.0000000000000002E-5"/>
    <n v="7.1300000000000001E-3"/>
    <n v="5.3069999999999999E-2"/>
    <n v="0.21110000000000001"/>
    <n v="0"/>
  </r>
  <r>
    <x v="1"/>
    <x v="1"/>
    <x v="3"/>
    <x v="7"/>
    <n v="0.5"/>
    <n v="200"/>
    <n v="0"/>
    <n v="2.48E-3"/>
    <n v="2.1099999999999999E-3"/>
    <n v="0"/>
    <n v="1.3999999999999999E-4"/>
    <n v="6.8799999999999998E-3"/>
    <n v="0"/>
  </r>
  <r>
    <x v="1"/>
    <x v="1"/>
    <x v="3"/>
    <x v="8"/>
    <n v="2.97"/>
    <n v="200"/>
    <n v="0"/>
    <n v="1.4710000000000001E-2"/>
    <n v="9.6500000000000006E-3"/>
    <n v="9.0000000000000006E-5"/>
    <n v="2.5400000000000002E-3"/>
    <n v="4.0869999999999997E-2"/>
    <n v="0"/>
  </r>
  <r>
    <x v="1"/>
    <x v="1"/>
    <x v="3"/>
    <x v="9"/>
    <n v="0"/>
    <n v="200"/>
    <n v="0"/>
    <n v="0"/>
    <n v="0"/>
    <n v="0"/>
    <n v="0"/>
    <n v="0"/>
    <n v="0"/>
  </r>
  <r>
    <x v="1"/>
    <x v="1"/>
    <x v="3"/>
    <x v="10"/>
    <n v="11.4"/>
    <n v="200"/>
    <n v="0"/>
    <n v="5.6480000000000002E-2"/>
    <n v="4.3220000000000001E-2"/>
    <n v="1.81E-3"/>
    <n v="4.6499999999999996E-3"/>
    <n v="0.15687999999999999"/>
    <n v="0"/>
  </r>
  <r>
    <x v="1"/>
    <x v="1"/>
    <x v="4"/>
    <x v="0"/>
    <n v="8.1999999999999993"/>
    <n v="200"/>
    <n v="0"/>
    <n v="4.0620000000000003E-2"/>
    <n v="1.9879999999999998E-2"/>
    <n v="1.72E-3"/>
    <n v="8.6999999999999994E-3"/>
    <n v="0.11285000000000001"/>
    <n v="0"/>
  </r>
  <r>
    <x v="1"/>
    <x v="1"/>
    <x v="4"/>
    <x v="1"/>
    <n v="43.81"/>
    <n v="200"/>
    <n v="0"/>
    <n v="0.21704000000000001"/>
    <n v="6.7890000000000006E-2"/>
    <n v="2.4140000000000002E-2"/>
    <n v="2.5329999999999998E-2"/>
    <n v="0.60289999999999999"/>
    <n v="0"/>
  </r>
  <r>
    <x v="1"/>
    <x v="1"/>
    <x v="4"/>
    <x v="2"/>
    <n v="2.73"/>
    <n v="200"/>
    <n v="0"/>
    <n v="1.353E-2"/>
    <n v="8.6800000000000002E-3"/>
    <n v="1.9000000000000001E-4"/>
    <n v="6.9999999999999994E-5"/>
    <n v="3.7569999999999999E-2"/>
    <n v="0"/>
  </r>
  <r>
    <x v="1"/>
    <x v="1"/>
    <x v="4"/>
    <x v="3"/>
    <n v="2.74"/>
    <n v="200"/>
    <n v="0"/>
    <n v="1.357E-2"/>
    <n v="1.069E-2"/>
    <n v="4.6000000000000001E-4"/>
    <n v="3.6999999999999999E-4"/>
    <n v="3.771E-2"/>
    <n v="0"/>
  </r>
  <r>
    <x v="1"/>
    <x v="1"/>
    <x v="4"/>
    <x v="4"/>
    <n v="16.420000000000002"/>
    <n v="200"/>
    <n v="0"/>
    <n v="8.1350000000000006E-2"/>
    <n v="6.8000000000000005E-4"/>
    <n v="6.2810000000000005E-2"/>
    <n v="1.7700000000000001E-3"/>
    <n v="0.22597"/>
    <n v="0"/>
  </r>
  <r>
    <x v="1"/>
    <x v="1"/>
    <x v="4"/>
    <x v="5"/>
    <n v="32.9"/>
    <n v="200"/>
    <n v="0"/>
    <n v="0.16299"/>
    <n v="2.9510000000000002E-2"/>
    <n v="4.9959999999999997E-2"/>
    <n v="5.6600000000000001E-3"/>
    <n v="0.45276"/>
    <n v="0"/>
  </r>
  <r>
    <x v="1"/>
    <x v="1"/>
    <x v="4"/>
    <x v="6"/>
    <n v="84.87"/>
    <n v="200"/>
    <n v="0"/>
    <n v="0.42046"/>
    <n v="3.5E-4"/>
    <n v="7.26E-3"/>
    <n v="0.11166"/>
    <n v="1.1679600000000001"/>
    <n v="0"/>
  </r>
  <r>
    <x v="1"/>
    <x v="1"/>
    <x v="4"/>
    <x v="7"/>
    <n v="2.73"/>
    <n v="200"/>
    <n v="0"/>
    <n v="1.353E-2"/>
    <n v="1.085E-2"/>
    <n v="5.0000000000000002E-5"/>
    <n v="3.2000000000000003E-4"/>
    <n v="3.7569999999999999E-2"/>
    <n v="0"/>
  </r>
  <r>
    <x v="1"/>
    <x v="1"/>
    <x v="4"/>
    <x v="8"/>
    <n v="16.440000000000001"/>
    <n v="200"/>
    <n v="0"/>
    <n v="8.1449999999999995E-2"/>
    <n v="3.671E-2"/>
    <n v="1.353E-2"/>
    <n v="1.0359999999999999E-2"/>
    <n v="0.22624"/>
    <n v="0"/>
  </r>
  <r>
    <x v="1"/>
    <x v="1"/>
    <x v="4"/>
    <x v="9"/>
    <n v="0"/>
    <n v="200"/>
    <n v="0"/>
    <n v="0"/>
    <n v="0"/>
    <n v="0"/>
    <n v="0"/>
    <n v="0"/>
    <n v="0"/>
  </r>
  <r>
    <x v="1"/>
    <x v="1"/>
    <x v="4"/>
    <x v="10"/>
    <n v="63.02"/>
    <n v="200"/>
    <n v="0"/>
    <n v="0.31222"/>
    <n v="0.11183"/>
    <n v="7.77E-3"/>
    <n v="5.45E-2"/>
    <n v="0.86726000000000003"/>
    <n v="0"/>
  </r>
  <r>
    <x v="1"/>
    <x v="1"/>
    <x v="5"/>
    <x v="0"/>
    <n v="0.89"/>
    <n v="200"/>
    <n v="0"/>
    <n v="4.4099999999999999E-3"/>
    <n v="2.63E-3"/>
    <n v="3.0000000000000001E-5"/>
    <n v="6.4000000000000005E-4"/>
    <n v="1.225E-2"/>
    <n v="0"/>
  </r>
  <r>
    <x v="1"/>
    <x v="1"/>
    <x v="5"/>
    <x v="1"/>
    <n v="4.9000000000000004"/>
    <n v="200"/>
    <n v="0"/>
    <n v="2.4279999999999999E-2"/>
    <n v="6.5100000000000002E-3"/>
    <n v="1.3799999999999999E-3"/>
    <n v="4.2300000000000003E-3"/>
    <n v="6.7430000000000004E-2"/>
    <n v="0"/>
  </r>
  <r>
    <x v="1"/>
    <x v="1"/>
    <x v="5"/>
    <x v="2"/>
    <n v="0.28999999999999998"/>
    <n v="200"/>
    <n v="0"/>
    <n v="1.4400000000000001E-3"/>
    <n v="9.6000000000000002E-4"/>
    <n v="0"/>
    <n v="1.0000000000000001E-5"/>
    <n v="3.9899999999999996E-3"/>
    <n v="0"/>
  </r>
  <r>
    <x v="1"/>
    <x v="1"/>
    <x v="5"/>
    <x v="3"/>
    <n v="0.28999999999999998"/>
    <n v="200"/>
    <n v="0"/>
    <n v="1.4400000000000001E-3"/>
    <n v="1.16E-3"/>
    <n v="3.0000000000000001E-5"/>
    <n v="3.0000000000000001E-5"/>
    <n v="3.9899999999999996E-3"/>
    <n v="0"/>
  </r>
  <r>
    <x v="1"/>
    <x v="1"/>
    <x v="5"/>
    <x v="4"/>
    <n v="1.85"/>
    <n v="200"/>
    <n v="0"/>
    <n v="9.1699999999999993E-3"/>
    <n v="1.3999999999999999E-4"/>
    <n v="6.7400000000000003E-3"/>
    <n v="9.6000000000000002E-4"/>
    <n v="2.546E-2"/>
    <n v="0"/>
  </r>
  <r>
    <x v="1"/>
    <x v="1"/>
    <x v="5"/>
    <x v="5"/>
    <n v="3.7"/>
    <n v="200"/>
    <n v="0"/>
    <n v="1.8329999999999999E-2"/>
    <n v="7.5599999999999999E-3"/>
    <n v="7.0600000000000003E-3"/>
    <n v="1.3600000000000001E-3"/>
    <n v="5.092E-2"/>
    <n v="0"/>
  </r>
  <r>
    <x v="1"/>
    <x v="1"/>
    <x v="5"/>
    <x v="6"/>
    <n v="9.58"/>
    <n v="200"/>
    <n v="0"/>
    <n v="4.7460000000000002E-2"/>
    <n v="0"/>
    <n v="2.1199999999999999E-3"/>
    <n v="1.0670000000000001E-2"/>
    <n v="0.13184000000000001"/>
    <n v="0"/>
  </r>
  <r>
    <x v="1"/>
    <x v="1"/>
    <x v="5"/>
    <x v="7"/>
    <n v="0.28999999999999998"/>
    <n v="200"/>
    <n v="0"/>
    <n v="1.4400000000000001E-3"/>
    <n v="1.1299999999999999E-3"/>
    <n v="0"/>
    <n v="4.0000000000000003E-5"/>
    <n v="3.9899999999999996E-3"/>
    <n v="0"/>
  </r>
  <r>
    <x v="1"/>
    <x v="1"/>
    <x v="5"/>
    <x v="8"/>
    <n v="1.85"/>
    <n v="200"/>
    <n v="0"/>
    <n v="9.1699999999999993E-3"/>
    <n v="4.1700000000000001E-3"/>
    <n v="4.2999999999999999E-4"/>
    <n v="1.6000000000000001E-3"/>
    <n v="2.546E-2"/>
    <n v="0"/>
  </r>
  <r>
    <x v="1"/>
    <x v="1"/>
    <x v="5"/>
    <x v="9"/>
    <n v="0"/>
    <n v="200"/>
    <n v="0"/>
    <n v="0"/>
    <n v="0"/>
    <n v="0"/>
    <n v="0"/>
    <n v="0"/>
    <n v="0"/>
  </r>
  <r>
    <x v="1"/>
    <x v="1"/>
    <x v="5"/>
    <x v="10"/>
    <n v="7.09"/>
    <n v="200"/>
    <n v="0"/>
    <n v="3.5130000000000002E-2"/>
    <n v="2.6540000000000001E-2"/>
    <n v="2.9E-4"/>
    <n v="3.1900000000000001E-3"/>
    <n v="9.7570000000000004E-2"/>
    <n v="0"/>
  </r>
  <r>
    <x v="1"/>
    <x v="1"/>
    <x v="6"/>
    <x v="0"/>
    <n v="2.4900000000000002"/>
    <n v="200"/>
    <n v="0"/>
    <n v="1.234E-2"/>
    <n v="6.9499999999999996E-3"/>
    <n v="3.1E-4"/>
    <n v="2.99E-3"/>
    <n v="3.4270000000000002E-2"/>
    <n v="0"/>
  </r>
  <r>
    <x v="1"/>
    <x v="1"/>
    <x v="6"/>
    <x v="1"/>
    <n v="13.48"/>
    <n v="200"/>
    <n v="0"/>
    <n v="6.6780000000000006E-2"/>
    <n v="2.4049999999999998E-2"/>
    <n v="1.221E-2"/>
    <n v="9.6600000000000002E-3"/>
    <n v="0.18551000000000001"/>
    <n v="0"/>
  </r>
  <r>
    <x v="1"/>
    <x v="1"/>
    <x v="6"/>
    <x v="2"/>
    <n v="0.84"/>
    <n v="200"/>
    <n v="0"/>
    <n v="4.1599999999999996E-3"/>
    <n v="2.3999999999999998E-3"/>
    <n v="2.0000000000000002E-5"/>
    <n v="4.0000000000000003E-5"/>
    <n v="1.1560000000000001E-2"/>
    <n v="0"/>
  </r>
  <r>
    <x v="1"/>
    <x v="1"/>
    <x v="6"/>
    <x v="3"/>
    <n v="0.83"/>
    <n v="200"/>
    <n v="0"/>
    <n v="4.1099999999999999E-3"/>
    <n v="3.0699999999999998E-3"/>
    <n v="2.1000000000000001E-4"/>
    <n v="5.0000000000000002E-5"/>
    <n v="1.142E-2"/>
    <n v="0"/>
  </r>
  <r>
    <x v="1"/>
    <x v="1"/>
    <x v="6"/>
    <x v="4"/>
    <n v="5.04"/>
    <n v="200"/>
    <n v="0"/>
    <n v="2.4969999999999999E-2"/>
    <n v="0"/>
    <n v="1.8849999999999999E-2"/>
    <n v="2.3600000000000001E-3"/>
    <n v="6.9360000000000005E-2"/>
    <n v="0"/>
  </r>
  <r>
    <x v="1"/>
    <x v="1"/>
    <x v="6"/>
    <x v="5"/>
    <n v="10.08"/>
    <n v="200"/>
    <n v="0"/>
    <n v="4.9939999999999998E-2"/>
    <n v="1.6369999999999999E-2"/>
    <n v="1.2749999999999999E-2"/>
    <n v="3.0000000000000001E-3"/>
    <n v="0.13872000000000001"/>
    <n v="0"/>
  </r>
  <r>
    <x v="1"/>
    <x v="1"/>
    <x v="6"/>
    <x v="6"/>
    <n v="26.08"/>
    <n v="200"/>
    <n v="0"/>
    <n v="0.12920999999999999"/>
    <n v="0"/>
    <n v="9.7300000000000008E-3"/>
    <n v="5.5500000000000001E-2"/>
    <n v="0.35891000000000001"/>
    <n v="0"/>
  </r>
  <r>
    <x v="1"/>
    <x v="1"/>
    <x v="6"/>
    <x v="7"/>
    <n v="0.83"/>
    <n v="200"/>
    <n v="0"/>
    <n v="4.1099999999999999E-3"/>
    <n v="3.2799999999999999E-3"/>
    <n v="4.0000000000000003E-5"/>
    <n v="1.4999999999999999E-4"/>
    <n v="1.142E-2"/>
    <n v="0"/>
  </r>
  <r>
    <x v="1"/>
    <x v="1"/>
    <x v="6"/>
    <x v="8"/>
    <n v="5.05"/>
    <n v="200"/>
    <n v="0"/>
    <n v="2.5020000000000001E-2"/>
    <n v="1.278E-2"/>
    <n v="3.1099999999999999E-3"/>
    <n v="4.0600000000000002E-3"/>
    <n v="6.9500000000000006E-2"/>
    <n v="0"/>
  </r>
  <r>
    <x v="1"/>
    <x v="1"/>
    <x v="6"/>
    <x v="9"/>
    <n v="0"/>
    <n v="200"/>
    <n v="0"/>
    <n v="0"/>
    <n v="0"/>
    <n v="0"/>
    <n v="0"/>
    <n v="0"/>
    <n v="0"/>
  </r>
  <r>
    <x v="1"/>
    <x v="1"/>
    <x v="6"/>
    <x v="10"/>
    <n v="19.34"/>
    <n v="200"/>
    <n v="0"/>
    <n v="9.5810000000000006E-2"/>
    <n v="4.9020000000000001E-2"/>
    <n v="1.0200000000000001E-3"/>
    <n v="6.0299999999999998E-3"/>
    <n v="0.26615"/>
    <n v="0"/>
  </r>
  <r>
    <x v="1"/>
    <x v="1"/>
    <x v="7"/>
    <x v="0"/>
    <n v="1.77"/>
    <n v="200"/>
    <n v="0"/>
    <n v="8.77E-3"/>
    <n v="5.3699999999999998E-3"/>
    <n v="1.6000000000000001E-4"/>
    <n v="2.1900000000000001E-3"/>
    <n v="2.436E-2"/>
    <n v="0"/>
  </r>
  <r>
    <x v="1"/>
    <x v="1"/>
    <x v="7"/>
    <x v="1"/>
    <n v="9.6300000000000008"/>
    <n v="200"/>
    <n v="0"/>
    <n v="4.7710000000000002E-2"/>
    <n v="2.1299999999999999E-2"/>
    <n v="5.6899999999999997E-3"/>
    <n v="1.274E-2"/>
    <n v="0.13253000000000001"/>
    <n v="0"/>
  </r>
  <r>
    <x v="1"/>
    <x v="1"/>
    <x v="7"/>
    <x v="2"/>
    <n v="0.57999999999999996"/>
    <n v="200"/>
    <n v="0"/>
    <n v="2.8700000000000002E-3"/>
    <n v="1.97E-3"/>
    <n v="2.0000000000000002E-5"/>
    <n v="3.4000000000000002E-4"/>
    <n v="7.9799999999999992E-3"/>
    <n v="0"/>
  </r>
  <r>
    <x v="1"/>
    <x v="1"/>
    <x v="7"/>
    <x v="3"/>
    <n v="0.61"/>
    <n v="200"/>
    <n v="0"/>
    <n v="3.0200000000000001E-3"/>
    <n v="2.6099999999999999E-3"/>
    <n v="9.0000000000000006E-5"/>
    <n v="6.9999999999999994E-5"/>
    <n v="8.3899999999999999E-3"/>
    <n v="0"/>
  </r>
  <r>
    <x v="1"/>
    <x v="1"/>
    <x v="7"/>
    <x v="4"/>
    <n v="3.59"/>
    <n v="200"/>
    <n v="0"/>
    <n v="1.779E-2"/>
    <n v="0"/>
    <n v="1.4460000000000001E-2"/>
    <n v="7.2000000000000005E-4"/>
    <n v="4.9399999999999999E-2"/>
    <n v="0"/>
  </r>
  <r>
    <x v="1"/>
    <x v="1"/>
    <x v="7"/>
    <x v="5"/>
    <n v="7.27"/>
    <n v="200"/>
    <n v="0"/>
    <n v="3.6020000000000003E-2"/>
    <n v="1.257E-2"/>
    <n v="2.2769999999999999E-2"/>
    <n v="7.3999999999999999E-4"/>
    <n v="0.10005"/>
    <n v="0"/>
  </r>
  <r>
    <x v="1"/>
    <x v="1"/>
    <x v="7"/>
    <x v="6"/>
    <n v="18.809999999999999"/>
    <n v="200"/>
    <n v="0"/>
    <n v="9.3189999999999995E-2"/>
    <n v="0"/>
    <n v="1.6E-2"/>
    <n v="5.4899999999999997E-2"/>
    <n v="0.25885999999999998"/>
    <n v="0"/>
  </r>
  <r>
    <x v="1"/>
    <x v="1"/>
    <x v="7"/>
    <x v="7"/>
    <n v="0.61"/>
    <n v="200"/>
    <n v="0"/>
    <n v="3.0200000000000001E-3"/>
    <n v="2.63E-3"/>
    <n v="1.0000000000000001E-5"/>
    <n v="2.7999999999999998E-4"/>
    <n v="8.3899999999999999E-3"/>
    <n v="0"/>
  </r>
  <r>
    <x v="1"/>
    <x v="1"/>
    <x v="7"/>
    <x v="8"/>
    <n v="3.63"/>
    <n v="200"/>
    <n v="0"/>
    <n v="1.7979999999999999E-2"/>
    <n v="6.4999999999999997E-3"/>
    <n v="3.3300000000000001E-3"/>
    <n v="4.9199999999999999E-3"/>
    <n v="4.9959999999999997E-2"/>
    <n v="0"/>
  </r>
  <r>
    <x v="1"/>
    <x v="1"/>
    <x v="7"/>
    <x v="9"/>
    <n v="0"/>
    <n v="200"/>
    <n v="0"/>
    <n v="0"/>
    <n v="0"/>
    <n v="0"/>
    <n v="0"/>
    <n v="0"/>
    <n v="0"/>
  </r>
  <r>
    <x v="1"/>
    <x v="1"/>
    <x v="7"/>
    <x v="10"/>
    <n v="13.94"/>
    <n v="200"/>
    <n v="0"/>
    <n v="6.9059999999999996E-2"/>
    <n v="5.1529999999999999E-2"/>
    <n v="2.1000000000000001E-4"/>
    <n v="1.516E-2"/>
    <n v="0.19184000000000001"/>
    <n v="0"/>
  </r>
  <r>
    <x v="1"/>
    <x v="1"/>
    <x v="8"/>
    <x v="0"/>
    <n v="4.6500000000000004"/>
    <n v="200"/>
    <n v="2"/>
    <n v="2.3040000000000001E-2"/>
    <n v="1.738E-2"/>
    <n v="3.48E-3"/>
    <n v="1.1800000000000001E-3"/>
    <n v="6.3990000000000005E-2"/>
    <n v="9.2099999999999994E-3"/>
  </r>
  <r>
    <x v="1"/>
    <x v="1"/>
    <x v="8"/>
    <x v="1"/>
    <n v="24.66"/>
    <n v="200"/>
    <n v="0"/>
    <n v="0.12217"/>
    <n v="9.1480000000000006E-2"/>
    <n v="4.3899999999999998E-3"/>
    <n v="1.536E-2"/>
    <n v="0.33935999999999999"/>
    <n v="0"/>
  </r>
  <r>
    <x v="1"/>
    <x v="1"/>
    <x v="8"/>
    <x v="2"/>
    <n v="1.53"/>
    <n v="200"/>
    <n v="0"/>
    <n v="7.5799999999999999E-3"/>
    <n v="1.2899999999999999E-3"/>
    <n v="1E-4"/>
    <n v="4.6999999999999999E-4"/>
    <n v="2.1059999999999999E-2"/>
    <n v="0"/>
  </r>
  <r>
    <x v="1"/>
    <x v="1"/>
    <x v="8"/>
    <x v="3"/>
    <n v="1.53"/>
    <n v="200"/>
    <n v="0"/>
    <n v="7.5799999999999999E-3"/>
    <n v="6.0400000000000002E-3"/>
    <n v="3.8000000000000002E-4"/>
    <n v="2.1000000000000001E-4"/>
    <n v="2.1059999999999999E-2"/>
    <n v="0"/>
  </r>
  <r>
    <x v="1"/>
    <x v="1"/>
    <x v="8"/>
    <x v="4"/>
    <n v="9.26"/>
    <n v="200"/>
    <n v="4"/>
    <n v="4.5879999999999997E-2"/>
    <n v="0"/>
    <n v="3.8850000000000003E-2"/>
    <n v="2.9E-4"/>
    <n v="0.12742999999999999"/>
    <n v="1.8409999999999999E-2"/>
  </r>
  <r>
    <x v="1"/>
    <x v="1"/>
    <x v="8"/>
    <x v="5"/>
    <n v="18.47"/>
    <n v="200"/>
    <n v="2"/>
    <n v="9.1499999999999998E-2"/>
    <n v="3.5630000000000002E-2"/>
    <n v="4.6679999999999999E-2"/>
    <n v="2.97E-3"/>
    <n v="0.25418000000000002"/>
    <n v="9.2099999999999994E-3"/>
  </r>
  <r>
    <x v="1"/>
    <x v="1"/>
    <x v="8"/>
    <x v="6"/>
    <n v="47.81"/>
    <n v="200"/>
    <n v="10"/>
    <n v="0.23685999999999999"/>
    <n v="0"/>
    <n v="6.7400000000000002E-2"/>
    <n v="7.8839999999999993E-2"/>
    <n v="0.65795000000000003"/>
    <n v="4.6030000000000001E-2"/>
  </r>
  <r>
    <x v="1"/>
    <x v="1"/>
    <x v="8"/>
    <x v="7"/>
    <n v="1.53"/>
    <n v="200"/>
    <n v="0"/>
    <n v="7.5799999999999999E-3"/>
    <n v="6.2899999999999996E-3"/>
    <n v="3.0000000000000001E-5"/>
    <n v="3.3E-4"/>
    <n v="2.1059999999999999E-2"/>
    <n v="0"/>
  </r>
  <r>
    <x v="1"/>
    <x v="1"/>
    <x v="8"/>
    <x v="8"/>
    <n v="9.2899999999999991"/>
    <n v="200"/>
    <n v="10"/>
    <n v="4.6030000000000001E-2"/>
    <n v="1.9910000000000001E-2"/>
    <n v="6.5599999999999999E-3"/>
    <n v="6.6899999999999998E-3"/>
    <n v="0.12784999999999999"/>
    <n v="4.6030000000000001E-2"/>
  </r>
  <r>
    <x v="1"/>
    <x v="1"/>
    <x v="8"/>
    <x v="9"/>
    <n v="0"/>
    <n v="200"/>
    <n v="0"/>
    <n v="0"/>
    <n v="0"/>
    <n v="0"/>
    <n v="0"/>
    <n v="0"/>
    <n v="0"/>
  </r>
  <r>
    <x v="1"/>
    <x v="1"/>
    <x v="8"/>
    <x v="10"/>
    <n v="35.44"/>
    <n v="200.03"/>
    <n v="2"/>
    <n v="0.17558000000000001"/>
    <n v="8.9910000000000004E-2"/>
    <n v="4.5300000000000002E-3"/>
    <n v="2.121E-2"/>
    <n v="0.48771999999999999"/>
    <n v="9.2099999999999994E-3"/>
  </r>
  <r>
    <x v="1"/>
    <x v="2"/>
    <x v="0"/>
    <x v="0"/>
    <n v="1.0900000000000001"/>
    <n v="200"/>
    <n v="0"/>
    <n v="5.4000000000000003E-3"/>
    <n v="4.45E-3"/>
    <n v="1.0000000000000001E-5"/>
    <n v="2.9999999999999997E-4"/>
    <n v="1.4999999999999999E-2"/>
    <n v="0"/>
  </r>
  <r>
    <x v="1"/>
    <x v="2"/>
    <x v="0"/>
    <x v="1"/>
    <n v="5.79"/>
    <n v="200"/>
    <n v="2"/>
    <n v="2.869E-2"/>
    <n v="1.034E-2"/>
    <n v="3.5599999999999998E-3"/>
    <n v="5.8700000000000002E-3"/>
    <n v="7.9680000000000001E-2"/>
    <n v="9.2099999999999994E-3"/>
  </r>
  <r>
    <x v="1"/>
    <x v="2"/>
    <x v="0"/>
    <x v="2"/>
    <n v="0.36"/>
    <n v="200"/>
    <n v="0"/>
    <n v="1.7799999999999999E-3"/>
    <n v="9.3000000000000005E-4"/>
    <n v="0"/>
    <n v="6.9999999999999994E-5"/>
    <n v="4.9500000000000004E-3"/>
    <n v="0"/>
  </r>
  <r>
    <x v="1"/>
    <x v="2"/>
    <x v="0"/>
    <x v="3"/>
    <n v="0.36"/>
    <n v="200"/>
    <n v="0"/>
    <n v="1.7799999999999999E-3"/>
    <n v="1.2999999999999999E-3"/>
    <n v="4.0000000000000003E-5"/>
    <n v="3.0000000000000001E-5"/>
    <n v="4.9500000000000004E-3"/>
    <n v="0"/>
  </r>
  <r>
    <x v="1"/>
    <x v="2"/>
    <x v="0"/>
    <x v="4"/>
    <n v="2.17"/>
    <n v="200"/>
    <n v="0"/>
    <n v="1.0749999999999999E-2"/>
    <n v="0"/>
    <n v="3.6700000000000001E-3"/>
    <n v="3.5599999999999998E-3"/>
    <n v="2.9860000000000001E-2"/>
    <n v="0"/>
  </r>
  <r>
    <x v="1"/>
    <x v="2"/>
    <x v="0"/>
    <x v="5"/>
    <n v="4.34"/>
    <n v="200"/>
    <n v="2"/>
    <n v="2.1499999999999998E-2"/>
    <n v="3.8E-3"/>
    <n v="5.0699999999999999E-3"/>
    <n v="3.46E-3"/>
    <n v="5.9729999999999998E-2"/>
    <n v="9.2099999999999994E-3"/>
  </r>
  <r>
    <x v="1"/>
    <x v="2"/>
    <x v="0"/>
    <x v="6"/>
    <n v="11.19"/>
    <n v="200"/>
    <n v="0"/>
    <n v="5.5440000000000003E-2"/>
    <n v="1.069E-2"/>
    <n v="2.0000000000000001E-4"/>
    <n v="1.7510000000000001E-2"/>
    <n v="0.15398999999999999"/>
    <n v="0"/>
  </r>
  <r>
    <x v="1"/>
    <x v="2"/>
    <x v="0"/>
    <x v="7"/>
    <n v="0.36"/>
    <n v="200"/>
    <n v="0"/>
    <n v="1.7799999999999999E-3"/>
    <n v="1.3500000000000001E-3"/>
    <n v="0"/>
    <n v="9.0000000000000006E-5"/>
    <n v="4.9500000000000004E-3"/>
    <n v="0"/>
  </r>
  <r>
    <x v="1"/>
    <x v="2"/>
    <x v="0"/>
    <x v="8"/>
    <n v="2.17"/>
    <n v="200"/>
    <n v="0"/>
    <n v="1.0749999999999999E-2"/>
    <n v="7.7799999999999996E-3"/>
    <n v="1.6000000000000001E-4"/>
    <n v="9.2000000000000003E-4"/>
    <n v="2.9860000000000001E-2"/>
    <n v="0"/>
  </r>
  <r>
    <x v="1"/>
    <x v="2"/>
    <x v="0"/>
    <x v="9"/>
    <n v="0"/>
    <n v="200"/>
    <n v="0"/>
    <n v="0"/>
    <n v="0"/>
    <n v="0"/>
    <n v="0"/>
    <n v="0"/>
    <n v="0"/>
  </r>
  <r>
    <x v="1"/>
    <x v="2"/>
    <x v="0"/>
    <x v="10"/>
    <n v="8.32"/>
    <n v="200"/>
    <n v="0"/>
    <n v="4.122E-2"/>
    <n v="2.3910000000000001E-2"/>
    <n v="5.5999999999999995E-4"/>
    <n v="7.6E-3"/>
    <n v="0.1145"/>
    <n v="0"/>
  </r>
  <r>
    <x v="1"/>
    <x v="2"/>
    <x v="1"/>
    <x v="0"/>
    <n v="7.41"/>
    <n v="200"/>
    <n v="22"/>
    <n v="3.671E-2"/>
    <n v="1.789E-2"/>
    <n v="1.06E-3"/>
    <n v="1.3559999999999999E-2"/>
    <n v="0.10198"/>
    <n v="0.10126"/>
  </r>
  <r>
    <x v="1"/>
    <x v="2"/>
    <x v="1"/>
    <x v="1"/>
    <n v="38.15"/>
    <n v="200"/>
    <n v="4"/>
    <n v="0.189"/>
    <n v="5.0700000000000002E-2"/>
    <n v="3.0519999999999999E-2"/>
    <n v="0.10922"/>
    <n v="0.52500999999999998"/>
    <n v="1.8409999999999999E-2"/>
  </r>
  <r>
    <x v="1"/>
    <x v="2"/>
    <x v="1"/>
    <x v="2"/>
    <n v="2.5299999999999998"/>
    <n v="200"/>
    <n v="10"/>
    <n v="1.2529999999999999E-2"/>
    <n v="2.1800000000000001E-3"/>
    <n v="8.3000000000000001E-4"/>
    <n v="7.2300000000000003E-3"/>
    <n v="3.4819999999999997E-2"/>
    <n v="4.6030000000000001E-2"/>
  </r>
  <r>
    <x v="1"/>
    <x v="2"/>
    <x v="1"/>
    <x v="3"/>
    <n v="2.37"/>
    <n v="200"/>
    <n v="0"/>
    <n v="1.174E-2"/>
    <n v="9.8300000000000002E-3"/>
    <n v="5.0000000000000001E-4"/>
    <n v="4.2999999999999999E-4"/>
    <n v="3.2620000000000003E-2"/>
    <n v="0"/>
  </r>
  <r>
    <x v="1"/>
    <x v="2"/>
    <x v="1"/>
    <x v="4"/>
    <n v="14.38"/>
    <n v="200"/>
    <n v="6"/>
    <n v="7.1239999999999998E-2"/>
    <n v="9.3000000000000005E-4"/>
    <n v="5.79E-2"/>
    <n v="2.4099999999999998E-3"/>
    <n v="0.19789999999999999"/>
    <n v="2.7619999999999999E-2"/>
  </r>
  <r>
    <x v="1"/>
    <x v="2"/>
    <x v="1"/>
    <x v="5"/>
    <n v="28.85"/>
    <n v="200"/>
    <n v="28"/>
    <n v="0.14293"/>
    <n v="3.0499999999999999E-2"/>
    <n v="7.3679999999999995E-2"/>
    <n v="1.866E-2"/>
    <n v="0.39702999999999999"/>
    <n v="0.12887000000000001"/>
  </r>
  <r>
    <x v="1"/>
    <x v="2"/>
    <x v="1"/>
    <x v="6"/>
    <n v="74.63"/>
    <n v="200"/>
    <n v="72"/>
    <n v="0.36974000000000001"/>
    <n v="4.0000000000000003E-5"/>
    <n v="0.14424000000000001"/>
    <n v="0.14171"/>
    <n v="1.02705"/>
    <n v="0.33139000000000002"/>
  </r>
  <r>
    <x v="1"/>
    <x v="2"/>
    <x v="1"/>
    <x v="7"/>
    <n v="2.39"/>
    <n v="200"/>
    <n v="0"/>
    <n v="1.184E-2"/>
    <n v="9.6799999999999994E-3"/>
    <n v="8.0000000000000007E-5"/>
    <n v="1.0300000000000001E-3"/>
    <n v="3.2890000000000003E-2"/>
    <n v="0"/>
  </r>
  <r>
    <x v="1"/>
    <x v="2"/>
    <x v="1"/>
    <x v="8"/>
    <n v="14.76"/>
    <n v="200"/>
    <n v="36"/>
    <n v="7.3130000000000001E-2"/>
    <n v="3.0640000000000001E-2"/>
    <n v="3.2809999999999999E-2"/>
    <n v="6.7499999999999999E-3"/>
    <n v="0.20313000000000001"/>
    <n v="0.16569"/>
  </r>
  <r>
    <x v="1"/>
    <x v="2"/>
    <x v="1"/>
    <x v="9"/>
    <n v="0.05"/>
    <n v="200"/>
    <n v="4"/>
    <n v="2.5000000000000001E-4"/>
    <n v="0"/>
    <n v="0"/>
    <n v="1.6000000000000001E-4"/>
    <n v="6.8999999999999997E-4"/>
    <n v="1.8409999999999999E-2"/>
  </r>
  <r>
    <x v="1"/>
    <x v="2"/>
    <x v="1"/>
    <x v="10"/>
    <n v="54.73"/>
    <n v="200.03"/>
    <n v="2"/>
    <n v="0.27113999999999999"/>
    <n v="0.11068"/>
    <n v="1.4160000000000001E-2"/>
    <n v="7.4749999999999997E-2"/>
    <n v="0.75317999999999996"/>
    <n v="9.2099999999999994E-3"/>
  </r>
  <r>
    <x v="1"/>
    <x v="2"/>
    <x v="2"/>
    <x v="0"/>
    <n v="12.26"/>
    <n v="200"/>
    <n v="0"/>
    <n v="6.0740000000000002E-2"/>
    <n v="3.6450000000000003E-2"/>
    <n v="2.8500000000000001E-3"/>
    <n v="1.6449999999999999E-2"/>
    <n v="0.16872000000000001"/>
    <n v="0"/>
  </r>
  <r>
    <x v="1"/>
    <x v="2"/>
    <x v="2"/>
    <x v="1"/>
    <n v="65.44"/>
    <n v="200"/>
    <n v="0"/>
    <n v="0.32419999999999999"/>
    <n v="0.10184"/>
    <n v="6.3109999999999999E-2"/>
    <n v="0.17638999999999999"/>
    <n v="0.90056999999999998"/>
    <n v="0"/>
  </r>
  <r>
    <x v="1"/>
    <x v="2"/>
    <x v="2"/>
    <x v="2"/>
    <n v="4.08"/>
    <n v="200"/>
    <n v="0"/>
    <n v="2.0209999999999999E-2"/>
    <n v="1.2E-2"/>
    <n v="8.0000000000000007E-5"/>
    <n v="1.67E-3"/>
    <n v="5.6149999999999999E-2"/>
    <n v="0"/>
  </r>
  <r>
    <x v="1"/>
    <x v="2"/>
    <x v="2"/>
    <x v="3"/>
    <n v="4.1100000000000003"/>
    <n v="200"/>
    <n v="0"/>
    <n v="2.036E-2"/>
    <n v="1.6080000000000001E-2"/>
    <n v="8.0000000000000004E-4"/>
    <n v="1.25E-3"/>
    <n v="5.6559999999999999E-2"/>
    <n v="0"/>
  </r>
  <r>
    <x v="1"/>
    <x v="2"/>
    <x v="2"/>
    <x v="4"/>
    <n v="24.54"/>
    <n v="200"/>
    <n v="0"/>
    <n v="0.12157999999999999"/>
    <n v="7.6999999999999996E-4"/>
    <n v="0.10301"/>
    <n v="2.7999999999999998E-4"/>
    <n v="0.33771000000000001"/>
    <n v="0"/>
  </r>
  <r>
    <x v="1"/>
    <x v="2"/>
    <x v="2"/>
    <x v="5"/>
    <n v="49.09"/>
    <n v="200"/>
    <n v="0"/>
    <n v="0.2432"/>
    <n v="2.2939999999999999E-2"/>
    <n v="0.11568000000000001"/>
    <n v="5.0939999999999999E-2"/>
    <n v="0.67556000000000005"/>
    <n v="0"/>
  </r>
  <r>
    <x v="1"/>
    <x v="2"/>
    <x v="2"/>
    <x v="6"/>
    <n v="126.79"/>
    <n v="200"/>
    <n v="0"/>
    <n v="0.62814999999999999"/>
    <n v="7.5799999999999999E-3"/>
    <n v="4.947E-2"/>
    <n v="0.35435"/>
    <n v="1.74485"/>
    <n v="0"/>
  </r>
  <r>
    <x v="1"/>
    <x v="2"/>
    <x v="2"/>
    <x v="7"/>
    <n v="4.0999999999999996"/>
    <n v="200"/>
    <n v="0"/>
    <n v="2.0310000000000002E-2"/>
    <n v="1.669E-2"/>
    <n v="5.0000000000000002E-5"/>
    <n v="2.5300000000000001E-3"/>
    <n v="5.6419999999999998E-2"/>
    <n v="0"/>
  </r>
  <r>
    <x v="1"/>
    <x v="2"/>
    <x v="2"/>
    <x v="8"/>
    <n v="24.52"/>
    <n v="200"/>
    <n v="0"/>
    <n v="0.12148"/>
    <n v="6.3769999999999993E-2"/>
    <n v="1.1990000000000001E-2"/>
    <n v="3.8780000000000002E-2"/>
    <n v="0.33744000000000002"/>
    <n v="0"/>
  </r>
  <r>
    <x v="1"/>
    <x v="2"/>
    <x v="2"/>
    <x v="9"/>
    <n v="0"/>
    <n v="200"/>
    <n v="0"/>
    <n v="0"/>
    <n v="0"/>
    <n v="0"/>
    <n v="0"/>
    <n v="0"/>
    <n v="0"/>
  </r>
  <r>
    <x v="1"/>
    <x v="2"/>
    <x v="2"/>
    <x v="10"/>
    <n v="94.07"/>
    <n v="200"/>
    <n v="0"/>
    <n v="0.46604000000000001"/>
    <n v="0.22527"/>
    <n v="2.138E-2"/>
    <n v="0.12426"/>
    <n v="1.29457"/>
    <n v="0"/>
  </r>
  <r>
    <x v="1"/>
    <x v="2"/>
    <x v="3"/>
    <x v="0"/>
    <n v="1.46"/>
    <n v="200"/>
    <n v="0"/>
    <n v="7.2300000000000003E-3"/>
    <n v="5.0200000000000002E-3"/>
    <n v="2.7999999999999998E-4"/>
    <n v="1.32E-3"/>
    <n v="2.009E-2"/>
    <n v="0"/>
  </r>
  <r>
    <x v="1"/>
    <x v="2"/>
    <x v="3"/>
    <x v="1"/>
    <n v="7.88"/>
    <n v="200"/>
    <n v="0"/>
    <n v="3.9039999999999998E-2"/>
    <n v="1.274E-2"/>
    <n v="2.66E-3"/>
    <n v="1.7100000000000001E-2"/>
    <n v="0.10843999999999999"/>
    <n v="0"/>
  </r>
  <r>
    <x v="1"/>
    <x v="2"/>
    <x v="3"/>
    <x v="2"/>
    <n v="0.47"/>
    <n v="200"/>
    <n v="0"/>
    <n v="2.33E-3"/>
    <n v="1.8799999999999999E-3"/>
    <n v="0"/>
    <n v="1.6000000000000001E-4"/>
    <n v="6.4700000000000001E-3"/>
    <n v="0"/>
  </r>
  <r>
    <x v="1"/>
    <x v="2"/>
    <x v="3"/>
    <x v="3"/>
    <n v="0.5"/>
    <n v="200"/>
    <n v="0"/>
    <n v="2.48E-3"/>
    <n v="1.9599999999999999E-3"/>
    <n v="9.0000000000000006E-5"/>
    <n v="1E-4"/>
    <n v="6.8799999999999998E-3"/>
    <n v="0"/>
  </r>
  <r>
    <x v="1"/>
    <x v="2"/>
    <x v="3"/>
    <x v="4"/>
    <n v="2.97"/>
    <n v="200"/>
    <n v="0"/>
    <n v="1.4710000000000001E-2"/>
    <n v="0"/>
    <n v="8.94E-3"/>
    <n v="3.62E-3"/>
    <n v="4.0869999999999997E-2"/>
    <n v="0"/>
  </r>
  <r>
    <x v="1"/>
    <x v="2"/>
    <x v="3"/>
    <x v="5"/>
    <n v="5.94"/>
    <n v="200"/>
    <n v="0"/>
    <n v="2.9430000000000001E-2"/>
    <n v="9.8799999999999999E-3"/>
    <n v="6.3299999999999997E-3"/>
    <n v="3.13E-3"/>
    <n v="8.1739999999999993E-2"/>
    <n v="0"/>
  </r>
  <r>
    <x v="1"/>
    <x v="2"/>
    <x v="3"/>
    <x v="6"/>
    <n v="15.34"/>
    <n v="200"/>
    <n v="0"/>
    <n v="7.5999999999999998E-2"/>
    <n v="5.0000000000000002E-5"/>
    <n v="7.1300000000000001E-3"/>
    <n v="5.3069999999999999E-2"/>
    <n v="0.21110000000000001"/>
    <n v="0"/>
  </r>
  <r>
    <x v="1"/>
    <x v="2"/>
    <x v="3"/>
    <x v="7"/>
    <n v="0.5"/>
    <n v="200"/>
    <n v="0"/>
    <n v="2.48E-3"/>
    <n v="2.1099999999999999E-3"/>
    <n v="0"/>
    <n v="1.3999999999999999E-4"/>
    <n v="6.8799999999999998E-3"/>
    <n v="0"/>
  </r>
  <r>
    <x v="1"/>
    <x v="2"/>
    <x v="3"/>
    <x v="8"/>
    <n v="2.97"/>
    <n v="200"/>
    <n v="0"/>
    <n v="1.4710000000000001E-2"/>
    <n v="9.6500000000000006E-3"/>
    <n v="9.0000000000000006E-5"/>
    <n v="2.5400000000000002E-3"/>
    <n v="4.0869999999999997E-2"/>
    <n v="0"/>
  </r>
  <r>
    <x v="1"/>
    <x v="2"/>
    <x v="3"/>
    <x v="9"/>
    <n v="0"/>
    <n v="200"/>
    <n v="0"/>
    <n v="0"/>
    <n v="0"/>
    <n v="0"/>
    <n v="0"/>
    <n v="0"/>
    <n v="0"/>
  </r>
  <r>
    <x v="1"/>
    <x v="2"/>
    <x v="3"/>
    <x v="10"/>
    <n v="11.4"/>
    <n v="200"/>
    <n v="0"/>
    <n v="5.6480000000000002E-2"/>
    <n v="4.3220000000000001E-2"/>
    <n v="1.81E-3"/>
    <n v="4.6499999999999996E-3"/>
    <n v="0.15687999999999999"/>
    <n v="0"/>
  </r>
  <r>
    <x v="1"/>
    <x v="2"/>
    <x v="4"/>
    <x v="0"/>
    <n v="8.1999999999999993"/>
    <n v="200"/>
    <n v="0"/>
    <n v="4.0620000000000003E-2"/>
    <n v="1.9879999999999998E-2"/>
    <n v="1.72E-3"/>
    <n v="8.6999999999999994E-3"/>
    <n v="0.11285000000000001"/>
    <n v="0"/>
  </r>
  <r>
    <x v="1"/>
    <x v="2"/>
    <x v="4"/>
    <x v="1"/>
    <n v="43.81"/>
    <n v="200"/>
    <n v="0"/>
    <n v="0.21704000000000001"/>
    <n v="6.7890000000000006E-2"/>
    <n v="2.4140000000000002E-2"/>
    <n v="2.5329999999999998E-2"/>
    <n v="0.60289999999999999"/>
    <n v="0"/>
  </r>
  <r>
    <x v="1"/>
    <x v="2"/>
    <x v="4"/>
    <x v="2"/>
    <n v="2.73"/>
    <n v="200"/>
    <n v="0"/>
    <n v="1.353E-2"/>
    <n v="8.6800000000000002E-3"/>
    <n v="1.9000000000000001E-4"/>
    <n v="6.9999999999999994E-5"/>
    <n v="3.7569999999999999E-2"/>
    <n v="0"/>
  </r>
  <r>
    <x v="1"/>
    <x v="2"/>
    <x v="4"/>
    <x v="3"/>
    <n v="2.74"/>
    <n v="200"/>
    <n v="0"/>
    <n v="1.357E-2"/>
    <n v="1.069E-2"/>
    <n v="4.6000000000000001E-4"/>
    <n v="3.6999999999999999E-4"/>
    <n v="3.771E-2"/>
    <n v="0"/>
  </r>
  <r>
    <x v="1"/>
    <x v="2"/>
    <x v="4"/>
    <x v="4"/>
    <n v="16.420000000000002"/>
    <n v="200"/>
    <n v="0"/>
    <n v="8.1350000000000006E-2"/>
    <n v="6.8000000000000005E-4"/>
    <n v="6.2810000000000005E-2"/>
    <n v="1.7700000000000001E-3"/>
    <n v="0.22597"/>
    <n v="0"/>
  </r>
  <r>
    <x v="1"/>
    <x v="2"/>
    <x v="4"/>
    <x v="5"/>
    <n v="32.9"/>
    <n v="200"/>
    <n v="0"/>
    <n v="0.16299"/>
    <n v="2.9510000000000002E-2"/>
    <n v="4.9959999999999997E-2"/>
    <n v="5.6600000000000001E-3"/>
    <n v="0.45276"/>
    <n v="0"/>
  </r>
  <r>
    <x v="1"/>
    <x v="2"/>
    <x v="4"/>
    <x v="6"/>
    <n v="84.87"/>
    <n v="200"/>
    <n v="0"/>
    <n v="0.42046"/>
    <n v="3.5E-4"/>
    <n v="7.26E-3"/>
    <n v="0.11166"/>
    <n v="1.1679600000000001"/>
    <n v="0"/>
  </r>
  <r>
    <x v="1"/>
    <x v="2"/>
    <x v="4"/>
    <x v="7"/>
    <n v="2.73"/>
    <n v="200"/>
    <n v="0"/>
    <n v="1.353E-2"/>
    <n v="1.085E-2"/>
    <n v="5.0000000000000002E-5"/>
    <n v="3.2000000000000003E-4"/>
    <n v="3.7569999999999999E-2"/>
    <n v="0"/>
  </r>
  <r>
    <x v="1"/>
    <x v="2"/>
    <x v="4"/>
    <x v="8"/>
    <n v="16.440000000000001"/>
    <n v="200"/>
    <n v="0"/>
    <n v="8.1449999999999995E-2"/>
    <n v="3.671E-2"/>
    <n v="1.353E-2"/>
    <n v="1.0359999999999999E-2"/>
    <n v="0.22624"/>
    <n v="0"/>
  </r>
  <r>
    <x v="1"/>
    <x v="2"/>
    <x v="4"/>
    <x v="9"/>
    <n v="0"/>
    <n v="200"/>
    <n v="0"/>
    <n v="0"/>
    <n v="0"/>
    <n v="0"/>
    <n v="0"/>
    <n v="0"/>
    <n v="0"/>
  </r>
  <r>
    <x v="1"/>
    <x v="2"/>
    <x v="4"/>
    <x v="10"/>
    <n v="63.02"/>
    <n v="200"/>
    <n v="0"/>
    <n v="0.31222"/>
    <n v="0.11183"/>
    <n v="7.77E-3"/>
    <n v="5.45E-2"/>
    <n v="0.86726000000000003"/>
    <n v="0"/>
  </r>
  <r>
    <x v="1"/>
    <x v="2"/>
    <x v="5"/>
    <x v="0"/>
    <n v="0.89"/>
    <n v="200"/>
    <n v="0"/>
    <n v="4.4099999999999999E-3"/>
    <n v="2.63E-3"/>
    <n v="3.0000000000000001E-5"/>
    <n v="6.4000000000000005E-4"/>
    <n v="1.225E-2"/>
    <n v="0"/>
  </r>
  <r>
    <x v="1"/>
    <x v="2"/>
    <x v="5"/>
    <x v="1"/>
    <n v="4.9000000000000004"/>
    <n v="200"/>
    <n v="0"/>
    <n v="2.4279999999999999E-2"/>
    <n v="6.5100000000000002E-3"/>
    <n v="1.3799999999999999E-3"/>
    <n v="4.2300000000000003E-3"/>
    <n v="6.7430000000000004E-2"/>
    <n v="0"/>
  </r>
  <r>
    <x v="1"/>
    <x v="2"/>
    <x v="5"/>
    <x v="2"/>
    <n v="0.28999999999999998"/>
    <n v="200"/>
    <n v="0"/>
    <n v="1.4400000000000001E-3"/>
    <n v="9.6000000000000002E-4"/>
    <n v="0"/>
    <n v="1.0000000000000001E-5"/>
    <n v="3.9899999999999996E-3"/>
    <n v="0"/>
  </r>
  <r>
    <x v="1"/>
    <x v="2"/>
    <x v="5"/>
    <x v="3"/>
    <n v="0.28999999999999998"/>
    <n v="200"/>
    <n v="0"/>
    <n v="1.4400000000000001E-3"/>
    <n v="1.16E-3"/>
    <n v="3.0000000000000001E-5"/>
    <n v="3.0000000000000001E-5"/>
    <n v="3.9899999999999996E-3"/>
    <n v="0"/>
  </r>
  <r>
    <x v="1"/>
    <x v="2"/>
    <x v="5"/>
    <x v="4"/>
    <n v="1.85"/>
    <n v="200"/>
    <n v="0"/>
    <n v="9.1699999999999993E-3"/>
    <n v="1.3999999999999999E-4"/>
    <n v="6.7400000000000003E-3"/>
    <n v="9.6000000000000002E-4"/>
    <n v="2.546E-2"/>
    <n v="0"/>
  </r>
  <r>
    <x v="1"/>
    <x v="2"/>
    <x v="5"/>
    <x v="5"/>
    <n v="3.7"/>
    <n v="200"/>
    <n v="0"/>
    <n v="1.8329999999999999E-2"/>
    <n v="7.5599999999999999E-3"/>
    <n v="7.0600000000000003E-3"/>
    <n v="1.3600000000000001E-3"/>
    <n v="5.092E-2"/>
    <n v="0"/>
  </r>
  <r>
    <x v="1"/>
    <x v="2"/>
    <x v="5"/>
    <x v="6"/>
    <n v="9.58"/>
    <n v="200"/>
    <n v="0"/>
    <n v="4.7460000000000002E-2"/>
    <n v="0"/>
    <n v="2.1199999999999999E-3"/>
    <n v="1.0670000000000001E-2"/>
    <n v="0.13184000000000001"/>
    <n v="0"/>
  </r>
  <r>
    <x v="1"/>
    <x v="2"/>
    <x v="5"/>
    <x v="7"/>
    <n v="0.28999999999999998"/>
    <n v="200"/>
    <n v="0"/>
    <n v="1.4400000000000001E-3"/>
    <n v="1.1299999999999999E-3"/>
    <n v="0"/>
    <n v="4.0000000000000003E-5"/>
    <n v="3.9899999999999996E-3"/>
    <n v="0"/>
  </r>
  <r>
    <x v="1"/>
    <x v="2"/>
    <x v="5"/>
    <x v="8"/>
    <n v="1.85"/>
    <n v="200"/>
    <n v="0"/>
    <n v="9.1699999999999993E-3"/>
    <n v="4.1700000000000001E-3"/>
    <n v="4.2999999999999999E-4"/>
    <n v="1.6000000000000001E-3"/>
    <n v="2.546E-2"/>
    <n v="0"/>
  </r>
  <r>
    <x v="1"/>
    <x v="2"/>
    <x v="5"/>
    <x v="9"/>
    <n v="0"/>
    <n v="200"/>
    <n v="0"/>
    <n v="0"/>
    <n v="0"/>
    <n v="0"/>
    <n v="0"/>
    <n v="0"/>
    <n v="0"/>
  </r>
  <r>
    <x v="1"/>
    <x v="2"/>
    <x v="5"/>
    <x v="10"/>
    <n v="7.09"/>
    <n v="200"/>
    <n v="0"/>
    <n v="3.5130000000000002E-2"/>
    <n v="2.6540000000000001E-2"/>
    <n v="2.9E-4"/>
    <n v="3.1900000000000001E-3"/>
    <n v="9.7570000000000004E-2"/>
    <n v="0"/>
  </r>
  <r>
    <x v="1"/>
    <x v="2"/>
    <x v="6"/>
    <x v="0"/>
    <n v="2.4900000000000002"/>
    <n v="200"/>
    <n v="0"/>
    <n v="1.234E-2"/>
    <n v="6.9499999999999996E-3"/>
    <n v="3.1E-4"/>
    <n v="2.99E-3"/>
    <n v="3.4270000000000002E-2"/>
    <n v="0"/>
  </r>
  <r>
    <x v="1"/>
    <x v="2"/>
    <x v="6"/>
    <x v="1"/>
    <n v="13.48"/>
    <n v="200"/>
    <n v="0"/>
    <n v="6.6780000000000006E-2"/>
    <n v="2.4049999999999998E-2"/>
    <n v="1.221E-2"/>
    <n v="9.6600000000000002E-3"/>
    <n v="0.18551000000000001"/>
    <n v="0"/>
  </r>
  <r>
    <x v="1"/>
    <x v="2"/>
    <x v="6"/>
    <x v="2"/>
    <n v="0.84"/>
    <n v="200"/>
    <n v="0"/>
    <n v="4.1599999999999996E-3"/>
    <n v="2.3999999999999998E-3"/>
    <n v="2.0000000000000002E-5"/>
    <n v="4.0000000000000003E-5"/>
    <n v="1.1560000000000001E-2"/>
    <n v="0"/>
  </r>
  <r>
    <x v="1"/>
    <x v="2"/>
    <x v="6"/>
    <x v="3"/>
    <n v="0.83"/>
    <n v="200"/>
    <n v="0"/>
    <n v="4.1099999999999999E-3"/>
    <n v="3.0699999999999998E-3"/>
    <n v="2.1000000000000001E-4"/>
    <n v="5.0000000000000002E-5"/>
    <n v="1.142E-2"/>
    <n v="0"/>
  </r>
  <r>
    <x v="1"/>
    <x v="2"/>
    <x v="6"/>
    <x v="4"/>
    <n v="5.04"/>
    <n v="200"/>
    <n v="0"/>
    <n v="2.4969999999999999E-2"/>
    <n v="0"/>
    <n v="1.8849999999999999E-2"/>
    <n v="2.3600000000000001E-3"/>
    <n v="6.9360000000000005E-2"/>
    <n v="0"/>
  </r>
  <r>
    <x v="1"/>
    <x v="2"/>
    <x v="6"/>
    <x v="5"/>
    <n v="10.08"/>
    <n v="200"/>
    <n v="0"/>
    <n v="4.9939999999999998E-2"/>
    <n v="1.6369999999999999E-2"/>
    <n v="1.2749999999999999E-2"/>
    <n v="3.0000000000000001E-3"/>
    <n v="0.13872000000000001"/>
    <n v="0"/>
  </r>
  <r>
    <x v="1"/>
    <x v="2"/>
    <x v="6"/>
    <x v="6"/>
    <n v="26.08"/>
    <n v="200"/>
    <n v="0"/>
    <n v="0.12920999999999999"/>
    <n v="0"/>
    <n v="9.7300000000000008E-3"/>
    <n v="5.5500000000000001E-2"/>
    <n v="0.35891000000000001"/>
    <n v="0"/>
  </r>
  <r>
    <x v="1"/>
    <x v="2"/>
    <x v="6"/>
    <x v="7"/>
    <n v="0.83"/>
    <n v="200"/>
    <n v="0"/>
    <n v="4.1099999999999999E-3"/>
    <n v="3.2799999999999999E-3"/>
    <n v="4.0000000000000003E-5"/>
    <n v="1.4999999999999999E-4"/>
    <n v="1.142E-2"/>
    <n v="0"/>
  </r>
  <r>
    <x v="1"/>
    <x v="2"/>
    <x v="6"/>
    <x v="8"/>
    <n v="5.05"/>
    <n v="200"/>
    <n v="0"/>
    <n v="2.5020000000000001E-2"/>
    <n v="1.278E-2"/>
    <n v="3.1099999999999999E-3"/>
    <n v="4.0600000000000002E-3"/>
    <n v="6.9500000000000006E-2"/>
    <n v="0"/>
  </r>
  <r>
    <x v="1"/>
    <x v="2"/>
    <x v="6"/>
    <x v="9"/>
    <n v="0"/>
    <n v="200"/>
    <n v="0"/>
    <n v="0"/>
    <n v="0"/>
    <n v="0"/>
    <n v="0"/>
    <n v="0"/>
    <n v="0"/>
  </r>
  <r>
    <x v="1"/>
    <x v="2"/>
    <x v="6"/>
    <x v="10"/>
    <n v="19.34"/>
    <n v="200"/>
    <n v="0"/>
    <n v="9.5810000000000006E-2"/>
    <n v="4.9020000000000001E-2"/>
    <n v="1.0200000000000001E-3"/>
    <n v="6.0299999999999998E-3"/>
    <n v="0.26615"/>
    <n v="0"/>
  </r>
  <r>
    <x v="1"/>
    <x v="2"/>
    <x v="7"/>
    <x v="0"/>
    <n v="1.77"/>
    <n v="200"/>
    <n v="0"/>
    <n v="8.77E-3"/>
    <n v="5.3699999999999998E-3"/>
    <n v="1.6000000000000001E-4"/>
    <n v="2.1900000000000001E-3"/>
    <n v="2.436E-2"/>
    <n v="0"/>
  </r>
  <r>
    <x v="1"/>
    <x v="2"/>
    <x v="7"/>
    <x v="1"/>
    <n v="9.6300000000000008"/>
    <n v="200"/>
    <n v="0"/>
    <n v="4.7710000000000002E-2"/>
    <n v="2.1299999999999999E-2"/>
    <n v="5.6899999999999997E-3"/>
    <n v="1.274E-2"/>
    <n v="0.13253000000000001"/>
    <n v="0"/>
  </r>
  <r>
    <x v="1"/>
    <x v="2"/>
    <x v="7"/>
    <x v="2"/>
    <n v="0.57999999999999996"/>
    <n v="200"/>
    <n v="0"/>
    <n v="2.8700000000000002E-3"/>
    <n v="1.97E-3"/>
    <n v="2.0000000000000002E-5"/>
    <n v="3.4000000000000002E-4"/>
    <n v="7.9799999999999992E-3"/>
    <n v="0"/>
  </r>
  <r>
    <x v="1"/>
    <x v="2"/>
    <x v="7"/>
    <x v="3"/>
    <n v="0.61"/>
    <n v="200"/>
    <n v="0"/>
    <n v="3.0200000000000001E-3"/>
    <n v="2.6099999999999999E-3"/>
    <n v="9.0000000000000006E-5"/>
    <n v="6.9999999999999994E-5"/>
    <n v="8.3899999999999999E-3"/>
    <n v="0"/>
  </r>
  <r>
    <x v="1"/>
    <x v="2"/>
    <x v="7"/>
    <x v="4"/>
    <n v="3.59"/>
    <n v="200"/>
    <n v="0"/>
    <n v="1.779E-2"/>
    <n v="0"/>
    <n v="1.4460000000000001E-2"/>
    <n v="7.2000000000000005E-4"/>
    <n v="4.9399999999999999E-2"/>
    <n v="0"/>
  </r>
  <r>
    <x v="1"/>
    <x v="2"/>
    <x v="7"/>
    <x v="5"/>
    <n v="7.27"/>
    <n v="200"/>
    <n v="0"/>
    <n v="3.6020000000000003E-2"/>
    <n v="1.257E-2"/>
    <n v="2.2769999999999999E-2"/>
    <n v="7.3999999999999999E-4"/>
    <n v="0.10005"/>
    <n v="0"/>
  </r>
  <r>
    <x v="1"/>
    <x v="2"/>
    <x v="7"/>
    <x v="6"/>
    <n v="18.809999999999999"/>
    <n v="200"/>
    <n v="0"/>
    <n v="9.3189999999999995E-2"/>
    <n v="0"/>
    <n v="1.6E-2"/>
    <n v="5.4899999999999997E-2"/>
    <n v="0.25885999999999998"/>
    <n v="0"/>
  </r>
  <r>
    <x v="1"/>
    <x v="2"/>
    <x v="7"/>
    <x v="7"/>
    <n v="0.61"/>
    <n v="200"/>
    <n v="0"/>
    <n v="3.0200000000000001E-3"/>
    <n v="2.63E-3"/>
    <n v="1.0000000000000001E-5"/>
    <n v="2.7999999999999998E-4"/>
    <n v="8.3899999999999999E-3"/>
    <n v="0"/>
  </r>
  <r>
    <x v="1"/>
    <x v="2"/>
    <x v="7"/>
    <x v="8"/>
    <n v="3.63"/>
    <n v="200"/>
    <n v="0"/>
    <n v="1.7979999999999999E-2"/>
    <n v="6.4999999999999997E-3"/>
    <n v="3.3300000000000001E-3"/>
    <n v="4.9199999999999999E-3"/>
    <n v="4.9959999999999997E-2"/>
    <n v="0"/>
  </r>
  <r>
    <x v="1"/>
    <x v="2"/>
    <x v="7"/>
    <x v="9"/>
    <n v="0"/>
    <n v="200"/>
    <n v="0"/>
    <n v="0"/>
    <n v="0"/>
    <n v="0"/>
    <n v="0"/>
    <n v="0"/>
    <n v="0"/>
  </r>
  <r>
    <x v="1"/>
    <x v="2"/>
    <x v="7"/>
    <x v="10"/>
    <n v="13.94"/>
    <n v="200"/>
    <n v="0"/>
    <n v="6.9059999999999996E-2"/>
    <n v="5.1529999999999999E-2"/>
    <n v="2.1000000000000001E-4"/>
    <n v="1.516E-2"/>
    <n v="0.19184000000000001"/>
    <n v="0"/>
  </r>
  <r>
    <x v="1"/>
    <x v="2"/>
    <x v="8"/>
    <x v="0"/>
    <n v="4.67"/>
    <n v="200"/>
    <n v="4"/>
    <n v="2.3140000000000001E-2"/>
    <n v="1.738E-2"/>
    <n v="3.5300000000000002E-3"/>
    <n v="1.1900000000000001E-3"/>
    <n v="6.4269999999999994E-2"/>
    <n v="1.8409999999999999E-2"/>
  </r>
  <r>
    <x v="1"/>
    <x v="2"/>
    <x v="8"/>
    <x v="1"/>
    <n v="24.66"/>
    <n v="200"/>
    <n v="0"/>
    <n v="0.12217"/>
    <n v="9.1480000000000006E-2"/>
    <n v="4.3899999999999998E-3"/>
    <n v="1.536E-2"/>
    <n v="0.33935999999999999"/>
    <n v="0"/>
  </r>
  <r>
    <x v="1"/>
    <x v="2"/>
    <x v="8"/>
    <x v="2"/>
    <n v="1.53"/>
    <n v="200"/>
    <n v="0"/>
    <n v="7.5799999999999999E-3"/>
    <n v="1.2899999999999999E-3"/>
    <n v="1E-4"/>
    <n v="4.6999999999999999E-4"/>
    <n v="2.1059999999999999E-2"/>
    <n v="0"/>
  </r>
  <r>
    <x v="1"/>
    <x v="2"/>
    <x v="8"/>
    <x v="3"/>
    <n v="1.53"/>
    <n v="200"/>
    <n v="0"/>
    <n v="7.5799999999999999E-3"/>
    <n v="6.0400000000000002E-3"/>
    <n v="3.8000000000000002E-4"/>
    <n v="2.1000000000000001E-4"/>
    <n v="2.1059999999999999E-2"/>
    <n v="0"/>
  </r>
  <r>
    <x v="1"/>
    <x v="2"/>
    <x v="8"/>
    <x v="4"/>
    <n v="9.2799999999999994"/>
    <n v="200"/>
    <n v="4"/>
    <n v="4.598E-2"/>
    <n v="0"/>
    <n v="3.8929999999999999E-2"/>
    <n v="2.9E-4"/>
    <n v="0.12770999999999999"/>
    <n v="1.8409999999999999E-2"/>
  </r>
  <r>
    <x v="1"/>
    <x v="2"/>
    <x v="8"/>
    <x v="5"/>
    <n v="18.48"/>
    <n v="200"/>
    <n v="2"/>
    <n v="9.1550000000000006E-2"/>
    <n v="3.5630000000000002E-2"/>
    <n v="4.6719999999999998E-2"/>
    <n v="2.97E-3"/>
    <n v="0.25431999999999999"/>
    <n v="9.2099999999999994E-3"/>
  </r>
  <r>
    <x v="1"/>
    <x v="2"/>
    <x v="8"/>
    <x v="6"/>
    <n v="47.9"/>
    <n v="200"/>
    <n v="18"/>
    <n v="0.23730999999999999"/>
    <n v="0"/>
    <n v="6.7460000000000006E-2"/>
    <n v="7.9020000000000007E-2"/>
    <n v="0.65919000000000005"/>
    <n v="8.2849999999999993E-2"/>
  </r>
  <r>
    <x v="1"/>
    <x v="2"/>
    <x v="8"/>
    <x v="7"/>
    <n v="1.53"/>
    <n v="200"/>
    <n v="0"/>
    <n v="7.5799999999999999E-3"/>
    <n v="6.2899999999999996E-3"/>
    <n v="3.0000000000000001E-5"/>
    <n v="3.3E-4"/>
    <n v="2.1059999999999999E-2"/>
    <n v="0"/>
  </r>
  <r>
    <x v="1"/>
    <x v="2"/>
    <x v="8"/>
    <x v="8"/>
    <n v="9.3699999999999992"/>
    <n v="200"/>
    <n v="16"/>
    <n v="4.6420000000000003E-2"/>
    <n v="1.9910000000000001E-2"/>
    <n v="6.6299999999999996E-3"/>
    <n v="6.8199999999999997E-3"/>
    <n v="0.12895000000000001"/>
    <n v="7.3639999999999997E-2"/>
  </r>
  <r>
    <x v="1"/>
    <x v="2"/>
    <x v="8"/>
    <x v="9"/>
    <n v="0.01"/>
    <n v="200"/>
    <n v="2"/>
    <n v="5.0000000000000002E-5"/>
    <n v="0"/>
    <n v="0"/>
    <n v="1.0000000000000001E-5"/>
    <n v="1.3999999999999999E-4"/>
    <n v="9.2099999999999994E-3"/>
  </r>
  <r>
    <x v="1"/>
    <x v="2"/>
    <x v="8"/>
    <x v="10"/>
    <n v="35.46"/>
    <n v="200"/>
    <n v="4"/>
    <n v="0.17568"/>
    <n v="8.9910000000000004E-2"/>
    <n v="4.5399999999999998E-3"/>
    <n v="2.1229999999999999E-2"/>
    <n v="0.48798999999999998"/>
    <n v="1.8409999999999999E-2"/>
  </r>
  <r>
    <x v="1"/>
    <x v="3"/>
    <x v="0"/>
    <x v="0"/>
    <n v="1.0900000000000001"/>
    <n v="200"/>
    <n v="0"/>
    <n v="5.4000000000000003E-3"/>
    <n v="4.45E-3"/>
    <n v="1.0000000000000001E-5"/>
    <n v="2.9999999999999997E-4"/>
    <n v="1.4999999999999999E-2"/>
    <n v="0"/>
  </r>
  <r>
    <x v="1"/>
    <x v="3"/>
    <x v="0"/>
    <x v="1"/>
    <n v="5.8"/>
    <n v="311.99"/>
    <n v="3.12"/>
    <n v="2.8760000000000001E-2"/>
    <n v="1.034E-2"/>
    <n v="3.5699999999999998E-3"/>
    <n v="5.8900000000000003E-3"/>
    <n v="7.9899999999999999E-2"/>
    <n v="1.308E-2"/>
  </r>
  <r>
    <x v="1"/>
    <x v="3"/>
    <x v="0"/>
    <x v="2"/>
    <n v="0.36"/>
    <n v="200"/>
    <n v="0"/>
    <n v="1.7799999999999999E-3"/>
    <n v="9.3000000000000005E-4"/>
    <n v="0"/>
    <n v="6.9999999999999994E-5"/>
    <n v="4.9500000000000004E-3"/>
    <n v="0"/>
  </r>
  <r>
    <x v="1"/>
    <x v="3"/>
    <x v="0"/>
    <x v="3"/>
    <n v="0.36"/>
    <n v="200"/>
    <n v="0"/>
    <n v="1.7799999999999999E-3"/>
    <n v="1.2999999999999999E-3"/>
    <n v="4.0000000000000003E-5"/>
    <n v="3.0000000000000001E-5"/>
    <n v="4.9500000000000004E-3"/>
    <n v="0"/>
  </r>
  <r>
    <x v="1"/>
    <x v="3"/>
    <x v="0"/>
    <x v="4"/>
    <n v="2.1800000000000002"/>
    <n v="284"/>
    <n v="2.84"/>
    <n v="1.082E-2"/>
    <n v="0"/>
    <n v="3.6700000000000001E-3"/>
    <n v="3.5799999999999998E-3"/>
    <n v="3.006E-2"/>
    <n v="1.214E-2"/>
  </r>
  <r>
    <x v="1"/>
    <x v="3"/>
    <x v="0"/>
    <x v="5"/>
    <n v="4.3499999999999996"/>
    <n v="200"/>
    <n v="2"/>
    <n v="2.155E-2"/>
    <n v="3.8E-3"/>
    <n v="5.0800000000000003E-3"/>
    <n v="3.47E-3"/>
    <n v="5.9859999999999997E-2"/>
    <n v="9.1999999999999998E-3"/>
  </r>
  <r>
    <x v="1"/>
    <x v="3"/>
    <x v="0"/>
    <x v="6"/>
    <n v="11.19"/>
    <n v="200"/>
    <n v="0"/>
    <n v="5.5440000000000003E-2"/>
    <n v="1.069E-2"/>
    <n v="2.0000000000000001E-4"/>
    <n v="1.7510000000000001E-2"/>
    <n v="0.15398999999999999"/>
    <n v="0"/>
  </r>
  <r>
    <x v="1"/>
    <x v="3"/>
    <x v="0"/>
    <x v="7"/>
    <n v="0.36"/>
    <n v="200"/>
    <n v="0"/>
    <n v="1.7799999999999999E-3"/>
    <n v="1.3500000000000001E-3"/>
    <n v="0"/>
    <n v="9.0000000000000006E-5"/>
    <n v="4.9500000000000004E-3"/>
    <n v="0"/>
  </r>
  <r>
    <x v="1"/>
    <x v="3"/>
    <x v="0"/>
    <x v="8"/>
    <n v="2.17"/>
    <n v="200"/>
    <n v="0"/>
    <n v="1.0749999999999999E-2"/>
    <n v="7.7799999999999996E-3"/>
    <n v="1.6000000000000001E-4"/>
    <n v="9.2000000000000003E-4"/>
    <n v="2.9860000000000001E-2"/>
    <n v="0"/>
  </r>
  <r>
    <x v="1"/>
    <x v="3"/>
    <x v="0"/>
    <x v="9"/>
    <n v="0"/>
    <n v="200"/>
    <n v="0"/>
    <n v="0"/>
    <n v="0"/>
    <n v="0"/>
    <n v="0"/>
    <n v="0"/>
    <n v="0"/>
  </r>
  <r>
    <x v="1"/>
    <x v="3"/>
    <x v="0"/>
    <x v="10"/>
    <n v="8.33"/>
    <n v="200"/>
    <n v="2"/>
    <n v="4.1270000000000001E-2"/>
    <n v="2.3910000000000001E-2"/>
    <n v="5.5999999999999995E-4"/>
    <n v="7.6099999999999996E-3"/>
    <n v="0.11464000000000001"/>
    <n v="9.1999999999999998E-3"/>
  </r>
  <r>
    <x v="1"/>
    <x v="3"/>
    <x v="1"/>
    <x v="0"/>
    <n v="7.42"/>
    <n v="200"/>
    <n v="2"/>
    <n v="3.6760000000000001E-2"/>
    <n v="1.789E-2"/>
    <n v="1.06E-3"/>
    <n v="1.359E-2"/>
    <n v="0.10212"/>
    <n v="9.1999999999999998E-3"/>
  </r>
  <r>
    <x v="1"/>
    <x v="3"/>
    <x v="1"/>
    <x v="1"/>
    <n v="38.15"/>
    <n v="200"/>
    <n v="0"/>
    <n v="0.189"/>
    <n v="5.0700000000000002E-2"/>
    <n v="3.0519999999999999E-2"/>
    <n v="0.10922"/>
    <n v="0.52500999999999998"/>
    <n v="0"/>
  </r>
  <r>
    <x v="1"/>
    <x v="3"/>
    <x v="1"/>
    <x v="2"/>
    <n v="2.54"/>
    <n v="364"/>
    <n v="3.6400100000000002"/>
    <n v="1.2630000000000001E-2"/>
    <n v="2.1800000000000001E-3"/>
    <n v="8.3000000000000001E-4"/>
    <n v="7.3000000000000001E-3"/>
    <n v="3.5069999999999997E-2"/>
    <n v="1.477E-2"/>
  </r>
  <r>
    <x v="1"/>
    <x v="3"/>
    <x v="1"/>
    <x v="3"/>
    <n v="2.37"/>
    <n v="200"/>
    <n v="0"/>
    <n v="1.174E-2"/>
    <n v="9.8300000000000002E-3"/>
    <n v="5.0000000000000001E-4"/>
    <n v="4.2999999999999999E-4"/>
    <n v="3.2620000000000003E-2"/>
    <n v="0"/>
  </r>
  <r>
    <x v="1"/>
    <x v="3"/>
    <x v="1"/>
    <x v="4"/>
    <n v="14.39"/>
    <n v="1999.95"/>
    <n v="20"/>
    <n v="7.1739999999999998E-2"/>
    <n v="9.3000000000000005E-4"/>
    <n v="5.8090000000000003E-2"/>
    <n v="2.5899999999999999E-3"/>
    <n v="0.19927"/>
    <n v="5.6750000000000002E-2"/>
  </r>
  <r>
    <x v="1"/>
    <x v="3"/>
    <x v="1"/>
    <x v="5"/>
    <n v="28.88"/>
    <n v="342.65"/>
    <n v="10.27979"/>
    <n v="0.14319000000000001"/>
    <n v="3.0499999999999999E-2"/>
    <n v="7.3810000000000001E-2"/>
    <n v="1.873E-2"/>
    <n v="0.39773999999999998"/>
    <n v="4.1149999999999999E-2"/>
  </r>
  <r>
    <x v="1"/>
    <x v="3"/>
    <x v="1"/>
    <x v="6"/>
    <n v="74.69"/>
    <n v="700.86"/>
    <n v="42.049799999999998"/>
    <n v="0.37078"/>
    <n v="4.0000000000000003E-5"/>
    <n v="0.14438000000000001"/>
    <n v="0.14233000000000001"/>
    <n v="1.0299499999999999"/>
    <n v="0.14013"/>
  </r>
  <r>
    <x v="1"/>
    <x v="3"/>
    <x v="1"/>
    <x v="7"/>
    <n v="2.39"/>
    <n v="200"/>
    <n v="0"/>
    <n v="1.184E-2"/>
    <n v="9.6799999999999994E-3"/>
    <n v="8.0000000000000007E-5"/>
    <n v="1.0300000000000001E-3"/>
    <n v="3.2890000000000003E-2"/>
    <n v="0"/>
  </r>
  <r>
    <x v="1"/>
    <x v="3"/>
    <x v="1"/>
    <x v="8"/>
    <n v="14.77"/>
    <n v="1999.95"/>
    <n v="20"/>
    <n v="7.3620000000000005E-2"/>
    <n v="3.0640000000000001E-2"/>
    <n v="3.3149999999999999E-2"/>
    <n v="6.79E-3"/>
    <n v="0.20451"/>
    <n v="5.6750000000000002E-2"/>
  </r>
  <r>
    <x v="1"/>
    <x v="3"/>
    <x v="1"/>
    <x v="9"/>
    <n v="0.05"/>
    <n v="200"/>
    <n v="0"/>
    <n v="2.5000000000000001E-4"/>
    <n v="0"/>
    <n v="0"/>
    <n v="1.6000000000000001E-4"/>
    <n v="6.8999999999999997E-4"/>
    <n v="0"/>
  </r>
  <r>
    <x v="1"/>
    <x v="3"/>
    <x v="1"/>
    <x v="10"/>
    <n v="54.73"/>
    <n v="200"/>
    <n v="0"/>
    <n v="0.27113999999999999"/>
    <n v="0.11068"/>
    <n v="1.4160000000000001E-2"/>
    <n v="7.4749999999999997E-2"/>
    <n v="0.75317999999999996"/>
    <n v="0"/>
  </r>
  <r>
    <x v="1"/>
    <x v="3"/>
    <x v="2"/>
    <x v="0"/>
    <n v="12.26"/>
    <n v="200"/>
    <n v="0"/>
    <n v="6.0740000000000002E-2"/>
    <n v="3.6450000000000003E-2"/>
    <n v="2.8500000000000001E-3"/>
    <n v="1.6449999999999999E-2"/>
    <n v="0.16872000000000001"/>
    <n v="0"/>
  </r>
  <r>
    <x v="1"/>
    <x v="3"/>
    <x v="2"/>
    <x v="1"/>
    <n v="65.44"/>
    <n v="200"/>
    <n v="0"/>
    <n v="0.32419999999999999"/>
    <n v="0.10184"/>
    <n v="6.3109999999999999E-2"/>
    <n v="0.17638999999999999"/>
    <n v="0.90056999999999998"/>
    <n v="0"/>
  </r>
  <r>
    <x v="1"/>
    <x v="3"/>
    <x v="2"/>
    <x v="2"/>
    <n v="4.08"/>
    <n v="200"/>
    <n v="0"/>
    <n v="2.0209999999999999E-2"/>
    <n v="1.2E-2"/>
    <n v="8.0000000000000007E-5"/>
    <n v="1.67E-3"/>
    <n v="5.6149999999999999E-2"/>
    <n v="0"/>
  </r>
  <r>
    <x v="1"/>
    <x v="3"/>
    <x v="2"/>
    <x v="3"/>
    <n v="4.1100000000000003"/>
    <n v="200"/>
    <n v="0"/>
    <n v="2.036E-2"/>
    <n v="1.6080000000000001E-2"/>
    <n v="8.0000000000000004E-4"/>
    <n v="1.25E-3"/>
    <n v="5.6559999999999999E-2"/>
    <n v="0"/>
  </r>
  <r>
    <x v="1"/>
    <x v="3"/>
    <x v="2"/>
    <x v="4"/>
    <n v="24.54"/>
    <n v="200"/>
    <n v="0"/>
    <n v="0.12157999999999999"/>
    <n v="7.6999999999999996E-4"/>
    <n v="0.10301"/>
    <n v="2.7999999999999998E-4"/>
    <n v="0.33771000000000001"/>
    <n v="0"/>
  </r>
  <r>
    <x v="1"/>
    <x v="3"/>
    <x v="2"/>
    <x v="5"/>
    <n v="49.09"/>
    <n v="200"/>
    <n v="0"/>
    <n v="0.2432"/>
    <n v="2.2939999999999999E-2"/>
    <n v="0.11568000000000001"/>
    <n v="5.0939999999999999E-2"/>
    <n v="0.67556000000000005"/>
    <n v="0"/>
  </r>
  <r>
    <x v="1"/>
    <x v="3"/>
    <x v="2"/>
    <x v="6"/>
    <n v="126.79"/>
    <n v="200"/>
    <n v="0"/>
    <n v="0.62814999999999999"/>
    <n v="7.5799999999999999E-3"/>
    <n v="4.947E-2"/>
    <n v="0.35435"/>
    <n v="1.74485"/>
    <n v="0"/>
  </r>
  <r>
    <x v="1"/>
    <x v="3"/>
    <x v="2"/>
    <x v="7"/>
    <n v="4.0999999999999996"/>
    <n v="200"/>
    <n v="0"/>
    <n v="2.0310000000000002E-2"/>
    <n v="1.669E-2"/>
    <n v="5.0000000000000002E-5"/>
    <n v="2.5300000000000001E-3"/>
    <n v="5.6419999999999998E-2"/>
    <n v="0"/>
  </r>
  <r>
    <x v="1"/>
    <x v="3"/>
    <x v="2"/>
    <x v="8"/>
    <n v="24.52"/>
    <n v="200"/>
    <n v="0"/>
    <n v="0.12148"/>
    <n v="6.3769999999999993E-2"/>
    <n v="1.1990000000000001E-2"/>
    <n v="3.8780000000000002E-2"/>
    <n v="0.33744000000000002"/>
    <n v="0"/>
  </r>
  <r>
    <x v="1"/>
    <x v="3"/>
    <x v="2"/>
    <x v="9"/>
    <n v="0"/>
    <n v="200"/>
    <n v="0"/>
    <n v="0"/>
    <n v="0"/>
    <n v="0"/>
    <n v="0"/>
    <n v="0"/>
    <n v="0"/>
  </r>
  <r>
    <x v="1"/>
    <x v="3"/>
    <x v="2"/>
    <x v="10"/>
    <n v="94.07"/>
    <n v="200"/>
    <n v="0"/>
    <n v="0.46604000000000001"/>
    <n v="0.22527"/>
    <n v="2.138E-2"/>
    <n v="0.12426"/>
    <n v="1.29457"/>
    <n v="0"/>
  </r>
  <r>
    <x v="1"/>
    <x v="3"/>
    <x v="3"/>
    <x v="0"/>
    <n v="1.46"/>
    <n v="200"/>
    <n v="0"/>
    <n v="7.2300000000000003E-3"/>
    <n v="5.0200000000000002E-3"/>
    <n v="2.7999999999999998E-4"/>
    <n v="1.32E-3"/>
    <n v="2.009E-2"/>
    <n v="0"/>
  </r>
  <r>
    <x v="1"/>
    <x v="3"/>
    <x v="3"/>
    <x v="1"/>
    <n v="7.88"/>
    <n v="200"/>
    <n v="0"/>
    <n v="3.9039999999999998E-2"/>
    <n v="1.274E-2"/>
    <n v="2.66E-3"/>
    <n v="1.7100000000000001E-2"/>
    <n v="0.10843999999999999"/>
    <n v="0"/>
  </r>
  <r>
    <x v="1"/>
    <x v="3"/>
    <x v="3"/>
    <x v="2"/>
    <n v="0.47"/>
    <n v="200"/>
    <n v="0"/>
    <n v="2.33E-3"/>
    <n v="1.8799999999999999E-3"/>
    <n v="0"/>
    <n v="1.6000000000000001E-4"/>
    <n v="6.4700000000000001E-3"/>
    <n v="0"/>
  </r>
  <r>
    <x v="1"/>
    <x v="3"/>
    <x v="3"/>
    <x v="3"/>
    <n v="0.5"/>
    <n v="200"/>
    <n v="0"/>
    <n v="2.48E-3"/>
    <n v="1.9599999999999999E-3"/>
    <n v="9.0000000000000006E-5"/>
    <n v="1E-4"/>
    <n v="6.8799999999999998E-3"/>
    <n v="0"/>
  </r>
  <r>
    <x v="1"/>
    <x v="3"/>
    <x v="3"/>
    <x v="4"/>
    <n v="2.97"/>
    <n v="200"/>
    <n v="0"/>
    <n v="1.4710000000000001E-2"/>
    <n v="0"/>
    <n v="8.94E-3"/>
    <n v="3.62E-3"/>
    <n v="4.0869999999999997E-2"/>
    <n v="0"/>
  </r>
  <r>
    <x v="1"/>
    <x v="3"/>
    <x v="3"/>
    <x v="5"/>
    <n v="5.94"/>
    <n v="200"/>
    <n v="0"/>
    <n v="2.9430000000000001E-2"/>
    <n v="9.8799999999999999E-3"/>
    <n v="6.3299999999999997E-3"/>
    <n v="3.13E-3"/>
    <n v="8.1739999999999993E-2"/>
    <n v="0"/>
  </r>
  <r>
    <x v="1"/>
    <x v="3"/>
    <x v="3"/>
    <x v="6"/>
    <n v="15.34"/>
    <n v="200"/>
    <n v="0"/>
    <n v="7.5999999999999998E-2"/>
    <n v="5.0000000000000002E-5"/>
    <n v="7.1300000000000001E-3"/>
    <n v="5.3069999999999999E-2"/>
    <n v="0.21110000000000001"/>
    <n v="0"/>
  </r>
  <r>
    <x v="1"/>
    <x v="3"/>
    <x v="3"/>
    <x v="7"/>
    <n v="0.5"/>
    <n v="200"/>
    <n v="0"/>
    <n v="2.48E-3"/>
    <n v="2.1099999999999999E-3"/>
    <n v="0"/>
    <n v="1.3999999999999999E-4"/>
    <n v="6.8799999999999998E-3"/>
    <n v="0"/>
  </r>
  <r>
    <x v="1"/>
    <x v="3"/>
    <x v="3"/>
    <x v="8"/>
    <n v="2.97"/>
    <n v="200"/>
    <n v="0"/>
    <n v="1.4710000000000001E-2"/>
    <n v="9.6500000000000006E-3"/>
    <n v="9.0000000000000006E-5"/>
    <n v="2.5400000000000002E-3"/>
    <n v="4.0869999999999997E-2"/>
    <n v="0"/>
  </r>
  <r>
    <x v="1"/>
    <x v="3"/>
    <x v="3"/>
    <x v="9"/>
    <n v="0"/>
    <n v="200"/>
    <n v="0"/>
    <n v="0"/>
    <n v="0"/>
    <n v="0"/>
    <n v="0"/>
    <n v="0"/>
    <n v="0"/>
  </r>
  <r>
    <x v="1"/>
    <x v="3"/>
    <x v="3"/>
    <x v="10"/>
    <n v="11.4"/>
    <n v="200"/>
    <n v="0"/>
    <n v="5.6480000000000002E-2"/>
    <n v="4.3220000000000001E-2"/>
    <n v="1.81E-3"/>
    <n v="4.6499999999999996E-3"/>
    <n v="0.15687999999999999"/>
    <n v="0"/>
  </r>
  <r>
    <x v="1"/>
    <x v="3"/>
    <x v="4"/>
    <x v="0"/>
    <n v="8.1999999999999993"/>
    <n v="200"/>
    <n v="0"/>
    <n v="4.0620000000000003E-2"/>
    <n v="1.9879999999999998E-2"/>
    <n v="1.72E-3"/>
    <n v="8.6999999999999994E-3"/>
    <n v="0.11285000000000001"/>
    <n v="0"/>
  </r>
  <r>
    <x v="1"/>
    <x v="3"/>
    <x v="4"/>
    <x v="1"/>
    <n v="43.81"/>
    <n v="200"/>
    <n v="0"/>
    <n v="0.21704000000000001"/>
    <n v="6.7890000000000006E-2"/>
    <n v="2.4140000000000002E-2"/>
    <n v="2.5329999999999998E-2"/>
    <n v="0.60289999999999999"/>
    <n v="0"/>
  </r>
  <r>
    <x v="1"/>
    <x v="3"/>
    <x v="4"/>
    <x v="2"/>
    <n v="2.73"/>
    <n v="200"/>
    <n v="0"/>
    <n v="1.353E-2"/>
    <n v="8.6800000000000002E-3"/>
    <n v="1.9000000000000001E-4"/>
    <n v="6.9999999999999994E-5"/>
    <n v="3.7569999999999999E-2"/>
    <n v="0"/>
  </r>
  <r>
    <x v="1"/>
    <x v="3"/>
    <x v="4"/>
    <x v="3"/>
    <n v="2.74"/>
    <n v="200"/>
    <n v="0"/>
    <n v="1.357E-2"/>
    <n v="1.069E-2"/>
    <n v="4.6000000000000001E-4"/>
    <n v="3.6999999999999999E-4"/>
    <n v="3.771E-2"/>
    <n v="0"/>
  </r>
  <r>
    <x v="1"/>
    <x v="3"/>
    <x v="4"/>
    <x v="4"/>
    <n v="16.420000000000002"/>
    <n v="200"/>
    <n v="0"/>
    <n v="8.1350000000000006E-2"/>
    <n v="6.8000000000000005E-4"/>
    <n v="6.2810000000000005E-2"/>
    <n v="1.7700000000000001E-3"/>
    <n v="0.22597"/>
    <n v="0"/>
  </r>
  <r>
    <x v="1"/>
    <x v="3"/>
    <x v="4"/>
    <x v="5"/>
    <n v="32.9"/>
    <n v="200"/>
    <n v="0"/>
    <n v="0.16299"/>
    <n v="2.9510000000000002E-2"/>
    <n v="4.9959999999999997E-2"/>
    <n v="5.6600000000000001E-3"/>
    <n v="0.45276"/>
    <n v="0"/>
  </r>
  <r>
    <x v="1"/>
    <x v="3"/>
    <x v="4"/>
    <x v="6"/>
    <n v="84.87"/>
    <n v="200"/>
    <n v="0"/>
    <n v="0.42046"/>
    <n v="3.5E-4"/>
    <n v="7.26E-3"/>
    <n v="0.11166"/>
    <n v="1.1679600000000001"/>
    <n v="0"/>
  </r>
  <r>
    <x v="1"/>
    <x v="3"/>
    <x v="4"/>
    <x v="7"/>
    <n v="2.73"/>
    <n v="200"/>
    <n v="0"/>
    <n v="1.353E-2"/>
    <n v="1.085E-2"/>
    <n v="5.0000000000000002E-5"/>
    <n v="3.2000000000000003E-4"/>
    <n v="3.7569999999999999E-2"/>
    <n v="0"/>
  </r>
  <r>
    <x v="1"/>
    <x v="3"/>
    <x v="4"/>
    <x v="8"/>
    <n v="16.440000000000001"/>
    <n v="200"/>
    <n v="0"/>
    <n v="8.1449999999999995E-2"/>
    <n v="3.671E-2"/>
    <n v="1.353E-2"/>
    <n v="1.0359999999999999E-2"/>
    <n v="0.22624"/>
    <n v="0"/>
  </r>
  <r>
    <x v="1"/>
    <x v="3"/>
    <x v="4"/>
    <x v="9"/>
    <n v="0"/>
    <n v="200"/>
    <n v="0"/>
    <n v="0"/>
    <n v="0"/>
    <n v="0"/>
    <n v="0"/>
    <n v="0"/>
    <n v="0"/>
  </r>
  <r>
    <x v="1"/>
    <x v="3"/>
    <x v="4"/>
    <x v="10"/>
    <n v="63.02"/>
    <n v="200"/>
    <n v="0"/>
    <n v="0.31222"/>
    <n v="0.11183"/>
    <n v="7.77E-3"/>
    <n v="5.45E-2"/>
    <n v="0.86726000000000003"/>
    <n v="0"/>
  </r>
  <r>
    <x v="1"/>
    <x v="3"/>
    <x v="5"/>
    <x v="0"/>
    <n v="0.89"/>
    <n v="200"/>
    <n v="0"/>
    <n v="4.4099999999999999E-3"/>
    <n v="2.63E-3"/>
    <n v="3.0000000000000001E-5"/>
    <n v="6.4000000000000005E-4"/>
    <n v="1.225E-2"/>
    <n v="0"/>
  </r>
  <r>
    <x v="1"/>
    <x v="3"/>
    <x v="5"/>
    <x v="1"/>
    <n v="4.9000000000000004"/>
    <n v="200"/>
    <n v="0"/>
    <n v="2.4279999999999999E-2"/>
    <n v="6.5100000000000002E-3"/>
    <n v="1.3799999999999999E-3"/>
    <n v="4.2300000000000003E-3"/>
    <n v="6.7430000000000004E-2"/>
    <n v="0"/>
  </r>
  <r>
    <x v="1"/>
    <x v="3"/>
    <x v="5"/>
    <x v="2"/>
    <n v="0.28999999999999998"/>
    <n v="200"/>
    <n v="0"/>
    <n v="1.4400000000000001E-3"/>
    <n v="9.6000000000000002E-4"/>
    <n v="0"/>
    <n v="1.0000000000000001E-5"/>
    <n v="3.9899999999999996E-3"/>
    <n v="0"/>
  </r>
  <r>
    <x v="1"/>
    <x v="3"/>
    <x v="5"/>
    <x v="3"/>
    <n v="0.28999999999999998"/>
    <n v="200"/>
    <n v="0"/>
    <n v="1.4400000000000001E-3"/>
    <n v="1.16E-3"/>
    <n v="3.0000000000000001E-5"/>
    <n v="3.0000000000000001E-5"/>
    <n v="3.9899999999999996E-3"/>
    <n v="0"/>
  </r>
  <r>
    <x v="1"/>
    <x v="3"/>
    <x v="5"/>
    <x v="4"/>
    <n v="1.85"/>
    <n v="200"/>
    <n v="0"/>
    <n v="9.1699999999999993E-3"/>
    <n v="1.3999999999999999E-4"/>
    <n v="6.7400000000000003E-3"/>
    <n v="9.6000000000000002E-4"/>
    <n v="2.546E-2"/>
    <n v="0"/>
  </r>
  <r>
    <x v="1"/>
    <x v="3"/>
    <x v="5"/>
    <x v="5"/>
    <n v="3.7"/>
    <n v="200"/>
    <n v="0"/>
    <n v="1.8329999999999999E-2"/>
    <n v="7.5599999999999999E-3"/>
    <n v="7.0600000000000003E-3"/>
    <n v="1.3600000000000001E-3"/>
    <n v="5.092E-2"/>
    <n v="0"/>
  </r>
  <r>
    <x v="1"/>
    <x v="3"/>
    <x v="5"/>
    <x v="6"/>
    <n v="9.58"/>
    <n v="200"/>
    <n v="0"/>
    <n v="4.7460000000000002E-2"/>
    <n v="0"/>
    <n v="2.1199999999999999E-3"/>
    <n v="1.0670000000000001E-2"/>
    <n v="0.13184000000000001"/>
    <n v="0"/>
  </r>
  <r>
    <x v="1"/>
    <x v="3"/>
    <x v="5"/>
    <x v="7"/>
    <n v="0.28999999999999998"/>
    <n v="200"/>
    <n v="0"/>
    <n v="1.4400000000000001E-3"/>
    <n v="1.1299999999999999E-3"/>
    <n v="0"/>
    <n v="4.0000000000000003E-5"/>
    <n v="3.9899999999999996E-3"/>
    <n v="0"/>
  </r>
  <r>
    <x v="1"/>
    <x v="3"/>
    <x v="5"/>
    <x v="8"/>
    <n v="1.85"/>
    <n v="200"/>
    <n v="0"/>
    <n v="9.1699999999999993E-3"/>
    <n v="4.1700000000000001E-3"/>
    <n v="4.2999999999999999E-4"/>
    <n v="1.6000000000000001E-3"/>
    <n v="2.546E-2"/>
    <n v="0"/>
  </r>
  <r>
    <x v="1"/>
    <x v="3"/>
    <x v="5"/>
    <x v="9"/>
    <n v="0"/>
    <n v="200"/>
    <n v="0"/>
    <n v="0"/>
    <n v="0"/>
    <n v="0"/>
    <n v="0"/>
    <n v="0"/>
    <n v="0"/>
  </r>
  <r>
    <x v="1"/>
    <x v="3"/>
    <x v="5"/>
    <x v="10"/>
    <n v="7.09"/>
    <n v="200"/>
    <n v="0"/>
    <n v="3.5130000000000002E-2"/>
    <n v="2.6540000000000001E-2"/>
    <n v="2.9E-4"/>
    <n v="3.1900000000000001E-3"/>
    <n v="9.7570000000000004E-2"/>
    <n v="0"/>
  </r>
  <r>
    <x v="1"/>
    <x v="3"/>
    <x v="6"/>
    <x v="0"/>
    <n v="2.4900000000000002"/>
    <n v="200"/>
    <n v="0"/>
    <n v="1.234E-2"/>
    <n v="6.9499999999999996E-3"/>
    <n v="3.1E-4"/>
    <n v="2.99E-3"/>
    <n v="3.4270000000000002E-2"/>
    <n v="0"/>
  </r>
  <r>
    <x v="1"/>
    <x v="3"/>
    <x v="6"/>
    <x v="1"/>
    <n v="13.48"/>
    <n v="200"/>
    <n v="0"/>
    <n v="6.6780000000000006E-2"/>
    <n v="2.4049999999999998E-2"/>
    <n v="1.221E-2"/>
    <n v="9.6600000000000002E-3"/>
    <n v="0.18551000000000001"/>
    <n v="0"/>
  </r>
  <r>
    <x v="1"/>
    <x v="3"/>
    <x v="6"/>
    <x v="2"/>
    <n v="0.84"/>
    <n v="200"/>
    <n v="0"/>
    <n v="4.1599999999999996E-3"/>
    <n v="2.3999999999999998E-3"/>
    <n v="2.0000000000000002E-5"/>
    <n v="4.0000000000000003E-5"/>
    <n v="1.1560000000000001E-2"/>
    <n v="0"/>
  </r>
  <r>
    <x v="1"/>
    <x v="3"/>
    <x v="6"/>
    <x v="3"/>
    <n v="0.83"/>
    <n v="200"/>
    <n v="0"/>
    <n v="4.1099999999999999E-3"/>
    <n v="3.0699999999999998E-3"/>
    <n v="2.1000000000000001E-4"/>
    <n v="5.0000000000000002E-5"/>
    <n v="1.142E-2"/>
    <n v="0"/>
  </r>
  <r>
    <x v="1"/>
    <x v="3"/>
    <x v="6"/>
    <x v="4"/>
    <n v="5.04"/>
    <n v="200"/>
    <n v="0"/>
    <n v="2.4969999999999999E-2"/>
    <n v="0"/>
    <n v="1.8849999999999999E-2"/>
    <n v="2.3600000000000001E-3"/>
    <n v="6.9360000000000005E-2"/>
    <n v="0"/>
  </r>
  <r>
    <x v="1"/>
    <x v="3"/>
    <x v="6"/>
    <x v="5"/>
    <n v="10.08"/>
    <n v="200"/>
    <n v="0"/>
    <n v="4.9939999999999998E-2"/>
    <n v="1.6369999999999999E-2"/>
    <n v="1.2749999999999999E-2"/>
    <n v="3.0000000000000001E-3"/>
    <n v="0.13872000000000001"/>
    <n v="0"/>
  </r>
  <r>
    <x v="1"/>
    <x v="3"/>
    <x v="6"/>
    <x v="6"/>
    <n v="26.08"/>
    <n v="200"/>
    <n v="0"/>
    <n v="0.12920999999999999"/>
    <n v="0"/>
    <n v="9.7300000000000008E-3"/>
    <n v="5.5500000000000001E-2"/>
    <n v="0.35891000000000001"/>
    <n v="0"/>
  </r>
  <r>
    <x v="1"/>
    <x v="3"/>
    <x v="6"/>
    <x v="7"/>
    <n v="0.83"/>
    <n v="200"/>
    <n v="0"/>
    <n v="4.1099999999999999E-3"/>
    <n v="3.2799999999999999E-3"/>
    <n v="4.0000000000000003E-5"/>
    <n v="1.4999999999999999E-4"/>
    <n v="1.142E-2"/>
    <n v="0"/>
  </r>
  <r>
    <x v="1"/>
    <x v="3"/>
    <x v="6"/>
    <x v="8"/>
    <n v="5.05"/>
    <n v="200"/>
    <n v="0"/>
    <n v="2.5020000000000001E-2"/>
    <n v="1.278E-2"/>
    <n v="3.1099999999999999E-3"/>
    <n v="4.0600000000000002E-3"/>
    <n v="6.9500000000000006E-2"/>
    <n v="0"/>
  </r>
  <r>
    <x v="1"/>
    <x v="3"/>
    <x v="6"/>
    <x v="9"/>
    <n v="0"/>
    <n v="200"/>
    <n v="0"/>
    <n v="0"/>
    <n v="0"/>
    <n v="0"/>
    <n v="0"/>
    <n v="0"/>
    <n v="0"/>
  </r>
  <r>
    <x v="1"/>
    <x v="3"/>
    <x v="6"/>
    <x v="10"/>
    <n v="19.34"/>
    <n v="200"/>
    <n v="0"/>
    <n v="9.5810000000000006E-2"/>
    <n v="4.9020000000000001E-2"/>
    <n v="1.0200000000000001E-3"/>
    <n v="6.0299999999999998E-3"/>
    <n v="0.26615"/>
    <n v="0"/>
  </r>
  <r>
    <x v="1"/>
    <x v="3"/>
    <x v="7"/>
    <x v="0"/>
    <n v="1.77"/>
    <n v="200"/>
    <n v="0"/>
    <n v="8.77E-3"/>
    <n v="5.3699999999999998E-3"/>
    <n v="1.6000000000000001E-4"/>
    <n v="2.1900000000000001E-3"/>
    <n v="2.436E-2"/>
    <n v="0"/>
  </r>
  <r>
    <x v="1"/>
    <x v="3"/>
    <x v="7"/>
    <x v="1"/>
    <n v="9.6300000000000008"/>
    <n v="200"/>
    <n v="0"/>
    <n v="4.7710000000000002E-2"/>
    <n v="2.1299999999999999E-2"/>
    <n v="5.6899999999999997E-3"/>
    <n v="1.274E-2"/>
    <n v="0.13253000000000001"/>
    <n v="0"/>
  </r>
  <r>
    <x v="1"/>
    <x v="3"/>
    <x v="7"/>
    <x v="2"/>
    <n v="0.57999999999999996"/>
    <n v="200"/>
    <n v="0"/>
    <n v="2.8700000000000002E-3"/>
    <n v="1.97E-3"/>
    <n v="2.0000000000000002E-5"/>
    <n v="3.4000000000000002E-4"/>
    <n v="7.9799999999999992E-3"/>
    <n v="0"/>
  </r>
  <r>
    <x v="1"/>
    <x v="3"/>
    <x v="7"/>
    <x v="3"/>
    <n v="0.61"/>
    <n v="200"/>
    <n v="0"/>
    <n v="3.0200000000000001E-3"/>
    <n v="2.6099999999999999E-3"/>
    <n v="9.0000000000000006E-5"/>
    <n v="6.9999999999999994E-5"/>
    <n v="8.3899999999999999E-3"/>
    <n v="0"/>
  </r>
  <r>
    <x v="1"/>
    <x v="3"/>
    <x v="7"/>
    <x v="4"/>
    <n v="3.59"/>
    <n v="200"/>
    <n v="0"/>
    <n v="1.779E-2"/>
    <n v="0"/>
    <n v="1.4460000000000001E-2"/>
    <n v="7.2000000000000005E-4"/>
    <n v="4.9399999999999999E-2"/>
    <n v="0"/>
  </r>
  <r>
    <x v="1"/>
    <x v="3"/>
    <x v="7"/>
    <x v="5"/>
    <n v="7.27"/>
    <n v="200"/>
    <n v="0"/>
    <n v="3.6020000000000003E-2"/>
    <n v="1.257E-2"/>
    <n v="2.2769999999999999E-2"/>
    <n v="7.3999999999999999E-4"/>
    <n v="0.10005"/>
    <n v="0"/>
  </r>
  <r>
    <x v="1"/>
    <x v="3"/>
    <x v="7"/>
    <x v="6"/>
    <n v="18.809999999999999"/>
    <n v="200"/>
    <n v="0"/>
    <n v="9.3189999999999995E-2"/>
    <n v="0"/>
    <n v="1.6E-2"/>
    <n v="5.4899999999999997E-2"/>
    <n v="0.25885999999999998"/>
    <n v="0"/>
  </r>
  <r>
    <x v="1"/>
    <x v="3"/>
    <x v="7"/>
    <x v="7"/>
    <n v="0.61"/>
    <n v="200"/>
    <n v="0"/>
    <n v="3.0200000000000001E-3"/>
    <n v="2.63E-3"/>
    <n v="1.0000000000000001E-5"/>
    <n v="2.7999999999999998E-4"/>
    <n v="8.3899999999999999E-3"/>
    <n v="0"/>
  </r>
  <r>
    <x v="1"/>
    <x v="3"/>
    <x v="7"/>
    <x v="8"/>
    <n v="3.63"/>
    <n v="200"/>
    <n v="0"/>
    <n v="1.7979999999999999E-2"/>
    <n v="6.4999999999999997E-3"/>
    <n v="3.3300000000000001E-3"/>
    <n v="4.9199999999999999E-3"/>
    <n v="4.9959999999999997E-2"/>
    <n v="0"/>
  </r>
  <r>
    <x v="1"/>
    <x v="3"/>
    <x v="7"/>
    <x v="9"/>
    <n v="0"/>
    <n v="200"/>
    <n v="0"/>
    <n v="0"/>
    <n v="0"/>
    <n v="0"/>
    <n v="0"/>
    <n v="0"/>
    <n v="0"/>
  </r>
  <r>
    <x v="1"/>
    <x v="3"/>
    <x v="7"/>
    <x v="10"/>
    <n v="13.94"/>
    <n v="200"/>
    <n v="0"/>
    <n v="6.9059999999999996E-2"/>
    <n v="5.1529999999999999E-2"/>
    <n v="2.1000000000000001E-4"/>
    <n v="1.516E-2"/>
    <n v="0.19184000000000001"/>
    <n v="0"/>
  </r>
  <r>
    <x v="1"/>
    <x v="3"/>
    <x v="8"/>
    <x v="0"/>
    <n v="4.7"/>
    <n v="392"/>
    <n v="11.760009999999999"/>
    <n v="2.3429999999999999E-2"/>
    <n v="1.738E-2"/>
    <n v="3.65E-3"/>
    <n v="1.2800000000000001E-3"/>
    <n v="6.5079999999999999E-2"/>
    <n v="4.6449999999999998E-2"/>
  </r>
  <r>
    <x v="1"/>
    <x v="3"/>
    <x v="8"/>
    <x v="1"/>
    <n v="24.66"/>
    <n v="200"/>
    <n v="0"/>
    <n v="0.12217"/>
    <n v="9.1480000000000006E-2"/>
    <n v="4.3899999999999998E-3"/>
    <n v="1.536E-2"/>
    <n v="0.33935999999999999"/>
    <n v="0"/>
  </r>
  <r>
    <x v="1"/>
    <x v="3"/>
    <x v="8"/>
    <x v="2"/>
    <n v="1.53"/>
    <n v="200"/>
    <n v="0"/>
    <n v="7.5799999999999999E-3"/>
    <n v="1.2899999999999999E-3"/>
    <n v="1E-4"/>
    <n v="4.6999999999999999E-4"/>
    <n v="2.1059999999999999E-2"/>
    <n v="0"/>
  </r>
  <r>
    <x v="1"/>
    <x v="3"/>
    <x v="8"/>
    <x v="3"/>
    <n v="1.53"/>
    <n v="200"/>
    <n v="0"/>
    <n v="7.5799999999999999E-3"/>
    <n v="6.0400000000000002E-3"/>
    <n v="3.8000000000000002E-4"/>
    <n v="2.1000000000000001E-4"/>
    <n v="2.1059999999999999E-2"/>
    <n v="0"/>
  </r>
  <r>
    <x v="1"/>
    <x v="3"/>
    <x v="8"/>
    <x v="4"/>
    <n v="9.36"/>
    <n v="1102"/>
    <n v="88.160030000000006"/>
    <n v="4.8160000000000001E-2"/>
    <n v="0"/>
    <n v="3.993E-2"/>
    <n v="9.6000000000000002E-4"/>
    <n v="0.13378999999999999"/>
    <n v="0.27860000000000001"/>
  </r>
  <r>
    <x v="1"/>
    <x v="3"/>
    <x v="8"/>
    <x v="5"/>
    <n v="18.5"/>
    <n v="1999.95"/>
    <n v="40"/>
    <n v="9.2549999999999993E-2"/>
    <n v="3.5630000000000002E-2"/>
    <n v="4.7440000000000003E-2"/>
    <n v="3.0000000000000001E-3"/>
    <n v="0.25707999999999998"/>
    <n v="0.1135"/>
  </r>
  <r>
    <x v="1"/>
    <x v="3"/>
    <x v="8"/>
    <x v="6"/>
    <n v="48.04"/>
    <n v="409.5"/>
    <n v="57.330080000000002"/>
    <n v="0.23873"/>
    <n v="0"/>
    <n v="6.7629999999999996E-2"/>
    <n v="7.9699999999999993E-2"/>
    <n v="0.66313999999999995"/>
    <n v="0.21406"/>
  </r>
  <r>
    <x v="1"/>
    <x v="3"/>
    <x v="8"/>
    <x v="7"/>
    <n v="1.53"/>
    <n v="200"/>
    <n v="0"/>
    <n v="7.5799999999999999E-3"/>
    <n v="6.2899999999999996E-3"/>
    <n v="3.0000000000000001E-5"/>
    <n v="3.3E-4"/>
    <n v="2.1059999999999999E-2"/>
    <n v="0"/>
  </r>
  <r>
    <x v="1"/>
    <x v="3"/>
    <x v="8"/>
    <x v="8"/>
    <n v="9.48"/>
    <n v="406.18"/>
    <n v="44.680050000000001"/>
    <n v="4.7530000000000003E-2"/>
    <n v="1.9910000000000001E-2"/>
    <n v="6.8199999999999997E-3"/>
    <n v="7.2100000000000003E-3"/>
    <n v="0.13203000000000001"/>
    <n v="0.16852"/>
  </r>
  <r>
    <x v="1"/>
    <x v="3"/>
    <x v="8"/>
    <x v="9"/>
    <n v="0.02"/>
    <n v="200"/>
    <n v="2"/>
    <n v="1E-4"/>
    <n v="0"/>
    <n v="1.0000000000000001E-5"/>
    <n v="2.0000000000000002E-5"/>
    <n v="2.7999999999999998E-4"/>
    <n v="9.1999999999999998E-3"/>
  </r>
  <r>
    <x v="1"/>
    <x v="3"/>
    <x v="8"/>
    <x v="10"/>
    <n v="35.479999999999997"/>
    <n v="348.99"/>
    <n v="6.9799800000000003"/>
    <n v="0.17585000000000001"/>
    <n v="8.9910000000000004E-2"/>
    <n v="4.5399999999999998E-3"/>
    <n v="2.1250000000000002E-2"/>
    <n v="0.48847000000000002"/>
    <n v="2.8580000000000001E-2"/>
  </r>
  <r>
    <x v="1"/>
    <x v="4"/>
    <x v="0"/>
    <x v="0"/>
    <n v="1.0900000000000001"/>
    <n v="200"/>
    <n v="0"/>
    <n v="5.4000000000000003E-3"/>
    <n v="4.45E-3"/>
    <n v="1.0000000000000001E-5"/>
    <n v="2.9999999999999997E-4"/>
    <n v="1.4999999999999999E-2"/>
    <n v="0"/>
  </r>
  <r>
    <x v="1"/>
    <x v="4"/>
    <x v="0"/>
    <x v="1"/>
    <n v="5.81"/>
    <n v="311.99"/>
    <n v="3.12"/>
    <n v="2.8840000000000001E-2"/>
    <n v="1.034E-2"/>
    <n v="3.5799999999999998E-3"/>
    <n v="5.9199999999999999E-3"/>
    <n v="8.0110000000000001E-2"/>
    <n v="1.307E-2"/>
  </r>
  <r>
    <x v="1"/>
    <x v="4"/>
    <x v="0"/>
    <x v="2"/>
    <n v="0.36"/>
    <n v="200"/>
    <n v="0"/>
    <n v="1.7799999999999999E-3"/>
    <n v="9.3000000000000005E-4"/>
    <n v="0"/>
    <n v="6.9999999999999994E-5"/>
    <n v="4.9500000000000004E-3"/>
    <n v="0"/>
  </r>
  <r>
    <x v="1"/>
    <x v="4"/>
    <x v="0"/>
    <x v="3"/>
    <n v="0.36"/>
    <n v="200"/>
    <n v="0"/>
    <n v="1.7799999999999999E-3"/>
    <n v="1.2999999999999999E-3"/>
    <n v="4.0000000000000003E-5"/>
    <n v="3.0000000000000001E-5"/>
    <n v="4.9500000000000004E-3"/>
    <n v="0"/>
  </r>
  <r>
    <x v="1"/>
    <x v="4"/>
    <x v="0"/>
    <x v="4"/>
    <n v="2.2000000000000002"/>
    <n v="1142"/>
    <n v="22.83999"/>
    <n v="1.1390000000000001E-2"/>
    <n v="0"/>
    <n v="3.7100000000000002E-3"/>
    <n v="3.7499999999999999E-3"/>
    <n v="3.1629999999999998E-2"/>
    <n v="6.8870000000000001E-2"/>
  </r>
  <r>
    <x v="1"/>
    <x v="4"/>
    <x v="0"/>
    <x v="5"/>
    <n v="4.37"/>
    <n v="343.5"/>
    <n v="6.87"/>
    <n v="2.172E-2"/>
    <n v="3.8E-3"/>
    <n v="5.1200000000000004E-3"/>
    <n v="3.5000000000000001E-3"/>
    <n v="6.0339999999999998E-2"/>
    <n v="2.7789999999999999E-2"/>
  </r>
  <r>
    <x v="1"/>
    <x v="4"/>
    <x v="0"/>
    <x v="6"/>
    <n v="11.2"/>
    <n v="541.98"/>
    <n v="5.4199200000000003"/>
    <n v="5.5570000000000001E-2"/>
    <n v="1.069E-2"/>
    <n v="2.0000000000000001E-4"/>
    <n v="1.754E-2"/>
    <n v="0.15437000000000001"/>
    <n v="2.0219999999999998E-2"/>
  </r>
  <r>
    <x v="1"/>
    <x v="4"/>
    <x v="0"/>
    <x v="7"/>
    <n v="0.36"/>
    <n v="200"/>
    <n v="0"/>
    <n v="1.7799999999999999E-3"/>
    <n v="1.3500000000000001E-3"/>
    <n v="0"/>
    <n v="9.0000000000000006E-5"/>
    <n v="4.9500000000000004E-3"/>
    <n v="0"/>
  </r>
  <r>
    <x v="1"/>
    <x v="4"/>
    <x v="0"/>
    <x v="8"/>
    <n v="2.1800000000000002"/>
    <n v="467"/>
    <n v="4.6700100000000004"/>
    <n v="1.0869999999999999E-2"/>
    <n v="7.7799999999999996E-3"/>
    <n v="1.7000000000000001E-4"/>
    <n v="9.3999999999999997E-4"/>
    <n v="3.0179999999999998E-2"/>
    <n v="1.7979999999999999E-2"/>
  </r>
  <r>
    <x v="1"/>
    <x v="4"/>
    <x v="0"/>
    <x v="9"/>
    <n v="0"/>
    <n v="200"/>
    <n v="0"/>
    <n v="0"/>
    <n v="0"/>
    <n v="0"/>
    <n v="0"/>
    <n v="0"/>
    <n v="0"/>
  </r>
  <r>
    <x v="1"/>
    <x v="4"/>
    <x v="0"/>
    <x v="10"/>
    <n v="8.33"/>
    <n v="200"/>
    <n v="0"/>
    <n v="4.1270000000000001E-2"/>
    <n v="2.3910000000000001E-2"/>
    <n v="5.5999999999999995E-4"/>
    <n v="7.6099999999999996E-3"/>
    <n v="0.11464000000000001"/>
    <n v="0"/>
  </r>
  <r>
    <x v="1"/>
    <x v="4"/>
    <x v="1"/>
    <x v="0"/>
    <n v="7.42"/>
    <n v="200"/>
    <n v="0"/>
    <n v="3.6760000000000001E-2"/>
    <n v="1.789E-2"/>
    <n v="1.06E-3"/>
    <n v="1.359E-2"/>
    <n v="0.10212"/>
    <n v="0"/>
  </r>
  <r>
    <x v="1"/>
    <x v="4"/>
    <x v="1"/>
    <x v="1"/>
    <n v="38.15"/>
    <n v="200"/>
    <n v="0"/>
    <n v="0.189"/>
    <n v="5.0700000000000002E-2"/>
    <n v="3.0519999999999999E-2"/>
    <n v="0.10922"/>
    <n v="0.52500999999999998"/>
    <n v="0"/>
  </r>
  <r>
    <x v="1"/>
    <x v="4"/>
    <x v="1"/>
    <x v="2"/>
    <n v="2.54"/>
    <n v="200"/>
    <n v="0"/>
    <n v="1.2630000000000001E-2"/>
    <n v="2.1800000000000001E-3"/>
    <n v="8.3000000000000001E-4"/>
    <n v="7.3000000000000001E-3"/>
    <n v="3.5069999999999997E-2"/>
    <n v="0"/>
  </r>
  <r>
    <x v="1"/>
    <x v="4"/>
    <x v="1"/>
    <x v="3"/>
    <n v="2.37"/>
    <n v="200"/>
    <n v="0"/>
    <n v="1.174E-2"/>
    <n v="9.8300000000000002E-3"/>
    <n v="5.0000000000000001E-4"/>
    <n v="4.2999999999999999E-4"/>
    <n v="3.2620000000000003E-2"/>
    <n v="0"/>
  </r>
  <r>
    <x v="1"/>
    <x v="4"/>
    <x v="1"/>
    <x v="4"/>
    <n v="14.4"/>
    <n v="1999.95"/>
    <n v="20"/>
    <n v="7.2239999999999999E-2"/>
    <n v="9.3000000000000005E-4"/>
    <n v="5.8279999999999998E-2"/>
    <n v="2.7699999999999999E-3"/>
    <n v="0.20065"/>
    <n v="5.6730000000000003E-2"/>
  </r>
  <r>
    <x v="1"/>
    <x v="4"/>
    <x v="1"/>
    <x v="5"/>
    <n v="28.88"/>
    <n v="200"/>
    <n v="0"/>
    <n v="0.14319000000000001"/>
    <n v="3.0499999999999999E-2"/>
    <n v="7.3810000000000001E-2"/>
    <n v="1.873E-2"/>
    <n v="0.39773999999999998"/>
    <n v="0"/>
  </r>
  <r>
    <x v="1"/>
    <x v="4"/>
    <x v="1"/>
    <x v="6"/>
    <n v="74.709999999999994"/>
    <n v="1533.27"/>
    <n v="30.660160000000001"/>
    <n v="0.37153999999999998"/>
    <n v="4.0000000000000003E-5"/>
    <n v="0.14449000000000001"/>
    <n v="0.14280000000000001"/>
    <n v="1.03207"/>
    <n v="9.1969999999999996E-2"/>
  </r>
  <r>
    <x v="1"/>
    <x v="4"/>
    <x v="1"/>
    <x v="7"/>
    <n v="2.39"/>
    <n v="200"/>
    <n v="0"/>
    <n v="1.184E-2"/>
    <n v="9.6799999999999994E-3"/>
    <n v="8.0000000000000007E-5"/>
    <n v="1.0300000000000001E-3"/>
    <n v="3.2890000000000003E-2"/>
    <n v="0"/>
  </r>
  <r>
    <x v="1"/>
    <x v="4"/>
    <x v="1"/>
    <x v="8"/>
    <n v="14.78"/>
    <n v="1999.95"/>
    <n v="20"/>
    <n v="7.4120000000000005E-2"/>
    <n v="3.0640000000000001E-2"/>
    <n v="3.3489999999999999E-2"/>
    <n v="6.8100000000000001E-3"/>
    <n v="0.20588999999999999"/>
    <n v="5.6730000000000003E-2"/>
  </r>
  <r>
    <x v="1"/>
    <x v="4"/>
    <x v="1"/>
    <x v="9"/>
    <n v="0.05"/>
    <n v="200"/>
    <n v="0"/>
    <n v="2.5000000000000001E-4"/>
    <n v="0"/>
    <n v="0"/>
    <n v="1.6000000000000001E-4"/>
    <n v="6.8999999999999997E-4"/>
    <n v="0"/>
  </r>
  <r>
    <x v="1"/>
    <x v="4"/>
    <x v="1"/>
    <x v="10"/>
    <n v="54.73"/>
    <n v="200"/>
    <n v="0"/>
    <n v="0.27113999999999999"/>
    <n v="0.11068"/>
    <n v="1.4160000000000001E-2"/>
    <n v="7.4749999999999997E-2"/>
    <n v="0.75317999999999996"/>
    <n v="0"/>
  </r>
  <r>
    <x v="1"/>
    <x v="4"/>
    <x v="2"/>
    <x v="0"/>
    <n v="12.26"/>
    <n v="200"/>
    <n v="0"/>
    <n v="6.0740000000000002E-2"/>
    <n v="3.6450000000000003E-2"/>
    <n v="2.8500000000000001E-3"/>
    <n v="1.6449999999999999E-2"/>
    <n v="0.16872000000000001"/>
    <n v="0"/>
  </r>
  <r>
    <x v="1"/>
    <x v="4"/>
    <x v="2"/>
    <x v="1"/>
    <n v="65.44"/>
    <n v="200"/>
    <n v="0"/>
    <n v="0.32419999999999999"/>
    <n v="0.10184"/>
    <n v="6.3109999999999999E-2"/>
    <n v="0.17638999999999999"/>
    <n v="0.90056999999999998"/>
    <n v="0"/>
  </r>
  <r>
    <x v="1"/>
    <x v="4"/>
    <x v="2"/>
    <x v="2"/>
    <n v="4.08"/>
    <n v="200"/>
    <n v="0"/>
    <n v="2.0209999999999999E-2"/>
    <n v="1.2E-2"/>
    <n v="8.0000000000000007E-5"/>
    <n v="1.67E-3"/>
    <n v="5.6149999999999999E-2"/>
    <n v="0"/>
  </r>
  <r>
    <x v="1"/>
    <x v="4"/>
    <x v="2"/>
    <x v="3"/>
    <n v="4.1100000000000003"/>
    <n v="200"/>
    <n v="0"/>
    <n v="2.036E-2"/>
    <n v="1.6080000000000001E-2"/>
    <n v="8.0000000000000004E-4"/>
    <n v="1.25E-3"/>
    <n v="5.6559999999999999E-2"/>
    <n v="0"/>
  </r>
  <r>
    <x v="1"/>
    <x v="4"/>
    <x v="2"/>
    <x v="4"/>
    <n v="24.54"/>
    <n v="200"/>
    <n v="0"/>
    <n v="0.12157999999999999"/>
    <n v="7.6999999999999996E-4"/>
    <n v="0.10301"/>
    <n v="2.7999999999999998E-4"/>
    <n v="0.33771000000000001"/>
    <n v="0"/>
  </r>
  <r>
    <x v="1"/>
    <x v="4"/>
    <x v="2"/>
    <x v="5"/>
    <n v="49.09"/>
    <n v="200"/>
    <n v="0"/>
    <n v="0.2432"/>
    <n v="2.2939999999999999E-2"/>
    <n v="0.11568000000000001"/>
    <n v="5.0939999999999999E-2"/>
    <n v="0.67556000000000005"/>
    <n v="0"/>
  </r>
  <r>
    <x v="1"/>
    <x v="4"/>
    <x v="2"/>
    <x v="6"/>
    <n v="126.79"/>
    <n v="200"/>
    <n v="0"/>
    <n v="0.62814999999999999"/>
    <n v="7.5799999999999999E-3"/>
    <n v="4.947E-2"/>
    <n v="0.35435"/>
    <n v="1.74485"/>
    <n v="0"/>
  </r>
  <r>
    <x v="1"/>
    <x v="4"/>
    <x v="2"/>
    <x v="7"/>
    <n v="4.0999999999999996"/>
    <n v="200"/>
    <n v="0"/>
    <n v="2.0310000000000002E-2"/>
    <n v="1.669E-2"/>
    <n v="5.0000000000000002E-5"/>
    <n v="2.5300000000000001E-3"/>
    <n v="5.6419999999999998E-2"/>
    <n v="0"/>
  </r>
  <r>
    <x v="1"/>
    <x v="4"/>
    <x v="2"/>
    <x v="8"/>
    <n v="24.52"/>
    <n v="200"/>
    <n v="0"/>
    <n v="0.12148"/>
    <n v="6.3769999999999993E-2"/>
    <n v="1.1990000000000001E-2"/>
    <n v="3.8780000000000002E-2"/>
    <n v="0.33744000000000002"/>
    <n v="0"/>
  </r>
  <r>
    <x v="1"/>
    <x v="4"/>
    <x v="2"/>
    <x v="9"/>
    <n v="0"/>
    <n v="200"/>
    <n v="0"/>
    <n v="0"/>
    <n v="0"/>
    <n v="0"/>
    <n v="0"/>
    <n v="0"/>
    <n v="0"/>
  </r>
  <r>
    <x v="1"/>
    <x v="4"/>
    <x v="2"/>
    <x v="10"/>
    <n v="94.07"/>
    <n v="200"/>
    <n v="0"/>
    <n v="0.46604000000000001"/>
    <n v="0.22527"/>
    <n v="2.138E-2"/>
    <n v="0.12426"/>
    <n v="1.29457"/>
    <n v="0"/>
  </r>
  <r>
    <x v="1"/>
    <x v="4"/>
    <x v="3"/>
    <x v="0"/>
    <n v="1.46"/>
    <n v="200"/>
    <n v="0"/>
    <n v="7.2300000000000003E-3"/>
    <n v="5.0200000000000002E-3"/>
    <n v="2.7999999999999998E-4"/>
    <n v="1.32E-3"/>
    <n v="2.009E-2"/>
    <n v="0"/>
  </r>
  <r>
    <x v="1"/>
    <x v="4"/>
    <x v="3"/>
    <x v="1"/>
    <n v="7.88"/>
    <n v="200"/>
    <n v="0"/>
    <n v="3.9039999999999998E-2"/>
    <n v="1.274E-2"/>
    <n v="2.66E-3"/>
    <n v="1.7100000000000001E-2"/>
    <n v="0.10843999999999999"/>
    <n v="0"/>
  </r>
  <r>
    <x v="1"/>
    <x v="4"/>
    <x v="3"/>
    <x v="2"/>
    <n v="0.47"/>
    <n v="200"/>
    <n v="0"/>
    <n v="2.33E-3"/>
    <n v="1.8799999999999999E-3"/>
    <n v="0"/>
    <n v="1.6000000000000001E-4"/>
    <n v="6.4700000000000001E-3"/>
    <n v="0"/>
  </r>
  <r>
    <x v="1"/>
    <x v="4"/>
    <x v="3"/>
    <x v="3"/>
    <n v="0.5"/>
    <n v="200"/>
    <n v="0"/>
    <n v="2.48E-3"/>
    <n v="1.9599999999999999E-3"/>
    <n v="9.0000000000000006E-5"/>
    <n v="1E-4"/>
    <n v="6.8799999999999998E-3"/>
    <n v="0"/>
  </r>
  <r>
    <x v="1"/>
    <x v="4"/>
    <x v="3"/>
    <x v="4"/>
    <n v="2.97"/>
    <n v="200"/>
    <n v="0"/>
    <n v="1.4710000000000001E-2"/>
    <n v="0"/>
    <n v="8.94E-3"/>
    <n v="3.62E-3"/>
    <n v="4.0869999999999997E-2"/>
    <n v="0"/>
  </r>
  <r>
    <x v="1"/>
    <x v="4"/>
    <x v="3"/>
    <x v="5"/>
    <n v="5.94"/>
    <n v="200"/>
    <n v="0"/>
    <n v="2.9430000000000001E-2"/>
    <n v="9.8799999999999999E-3"/>
    <n v="6.3299999999999997E-3"/>
    <n v="3.13E-3"/>
    <n v="8.1739999999999993E-2"/>
    <n v="0"/>
  </r>
  <r>
    <x v="1"/>
    <x v="4"/>
    <x v="3"/>
    <x v="6"/>
    <n v="15.34"/>
    <n v="200"/>
    <n v="0"/>
    <n v="7.5999999999999998E-2"/>
    <n v="5.0000000000000002E-5"/>
    <n v="7.1300000000000001E-3"/>
    <n v="5.3069999999999999E-2"/>
    <n v="0.21110000000000001"/>
    <n v="0"/>
  </r>
  <r>
    <x v="1"/>
    <x v="4"/>
    <x v="3"/>
    <x v="7"/>
    <n v="0.5"/>
    <n v="200"/>
    <n v="0"/>
    <n v="2.48E-3"/>
    <n v="2.1099999999999999E-3"/>
    <n v="0"/>
    <n v="1.3999999999999999E-4"/>
    <n v="6.8799999999999998E-3"/>
    <n v="0"/>
  </r>
  <r>
    <x v="1"/>
    <x v="4"/>
    <x v="3"/>
    <x v="8"/>
    <n v="2.97"/>
    <n v="200"/>
    <n v="0"/>
    <n v="1.4710000000000001E-2"/>
    <n v="9.6500000000000006E-3"/>
    <n v="9.0000000000000006E-5"/>
    <n v="2.5400000000000002E-3"/>
    <n v="4.0869999999999997E-2"/>
    <n v="0"/>
  </r>
  <r>
    <x v="1"/>
    <x v="4"/>
    <x v="3"/>
    <x v="9"/>
    <n v="0"/>
    <n v="200"/>
    <n v="0"/>
    <n v="0"/>
    <n v="0"/>
    <n v="0"/>
    <n v="0"/>
    <n v="0"/>
    <n v="0"/>
  </r>
  <r>
    <x v="1"/>
    <x v="4"/>
    <x v="3"/>
    <x v="10"/>
    <n v="11.4"/>
    <n v="200"/>
    <n v="0"/>
    <n v="5.6480000000000002E-2"/>
    <n v="4.3220000000000001E-2"/>
    <n v="1.81E-3"/>
    <n v="4.6499999999999996E-3"/>
    <n v="0.15687999999999999"/>
    <n v="0"/>
  </r>
  <r>
    <x v="1"/>
    <x v="4"/>
    <x v="4"/>
    <x v="0"/>
    <n v="8.1999999999999993"/>
    <n v="200"/>
    <n v="0"/>
    <n v="4.0620000000000003E-2"/>
    <n v="1.9879999999999998E-2"/>
    <n v="1.72E-3"/>
    <n v="8.6999999999999994E-3"/>
    <n v="0.11285000000000001"/>
    <n v="0"/>
  </r>
  <r>
    <x v="1"/>
    <x v="4"/>
    <x v="4"/>
    <x v="1"/>
    <n v="43.81"/>
    <n v="200"/>
    <n v="0"/>
    <n v="0.21704000000000001"/>
    <n v="6.7890000000000006E-2"/>
    <n v="2.4140000000000002E-2"/>
    <n v="2.5329999999999998E-2"/>
    <n v="0.60289999999999999"/>
    <n v="0"/>
  </r>
  <r>
    <x v="1"/>
    <x v="4"/>
    <x v="4"/>
    <x v="2"/>
    <n v="2.73"/>
    <n v="200"/>
    <n v="0"/>
    <n v="1.353E-2"/>
    <n v="8.6800000000000002E-3"/>
    <n v="1.9000000000000001E-4"/>
    <n v="6.9999999999999994E-5"/>
    <n v="3.7569999999999999E-2"/>
    <n v="0"/>
  </r>
  <r>
    <x v="1"/>
    <x v="4"/>
    <x v="4"/>
    <x v="3"/>
    <n v="2.74"/>
    <n v="200"/>
    <n v="0"/>
    <n v="1.357E-2"/>
    <n v="1.069E-2"/>
    <n v="4.6000000000000001E-4"/>
    <n v="3.6999999999999999E-4"/>
    <n v="3.771E-2"/>
    <n v="0"/>
  </r>
  <r>
    <x v="1"/>
    <x v="4"/>
    <x v="4"/>
    <x v="4"/>
    <n v="16.420000000000002"/>
    <n v="200"/>
    <n v="0"/>
    <n v="8.1350000000000006E-2"/>
    <n v="6.8000000000000005E-4"/>
    <n v="6.2810000000000005E-2"/>
    <n v="1.7700000000000001E-3"/>
    <n v="0.22597"/>
    <n v="0"/>
  </r>
  <r>
    <x v="1"/>
    <x v="4"/>
    <x v="4"/>
    <x v="5"/>
    <n v="32.9"/>
    <n v="200"/>
    <n v="0"/>
    <n v="0.16299"/>
    <n v="2.9510000000000002E-2"/>
    <n v="4.9959999999999997E-2"/>
    <n v="5.6600000000000001E-3"/>
    <n v="0.45276"/>
    <n v="0"/>
  </r>
  <r>
    <x v="1"/>
    <x v="4"/>
    <x v="4"/>
    <x v="6"/>
    <n v="84.87"/>
    <n v="200"/>
    <n v="0"/>
    <n v="0.42046"/>
    <n v="3.5E-4"/>
    <n v="7.26E-3"/>
    <n v="0.11166"/>
    <n v="1.1679600000000001"/>
    <n v="0"/>
  </r>
  <r>
    <x v="1"/>
    <x v="4"/>
    <x v="4"/>
    <x v="7"/>
    <n v="2.73"/>
    <n v="200"/>
    <n v="0"/>
    <n v="1.353E-2"/>
    <n v="1.085E-2"/>
    <n v="5.0000000000000002E-5"/>
    <n v="3.2000000000000003E-4"/>
    <n v="3.7569999999999999E-2"/>
    <n v="0"/>
  </r>
  <r>
    <x v="1"/>
    <x v="4"/>
    <x v="4"/>
    <x v="8"/>
    <n v="16.440000000000001"/>
    <n v="200"/>
    <n v="0"/>
    <n v="8.1449999999999995E-2"/>
    <n v="3.671E-2"/>
    <n v="1.353E-2"/>
    <n v="1.0359999999999999E-2"/>
    <n v="0.22624"/>
    <n v="0"/>
  </r>
  <r>
    <x v="1"/>
    <x v="4"/>
    <x v="4"/>
    <x v="9"/>
    <n v="0"/>
    <n v="200"/>
    <n v="0"/>
    <n v="0"/>
    <n v="0"/>
    <n v="0"/>
    <n v="0"/>
    <n v="0"/>
    <n v="0"/>
  </r>
  <r>
    <x v="1"/>
    <x v="4"/>
    <x v="4"/>
    <x v="10"/>
    <n v="63.02"/>
    <n v="200"/>
    <n v="0"/>
    <n v="0.31222"/>
    <n v="0.11183"/>
    <n v="7.77E-3"/>
    <n v="5.45E-2"/>
    <n v="0.86726000000000003"/>
    <n v="0"/>
  </r>
  <r>
    <x v="1"/>
    <x v="4"/>
    <x v="5"/>
    <x v="0"/>
    <n v="0.89"/>
    <n v="200"/>
    <n v="0"/>
    <n v="4.4099999999999999E-3"/>
    <n v="2.63E-3"/>
    <n v="3.0000000000000001E-5"/>
    <n v="6.4000000000000005E-4"/>
    <n v="1.225E-2"/>
    <n v="0"/>
  </r>
  <r>
    <x v="1"/>
    <x v="4"/>
    <x v="5"/>
    <x v="1"/>
    <n v="4.9000000000000004"/>
    <n v="200"/>
    <n v="0"/>
    <n v="2.4279999999999999E-2"/>
    <n v="6.5100000000000002E-3"/>
    <n v="1.3799999999999999E-3"/>
    <n v="4.2300000000000003E-3"/>
    <n v="6.7430000000000004E-2"/>
    <n v="0"/>
  </r>
  <r>
    <x v="1"/>
    <x v="4"/>
    <x v="5"/>
    <x v="2"/>
    <n v="0.28999999999999998"/>
    <n v="200"/>
    <n v="0"/>
    <n v="1.4400000000000001E-3"/>
    <n v="9.6000000000000002E-4"/>
    <n v="0"/>
    <n v="1.0000000000000001E-5"/>
    <n v="3.9899999999999996E-3"/>
    <n v="0"/>
  </r>
  <r>
    <x v="1"/>
    <x v="4"/>
    <x v="5"/>
    <x v="3"/>
    <n v="0.28999999999999998"/>
    <n v="200"/>
    <n v="0"/>
    <n v="1.4400000000000001E-3"/>
    <n v="1.16E-3"/>
    <n v="3.0000000000000001E-5"/>
    <n v="3.0000000000000001E-5"/>
    <n v="3.9899999999999996E-3"/>
    <n v="0"/>
  </r>
  <r>
    <x v="1"/>
    <x v="4"/>
    <x v="5"/>
    <x v="4"/>
    <n v="1.85"/>
    <n v="200"/>
    <n v="0"/>
    <n v="9.1699999999999993E-3"/>
    <n v="1.3999999999999999E-4"/>
    <n v="6.7400000000000003E-3"/>
    <n v="9.6000000000000002E-4"/>
    <n v="2.546E-2"/>
    <n v="0"/>
  </r>
  <r>
    <x v="1"/>
    <x v="4"/>
    <x v="5"/>
    <x v="5"/>
    <n v="3.7"/>
    <n v="200"/>
    <n v="0"/>
    <n v="1.8329999999999999E-2"/>
    <n v="7.5599999999999999E-3"/>
    <n v="7.0600000000000003E-3"/>
    <n v="1.3600000000000001E-3"/>
    <n v="5.092E-2"/>
    <n v="0"/>
  </r>
  <r>
    <x v="1"/>
    <x v="4"/>
    <x v="5"/>
    <x v="6"/>
    <n v="9.58"/>
    <n v="200"/>
    <n v="0"/>
    <n v="4.7460000000000002E-2"/>
    <n v="0"/>
    <n v="2.1199999999999999E-3"/>
    <n v="1.0670000000000001E-2"/>
    <n v="0.13184000000000001"/>
    <n v="0"/>
  </r>
  <r>
    <x v="1"/>
    <x v="4"/>
    <x v="5"/>
    <x v="7"/>
    <n v="0.28999999999999998"/>
    <n v="200"/>
    <n v="0"/>
    <n v="1.4400000000000001E-3"/>
    <n v="1.1299999999999999E-3"/>
    <n v="0"/>
    <n v="4.0000000000000003E-5"/>
    <n v="3.9899999999999996E-3"/>
    <n v="0"/>
  </r>
  <r>
    <x v="1"/>
    <x v="4"/>
    <x v="5"/>
    <x v="8"/>
    <n v="1.85"/>
    <n v="200"/>
    <n v="0"/>
    <n v="9.1699999999999993E-3"/>
    <n v="4.1700000000000001E-3"/>
    <n v="4.2999999999999999E-4"/>
    <n v="1.6000000000000001E-3"/>
    <n v="2.546E-2"/>
    <n v="0"/>
  </r>
  <r>
    <x v="1"/>
    <x v="4"/>
    <x v="5"/>
    <x v="9"/>
    <n v="0"/>
    <n v="200"/>
    <n v="0"/>
    <n v="0"/>
    <n v="0"/>
    <n v="0"/>
    <n v="0"/>
    <n v="0"/>
    <n v="0"/>
  </r>
  <r>
    <x v="1"/>
    <x v="4"/>
    <x v="5"/>
    <x v="10"/>
    <n v="7.09"/>
    <n v="200"/>
    <n v="0"/>
    <n v="3.5130000000000002E-2"/>
    <n v="2.6540000000000001E-2"/>
    <n v="2.9E-4"/>
    <n v="3.1900000000000001E-3"/>
    <n v="9.7570000000000004E-2"/>
    <n v="0"/>
  </r>
  <r>
    <x v="1"/>
    <x v="4"/>
    <x v="6"/>
    <x v="0"/>
    <n v="2.4900000000000002"/>
    <n v="200"/>
    <n v="0"/>
    <n v="1.234E-2"/>
    <n v="6.9499999999999996E-3"/>
    <n v="3.1E-4"/>
    <n v="2.99E-3"/>
    <n v="3.4270000000000002E-2"/>
    <n v="0"/>
  </r>
  <r>
    <x v="1"/>
    <x v="4"/>
    <x v="6"/>
    <x v="1"/>
    <n v="13.48"/>
    <n v="200"/>
    <n v="0"/>
    <n v="6.6780000000000006E-2"/>
    <n v="2.4049999999999998E-2"/>
    <n v="1.221E-2"/>
    <n v="9.6600000000000002E-3"/>
    <n v="0.18551000000000001"/>
    <n v="0"/>
  </r>
  <r>
    <x v="1"/>
    <x v="4"/>
    <x v="6"/>
    <x v="2"/>
    <n v="0.84"/>
    <n v="200"/>
    <n v="0"/>
    <n v="4.1599999999999996E-3"/>
    <n v="2.3999999999999998E-3"/>
    <n v="2.0000000000000002E-5"/>
    <n v="4.0000000000000003E-5"/>
    <n v="1.1560000000000001E-2"/>
    <n v="0"/>
  </r>
  <r>
    <x v="1"/>
    <x v="4"/>
    <x v="6"/>
    <x v="3"/>
    <n v="0.83"/>
    <n v="200"/>
    <n v="0"/>
    <n v="4.1099999999999999E-3"/>
    <n v="3.0699999999999998E-3"/>
    <n v="2.1000000000000001E-4"/>
    <n v="5.0000000000000002E-5"/>
    <n v="1.142E-2"/>
    <n v="0"/>
  </r>
  <r>
    <x v="1"/>
    <x v="4"/>
    <x v="6"/>
    <x v="4"/>
    <n v="5.04"/>
    <n v="200"/>
    <n v="0"/>
    <n v="2.4969999999999999E-2"/>
    <n v="0"/>
    <n v="1.8849999999999999E-2"/>
    <n v="2.3600000000000001E-3"/>
    <n v="6.9360000000000005E-2"/>
    <n v="0"/>
  </r>
  <r>
    <x v="1"/>
    <x v="4"/>
    <x v="6"/>
    <x v="5"/>
    <n v="10.08"/>
    <n v="200"/>
    <n v="0"/>
    <n v="4.9939999999999998E-2"/>
    <n v="1.6369999999999999E-2"/>
    <n v="1.2749999999999999E-2"/>
    <n v="3.0000000000000001E-3"/>
    <n v="0.13872000000000001"/>
    <n v="0"/>
  </r>
  <r>
    <x v="1"/>
    <x v="4"/>
    <x v="6"/>
    <x v="6"/>
    <n v="26.08"/>
    <n v="200"/>
    <n v="0"/>
    <n v="0.12920999999999999"/>
    <n v="0"/>
    <n v="9.7300000000000008E-3"/>
    <n v="5.5500000000000001E-2"/>
    <n v="0.35891000000000001"/>
    <n v="0"/>
  </r>
  <r>
    <x v="1"/>
    <x v="4"/>
    <x v="6"/>
    <x v="7"/>
    <n v="0.83"/>
    <n v="200"/>
    <n v="0"/>
    <n v="4.1099999999999999E-3"/>
    <n v="3.2799999999999999E-3"/>
    <n v="4.0000000000000003E-5"/>
    <n v="1.4999999999999999E-4"/>
    <n v="1.142E-2"/>
    <n v="0"/>
  </r>
  <r>
    <x v="1"/>
    <x v="4"/>
    <x v="6"/>
    <x v="8"/>
    <n v="5.05"/>
    <n v="200"/>
    <n v="0"/>
    <n v="2.5020000000000001E-2"/>
    <n v="1.278E-2"/>
    <n v="3.1099999999999999E-3"/>
    <n v="4.0600000000000002E-3"/>
    <n v="6.9500000000000006E-2"/>
    <n v="0"/>
  </r>
  <r>
    <x v="1"/>
    <x v="4"/>
    <x v="6"/>
    <x v="9"/>
    <n v="0"/>
    <n v="200"/>
    <n v="0"/>
    <n v="0"/>
    <n v="0"/>
    <n v="0"/>
    <n v="0"/>
    <n v="0"/>
    <n v="0"/>
  </r>
  <r>
    <x v="1"/>
    <x v="4"/>
    <x v="6"/>
    <x v="10"/>
    <n v="19.34"/>
    <n v="200"/>
    <n v="0"/>
    <n v="9.5810000000000006E-2"/>
    <n v="4.9020000000000001E-2"/>
    <n v="1.0200000000000001E-3"/>
    <n v="6.0299999999999998E-3"/>
    <n v="0.26615"/>
    <n v="0"/>
  </r>
  <r>
    <x v="1"/>
    <x v="4"/>
    <x v="7"/>
    <x v="0"/>
    <n v="1.77"/>
    <n v="200"/>
    <n v="0"/>
    <n v="8.77E-3"/>
    <n v="5.3699999999999998E-3"/>
    <n v="1.6000000000000001E-4"/>
    <n v="2.1900000000000001E-3"/>
    <n v="2.436E-2"/>
    <n v="0"/>
  </r>
  <r>
    <x v="1"/>
    <x v="4"/>
    <x v="7"/>
    <x v="1"/>
    <n v="9.6300000000000008"/>
    <n v="200"/>
    <n v="0"/>
    <n v="4.7710000000000002E-2"/>
    <n v="2.1299999999999999E-2"/>
    <n v="5.6899999999999997E-3"/>
    <n v="1.274E-2"/>
    <n v="0.13253000000000001"/>
    <n v="0"/>
  </r>
  <r>
    <x v="1"/>
    <x v="4"/>
    <x v="7"/>
    <x v="2"/>
    <n v="0.57999999999999996"/>
    <n v="200"/>
    <n v="0"/>
    <n v="2.8700000000000002E-3"/>
    <n v="1.97E-3"/>
    <n v="2.0000000000000002E-5"/>
    <n v="3.4000000000000002E-4"/>
    <n v="7.9799999999999992E-3"/>
    <n v="0"/>
  </r>
  <r>
    <x v="1"/>
    <x v="4"/>
    <x v="7"/>
    <x v="3"/>
    <n v="0.61"/>
    <n v="200"/>
    <n v="0"/>
    <n v="3.0200000000000001E-3"/>
    <n v="2.6099999999999999E-3"/>
    <n v="9.0000000000000006E-5"/>
    <n v="6.9999999999999994E-5"/>
    <n v="8.3899999999999999E-3"/>
    <n v="0"/>
  </r>
  <r>
    <x v="1"/>
    <x v="4"/>
    <x v="7"/>
    <x v="4"/>
    <n v="3.59"/>
    <n v="200"/>
    <n v="0"/>
    <n v="1.779E-2"/>
    <n v="0"/>
    <n v="1.4460000000000001E-2"/>
    <n v="7.2000000000000005E-4"/>
    <n v="4.9399999999999999E-2"/>
    <n v="0"/>
  </r>
  <r>
    <x v="1"/>
    <x v="4"/>
    <x v="7"/>
    <x v="5"/>
    <n v="7.27"/>
    <n v="200"/>
    <n v="0"/>
    <n v="3.6020000000000003E-2"/>
    <n v="1.257E-2"/>
    <n v="2.2769999999999999E-2"/>
    <n v="7.3999999999999999E-4"/>
    <n v="0.10005"/>
    <n v="0"/>
  </r>
  <r>
    <x v="1"/>
    <x v="4"/>
    <x v="7"/>
    <x v="6"/>
    <n v="18.809999999999999"/>
    <n v="200"/>
    <n v="0"/>
    <n v="9.3189999999999995E-2"/>
    <n v="0"/>
    <n v="1.6E-2"/>
    <n v="5.4899999999999997E-2"/>
    <n v="0.25885999999999998"/>
    <n v="0"/>
  </r>
  <r>
    <x v="1"/>
    <x v="4"/>
    <x v="7"/>
    <x v="7"/>
    <n v="0.61"/>
    <n v="200"/>
    <n v="0"/>
    <n v="3.0200000000000001E-3"/>
    <n v="2.63E-3"/>
    <n v="1.0000000000000001E-5"/>
    <n v="2.7999999999999998E-4"/>
    <n v="8.3899999999999999E-3"/>
    <n v="0"/>
  </r>
  <r>
    <x v="1"/>
    <x v="4"/>
    <x v="7"/>
    <x v="8"/>
    <n v="3.63"/>
    <n v="200"/>
    <n v="0"/>
    <n v="1.7979999999999999E-2"/>
    <n v="6.4999999999999997E-3"/>
    <n v="3.3300000000000001E-3"/>
    <n v="4.9199999999999999E-3"/>
    <n v="4.9959999999999997E-2"/>
    <n v="0"/>
  </r>
  <r>
    <x v="1"/>
    <x v="4"/>
    <x v="7"/>
    <x v="9"/>
    <n v="0"/>
    <n v="200"/>
    <n v="0"/>
    <n v="0"/>
    <n v="0"/>
    <n v="0"/>
    <n v="0"/>
    <n v="0"/>
    <n v="0"/>
  </r>
  <r>
    <x v="1"/>
    <x v="4"/>
    <x v="7"/>
    <x v="10"/>
    <n v="13.94"/>
    <n v="200"/>
    <n v="0"/>
    <n v="6.9059999999999996E-2"/>
    <n v="5.1529999999999999E-2"/>
    <n v="2.1000000000000001E-4"/>
    <n v="1.516E-2"/>
    <n v="0.19184000000000001"/>
    <n v="0"/>
  </r>
  <r>
    <x v="1"/>
    <x v="4"/>
    <x v="8"/>
    <x v="0"/>
    <n v="4.71"/>
    <n v="499.99"/>
    <n v="5"/>
    <n v="2.3550000000000001E-2"/>
    <n v="1.738E-2"/>
    <n v="3.7100000000000002E-3"/>
    <n v="1.32E-3"/>
    <n v="6.5420000000000006E-2"/>
    <n v="1.898E-2"/>
  </r>
  <r>
    <x v="1"/>
    <x v="4"/>
    <x v="8"/>
    <x v="1"/>
    <n v="24.66"/>
    <n v="200"/>
    <n v="0"/>
    <n v="0.12217"/>
    <n v="9.1480000000000006E-2"/>
    <n v="4.3899999999999998E-3"/>
    <n v="1.536E-2"/>
    <n v="0.33935999999999999"/>
    <n v="0"/>
  </r>
  <r>
    <x v="1"/>
    <x v="4"/>
    <x v="8"/>
    <x v="2"/>
    <n v="1.53"/>
    <n v="200"/>
    <n v="0"/>
    <n v="7.5799999999999999E-3"/>
    <n v="1.2899999999999999E-3"/>
    <n v="1E-4"/>
    <n v="4.6999999999999999E-4"/>
    <n v="2.1059999999999999E-2"/>
    <n v="0"/>
  </r>
  <r>
    <x v="1"/>
    <x v="4"/>
    <x v="8"/>
    <x v="3"/>
    <n v="1.53"/>
    <n v="200"/>
    <n v="0"/>
    <n v="7.5799999999999999E-3"/>
    <n v="6.0400000000000002E-3"/>
    <n v="3.8000000000000002E-4"/>
    <n v="2.1000000000000001E-4"/>
    <n v="2.1059999999999999E-2"/>
    <n v="0"/>
  </r>
  <r>
    <x v="1"/>
    <x v="4"/>
    <x v="8"/>
    <x v="4"/>
    <n v="9.42"/>
    <n v="1222.1600000000001"/>
    <n v="73.32996"/>
    <n v="4.9979999999999997E-2"/>
    <n v="0"/>
    <n v="4.0779999999999997E-2"/>
    <n v="1.47E-3"/>
    <n v="0.13883999999999999"/>
    <n v="0.22764000000000001"/>
  </r>
  <r>
    <x v="1"/>
    <x v="4"/>
    <x v="8"/>
    <x v="5"/>
    <n v="18.510000000000002"/>
    <n v="1999.95"/>
    <n v="20"/>
    <n v="9.3039999999999998E-2"/>
    <n v="3.5630000000000002E-2"/>
    <n v="4.7800000000000002E-2"/>
    <n v="3.0100000000000001E-3"/>
    <n v="0.25845000000000001"/>
    <n v="5.6730000000000003E-2"/>
  </r>
  <r>
    <x v="1"/>
    <x v="4"/>
    <x v="8"/>
    <x v="6"/>
    <n v="48.06"/>
    <n v="887.97"/>
    <n v="17.75977"/>
    <n v="0.23916999999999999"/>
    <n v="0"/>
    <n v="6.769E-2"/>
    <n v="7.9939999999999997E-2"/>
    <n v="0.66437000000000002"/>
    <n v="5.7919999999999999E-2"/>
  </r>
  <r>
    <x v="1"/>
    <x v="4"/>
    <x v="8"/>
    <x v="7"/>
    <n v="1.53"/>
    <n v="200"/>
    <n v="0"/>
    <n v="7.5799999999999999E-3"/>
    <n v="6.2899999999999996E-3"/>
    <n v="3.0000000000000001E-5"/>
    <n v="3.3E-4"/>
    <n v="2.1059999999999999E-2"/>
    <n v="0"/>
  </r>
  <r>
    <x v="1"/>
    <x v="4"/>
    <x v="8"/>
    <x v="8"/>
    <n v="9.49"/>
    <n v="1151.98"/>
    <n v="11.520020000000001"/>
    <n v="4.7820000000000001E-2"/>
    <n v="1.9910000000000001E-2"/>
    <n v="6.8799999999999998E-3"/>
    <n v="7.3400000000000002E-3"/>
    <n v="0.13283"/>
    <n v="3.669E-2"/>
  </r>
  <r>
    <x v="1"/>
    <x v="4"/>
    <x v="8"/>
    <x v="9"/>
    <n v="0.02"/>
    <n v="200"/>
    <n v="0"/>
    <n v="1E-4"/>
    <n v="0"/>
    <n v="1.0000000000000001E-5"/>
    <n v="2.0000000000000002E-5"/>
    <n v="2.7999999999999998E-4"/>
    <n v="0"/>
  </r>
  <r>
    <x v="1"/>
    <x v="4"/>
    <x v="8"/>
    <x v="10"/>
    <n v="35.479999999999997"/>
    <n v="200"/>
    <n v="0"/>
    <n v="0.17585000000000001"/>
    <n v="8.9910000000000004E-2"/>
    <n v="4.5399999999999998E-3"/>
    <n v="2.1250000000000002E-2"/>
    <n v="0.48847000000000002"/>
    <n v="0"/>
  </r>
  <r>
    <x v="1"/>
    <x v="5"/>
    <x v="0"/>
    <x v="0"/>
    <n v="1.0900000000000001"/>
    <n v="200"/>
    <n v="0"/>
    <n v="5.4000000000000003E-3"/>
    <n v="4.45E-3"/>
    <n v="1.0000000000000001E-5"/>
    <n v="2.9999999999999997E-4"/>
    <n v="1.4999999999999999E-2"/>
    <n v="0"/>
  </r>
  <r>
    <x v="1"/>
    <x v="5"/>
    <x v="0"/>
    <x v="1"/>
    <n v="5.81"/>
    <n v="200"/>
    <n v="0"/>
    <n v="2.8840000000000001E-2"/>
    <n v="1.034E-2"/>
    <n v="3.5799999999999998E-3"/>
    <n v="5.9199999999999999E-3"/>
    <n v="8.0110000000000001E-2"/>
    <n v="0"/>
  </r>
  <r>
    <x v="1"/>
    <x v="5"/>
    <x v="0"/>
    <x v="2"/>
    <n v="0.36"/>
    <n v="200"/>
    <n v="0"/>
    <n v="1.7799999999999999E-3"/>
    <n v="9.3000000000000005E-4"/>
    <n v="0"/>
    <n v="6.9999999999999994E-5"/>
    <n v="4.9500000000000004E-3"/>
    <n v="0"/>
  </r>
  <r>
    <x v="1"/>
    <x v="5"/>
    <x v="0"/>
    <x v="3"/>
    <n v="0.36"/>
    <n v="200"/>
    <n v="0"/>
    <n v="1.7799999999999999E-3"/>
    <n v="1.2999999999999999E-3"/>
    <n v="4.0000000000000003E-5"/>
    <n v="3.0000000000000001E-5"/>
    <n v="4.9500000000000004E-3"/>
    <n v="0"/>
  </r>
  <r>
    <x v="1"/>
    <x v="5"/>
    <x v="0"/>
    <x v="4"/>
    <n v="2.2000000000000002"/>
    <n v="200"/>
    <n v="0"/>
    <n v="1.1390000000000001E-2"/>
    <n v="0"/>
    <n v="3.7100000000000002E-3"/>
    <n v="3.7499999999999999E-3"/>
    <n v="3.1629999999999998E-2"/>
    <n v="0"/>
  </r>
  <r>
    <x v="1"/>
    <x v="5"/>
    <x v="0"/>
    <x v="5"/>
    <n v="4.37"/>
    <n v="200"/>
    <n v="0"/>
    <n v="2.172E-2"/>
    <n v="3.8E-3"/>
    <n v="5.1200000000000004E-3"/>
    <n v="3.5000000000000001E-3"/>
    <n v="6.0339999999999998E-2"/>
    <n v="0"/>
  </r>
  <r>
    <x v="1"/>
    <x v="5"/>
    <x v="0"/>
    <x v="6"/>
    <n v="11.2"/>
    <n v="200"/>
    <n v="0"/>
    <n v="5.5570000000000001E-2"/>
    <n v="1.069E-2"/>
    <n v="2.0000000000000001E-4"/>
    <n v="1.754E-2"/>
    <n v="0.15437000000000001"/>
    <n v="0"/>
  </r>
  <r>
    <x v="1"/>
    <x v="5"/>
    <x v="0"/>
    <x v="7"/>
    <n v="0.36"/>
    <n v="200"/>
    <n v="0"/>
    <n v="1.7799999999999999E-3"/>
    <n v="1.3500000000000001E-3"/>
    <n v="0"/>
    <n v="9.0000000000000006E-5"/>
    <n v="4.9500000000000004E-3"/>
    <n v="0"/>
  </r>
  <r>
    <x v="1"/>
    <x v="5"/>
    <x v="0"/>
    <x v="8"/>
    <n v="2.1800000000000002"/>
    <n v="200"/>
    <n v="0"/>
    <n v="1.0869999999999999E-2"/>
    <n v="7.7799999999999996E-3"/>
    <n v="1.7000000000000001E-4"/>
    <n v="9.3999999999999997E-4"/>
    <n v="3.0179999999999998E-2"/>
    <n v="0"/>
  </r>
  <r>
    <x v="1"/>
    <x v="5"/>
    <x v="0"/>
    <x v="9"/>
    <n v="0"/>
    <n v="200"/>
    <n v="0"/>
    <n v="0"/>
    <n v="0"/>
    <n v="0"/>
    <n v="0"/>
    <n v="0"/>
    <n v="0"/>
  </r>
  <r>
    <x v="1"/>
    <x v="5"/>
    <x v="0"/>
    <x v="10"/>
    <n v="8.33"/>
    <n v="200"/>
    <n v="0"/>
    <n v="4.1270000000000001E-2"/>
    <n v="2.3910000000000001E-2"/>
    <n v="5.5999999999999995E-4"/>
    <n v="7.6099999999999996E-3"/>
    <n v="0.11464000000000001"/>
    <n v="0"/>
  </r>
  <r>
    <x v="1"/>
    <x v="5"/>
    <x v="1"/>
    <x v="0"/>
    <n v="7.42"/>
    <n v="200"/>
    <n v="0"/>
    <n v="3.6760000000000001E-2"/>
    <n v="1.789E-2"/>
    <n v="1.06E-3"/>
    <n v="1.359E-2"/>
    <n v="0.10212"/>
    <n v="0"/>
  </r>
  <r>
    <x v="1"/>
    <x v="5"/>
    <x v="1"/>
    <x v="1"/>
    <n v="38.15"/>
    <n v="200"/>
    <n v="0"/>
    <n v="0.189"/>
    <n v="5.0700000000000002E-2"/>
    <n v="3.0519999999999999E-2"/>
    <n v="0.10922"/>
    <n v="0.52500999999999998"/>
    <n v="0"/>
  </r>
  <r>
    <x v="1"/>
    <x v="5"/>
    <x v="1"/>
    <x v="2"/>
    <n v="2.54"/>
    <n v="200"/>
    <n v="0"/>
    <n v="1.2630000000000001E-2"/>
    <n v="2.1800000000000001E-3"/>
    <n v="8.3000000000000001E-4"/>
    <n v="7.3000000000000001E-3"/>
    <n v="3.5069999999999997E-2"/>
    <n v="0"/>
  </r>
  <r>
    <x v="1"/>
    <x v="5"/>
    <x v="1"/>
    <x v="3"/>
    <n v="2.37"/>
    <n v="200"/>
    <n v="0"/>
    <n v="1.174E-2"/>
    <n v="9.8300000000000002E-3"/>
    <n v="5.0000000000000001E-4"/>
    <n v="4.2999999999999999E-4"/>
    <n v="3.2620000000000003E-2"/>
    <n v="0"/>
  </r>
  <r>
    <x v="1"/>
    <x v="5"/>
    <x v="1"/>
    <x v="4"/>
    <n v="14.42"/>
    <n v="1999.95"/>
    <n v="40"/>
    <n v="7.3230000000000003E-2"/>
    <n v="9.3000000000000005E-4"/>
    <n v="5.8659999999999997E-2"/>
    <n v="3.13E-3"/>
    <n v="0.20341000000000001"/>
    <n v="0.11345"/>
  </r>
  <r>
    <x v="1"/>
    <x v="5"/>
    <x v="1"/>
    <x v="5"/>
    <n v="28.89"/>
    <n v="641"/>
    <n v="6.4101600000000003"/>
    <n v="0.14335000000000001"/>
    <n v="3.0499999999999999E-2"/>
    <n v="7.3880000000000001E-2"/>
    <n v="1.8769999999999998E-2"/>
    <n v="0.39817999999999998"/>
    <n v="2.3089999999999999E-2"/>
  </r>
  <r>
    <x v="1"/>
    <x v="5"/>
    <x v="1"/>
    <x v="6"/>
    <n v="74.77"/>
    <n v="1379.39"/>
    <n v="82.759770000000003"/>
    <n v="0.37359999999999999"/>
    <n v="4.0000000000000003E-5"/>
    <n v="0.14476"/>
    <n v="0.14404"/>
    <n v="1.0377700000000001"/>
    <n v="0.25211"/>
  </r>
  <r>
    <x v="1"/>
    <x v="5"/>
    <x v="1"/>
    <x v="7"/>
    <n v="2.39"/>
    <n v="200"/>
    <n v="0"/>
    <n v="1.184E-2"/>
    <n v="9.6799999999999994E-3"/>
    <n v="8.0000000000000007E-5"/>
    <n v="1.0300000000000001E-3"/>
    <n v="3.2890000000000003E-2"/>
    <n v="0"/>
  </r>
  <r>
    <x v="1"/>
    <x v="5"/>
    <x v="1"/>
    <x v="8"/>
    <n v="14.8"/>
    <n v="1999.95"/>
    <n v="40"/>
    <n v="7.5109999999999996E-2"/>
    <n v="3.0640000000000001E-2"/>
    <n v="3.4180000000000002E-2"/>
    <n v="6.8700000000000002E-3"/>
    <n v="0.20865"/>
    <n v="0.11345"/>
  </r>
  <r>
    <x v="1"/>
    <x v="5"/>
    <x v="1"/>
    <x v="9"/>
    <n v="0.05"/>
    <n v="200"/>
    <n v="0"/>
    <n v="2.5000000000000001E-4"/>
    <n v="0"/>
    <n v="0"/>
    <n v="1.6000000000000001E-4"/>
    <n v="6.8999999999999997E-4"/>
    <n v="0"/>
  </r>
  <r>
    <x v="1"/>
    <x v="5"/>
    <x v="1"/>
    <x v="10"/>
    <n v="54.73"/>
    <n v="200"/>
    <n v="0"/>
    <n v="0.27113999999999999"/>
    <n v="0.11068"/>
    <n v="1.4160000000000001E-2"/>
    <n v="7.4749999999999997E-2"/>
    <n v="0.75317999999999996"/>
    <n v="0"/>
  </r>
  <r>
    <x v="1"/>
    <x v="5"/>
    <x v="2"/>
    <x v="0"/>
    <n v="12.26"/>
    <n v="200"/>
    <n v="0"/>
    <n v="6.0740000000000002E-2"/>
    <n v="3.6450000000000003E-2"/>
    <n v="2.8500000000000001E-3"/>
    <n v="1.6449999999999999E-2"/>
    <n v="0.16872000000000001"/>
    <n v="0"/>
  </r>
  <r>
    <x v="1"/>
    <x v="5"/>
    <x v="2"/>
    <x v="1"/>
    <n v="65.44"/>
    <n v="200"/>
    <n v="0"/>
    <n v="0.32419999999999999"/>
    <n v="0.10184"/>
    <n v="6.3109999999999999E-2"/>
    <n v="0.17638999999999999"/>
    <n v="0.90056999999999998"/>
    <n v="0"/>
  </r>
  <r>
    <x v="1"/>
    <x v="5"/>
    <x v="2"/>
    <x v="2"/>
    <n v="4.08"/>
    <n v="200"/>
    <n v="0"/>
    <n v="2.0209999999999999E-2"/>
    <n v="1.2E-2"/>
    <n v="8.0000000000000007E-5"/>
    <n v="1.67E-3"/>
    <n v="5.6149999999999999E-2"/>
    <n v="0"/>
  </r>
  <r>
    <x v="1"/>
    <x v="5"/>
    <x v="2"/>
    <x v="3"/>
    <n v="4.1100000000000003"/>
    <n v="200"/>
    <n v="0"/>
    <n v="2.036E-2"/>
    <n v="1.6080000000000001E-2"/>
    <n v="8.0000000000000004E-4"/>
    <n v="1.25E-3"/>
    <n v="5.6559999999999999E-2"/>
    <n v="0"/>
  </r>
  <r>
    <x v="1"/>
    <x v="5"/>
    <x v="2"/>
    <x v="4"/>
    <n v="24.54"/>
    <n v="200"/>
    <n v="0"/>
    <n v="0.12157999999999999"/>
    <n v="7.6999999999999996E-4"/>
    <n v="0.10301"/>
    <n v="2.7999999999999998E-4"/>
    <n v="0.33771000000000001"/>
    <n v="0"/>
  </r>
  <r>
    <x v="1"/>
    <x v="5"/>
    <x v="2"/>
    <x v="5"/>
    <n v="49.09"/>
    <n v="200"/>
    <n v="0"/>
    <n v="0.2432"/>
    <n v="2.2939999999999999E-2"/>
    <n v="0.11568000000000001"/>
    <n v="5.0939999999999999E-2"/>
    <n v="0.67556000000000005"/>
    <n v="0"/>
  </r>
  <r>
    <x v="1"/>
    <x v="5"/>
    <x v="2"/>
    <x v="6"/>
    <n v="126.79"/>
    <n v="200"/>
    <n v="0"/>
    <n v="0.62814999999999999"/>
    <n v="7.5799999999999999E-3"/>
    <n v="4.947E-2"/>
    <n v="0.35435"/>
    <n v="1.74485"/>
    <n v="0"/>
  </r>
  <r>
    <x v="1"/>
    <x v="5"/>
    <x v="2"/>
    <x v="7"/>
    <n v="4.0999999999999996"/>
    <n v="200"/>
    <n v="0"/>
    <n v="2.0310000000000002E-2"/>
    <n v="1.669E-2"/>
    <n v="5.0000000000000002E-5"/>
    <n v="2.5300000000000001E-3"/>
    <n v="5.6419999999999998E-2"/>
    <n v="0"/>
  </r>
  <r>
    <x v="1"/>
    <x v="5"/>
    <x v="2"/>
    <x v="8"/>
    <n v="24.52"/>
    <n v="200"/>
    <n v="0"/>
    <n v="0.12148"/>
    <n v="6.3769999999999993E-2"/>
    <n v="1.1990000000000001E-2"/>
    <n v="3.8780000000000002E-2"/>
    <n v="0.33744000000000002"/>
    <n v="0"/>
  </r>
  <r>
    <x v="1"/>
    <x v="5"/>
    <x v="2"/>
    <x v="9"/>
    <n v="0"/>
    <n v="200"/>
    <n v="0"/>
    <n v="0"/>
    <n v="0"/>
    <n v="0"/>
    <n v="0"/>
    <n v="0"/>
    <n v="0"/>
  </r>
  <r>
    <x v="1"/>
    <x v="5"/>
    <x v="2"/>
    <x v="10"/>
    <n v="94.07"/>
    <n v="200"/>
    <n v="0"/>
    <n v="0.46604000000000001"/>
    <n v="0.22527"/>
    <n v="2.138E-2"/>
    <n v="0.12426"/>
    <n v="1.29457"/>
    <n v="0"/>
  </r>
  <r>
    <x v="1"/>
    <x v="5"/>
    <x v="3"/>
    <x v="0"/>
    <n v="1.46"/>
    <n v="200"/>
    <n v="0"/>
    <n v="7.2300000000000003E-3"/>
    <n v="5.0200000000000002E-3"/>
    <n v="2.7999999999999998E-4"/>
    <n v="1.32E-3"/>
    <n v="2.009E-2"/>
    <n v="0"/>
  </r>
  <r>
    <x v="1"/>
    <x v="5"/>
    <x v="3"/>
    <x v="1"/>
    <n v="7.88"/>
    <n v="200"/>
    <n v="0"/>
    <n v="3.9039999999999998E-2"/>
    <n v="1.274E-2"/>
    <n v="2.66E-3"/>
    <n v="1.7100000000000001E-2"/>
    <n v="0.10843999999999999"/>
    <n v="0"/>
  </r>
  <r>
    <x v="1"/>
    <x v="5"/>
    <x v="3"/>
    <x v="2"/>
    <n v="0.47"/>
    <n v="200"/>
    <n v="0"/>
    <n v="2.33E-3"/>
    <n v="1.8799999999999999E-3"/>
    <n v="0"/>
    <n v="1.6000000000000001E-4"/>
    <n v="6.4700000000000001E-3"/>
    <n v="0"/>
  </r>
  <r>
    <x v="1"/>
    <x v="5"/>
    <x v="3"/>
    <x v="3"/>
    <n v="0.5"/>
    <n v="200"/>
    <n v="0"/>
    <n v="2.48E-3"/>
    <n v="1.9599999999999999E-3"/>
    <n v="9.0000000000000006E-5"/>
    <n v="1E-4"/>
    <n v="6.8799999999999998E-3"/>
    <n v="0"/>
  </r>
  <r>
    <x v="1"/>
    <x v="5"/>
    <x v="3"/>
    <x v="4"/>
    <n v="2.97"/>
    <n v="200"/>
    <n v="0"/>
    <n v="1.4710000000000001E-2"/>
    <n v="0"/>
    <n v="8.94E-3"/>
    <n v="3.62E-3"/>
    <n v="4.0869999999999997E-2"/>
    <n v="0"/>
  </r>
  <r>
    <x v="1"/>
    <x v="5"/>
    <x v="3"/>
    <x v="5"/>
    <n v="5.94"/>
    <n v="200"/>
    <n v="0"/>
    <n v="2.9430000000000001E-2"/>
    <n v="9.8799999999999999E-3"/>
    <n v="6.3299999999999997E-3"/>
    <n v="3.13E-3"/>
    <n v="8.1739999999999993E-2"/>
    <n v="0"/>
  </r>
  <r>
    <x v="1"/>
    <x v="5"/>
    <x v="3"/>
    <x v="6"/>
    <n v="15.34"/>
    <n v="200"/>
    <n v="0"/>
    <n v="7.5999999999999998E-2"/>
    <n v="5.0000000000000002E-5"/>
    <n v="7.1300000000000001E-3"/>
    <n v="5.3069999999999999E-2"/>
    <n v="0.21110000000000001"/>
    <n v="0"/>
  </r>
  <r>
    <x v="1"/>
    <x v="5"/>
    <x v="3"/>
    <x v="7"/>
    <n v="0.5"/>
    <n v="200"/>
    <n v="0"/>
    <n v="2.48E-3"/>
    <n v="2.1099999999999999E-3"/>
    <n v="0"/>
    <n v="1.3999999999999999E-4"/>
    <n v="6.8799999999999998E-3"/>
    <n v="0"/>
  </r>
  <r>
    <x v="1"/>
    <x v="5"/>
    <x v="3"/>
    <x v="8"/>
    <n v="2.97"/>
    <n v="200"/>
    <n v="0"/>
    <n v="1.4710000000000001E-2"/>
    <n v="9.6500000000000006E-3"/>
    <n v="9.0000000000000006E-5"/>
    <n v="2.5400000000000002E-3"/>
    <n v="4.0869999999999997E-2"/>
    <n v="0"/>
  </r>
  <r>
    <x v="1"/>
    <x v="5"/>
    <x v="3"/>
    <x v="9"/>
    <n v="0"/>
    <n v="200"/>
    <n v="0"/>
    <n v="0"/>
    <n v="0"/>
    <n v="0"/>
    <n v="0"/>
    <n v="0"/>
    <n v="0"/>
  </r>
  <r>
    <x v="1"/>
    <x v="5"/>
    <x v="3"/>
    <x v="10"/>
    <n v="11.4"/>
    <n v="200"/>
    <n v="0"/>
    <n v="5.6480000000000002E-2"/>
    <n v="4.3220000000000001E-2"/>
    <n v="1.81E-3"/>
    <n v="4.6499999999999996E-3"/>
    <n v="0.15687999999999999"/>
    <n v="0"/>
  </r>
  <r>
    <x v="1"/>
    <x v="5"/>
    <x v="4"/>
    <x v="0"/>
    <n v="8.1999999999999993"/>
    <n v="200"/>
    <n v="0"/>
    <n v="4.0620000000000003E-2"/>
    <n v="1.9879999999999998E-2"/>
    <n v="1.72E-3"/>
    <n v="8.6999999999999994E-3"/>
    <n v="0.11285000000000001"/>
    <n v="0"/>
  </r>
  <r>
    <x v="1"/>
    <x v="5"/>
    <x v="4"/>
    <x v="1"/>
    <n v="43.81"/>
    <n v="200"/>
    <n v="0"/>
    <n v="0.21704000000000001"/>
    <n v="6.7890000000000006E-2"/>
    <n v="2.4140000000000002E-2"/>
    <n v="2.5329999999999998E-2"/>
    <n v="0.60289999999999999"/>
    <n v="0"/>
  </r>
  <r>
    <x v="1"/>
    <x v="5"/>
    <x v="4"/>
    <x v="2"/>
    <n v="2.73"/>
    <n v="200"/>
    <n v="0"/>
    <n v="1.353E-2"/>
    <n v="8.6800000000000002E-3"/>
    <n v="1.9000000000000001E-4"/>
    <n v="6.9999999999999994E-5"/>
    <n v="3.7569999999999999E-2"/>
    <n v="0"/>
  </r>
  <r>
    <x v="1"/>
    <x v="5"/>
    <x v="4"/>
    <x v="3"/>
    <n v="2.74"/>
    <n v="200"/>
    <n v="0"/>
    <n v="1.357E-2"/>
    <n v="1.069E-2"/>
    <n v="4.6000000000000001E-4"/>
    <n v="3.6999999999999999E-4"/>
    <n v="3.771E-2"/>
    <n v="0"/>
  </r>
  <r>
    <x v="1"/>
    <x v="5"/>
    <x v="4"/>
    <x v="4"/>
    <n v="16.420000000000002"/>
    <n v="200"/>
    <n v="0"/>
    <n v="8.1350000000000006E-2"/>
    <n v="6.8000000000000005E-4"/>
    <n v="6.2810000000000005E-2"/>
    <n v="1.7700000000000001E-3"/>
    <n v="0.22597"/>
    <n v="0"/>
  </r>
  <r>
    <x v="1"/>
    <x v="5"/>
    <x v="4"/>
    <x v="5"/>
    <n v="32.9"/>
    <n v="200"/>
    <n v="0"/>
    <n v="0.16299"/>
    <n v="2.9510000000000002E-2"/>
    <n v="4.9959999999999997E-2"/>
    <n v="5.6600000000000001E-3"/>
    <n v="0.45276"/>
    <n v="0"/>
  </r>
  <r>
    <x v="1"/>
    <x v="5"/>
    <x v="4"/>
    <x v="6"/>
    <n v="84.87"/>
    <n v="200"/>
    <n v="0"/>
    <n v="0.42046"/>
    <n v="3.5E-4"/>
    <n v="7.26E-3"/>
    <n v="0.11166"/>
    <n v="1.1679600000000001"/>
    <n v="0"/>
  </r>
  <r>
    <x v="1"/>
    <x v="5"/>
    <x v="4"/>
    <x v="7"/>
    <n v="2.73"/>
    <n v="200"/>
    <n v="0"/>
    <n v="1.353E-2"/>
    <n v="1.085E-2"/>
    <n v="5.0000000000000002E-5"/>
    <n v="3.2000000000000003E-4"/>
    <n v="3.7569999999999999E-2"/>
    <n v="0"/>
  </r>
  <r>
    <x v="1"/>
    <x v="5"/>
    <x v="4"/>
    <x v="8"/>
    <n v="16.440000000000001"/>
    <n v="200"/>
    <n v="0"/>
    <n v="8.1449999999999995E-2"/>
    <n v="3.671E-2"/>
    <n v="1.353E-2"/>
    <n v="1.0359999999999999E-2"/>
    <n v="0.22624"/>
    <n v="0"/>
  </r>
  <r>
    <x v="1"/>
    <x v="5"/>
    <x v="4"/>
    <x v="9"/>
    <n v="0"/>
    <n v="200"/>
    <n v="0"/>
    <n v="0"/>
    <n v="0"/>
    <n v="0"/>
    <n v="0"/>
    <n v="0"/>
    <n v="0"/>
  </r>
  <r>
    <x v="1"/>
    <x v="5"/>
    <x v="4"/>
    <x v="10"/>
    <n v="63.02"/>
    <n v="200"/>
    <n v="0"/>
    <n v="0.31222"/>
    <n v="0.11183"/>
    <n v="7.77E-3"/>
    <n v="5.45E-2"/>
    <n v="0.86726000000000003"/>
    <n v="0"/>
  </r>
  <r>
    <x v="1"/>
    <x v="5"/>
    <x v="5"/>
    <x v="0"/>
    <n v="0.89"/>
    <n v="200"/>
    <n v="0"/>
    <n v="4.4099999999999999E-3"/>
    <n v="2.63E-3"/>
    <n v="3.0000000000000001E-5"/>
    <n v="6.4000000000000005E-4"/>
    <n v="1.225E-2"/>
    <n v="0"/>
  </r>
  <r>
    <x v="1"/>
    <x v="5"/>
    <x v="5"/>
    <x v="1"/>
    <n v="4.9000000000000004"/>
    <n v="200"/>
    <n v="0"/>
    <n v="2.4279999999999999E-2"/>
    <n v="6.5100000000000002E-3"/>
    <n v="1.3799999999999999E-3"/>
    <n v="4.2300000000000003E-3"/>
    <n v="6.7430000000000004E-2"/>
    <n v="0"/>
  </r>
  <r>
    <x v="1"/>
    <x v="5"/>
    <x v="5"/>
    <x v="2"/>
    <n v="0.28999999999999998"/>
    <n v="200"/>
    <n v="0"/>
    <n v="1.4400000000000001E-3"/>
    <n v="9.6000000000000002E-4"/>
    <n v="0"/>
    <n v="1.0000000000000001E-5"/>
    <n v="3.9899999999999996E-3"/>
    <n v="0"/>
  </r>
  <r>
    <x v="1"/>
    <x v="5"/>
    <x v="5"/>
    <x v="3"/>
    <n v="0.28999999999999998"/>
    <n v="200"/>
    <n v="0"/>
    <n v="1.4400000000000001E-3"/>
    <n v="1.16E-3"/>
    <n v="3.0000000000000001E-5"/>
    <n v="3.0000000000000001E-5"/>
    <n v="3.9899999999999996E-3"/>
    <n v="0"/>
  </r>
  <r>
    <x v="1"/>
    <x v="5"/>
    <x v="5"/>
    <x v="4"/>
    <n v="1.85"/>
    <n v="200"/>
    <n v="0"/>
    <n v="9.1699999999999993E-3"/>
    <n v="1.3999999999999999E-4"/>
    <n v="6.7400000000000003E-3"/>
    <n v="9.6000000000000002E-4"/>
    <n v="2.546E-2"/>
    <n v="0"/>
  </r>
  <r>
    <x v="1"/>
    <x v="5"/>
    <x v="5"/>
    <x v="5"/>
    <n v="3.7"/>
    <n v="200"/>
    <n v="0"/>
    <n v="1.8329999999999999E-2"/>
    <n v="7.5599999999999999E-3"/>
    <n v="7.0600000000000003E-3"/>
    <n v="1.3600000000000001E-3"/>
    <n v="5.092E-2"/>
    <n v="0"/>
  </r>
  <r>
    <x v="1"/>
    <x v="5"/>
    <x v="5"/>
    <x v="6"/>
    <n v="9.58"/>
    <n v="200"/>
    <n v="0"/>
    <n v="4.7460000000000002E-2"/>
    <n v="0"/>
    <n v="2.1199999999999999E-3"/>
    <n v="1.0670000000000001E-2"/>
    <n v="0.13184000000000001"/>
    <n v="0"/>
  </r>
  <r>
    <x v="1"/>
    <x v="5"/>
    <x v="5"/>
    <x v="7"/>
    <n v="0.28999999999999998"/>
    <n v="200"/>
    <n v="0"/>
    <n v="1.4400000000000001E-3"/>
    <n v="1.1299999999999999E-3"/>
    <n v="0"/>
    <n v="4.0000000000000003E-5"/>
    <n v="3.9899999999999996E-3"/>
    <n v="0"/>
  </r>
  <r>
    <x v="1"/>
    <x v="5"/>
    <x v="5"/>
    <x v="8"/>
    <n v="1.85"/>
    <n v="200"/>
    <n v="0"/>
    <n v="9.1699999999999993E-3"/>
    <n v="4.1700000000000001E-3"/>
    <n v="4.2999999999999999E-4"/>
    <n v="1.6000000000000001E-3"/>
    <n v="2.546E-2"/>
    <n v="0"/>
  </r>
  <r>
    <x v="1"/>
    <x v="5"/>
    <x v="5"/>
    <x v="9"/>
    <n v="0"/>
    <n v="200"/>
    <n v="0"/>
    <n v="0"/>
    <n v="0"/>
    <n v="0"/>
    <n v="0"/>
    <n v="0"/>
    <n v="0"/>
  </r>
  <r>
    <x v="1"/>
    <x v="5"/>
    <x v="5"/>
    <x v="10"/>
    <n v="7.09"/>
    <n v="200"/>
    <n v="0"/>
    <n v="3.5130000000000002E-2"/>
    <n v="2.6540000000000001E-2"/>
    <n v="2.9E-4"/>
    <n v="3.1900000000000001E-3"/>
    <n v="9.7570000000000004E-2"/>
    <n v="0"/>
  </r>
  <r>
    <x v="1"/>
    <x v="5"/>
    <x v="6"/>
    <x v="0"/>
    <n v="2.4900000000000002"/>
    <n v="200"/>
    <n v="0"/>
    <n v="1.234E-2"/>
    <n v="6.9499999999999996E-3"/>
    <n v="3.1E-4"/>
    <n v="2.99E-3"/>
    <n v="3.4270000000000002E-2"/>
    <n v="0"/>
  </r>
  <r>
    <x v="1"/>
    <x v="5"/>
    <x v="6"/>
    <x v="1"/>
    <n v="13.48"/>
    <n v="200"/>
    <n v="0"/>
    <n v="6.6780000000000006E-2"/>
    <n v="2.4049999999999998E-2"/>
    <n v="1.221E-2"/>
    <n v="9.6600000000000002E-3"/>
    <n v="0.18551000000000001"/>
    <n v="0"/>
  </r>
  <r>
    <x v="1"/>
    <x v="5"/>
    <x v="6"/>
    <x v="2"/>
    <n v="0.84"/>
    <n v="200"/>
    <n v="0"/>
    <n v="4.1599999999999996E-3"/>
    <n v="2.3999999999999998E-3"/>
    <n v="2.0000000000000002E-5"/>
    <n v="4.0000000000000003E-5"/>
    <n v="1.1560000000000001E-2"/>
    <n v="0"/>
  </r>
  <r>
    <x v="1"/>
    <x v="5"/>
    <x v="6"/>
    <x v="3"/>
    <n v="0.83"/>
    <n v="200"/>
    <n v="0"/>
    <n v="4.1099999999999999E-3"/>
    <n v="3.0699999999999998E-3"/>
    <n v="2.1000000000000001E-4"/>
    <n v="5.0000000000000002E-5"/>
    <n v="1.142E-2"/>
    <n v="0"/>
  </r>
  <r>
    <x v="1"/>
    <x v="5"/>
    <x v="6"/>
    <x v="4"/>
    <n v="5.04"/>
    <n v="200"/>
    <n v="0"/>
    <n v="2.4969999999999999E-2"/>
    <n v="0"/>
    <n v="1.8849999999999999E-2"/>
    <n v="2.3600000000000001E-3"/>
    <n v="6.9360000000000005E-2"/>
    <n v="0"/>
  </r>
  <r>
    <x v="1"/>
    <x v="5"/>
    <x v="6"/>
    <x v="5"/>
    <n v="10.08"/>
    <n v="200"/>
    <n v="0"/>
    <n v="4.9939999999999998E-2"/>
    <n v="1.6369999999999999E-2"/>
    <n v="1.2749999999999999E-2"/>
    <n v="3.0000000000000001E-3"/>
    <n v="0.13872000000000001"/>
    <n v="0"/>
  </r>
  <r>
    <x v="1"/>
    <x v="5"/>
    <x v="6"/>
    <x v="6"/>
    <n v="26.08"/>
    <n v="200"/>
    <n v="0"/>
    <n v="0.12920999999999999"/>
    <n v="0"/>
    <n v="9.7300000000000008E-3"/>
    <n v="5.5500000000000001E-2"/>
    <n v="0.35891000000000001"/>
    <n v="0"/>
  </r>
  <r>
    <x v="1"/>
    <x v="5"/>
    <x v="6"/>
    <x v="7"/>
    <n v="0.83"/>
    <n v="200"/>
    <n v="0"/>
    <n v="4.1099999999999999E-3"/>
    <n v="3.2799999999999999E-3"/>
    <n v="4.0000000000000003E-5"/>
    <n v="1.4999999999999999E-4"/>
    <n v="1.142E-2"/>
    <n v="0"/>
  </r>
  <r>
    <x v="1"/>
    <x v="5"/>
    <x v="6"/>
    <x v="8"/>
    <n v="5.05"/>
    <n v="200"/>
    <n v="0"/>
    <n v="2.5020000000000001E-2"/>
    <n v="1.278E-2"/>
    <n v="3.1099999999999999E-3"/>
    <n v="4.0600000000000002E-3"/>
    <n v="6.9500000000000006E-2"/>
    <n v="0"/>
  </r>
  <r>
    <x v="1"/>
    <x v="5"/>
    <x v="6"/>
    <x v="9"/>
    <n v="0"/>
    <n v="200"/>
    <n v="0"/>
    <n v="0"/>
    <n v="0"/>
    <n v="0"/>
    <n v="0"/>
    <n v="0"/>
    <n v="0"/>
  </r>
  <r>
    <x v="1"/>
    <x v="5"/>
    <x v="6"/>
    <x v="10"/>
    <n v="19.34"/>
    <n v="200"/>
    <n v="0"/>
    <n v="9.5810000000000006E-2"/>
    <n v="4.9020000000000001E-2"/>
    <n v="1.0200000000000001E-3"/>
    <n v="6.0299999999999998E-3"/>
    <n v="0.26615"/>
    <n v="0"/>
  </r>
  <r>
    <x v="1"/>
    <x v="5"/>
    <x v="7"/>
    <x v="0"/>
    <n v="1.77"/>
    <n v="200"/>
    <n v="0"/>
    <n v="8.77E-3"/>
    <n v="5.3699999999999998E-3"/>
    <n v="1.6000000000000001E-4"/>
    <n v="2.1900000000000001E-3"/>
    <n v="2.436E-2"/>
    <n v="0"/>
  </r>
  <r>
    <x v="1"/>
    <x v="5"/>
    <x v="7"/>
    <x v="1"/>
    <n v="9.6300000000000008"/>
    <n v="200"/>
    <n v="0"/>
    <n v="4.7710000000000002E-2"/>
    <n v="2.1299999999999999E-2"/>
    <n v="5.6899999999999997E-3"/>
    <n v="1.274E-2"/>
    <n v="0.13253000000000001"/>
    <n v="0"/>
  </r>
  <r>
    <x v="1"/>
    <x v="5"/>
    <x v="7"/>
    <x v="2"/>
    <n v="0.57999999999999996"/>
    <n v="200"/>
    <n v="0"/>
    <n v="2.8700000000000002E-3"/>
    <n v="1.97E-3"/>
    <n v="2.0000000000000002E-5"/>
    <n v="3.4000000000000002E-4"/>
    <n v="7.9799999999999992E-3"/>
    <n v="0"/>
  </r>
  <r>
    <x v="1"/>
    <x v="5"/>
    <x v="7"/>
    <x v="3"/>
    <n v="0.61"/>
    <n v="200"/>
    <n v="0"/>
    <n v="3.0200000000000001E-3"/>
    <n v="2.6099999999999999E-3"/>
    <n v="9.0000000000000006E-5"/>
    <n v="6.9999999999999994E-5"/>
    <n v="8.3899999999999999E-3"/>
    <n v="0"/>
  </r>
  <r>
    <x v="1"/>
    <x v="5"/>
    <x v="7"/>
    <x v="4"/>
    <n v="3.59"/>
    <n v="200"/>
    <n v="0"/>
    <n v="1.779E-2"/>
    <n v="0"/>
    <n v="1.4460000000000001E-2"/>
    <n v="7.2000000000000005E-4"/>
    <n v="4.9399999999999999E-2"/>
    <n v="0"/>
  </r>
  <r>
    <x v="1"/>
    <x v="5"/>
    <x v="7"/>
    <x v="5"/>
    <n v="7.27"/>
    <n v="200"/>
    <n v="0"/>
    <n v="3.6020000000000003E-2"/>
    <n v="1.257E-2"/>
    <n v="2.2769999999999999E-2"/>
    <n v="7.3999999999999999E-4"/>
    <n v="0.10005"/>
    <n v="0"/>
  </r>
  <r>
    <x v="1"/>
    <x v="5"/>
    <x v="7"/>
    <x v="6"/>
    <n v="18.809999999999999"/>
    <n v="200"/>
    <n v="0"/>
    <n v="9.3189999999999995E-2"/>
    <n v="0"/>
    <n v="1.6E-2"/>
    <n v="5.4899999999999997E-2"/>
    <n v="0.25885999999999998"/>
    <n v="0"/>
  </r>
  <r>
    <x v="1"/>
    <x v="5"/>
    <x v="7"/>
    <x v="7"/>
    <n v="0.61"/>
    <n v="200"/>
    <n v="0"/>
    <n v="3.0200000000000001E-3"/>
    <n v="2.63E-3"/>
    <n v="1.0000000000000001E-5"/>
    <n v="2.7999999999999998E-4"/>
    <n v="8.3899999999999999E-3"/>
    <n v="0"/>
  </r>
  <r>
    <x v="1"/>
    <x v="5"/>
    <x v="7"/>
    <x v="8"/>
    <n v="3.63"/>
    <n v="200"/>
    <n v="0"/>
    <n v="1.7979999999999999E-2"/>
    <n v="6.4999999999999997E-3"/>
    <n v="3.3300000000000001E-3"/>
    <n v="4.9199999999999999E-3"/>
    <n v="4.9959999999999997E-2"/>
    <n v="0"/>
  </r>
  <r>
    <x v="1"/>
    <x v="5"/>
    <x v="7"/>
    <x v="9"/>
    <n v="0"/>
    <n v="200"/>
    <n v="0"/>
    <n v="0"/>
    <n v="0"/>
    <n v="0"/>
    <n v="0"/>
    <n v="0"/>
    <n v="0"/>
  </r>
  <r>
    <x v="1"/>
    <x v="5"/>
    <x v="7"/>
    <x v="10"/>
    <n v="13.94"/>
    <n v="200"/>
    <n v="0"/>
    <n v="6.9059999999999996E-2"/>
    <n v="5.1529999999999999E-2"/>
    <n v="2.1000000000000001E-4"/>
    <n v="1.516E-2"/>
    <n v="0.19184000000000001"/>
    <n v="0"/>
  </r>
  <r>
    <x v="1"/>
    <x v="5"/>
    <x v="8"/>
    <x v="0"/>
    <n v="4.71"/>
    <n v="200"/>
    <n v="0"/>
    <n v="2.3550000000000001E-2"/>
    <n v="1.738E-2"/>
    <n v="3.7100000000000002E-3"/>
    <n v="1.32E-3"/>
    <n v="6.5420000000000006E-2"/>
    <n v="0"/>
  </r>
  <r>
    <x v="1"/>
    <x v="5"/>
    <x v="8"/>
    <x v="1"/>
    <n v="24.66"/>
    <n v="200"/>
    <n v="0"/>
    <n v="0.12217"/>
    <n v="9.1480000000000006E-2"/>
    <n v="4.3899999999999998E-3"/>
    <n v="1.536E-2"/>
    <n v="0.33935999999999999"/>
    <n v="0"/>
  </r>
  <r>
    <x v="1"/>
    <x v="5"/>
    <x v="8"/>
    <x v="2"/>
    <n v="1.53"/>
    <n v="200"/>
    <n v="0"/>
    <n v="7.5799999999999999E-3"/>
    <n v="1.2899999999999999E-3"/>
    <n v="1E-4"/>
    <n v="4.6999999999999999E-4"/>
    <n v="2.1059999999999999E-2"/>
    <n v="0"/>
  </r>
  <r>
    <x v="1"/>
    <x v="5"/>
    <x v="8"/>
    <x v="3"/>
    <n v="1.53"/>
    <n v="200"/>
    <n v="0"/>
    <n v="7.5799999999999999E-3"/>
    <n v="6.0400000000000002E-3"/>
    <n v="3.8000000000000002E-4"/>
    <n v="2.1000000000000001E-4"/>
    <n v="2.1059999999999999E-2"/>
    <n v="0"/>
  </r>
  <r>
    <x v="1"/>
    <x v="5"/>
    <x v="8"/>
    <x v="4"/>
    <n v="9.4600000000000009"/>
    <n v="1421.75"/>
    <n v="56.87012"/>
    <n v="5.1400000000000001E-2"/>
    <n v="0"/>
    <n v="4.1459999999999997E-2"/>
    <n v="1.8400000000000001E-3"/>
    <n v="0.14277000000000001"/>
    <n v="0.17255000000000001"/>
  </r>
  <r>
    <x v="1"/>
    <x v="5"/>
    <x v="8"/>
    <x v="5"/>
    <n v="18.52"/>
    <n v="1999.95"/>
    <n v="20"/>
    <n v="9.3539999999999998E-2"/>
    <n v="3.5630000000000002E-2"/>
    <n v="4.8160000000000001E-2"/>
    <n v="3.0200000000000001E-3"/>
    <n v="0.25983000000000001"/>
    <n v="5.672E-2"/>
  </r>
  <r>
    <x v="1"/>
    <x v="5"/>
    <x v="8"/>
    <x v="6"/>
    <n v="48.07"/>
    <n v="1404.24"/>
    <n v="14.040039999999999"/>
    <n v="0.23952000000000001"/>
    <n v="0"/>
    <n v="6.7739999999999995E-2"/>
    <n v="8.0119999999999997E-2"/>
    <n v="0.66534000000000004"/>
    <n v="4.2889999999999998E-2"/>
  </r>
  <r>
    <x v="1"/>
    <x v="5"/>
    <x v="8"/>
    <x v="7"/>
    <n v="1.53"/>
    <n v="200"/>
    <n v="0"/>
    <n v="7.5799999999999999E-3"/>
    <n v="6.2899999999999996E-3"/>
    <n v="3.0000000000000001E-5"/>
    <n v="3.3E-4"/>
    <n v="2.1059999999999999E-2"/>
    <n v="0"/>
  </r>
  <r>
    <x v="1"/>
    <x v="5"/>
    <x v="8"/>
    <x v="8"/>
    <n v="9.5"/>
    <n v="1151.98"/>
    <n v="11.520020000000001"/>
    <n v="4.8099999999999997E-2"/>
    <n v="1.9910000000000001E-2"/>
    <n v="6.94E-3"/>
    <n v="7.4599999999999996E-3"/>
    <n v="0.13361999999999999"/>
    <n v="3.669E-2"/>
  </r>
  <r>
    <x v="1"/>
    <x v="5"/>
    <x v="8"/>
    <x v="9"/>
    <n v="0.02"/>
    <n v="200"/>
    <n v="0"/>
    <n v="1E-4"/>
    <n v="0"/>
    <n v="1.0000000000000001E-5"/>
    <n v="2.0000000000000002E-5"/>
    <n v="2.7999999999999998E-4"/>
    <n v="0"/>
  </r>
  <r>
    <x v="1"/>
    <x v="5"/>
    <x v="8"/>
    <x v="10"/>
    <n v="35.479999999999997"/>
    <n v="200"/>
    <n v="0"/>
    <n v="0.17585000000000001"/>
    <n v="8.9910000000000004E-2"/>
    <n v="4.5399999999999998E-3"/>
    <n v="2.1250000000000002E-2"/>
    <n v="0.48847000000000002"/>
    <n v="0"/>
  </r>
  <r>
    <x v="1"/>
    <x v="6"/>
    <x v="0"/>
    <x v="0"/>
    <n v="1.0900000000000001"/>
    <n v="200"/>
    <n v="0"/>
    <n v="5.4000000000000003E-3"/>
    <n v="4.45E-3"/>
    <n v="1.0000000000000001E-5"/>
    <n v="2.9999999999999997E-4"/>
    <n v="1.4999999999999999E-2"/>
    <n v="0"/>
  </r>
  <r>
    <x v="1"/>
    <x v="6"/>
    <x v="0"/>
    <x v="1"/>
    <n v="5.81"/>
    <n v="200"/>
    <n v="0"/>
    <n v="2.8840000000000001E-2"/>
    <n v="1.034E-2"/>
    <n v="3.5799999999999998E-3"/>
    <n v="5.9199999999999999E-3"/>
    <n v="8.0110000000000001E-2"/>
    <n v="0"/>
  </r>
  <r>
    <x v="1"/>
    <x v="6"/>
    <x v="0"/>
    <x v="2"/>
    <n v="0.36"/>
    <n v="200"/>
    <n v="0"/>
    <n v="1.7799999999999999E-3"/>
    <n v="9.3000000000000005E-4"/>
    <n v="0"/>
    <n v="6.9999999999999994E-5"/>
    <n v="4.9500000000000004E-3"/>
    <n v="0"/>
  </r>
  <r>
    <x v="1"/>
    <x v="6"/>
    <x v="0"/>
    <x v="3"/>
    <n v="0.36"/>
    <n v="200"/>
    <n v="0"/>
    <n v="1.7799999999999999E-3"/>
    <n v="1.2999999999999999E-3"/>
    <n v="4.0000000000000003E-5"/>
    <n v="3.0000000000000001E-5"/>
    <n v="4.9500000000000004E-3"/>
    <n v="0"/>
  </r>
  <r>
    <x v="1"/>
    <x v="6"/>
    <x v="0"/>
    <x v="4"/>
    <n v="2.21"/>
    <n v="2000"/>
    <n v="20"/>
    <n v="1.188E-2"/>
    <n v="0"/>
    <n v="3.7399999999999998E-3"/>
    <n v="3.8999999999999998E-3"/>
    <n v="3.3009999999999998E-2"/>
    <n v="5.6710000000000003E-2"/>
  </r>
  <r>
    <x v="1"/>
    <x v="6"/>
    <x v="0"/>
    <x v="5"/>
    <n v="4.37"/>
    <n v="200"/>
    <n v="0"/>
    <n v="2.172E-2"/>
    <n v="3.8E-3"/>
    <n v="5.1200000000000004E-3"/>
    <n v="3.5000000000000001E-3"/>
    <n v="6.0339999999999998E-2"/>
    <n v="0"/>
  </r>
  <r>
    <x v="1"/>
    <x v="6"/>
    <x v="0"/>
    <x v="6"/>
    <n v="11.2"/>
    <n v="200"/>
    <n v="0"/>
    <n v="5.5570000000000001E-2"/>
    <n v="1.069E-2"/>
    <n v="2.0000000000000001E-4"/>
    <n v="1.754E-2"/>
    <n v="0.15437000000000001"/>
    <n v="0"/>
  </r>
  <r>
    <x v="1"/>
    <x v="6"/>
    <x v="0"/>
    <x v="7"/>
    <n v="0.36"/>
    <n v="200"/>
    <n v="0"/>
    <n v="1.7799999999999999E-3"/>
    <n v="1.3500000000000001E-3"/>
    <n v="0"/>
    <n v="9.0000000000000006E-5"/>
    <n v="4.9500000000000004E-3"/>
    <n v="0"/>
  </r>
  <r>
    <x v="1"/>
    <x v="6"/>
    <x v="0"/>
    <x v="8"/>
    <n v="2.1800000000000002"/>
    <n v="200"/>
    <n v="0"/>
    <n v="1.0869999999999999E-2"/>
    <n v="7.7799999999999996E-3"/>
    <n v="1.7000000000000001E-4"/>
    <n v="9.3999999999999997E-4"/>
    <n v="3.0179999999999998E-2"/>
    <n v="0"/>
  </r>
  <r>
    <x v="1"/>
    <x v="6"/>
    <x v="0"/>
    <x v="9"/>
    <n v="0"/>
    <n v="200"/>
    <n v="0"/>
    <n v="0"/>
    <n v="0"/>
    <n v="0"/>
    <n v="0"/>
    <n v="0"/>
    <n v="0"/>
  </r>
  <r>
    <x v="1"/>
    <x v="6"/>
    <x v="0"/>
    <x v="10"/>
    <n v="8.33"/>
    <n v="200"/>
    <n v="0"/>
    <n v="4.1270000000000001E-2"/>
    <n v="2.3910000000000001E-2"/>
    <n v="5.5999999999999995E-4"/>
    <n v="7.6099999999999996E-3"/>
    <n v="0.11464000000000001"/>
    <n v="0"/>
  </r>
  <r>
    <x v="1"/>
    <x v="6"/>
    <x v="1"/>
    <x v="0"/>
    <n v="7.42"/>
    <n v="200"/>
    <n v="0"/>
    <n v="3.6760000000000001E-2"/>
    <n v="1.789E-2"/>
    <n v="1.06E-3"/>
    <n v="1.359E-2"/>
    <n v="0.10212"/>
    <n v="0"/>
  </r>
  <r>
    <x v="1"/>
    <x v="6"/>
    <x v="1"/>
    <x v="1"/>
    <n v="38.15"/>
    <n v="200"/>
    <n v="0"/>
    <n v="0.189"/>
    <n v="5.0700000000000002E-2"/>
    <n v="3.0519999999999999E-2"/>
    <n v="0.10922"/>
    <n v="0.52500999999999998"/>
    <n v="0"/>
  </r>
  <r>
    <x v="1"/>
    <x v="6"/>
    <x v="1"/>
    <x v="2"/>
    <n v="2.5499999999999998"/>
    <n v="382"/>
    <n v="3.8200099999999999"/>
    <n v="1.272E-2"/>
    <n v="2.1800000000000001E-3"/>
    <n v="8.4000000000000003E-4"/>
    <n v="7.3600000000000002E-3"/>
    <n v="3.533E-2"/>
    <n v="1.5339999999999999E-2"/>
  </r>
  <r>
    <x v="1"/>
    <x v="6"/>
    <x v="1"/>
    <x v="3"/>
    <n v="2.37"/>
    <n v="200"/>
    <n v="0"/>
    <n v="1.174E-2"/>
    <n v="9.8300000000000002E-3"/>
    <n v="5.0000000000000001E-4"/>
    <n v="4.2999999999999999E-4"/>
    <n v="3.2620000000000003E-2"/>
    <n v="0"/>
  </r>
  <r>
    <x v="1"/>
    <x v="6"/>
    <x v="1"/>
    <x v="4"/>
    <n v="14.46"/>
    <n v="2000"/>
    <n v="80"/>
    <n v="7.5209999999999999E-2"/>
    <n v="9.3000000000000005E-4"/>
    <n v="5.9420000000000001E-2"/>
    <n v="3.82E-3"/>
    <n v="0.20893"/>
    <n v="0.22685"/>
  </r>
  <r>
    <x v="1"/>
    <x v="6"/>
    <x v="1"/>
    <x v="5"/>
    <n v="28.91"/>
    <n v="655.99"/>
    <n v="13.12012"/>
    <n v="0.14366999999999999"/>
    <n v="3.0499999999999999E-2"/>
    <n v="7.4039999999999995E-2"/>
    <n v="1.8849999999999999E-2"/>
    <n v="0.39909"/>
    <n v="4.7019999999999999E-2"/>
  </r>
  <r>
    <x v="1"/>
    <x v="6"/>
    <x v="1"/>
    <x v="6"/>
    <n v="74.900000000000006"/>
    <n v="1422.49"/>
    <n v="184.91991999999999"/>
    <n v="0.37819000000000003"/>
    <n v="4.0000000000000003E-5"/>
    <n v="0.14537"/>
    <n v="0.14674999999999999"/>
    <n v="1.0505199999999999"/>
    <n v="0.55969999999999998"/>
  </r>
  <r>
    <x v="1"/>
    <x v="6"/>
    <x v="1"/>
    <x v="7"/>
    <n v="2.39"/>
    <n v="200"/>
    <n v="0"/>
    <n v="1.184E-2"/>
    <n v="9.6799999999999994E-3"/>
    <n v="8.0000000000000007E-5"/>
    <n v="1.0300000000000001E-3"/>
    <n v="3.2890000000000003E-2"/>
    <n v="0"/>
  </r>
  <r>
    <x v="1"/>
    <x v="6"/>
    <x v="1"/>
    <x v="8"/>
    <n v="14.84"/>
    <n v="2000"/>
    <n v="80"/>
    <n v="7.7100000000000002E-2"/>
    <n v="3.0640000000000001E-2"/>
    <n v="3.5560000000000001E-2"/>
    <n v="6.94E-3"/>
    <n v="0.21415999999999999"/>
    <n v="0.22685"/>
  </r>
  <r>
    <x v="1"/>
    <x v="6"/>
    <x v="1"/>
    <x v="9"/>
    <n v="0.05"/>
    <n v="200"/>
    <n v="0"/>
    <n v="2.5000000000000001E-4"/>
    <n v="0"/>
    <n v="0"/>
    <n v="1.6000000000000001E-4"/>
    <n v="6.8999999999999997E-4"/>
    <n v="0"/>
  </r>
  <r>
    <x v="1"/>
    <x v="6"/>
    <x v="1"/>
    <x v="10"/>
    <n v="54.73"/>
    <n v="200"/>
    <n v="0"/>
    <n v="0.27113999999999999"/>
    <n v="0.11068"/>
    <n v="1.4160000000000001E-2"/>
    <n v="7.4749999999999997E-2"/>
    <n v="0.75317999999999996"/>
    <n v="0"/>
  </r>
  <r>
    <x v="1"/>
    <x v="6"/>
    <x v="2"/>
    <x v="0"/>
    <n v="12.26"/>
    <n v="200"/>
    <n v="0"/>
    <n v="6.0740000000000002E-2"/>
    <n v="3.6450000000000003E-2"/>
    <n v="2.8500000000000001E-3"/>
    <n v="1.6449999999999999E-2"/>
    <n v="0.16872000000000001"/>
    <n v="0"/>
  </r>
  <r>
    <x v="1"/>
    <x v="6"/>
    <x v="2"/>
    <x v="1"/>
    <n v="65.44"/>
    <n v="200"/>
    <n v="0"/>
    <n v="0.32419999999999999"/>
    <n v="0.10184"/>
    <n v="6.3109999999999999E-2"/>
    <n v="0.17638999999999999"/>
    <n v="0.90056999999999998"/>
    <n v="0"/>
  </r>
  <r>
    <x v="1"/>
    <x v="6"/>
    <x v="2"/>
    <x v="2"/>
    <n v="4.08"/>
    <n v="200"/>
    <n v="0"/>
    <n v="2.0209999999999999E-2"/>
    <n v="1.2E-2"/>
    <n v="8.0000000000000007E-5"/>
    <n v="1.67E-3"/>
    <n v="5.6149999999999999E-2"/>
    <n v="0"/>
  </r>
  <r>
    <x v="1"/>
    <x v="6"/>
    <x v="2"/>
    <x v="3"/>
    <n v="4.1100000000000003"/>
    <n v="200"/>
    <n v="0"/>
    <n v="2.036E-2"/>
    <n v="1.6080000000000001E-2"/>
    <n v="8.0000000000000004E-4"/>
    <n v="1.25E-3"/>
    <n v="5.6559999999999999E-2"/>
    <n v="0"/>
  </r>
  <r>
    <x v="1"/>
    <x v="6"/>
    <x v="2"/>
    <x v="4"/>
    <n v="24.54"/>
    <n v="200"/>
    <n v="0"/>
    <n v="0.12157999999999999"/>
    <n v="7.6999999999999996E-4"/>
    <n v="0.10301"/>
    <n v="2.7999999999999998E-4"/>
    <n v="0.33771000000000001"/>
    <n v="0"/>
  </r>
  <r>
    <x v="1"/>
    <x v="6"/>
    <x v="2"/>
    <x v="5"/>
    <n v="49.09"/>
    <n v="200"/>
    <n v="0"/>
    <n v="0.2432"/>
    <n v="2.2939999999999999E-2"/>
    <n v="0.11568000000000001"/>
    <n v="5.0939999999999999E-2"/>
    <n v="0.67556000000000005"/>
    <n v="0"/>
  </r>
  <r>
    <x v="1"/>
    <x v="6"/>
    <x v="2"/>
    <x v="6"/>
    <n v="126.79"/>
    <n v="200"/>
    <n v="0"/>
    <n v="0.62814999999999999"/>
    <n v="7.5799999999999999E-3"/>
    <n v="4.947E-2"/>
    <n v="0.35435"/>
    <n v="1.74485"/>
    <n v="0"/>
  </r>
  <r>
    <x v="1"/>
    <x v="6"/>
    <x v="2"/>
    <x v="7"/>
    <n v="4.0999999999999996"/>
    <n v="200"/>
    <n v="0"/>
    <n v="2.0310000000000002E-2"/>
    <n v="1.669E-2"/>
    <n v="5.0000000000000002E-5"/>
    <n v="2.5300000000000001E-3"/>
    <n v="5.6419999999999998E-2"/>
    <n v="0"/>
  </r>
  <r>
    <x v="1"/>
    <x v="6"/>
    <x v="2"/>
    <x v="8"/>
    <n v="24.52"/>
    <n v="200"/>
    <n v="0"/>
    <n v="0.12148"/>
    <n v="6.3769999999999993E-2"/>
    <n v="1.1990000000000001E-2"/>
    <n v="3.8780000000000002E-2"/>
    <n v="0.33744000000000002"/>
    <n v="0"/>
  </r>
  <r>
    <x v="1"/>
    <x v="6"/>
    <x v="2"/>
    <x v="9"/>
    <n v="0"/>
    <n v="200"/>
    <n v="0"/>
    <n v="0"/>
    <n v="0"/>
    <n v="0"/>
    <n v="0"/>
    <n v="0"/>
    <n v="0"/>
  </r>
  <r>
    <x v="1"/>
    <x v="6"/>
    <x v="2"/>
    <x v="10"/>
    <n v="94.07"/>
    <n v="200"/>
    <n v="0"/>
    <n v="0.46604000000000001"/>
    <n v="0.22527"/>
    <n v="2.138E-2"/>
    <n v="0.12426"/>
    <n v="1.29457"/>
    <n v="0"/>
  </r>
  <r>
    <x v="1"/>
    <x v="6"/>
    <x v="3"/>
    <x v="0"/>
    <n v="1.46"/>
    <n v="200"/>
    <n v="0"/>
    <n v="7.2300000000000003E-3"/>
    <n v="5.0200000000000002E-3"/>
    <n v="2.7999999999999998E-4"/>
    <n v="1.32E-3"/>
    <n v="2.009E-2"/>
    <n v="0"/>
  </r>
  <r>
    <x v="1"/>
    <x v="6"/>
    <x v="3"/>
    <x v="1"/>
    <n v="7.88"/>
    <n v="200"/>
    <n v="0"/>
    <n v="3.9039999999999998E-2"/>
    <n v="1.274E-2"/>
    <n v="2.66E-3"/>
    <n v="1.7100000000000001E-2"/>
    <n v="0.10843999999999999"/>
    <n v="0"/>
  </r>
  <r>
    <x v="1"/>
    <x v="6"/>
    <x v="3"/>
    <x v="2"/>
    <n v="0.47"/>
    <n v="200"/>
    <n v="0"/>
    <n v="2.33E-3"/>
    <n v="1.8799999999999999E-3"/>
    <n v="0"/>
    <n v="1.6000000000000001E-4"/>
    <n v="6.4700000000000001E-3"/>
    <n v="0"/>
  </r>
  <r>
    <x v="1"/>
    <x v="6"/>
    <x v="3"/>
    <x v="3"/>
    <n v="0.5"/>
    <n v="200"/>
    <n v="0"/>
    <n v="2.48E-3"/>
    <n v="1.9599999999999999E-3"/>
    <n v="9.0000000000000006E-5"/>
    <n v="1E-4"/>
    <n v="6.8799999999999998E-3"/>
    <n v="0"/>
  </r>
  <r>
    <x v="1"/>
    <x v="6"/>
    <x v="3"/>
    <x v="4"/>
    <n v="2.97"/>
    <n v="200"/>
    <n v="0"/>
    <n v="1.4710000000000001E-2"/>
    <n v="0"/>
    <n v="8.94E-3"/>
    <n v="3.62E-3"/>
    <n v="4.0869999999999997E-2"/>
    <n v="0"/>
  </r>
  <r>
    <x v="1"/>
    <x v="6"/>
    <x v="3"/>
    <x v="5"/>
    <n v="5.94"/>
    <n v="200"/>
    <n v="0"/>
    <n v="2.9430000000000001E-2"/>
    <n v="9.8799999999999999E-3"/>
    <n v="6.3299999999999997E-3"/>
    <n v="3.13E-3"/>
    <n v="8.1739999999999993E-2"/>
    <n v="0"/>
  </r>
  <r>
    <x v="1"/>
    <x v="6"/>
    <x v="3"/>
    <x v="6"/>
    <n v="15.34"/>
    <n v="200"/>
    <n v="0"/>
    <n v="7.5999999999999998E-2"/>
    <n v="5.0000000000000002E-5"/>
    <n v="7.1300000000000001E-3"/>
    <n v="5.3069999999999999E-2"/>
    <n v="0.21110000000000001"/>
    <n v="0"/>
  </r>
  <r>
    <x v="1"/>
    <x v="6"/>
    <x v="3"/>
    <x v="7"/>
    <n v="0.5"/>
    <n v="200"/>
    <n v="0"/>
    <n v="2.48E-3"/>
    <n v="2.1099999999999999E-3"/>
    <n v="0"/>
    <n v="1.3999999999999999E-4"/>
    <n v="6.8799999999999998E-3"/>
    <n v="0"/>
  </r>
  <r>
    <x v="1"/>
    <x v="6"/>
    <x v="3"/>
    <x v="8"/>
    <n v="2.97"/>
    <n v="200"/>
    <n v="0"/>
    <n v="1.4710000000000001E-2"/>
    <n v="9.6500000000000006E-3"/>
    <n v="9.0000000000000006E-5"/>
    <n v="2.5400000000000002E-3"/>
    <n v="4.0869999999999997E-2"/>
    <n v="0"/>
  </r>
  <r>
    <x v="1"/>
    <x v="6"/>
    <x v="3"/>
    <x v="9"/>
    <n v="0"/>
    <n v="200"/>
    <n v="0"/>
    <n v="0"/>
    <n v="0"/>
    <n v="0"/>
    <n v="0"/>
    <n v="0"/>
    <n v="0"/>
  </r>
  <r>
    <x v="1"/>
    <x v="6"/>
    <x v="3"/>
    <x v="10"/>
    <n v="11.4"/>
    <n v="200"/>
    <n v="0"/>
    <n v="5.6480000000000002E-2"/>
    <n v="4.3220000000000001E-2"/>
    <n v="1.81E-3"/>
    <n v="4.6499999999999996E-3"/>
    <n v="0.15687999999999999"/>
    <n v="0"/>
  </r>
  <r>
    <x v="1"/>
    <x v="6"/>
    <x v="4"/>
    <x v="0"/>
    <n v="8.1999999999999993"/>
    <n v="200"/>
    <n v="0"/>
    <n v="4.0620000000000003E-2"/>
    <n v="1.9879999999999998E-2"/>
    <n v="1.72E-3"/>
    <n v="8.6999999999999994E-3"/>
    <n v="0.11285000000000001"/>
    <n v="0"/>
  </r>
  <r>
    <x v="1"/>
    <x v="6"/>
    <x v="4"/>
    <x v="1"/>
    <n v="43.81"/>
    <n v="200"/>
    <n v="0"/>
    <n v="0.21704000000000001"/>
    <n v="6.7890000000000006E-2"/>
    <n v="2.4140000000000002E-2"/>
    <n v="2.5329999999999998E-2"/>
    <n v="0.60289999999999999"/>
    <n v="0"/>
  </r>
  <r>
    <x v="1"/>
    <x v="6"/>
    <x v="4"/>
    <x v="2"/>
    <n v="2.73"/>
    <n v="200"/>
    <n v="0"/>
    <n v="1.353E-2"/>
    <n v="8.6800000000000002E-3"/>
    <n v="1.9000000000000001E-4"/>
    <n v="6.9999999999999994E-5"/>
    <n v="3.7569999999999999E-2"/>
    <n v="0"/>
  </r>
  <r>
    <x v="1"/>
    <x v="6"/>
    <x v="4"/>
    <x v="3"/>
    <n v="2.74"/>
    <n v="200"/>
    <n v="0"/>
    <n v="1.357E-2"/>
    <n v="1.069E-2"/>
    <n v="4.6000000000000001E-4"/>
    <n v="3.6999999999999999E-4"/>
    <n v="3.771E-2"/>
    <n v="0"/>
  </r>
  <r>
    <x v="1"/>
    <x v="6"/>
    <x v="4"/>
    <x v="4"/>
    <n v="16.420000000000002"/>
    <n v="200"/>
    <n v="0"/>
    <n v="8.1350000000000006E-2"/>
    <n v="6.8000000000000005E-4"/>
    <n v="6.2810000000000005E-2"/>
    <n v="1.7700000000000001E-3"/>
    <n v="0.22597"/>
    <n v="0"/>
  </r>
  <r>
    <x v="1"/>
    <x v="6"/>
    <x v="4"/>
    <x v="5"/>
    <n v="32.9"/>
    <n v="200"/>
    <n v="0"/>
    <n v="0.16299"/>
    <n v="2.9510000000000002E-2"/>
    <n v="4.9959999999999997E-2"/>
    <n v="5.6600000000000001E-3"/>
    <n v="0.45276"/>
    <n v="0"/>
  </r>
  <r>
    <x v="1"/>
    <x v="6"/>
    <x v="4"/>
    <x v="6"/>
    <n v="84.87"/>
    <n v="200"/>
    <n v="0"/>
    <n v="0.42046"/>
    <n v="3.5E-4"/>
    <n v="7.26E-3"/>
    <n v="0.11166"/>
    <n v="1.1679600000000001"/>
    <n v="0"/>
  </r>
  <r>
    <x v="1"/>
    <x v="6"/>
    <x v="4"/>
    <x v="7"/>
    <n v="2.73"/>
    <n v="200"/>
    <n v="0"/>
    <n v="1.353E-2"/>
    <n v="1.085E-2"/>
    <n v="5.0000000000000002E-5"/>
    <n v="3.2000000000000003E-4"/>
    <n v="3.7569999999999999E-2"/>
    <n v="0"/>
  </r>
  <r>
    <x v="1"/>
    <x v="6"/>
    <x v="4"/>
    <x v="8"/>
    <n v="16.440000000000001"/>
    <n v="200"/>
    <n v="0"/>
    <n v="8.1449999999999995E-2"/>
    <n v="3.671E-2"/>
    <n v="1.353E-2"/>
    <n v="1.0359999999999999E-2"/>
    <n v="0.22624"/>
    <n v="0"/>
  </r>
  <r>
    <x v="1"/>
    <x v="6"/>
    <x v="4"/>
    <x v="9"/>
    <n v="0"/>
    <n v="200"/>
    <n v="0"/>
    <n v="0"/>
    <n v="0"/>
    <n v="0"/>
    <n v="0"/>
    <n v="0"/>
    <n v="0"/>
  </r>
  <r>
    <x v="1"/>
    <x v="6"/>
    <x v="4"/>
    <x v="10"/>
    <n v="63.02"/>
    <n v="200"/>
    <n v="0"/>
    <n v="0.31222"/>
    <n v="0.11183"/>
    <n v="7.77E-3"/>
    <n v="5.45E-2"/>
    <n v="0.86726000000000003"/>
    <n v="0"/>
  </r>
  <r>
    <x v="1"/>
    <x v="6"/>
    <x v="5"/>
    <x v="0"/>
    <n v="0.89"/>
    <n v="200"/>
    <n v="0"/>
    <n v="4.4099999999999999E-3"/>
    <n v="2.63E-3"/>
    <n v="3.0000000000000001E-5"/>
    <n v="6.4000000000000005E-4"/>
    <n v="1.225E-2"/>
    <n v="0"/>
  </r>
  <r>
    <x v="1"/>
    <x v="6"/>
    <x v="5"/>
    <x v="1"/>
    <n v="4.9000000000000004"/>
    <n v="200"/>
    <n v="0"/>
    <n v="2.4279999999999999E-2"/>
    <n v="6.5100000000000002E-3"/>
    <n v="1.3799999999999999E-3"/>
    <n v="4.2300000000000003E-3"/>
    <n v="6.7430000000000004E-2"/>
    <n v="0"/>
  </r>
  <r>
    <x v="1"/>
    <x v="6"/>
    <x v="5"/>
    <x v="2"/>
    <n v="0.28999999999999998"/>
    <n v="200"/>
    <n v="0"/>
    <n v="1.4400000000000001E-3"/>
    <n v="9.6000000000000002E-4"/>
    <n v="0"/>
    <n v="1.0000000000000001E-5"/>
    <n v="3.9899999999999996E-3"/>
    <n v="0"/>
  </r>
  <r>
    <x v="1"/>
    <x v="6"/>
    <x v="5"/>
    <x v="3"/>
    <n v="0.28999999999999998"/>
    <n v="200"/>
    <n v="0"/>
    <n v="1.4400000000000001E-3"/>
    <n v="1.16E-3"/>
    <n v="3.0000000000000001E-5"/>
    <n v="3.0000000000000001E-5"/>
    <n v="3.9899999999999996E-3"/>
    <n v="0"/>
  </r>
  <r>
    <x v="1"/>
    <x v="6"/>
    <x v="5"/>
    <x v="4"/>
    <n v="1.85"/>
    <n v="200"/>
    <n v="0"/>
    <n v="9.1699999999999993E-3"/>
    <n v="1.3999999999999999E-4"/>
    <n v="6.7400000000000003E-3"/>
    <n v="9.6000000000000002E-4"/>
    <n v="2.546E-2"/>
    <n v="0"/>
  </r>
  <r>
    <x v="1"/>
    <x v="6"/>
    <x v="5"/>
    <x v="5"/>
    <n v="3.7"/>
    <n v="200"/>
    <n v="0"/>
    <n v="1.8329999999999999E-2"/>
    <n v="7.5599999999999999E-3"/>
    <n v="7.0600000000000003E-3"/>
    <n v="1.3600000000000001E-3"/>
    <n v="5.092E-2"/>
    <n v="0"/>
  </r>
  <r>
    <x v="1"/>
    <x v="6"/>
    <x v="5"/>
    <x v="6"/>
    <n v="9.58"/>
    <n v="200"/>
    <n v="0"/>
    <n v="4.7460000000000002E-2"/>
    <n v="0"/>
    <n v="2.1199999999999999E-3"/>
    <n v="1.0670000000000001E-2"/>
    <n v="0.13184000000000001"/>
    <n v="0"/>
  </r>
  <r>
    <x v="1"/>
    <x v="6"/>
    <x v="5"/>
    <x v="7"/>
    <n v="0.28999999999999998"/>
    <n v="200"/>
    <n v="0"/>
    <n v="1.4400000000000001E-3"/>
    <n v="1.1299999999999999E-3"/>
    <n v="0"/>
    <n v="4.0000000000000003E-5"/>
    <n v="3.9899999999999996E-3"/>
    <n v="0"/>
  </r>
  <r>
    <x v="1"/>
    <x v="6"/>
    <x v="5"/>
    <x v="8"/>
    <n v="1.85"/>
    <n v="200"/>
    <n v="0"/>
    <n v="9.1699999999999993E-3"/>
    <n v="4.1700000000000001E-3"/>
    <n v="4.2999999999999999E-4"/>
    <n v="1.6000000000000001E-3"/>
    <n v="2.546E-2"/>
    <n v="0"/>
  </r>
  <r>
    <x v="1"/>
    <x v="6"/>
    <x v="5"/>
    <x v="9"/>
    <n v="0"/>
    <n v="200"/>
    <n v="0"/>
    <n v="0"/>
    <n v="0"/>
    <n v="0"/>
    <n v="0"/>
    <n v="0"/>
    <n v="0"/>
  </r>
  <r>
    <x v="1"/>
    <x v="6"/>
    <x v="5"/>
    <x v="10"/>
    <n v="7.09"/>
    <n v="200"/>
    <n v="0"/>
    <n v="3.5130000000000002E-2"/>
    <n v="2.6540000000000001E-2"/>
    <n v="2.9E-4"/>
    <n v="3.1900000000000001E-3"/>
    <n v="9.7570000000000004E-2"/>
    <n v="0"/>
  </r>
  <r>
    <x v="1"/>
    <x v="6"/>
    <x v="6"/>
    <x v="0"/>
    <n v="2.4900000000000002"/>
    <n v="200"/>
    <n v="0"/>
    <n v="1.234E-2"/>
    <n v="6.9499999999999996E-3"/>
    <n v="3.1E-4"/>
    <n v="2.99E-3"/>
    <n v="3.4270000000000002E-2"/>
    <n v="0"/>
  </r>
  <r>
    <x v="1"/>
    <x v="6"/>
    <x v="6"/>
    <x v="1"/>
    <n v="13.48"/>
    <n v="200"/>
    <n v="0"/>
    <n v="6.6780000000000006E-2"/>
    <n v="2.4049999999999998E-2"/>
    <n v="1.221E-2"/>
    <n v="9.6600000000000002E-3"/>
    <n v="0.18551000000000001"/>
    <n v="0"/>
  </r>
  <r>
    <x v="1"/>
    <x v="6"/>
    <x v="6"/>
    <x v="2"/>
    <n v="0.84"/>
    <n v="200"/>
    <n v="0"/>
    <n v="4.1599999999999996E-3"/>
    <n v="2.3999999999999998E-3"/>
    <n v="2.0000000000000002E-5"/>
    <n v="4.0000000000000003E-5"/>
    <n v="1.1560000000000001E-2"/>
    <n v="0"/>
  </r>
  <r>
    <x v="1"/>
    <x v="6"/>
    <x v="6"/>
    <x v="3"/>
    <n v="0.83"/>
    <n v="200"/>
    <n v="0"/>
    <n v="4.1099999999999999E-3"/>
    <n v="3.0699999999999998E-3"/>
    <n v="2.1000000000000001E-4"/>
    <n v="5.0000000000000002E-5"/>
    <n v="1.142E-2"/>
    <n v="0"/>
  </r>
  <r>
    <x v="1"/>
    <x v="6"/>
    <x v="6"/>
    <x v="4"/>
    <n v="5.04"/>
    <n v="200"/>
    <n v="0"/>
    <n v="2.4969999999999999E-2"/>
    <n v="0"/>
    <n v="1.8849999999999999E-2"/>
    <n v="2.3600000000000001E-3"/>
    <n v="6.9360000000000005E-2"/>
    <n v="0"/>
  </r>
  <r>
    <x v="1"/>
    <x v="6"/>
    <x v="6"/>
    <x v="5"/>
    <n v="10.08"/>
    <n v="200"/>
    <n v="0"/>
    <n v="4.9939999999999998E-2"/>
    <n v="1.6369999999999999E-2"/>
    <n v="1.2749999999999999E-2"/>
    <n v="3.0000000000000001E-3"/>
    <n v="0.13872000000000001"/>
    <n v="0"/>
  </r>
  <r>
    <x v="1"/>
    <x v="6"/>
    <x v="6"/>
    <x v="6"/>
    <n v="26.08"/>
    <n v="200"/>
    <n v="0"/>
    <n v="0.12920999999999999"/>
    <n v="0"/>
    <n v="9.7300000000000008E-3"/>
    <n v="5.5500000000000001E-2"/>
    <n v="0.35891000000000001"/>
    <n v="0"/>
  </r>
  <r>
    <x v="1"/>
    <x v="6"/>
    <x v="6"/>
    <x v="7"/>
    <n v="0.83"/>
    <n v="200"/>
    <n v="0"/>
    <n v="4.1099999999999999E-3"/>
    <n v="3.2799999999999999E-3"/>
    <n v="4.0000000000000003E-5"/>
    <n v="1.4999999999999999E-4"/>
    <n v="1.142E-2"/>
    <n v="0"/>
  </r>
  <r>
    <x v="1"/>
    <x v="6"/>
    <x v="6"/>
    <x v="8"/>
    <n v="5.05"/>
    <n v="200"/>
    <n v="0"/>
    <n v="2.5020000000000001E-2"/>
    <n v="1.278E-2"/>
    <n v="3.1099999999999999E-3"/>
    <n v="4.0600000000000002E-3"/>
    <n v="6.9500000000000006E-2"/>
    <n v="0"/>
  </r>
  <r>
    <x v="1"/>
    <x v="6"/>
    <x v="6"/>
    <x v="9"/>
    <n v="0"/>
    <n v="200"/>
    <n v="0"/>
    <n v="0"/>
    <n v="0"/>
    <n v="0"/>
    <n v="0"/>
    <n v="0"/>
    <n v="0"/>
  </r>
  <r>
    <x v="1"/>
    <x v="6"/>
    <x v="6"/>
    <x v="10"/>
    <n v="19.34"/>
    <n v="200"/>
    <n v="0"/>
    <n v="9.5810000000000006E-2"/>
    <n v="4.9020000000000001E-2"/>
    <n v="1.0200000000000001E-3"/>
    <n v="6.0299999999999998E-3"/>
    <n v="0.26615"/>
    <n v="0"/>
  </r>
  <r>
    <x v="1"/>
    <x v="6"/>
    <x v="7"/>
    <x v="0"/>
    <n v="1.77"/>
    <n v="200"/>
    <n v="0"/>
    <n v="8.77E-3"/>
    <n v="5.3699999999999998E-3"/>
    <n v="1.6000000000000001E-4"/>
    <n v="2.1900000000000001E-3"/>
    <n v="2.436E-2"/>
    <n v="0"/>
  </r>
  <r>
    <x v="1"/>
    <x v="6"/>
    <x v="7"/>
    <x v="1"/>
    <n v="9.6300000000000008"/>
    <n v="200"/>
    <n v="0"/>
    <n v="4.7710000000000002E-2"/>
    <n v="2.1299999999999999E-2"/>
    <n v="5.6899999999999997E-3"/>
    <n v="1.274E-2"/>
    <n v="0.13253000000000001"/>
    <n v="0"/>
  </r>
  <r>
    <x v="1"/>
    <x v="6"/>
    <x v="7"/>
    <x v="2"/>
    <n v="0.57999999999999996"/>
    <n v="200"/>
    <n v="0"/>
    <n v="2.8700000000000002E-3"/>
    <n v="1.97E-3"/>
    <n v="2.0000000000000002E-5"/>
    <n v="3.4000000000000002E-4"/>
    <n v="7.9799999999999992E-3"/>
    <n v="0"/>
  </r>
  <r>
    <x v="1"/>
    <x v="6"/>
    <x v="7"/>
    <x v="3"/>
    <n v="0.61"/>
    <n v="200"/>
    <n v="0"/>
    <n v="3.0200000000000001E-3"/>
    <n v="2.6099999999999999E-3"/>
    <n v="9.0000000000000006E-5"/>
    <n v="6.9999999999999994E-5"/>
    <n v="8.3899999999999999E-3"/>
    <n v="0"/>
  </r>
  <r>
    <x v="1"/>
    <x v="6"/>
    <x v="7"/>
    <x v="4"/>
    <n v="3.59"/>
    <n v="200"/>
    <n v="0"/>
    <n v="1.779E-2"/>
    <n v="0"/>
    <n v="1.4460000000000001E-2"/>
    <n v="7.2000000000000005E-4"/>
    <n v="4.9399999999999999E-2"/>
    <n v="0"/>
  </r>
  <r>
    <x v="1"/>
    <x v="6"/>
    <x v="7"/>
    <x v="5"/>
    <n v="7.27"/>
    <n v="200"/>
    <n v="0"/>
    <n v="3.6020000000000003E-2"/>
    <n v="1.257E-2"/>
    <n v="2.2769999999999999E-2"/>
    <n v="7.3999999999999999E-4"/>
    <n v="0.10005"/>
    <n v="0"/>
  </r>
  <r>
    <x v="1"/>
    <x v="6"/>
    <x v="7"/>
    <x v="6"/>
    <n v="18.809999999999999"/>
    <n v="200"/>
    <n v="0"/>
    <n v="9.3189999999999995E-2"/>
    <n v="0"/>
    <n v="1.6E-2"/>
    <n v="5.4899999999999997E-2"/>
    <n v="0.25885999999999998"/>
    <n v="0"/>
  </r>
  <r>
    <x v="1"/>
    <x v="6"/>
    <x v="7"/>
    <x v="7"/>
    <n v="0.61"/>
    <n v="200"/>
    <n v="0"/>
    <n v="3.0200000000000001E-3"/>
    <n v="2.63E-3"/>
    <n v="1.0000000000000001E-5"/>
    <n v="2.7999999999999998E-4"/>
    <n v="8.3899999999999999E-3"/>
    <n v="0"/>
  </r>
  <r>
    <x v="1"/>
    <x v="6"/>
    <x v="7"/>
    <x v="8"/>
    <n v="3.63"/>
    <n v="200"/>
    <n v="0"/>
    <n v="1.7979999999999999E-2"/>
    <n v="6.4999999999999997E-3"/>
    <n v="3.3300000000000001E-3"/>
    <n v="4.9199999999999999E-3"/>
    <n v="4.9959999999999997E-2"/>
    <n v="0"/>
  </r>
  <r>
    <x v="1"/>
    <x v="6"/>
    <x v="7"/>
    <x v="9"/>
    <n v="0"/>
    <n v="200"/>
    <n v="0"/>
    <n v="0"/>
    <n v="0"/>
    <n v="0"/>
    <n v="0"/>
    <n v="0"/>
    <n v="0"/>
  </r>
  <r>
    <x v="1"/>
    <x v="6"/>
    <x v="7"/>
    <x v="10"/>
    <n v="13.94"/>
    <n v="200"/>
    <n v="0"/>
    <n v="6.9059999999999996E-2"/>
    <n v="5.1529999999999999E-2"/>
    <n v="2.1000000000000001E-4"/>
    <n v="1.516E-2"/>
    <n v="0.19184000000000001"/>
    <n v="0"/>
  </r>
  <r>
    <x v="1"/>
    <x v="6"/>
    <x v="8"/>
    <x v="0"/>
    <n v="4.71"/>
    <n v="200"/>
    <n v="0"/>
    <n v="2.3550000000000001E-2"/>
    <n v="1.738E-2"/>
    <n v="3.7100000000000002E-3"/>
    <n v="1.32E-3"/>
    <n v="6.5420000000000006E-2"/>
    <n v="0"/>
  </r>
  <r>
    <x v="1"/>
    <x v="6"/>
    <x v="8"/>
    <x v="1"/>
    <n v="24.66"/>
    <n v="200"/>
    <n v="0"/>
    <n v="0.12217"/>
    <n v="9.1480000000000006E-2"/>
    <n v="4.3899999999999998E-3"/>
    <n v="1.536E-2"/>
    <n v="0.33935999999999999"/>
    <n v="0"/>
  </r>
  <r>
    <x v="1"/>
    <x v="6"/>
    <x v="8"/>
    <x v="2"/>
    <n v="1.53"/>
    <n v="200"/>
    <n v="0"/>
    <n v="7.5799999999999999E-3"/>
    <n v="1.2899999999999999E-3"/>
    <n v="1E-4"/>
    <n v="4.6999999999999999E-4"/>
    <n v="2.1059999999999999E-2"/>
    <n v="0"/>
  </r>
  <r>
    <x v="1"/>
    <x v="6"/>
    <x v="8"/>
    <x v="3"/>
    <n v="1.53"/>
    <n v="200"/>
    <n v="0"/>
    <n v="7.5799999999999999E-3"/>
    <n v="6.0400000000000002E-3"/>
    <n v="3.8000000000000002E-4"/>
    <n v="2.1000000000000001E-4"/>
    <n v="2.1059999999999999E-2"/>
    <n v="0"/>
  </r>
  <r>
    <x v="1"/>
    <x v="6"/>
    <x v="8"/>
    <x v="4"/>
    <n v="9.5"/>
    <n v="1444.25"/>
    <n v="57.770020000000002"/>
    <n v="5.2830000000000002E-2"/>
    <n v="0"/>
    <n v="4.215E-2"/>
    <n v="2.2000000000000001E-3"/>
    <n v="0.14674999999999999"/>
    <n v="0.17474999999999999"/>
  </r>
  <r>
    <x v="1"/>
    <x v="6"/>
    <x v="8"/>
    <x v="5"/>
    <n v="18.53"/>
    <n v="1999.95"/>
    <n v="20"/>
    <n v="9.4039999999999999E-2"/>
    <n v="3.5630000000000002E-2"/>
    <n v="4.8520000000000001E-2"/>
    <n v="3.0200000000000001E-3"/>
    <n v="0.26121"/>
    <n v="5.6710000000000003E-2"/>
  </r>
  <r>
    <x v="1"/>
    <x v="6"/>
    <x v="8"/>
    <x v="6"/>
    <n v="48.08"/>
    <n v="1404.24"/>
    <n v="14.040039999999999"/>
    <n v="0.23987"/>
    <n v="0"/>
    <n v="6.7790000000000003E-2"/>
    <n v="8.0310000000000006E-2"/>
    <n v="0.6663"/>
    <n v="4.2880000000000001E-2"/>
  </r>
  <r>
    <x v="1"/>
    <x v="6"/>
    <x v="8"/>
    <x v="7"/>
    <n v="1.53"/>
    <n v="200"/>
    <n v="0"/>
    <n v="7.5799999999999999E-3"/>
    <n v="6.2899999999999996E-3"/>
    <n v="3.0000000000000001E-5"/>
    <n v="3.3E-4"/>
    <n v="2.1059999999999999E-2"/>
    <n v="0"/>
  </r>
  <r>
    <x v="1"/>
    <x v="6"/>
    <x v="8"/>
    <x v="8"/>
    <n v="9.51"/>
    <n v="1151.98"/>
    <n v="11.520020000000001"/>
    <n v="4.8390000000000002E-2"/>
    <n v="1.9910000000000001E-2"/>
    <n v="7.0000000000000001E-3"/>
    <n v="7.5799999999999999E-3"/>
    <n v="0.13441"/>
    <n v="3.6679999999999997E-2"/>
  </r>
  <r>
    <x v="1"/>
    <x v="6"/>
    <x v="8"/>
    <x v="9"/>
    <n v="0.02"/>
    <n v="200"/>
    <n v="0"/>
    <n v="1E-4"/>
    <n v="0"/>
    <n v="1.0000000000000001E-5"/>
    <n v="2.0000000000000002E-5"/>
    <n v="2.7999999999999998E-4"/>
    <n v="0"/>
  </r>
  <r>
    <x v="1"/>
    <x v="6"/>
    <x v="8"/>
    <x v="10"/>
    <n v="35.479999999999997"/>
    <n v="200"/>
    <n v="0"/>
    <n v="0.17585000000000001"/>
    <n v="8.9910000000000004E-2"/>
    <n v="4.5399999999999998E-3"/>
    <n v="2.1250000000000002E-2"/>
    <n v="0.48847000000000002"/>
    <n v="0"/>
  </r>
  <r>
    <x v="1"/>
    <x v="7"/>
    <x v="0"/>
    <x v="0"/>
    <n v="1.0900000000000001"/>
    <n v="200"/>
    <n v="0"/>
    <n v="5.4000000000000003E-3"/>
    <n v="4.45E-3"/>
    <n v="1.0000000000000001E-5"/>
    <n v="2.9999999999999997E-4"/>
    <n v="1.4999999999999999E-2"/>
    <n v="0"/>
  </r>
  <r>
    <x v="1"/>
    <x v="7"/>
    <x v="0"/>
    <x v="1"/>
    <n v="5.81"/>
    <n v="200"/>
    <n v="0"/>
    <n v="2.8840000000000001E-2"/>
    <n v="1.034E-2"/>
    <n v="3.5799999999999998E-3"/>
    <n v="5.9199999999999999E-3"/>
    <n v="8.0110000000000001E-2"/>
    <n v="0"/>
  </r>
  <r>
    <x v="1"/>
    <x v="7"/>
    <x v="0"/>
    <x v="2"/>
    <n v="0.36"/>
    <n v="200"/>
    <n v="0"/>
    <n v="1.7799999999999999E-3"/>
    <n v="9.3000000000000005E-4"/>
    <n v="0"/>
    <n v="6.9999999999999994E-5"/>
    <n v="4.9500000000000004E-3"/>
    <n v="0"/>
  </r>
  <r>
    <x v="1"/>
    <x v="7"/>
    <x v="0"/>
    <x v="3"/>
    <n v="0.36"/>
    <n v="200"/>
    <n v="0"/>
    <n v="1.7799999999999999E-3"/>
    <n v="1.2999999999999999E-3"/>
    <n v="4.0000000000000003E-5"/>
    <n v="3.0000000000000001E-5"/>
    <n v="4.9500000000000004E-3"/>
    <n v="0"/>
  </r>
  <r>
    <x v="1"/>
    <x v="7"/>
    <x v="0"/>
    <x v="4"/>
    <n v="2.21"/>
    <n v="200"/>
    <n v="0"/>
    <n v="1.188E-2"/>
    <n v="0"/>
    <n v="3.7399999999999998E-3"/>
    <n v="3.8999999999999998E-3"/>
    <n v="3.3009999999999998E-2"/>
    <n v="0"/>
  </r>
  <r>
    <x v="1"/>
    <x v="7"/>
    <x v="0"/>
    <x v="5"/>
    <n v="4.37"/>
    <n v="200"/>
    <n v="0"/>
    <n v="2.172E-2"/>
    <n v="3.8E-3"/>
    <n v="5.1200000000000004E-3"/>
    <n v="3.5000000000000001E-3"/>
    <n v="6.0339999999999998E-2"/>
    <n v="0"/>
  </r>
  <r>
    <x v="1"/>
    <x v="7"/>
    <x v="0"/>
    <x v="6"/>
    <n v="11.2"/>
    <n v="200"/>
    <n v="0"/>
    <n v="5.5570000000000001E-2"/>
    <n v="1.069E-2"/>
    <n v="2.0000000000000001E-4"/>
    <n v="1.754E-2"/>
    <n v="0.15437000000000001"/>
    <n v="0"/>
  </r>
  <r>
    <x v="1"/>
    <x v="7"/>
    <x v="0"/>
    <x v="7"/>
    <n v="0.36"/>
    <n v="200"/>
    <n v="0"/>
    <n v="1.7799999999999999E-3"/>
    <n v="1.3500000000000001E-3"/>
    <n v="0"/>
    <n v="9.0000000000000006E-5"/>
    <n v="4.9500000000000004E-3"/>
    <n v="0"/>
  </r>
  <r>
    <x v="1"/>
    <x v="7"/>
    <x v="0"/>
    <x v="8"/>
    <n v="2.1800000000000002"/>
    <n v="200"/>
    <n v="0"/>
    <n v="1.0869999999999999E-2"/>
    <n v="7.7799999999999996E-3"/>
    <n v="1.7000000000000001E-4"/>
    <n v="9.3999999999999997E-4"/>
    <n v="3.0179999999999998E-2"/>
    <n v="0"/>
  </r>
  <r>
    <x v="1"/>
    <x v="7"/>
    <x v="0"/>
    <x v="9"/>
    <n v="0"/>
    <n v="200"/>
    <n v="0"/>
    <n v="0"/>
    <n v="0"/>
    <n v="0"/>
    <n v="0"/>
    <n v="0"/>
    <n v="0"/>
  </r>
  <r>
    <x v="1"/>
    <x v="7"/>
    <x v="0"/>
    <x v="10"/>
    <n v="8.33"/>
    <n v="200"/>
    <n v="0"/>
    <n v="4.1270000000000001E-2"/>
    <n v="2.3910000000000001E-2"/>
    <n v="5.5999999999999995E-4"/>
    <n v="7.6099999999999996E-3"/>
    <n v="0.11464000000000001"/>
    <n v="0"/>
  </r>
  <r>
    <x v="1"/>
    <x v="7"/>
    <x v="1"/>
    <x v="0"/>
    <n v="7.43"/>
    <n v="854.99"/>
    <n v="8.5500500000000006"/>
    <n v="3.6970000000000003E-2"/>
    <n v="1.789E-2"/>
    <n v="1.07E-3"/>
    <n v="1.37E-2"/>
    <n v="0.10271"/>
    <n v="2.8969999999999999E-2"/>
  </r>
  <r>
    <x v="1"/>
    <x v="7"/>
    <x v="1"/>
    <x v="1"/>
    <n v="38.15"/>
    <n v="200"/>
    <n v="0"/>
    <n v="0.189"/>
    <n v="5.0700000000000002E-2"/>
    <n v="3.0519999999999999E-2"/>
    <n v="0.10922"/>
    <n v="0.52500999999999998"/>
    <n v="0"/>
  </r>
  <r>
    <x v="1"/>
    <x v="7"/>
    <x v="1"/>
    <x v="2"/>
    <n v="2.58"/>
    <n v="382"/>
    <n v="11.46002"/>
    <n v="1.2999999999999999E-2"/>
    <n v="2.1800000000000001E-3"/>
    <n v="8.4999999999999995E-4"/>
    <n v="7.5599999999999999E-3"/>
    <n v="3.6119999999999999E-2"/>
    <n v="4.5990000000000003E-2"/>
  </r>
  <r>
    <x v="1"/>
    <x v="7"/>
    <x v="1"/>
    <x v="3"/>
    <n v="2.37"/>
    <n v="200"/>
    <n v="0"/>
    <n v="1.174E-2"/>
    <n v="9.8300000000000002E-3"/>
    <n v="5.0000000000000001E-4"/>
    <n v="4.2999999999999999E-4"/>
    <n v="3.2620000000000003E-2"/>
    <n v="0"/>
  </r>
  <r>
    <x v="1"/>
    <x v="7"/>
    <x v="1"/>
    <x v="4"/>
    <n v="14.56"/>
    <n v="1999.99"/>
    <n v="200"/>
    <n v="8.0180000000000001E-2"/>
    <n v="9.3000000000000005E-4"/>
    <n v="6.1330000000000003E-2"/>
    <n v="5.5300000000000002E-3"/>
    <n v="0.22272"/>
    <n v="0.56691999999999998"/>
  </r>
  <r>
    <x v="1"/>
    <x v="7"/>
    <x v="1"/>
    <x v="5"/>
    <n v="28.95"/>
    <n v="655.99"/>
    <n v="26.24023"/>
    <n v="0.14432"/>
    <n v="3.0499999999999999E-2"/>
    <n v="7.4349999999999999E-2"/>
    <n v="1.9019999999999999E-2"/>
    <n v="0.40089999999999998"/>
    <n v="9.4E-2"/>
  </r>
  <r>
    <x v="1"/>
    <x v="7"/>
    <x v="1"/>
    <x v="6"/>
    <n v="75.209999999999994"/>
    <n v="1340.2"/>
    <n v="415.45996000000002"/>
    <n v="0.38850000000000001"/>
    <n v="4.0000000000000003E-5"/>
    <n v="0.14673"/>
    <n v="0.15282000000000001"/>
    <n v="1.07917"/>
    <n v="1.26627"/>
  </r>
  <r>
    <x v="1"/>
    <x v="7"/>
    <x v="1"/>
    <x v="7"/>
    <n v="2.39"/>
    <n v="200"/>
    <n v="0"/>
    <n v="1.184E-2"/>
    <n v="9.6799999999999994E-3"/>
    <n v="8.0000000000000007E-5"/>
    <n v="1.0300000000000001E-3"/>
    <n v="3.2890000000000003E-2"/>
    <n v="0"/>
  </r>
  <r>
    <x v="1"/>
    <x v="7"/>
    <x v="1"/>
    <x v="8"/>
    <n v="14.93"/>
    <n v="2000"/>
    <n v="180"/>
    <n v="8.1570000000000004E-2"/>
    <n v="3.0640000000000001E-2"/>
    <n v="3.8649999999999997E-2"/>
    <n v="7.1000000000000004E-3"/>
    <n v="0.22656999999999999"/>
    <n v="0.51022999999999996"/>
  </r>
  <r>
    <x v="1"/>
    <x v="7"/>
    <x v="1"/>
    <x v="9"/>
    <n v="0.05"/>
    <n v="200"/>
    <n v="0"/>
    <n v="2.5000000000000001E-4"/>
    <n v="0"/>
    <n v="0"/>
    <n v="1.6000000000000001E-4"/>
    <n v="6.8999999999999997E-4"/>
    <n v="0"/>
  </r>
  <r>
    <x v="1"/>
    <x v="7"/>
    <x v="1"/>
    <x v="10"/>
    <n v="54.73"/>
    <n v="200"/>
    <n v="0"/>
    <n v="0.27113999999999999"/>
    <n v="0.11068"/>
    <n v="1.4160000000000001E-2"/>
    <n v="7.4749999999999997E-2"/>
    <n v="0.75317999999999996"/>
    <n v="0"/>
  </r>
  <r>
    <x v="1"/>
    <x v="7"/>
    <x v="2"/>
    <x v="0"/>
    <n v="12.26"/>
    <n v="200"/>
    <n v="0"/>
    <n v="6.0740000000000002E-2"/>
    <n v="3.6450000000000003E-2"/>
    <n v="2.8500000000000001E-3"/>
    <n v="1.6449999999999999E-2"/>
    <n v="0.16872000000000001"/>
    <n v="0"/>
  </r>
  <r>
    <x v="1"/>
    <x v="7"/>
    <x v="2"/>
    <x v="1"/>
    <n v="65.44"/>
    <n v="200"/>
    <n v="0"/>
    <n v="0.32419999999999999"/>
    <n v="0.10184"/>
    <n v="6.3109999999999999E-2"/>
    <n v="0.17638999999999999"/>
    <n v="0.90056999999999998"/>
    <n v="0"/>
  </r>
  <r>
    <x v="1"/>
    <x v="7"/>
    <x v="2"/>
    <x v="2"/>
    <n v="4.08"/>
    <n v="200"/>
    <n v="0"/>
    <n v="2.0209999999999999E-2"/>
    <n v="1.2E-2"/>
    <n v="8.0000000000000007E-5"/>
    <n v="1.67E-3"/>
    <n v="5.6149999999999999E-2"/>
    <n v="0"/>
  </r>
  <r>
    <x v="1"/>
    <x v="7"/>
    <x v="2"/>
    <x v="3"/>
    <n v="4.1100000000000003"/>
    <n v="200"/>
    <n v="0"/>
    <n v="2.036E-2"/>
    <n v="1.6080000000000001E-2"/>
    <n v="8.0000000000000004E-4"/>
    <n v="1.25E-3"/>
    <n v="5.6559999999999999E-2"/>
    <n v="0"/>
  </r>
  <r>
    <x v="1"/>
    <x v="7"/>
    <x v="2"/>
    <x v="4"/>
    <n v="24.54"/>
    <n v="200"/>
    <n v="0"/>
    <n v="0.12157999999999999"/>
    <n v="7.6999999999999996E-4"/>
    <n v="0.10301"/>
    <n v="2.7999999999999998E-4"/>
    <n v="0.33771000000000001"/>
    <n v="0"/>
  </r>
  <r>
    <x v="1"/>
    <x v="7"/>
    <x v="2"/>
    <x v="5"/>
    <n v="49.09"/>
    <n v="200"/>
    <n v="0"/>
    <n v="0.2432"/>
    <n v="2.2939999999999999E-2"/>
    <n v="0.11568000000000001"/>
    <n v="5.0939999999999999E-2"/>
    <n v="0.67556000000000005"/>
    <n v="0"/>
  </r>
  <r>
    <x v="1"/>
    <x v="7"/>
    <x v="2"/>
    <x v="6"/>
    <n v="126.79"/>
    <n v="200"/>
    <n v="0"/>
    <n v="0.62814999999999999"/>
    <n v="7.5799999999999999E-3"/>
    <n v="4.947E-2"/>
    <n v="0.35435"/>
    <n v="1.74485"/>
    <n v="0"/>
  </r>
  <r>
    <x v="1"/>
    <x v="7"/>
    <x v="2"/>
    <x v="7"/>
    <n v="4.0999999999999996"/>
    <n v="200"/>
    <n v="0"/>
    <n v="2.0310000000000002E-2"/>
    <n v="1.669E-2"/>
    <n v="5.0000000000000002E-5"/>
    <n v="2.5300000000000001E-3"/>
    <n v="5.6419999999999998E-2"/>
    <n v="0"/>
  </r>
  <r>
    <x v="1"/>
    <x v="7"/>
    <x v="2"/>
    <x v="8"/>
    <n v="24.52"/>
    <n v="200"/>
    <n v="0"/>
    <n v="0.12148"/>
    <n v="6.3769999999999993E-2"/>
    <n v="1.1990000000000001E-2"/>
    <n v="3.8780000000000002E-2"/>
    <n v="0.33744000000000002"/>
    <n v="0"/>
  </r>
  <r>
    <x v="1"/>
    <x v="7"/>
    <x v="2"/>
    <x v="9"/>
    <n v="0"/>
    <n v="200"/>
    <n v="0"/>
    <n v="0"/>
    <n v="0"/>
    <n v="0"/>
    <n v="0"/>
    <n v="0"/>
    <n v="0"/>
  </r>
  <r>
    <x v="1"/>
    <x v="7"/>
    <x v="2"/>
    <x v="10"/>
    <n v="94.07"/>
    <n v="200"/>
    <n v="0"/>
    <n v="0.46604000000000001"/>
    <n v="0.22527"/>
    <n v="2.138E-2"/>
    <n v="0.12426"/>
    <n v="1.29457"/>
    <n v="0"/>
  </r>
  <r>
    <x v="1"/>
    <x v="7"/>
    <x v="3"/>
    <x v="0"/>
    <n v="1.46"/>
    <n v="200"/>
    <n v="0"/>
    <n v="7.2300000000000003E-3"/>
    <n v="5.0200000000000002E-3"/>
    <n v="2.7999999999999998E-4"/>
    <n v="1.32E-3"/>
    <n v="2.009E-2"/>
    <n v="0"/>
  </r>
  <r>
    <x v="1"/>
    <x v="7"/>
    <x v="3"/>
    <x v="1"/>
    <n v="7.88"/>
    <n v="200"/>
    <n v="0"/>
    <n v="3.9039999999999998E-2"/>
    <n v="1.274E-2"/>
    <n v="2.66E-3"/>
    <n v="1.7100000000000001E-2"/>
    <n v="0.10843999999999999"/>
    <n v="0"/>
  </r>
  <r>
    <x v="1"/>
    <x v="7"/>
    <x v="3"/>
    <x v="2"/>
    <n v="0.47"/>
    <n v="200"/>
    <n v="0"/>
    <n v="2.33E-3"/>
    <n v="1.8799999999999999E-3"/>
    <n v="0"/>
    <n v="1.6000000000000001E-4"/>
    <n v="6.4700000000000001E-3"/>
    <n v="0"/>
  </r>
  <r>
    <x v="1"/>
    <x v="7"/>
    <x v="3"/>
    <x v="3"/>
    <n v="0.5"/>
    <n v="200"/>
    <n v="0"/>
    <n v="2.48E-3"/>
    <n v="1.9599999999999999E-3"/>
    <n v="9.0000000000000006E-5"/>
    <n v="1E-4"/>
    <n v="6.8799999999999998E-3"/>
    <n v="0"/>
  </r>
  <r>
    <x v="1"/>
    <x v="7"/>
    <x v="3"/>
    <x v="4"/>
    <n v="2.97"/>
    <n v="200"/>
    <n v="0"/>
    <n v="1.4710000000000001E-2"/>
    <n v="0"/>
    <n v="8.94E-3"/>
    <n v="3.62E-3"/>
    <n v="4.0869999999999997E-2"/>
    <n v="0"/>
  </r>
  <r>
    <x v="1"/>
    <x v="7"/>
    <x v="3"/>
    <x v="5"/>
    <n v="5.94"/>
    <n v="200"/>
    <n v="0"/>
    <n v="2.9430000000000001E-2"/>
    <n v="9.8799999999999999E-3"/>
    <n v="6.3299999999999997E-3"/>
    <n v="3.13E-3"/>
    <n v="8.1739999999999993E-2"/>
    <n v="0"/>
  </r>
  <r>
    <x v="1"/>
    <x v="7"/>
    <x v="3"/>
    <x v="6"/>
    <n v="15.34"/>
    <n v="200"/>
    <n v="0"/>
    <n v="7.5999999999999998E-2"/>
    <n v="5.0000000000000002E-5"/>
    <n v="7.1300000000000001E-3"/>
    <n v="5.3069999999999999E-2"/>
    <n v="0.21110000000000001"/>
    <n v="0"/>
  </r>
  <r>
    <x v="1"/>
    <x v="7"/>
    <x v="3"/>
    <x v="7"/>
    <n v="0.5"/>
    <n v="200"/>
    <n v="0"/>
    <n v="2.48E-3"/>
    <n v="2.1099999999999999E-3"/>
    <n v="0"/>
    <n v="1.3999999999999999E-4"/>
    <n v="6.8799999999999998E-3"/>
    <n v="0"/>
  </r>
  <r>
    <x v="1"/>
    <x v="7"/>
    <x v="3"/>
    <x v="8"/>
    <n v="2.97"/>
    <n v="200"/>
    <n v="0"/>
    <n v="1.4710000000000001E-2"/>
    <n v="9.6500000000000006E-3"/>
    <n v="9.0000000000000006E-5"/>
    <n v="2.5400000000000002E-3"/>
    <n v="4.0869999999999997E-2"/>
    <n v="0"/>
  </r>
  <r>
    <x v="1"/>
    <x v="7"/>
    <x v="3"/>
    <x v="9"/>
    <n v="0"/>
    <n v="200"/>
    <n v="0"/>
    <n v="0"/>
    <n v="0"/>
    <n v="0"/>
    <n v="0"/>
    <n v="0"/>
    <n v="0"/>
  </r>
  <r>
    <x v="1"/>
    <x v="7"/>
    <x v="3"/>
    <x v="10"/>
    <n v="11.4"/>
    <n v="200"/>
    <n v="0"/>
    <n v="5.6480000000000002E-2"/>
    <n v="4.3220000000000001E-2"/>
    <n v="1.81E-3"/>
    <n v="4.6499999999999996E-3"/>
    <n v="0.15687999999999999"/>
    <n v="0"/>
  </r>
  <r>
    <x v="1"/>
    <x v="7"/>
    <x v="4"/>
    <x v="0"/>
    <n v="8.1999999999999993"/>
    <n v="200"/>
    <n v="0"/>
    <n v="4.0620000000000003E-2"/>
    <n v="1.9879999999999998E-2"/>
    <n v="1.72E-3"/>
    <n v="8.6999999999999994E-3"/>
    <n v="0.11285000000000001"/>
    <n v="0"/>
  </r>
  <r>
    <x v="1"/>
    <x v="7"/>
    <x v="4"/>
    <x v="1"/>
    <n v="43.81"/>
    <n v="200"/>
    <n v="0"/>
    <n v="0.21704000000000001"/>
    <n v="6.7890000000000006E-2"/>
    <n v="2.4140000000000002E-2"/>
    <n v="2.5329999999999998E-2"/>
    <n v="0.60289999999999999"/>
    <n v="0"/>
  </r>
  <r>
    <x v="1"/>
    <x v="7"/>
    <x v="4"/>
    <x v="2"/>
    <n v="2.73"/>
    <n v="200"/>
    <n v="0"/>
    <n v="1.353E-2"/>
    <n v="8.6800000000000002E-3"/>
    <n v="1.9000000000000001E-4"/>
    <n v="6.9999999999999994E-5"/>
    <n v="3.7569999999999999E-2"/>
    <n v="0"/>
  </r>
  <r>
    <x v="1"/>
    <x v="7"/>
    <x v="4"/>
    <x v="3"/>
    <n v="2.74"/>
    <n v="200"/>
    <n v="0"/>
    <n v="1.357E-2"/>
    <n v="1.069E-2"/>
    <n v="4.6000000000000001E-4"/>
    <n v="3.6999999999999999E-4"/>
    <n v="3.771E-2"/>
    <n v="0"/>
  </r>
  <r>
    <x v="1"/>
    <x v="7"/>
    <x v="4"/>
    <x v="4"/>
    <n v="16.420000000000002"/>
    <n v="200"/>
    <n v="0"/>
    <n v="8.1350000000000006E-2"/>
    <n v="6.8000000000000005E-4"/>
    <n v="6.2810000000000005E-2"/>
    <n v="1.7700000000000001E-3"/>
    <n v="0.22597"/>
    <n v="0"/>
  </r>
  <r>
    <x v="1"/>
    <x v="7"/>
    <x v="4"/>
    <x v="5"/>
    <n v="32.9"/>
    <n v="200"/>
    <n v="0"/>
    <n v="0.16299"/>
    <n v="2.9510000000000002E-2"/>
    <n v="4.9959999999999997E-2"/>
    <n v="5.6600000000000001E-3"/>
    <n v="0.45276"/>
    <n v="0"/>
  </r>
  <r>
    <x v="1"/>
    <x v="7"/>
    <x v="4"/>
    <x v="6"/>
    <n v="84.87"/>
    <n v="200"/>
    <n v="0"/>
    <n v="0.42046"/>
    <n v="3.5E-4"/>
    <n v="7.26E-3"/>
    <n v="0.11166"/>
    <n v="1.1679600000000001"/>
    <n v="0"/>
  </r>
  <r>
    <x v="1"/>
    <x v="7"/>
    <x v="4"/>
    <x v="7"/>
    <n v="2.73"/>
    <n v="200"/>
    <n v="0"/>
    <n v="1.353E-2"/>
    <n v="1.085E-2"/>
    <n v="5.0000000000000002E-5"/>
    <n v="3.2000000000000003E-4"/>
    <n v="3.7569999999999999E-2"/>
    <n v="0"/>
  </r>
  <r>
    <x v="1"/>
    <x v="7"/>
    <x v="4"/>
    <x v="8"/>
    <n v="16.440000000000001"/>
    <n v="200"/>
    <n v="0"/>
    <n v="8.1449999999999995E-2"/>
    <n v="3.671E-2"/>
    <n v="1.353E-2"/>
    <n v="1.0359999999999999E-2"/>
    <n v="0.22624"/>
    <n v="0"/>
  </r>
  <r>
    <x v="1"/>
    <x v="7"/>
    <x v="4"/>
    <x v="9"/>
    <n v="0"/>
    <n v="200"/>
    <n v="0"/>
    <n v="0"/>
    <n v="0"/>
    <n v="0"/>
    <n v="0"/>
    <n v="0"/>
    <n v="0"/>
  </r>
  <r>
    <x v="1"/>
    <x v="7"/>
    <x v="4"/>
    <x v="10"/>
    <n v="63.02"/>
    <n v="200"/>
    <n v="0"/>
    <n v="0.31222"/>
    <n v="0.11183"/>
    <n v="7.77E-3"/>
    <n v="5.45E-2"/>
    <n v="0.86726000000000003"/>
    <n v="0"/>
  </r>
  <r>
    <x v="1"/>
    <x v="7"/>
    <x v="5"/>
    <x v="0"/>
    <n v="0.89"/>
    <n v="200"/>
    <n v="0"/>
    <n v="4.4099999999999999E-3"/>
    <n v="2.63E-3"/>
    <n v="3.0000000000000001E-5"/>
    <n v="6.4000000000000005E-4"/>
    <n v="1.225E-2"/>
    <n v="0"/>
  </r>
  <r>
    <x v="1"/>
    <x v="7"/>
    <x v="5"/>
    <x v="1"/>
    <n v="4.9000000000000004"/>
    <n v="200"/>
    <n v="0"/>
    <n v="2.4279999999999999E-2"/>
    <n v="6.5100000000000002E-3"/>
    <n v="1.3799999999999999E-3"/>
    <n v="4.2300000000000003E-3"/>
    <n v="6.7430000000000004E-2"/>
    <n v="0"/>
  </r>
  <r>
    <x v="1"/>
    <x v="7"/>
    <x v="5"/>
    <x v="2"/>
    <n v="0.28999999999999998"/>
    <n v="200"/>
    <n v="0"/>
    <n v="1.4400000000000001E-3"/>
    <n v="9.6000000000000002E-4"/>
    <n v="0"/>
    <n v="1.0000000000000001E-5"/>
    <n v="3.9899999999999996E-3"/>
    <n v="0"/>
  </r>
  <r>
    <x v="1"/>
    <x v="7"/>
    <x v="5"/>
    <x v="3"/>
    <n v="0.28999999999999998"/>
    <n v="200"/>
    <n v="0"/>
    <n v="1.4400000000000001E-3"/>
    <n v="1.16E-3"/>
    <n v="3.0000000000000001E-5"/>
    <n v="3.0000000000000001E-5"/>
    <n v="3.9899999999999996E-3"/>
    <n v="0"/>
  </r>
  <r>
    <x v="1"/>
    <x v="7"/>
    <x v="5"/>
    <x v="4"/>
    <n v="1.85"/>
    <n v="200"/>
    <n v="0"/>
    <n v="9.1699999999999993E-3"/>
    <n v="1.3999999999999999E-4"/>
    <n v="6.7400000000000003E-3"/>
    <n v="9.6000000000000002E-4"/>
    <n v="2.546E-2"/>
    <n v="0"/>
  </r>
  <r>
    <x v="1"/>
    <x v="7"/>
    <x v="5"/>
    <x v="5"/>
    <n v="3.7"/>
    <n v="200"/>
    <n v="0"/>
    <n v="1.8329999999999999E-2"/>
    <n v="7.5599999999999999E-3"/>
    <n v="7.0600000000000003E-3"/>
    <n v="1.3600000000000001E-3"/>
    <n v="5.092E-2"/>
    <n v="0"/>
  </r>
  <r>
    <x v="1"/>
    <x v="7"/>
    <x v="5"/>
    <x v="6"/>
    <n v="9.58"/>
    <n v="200"/>
    <n v="0"/>
    <n v="4.7460000000000002E-2"/>
    <n v="0"/>
    <n v="2.1199999999999999E-3"/>
    <n v="1.0670000000000001E-2"/>
    <n v="0.13184000000000001"/>
    <n v="0"/>
  </r>
  <r>
    <x v="1"/>
    <x v="7"/>
    <x v="5"/>
    <x v="7"/>
    <n v="0.28999999999999998"/>
    <n v="200"/>
    <n v="0"/>
    <n v="1.4400000000000001E-3"/>
    <n v="1.1299999999999999E-3"/>
    <n v="0"/>
    <n v="4.0000000000000003E-5"/>
    <n v="3.9899999999999996E-3"/>
    <n v="0"/>
  </r>
  <r>
    <x v="1"/>
    <x v="7"/>
    <x v="5"/>
    <x v="8"/>
    <n v="1.85"/>
    <n v="200"/>
    <n v="0"/>
    <n v="9.1699999999999993E-3"/>
    <n v="4.1700000000000001E-3"/>
    <n v="4.2999999999999999E-4"/>
    <n v="1.6000000000000001E-3"/>
    <n v="2.546E-2"/>
    <n v="0"/>
  </r>
  <r>
    <x v="1"/>
    <x v="7"/>
    <x v="5"/>
    <x v="9"/>
    <n v="0"/>
    <n v="200"/>
    <n v="0"/>
    <n v="0"/>
    <n v="0"/>
    <n v="0"/>
    <n v="0"/>
    <n v="0"/>
    <n v="0"/>
  </r>
  <r>
    <x v="1"/>
    <x v="7"/>
    <x v="5"/>
    <x v="10"/>
    <n v="7.09"/>
    <n v="200"/>
    <n v="0"/>
    <n v="3.5130000000000002E-2"/>
    <n v="2.6540000000000001E-2"/>
    <n v="2.9E-4"/>
    <n v="3.1900000000000001E-3"/>
    <n v="9.7570000000000004E-2"/>
    <n v="0"/>
  </r>
  <r>
    <x v="1"/>
    <x v="7"/>
    <x v="6"/>
    <x v="0"/>
    <n v="2.4900000000000002"/>
    <n v="200"/>
    <n v="0"/>
    <n v="1.234E-2"/>
    <n v="6.9499999999999996E-3"/>
    <n v="3.1E-4"/>
    <n v="2.99E-3"/>
    <n v="3.4270000000000002E-2"/>
    <n v="0"/>
  </r>
  <r>
    <x v="1"/>
    <x v="7"/>
    <x v="6"/>
    <x v="1"/>
    <n v="13.48"/>
    <n v="200"/>
    <n v="0"/>
    <n v="6.6780000000000006E-2"/>
    <n v="2.4049999999999998E-2"/>
    <n v="1.221E-2"/>
    <n v="9.6600000000000002E-3"/>
    <n v="0.18551000000000001"/>
    <n v="0"/>
  </r>
  <r>
    <x v="1"/>
    <x v="7"/>
    <x v="6"/>
    <x v="2"/>
    <n v="0.84"/>
    <n v="200"/>
    <n v="0"/>
    <n v="4.1599999999999996E-3"/>
    <n v="2.3999999999999998E-3"/>
    <n v="2.0000000000000002E-5"/>
    <n v="4.0000000000000003E-5"/>
    <n v="1.1560000000000001E-2"/>
    <n v="0"/>
  </r>
  <r>
    <x v="1"/>
    <x v="7"/>
    <x v="6"/>
    <x v="3"/>
    <n v="0.83"/>
    <n v="200"/>
    <n v="0"/>
    <n v="4.1099999999999999E-3"/>
    <n v="3.0699999999999998E-3"/>
    <n v="2.1000000000000001E-4"/>
    <n v="5.0000000000000002E-5"/>
    <n v="1.142E-2"/>
    <n v="0"/>
  </r>
  <r>
    <x v="1"/>
    <x v="7"/>
    <x v="6"/>
    <x v="4"/>
    <n v="5.04"/>
    <n v="200"/>
    <n v="0"/>
    <n v="2.4969999999999999E-2"/>
    <n v="0"/>
    <n v="1.8849999999999999E-2"/>
    <n v="2.3600000000000001E-3"/>
    <n v="6.9360000000000005E-2"/>
    <n v="0"/>
  </r>
  <r>
    <x v="1"/>
    <x v="7"/>
    <x v="6"/>
    <x v="5"/>
    <n v="10.08"/>
    <n v="200"/>
    <n v="0"/>
    <n v="4.9939999999999998E-2"/>
    <n v="1.6369999999999999E-2"/>
    <n v="1.2749999999999999E-2"/>
    <n v="3.0000000000000001E-3"/>
    <n v="0.13872000000000001"/>
    <n v="0"/>
  </r>
  <r>
    <x v="1"/>
    <x v="7"/>
    <x v="6"/>
    <x v="6"/>
    <n v="26.08"/>
    <n v="200"/>
    <n v="0"/>
    <n v="0.12920999999999999"/>
    <n v="0"/>
    <n v="9.7300000000000008E-3"/>
    <n v="5.5500000000000001E-2"/>
    <n v="0.35891000000000001"/>
    <n v="0"/>
  </r>
  <r>
    <x v="1"/>
    <x v="7"/>
    <x v="6"/>
    <x v="7"/>
    <n v="0.83"/>
    <n v="200"/>
    <n v="0"/>
    <n v="4.1099999999999999E-3"/>
    <n v="3.2799999999999999E-3"/>
    <n v="4.0000000000000003E-5"/>
    <n v="1.4999999999999999E-4"/>
    <n v="1.142E-2"/>
    <n v="0"/>
  </r>
  <r>
    <x v="1"/>
    <x v="7"/>
    <x v="6"/>
    <x v="8"/>
    <n v="5.05"/>
    <n v="200"/>
    <n v="0"/>
    <n v="2.5020000000000001E-2"/>
    <n v="1.278E-2"/>
    <n v="3.1099999999999999E-3"/>
    <n v="4.0600000000000002E-3"/>
    <n v="6.9500000000000006E-2"/>
    <n v="0"/>
  </r>
  <r>
    <x v="1"/>
    <x v="7"/>
    <x v="6"/>
    <x v="9"/>
    <n v="0"/>
    <n v="200"/>
    <n v="0"/>
    <n v="0"/>
    <n v="0"/>
    <n v="0"/>
    <n v="0"/>
    <n v="0"/>
    <n v="0"/>
  </r>
  <r>
    <x v="1"/>
    <x v="7"/>
    <x v="6"/>
    <x v="10"/>
    <n v="19.34"/>
    <n v="200"/>
    <n v="0"/>
    <n v="9.5810000000000006E-2"/>
    <n v="4.9020000000000001E-2"/>
    <n v="1.0200000000000001E-3"/>
    <n v="6.0299999999999998E-3"/>
    <n v="0.26615"/>
    <n v="0"/>
  </r>
  <r>
    <x v="1"/>
    <x v="7"/>
    <x v="7"/>
    <x v="0"/>
    <n v="1.77"/>
    <n v="200"/>
    <n v="0"/>
    <n v="8.77E-3"/>
    <n v="5.3699999999999998E-3"/>
    <n v="1.6000000000000001E-4"/>
    <n v="2.1900000000000001E-3"/>
    <n v="2.436E-2"/>
    <n v="0"/>
  </r>
  <r>
    <x v="1"/>
    <x v="7"/>
    <x v="7"/>
    <x v="1"/>
    <n v="9.6300000000000008"/>
    <n v="200"/>
    <n v="0"/>
    <n v="4.7710000000000002E-2"/>
    <n v="2.1299999999999999E-2"/>
    <n v="5.6899999999999997E-3"/>
    <n v="1.274E-2"/>
    <n v="0.13253000000000001"/>
    <n v="0"/>
  </r>
  <r>
    <x v="1"/>
    <x v="7"/>
    <x v="7"/>
    <x v="2"/>
    <n v="0.57999999999999996"/>
    <n v="200"/>
    <n v="0"/>
    <n v="2.8700000000000002E-3"/>
    <n v="1.97E-3"/>
    <n v="2.0000000000000002E-5"/>
    <n v="3.4000000000000002E-4"/>
    <n v="7.9799999999999992E-3"/>
    <n v="0"/>
  </r>
  <r>
    <x v="1"/>
    <x v="7"/>
    <x v="7"/>
    <x v="3"/>
    <n v="0.61"/>
    <n v="200"/>
    <n v="0"/>
    <n v="3.0200000000000001E-3"/>
    <n v="2.6099999999999999E-3"/>
    <n v="9.0000000000000006E-5"/>
    <n v="6.9999999999999994E-5"/>
    <n v="8.3899999999999999E-3"/>
    <n v="0"/>
  </r>
  <r>
    <x v="1"/>
    <x v="7"/>
    <x v="7"/>
    <x v="4"/>
    <n v="3.59"/>
    <n v="200"/>
    <n v="0"/>
    <n v="1.779E-2"/>
    <n v="0"/>
    <n v="1.4460000000000001E-2"/>
    <n v="7.2000000000000005E-4"/>
    <n v="4.9399999999999999E-2"/>
    <n v="0"/>
  </r>
  <r>
    <x v="1"/>
    <x v="7"/>
    <x v="7"/>
    <x v="5"/>
    <n v="7.27"/>
    <n v="200"/>
    <n v="0"/>
    <n v="3.6020000000000003E-2"/>
    <n v="1.257E-2"/>
    <n v="2.2769999999999999E-2"/>
    <n v="7.3999999999999999E-4"/>
    <n v="0.10005"/>
    <n v="0"/>
  </r>
  <r>
    <x v="1"/>
    <x v="7"/>
    <x v="7"/>
    <x v="6"/>
    <n v="18.809999999999999"/>
    <n v="200"/>
    <n v="0"/>
    <n v="9.3189999999999995E-2"/>
    <n v="0"/>
    <n v="1.6E-2"/>
    <n v="5.4899999999999997E-2"/>
    <n v="0.25885999999999998"/>
    <n v="0"/>
  </r>
  <r>
    <x v="1"/>
    <x v="7"/>
    <x v="7"/>
    <x v="7"/>
    <n v="0.61"/>
    <n v="200"/>
    <n v="0"/>
    <n v="3.0200000000000001E-3"/>
    <n v="2.63E-3"/>
    <n v="1.0000000000000001E-5"/>
    <n v="2.7999999999999998E-4"/>
    <n v="8.3899999999999999E-3"/>
    <n v="0"/>
  </r>
  <r>
    <x v="1"/>
    <x v="7"/>
    <x v="7"/>
    <x v="8"/>
    <n v="3.63"/>
    <n v="200"/>
    <n v="0"/>
    <n v="1.7979999999999999E-2"/>
    <n v="6.4999999999999997E-3"/>
    <n v="3.3300000000000001E-3"/>
    <n v="4.9199999999999999E-3"/>
    <n v="4.9959999999999997E-2"/>
    <n v="0"/>
  </r>
  <r>
    <x v="1"/>
    <x v="7"/>
    <x v="7"/>
    <x v="9"/>
    <n v="0"/>
    <n v="200"/>
    <n v="0"/>
    <n v="0"/>
    <n v="0"/>
    <n v="0"/>
    <n v="0"/>
    <n v="0"/>
    <n v="0"/>
  </r>
  <r>
    <x v="1"/>
    <x v="7"/>
    <x v="7"/>
    <x v="10"/>
    <n v="13.94"/>
    <n v="200"/>
    <n v="0"/>
    <n v="6.9059999999999996E-2"/>
    <n v="5.1529999999999999E-2"/>
    <n v="2.1000000000000001E-4"/>
    <n v="1.516E-2"/>
    <n v="0.19184000000000001"/>
    <n v="0"/>
  </r>
  <r>
    <x v="1"/>
    <x v="7"/>
    <x v="8"/>
    <x v="0"/>
    <n v="4.71"/>
    <n v="200"/>
    <n v="0"/>
    <n v="2.3550000000000001E-2"/>
    <n v="1.738E-2"/>
    <n v="3.7100000000000002E-3"/>
    <n v="1.32E-3"/>
    <n v="6.5420000000000006E-2"/>
    <n v="0"/>
  </r>
  <r>
    <x v="1"/>
    <x v="7"/>
    <x v="8"/>
    <x v="1"/>
    <n v="24.66"/>
    <n v="200"/>
    <n v="0"/>
    <n v="0.12217"/>
    <n v="9.1480000000000006E-2"/>
    <n v="4.3899999999999998E-3"/>
    <n v="1.536E-2"/>
    <n v="0.33935999999999999"/>
    <n v="0"/>
  </r>
  <r>
    <x v="1"/>
    <x v="7"/>
    <x v="8"/>
    <x v="2"/>
    <n v="1.53"/>
    <n v="200"/>
    <n v="0"/>
    <n v="7.5799999999999999E-3"/>
    <n v="1.2899999999999999E-3"/>
    <n v="1E-4"/>
    <n v="4.6999999999999999E-4"/>
    <n v="2.1059999999999999E-2"/>
    <n v="0"/>
  </r>
  <r>
    <x v="1"/>
    <x v="7"/>
    <x v="8"/>
    <x v="3"/>
    <n v="1.53"/>
    <n v="200"/>
    <n v="0"/>
    <n v="7.5799999999999999E-3"/>
    <n v="6.0400000000000002E-3"/>
    <n v="3.8000000000000002E-4"/>
    <n v="2.1000000000000001E-4"/>
    <n v="2.1059999999999999E-2"/>
    <n v="0"/>
  </r>
  <r>
    <x v="1"/>
    <x v="7"/>
    <x v="8"/>
    <x v="4"/>
    <n v="9.5399999999999991"/>
    <n v="1444.25"/>
    <n v="57.770020000000002"/>
    <n v="5.4260000000000003E-2"/>
    <n v="0"/>
    <n v="4.283E-2"/>
    <n v="2.5600000000000002E-3"/>
    <n v="0.15073"/>
    <n v="0.17468"/>
  </r>
  <r>
    <x v="1"/>
    <x v="7"/>
    <x v="8"/>
    <x v="5"/>
    <n v="18.55"/>
    <n v="1999.95"/>
    <n v="40"/>
    <n v="9.5030000000000003E-2"/>
    <n v="3.5630000000000002E-2"/>
    <n v="4.9250000000000002E-2"/>
    <n v="3.0200000000000001E-3"/>
    <n v="0.26396999999999998"/>
    <n v="0.11337999999999999"/>
  </r>
  <r>
    <x v="1"/>
    <x v="7"/>
    <x v="8"/>
    <x v="6"/>
    <n v="48.09"/>
    <n v="1404.24"/>
    <n v="14.040039999999999"/>
    <n v="0.24021999999999999"/>
    <n v="0"/>
    <n v="6.7830000000000001E-2"/>
    <n v="8.0490000000000006E-2"/>
    <n v="0.66727000000000003"/>
    <n v="4.2869999999999998E-2"/>
  </r>
  <r>
    <x v="1"/>
    <x v="7"/>
    <x v="8"/>
    <x v="7"/>
    <n v="1.53"/>
    <n v="200"/>
    <n v="0"/>
    <n v="7.5799999999999999E-3"/>
    <n v="6.2899999999999996E-3"/>
    <n v="3.0000000000000001E-5"/>
    <n v="3.3E-4"/>
    <n v="2.1059999999999999E-2"/>
    <n v="0"/>
  </r>
  <r>
    <x v="1"/>
    <x v="7"/>
    <x v="8"/>
    <x v="8"/>
    <n v="9.51"/>
    <n v="200"/>
    <n v="0"/>
    <n v="4.8390000000000002E-2"/>
    <n v="1.9910000000000001E-2"/>
    <n v="7.0000000000000001E-3"/>
    <n v="7.5799999999999999E-3"/>
    <n v="0.13441"/>
    <n v="0"/>
  </r>
  <r>
    <x v="1"/>
    <x v="7"/>
    <x v="8"/>
    <x v="9"/>
    <n v="0.02"/>
    <n v="200"/>
    <n v="0"/>
    <n v="1E-4"/>
    <n v="0"/>
    <n v="1.0000000000000001E-5"/>
    <n v="2.0000000000000002E-5"/>
    <n v="2.7999999999999998E-4"/>
    <n v="0"/>
  </r>
  <r>
    <x v="1"/>
    <x v="7"/>
    <x v="8"/>
    <x v="10"/>
    <n v="35.479999999999997"/>
    <n v="200"/>
    <n v="0"/>
    <n v="0.17585000000000001"/>
    <n v="8.9910000000000004E-2"/>
    <n v="4.5399999999999998E-3"/>
    <n v="2.1250000000000002E-2"/>
    <n v="0.48847000000000002"/>
    <n v="0"/>
  </r>
  <r>
    <x v="1"/>
    <x v="8"/>
    <x v="0"/>
    <x v="0"/>
    <n v="1.0900000000000001"/>
    <n v="200"/>
    <n v="0"/>
    <n v="5.4000000000000003E-3"/>
    <n v="4.45E-3"/>
    <n v="1.0000000000000001E-5"/>
    <n v="2.9999999999999997E-4"/>
    <n v="1.4999999999999999E-2"/>
    <n v="0"/>
  </r>
  <r>
    <x v="1"/>
    <x v="8"/>
    <x v="0"/>
    <x v="1"/>
    <n v="5.81"/>
    <n v="200"/>
    <n v="0"/>
    <n v="2.8840000000000001E-2"/>
    <n v="1.034E-2"/>
    <n v="3.5799999999999998E-3"/>
    <n v="5.9199999999999999E-3"/>
    <n v="8.0110000000000001E-2"/>
    <n v="0"/>
  </r>
  <r>
    <x v="1"/>
    <x v="8"/>
    <x v="0"/>
    <x v="2"/>
    <n v="0.36"/>
    <n v="200"/>
    <n v="0"/>
    <n v="1.7799999999999999E-3"/>
    <n v="9.3000000000000005E-4"/>
    <n v="0"/>
    <n v="6.9999999999999994E-5"/>
    <n v="4.9500000000000004E-3"/>
    <n v="0"/>
  </r>
  <r>
    <x v="1"/>
    <x v="8"/>
    <x v="0"/>
    <x v="3"/>
    <n v="0.36"/>
    <n v="200"/>
    <n v="0"/>
    <n v="1.7799999999999999E-3"/>
    <n v="1.2999999999999999E-3"/>
    <n v="4.0000000000000003E-5"/>
    <n v="3.0000000000000001E-5"/>
    <n v="4.9500000000000004E-3"/>
    <n v="0"/>
  </r>
  <r>
    <x v="1"/>
    <x v="8"/>
    <x v="0"/>
    <x v="4"/>
    <n v="2.21"/>
    <n v="200"/>
    <n v="0"/>
    <n v="1.188E-2"/>
    <n v="0"/>
    <n v="3.7399999999999998E-3"/>
    <n v="3.8999999999999998E-3"/>
    <n v="3.3009999999999998E-2"/>
    <n v="0"/>
  </r>
  <r>
    <x v="1"/>
    <x v="8"/>
    <x v="0"/>
    <x v="5"/>
    <n v="4.37"/>
    <n v="200"/>
    <n v="0"/>
    <n v="2.172E-2"/>
    <n v="3.8E-3"/>
    <n v="5.1200000000000004E-3"/>
    <n v="3.5000000000000001E-3"/>
    <n v="6.0339999999999998E-2"/>
    <n v="0"/>
  </r>
  <r>
    <x v="1"/>
    <x v="8"/>
    <x v="0"/>
    <x v="6"/>
    <n v="11.2"/>
    <n v="200"/>
    <n v="0"/>
    <n v="5.5570000000000001E-2"/>
    <n v="1.069E-2"/>
    <n v="2.0000000000000001E-4"/>
    <n v="1.754E-2"/>
    <n v="0.15437000000000001"/>
    <n v="0"/>
  </r>
  <r>
    <x v="1"/>
    <x v="8"/>
    <x v="0"/>
    <x v="7"/>
    <n v="0.36"/>
    <n v="200"/>
    <n v="0"/>
    <n v="1.7799999999999999E-3"/>
    <n v="1.3500000000000001E-3"/>
    <n v="0"/>
    <n v="9.0000000000000006E-5"/>
    <n v="4.9500000000000004E-3"/>
    <n v="0"/>
  </r>
  <r>
    <x v="1"/>
    <x v="8"/>
    <x v="0"/>
    <x v="8"/>
    <n v="2.1800000000000002"/>
    <n v="200"/>
    <n v="0"/>
    <n v="1.0869999999999999E-2"/>
    <n v="7.7799999999999996E-3"/>
    <n v="1.7000000000000001E-4"/>
    <n v="9.3999999999999997E-4"/>
    <n v="3.0179999999999998E-2"/>
    <n v="0"/>
  </r>
  <r>
    <x v="1"/>
    <x v="8"/>
    <x v="0"/>
    <x v="9"/>
    <n v="0"/>
    <n v="200"/>
    <n v="0"/>
    <n v="0"/>
    <n v="0"/>
    <n v="0"/>
    <n v="0"/>
    <n v="0"/>
    <n v="0"/>
  </r>
  <r>
    <x v="1"/>
    <x v="8"/>
    <x v="0"/>
    <x v="10"/>
    <n v="8.33"/>
    <n v="200"/>
    <n v="0"/>
    <n v="4.1270000000000001E-2"/>
    <n v="2.3910000000000001E-2"/>
    <n v="5.5999999999999995E-4"/>
    <n v="7.6099999999999996E-3"/>
    <n v="0.11464000000000001"/>
    <n v="0"/>
  </r>
  <r>
    <x v="1"/>
    <x v="8"/>
    <x v="1"/>
    <x v="0"/>
    <n v="7.49"/>
    <n v="827.5"/>
    <n v="49.650019999999998"/>
    <n v="3.8210000000000001E-2"/>
    <n v="1.789E-2"/>
    <n v="1.1000000000000001E-3"/>
    <n v="1.4409999999999999E-2"/>
    <n v="0.10611"/>
    <n v="0.16188"/>
  </r>
  <r>
    <x v="1"/>
    <x v="8"/>
    <x v="1"/>
    <x v="1"/>
    <n v="38.15"/>
    <n v="200"/>
    <n v="0"/>
    <n v="0.189"/>
    <n v="5.0700000000000002E-2"/>
    <n v="3.0519999999999999E-2"/>
    <n v="0.10922"/>
    <n v="0.52500999999999998"/>
    <n v="0"/>
  </r>
  <r>
    <x v="1"/>
    <x v="8"/>
    <x v="1"/>
    <x v="2"/>
    <n v="2.67"/>
    <n v="385"/>
    <n v="34.650019999999998"/>
    <n v="1.3860000000000001E-2"/>
    <n v="2.1800000000000001E-3"/>
    <n v="8.8999999999999995E-4"/>
    <n v="8.1399999999999997E-3"/>
    <n v="3.85E-2"/>
    <n v="0.13872999999999999"/>
  </r>
  <r>
    <x v="1"/>
    <x v="8"/>
    <x v="1"/>
    <x v="3"/>
    <n v="2.37"/>
    <n v="200"/>
    <n v="0"/>
    <n v="1.174E-2"/>
    <n v="9.8300000000000002E-3"/>
    <n v="5.0000000000000001E-4"/>
    <n v="4.2999999999999999E-4"/>
    <n v="3.2620000000000003E-2"/>
    <n v="0"/>
  </r>
  <r>
    <x v="1"/>
    <x v="8"/>
    <x v="1"/>
    <x v="4"/>
    <n v="14.74"/>
    <n v="2000"/>
    <n v="360"/>
    <n v="8.9109999999999995E-2"/>
    <n v="9.3000000000000005E-4"/>
    <n v="6.4759999999999998E-2"/>
    <n v="8.5599999999999999E-3"/>
    <n v="0.24740000000000001"/>
    <n v="1.01973"/>
  </r>
  <r>
    <x v="1"/>
    <x v="8"/>
    <x v="1"/>
    <x v="5"/>
    <n v="29.06"/>
    <n v="621.17999999999995"/>
    <n v="68.330079999999995"/>
    <n v="0.14602000000000001"/>
    <n v="3.0499999999999999E-2"/>
    <n v="7.5149999999999995E-2"/>
    <n v="1.9439999999999999E-2"/>
    <n v="0.40558"/>
    <n v="0.24618000000000001"/>
  </r>
  <r>
    <x v="1"/>
    <x v="8"/>
    <x v="1"/>
    <x v="6"/>
    <n v="75.89"/>
    <n v="1253.29"/>
    <n v="852.24030000000005"/>
    <n v="0.40966000000000002"/>
    <n v="4.0000000000000003E-5"/>
    <n v="0.14948"/>
    <n v="0.16514000000000001"/>
    <n v="1.13761"/>
    <n v="2.6158000000000001"/>
  </r>
  <r>
    <x v="1"/>
    <x v="8"/>
    <x v="1"/>
    <x v="7"/>
    <n v="2.39"/>
    <n v="200"/>
    <n v="0"/>
    <n v="1.184E-2"/>
    <n v="9.6799999999999994E-3"/>
    <n v="8.0000000000000007E-5"/>
    <n v="1.0300000000000001E-3"/>
    <n v="3.2890000000000003E-2"/>
    <n v="0"/>
  </r>
  <r>
    <x v="1"/>
    <x v="8"/>
    <x v="1"/>
    <x v="8"/>
    <n v="15.09"/>
    <n v="2000"/>
    <n v="320"/>
    <n v="8.9510000000000006E-2"/>
    <n v="3.0640000000000001E-2"/>
    <n v="4.4150000000000002E-2"/>
    <n v="7.3400000000000002E-3"/>
    <n v="0.24851999999999999"/>
    <n v="0.90642999999999996"/>
  </r>
  <r>
    <x v="1"/>
    <x v="8"/>
    <x v="1"/>
    <x v="9"/>
    <n v="0.05"/>
    <n v="200"/>
    <n v="0"/>
    <n v="2.5000000000000001E-4"/>
    <n v="0"/>
    <n v="0"/>
    <n v="1.6000000000000001E-4"/>
    <n v="6.8999999999999997E-4"/>
    <n v="0"/>
  </r>
  <r>
    <x v="1"/>
    <x v="8"/>
    <x v="1"/>
    <x v="10"/>
    <n v="54.75"/>
    <n v="1669.98"/>
    <n v="33.400390000000002"/>
    <n v="0.27196999999999999"/>
    <n v="0.11068"/>
    <n v="1.418E-2"/>
    <n v="7.4870000000000006E-2"/>
    <n v="0.75546999999999997"/>
    <n v="9.8040000000000002E-2"/>
  </r>
  <r>
    <x v="1"/>
    <x v="8"/>
    <x v="2"/>
    <x v="0"/>
    <n v="12.26"/>
    <n v="200"/>
    <n v="0"/>
    <n v="6.0740000000000002E-2"/>
    <n v="3.6450000000000003E-2"/>
    <n v="2.8500000000000001E-3"/>
    <n v="1.6449999999999999E-2"/>
    <n v="0.16872000000000001"/>
    <n v="0"/>
  </r>
  <r>
    <x v="1"/>
    <x v="8"/>
    <x v="2"/>
    <x v="1"/>
    <n v="65.44"/>
    <n v="200"/>
    <n v="0"/>
    <n v="0.32419999999999999"/>
    <n v="0.10184"/>
    <n v="6.3109999999999999E-2"/>
    <n v="0.17638999999999999"/>
    <n v="0.90056999999999998"/>
    <n v="0"/>
  </r>
  <r>
    <x v="1"/>
    <x v="8"/>
    <x v="2"/>
    <x v="2"/>
    <n v="4.08"/>
    <n v="200"/>
    <n v="0"/>
    <n v="2.0209999999999999E-2"/>
    <n v="1.2E-2"/>
    <n v="8.0000000000000007E-5"/>
    <n v="1.67E-3"/>
    <n v="5.6149999999999999E-2"/>
    <n v="0"/>
  </r>
  <r>
    <x v="1"/>
    <x v="8"/>
    <x v="2"/>
    <x v="3"/>
    <n v="4.1100000000000003"/>
    <n v="200"/>
    <n v="0"/>
    <n v="2.036E-2"/>
    <n v="1.6080000000000001E-2"/>
    <n v="8.0000000000000004E-4"/>
    <n v="1.25E-3"/>
    <n v="5.6559999999999999E-2"/>
    <n v="0"/>
  </r>
  <r>
    <x v="1"/>
    <x v="8"/>
    <x v="2"/>
    <x v="4"/>
    <n v="24.54"/>
    <n v="200"/>
    <n v="0"/>
    <n v="0.12157999999999999"/>
    <n v="7.6999999999999996E-4"/>
    <n v="0.10301"/>
    <n v="2.7999999999999998E-4"/>
    <n v="0.33771000000000001"/>
    <n v="0"/>
  </r>
  <r>
    <x v="1"/>
    <x v="8"/>
    <x v="2"/>
    <x v="5"/>
    <n v="49.09"/>
    <n v="200"/>
    <n v="0"/>
    <n v="0.2432"/>
    <n v="2.2939999999999999E-2"/>
    <n v="0.11568000000000001"/>
    <n v="5.0939999999999999E-2"/>
    <n v="0.67556000000000005"/>
    <n v="0"/>
  </r>
  <r>
    <x v="1"/>
    <x v="8"/>
    <x v="2"/>
    <x v="6"/>
    <n v="126.79"/>
    <n v="200"/>
    <n v="0"/>
    <n v="0.62814999999999999"/>
    <n v="7.5799999999999999E-3"/>
    <n v="4.947E-2"/>
    <n v="0.35435"/>
    <n v="1.74485"/>
    <n v="0"/>
  </r>
  <r>
    <x v="1"/>
    <x v="8"/>
    <x v="2"/>
    <x v="7"/>
    <n v="4.0999999999999996"/>
    <n v="200"/>
    <n v="0"/>
    <n v="2.0310000000000002E-2"/>
    <n v="1.669E-2"/>
    <n v="5.0000000000000002E-5"/>
    <n v="2.5300000000000001E-3"/>
    <n v="5.6419999999999998E-2"/>
    <n v="0"/>
  </r>
  <r>
    <x v="1"/>
    <x v="8"/>
    <x v="2"/>
    <x v="8"/>
    <n v="24.52"/>
    <n v="200"/>
    <n v="0"/>
    <n v="0.12148"/>
    <n v="6.3769999999999993E-2"/>
    <n v="1.1990000000000001E-2"/>
    <n v="3.8780000000000002E-2"/>
    <n v="0.33744000000000002"/>
    <n v="0"/>
  </r>
  <r>
    <x v="1"/>
    <x v="8"/>
    <x v="2"/>
    <x v="9"/>
    <n v="0"/>
    <n v="200"/>
    <n v="0"/>
    <n v="0"/>
    <n v="0"/>
    <n v="0"/>
    <n v="0"/>
    <n v="0"/>
    <n v="0"/>
  </r>
  <r>
    <x v="1"/>
    <x v="8"/>
    <x v="2"/>
    <x v="10"/>
    <n v="94.07"/>
    <n v="200"/>
    <n v="0"/>
    <n v="0.46604000000000001"/>
    <n v="0.22527"/>
    <n v="2.138E-2"/>
    <n v="0.12426"/>
    <n v="1.29457"/>
    <n v="0"/>
  </r>
  <r>
    <x v="1"/>
    <x v="8"/>
    <x v="3"/>
    <x v="0"/>
    <n v="1.46"/>
    <n v="200"/>
    <n v="0"/>
    <n v="7.2300000000000003E-3"/>
    <n v="5.0200000000000002E-3"/>
    <n v="2.7999999999999998E-4"/>
    <n v="1.32E-3"/>
    <n v="2.009E-2"/>
    <n v="0"/>
  </r>
  <r>
    <x v="1"/>
    <x v="8"/>
    <x v="3"/>
    <x v="1"/>
    <n v="7.88"/>
    <n v="200"/>
    <n v="0"/>
    <n v="3.9039999999999998E-2"/>
    <n v="1.274E-2"/>
    <n v="2.66E-3"/>
    <n v="1.7100000000000001E-2"/>
    <n v="0.10843999999999999"/>
    <n v="0"/>
  </r>
  <r>
    <x v="1"/>
    <x v="8"/>
    <x v="3"/>
    <x v="2"/>
    <n v="0.47"/>
    <n v="200"/>
    <n v="0"/>
    <n v="2.33E-3"/>
    <n v="1.8799999999999999E-3"/>
    <n v="0"/>
    <n v="1.6000000000000001E-4"/>
    <n v="6.4700000000000001E-3"/>
    <n v="0"/>
  </r>
  <r>
    <x v="1"/>
    <x v="8"/>
    <x v="3"/>
    <x v="3"/>
    <n v="0.5"/>
    <n v="200"/>
    <n v="0"/>
    <n v="2.48E-3"/>
    <n v="1.9599999999999999E-3"/>
    <n v="9.0000000000000006E-5"/>
    <n v="1E-4"/>
    <n v="6.8799999999999998E-3"/>
    <n v="0"/>
  </r>
  <r>
    <x v="1"/>
    <x v="8"/>
    <x v="3"/>
    <x v="4"/>
    <n v="2.97"/>
    <n v="200"/>
    <n v="0"/>
    <n v="1.4710000000000001E-2"/>
    <n v="0"/>
    <n v="8.94E-3"/>
    <n v="3.62E-3"/>
    <n v="4.0869999999999997E-2"/>
    <n v="0"/>
  </r>
  <r>
    <x v="1"/>
    <x v="8"/>
    <x v="3"/>
    <x v="5"/>
    <n v="5.94"/>
    <n v="200"/>
    <n v="0"/>
    <n v="2.9430000000000001E-2"/>
    <n v="9.8799999999999999E-3"/>
    <n v="6.3299999999999997E-3"/>
    <n v="3.13E-3"/>
    <n v="8.1739999999999993E-2"/>
    <n v="0"/>
  </r>
  <r>
    <x v="1"/>
    <x v="8"/>
    <x v="3"/>
    <x v="6"/>
    <n v="15.34"/>
    <n v="200"/>
    <n v="0"/>
    <n v="7.5999999999999998E-2"/>
    <n v="5.0000000000000002E-5"/>
    <n v="7.1300000000000001E-3"/>
    <n v="5.3069999999999999E-2"/>
    <n v="0.21110000000000001"/>
    <n v="0"/>
  </r>
  <r>
    <x v="1"/>
    <x v="8"/>
    <x v="3"/>
    <x v="7"/>
    <n v="0.5"/>
    <n v="200"/>
    <n v="0"/>
    <n v="2.48E-3"/>
    <n v="2.1099999999999999E-3"/>
    <n v="0"/>
    <n v="1.3999999999999999E-4"/>
    <n v="6.8799999999999998E-3"/>
    <n v="0"/>
  </r>
  <r>
    <x v="1"/>
    <x v="8"/>
    <x v="3"/>
    <x v="8"/>
    <n v="2.97"/>
    <n v="200"/>
    <n v="0"/>
    <n v="1.4710000000000001E-2"/>
    <n v="9.6500000000000006E-3"/>
    <n v="9.0000000000000006E-5"/>
    <n v="2.5400000000000002E-3"/>
    <n v="4.0869999999999997E-2"/>
    <n v="0"/>
  </r>
  <r>
    <x v="1"/>
    <x v="8"/>
    <x v="3"/>
    <x v="9"/>
    <n v="0"/>
    <n v="200"/>
    <n v="0"/>
    <n v="0"/>
    <n v="0"/>
    <n v="0"/>
    <n v="0"/>
    <n v="0"/>
    <n v="0"/>
  </r>
  <r>
    <x v="1"/>
    <x v="8"/>
    <x v="3"/>
    <x v="10"/>
    <n v="11.4"/>
    <n v="200"/>
    <n v="0"/>
    <n v="5.6480000000000002E-2"/>
    <n v="4.3220000000000001E-2"/>
    <n v="1.81E-3"/>
    <n v="4.6499999999999996E-3"/>
    <n v="0.15687999999999999"/>
    <n v="0"/>
  </r>
  <r>
    <x v="1"/>
    <x v="8"/>
    <x v="4"/>
    <x v="0"/>
    <n v="8.1999999999999993"/>
    <n v="200"/>
    <n v="0"/>
    <n v="4.0620000000000003E-2"/>
    <n v="1.9879999999999998E-2"/>
    <n v="1.72E-3"/>
    <n v="8.6999999999999994E-3"/>
    <n v="0.11285000000000001"/>
    <n v="0"/>
  </r>
  <r>
    <x v="1"/>
    <x v="8"/>
    <x v="4"/>
    <x v="1"/>
    <n v="43.81"/>
    <n v="200"/>
    <n v="0"/>
    <n v="0.21704000000000001"/>
    <n v="6.7890000000000006E-2"/>
    <n v="2.4140000000000002E-2"/>
    <n v="2.5329999999999998E-2"/>
    <n v="0.60289999999999999"/>
    <n v="0"/>
  </r>
  <r>
    <x v="1"/>
    <x v="8"/>
    <x v="4"/>
    <x v="2"/>
    <n v="2.73"/>
    <n v="200"/>
    <n v="0"/>
    <n v="1.353E-2"/>
    <n v="8.6800000000000002E-3"/>
    <n v="1.9000000000000001E-4"/>
    <n v="6.9999999999999994E-5"/>
    <n v="3.7569999999999999E-2"/>
    <n v="0"/>
  </r>
  <r>
    <x v="1"/>
    <x v="8"/>
    <x v="4"/>
    <x v="3"/>
    <n v="2.74"/>
    <n v="200"/>
    <n v="0"/>
    <n v="1.357E-2"/>
    <n v="1.069E-2"/>
    <n v="4.6000000000000001E-4"/>
    <n v="3.6999999999999999E-4"/>
    <n v="3.771E-2"/>
    <n v="0"/>
  </r>
  <r>
    <x v="1"/>
    <x v="8"/>
    <x v="4"/>
    <x v="4"/>
    <n v="16.420000000000002"/>
    <n v="200"/>
    <n v="0"/>
    <n v="8.1350000000000006E-2"/>
    <n v="6.8000000000000005E-4"/>
    <n v="6.2810000000000005E-2"/>
    <n v="1.7700000000000001E-3"/>
    <n v="0.22597"/>
    <n v="0"/>
  </r>
  <r>
    <x v="1"/>
    <x v="8"/>
    <x v="4"/>
    <x v="5"/>
    <n v="32.9"/>
    <n v="200"/>
    <n v="0"/>
    <n v="0.16299"/>
    <n v="2.9510000000000002E-2"/>
    <n v="4.9959999999999997E-2"/>
    <n v="5.6600000000000001E-3"/>
    <n v="0.45276"/>
    <n v="0"/>
  </r>
  <r>
    <x v="1"/>
    <x v="8"/>
    <x v="4"/>
    <x v="6"/>
    <n v="84.87"/>
    <n v="200"/>
    <n v="0"/>
    <n v="0.42046"/>
    <n v="3.5E-4"/>
    <n v="7.26E-3"/>
    <n v="0.11166"/>
    <n v="1.1679600000000001"/>
    <n v="0"/>
  </r>
  <r>
    <x v="1"/>
    <x v="8"/>
    <x v="4"/>
    <x v="7"/>
    <n v="2.73"/>
    <n v="200"/>
    <n v="0"/>
    <n v="1.353E-2"/>
    <n v="1.085E-2"/>
    <n v="5.0000000000000002E-5"/>
    <n v="3.2000000000000003E-4"/>
    <n v="3.7569999999999999E-2"/>
    <n v="0"/>
  </r>
  <r>
    <x v="1"/>
    <x v="8"/>
    <x v="4"/>
    <x v="8"/>
    <n v="16.440000000000001"/>
    <n v="200"/>
    <n v="0"/>
    <n v="8.1449999999999995E-2"/>
    <n v="3.671E-2"/>
    <n v="1.353E-2"/>
    <n v="1.0359999999999999E-2"/>
    <n v="0.22624"/>
    <n v="0"/>
  </r>
  <r>
    <x v="1"/>
    <x v="8"/>
    <x v="4"/>
    <x v="9"/>
    <n v="0"/>
    <n v="200"/>
    <n v="0"/>
    <n v="0"/>
    <n v="0"/>
    <n v="0"/>
    <n v="0"/>
    <n v="0"/>
    <n v="0"/>
  </r>
  <r>
    <x v="1"/>
    <x v="8"/>
    <x v="4"/>
    <x v="10"/>
    <n v="63.02"/>
    <n v="200"/>
    <n v="0"/>
    <n v="0.31222"/>
    <n v="0.11183"/>
    <n v="7.77E-3"/>
    <n v="5.45E-2"/>
    <n v="0.86726000000000003"/>
    <n v="0"/>
  </r>
  <r>
    <x v="1"/>
    <x v="8"/>
    <x v="5"/>
    <x v="0"/>
    <n v="0.89"/>
    <n v="200"/>
    <n v="0"/>
    <n v="4.4099999999999999E-3"/>
    <n v="2.63E-3"/>
    <n v="3.0000000000000001E-5"/>
    <n v="6.4000000000000005E-4"/>
    <n v="1.225E-2"/>
    <n v="0"/>
  </r>
  <r>
    <x v="1"/>
    <x v="8"/>
    <x v="5"/>
    <x v="1"/>
    <n v="4.9000000000000004"/>
    <n v="200"/>
    <n v="0"/>
    <n v="2.4279999999999999E-2"/>
    <n v="6.5100000000000002E-3"/>
    <n v="1.3799999999999999E-3"/>
    <n v="4.2300000000000003E-3"/>
    <n v="6.7430000000000004E-2"/>
    <n v="0"/>
  </r>
  <r>
    <x v="1"/>
    <x v="8"/>
    <x v="5"/>
    <x v="2"/>
    <n v="0.28999999999999998"/>
    <n v="200"/>
    <n v="0"/>
    <n v="1.4400000000000001E-3"/>
    <n v="9.6000000000000002E-4"/>
    <n v="0"/>
    <n v="1.0000000000000001E-5"/>
    <n v="3.9899999999999996E-3"/>
    <n v="0"/>
  </r>
  <r>
    <x v="1"/>
    <x v="8"/>
    <x v="5"/>
    <x v="3"/>
    <n v="0.28999999999999998"/>
    <n v="200"/>
    <n v="0"/>
    <n v="1.4400000000000001E-3"/>
    <n v="1.16E-3"/>
    <n v="3.0000000000000001E-5"/>
    <n v="3.0000000000000001E-5"/>
    <n v="3.9899999999999996E-3"/>
    <n v="0"/>
  </r>
  <r>
    <x v="1"/>
    <x v="8"/>
    <x v="5"/>
    <x v="4"/>
    <n v="1.85"/>
    <n v="200"/>
    <n v="0"/>
    <n v="9.1699999999999993E-3"/>
    <n v="1.3999999999999999E-4"/>
    <n v="6.7400000000000003E-3"/>
    <n v="9.6000000000000002E-4"/>
    <n v="2.546E-2"/>
    <n v="0"/>
  </r>
  <r>
    <x v="1"/>
    <x v="8"/>
    <x v="5"/>
    <x v="5"/>
    <n v="3.7"/>
    <n v="200"/>
    <n v="0"/>
    <n v="1.8329999999999999E-2"/>
    <n v="7.5599999999999999E-3"/>
    <n v="7.0600000000000003E-3"/>
    <n v="1.3600000000000001E-3"/>
    <n v="5.092E-2"/>
    <n v="0"/>
  </r>
  <r>
    <x v="1"/>
    <x v="8"/>
    <x v="5"/>
    <x v="6"/>
    <n v="9.58"/>
    <n v="200"/>
    <n v="0"/>
    <n v="4.7460000000000002E-2"/>
    <n v="0"/>
    <n v="2.1199999999999999E-3"/>
    <n v="1.0670000000000001E-2"/>
    <n v="0.13184000000000001"/>
    <n v="0"/>
  </r>
  <r>
    <x v="1"/>
    <x v="8"/>
    <x v="5"/>
    <x v="7"/>
    <n v="0.28999999999999998"/>
    <n v="200"/>
    <n v="0"/>
    <n v="1.4400000000000001E-3"/>
    <n v="1.1299999999999999E-3"/>
    <n v="0"/>
    <n v="4.0000000000000003E-5"/>
    <n v="3.9899999999999996E-3"/>
    <n v="0"/>
  </r>
  <r>
    <x v="1"/>
    <x v="8"/>
    <x v="5"/>
    <x v="8"/>
    <n v="1.85"/>
    <n v="200"/>
    <n v="0"/>
    <n v="9.1699999999999993E-3"/>
    <n v="4.1700000000000001E-3"/>
    <n v="4.2999999999999999E-4"/>
    <n v="1.6000000000000001E-3"/>
    <n v="2.546E-2"/>
    <n v="0"/>
  </r>
  <r>
    <x v="1"/>
    <x v="8"/>
    <x v="5"/>
    <x v="9"/>
    <n v="0"/>
    <n v="200"/>
    <n v="0"/>
    <n v="0"/>
    <n v="0"/>
    <n v="0"/>
    <n v="0"/>
    <n v="0"/>
    <n v="0"/>
  </r>
  <r>
    <x v="1"/>
    <x v="8"/>
    <x v="5"/>
    <x v="10"/>
    <n v="7.09"/>
    <n v="200"/>
    <n v="0"/>
    <n v="3.5130000000000002E-2"/>
    <n v="2.6540000000000001E-2"/>
    <n v="2.9E-4"/>
    <n v="3.1900000000000001E-3"/>
    <n v="9.7570000000000004E-2"/>
    <n v="0"/>
  </r>
  <r>
    <x v="1"/>
    <x v="8"/>
    <x v="6"/>
    <x v="0"/>
    <n v="2.4900000000000002"/>
    <n v="200"/>
    <n v="0"/>
    <n v="1.234E-2"/>
    <n v="6.9499999999999996E-3"/>
    <n v="3.1E-4"/>
    <n v="2.99E-3"/>
    <n v="3.4270000000000002E-2"/>
    <n v="0"/>
  </r>
  <r>
    <x v="1"/>
    <x v="8"/>
    <x v="6"/>
    <x v="1"/>
    <n v="13.48"/>
    <n v="200"/>
    <n v="0"/>
    <n v="6.6780000000000006E-2"/>
    <n v="2.4049999999999998E-2"/>
    <n v="1.221E-2"/>
    <n v="9.6600000000000002E-3"/>
    <n v="0.18551000000000001"/>
    <n v="0"/>
  </r>
  <r>
    <x v="1"/>
    <x v="8"/>
    <x v="6"/>
    <x v="2"/>
    <n v="0.84"/>
    <n v="200"/>
    <n v="0"/>
    <n v="4.1599999999999996E-3"/>
    <n v="2.3999999999999998E-3"/>
    <n v="2.0000000000000002E-5"/>
    <n v="4.0000000000000003E-5"/>
    <n v="1.1560000000000001E-2"/>
    <n v="0"/>
  </r>
  <r>
    <x v="1"/>
    <x v="8"/>
    <x v="6"/>
    <x v="3"/>
    <n v="0.83"/>
    <n v="200"/>
    <n v="0"/>
    <n v="4.1099999999999999E-3"/>
    <n v="3.0699999999999998E-3"/>
    <n v="2.1000000000000001E-4"/>
    <n v="5.0000000000000002E-5"/>
    <n v="1.142E-2"/>
    <n v="0"/>
  </r>
  <r>
    <x v="1"/>
    <x v="8"/>
    <x v="6"/>
    <x v="4"/>
    <n v="5.04"/>
    <n v="200"/>
    <n v="0"/>
    <n v="2.4969999999999999E-2"/>
    <n v="0"/>
    <n v="1.8849999999999999E-2"/>
    <n v="2.3600000000000001E-3"/>
    <n v="6.9360000000000005E-2"/>
    <n v="0"/>
  </r>
  <r>
    <x v="1"/>
    <x v="8"/>
    <x v="6"/>
    <x v="5"/>
    <n v="10.08"/>
    <n v="200"/>
    <n v="0"/>
    <n v="4.9939999999999998E-2"/>
    <n v="1.6369999999999999E-2"/>
    <n v="1.2749999999999999E-2"/>
    <n v="3.0000000000000001E-3"/>
    <n v="0.13872000000000001"/>
    <n v="0"/>
  </r>
  <r>
    <x v="1"/>
    <x v="8"/>
    <x v="6"/>
    <x v="6"/>
    <n v="26.08"/>
    <n v="200"/>
    <n v="0"/>
    <n v="0.12920999999999999"/>
    <n v="0"/>
    <n v="9.7300000000000008E-3"/>
    <n v="5.5500000000000001E-2"/>
    <n v="0.35891000000000001"/>
    <n v="0"/>
  </r>
  <r>
    <x v="1"/>
    <x v="8"/>
    <x v="6"/>
    <x v="7"/>
    <n v="0.83"/>
    <n v="200"/>
    <n v="0"/>
    <n v="4.1099999999999999E-3"/>
    <n v="3.2799999999999999E-3"/>
    <n v="4.0000000000000003E-5"/>
    <n v="1.4999999999999999E-4"/>
    <n v="1.142E-2"/>
    <n v="0"/>
  </r>
  <r>
    <x v="1"/>
    <x v="8"/>
    <x v="6"/>
    <x v="8"/>
    <n v="5.05"/>
    <n v="200"/>
    <n v="0"/>
    <n v="2.5020000000000001E-2"/>
    <n v="1.278E-2"/>
    <n v="3.1099999999999999E-3"/>
    <n v="4.0600000000000002E-3"/>
    <n v="6.9500000000000006E-2"/>
    <n v="0"/>
  </r>
  <r>
    <x v="1"/>
    <x v="8"/>
    <x v="6"/>
    <x v="9"/>
    <n v="0"/>
    <n v="200"/>
    <n v="0"/>
    <n v="0"/>
    <n v="0"/>
    <n v="0"/>
    <n v="0"/>
    <n v="0"/>
    <n v="0"/>
  </r>
  <r>
    <x v="1"/>
    <x v="8"/>
    <x v="6"/>
    <x v="10"/>
    <n v="19.34"/>
    <n v="200"/>
    <n v="0"/>
    <n v="9.5810000000000006E-2"/>
    <n v="4.9020000000000001E-2"/>
    <n v="1.0200000000000001E-3"/>
    <n v="6.0299999999999998E-3"/>
    <n v="0.26615"/>
    <n v="0"/>
  </r>
  <r>
    <x v="1"/>
    <x v="8"/>
    <x v="7"/>
    <x v="0"/>
    <n v="1.77"/>
    <n v="200"/>
    <n v="0"/>
    <n v="8.77E-3"/>
    <n v="5.3699999999999998E-3"/>
    <n v="1.6000000000000001E-4"/>
    <n v="2.1900000000000001E-3"/>
    <n v="2.436E-2"/>
    <n v="0"/>
  </r>
  <r>
    <x v="1"/>
    <x v="8"/>
    <x v="7"/>
    <x v="1"/>
    <n v="9.6300000000000008"/>
    <n v="200"/>
    <n v="0"/>
    <n v="4.7710000000000002E-2"/>
    <n v="2.1299999999999999E-2"/>
    <n v="5.6899999999999997E-3"/>
    <n v="1.274E-2"/>
    <n v="0.13253000000000001"/>
    <n v="0"/>
  </r>
  <r>
    <x v="1"/>
    <x v="8"/>
    <x v="7"/>
    <x v="2"/>
    <n v="0.57999999999999996"/>
    <n v="200"/>
    <n v="0"/>
    <n v="2.8700000000000002E-3"/>
    <n v="1.97E-3"/>
    <n v="2.0000000000000002E-5"/>
    <n v="3.4000000000000002E-4"/>
    <n v="7.9799999999999992E-3"/>
    <n v="0"/>
  </r>
  <r>
    <x v="1"/>
    <x v="8"/>
    <x v="7"/>
    <x v="3"/>
    <n v="0.61"/>
    <n v="200"/>
    <n v="0"/>
    <n v="3.0200000000000001E-3"/>
    <n v="2.6099999999999999E-3"/>
    <n v="9.0000000000000006E-5"/>
    <n v="6.9999999999999994E-5"/>
    <n v="8.3899999999999999E-3"/>
    <n v="0"/>
  </r>
  <r>
    <x v="1"/>
    <x v="8"/>
    <x v="7"/>
    <x v="4"/>
    <n v="3.59"/>
    <n v="200"/>
    <n v="0"/>
    <n v="1.779E-2"/>
    <n v="0"/>
    <n v="1.4460000000000001E-2"/>
    <n v="7.2000000000000005E-4"/>
    <n v="4.9399999999999999E-2"/>
    <n v="0"/>
  </r>
  <r>
    <x v="1"/>
    <x v="8"/>
    <x v="7"/>
    <x v="5"/>
    <n v="7.27"/>
    <n v="200"/>
    <n v="0"/>
    <n v="3.6020000000000003E-2"/>
    <n v="1.257E-2"/>
    <n v="2.2769999999999999E-2"/>
    <n v="7.3999999999999999E-4"/>
    <n v="0.10005"/>
    <n v="0"/>
  </r>
  <r>
    <x v="1"/>
    <x v="8"/>
    <x v="7"/>
    <x v="6"/>
    <n v="18.809999999999999"/>
    <n v="200"/>
    <n v="0"/>
    <n v="9.3189999999999995E-2"/>
    <n v="0"/>
    <n v="1.6E-2"/>
    <n v="5.4899999999999997E-2"/>
    <n v="0.25885999999999998"/>
    <n v="0"/>
  </r>
  <r>
    <x v="1"/>
    <x v="8"/>
    <x v="7"/>
    <x v="7"/>
    <n v="0.61"/>
    <n v="200"/>
    <n v="0"/>
    <n v="3.0200000000000001E-3"/>
    <n v="2.63E-3"/>
    <n v="1.0000000000000001E-5"/>
    <n v="2.7999999999999998E-4"/>
    <n v="8.3899999999999999E-3"/>
    <n v="0"/>
  </r>
  <r>
    <x v="1"/>
    <x v="8"/>
    <x v="7"/>
    <x v="8"/>
    <n v="3.63"/>
    <n v="200"/>
    <n v="0"/>
    <n v="1.7979999999999999E-2"/>
    <n v="6.4999999999999997E-3"/>
    <n v="3.3300000000000001E-3"/>
    <n v="4.9199999999999999E-3"/>
    <n v="4.9959999999999997E-2"/>
    <n v="0"/>
  </r>
  <r>
    <x v="1"/>
    <x v="8"/>
    <x v="7"/>
    <x v="9"/>
    <n v="0"/>
    <n v="200"/>
    <n v="0"/>
    <n v="0"/>
    <n v="0"/>
    <n v="0"/>
    <n v="0"/>
    <n v="0"/>
    <n v="0"/>
  </r>
  <r>
    <x v="1"/>
    <x v="8"/>
    <x v="7"/>
    <x v="10"/>
    <n v="13.94"/>
    <n v="200"/>
    <n v="0"/>
    <n v="6.9059999999999996E-2"/>
    <n v="5.1529999999999999E-2"/>
    <n v="2.1000000000000001E-4"/>
    <n v="1.516E-2"/>
    <n v="0.19184000000000001"/>
    <n v="0"/>
  </r>
  <r>
    <x v="1"/>
    <x v="8"/>
    <x v="8"/>
    <x v="0"/>
    <n v="4.71"/>
    <n v="200"/>
    <n v="0"/>
    <n v="2.3550000000000001E-2"/>
    <n v="1.738E-2"/>
    <n v="3.7100000000000002E-3"/>
    <n v="1.32E-3"/>
    <n v="6.5420000000000006E-2"/>
    <n v="0"/>
  </r>
  <r>
    <x v="1"/>
    <x v="8"/>
    <x v="8"/>
    <x v="1"/>
    <n v="24.66"/>
    <n v="200"/>
    <n v="0"/>
    <n v="0.12217"/>
    <n v="9.1480000000000006E-2"/>
    <n v="4.3899999999999998E-3"/>
    <n v="1.536E-2"/>
    <n v="0.33935999999999999"/>
    <n v="0"/>
  </r>
  <r>
    <x v="1"/>
    <x v="8"/>
    <x v="8"/>
    <x v="2"/>
    <n v="1.53"/>
    <n v="200"/>
    <n v="0"/>
    <n v="7.5799999999999999E-3"/>
    <n v="1.2899999999999999E-3"/>
    <n v="1E-4"/>
    <n v="4.6999999999999999E-4"/>
    <n v="2.1059999999999999E-2"/>
    <n v="0"/>
  </r>
  <r>
    <x v="1"/>
    <x v="8"/>
    <x v="8"/>
    <x v="3"/>
    <n v="1.53"/>
    <n v="200"/>
    <n v="0"/>
    <n v="7.5799999999999999E-3"/>
    <n v="6.0400000000000002E-3"/>
    <n v="3.8000000000000002E-4"/>
    <n v="2.1000000000000001E-4"/>
    <n v="2.1059999999999999E-2"/>
    <n v="0"/>
  </r>
  <r>
    <x v="1"/>
    <x v="8"/>
    <x v="8"/>
    <x v="4"/>
    <n v="9.6199999999999992"/>
    <n v="1452.5"/>
    <n v="116.19995"/>
    <n v="5.7149999999999999E-2"/>
    <n v="0"/>
    <n v="4.4209999999999999E-2"/>
    <n v="3.2699999999999999E-3"/>
    <n v="0.15870000000000001"/>
    <n v="0.35074"/>
  </r>
  <r>
    <x v="1"/>
    <x v="8"/>
    <x v="8"/>
    <x v="5"/>
    <n v="18.579999999999998"/>
    <n v="1999.95"/>
    <n v="60"/>
    <n v="9.6519999999999995E-2"/>
    <n v="3.5630000000000002E-2"/>
    <n v="5.0319999999999997E-2"/>
    <n v="3.0200000000000001E-3"/>
    <n v="0.26807999999999998"/>
    <n v="0.16996"/>
  </r>
  <r>
    <x v="1"/>
    <x v="8"/>
    <x v="8"/>
    <x v="6"/>
    <n v="48.11"/>
    <n v="1403.97"/>
    <n v="28.080079999999999"/>
    <n v="0.24091000000000001"/>
    <n v="0"/>
    <n v="6.7930000000000004E-2"/>
    <n v="8.0860000000000001E-2"/>
    <n v="0.66920000000000002"/>
    <n v="8.5669999999999996E-2"/>
  </r>
  <r>
    <x v="1"/>
    <x v="8"/>
    <x v="8"/>
    <x v="7"/>
    <n v="1.53"/>
    <n v="200"/>
    <n v="0"/>
    <n v="7.5799999999999999E-3"/>
    <n v="6.2899999999999996E-3"/>
    <n v="3.0000000000000001E-5"/>
    <n v="3.3E-4"/>
    <n v="2.1059999999999999E-2"/>
    <n v="0"/>
  </r>
  <r>
    <x v="1"/>
    <x v="8"/>
    <x v="8"/>
    <x v="8"/>
    <n v="9.52"/>
    <n v="1151.98"/>
    <n v="11.520020000000001"/>
    <n v="4.8680000000000001E-2"/>
    <n v="1.9910000000000001E-2"/>
    <n v="7.0600000000000003E-3"/>
    <n v="7.7000000000000002E-3"/>
    <n v="0.13519999999999999"/>
    <n v="3.6639999999999999E-2"/>
  </r>
  <r>
    <x v="1"/>
    <x v="8"/>
    <x v="8"/>
    <x v="9"/>
    <n v="0.02"/>
    <n v="200"/>
    <n v="0"/>
    <n v="1E-4"/>
    <n v="0"/>
    <n v="1.0000000000000001E-5"/>
    <n v="2.0000000000000002E-5"/>
    <n v="2.7999999999999998E-4"/>
    <n v="0"/>
  </r>
  <r>
    <x v="1"/>
    <x v="8"/>
    <x v="8"/>
    <x v="10"/>
    <n v="35.479999999999997"/>
    <n v="200"/>
    <n v="0"/>
    <n v="0.17585000000000001"/>
    <n v="8.9910000000000004E-2"/>
    <n v="4.5399999999999998E-3"/>
    <n v="2.1250000000000002E-2"/>
    <n v="0.48847000000000002"/>
    <n v="0"/>
  </r>
  <r>
    <x v="1"/>
    <x v="9"/>
    <x v="0"/>
    <x v="0"/>
    <n v="1.0900000000000001"/>
    <n v="200"/>
    <n v="0"/>
    <n v="5.4000000000000003E-3"/>
    <n v="4.45E-3"/>
    <n v="1.0000000000000001E-5"/>
    <n v="2.9999999999999997E-4"/>
    <n v="1.4999999999999999E-2"/>
    <n v="0"/>
  </r>
  <r>
    <x v="1"/>
    <x v="9"/>
    <x v="0"/>
    <x v="1"/>
    <n v="5.81"/>
    <n v="200"/>
    <n v="0"/>
    <n v="2.8840000000000001E-2"/>
    <n v="1.034E-2"/>
    <n v="3.5799999999999998E-3"/>
    <n v="5.9199999999999999E-3"/>
    <n v="8.0110000000000001E-2"/>
    <n v="0"/>
  </r>
  <r>
    <x v="1"/>
    <x v="9"/>
    <x v="0"/>
    <x v="2"/>
    <n v="0.36"/>
    <n v="200"/>
    <n v="0"/>
    <n v="1.7799999999999999E-3"/>
    <n v="9.3000000000000005E-4"/>
    <n v="0"/>
    <n v="6.9999999999999994E-5"/>
    <n v="4.9500000000000004E-3"/>
    <n v="0"/>
  </r>
  <r>
    <x v="1"/>
    <x v="9"/>
    <x v="0"/>
    <x v="3"/>
    <n v="0.36"/>
    <n v="200"/>
    <n v="0"/>
    <n v="1.7799999999999999E-3"/>
    <n v="1.2999999999999999E-3"/>
    <n v="4.0000000000000003E-5"/>
    <n v="3.0000000000000001E-5"/>
    <n v="4.9500000000000004E-3"/>
    <n v="0"/>
  </r>
  <r>
    <x v="1"/>
    <x v="9"/>
    <x v="0"/>
    <x v="4"/>
    <n v="2.2200000000000002"/>
    <n v="2000"/>
    <n v="20"/>
    <n v="1.238E-2"/>
    <n v="0"/>
    <n v="3.7699999999999999E-3"/>
    <n v="4.0400000000000002E-3"/>
    <n v="3.4380000000000001E-2"/>
    <n v="5.6070000000000002E-2"/>
  </r>
  <r>
    <x v="1"/>
    <x v="9"/>
    <x v="0"/>
    <x v="5"/>
    <n v="4.37"/>
    <n v="200"/>
    <n v="0"/>
    <n v="2.172E-2"/>
    <n v="3.8E-3"/>
    <n v="5.1200000000000004E-3"/>
    <n v="3.5000000000000001E-3"/>
    <n v="6.0339999999999998E-2"/>
    <n v="0"/>
  </r>
  <r>
    <x v="1"/>
    <x v="9"/>
    <x v="0"/>
    <x v="6"/>
    <n v="11.2"/>
    <n v="200"/>
    <n v="0"/>
    <n v="5.5570000000000001E-2"/>
    <n v="1.069E-2"/>
    <n v="2.0000000000000001E-4"/>
    <n v="1.754E-2"/>
    <n v="0.15437000000000001"/>
    <n v="0"/>
  </r>
  <r>
    <x v="1"/>
    <x v="9"/>
    <x v="0"/>
    <x v="7"/>
    <n v="0.36"/>
    <n v="200"/>
    <n v="0"/>
    <n v="1.7799999999999999E-3"/>
    <n v="1.3500000000000001E-3"/>
    <n v="0"/>
    <n v="9.0000000000000006E-5"/>
    <n v="4.9500000000000004E-3"/>
    <n v="0"/>
  </r>
  <r>
    <x v="1"/>
    <x v="9"/>
    <x v="0"/>
    <x v="8"/>
    <n v="2.1800000000000002"/>
    <n v="200"/>
    <n v="0"/>
    <n v="1.0869999999999999E-2"/>
    <n v="7.7799999999999996E-3"/>
    <n v="1.7000000000000001E-4"/>
    <n v="9.3999999999999997E-4"/>
    <n v="3.0179999999999998E-2"/>
    <n v="0"/>
  </r>
  <r>
    <x v="1"/>
    <x v="9"/>
    <x v="0"/>
    <x v="9"/>
    <n v="0"/>
    <n v="200"/>
    <n v="0"/>
    <n v="0"/>
    <n v="0"/>
    <n v="0"/>
    <n v="0"/>
    <n v="0"/>
    <n v="0"/>
  </r>
  <r>
    <x v="1"/>
    <x v="9"/>
    <x v="0"/>
    <x v="10"/>
    <n v="8.33"/>
    <n v="200"/>
    <n v="0"/>
    <n v="4.1270000000000001E-2"/>
    <n v="2.3910000000000001E-2"/>
    <n v="5.5999999999999995E-4"/>
    <n v="7.6099999999999996E-3"/>
    <n v="0.11464000000000001"/>
    <n v="0"/>
  </r>
  <r>
    <x v="1"/>
    <x v="9"/>
    <x v="1"/>
    <x v="0"/>
    <n v="7.61"/>
    <n v="677.5"/>
    <n v="81.300049999999999"/>
    <n v="4.0219999999999999E-2"/>
    <n v="1.789E-2"/>
    <n v="1.16E-3"/>
    <n v="1.5559999999999999E-2"/>
    <n v="0.11166"/>
    <n v="0.27346999999999999"/>
  </r>
  <r>
    <x v="1"/>
    <x v="9"/>
    <x v="1"/>
    <x v="1"/>
    <n v="38.15"/>
    <n v="200"/>
    <n v="0"/>
    <n v="0.189"/>
    <n v="5.0700000000000002E-2"/>
    <n v="3.0519999999999999E-2"/>
    <n v="0.10922"/>
    <n v="0.52500999999999998"/>
    <n v="0"/>
  </r>
  <r>
    <x v="1"/>
    <x v="9"/>
    <x v="1"/>
    <x v="2"/>
    <n v="2.89"/>
    <n v="388"/>
    <n v="85.359989999999996"/>
    <n v="1.5980000000000001E-2"/>
    <n v="2.1800000000000001E-3"/>
    <n v="9.8999999999999999E-4"/>
    <n v="9.5600000000000008E-3"/>
    <n v="4.4319999999999998E-2"/>
    <n v="0.33771000000000001"/>
  </r>
  <r>
    <x v="1"/>
    <x v="9"/>
    <x v="1"/>
    <x v="3"/>
    <n v="2.37"/>
    <n v="200"/>
    <n v="0"/>
    <n v="1.174E-2"/>
    <n v="9.8300000000000002E-3"/>
    <n v="5.0000000000000001E-4"/>
    <n v="4.2999999999999999E-4"/>
    <n v="3.2620000000000003E-2"/>
    <n v="0"/>
  </r>
  <r>
    <x v="1"/>
    <x v="9"/>
    <x v="1"/>
    <x v="4"/>
    <n v="15"/>
    <n v="2000"/>
    <n v="520"/>
    <n v="0.10202"/>
    <n v="9.3000000000000005E-4"/>
    <n v="6.9720000000000004E-2"/>
    <n v="1.285E-2"/>
    <n v="0.28286"/>
    <n v="1.4579"/>
  </r>
  <r>
    <x v="1"/>
    <x v="9"/>
    <x v="1"/>
    <x v="5"/>
    <n v="29.29"/>
    <n v="628.61"/>
    <n v="144.58008000000001"/>
    <n v="0.14960999999999999"/>
    <n v="3.0499999999999999E-2"/>
    <n v="7.6829999999999996E-2"/>
    <n v="2.0330000000000001E-2"/>
    <n v="0.41543999999999998"/>
    <n v="0.51439999999999997"/>
  </r>
  <r>
    <x v="1"/>
    <x v="9"/>
    <x v="1"/>
    <x v="6"/>
    <n v="77.23"/>
    <n v="1137.68"/>
    <n v="1524.4902300000001"/>
    <n v="0.44750000000000001"/>
    <n v="4.0000000000000003E-5"/>
    <n v="0.15436"/>
    <n v="0.18690999999999999"/>
    <n v="1.2415700000000001"/>
    <n v="4.6869100000000001"/>
  </r>
  <r>
    <x v="1"/>
    <x v="9"/>
    <x v="1"/>
    <x v="7"/>
    <n v="2.39"/>
    <n v="200"/>
    <n v="0"/>
    <n v="1.184E-2"/>
    <n v="9.6799999999999994E-3"/>
    <n v="8.0000000000000007E-5"/>
    <n v="1.0300000000000001E-3"/>
    <n v="3.2890000000000003E-2"/>
    <n v="0"/>
  </r>
  <r>
    <x v="1"/>
    <x v="9"/>
    <x v="1"/>
    <x v="8"/>
    <n v="15.31"/>
    <n v="2000"/>
    <n v="440"/>
    <n v="0.10043000000000001"/>
    <n v="3.0640000000000001E-2"/>
    <n v="5.1720000000000002E-2"/>
    <n v="7.6E-3"/>
    <n v="0.27851999999999999"/>
    <n v="1.2336100000000001"/>
  </r>
  <r>
    <x v="1"/>
    <x v="9"/>
    <x v="1"/>
    <x v="9"/>
    <n v="0.06"/>
    <n v="215"/>
    <n v="2.15"/>
    <n v="2.9999999999999997E-4"/>
    <n v="0"/>
    <n v="0"/>
    <n v="1.9000000000000001E-4"/>
    <n v="8.4000000000000003E-4"/>
    <n v="9.6299999999999997E-3"/>
  </r>
  <r>
    <x v="1"/>
    <x v="9"/>
    <x v="1"/>
    <x v="10"/>
    <n v="54.79"/>
    <n v="1669.96"/>
    <n v="66.799800000000005"/>
    <n v="0.27362999999999998"/>
    <n v="0.11068"/>
    <n v="1.421E-2"/>
    <n v="7.5109999999999996E-2"/>
    <n v="0.76002999999999998"/>
    <n v="0.19408"/>
  </r>
  <r>
    <x v="1"/>
    <x v="9"/>
    <x v="2"/>
    <x v="0"/>
    <n v="12.26"/>
    <n v="200"/>
    <n v="0"/>
    <n v="6.0740000000000002E-2"/>
    <n v="3.6450000000000003E-2"/>
    <n v="2.8500000000000001E-3"/>
    <n v="1.6449999999999999E-2"/>
    <n v="0.16872000000000001"/>
    <n v="0"/>
  </r>
  <r>
    <x v="1"/>
    <x v="9"/>
    <x v="2"/>
    <x v="1"/>
    <n v="65.44"/>
    <n v="200"/>
    <n v="0"/>
    <n v="0.32419999999999999"/>
    <n v="0.10184"/>
    <n v="6.3109999999999999E-2"/>
    <n v="0.17638999999999999"/>
    <n v="0.90056999999999998"/>
    <n v="0"/>
  </r>
  <r>
    <x v="1"/>
    <x v="9"/>
    <x v="2"/>
    <x v="2"/>
    <n v="4.08"/>
    <n v="200"/>
    <n v="0"/>
    <n v="2.0209999999999999E-2"/>
    <n v="1.2E-2"/>
    <n v="8.0000000000000007E-5"/>
    <n v="1.67E-3"/>
    <n v="5.6149999999999999E-2"/>
    <n v="0"/>
  </r>
  <r>
    <x v="1"/>
    <x v="9"/>
    <x v="2"/>
    <x v="3"/>
    <n v="4.1100000000000003"/>
    <n v="200"/>
    <n v="0"/>
    <n v="2.036E-2"/>
    <n v="1.6080000000000001E-2"/>
    <n v="8.0000000000000004E-4"/>
    <n v="1.25E-3"/>
    <n v="5.6559999999999999E-2"/>
    <n v="0"/>
  </r>
  <r>
    <x v="1"/>
    <x v="9"/>
    <x v="2"/>
    <x v="4"/>
    <n v="24.54"/>
    <n v="200"/>
    <n v="0"/>
    <n v="0.12157999999999999"/>
    <n v="7.6999999999999996E-4"/>
    <n v="0.10301"/>
    <n v="2.7999999999999998E-4"/>
    <n v="0.33771000000000001"/>
    <n v="0"/>
  </r>
  <r>
    <x v="1"/>
    <x v="9"/>
    <x v="2"/>
    <x v="5"/>
    <n v="49.09"/>
    <n v="200"/>
    <n v="0"/>
    <n v="0.2432"/>
    <n v="2.2939999999999999E-2"/>
    <n v="0.11568000000000001"/>
    <n v="5.0939999999999999E-2"/>
    <n v="0.67556000000000005"/>
    <n v="0"/>
  </r>
  <r>
    <x v="1"/>
    <x v="9"/>
    <x v="2"/>
    <x v="6"/>
    <n v="126.79"/>
    <n v="200"/>
    <n v="0"/>
    <n v="0.62814999999999999"/>
    <n v="7.5799999999999999E-3"/>
    <n v="4.947E-2"/>
    <n v="0.35435"/>
    <n v="1.74485"/>
    <n v="0"/>
  </r>
  <r>
    <x v="1"/>
    <x v="9"/>
    <x v="2"/>
    <x v="7"/>
    <n v="4.0999999999999996"/>
    <n v="200"/>
    <n v="0"/>
    <n v="2.0310000000000002E-2"/>
    <n v="1.669E-2"/>
    <n v="5.0000000000000002E-5"/>
    <n v="2.5300000000000001E-3"/>
    <n v="5.6419999999999998E-2"/>
    <n v="0"/>
  </r>
  <r>
    <x v="1"/>
    <x v="9"/>
    <x v="2"/>
    <x v="8"/>
    <n v="24.52"/>
    <n v="200"/>
    <n v="0"/>
    <n v="0.12148"/>
    <n v="6.3769999999999993E-2"/>
    <n v="1.1990000000000001E-2"/>
    <n v="3.8780000000000002E-2"/>
    <n v="0.33744000000000002"/>
    <n v="0"/>
  </r>
  <r>
    <x v="1"/>
    <x v="9"/>
    <x v="2"/>
    <x v="9"/>
    <n v="0"/>
    <n v="200"/>
    <n v="0"/>
    <n v="0"/>
    <n v="0"/>
    <n v="0"/>
    <n v="0"/>
    <n v="0"/>
    <n v="0"/>
  </r>
  <r>
    <x v="1"/>
    <x v="9"/>
    <x v="2"/>
    <x v="10"/>
    <n v="94.07"/>
    <n v="200"/>
    <n v="0"/>
    <n v="0.46604000000000001"/>
    <n v="0.22527"/>
    <n v="2.138E-2"/>
    <n v="0.12426"/>
    <n v="1.29457"/>
    <n v="0"/>
  </r>
  <r>
    <x v="1"/>
    <x v="9"/>
    <x v="3"/>
    <x v="0"/>
    <n v="1.46"/>
    <n v="200"/>
    <n v="0"/>
    <n v="7.2300000000000003E-3"/>
    <n v="5.0200000000000002E-3"/>
    <n v="2.7999999999999998E-4"/>
    <n v="1.32E-3"/>
    <n v="2.009E-2"/>
    <n v="0"/>
  </r>
  <r>
    <x v="1"/>
    <x v="9"/>
    <x v="3"/>
    <x v="1"/>
    <n v="7.88"/>
    <n v="200"/>
    <n v="0"/>
    <n v="3.9039999999999998E-2"/>
    <n v="1.274E-2"/>
    <n v="2.66E-3"/>
    <n v="1.7100000000000001E-2"/>
    <n v="0.10843999999999999"/>
    <n v="0"/>
  </r>
  <r>
    <x v="1"/>
    <x v="9"/>
    <x v="3"/>
    <x v="2"/>
    <n v="0.47"/>
    <n v="200"/>
    <n v="0"/>
    <n v="2.33E-3"/>
    <n v="1.8799999999999999E-3"/>
    <n v="0"/>
    <n v="1.6000000000000001E-4"/>
    <n v="6.4700000000000001E-3"/>
    <n v="0"/>
  </r>
  <r>
    <x v="1"/>
    <x v="9"/>
    <x v="3"/>
    <x v="3"/>
    <n v="0.5"/>
    <n v="200"/>
    <n v="0"/>
    <n v="2.48E-3"/>
    <n v="1.9599999999999999E-3"/>
    <n v="9.0000000000000006E-5"/>
    <n v="1E-4"/>
    <n v="6.8799999999999998E-3"/>
    <n v="0"/>
  </r>
  <r>
    <x v="1"/>
    <x v="9"/>
    <x v="3"/>
    <x v="4"/>
    <n v="2.97"/>
    <n v="200"/>
    <n v="0"/>
    <n v="1.4710000000000001E-2"/>
    <n v="0"/>
    <n v="8.94E-3"/>
    <n v="3.62E-3"/>
    <n v="4.0869999999999997E-2"/>
    <n v="0"/>
  </r>
  <r>
    <x v="1"/>
    <x v="9"/>
    <x v="3"/>
    <x v="5"/>
    <n v="5.94"/>
    <n v="200"/>
    <n v="0"/>
    <n v="2.9430000000000001E-2"/>
    <n v="9.8799999999999999E-3"/>
    <n v="6.3299999999999997E-3"/>
    <n v="3.13E-3"/>
    <n v="8.1739999999999993E-2"/>
    <n v="0"/>
  </r>
  <r>
    <x v="1"/>
    <x v="9"/>
    <x v="3"/>
    <x v="6"/>
    <n v="15.34"/>
    <n v="200"/>
    <n v="0"/>
    <n v="7.5999999999999998E-2"/>
    <n v="5.0000000000000002E-5"/>
    <n v="7.1300000000000001E-3"/>
    <n v="5.3069999999999999E-2"/>
    <n v="0.21110000000000001"/>
    <n v="0"/>
  </r>
  <r>
    <x v="1"/>
    <x v="9"/>
    <x v="3"/>
    <x v="7"/>
    <n v="0.5"/>
    <n v="200"/>
    <n v="0"/>
    <n v="2.48E-3"/>
    <n v="2.1099999999999999E-3"/>
    <n v="0"/>
    <n v="1.3999999999999999E-4"/>
    <n v="6.8799999999999998E-3"/>
    <n v="0"/>
  </r>
  <r>
    <x v="1"/>
    <x v="9"/>
    <x v="3"/>
    <x v="8"/>
    <n v="2.97"/>
    <n v="200"/>
    <n v="0"/>
    <n v="1.4710000000000001E-2"/>
    <n v="9.6500000000000006E-3"/>
    <n v="9.0000000000000006E-5"/>
    <n v="2.5400000000000002E-3"/>
    <n v="4.0869999999999997E-2"/>
    <n v="0"/>
  </r>
  <r>
    <x v="1"/>
    <x v="9"/>
    <x v="3"/>
    <x v="9"/>
    <n v="0"/>
    <n v="200"/>
    <n v="0"/>
    <n v="0"/>
    <n v="0"/>
    <n v="0"/>
    <n v="0"/>
    <n v="0"/>
    <n v="0"/>
  </r>
  <r>
    <x v="1"/>
    <x v="9"/>
    <x v="3"/>
    <x v="10"/>
    <n v="11.4"/>
    <n v="200"/>
    <n v="0"/>
    <n v="5.6480000000000002E-2"/>
    <n v="4.3220000000000001E-2"/>
    <n v="1.81E-3"/>
    <n v="4.6499999999999996E-3"/>
    <n v="0.15687999999999999"/>
    <n v="0"/>
  </r>
  <r>
    <x v="1"/>
    <x v="9"/>
    <x v="4"/>
    <x v="0"/>
    <n v="8.1999999999999993"/>
    <n v="200"/>
    <n v="0"/>
    <n v="4.0620000000000003E-2"/>
    <n v="1.9879999999999998E-2"/>
    <n v="1.72E-3"/>
    <n v="8.6999999999999994E-3"/>
    <n v="0.11285000000000001"/>
    <n v="0"/>
  </r>
  <r>
    <x v="1"/>
    <x v="9"/>
    <x v="4"/>
    <x v="1"/>
    <n v="43.81"/>
    <n v="200"/>
    <n v="0"/>
    <n v="0.21704000000000001"/>
    <n v="6.7890000000000006E-2"/>
    <n v="2.4140000000000002E-2"/>
    <n v="2.5329999999999998E-2"/>
    <n v="0.60289999999999999"/>
    <n v="0"/>
  </r>
  <r>
    <x v="1"/>
    <x v="9"/>
    <x v="4"/>
    <x v="2"/>
    <n v="2.73"/>
    <n v="200"/>
    <n v="0"/>
    <n v="1.353E-2"/>
    <n v="8.6800000000000002E-3"/>
    <n v="1.9000000000000001E-4"/>
    <n v="6.9999999999999994E-5"/>
    <n v="3.7569999999999999E-2"/>
    <n v="0"/>
  </r>
  <r>
    <x v="1"/>
    <x v="9"/>
    <x v="4"/>
    <x v="3"/>
    <n v="2.74"/>
    <n v="200"/>
    <n v="0"/>
    <n v="1.357E-2"/>
    <n v="1.069E-2"/>
    <n v="4.6000000000000001E-4"/>
    <n v="3.6999999999999999E-4"/>
    <n v="3.771E-2"/>
    <n v="0"/>
  </r>
  <r>
    <x v="1"/>
    <x v="9"/>
    <x v="4"/>
    <x v="4"/>
    <n v="16.420000000000002"/>
    <n v="200"/>
    <n v="0"/>
    <n v="8.1350000000000006E-2"/>
    <n v="6.8000000000000005E-4"/>
    <n v="6.2810000000000005E-2"/>
    <n v="1.7700000000000001E-3"/>
    <n v="0.22597"/>
    <n v="0"/>
  </r>
  <r>
    <x v="1"/>
    <x v="9"/>
    <x v="4"/>
    <x v="5"/>
    <n v="32.9"/>
    <n v="200"/>
    <n v="0"/>
    <n v="0.16299"/>
    <n v="2.9510000000000002E-2"/>
    <n v="4.9959999999999997E-2"/>
    <n v="5.6600000000000001E-3"/>
    <n v="0.45276"/>
    <n v="0"/>
  </r>
  <r>
    <x v="1"/>
    <x v="9"/>
    <x v="4"/>
    <x v="6"/>
    <n v="84.87"/>
    <n v="200"/>
    <n v="0"/>
    <n v="0.42046"/>
    <n v="3.5E-4"/>
    <n v="7.26E-3"/>
    <n v="0.11166"/>
    <n v="1.1679600000000001"/>
    <n v="0"/>
  </r>
  <r>
    <x v="1"/>
    <x v="9"/>
    <x v="4"/>
    <x v="7"/>
    <n v="2.73"/>
    <n v="200"/>
    <n v="0"/>
    <n v="1.353E-2"/>
    <n v="1.085E-2"/>
    <n v="5.0000000000000002E-5"/>
    <n v="3.2000000000000003E-4"/>
    <n v="3.7569999999999999E-2"/>
    <n v="0"/>
  </r>
  <r>
    <x v="1"/>
    <x v="9"/>
    <x v="4"/>
    <x v="8"/>
    <n v="16.440000000000001"/>
    <n v="200"/>
    <n v="0"/>
    <n v="8.1449999999999995E-2"/>
    <n v="3.671E-2"/>
    <n v="1.353E-2"/>
    <n v="1.0359999999999999E-2"/>
    <n v="0.22624"/>
    <n v="0"/>
  </r>
  <r>
    <x v="1"/>
    <x v="9"/>
    <x v="4"/>
    <x v="9"/>
    <n v="0"/>
    <n v="200"/>
    <n v="0"/>
    <n v="0"/>
    <n v="0"/>
    <n v="0"/>
    <n v="0"/>
    <n v="0"/>
    <n v="0"/>
  </r>
  <r>
    <x v="1"/>
    <x v="9"/>
    <x v="4"/>
    <x v="10"/>
    <n v="63.02"/>
    <n v="200"/>
    <n v="0"/>
    <n v="0.31222"/>
    <n v="0.11183"/>
    <n v="7.77E-3"/>
    <n v="5.45E-2"/>
    <n v="0.86726000000000003"/>
    <n v="0"/>
  </r>
  <r>
    <x v="1"/>
    <x v="9"/>
    <x v="5"/>
    <x v="0"/>
    <n v="0.89"/>
    <n v="200"/>
    <n v="0"/>
    <n v="4.4099999999999999E-3"/>
    <n v="2.63E-3"/>
    <n v="3.0000000000000001E-5"/>
    <n v="6.4000000000000005E-4"/>
    <n v="1.225E-2"/>
    <n v="0"/>
  </r>
  <r>
    <x v="1"/>
    <x v="9"/>
    <x v="5"/>
    <x v="1"/>
    <n v="4.9000000000000004"/>
    <n v="200"/>
    <n v="0"/>
    <n v="2.4279999999999999E-2"/>
    <n v="6.5100000000000002E-3"/>
    <n v="1.3799999999999999E-3"/>
    <n v="4.2300000000000003E-3"/>
    <n v="6.7430000000000004E-2"/>
    <n v="0"/>
  </r>
  <r>
    <x v="1"/>
    <x v="9"/>
    <x v="5"/>
    <x v="2"/>
    <n v="0.28999999999999998"/>
    <n v="200"/>
    <n v="0"/>
    <n v="1.4400000000000001E-3"/>
    <n v="9.6000000000000002E-4"/>
    <n v="0"/>
    <n v="1.0000000000000001E-5"/>
    <n v="3.9899999999999996E-3"/>
    <n v="0"/>
  </r>
  <r>
    <x v="1"/>
    <x v="9"/>
    <x v="5"/>
    <x v="3"/>
    <n v="0.28999999999999998"/>
    <n v="200"/>
    <n v="0"/>
    <n v="1.4400000000000001E-3"/>
    <n v="1.16E-3"/>
    <n v="3.0000000000000001E-5"/>
    <n v="3.0000000000000001E-5"/>
    <n v="3.9899999999999996E-3"/>
    <n v="0"/>
  </r>
  <r>
    <x v="1"/>
    <x v="9"/>
    <x v="5"/>
    <x v="4"/>
    <n v="1.85"/>
    <n v="200"/>
    <n v="0"/>
    <n v="9.1699999999999993E-3"/>
    <n v="1.3999999999999999E-4"/>
    <n v="6.7400000000000003E-3"/>
    <n v="9.6000000000000002E-4"/>
    <n v="2.546E-2"/>
    <n v="0"/>
  </r>
  <r>
    <x v="1"/>
    <x v="9"/>
    <x v="5"/>
    <x v="5"/>
    <n v="3.7"/>
    <n v="200"/>
    <n v="0"/>
    <n v="1.8329999999999999E-2"/>
    <n v="7.5599999999999999E-3"/>
    <n v="7.0600000000000003E-3"/>
    <n v="1.3600000000000001E-3"/>
    <n v="5.092E-2"/>
    <n v="0"/>
  </r>
  <r>
    <x v="1"/>
    <x v="9"/>
    <x v="5"/>
    <x v="6"/>
    <n v="9.58"/>
    <n v="200"/>
    <n v="0"/>
    <n v="4.7460000000000002E-2"/>
    <n v="0"/>
    <n v="2.1199999999999999E-3"/>
    <n v="1.0670000000000001E-2"/>
    <n v="0.13184000000000001"/>
    <n v="0"/>
  </r>
  <r>
    <x v="1"/>
    <x v="9"/>
    <x v="5"/>
    <x v="7"/>
    <n v="0.28999999999999998"/>
    <n v="200"/>
    <n v="0"/>
    <n v="1.4400000000000001E-3"/>
    <n v="1.1299999999999999E-3"/>
    <n v="0"/>
    <n v="4.0000000000000003E-5"/>
    <n v="3.9899999999999996E-3"/>
    <n v="0"/>
  </r>
  <r>
    <x v="1"/>
    <x v="9"/>
    <x v="5"/>
    <x v="8"/>
    <n v="1.85"/>
    <n v="200"/>
    <n v="0"/>
    <n v="9.1699999999999993E-3"/>
    <n v="4.1700000000000001E-3"/>
    <n v="4.2999999999999999E-4"/>
    <n v="1.6000000000000001E-3"/>
    <n v="2.546E-2"/>
    <n v="0"/>
  </r>
  <r>
    <x v="1"/>
    <x v="9"/>
    <x v="5"/>
    <x v="9"/>
    <n v="0"/>
    <n v="200"/>
    <n v="0"/>
    <n v="0"/>
    <n v="0"/>
    <n v="0"/>
    <n v="0"/>
    <n v="0"/>
    <n v="0"/>
  </r>
  <r>
    <x v="1"/>
    <x v="9"/>
    <x v="5"/>
    <x v="10"/>
    <n v="7.09"/>
    <n v="200"/>
    <n v="0"/>
    <n v="3.5130000000000002E-2"/>
    <n v="2.6540000000000001E-2"/>
    <n v="2.9E-4"/>
    <n v="3.1900000000000001E-3"/>
    <n v="9.7570000000000004E-2"/>
    <n v="0"/>
  </r>
  <r>
    <x v="1"/>
    <x v="9"/>
    <x v="6"/>
    <x v="0"/>
    <n v="2.4900000000000002"/>
    <n v="200"/>
    <n v="0"/>
    <n v="1.234E-2"/>
    <n v="6.9499999999999996E-3"/>
    <n v="3.1E-4"/>
    <n v="2.99E-3"/>
    <n v="3.4270000000000002E-2"/>
    <n v="0"/>
  </r>
  <r>
    <x v="1"/>
    <x v="9"/>
    <x v="6"/>
    <x v="1"/>
    <n v="13.48"/>
    <n v="200"/>
    <n v="0"/>
    <n v="6.6780000000000006E-2"/>
    <n v="2.4049999999999998E-2"/>
    <n v="1.221E-2"/>
    <n v="9.6600000000000002E-3"/>
    <n v="0.18551000000000001"/>
    <n v="0"/>
  </r>
  <r>
    <x v="1"/>
    <x v="9"/>
    <x v="6"/>
    <x v="2"/>
    <n v="0.84"/>
    <n v="200"/>
    <n v="0"/>
    <n v="4.1599999999999996E-3"/>
    <n v="2.3999999999999998E-3"/>
    <n v="2.0000000000000002E-5"/>
    <n v="4.0000000000000003E-5"/>
    <n v="1.1560000000000001E-2"/>
    <n v="0"/>
  </r>
  <r>
    <x v="1"/>
    <x v="9"/>
    <x v="6"/>
    <x v="3"/>
    <n v="0.83"/>
    <n v="200"/>
    <n v="0"/>
    <n v="4.1099999999999999E-3"/>
    <n v="3.0699999999999998E-3"/>
    <n v="2.1000000000000001E-4"/>
    <n v="5.0000000000000002E-5"/>
    <n v="1.142E-2"/>
    <n v="0"/>
  </r>
  <r>
    <x v="1"/>
    <x v="9"/>
    <x v="6"/>
    <x v="4"/>
    <n v="5.04"/>
    <n v="200"/>
    <n v="0"/>
    <n v="2.4969999999999999E-2"/>
    <n v="0"/>
    <n v="1.8849999999999999E-2"/>
    <n v="2.3600000000000001E-3"/>
    <n v="6.9360000000000005E-2"/>
    <n v="0"/>
  </r>
  <r>
    <x v="1"/>
    <x v="9"/>
    <x v="6"/>
    <x v="5"/>
    <n v="10.08"/>
    <n v="200"/>
    <n v="0"/>
    <n v="4.9939999999999998E-2"/>
    <n v="1.6369999999999999E-2"/>
    <n v="1.2749999999999999E-2"/>
    <n v="3.0000000000000001E-3"/>
    <n v="0.13872000000000001"/>
    <n v="0"/>
  </r>
  <r>
    <x v="1"/>
    <x v="9"/>
    <x v="6"/>
    <x v="6"/>
    <n v="26.08"/>
    <n v="200"/>
    <n v="0"/>
    <n v="0.12920999999999999"/>
    <n v="0"/>
    <n v="9.7300000000000008E-3"/>
    <n v="5.5500000000000001E-2"/>
    <n v="0.35891000000000001"/>
    <n v="0"/>
  </r>
  <r>
    <x v="1"/>
    <x v="9"/>
    <x v="6"/>
    <x v="7"/>
    <n v="0.83"/>
    <n v="200"/>
    <n v="0"/>
    <n v="4.1099999999999999E-3"/>
    <n v="3.2799999999999999E-3"/>
    <n v="4.0000000000000003E-5"/>
    <n v="1.4999999999999999E-4"/>
    <n v="1.142E-2"/>
    <n v="0"/>
  </r>
  <r>
    <x v="1"/>
    <x v="9"/>
    <x v="6"/>
    <x v="8"/>
    <n v="5.05"/>
    <n v="200"/>
    <n v="0"/>
    <n v="2.5020000000000001E-2"/>
    <n v="1.278E-2"/>
    <n v="3.1099999999999999E-3"/>
    <n v="4.0600000000000002E-3"/>
    <n v="6.9500000000000006E-2"/>
    <n v="0"/>
  </r>
  <r>
    <x v="1"/>
    <x v="9"/>
    <x v="6"/>
    <x v="9"/>
    <n v="0"/>
    <n v="200"/>
    <n v="0"/>
    <n v="0"/>
    <n v="0"/>
    <n v="0"/>
    <n v="0"/>
    <n v="0"/>
    <n v="0"/>
  </r>
  <r>
    <x v="1"/>
    <x v="9"/>
    <x v="6"/>
    <x v="10"/>
    <n v="19.34"/>
    <n v="200"/>
    <n v="0"/>
    <n v="9.5810000000000006E-2"/>
    <n v="4.9020000000000001E-2"/>
    <n v="1.0200000000000001E-3"/>
    <n v="6.0299999999999998E-3"/>
    <n v="0.26615"/>
    <n v="0"/>
  </r>
  <r>
    <x v="1"/>
    <x v="9"/>
    <x v="7"/>
    <x v="0"/>
    <n v="1.77"/>
    <n v="200"/>
    <n v="0"/>
    <n v="8.77E-3"/>
    <n v="5.3699999999999998E-3"/>
    <n v="1.6000000000000001E-4"/>
    <n v="2.1900000000000001E-3"/>
    <n v="2.436E-2"/>
    <n v="0"/>
  </r>
  <r>
    <x v="1"/>
    <x v="9"/>
    <x v="7"/>
    <x v="1"/>
    <n v="9.6300000000000008"/>
    <n v="200"/>
    <n v="0"/>
    <n v="4.7710000000000002E-2"/>
    <n v="2.1299999999999999E-2"/>
    <n v="5.6899999999999997E-3"/>
    <n v="1.274E-2"/>
    <n v="0.13253000000000001"/>
    <n v="0"/>
  </r>
  <r>
    <x v="1"/>
    <x v="9"/>
    <x v="7"/>
    <x v="2"/>
    <n v="0.57999999999999996"/>
    <n v="200"/>
    <n v="0"/>
    <n v="2.8700000000000002E-3"/>
    <n v="1.97E-3"/>
    <n v="2.0000000000000002E-5"/>
    <n v="3.4000000000000002E-4"/>
    <n v="7.9799999999999992E-3"/>
    <n v="0"/>
  </r>
  <r>
    <x v="1"/>
    <x v="9"/>
    <x v="7"/>
    <x v="3"/>
    <n v="0.61"/>
    <n v="200"/>
    <n v="0"/>
    <n v="3.0200000000000001E-3"/>
    <n v="2.6099999999999999E-3"/>
    <n v="9.0000000000000006E-5"/>
    <n v="6.9999999999999994E-5"/>
    <n v="8.3899999999999999E-3"/>
    <n v="0"/>
  </r>
  <r>
    <x v="1"/>
    <x v="9"/>
    <x v="7"/>
    <x v="4"/>
    <n v="3.59"/>
    <n v="200"/>
    <n v="0"/>
    <n v="1.779E-2"/>
    <n v="0"/>
    <n v="1.4460000000000001E-2"/>
    <n v="7.2000000000000005E-4"/>
    <n v="4.9399999999999999E-2"/>
    <n v="0"/>
  </r>
  <r>
    <x v="1"/>
    <x v="9"/>
    <x v="7"/>
    <x v="5"/>
    <n v="7.27"/>
    <n v="200"/>
    <n v="0"/>
    <n v="3.6020000000000003E-2"/>
    <n v="1.257E-2"/>
    <n v="2.2769999999999999E-2"/>
    <n v="7.3999999999999999E-4"/>
    <n v="0.10005"/>
    <n v="0"/>
  </r>
  <r>
    <x v="1"/>
    <x v="9"/>
    <x v="7"/>
    <x v="6"/>
    <n v="18.809999999999999"/>
    <n v="200"/>
    <n v="0"/>
    <n v="9.3189999999999995E-2"/>
    <n v="0"/>
    <n v="1.6E-2"/>
    <n v="5.4899999999999997E-2"/>
    <n v="0.25885999999999998"/>
    <n v="0"/>
  </r>
  <r>
    <x v="1"/>
    <x v="9"/>
    <x v="7"/>
    <x v="7"/>
    <n v="0.61"/>
    <n v="200"/>
    <n v="0"/>
    <n v="3.0200000000000001E-3"/>
    <n v="2.63E-3"/>
    <n v="1.0000000000000001E-5"/>
    <n v="2.7999999999999998E-4"/>
    <n v="8.3899999999999999E-3"/>
    <n v="0"/>
  </r>
  <r>
    <x v="1"/>
    <x v="9"/>
    <x v="7"/>
    <x v="8"/>
    <n v="3.63"/>
    <n v="200"/>
    <n v="0"/>
    <n v="1.7979999999999999E-2"/>
    <n v="6.4999999999999997E-3"/>
    <n v="3.3300000000000001E-3"/>
    <n v="4.9199999999999999E-3"/>
    <n v="4.9959999999999997E-2"/>
    <n v="0"/>
  </r>
  <r>
    <x v="1"/>
    <x v="9"/>
    <x v="7"/>
    <x v="9"/>
    <n v="0"/>
    <n v="200"/>
    <n v="0"/>
    <n v="0"/>
    <n v="0"/>
    <n v="0"/>
    <n v="0"/>
    <n v="0"/>
    <n v="0"/>
  </r>
  <r>
    <x v="1"/>
    <x v="9"/>
    <x v="7"/>
    <x v="10"/>
    <n v="13.94"/>
    <n v="200"/>
    <n v="0"/>
    <n v="6.9059999999999996E-2"/>
    <n v="5.1529999999999999E-2"/>
    <n v="2.1000000000000001E-4"/>
    <n v="1.516E-2"/>
    <n v="0.19184000000000001"/>
    <n v="0"/>
  </r>
  <r>
    <x v="1"/>
    <x v="9"/>
    <x v="8"/>
    <x v="0"/>
    <n v="4.79"/>
    <n v="521"/>
    <n v="41.679989999999997"/>
    <n v="2.4590000000000001E-2"/>
    <n v="1.738E-2"/>
    <n v="4.13E-3"/>
    <n v="1.64E-3"/>
    <n v="6.8269999999999997E-2"/>
    <n v="0.155"/>
  </r>
  <r>
    <x v="1"/>
    <x v="9"/>
    <x v="8"/>
    <x v="1"/>
    <n v="24.66"/>
    <n v="200"/>
    <n v="0"/>
    <n v="0.12217"/>
    <n v="9.1480000000000006E-2"/>
    <n v="4.3899999999999998E-3"/>
    <n v="1.536E-2"/>
    <n v="0.33935999999999999"/>
    <n v="0"/>
  </r>
  <r>
    <x v="1"/>
    <x v="9"/>
    <x v="8"/>
    <x v="2"/>
    <n v="1.53"/>
    <n v="200"/>
    <n v="0"/>
    <n v="7.5799999999999999E-3"/>
    <n v="1.2899999999999999E-3"/>
    <n v="1E-4"/>
    <n v="4.6999999999999999E-4"/>
    <n v="2.1059999999999999E-2"/>
    <n v="0"/>
  </r>
  <r>
    <x v="1"/>
    <x v="9"/>
    <x v="8"/>
    <x v="3"/>
    <n v="1.53"/>
    <n v="200"/>
    <n v="0"/>
    <n v="7.5799999999999999E-3"/>
    <n v="6.0400000000000002E-3"/>
    <n v="3.8000000000000002E-4"/>
    <n v="2.1000000000000001E-4"/>
    <n v="2.1059999999999999E-2"/>
    <n v="0"/>
  </r>
  <r>
    <x v="1"/>
    <x v="9"/>
    <x v="8"/>
    <x v="4"/>
    <n v="10.1"/>
    <n v="1229.8699999999999"/>
    <n v="590.33983999999998"/>
    <n v="7.1800000000000003E-2"/>
    <n v="0"/>
    <n v="5.0549999999999998E-2"/>
    <n v="7.43E-3"/>
    <n v="0.19896"/>
    <n v="1.8117099999999999"/>
  </r>
  <r>
    <x v="1"/>
    <x v="9"/>
    <x v="8"/>
    <x v="5"/>
    <n v="18.66"/>
    <n v="2000"/>
    <n v="160"/>
    <n v="0.10049"/>
    <n v="3.5630000000000002E-2"/>
    <n v="5.3170000000000002E-2"/>
    <n v="3.0200000000000001E-3"/>
    <n v="0.27900000000000003"/>
    <n v="0.44858999999999999"/>
  </r>
  <r>
    <x v="1"/>
    <x v="9"/>
    <x v="8"/>
    <x v="6"/>
    <n v="48.34"/>
    <n v="1000.18"/>
    <n v="230.04004"/>
    <n v="0.24662999999999999"/>
    <n v="0"/>
    <n v="6.8699999999999997E-2"/>
    <n v="8.3900000000000002E-2"/>
    <n v="0.68488000000000004"/>
    <n v="0.72723000000000004"/>
  </r>
  <r>
    <x v="1"/>
    <x v="9"/>
    <x v="8"/>
    <x v="7"/>
    <n v="1.53"/>
    <n v="200"/>
    <n v="0"/>
    <n v="7.5799999999999999E-3"/>
    <n v="6.2899999999999996E-3"/>
    <n v="3.0000000000000001E-5"/>
    <n v="3.3E-4"/>
    <n v="2.1059999999999999E-2"/>
    <n v="0"/>
  </r>
  <r>
    <x v="1"/>
    <x v="9"/>
    <x v="8"/>
    <x v="8"/>
    <n v="9.6199999999999992"/>
    <n v="1075"/>
    <n v="107.50011000000001"/>
    <n v="5.1339999999999997E-2"/>
    <n v="1.9910000000000001E-2"/>
    <n v="7.6099999999999996E-3"/>
    <n v="8.8400000000000006E-3"/>
    <n v="0.14252999999999999"/>
    <n v="0.34155000000000002"/>
  </r>
  <r>
    <x v="1"/>
    <x v="9"/>
    <x v="8"/>
    <x v="9"/>
    <n v="0.02"/>
    <n v="200"/>
    <n v="0"/>
    <n v="1E-4"/>
    <n v="0"/>
    <n v="1.0000000000000001E-5"/>
    <n v="2.0000000000000002E-5"/>
    <n v="2.7999999999999998E-4"/>
    <n v="0"/>
  </r>
  <r>
    <x v="1"/>
    <x v="9"/>
    <x v="8"/>
    <x v="10"/>
    <n v="35.479999999999997"/>
    <n v="200"/>
    <n v="0"/>
    <n v="0.17585000000000001"/>
    <n v="8.9910000000000004E-2"/>
    <n v="4.5399999999999998E-3"/>
    <n v="2.1250000000000002E-2"/>
    <n v="0.48847000000000002"/>
    <n v="0"/>
  </r>
  <r>
    <x v="1"/>
    <x v="10"/>
    <x v="0"/>
    <x v="0"/>
    <n v="1.0900000000000001"/>
    <n v="200"/>
    <n v="0"/>
    <n v="5.4000000000000003E-3"/>
    <n v="4.45E-3"/>
    <n v="1.0000000000000001E-5"/>
    <n v="2.9999999999999997E-4"/>
    <n v="1.4999999999999999E-2"/>
    <n v="0"/>
  </r>
  <r>
    <x v="1"/>
    <x v="10"/>
    <x v="0"/>
    <x v="1"/>
    <n v="5.81"/>
    <n v="200"/>
    <n v="0"/>
    <n v="2.8840000000000001E-2"/>
    <n v="1.034E-2"/>
    <n v="3.5799999999999998E-3"/>
    <n v="5.9199999999999999E-3"/>
    <n v="8.0110000000000001E-2"/>
    <n v="0"/>
  </r>
  <r>
    <x v="1"/>
    <x v="10"/>
    <x v="0"/>
    <x v="2"/>
    <n v="0.36"/>
    <n v="200"/>
    <n v="0"/>
    <n v="1.7799999999999999E-3"/>
    <n v="9.3000000000000005E-4"/>
    <n v="0"/>
    <n v="6.9999999999999994E-5"/>
    <n v="4.9500000000000004E-3"/>
    <n v="0"/>
  </r>
  <r>
    <x v="1"/>
    <x v="10"/>
    <x v="0"/>
    <x v="3"/>
    <n v="0.36"/>
    <n v="200"/>
    <n v="0"/>
    <n v="1.7799999999999999E-3"/>
    <n v="1.2999999999999999E-3"/>
    <n v="4.0000000000000003E-5"/>
    <n v="3.0000000000000001E-5"/>
    <n v="4.9500000000000004E-3"/>
    <n v="0"/>
  </r>
  <r>
    <x v="1"/>
    <x v="10"/>
    <x v="0"/>
    <x v="4"/>
    <n v="2.2400000000000002"/>
    <n v="2000"/>
    <n v="40"/>
    <n v="1.337E-2"/>
    <n v="0"/>
    <n v="3.8400000000000001E-3"/>
    <n v="4.3400000000000001E-3"/>
    <n v="3.7089999999999998E-2"/>
    <n v="0.10915999999999999"/>
  </r>
  <r>
    <x v="1"/>
    <x v="10"/>
    <x v="0"/>
    <x v="5"/>
    <n v="4.37"/>
    <n v="200"/>
    <n v="0"/>
    <n v="2.172E-2"/>
    <n v="3.8E-3"/>
    <n v="5.1200000000000004E-3"/>
    <n v="3.5000000000000001E-3"/>
    <n v="6.0339999999999998E-2"/>
    <n v="0"/>
  </r>
  <r>
    <x v="1"/>
    <x v="10"/>
    <x v="0"/>
    <x v="6"/>
    <n v="11.2"/>
    <n v="200"/>
    <n v="0"/>
    <n v="5.5570000000000001E-2"/>
    <n v="1.069E-2"/>
    <n v="2.0000000000000001E-4"/>
    <n v="1.754E-2"/>
    <n v="0.15437000000000001"/>
    <n v="0"/>
  </r>
  <r>
    <x v="1"/>
    <x v="10"/>
    <x v="0"/>
    <x v="7"/>
    <n v="0.36"/>
    <n v="200"/>
    <n v="0"/>
    <n v="1.7799999999999999E-3"/>
    <n v="1.3500000000000001E-3"/>
    <n v="0"/>
    <n v="9.0000000000000006E-5"/>
    <n v="4.9500000000000004E-3"/>
    <n v="0"/>
  </r>
  <r>
    <x v="1"/>
    <x v="10"/>
    <x v="0"/>
    <x v="8"/>
    <n v="2.1800000000000002"/>
    <n v="200"/>
    <n v="0"/>
    <n v="1.0869999999999999E-2"/>
    <n v="7.7799999999999996E-3"/>
    <n v="1.7000000000000001E-4"/>
    <n v="9.3999999999999997E-4"/>
    <n v="3.0179999999999998E-2"/>
    <n v="0"/>
  </r>
  <r>
    <x v="1"/>
    <x v="10"/>
    <x v="0"/>
    <x v="9"/>
    <n v="0.01"/>
    <n v="267"/>
    <n v="2.67"/>
    <n v="6.9999999999999994E-5"/>
    <n v="0"/>
    <n v="0"/>
    <n v="5.0000000000000002E-5"/>
    <n v="1.8000000000000001E-4"/>
    <n v="1.112E-2"/>
  </r>
  <r>
    <x v="1"/>
    <x v="10"/>
    <x v="0"/>
    <x v="10"/>
    <n v="8.33"/>
    <n v="200"/>
    <n v="0"/>
    <n v="4.1270000000000001E-2"/>
    <n v="2.3910000000000001E-2"/>
    <n v="5.5999999999999995E-4"/>
    <n v="7.6099999999999996E-3"/>
    <n v="0.11464000000000001"/>
    <n v="0"/>
  </r>
  <r>
    <x v="1"/>
    <x v="10"/>
    <x v="1"/>
    <x v="0"/>
    <n v="8"/>
    <n v="498.08"/>
    <n v="194.25"/>
    <n v="4.505E-2"/>
    <n v="1.789E-2"/>
    <n v="1.2999999999999999E-3"/>
    <n v="1.8280000000000001E-2"/>
    <n v="0.12483"/>
    <n v="0.67656000000000005"/>
  </r>
  <r>
    <x v="1"/>
    <x v="10"/>
    <x v="1"/>
    <x v="1"/>
    <n v="38.15"/>
    <n v="200"/>
    <n v="0"/>
    <n v="0.189"/>
    <n v="5.0700000000000002E-2"/>
    <n v="3.0519999999999999E-2"/>
    <n v="0.10922"/>
    <n v="0.52500999999999998"/>
    <n v="0"/>
  </r>
  <r>
    <x v="1"/>
    <x v="10"/>
    <x v="1"/>
    <x v="2"/>
    <n v="3.49"/>
    <n v="392"/>
    <n v="235.20000999999999"/>
    <n v="2.1819999999999999E-2"/>
    <n v="2.1800000000000001E-3"/>
    <n v="1.2700000000000001E-3"/>
    <n v="1.3429999999999999E-2"/>
    <n v="6.0269999999999997E-2"/>
    <n v="0.90381"/>
  </r>
  <r>
    <x v="1"/>
    <x v="10"/>
    <x v="1"/>
    <x v="3"/>
    <n v="2.37"/>
    <n v="200"/>
    <n v="0"/>
    <n v="1.174E-2"/>
    <n v="9.8300000000000002E-3"/>
    <n v="5.0000000000000001E-4"/>
    <n v="4.2999999999999999E-4"/>
    <n v="3.2620000000000003E-2"/>
    <n v="0"/>
  </r>
  <r>
    <x v="1"/>
    <x v="10"/>
    <x v="1"/>
    <x v="4"/>
    <n v="15.3"/>
    <n v="2000"/>
    <n v="600"/>
    <n v="0.11692"/>
    <n v="9.3000000000000005E-4"/>
    <n v="7.5439999999999993E-2"/>
    <n v="1.77E-2"/>
    <n v="0.32356000000000001"/>
    <n v="1.6374299999999999"/>
  </r>
  <r>
    <x v="1"/>
    <x v="10"/>
    <x v="1"/>
    <x v="5"/>
    <n v="29.8"/>
    <n v="611.27"/>
    <n v="311.75"/>
    <n v="0.15734999999999999"/>
    <n v="3.0519999999999999E-2"/>
    <n v="8.0430000000000001E-2"/>
    <n v="2.223E-2"/>
    <n v="0.43658000000000002"/>
    <n v="1.0830900000000001"/>
  </r>
  <r>
    <x v="1"/>
    <x v="10"/>
    <x v="1"/>
    <x v="6"/>
    <n v="79.84"/>
    <n v="852.16"/>
    <n v="2224.1308600000002"/>
    <n v="0.50270000000000004"/>
    <n v="4.0000000000000003E-5"/>
    <n v="0.16134000000000001"/>
    <n v="0.21809999999999999"/>
    <n v="1.3924099999999999"/>
    <n v="6.9434899999999997"/>
  </r>
  <r>
    <x v="1"/>
    <x v="10"/>
    <x v="1"/>
    <x v="7"/>
    <n v="2.39"/>
    <n v="200"/>
    <n v="0"/>
    <n v="1.184E-2"/>
    <n v="9.6799999999999994E-3"/>
    <n v="8.0000000000000007E-5"/>
    <n v="1.0300000000000001E-3"/>
    <n v="3.2890000000000003E-2"/>
    <n v="0"/>
  </r>
  <r>
    <x v="1"/>
    <x v="10"/>
    <x v="1"/>
    <x v="8"/>
    <n v="15.57"/>
    <n v="2000"/>
    <n v="520"/>
    <n v="0.11334"/>
    <n v="3.0640000000000001E-2"/>
    <n v="6.0659999999999999E-2"/>
    <n v="7.8200000000000006E-3"/>
    <n v="0.31379000000000001"/>
    <n v="1.4191100000000001"/>
  </r>
  <r>
    <x v="1"/>
    <x v="10"/>
    <x v="1"/>
    <x v="9"/>
    <n v="0.1"/>
    <n v="215"/>
    <n v="8.6"/>
    <n v="5.1000000000000004E-4"/>
    <n v="0"/>
    <n v="1.0000000000000001E-5"/>
    <n v="3.1E-4"/>
    <n v="1.42E-3"/>
    <n v="3.7490000000000002E-2"/>
  </r>
  <r>
    <x v="1"/>
    <x v="10"/>
    <x v="1"/>
    <x v="10"/>
    <n v="54.92"/>
    <n v="1648.91"/>
    <n v="214.36035000000001"/>
    <n v="0.27894999999999998"/>
    <n v="0.11068"/>
    <n v="1.43E-2"/>
    <n v="7.5859999999999997E-2"/>
    <n v="0.77456000000000003"/>
    <n v="0.60782000000000003"/>
  </r>
  <r>
    <x v="1"/>
    <x v="10"/>
    <x v="2"/>
    <x v="0"/>
    <n v="12.26"/>
    <n v="200"/>
    <n v="0"/>
    <n v="6.0740000000000002E-2"/>
    <n v="3.6450000000000003E-2"/>
    <n v="2.8500000000000001E-3"/>
    <n v="1.6449999999999999E-2"/>
    <n v="0.16872000000000001"/>
    <n v="0"/>
  </r>
  <r>
    <x v="1"/>
    <x v="10"/>
    <x v="2"/>
    <x v="1"/>
    <n v="65.44"/>
    <n v="200"/>
    <n v="0"/>
    <n v="0.32419999999999999"/>
    <n v="0.10184"/>
    <n v="6.3109999999999999E-2"/>
    <n v="0.17638999999999999"/>
    <n v="0.90056999999999998"/>
    <n v="0"/>
  </r>
  <r>
    <x v="1"/>
    <x v="10"/>
    <x v="2"/>
    <x v="2"/>
    <n v="4.08"/>
    <n v="200"/>
    <n v="0"/>
    <n v="2.0209999999999999E-2"/>
    <n v="1.2E-2"/>
    <n v="8.0000000000000007E-5"/>
    <n v="1.67E-3"/>
    <n v="5.6149999999999999E-2"/>
    <n v="0"/>
  </r>
  <r>
    <x v="1"/>
    <x v="10"/>
    <x v="2"/>
    <x v="3"/>
    <n v="4.1100000000000003"/>
    <n v="200"/>
    <n v="0"/>
    <n v="2.036E-2"/>
    <n v="1.6080000000000001E-2"/>
    <n v="8.0000000000000004E-4"/>
    <n v="1.25E-3"/>
    <n v="5.6559999999999999E-2"/>
    <n v="0"/>
  </r>
  <r>
    <x v="1"/>
    <x v="10"/>
    <x v="2"/>
    <x v="4"/>
    <n v="24.54"/>
    <n v="200"/>
    <n v="0"/>
    <n v="0.12157999999999999"/>
    <n v="7.6999999999999996E-4"/>
    <n v="0.10301"/>
    <n v="2.7999999999999998E-4"/>
    <n v="0.33771000000000001"/>
    <n v="0"/>
  </r>
  <r>
    <x v="1"/>
    <x v="10"/>
    <x v="2"/>
    <x v="5"/>
    <n v="49.09"/>
    <n v="200"/>
    <n v="0"/>
    <n v="0.2432"/>
    <n v="2.2939999999999999E-2"/>
    <n v="0.11568000000000001"/>
    <n v="5.0939999999999999E-2"/>
    <n v="0.67556000000000005"/>
    <n v="0"/>
  </r>
  <r>
    <x v="1"/>
    <x v="10"/>
    <x v="2"/>
    <x v="6"/>
    <n v="126.79"/>
    <n v="200"/>
    <n v="0"/>
    <n v="0.62814999999999999"/>
    <n v="7.5799999999999999E-3"/>
    <n v="4.947E-2"/>
    <n v="0.35435"/>
    <n v="1.74485"/>
    <n v="0"/>
  </r>
  <r>
    <x v="1"/>
    <x v="10"/>
    <x v="2"/>
    <x v="7"/>
    <n v="4.0999999999999996"/>
    <n v="200"/>
    <n v="0"/>
    <n v="2.0310000000000002E-2"/>
    <n v="1.669E-2"/>
    <n v="5.0000000000000002E-5"/>
    <n v="2.5300000000000001E-3"/>
    <n v="5.6419999999999998E-2"/>
    <n v="0"/>
  </r>
  <r>
    <x v="1"/>
    <x v="10"/>
    <x v="2"/>
    <x v="8"/>
    <n v="24.52"/>
    <n v="200"/>
    <n v="0"/>
    <n v="0.12148"/>
    <n v="6.3769999999999993E-2"/>
    <n v="1.1990000000000001E-2"/>
    <n v="3.8780000000000002E-2"/>
    <n v="0.33744000000000002"/>
    <n v="0"/>
  </r>
  <r>
    <x v="1"/>
    <x v="10"/>
    <x v="2"/>
    <x v="9"/>
    <n v="0"/>
    <n v="200"/>
    <n v="0"/>
    <n v="0"/>
    <n v="0"/>
    <n v="0"/>
    <n v="0"/>
    <n v="0"/>
    <n v="0"/>
  </r>
  <r>
    <x v="1"/>
    <x v="10"/>
    <x v="2"/>
    <x v="10"/>
    <n v="94.07"/>
    <n v="200"/>
    <n v="0"/>
    <n v="0.46604000000000001"/>
    <n v="0.22527"/>
    <n v="2.138E-2"/>
    <n v="0.12426"/>
    <n v="1.29457"/>
    <n v="0"/>
  </r>
  <r>
    <x v="1"/>
    <x v="10"/>
    <x v="3"/>
    <x v="0"/>
    <n v="1.46"/>
    <n v="200"/>
    <n v="0"/>
    <n v="7.2300000000000003E-3"/>
    <n v="5.0200000000000002E-3"/>
    <n v="2.7999999999999998E-4"/>
    <n v="1.32E-3"/>
    <n v="2.009E-2"/>
    <n v="0"/>
  </r>
  <r>
    <x v="1"/>
    <x v="10"/>
    <x v="3"/>
    <x v="1"/>
    <n v="7.88"/>
    <n v="200"/>
    <n v="0"/>
    <n v="3.9039999999999998E-2"/>
    <n v="1.274E-2"/>
    <n v="2.66E-3"/>
    <n v="1.7100000000000001E-2"/>
    <n v="0.10843999999999999"/>
    <n v="0"/>
  </r>
  <r>
    <x v="1"/>
    <x v="10"/>
    <x v="3"/>
    <x v="2"/>
    <n v="0.47"/>
    <n v="200"/>
    <n v="0"/>
    <n v="2.33E-3"/>
    <n v="1.8799999999999999E-3"/>
    <n v="0"/>
    <n v="1.6000000000000001E-4"/>
    <n v="6.4700000000000001E-3"/>
    <n v="0"/>
  </r>
  <r>
    <x v="1"/>
    <x v="10"/>
    <x v="3"/>
    <x v="3"/>
    <n v="0.5"/>
    <n v="200"/>
    <n v="0"/>
    <n v="2.48E-3"/>
    <n v="1.9599999999999999E-3"/>
    <n v="9.0000000000000006E-5"/>
    <n v="1E-4"/>
    <n v="6.8799999999999998E-3"/>
    <n v="0"/>
  </r>
  <r>
    <x v="1"/>
    <x v="10"/>
    <x v="3"/>
    <x v="4"/>
    <n v="2.97"/>
    <n v="200"/>
    <n v="0"/>
    <n v="1.4710000000000001E-2"/>
    <n v="0"/>
    <n v="8.94E-3"/>
    <n v="3.62E-3"/>
    <n v="4.0869999999999997E-2"/>
    <n v="0"/>
  </r>
  <r>
    <x v="1"/>
    <x v="10"/>
    <x v="3"/>
    <x v="5"/>
    <n v="5.94"/>
    <n v="200"/>
    <n v="0"/>
    <n v="2.9430000000000001E-2"/>
    <n v="9.8799999999999999E-3"/>
    <n v="6.3299999999999997E-3"/>
    <n v="3.13E-3"/>
    <n v="8.1739999999999993E-2"/>
    <n v="0"/>
  </r>
  <r>
    <x v="1"/>
    <x v="10"/>
    <x v="3"/>
    <x v="6"/>
    <n v="15.34"/>
    <n v="200"/>
    <n v="0"/>
    <n v="7.5999999999999998E-2"/>
    <n v="5.0000000000000002E-5"/>
    <n v="7.1300000000000001E-3"/>
    <n v="5.3069999999999999E-2"/>
    <n v="0.21110000000000001"/>
    <n v="0"/>
  </r>
  <r>
    <x v="1"/>
    <x v="10"/>
    <x v="3"/>
    <x v="7"/>
    <n v="0.5"/>
    <n v="200"/>
    <n v="0"/>
    <n v="2.48E-3"/>
    <n v="2.1099999999999999E-3"/>
    <n v="0"/>
    <n v="1.3999999999999999E-4"/>
    <n v="6.8799999999999998E-3"/>
    <n v="0"/>
  </r>
  <r>
    <x v="1"/>
    <x v="10"/>
    <x v="3"/>
    <x v="8"/>
    <n v="2.97"/>
    <n v="200"/>
    <n v="0"/>
    <n v="1.4710000000000001E-2"/>
    <n v="9.6500000000000006E-3"/>
    <n v="9.0000000000000006E-5"/>
    <n v="2.5400000000000002E-3"/>
    <n v="4.0869999999999997E-2"/>
    <n v="0"/>
  </r>
  <r>
    <x v="1"/>
    <x v="10"/>
    <x v="3"/>
    <x v="9"/>
    <n v="0"/>
    <n v="200"/>
    <n v="0"/>
    <n v="0"/>
    <n v="0"/>
    <n v="0"/>
    <n v="0"/>
    <n v="0"/>
    <n v="0"/>
  </r>
  <r>
    <x v="1"/>
    <x v="10"/>
    <x v="3"/>
    <x v="10"/>
    <n v="11.4"/>
    <n v="200"/>
    <n v="0"/>
    <n v="5.6480000000000002E-2"/>
    <n v="4.3220000000000001E-2"/>
    <n v="1.81E-3"/>
    <n v="4.6499999999999996E-3"/>
    <n v="0.15687999999999999"/>
    <n v="0"/>
  </r>
  <r>
    <x v="1"/>
    <x v="10"/>
    <x v="4"/>
    <x v="0"/>
    <n v="8.1999999999999993"/>
    <n v="200"/>
    <n v="0"/>
    <n v="4.0620000000000003E-2"/>
    <n v="1.9879999999999998E-2"/>
    <n v="1.72E-3"/>
    <n v="8.6999999999999994E-3"/>
    <n v="0.11285000000000001"/>
    <n v="0"/>
  </r>
  <r>
    <x v="1"/>
    <x v="10"/>
    <x v="4"/>
    <x v="1"/>
    <n v="43.81"/>
    <n v="200"/>
    <n v="0"/>
    <n v="0.21704000000000001"/>
    <n v="6.7890000000000006E-2"/>
    <n v="2.4140000000000002E-2"/>
    <n v="2.5329999999999998E-2"/>
    <n v="0.60289999999999999"/>
    <n v="0"/>
  </r>
  <r>
    <x v="1"/>
    <x v="10"/>
    <x v="4"/>
    <x v="2"/>
    <n v="2.73"/>
    <n v="200"/>
    <n v="0"/>
    <n v="1.353E-2"/>
    <n v="8.6800000000000002E-3"/>
    <n v="1.9000000000000001E-4"/>
    <n v="6.9999999999999994E-5"/>
    <n v="3.7569999999999999E-2"/>
    <n v="0"/>
  </r>
  <r>
    <x v="1"/>
    <x v="10"/>
    <x v="4"/>
    <x v="3"/>
    <n v="2.74"/>
    <n v="200"/>
    <n v="0"/>
    <n v="1.357E-2"/>
    <n v="1.069E-2"/>
    <n v="4.6000000000000001E-4"/>
    <n v="3.6999999999999999E-4"/>
    <n v="3.771E-2"/>
    <n v="0"/>
  </r>
  <r>
    <x v="1"/>
    <x v="10"/>
    <x v="4"/>
    <x v="4"/>
    <n v="16.420000000000002"/>
    <n v="200"/>
    <n v="0"/>
    <n v="8.1350000000000006E-2"/>
    <n v="6.8000000000000005E-4"/>
    <n v="6.2810000000000005E-2"/>
    <n v="1.7700000000000001E-3"/>
    <n v="0.22597"/>
    <n v="0"/>
  </r>
  <r>
    <x v="1"/>
    <x v="10"/>
    <x v="4"/>
    <x v="5"/>
    <n v="32.9"/>
    <n v="200"/>
    <n v="0"/>
    <n v="0.16299"/>
    <n v="2.9510000000000002E-2"/>
    <n v="4.9959999999999997E-2"/>
    <n v="5.6600000000000001E-3"/>
    <n v="0.45276"/>
    <n v="0"/>
  </r>
  <r>
    <x v="1"/>
    <x v="10"/>
    <x v="4"/>
    <x v="6"/>
    <n v="84.87"/>
    <n v="200"/>
    <n v="0"/>
    <n v="0.42046"/>
    <n v="3.5E-4"/>
    <n v="7.26E-3"/>
    <n v="0.11166"/>
    <n v="1.1679600000000001"/>
    <n v="0"/>
  </r>
  <r>
    <x v="1"/>
    <x v="10"/>
    <x v="4"/>
    <x v="7"/>
    <n v="2.73"/>
    <n v="200"/>
    <n v="0"/>
    <n v="1.353E-2"/>
    <n v="1.085E-2"/>
    <n v="5.0000000000000002E-5"/>
    <n v="3.2000000000000003E-4"/>
    <n v="3.7569999999999999E-2"/>
    <n v="0"/>
  </r>
  <r>
    <x v="1"/>
    <x v="10"/>
    <x v="4"/>
    <x v="8"/>
    <n v="16.440000000000001"/>
    <n v="200"/>
    <n v="0"/>
    <n v="8.1449999999999995E-2"/>
    <n v="3.671E-2"/>
    <n v="1.353E-2"/>
    <n v="1.0359999999999999E-2"/>
    <n v="0.22624"/>
    <n v="0"/>
  </r>
  <r>
    <x v="1"/>
    <x v="10"/>
    <x v="4"/>
    <x v="9"/>
    <n v="0"/>
    <n v="200"/>
    <n v="0"/>
    <n v="0"/>
    <n v="0"/>
    <n v="0"/>
    <n v="0"/>
    <n v="0"/>
    <n v="0"/>
  </r>
  <r>
    <x v="1"/>
    <x v="10"/>
    <x v="4"/>
    <x v="10"/>
    <n v="63.02"/>
    <n v="200"/>
    <n v="0"/>
    <n v="0.31222"/>
    <n v="0.11183"/>
    <n v="7.77E-3"/>
    <n v="5.45E-2"/>
    <n v="0.86726000000000003"/>
    <n v="0"/>
  </r>
  <r>
    <x v="1"/>
    <x v="10"/>
    <x v="5"/>
    <x v="0"/>
    <n v="0.89"/>
    <n v="200"/>
    <n v="0"/>
    <n v="4.4099999999999999E-3"/>
    <n v="2.63E-3"/>
    <n v="3.0000000000000001E-5"/>
    <n v="6.4000000000000005E-4"/>
    <n v="1.225E-2"/>
    <n v="0"/>
  </r>
  <r>
    <x v="1"/>
    <x v="10"/>
    <x v="5"/>
    <x v="1"/>
    <n v="4.9000000000000004"/>
    <n v="200"/>
    <n v="0"/>
    <n v="2.4279999999999999E-2"/>
    <n v="6.5100000000000002E-3"/>
    <n v="1.3799999999999999E-3"/>
    <n v="4.2300000000000003E-3"/>
    <n v="6.7430000000000004E-2"/>
    <n v="0"/>
  </r>
  <r>
    <x v="1"/>
    <x v="10"/>
    <x v="5"/>
    <x v="2"/>
    <n v="0.28999999999999998"/>
    <n v="200"/>
    <n v="0"/>
    <n v="1.4400000000000001E-3"/>
    <n v="9.6000000000000002E-4"/>
    <n v="0"/>
    <n v="1.0000000000000001E-5"/>
    <n v="3.9899999999999996E-3"/>
    <n v="0"/>
  </r>
  <r>
    <x v="1"/>
    <x v="10"/>
    <x v="5"/>
    <x v="3"/>
    <n v="0.28999999999999998"/>
    <n v="200"/>
    <n v="0"/>
    <n v="1.4400000000000001E-3"/>
    <n v="1.16E-3"/>
    <n v="3.0000000000000001E-5"/>
    <n v="3.0000000000000001E-5"/>
    <n v="3.9899999999999996E-3"/>
    <n v="0"/>
  </r>
  <r>
    <x v="1"/>
    <x v="10"/>
    <x v="5"/>
    <x v="4"/>
    <n v="1.85"/>
    <n v="200"/>
    <n v="0"/>
    <n v="9.1699999999999993E-3"/>
    <n v="1.3999999999999999E-4"/>
    <n v="6.7400000000000003E-3"/>
    <n v="9.6000000000000002E-4"/>
    <n v="2.546E-2"/>
    <n v="0"/>
  </r>
  <r>
    <x v="1"/>
    <x v="10"/>
    <x v="5"/>
    <x v="5"/>
    <n v="3.7"/>
    <n v="200"/>
    <n v="0"/>
    <n v="1.8329999999999999E-2"/>
    <n v="7.5599999999999999E-3"/>
    <n v="7.0600000000000003E-3"/>
    <n v="1.3600000000000001E-3"/>
    <n v="5.092E-2"/>
    <n v="0"/>
  </r>
  <r>
    <x v="1"/>
    <x v="10"/>
    <x v="5"/>
    <x v="6"/>
    <n v="9.58"/>
    <n v="200"/>
    <n v="0"/>
    <n v="4.7460000000000002E-2"/>
    <n v="0"/>
    <n v="2.1199999999999999E-3"/>
    <n v="1.0670000000000001E-2"/>
    <n v="0.13184000000000001"/>
    <n v="0"/>
  </r>
  <r>
    <x v="1"/>
    <x v="10"/>
    <x v="5"/>
    <x v="7"/>
    <n v="0.28999999999999998"/>
    <n v="200"/>
    <n v="0"/>
    <n v="1.4400000000000001E-3"/>
    <n v="1.1299999999999999E-3"/>
    <n v="0"/>
    <n v="4.0000000000000003E-5"/>
    <n v="3.9899999999999996E-3"/>
    <n v="0"/>
  </r>
  <r>
    <x v="1"/>
    <x v="10"/>
    <x v="5"/>
    <x v="8"/>
    <n v="1.85"/>
    <n v="200"/>
    <n v="0"/>
    <n v="9.1699999999999993E-3"/>
    <n v="4.1700000000000001E-3"/>
    <n v="4.2999999999999999E-4"/>
    <n v="1.6000000000000001E-3"/>
    <n v="2.546E-2"/>
    <n v="0"/>
  </r>
  <r>
    <x v="1"/>
    <x v="10"/>
    <x v="5"/>
    <x v="9"/>
    <n v="0"/>
    <n v="200"/>
    <n v="0"/>
    <n v="0"/>
    <n v="0"/>
    <n v="0"/>
    <n v="0"/>
    <n v="0"/>
    <n v="0"/>
  </r>
  <r>
    <x v="1"/>
    <x v="10"/>
    <x v="5"/>
    <x v="10"/>
    <n v="7.09"/>
    <n v="200"/>
    <n v="0"/>
    <n v="3.5130000000000002E-2"/>
    <n v="2.6540000000000001E-2"/>
    <n v="2.9E-4"/>
    <n v="3.1900000000000001E-3"/>
    <n v="9.7570000000000004E-2"/>
    <n v="0"/>
  </r>
  <r>
    <x v="1"/>
    <x v="10"/>
    <x v="6"/>
    <x v="0"/>
    <n v="2.4900000000000002"/>
    <n v="200"/>
    <n v="0"/>
    <n v="1.234E-2"/>
    <n v="6.9499999999999996E-3"/>
    <n v="3.1E-4"/>
    <n v="2.99E-3"/>
    <n v="3.4270000000000002E-2"/>
    <n v="0"/>
  </r>
  <r>
    <x v="1"/>
    <x v="10"/>
    <x v="6"/>
    <x v="1"/>
    <n v="13.48"/>
    <n v="200"/>
    <n v="0"/>
    <n v="6.6780000000000006E-2"/>
    <n v="2.4049999999999998E-2"/>
    <n v="1.221E-2"/>
    <n v="9.6600000000000002E-3"/>
    <n v="0.18551000000000001"/>
    <n v="0"/>
  </r>
  <r>
    <x v="1"/>
    <x v="10"/>
    <x v="6"/>
    <x v="2"/>
    <n v="0.84"/>
    <n v="200"/>
    <n v="0"/>
    <n v="4.1599999999999996E-3"/>
    <n v="2.3999999999999998E-3"/>
    <n v="2.0000000000000002E-5"/>
    <n v="4.0000000000000003E-5"/>
    <n v="1.1560000000000001E-2"/>
    <n v="0"/>
  </r>
  <r>
    <x v="1"/>
    <x v="10"/>
    <x v="6"/>
    <x v="3"/>
    <n v="0.83"/>
    <n v="200"/>
    <n v="0"/>
    <n v="4.1099999999999999E-3"/>
    <n v="3.0699999999999998E-3"/>
    <n v="2.1000000000000001E-4"/>
    <n v="5.0000000000000002E-5"/>
    <n v="1.142E-2"/>
    <n v="0"/>
  </r>
  <r>
    <x v="1"/>
    <x v="10"/>
    <x v="6"/>
    <x v="4"/>
    <n v="5.04"/>
    <n v="200"/>
    <n v="0"/>
    <n v="2.4969999999999999E-2"/>
    <n v="0"/>
    <n v="1.8849999999999999E-2"/>
    <n v="2.3600000000000001E-3"/>
    <n v="6.9360000000000005E-2"/>
    <n v="0"/>
  </r>
  <r>
    <x v="1"/>
    <x v="10"/>
    <x v="6"/>
    <x v="5"/>
    <n v="10.08"/>
    <n v="200"/>
    <n v="0"/>
    <n v="4.9939999999999998E-2"/>
    <n v="1.6369999999999999E-2"/>
    <n v="1.2749999999999999E-2"/>
    <n v="3.0000000000000001E-3"/>
    <n v="0.13872000000000001"/>
    <n v="0"/>
  </r>
  <r>
    <x v="1"/>
    <x v="10"/>
    <x v="6"/>
    <x v="6"/>
    <n v="26.08"/>
    <n v="200"/>
    <n v="0"/>
    <n v="0.12920999999999999"/>
    <n v="0"/>
    <n v="9.7300000000000008E-3"/>
    <n v="5.5500000000000001E-2"/>
    <n v="0.35891000000000001"/>
    <n v="0"/>
  </r>
  <r>
    <x v="1"/>
    <x v="10"/>
    <x v="6"/>
    <x v="7"/>
    <n v="0.83"/>
    <n v="200"/>
    <n v="0"/>
    <n v="4.1099999999999999E-3"/>
    <n v="3.2799999999999999E-3"/>
    <n v="4.0000000000000003E-5"/>
    <n v="1.4999999999999999E-4"/>
    <n v="1.142E-2"/>
    <n v="0"/>
  </r>
  <r>
    <x v="1"/>
    <x v="10"/>
    <x v="6"/>
    <x v="8"/>
    <n v="5.05"/>
    <n v="200"/>
    <n v="0"/>
    <n v="2.5020000000000001E-2"/>
    <n v="1.278E-2"/>
    <n v="3.1099999999999999E-3"/>
    <n v="4.0600000000000002E-3"/>
    <n v="6.9500000000000006E-2"/>
    <n v="0"/>
  </r>
  <r>
    <x v="1"/>
    <x v="10"/>
    <x v="6"/>
    <x v="9"/>
    <n v="0"/>
    <n v="200"/>
    <n v="0"/>
    <n v="0"/>
    <n v="0"/>
    <n v="0"/>
    <n v="0"/>
    <n v="0"/>
    <n v="0"/>
  </r>
  <r>
    <x v="1"/>
    <x v="10"/>
    <x v="6"/>
    <x v="10"/>
    <n v="19.34"/>
    <n v="200"/>
    <n v="0"/>
    <n v="9.5810000000000006E-2"/>
    <n v="4.9020000000000001E-2"/>
    <n v="1.0200000000000001E-3"/>
    <n v="6.0299999999999998E-3"/>
    <n v="0.26615"/>
    <n v="0"/>
  </r>
  <r>
    <x v="1"/>
    <x v="10"/>
    <x v="7"/>
    <x v="0"/>
    <n v="1.77"/>
    <n v="200"/>
    <n v="0"/>
    <n v="8.77E-3"/>
    <n v="5.3699999999999998E-3"/>
    <n v="1.6000000000000001E-4"/>
    <n v="2.1900000000000001E-3"/>
    <n v="2.436E-2"/>
    <n v="0"/>
  </r>
  <r>
    <x v="1"/>
    <x v="10"/>
    <x v="7"/>
    <x v="1"/>
    <n v="9.6300000000000008"/>
    <n v="200"/>
    <n v="0"/>
    <n v="4.7710000000000002E-2"/>
    <n v="2.1299999999999999E-2"/>
    <n v="5.6899999999999997E-3"/>
    <n v="1.274E-2"/>
    <n v="0.13253000000000001"/>
    <n v="0"/>
  </r>
  <r>
    <x v="1"/>
    <x v="10"/>
    <x v="7"/>
    <x v="2"/>
    <n v="0.57999999999999996"/>
    <n v="200"/>
    <n v="0"/>
    <n v="2.8700000000000002E-3"/>
    <n v="1.97E-3"/>
    <n v="2.0000000000000002E-5"/>
    <n v="3.4000000000000002E-4"/>
    <n v="7.9799999999999992E-3"/>
    <n v="0"/>
  </r>
  <r>
    <x v="1"/>
    <x v="10"/>
    <x v="7"/>
    <x v="3"/>
    <n v="0.61"/>
    <n v="200"/>
    <n v="0"/>
    <n v="3.0200000000000001E-3"/>
    <n v="2.6099999999999999E-3"/>
    <n v="9.0000000000000006E-5"/>
    <n v="6.9999999999999994E-5"/>
    <n v="8.3899999999999999E-3"/>
    <n v="0"/>
  </r>
  <r>
    <x v="1"/>
    <x v="10"/>
    <x v="7"/>
    <x v="4"/>
    <n v="3.59"/>
    <n v="200"/>
    <n v="0"/>
    <n v="1.779E-2"/>
    <n v="0"/>
    <n v="1.4460000000000001E-2"/>
    <n v="7.2000000000000005E-4"/>
    <n v="4.9399999999999999E-2"/>
    <n v="0"/>
  </r>
  <r>
    <x v="1"/>
    <x v="10"/>
    <x v="7"/>
    <x v="5"/>
    <n v="7.27"/>
    <n v="200"/>
    <n v="0"/>
    <n v="3.6020000000000003E-2"/>
    <n v="1.257E-2"/>
    <n v="2.2769999999999999E-2"/>
    <n v="7.3999999999999999E-4"/>
    <n v="0.10005"/>
    <n v="0"/>
  </r>
  <r>
    <x v="1"/>
    <x v="10"/>
    <x v="7"/>
    <x v="6"/>
    <n v="18.809999999999999"/>
    <n v="200"/>
    <n v="0"/>
    <n v="9.3189999999999995E-2"/>
    <n v="0"/>
    <n v="1.6E-2"/>
    <n v="5.4899999999999997E-2"/>
    <n v="0.25885999999999998"/>
    <n v="0"/>
  </r>
  <r>
    <x v="1"/>
    <x v="10"/>
    <x v="7"/>
    <x v="7"/>
    <n v="0.61"/>
    <n v="200"/>
    <n v="0"/>
    <n v="3.0200000000000001E-3"/>
    <n v="2.63E-3"/>
    <n v="1.0000000000000001E-5"/>
    <n v="2.7999999999999998E-4"/>
    <n v="8.3899999999999999E-3"/>
    <n v="0"/>
  </r>
  <r>
    <x v="1"/>
    <x v="10"/>
    <x v="7"/>
    <x v="8"/>
    <n v="3.63"/>
    <n v="200"/>
    <n v="0"/>
    <n v="1.7979999999999999E-2"/>
    <n v="6.4999999999999997E-3"/>
    <n v="3.3300000000000001E-3"/>
    <n v="4.9199999999999999E-3"/>
    <n v="4.9959999999999997E-2"/>
    <n v="0"/>
  </r>
  <r>
    <x v="1"/>
    <x v="10"/>
    <x v="7"/>
    <x v="9"/>
    <n v="0"/>
    <n v="200"/>
    <n v="0"/>
    <n v="0"/>
    <n v="0"/>
    <n v="0"/>
    <n v="0"/>
    <n v="0"/>
    <n v="0"/>
  </r>
  <r>
    <x v="1"/>
    <x v="10"/>
    <x v="7"/>
    <x v="10"/>
    <n v="13.94"/>
    <n v="200"/>
    <n v="0"/>
    <n v="6.9059999999999996E-2"/>
    <n v="5.1529999999999999E-2"/>
    <n v="2.1000000000000001E-4"/>
    <n v="1.516E-2"/>
    <n v="0.19184000000000001"/>
    <n v="0"/>
  </r>
  <r>
    <x v="1"/>
    <x v="10"/>
    <x v="8"/>
    <x v="0"/>
    <n v="5.05"/>
    <n v="462.5"/>
    <n v="120.24994"/>
    <n v="2.7570000000000001E-2"/>
    <n v="1.738E-2"/>
    <n v="5.3E-3"/>
    <n v="2.5500000000000002E-3"/>
    <n v="7.6420000000000002E-2"/>
    <n v="0.44270999999999999"/>
  </r>
  <r>
    <x v="1"/>
    <x v="10"/>
    <x v="8"/>
    <x v="1"/>
    <n v="24.67"/>
    <n v="1353.97"/>
    <n v="13.540039999999999"/>
    <n v="0.12250999999999999"/>
    <n v="9.1480000000000006E-2"/>
    <n v="4.4000000000000003E-3"/>
    <n v="1.54E-2"/>
    <n v="0.34028000000000003"/>
    <n v="4.011E-2"/>
  </r>
  <r>
    <x v="1"/>
    <x v="10"/>
    <x v="8"/>
    <x v="2"/>
    <n v="1.53"/>
    <n v="200"/>
    <n v="0"/>
    <n v="7.5799999999999999E-3"/>
    <n v="1.2899999999999999E-3"/>
    <n v="1E-4"/>
    <n v="4.6999999999999999E-4"/>
    <n v="2.1059999999999999E-2"/>
    <n v="0"/>
  </r>
  <r>
    <x v="1"/>
    <x v="10"/>
    <x v="8"/>
    <x v="3"/>
    <n v="1.54"/>
    <n v="200"/>
    <n v="2"/>
    <n v="7.6299999999999996E-3"/>
    <n v="6.0400000000000002E-3"/>
    <n v="4.0000000000000002E-4"/>
    <n v="2.2000000000000001E-4"/>
    <n v="2.1190000000000001E-2"/>
    <n v="8.8500000000000002E-3"/>
  </r>
  <r>
    <x v="1"/>
    <x v="10"/>
    <x v="8"/>
    <x v="4"/>
    <n v="10.83"/>
    <n v="1044.4000000000001"/>
    <n v="762.40990999999997"/>
    <n v="9.0730000000000005E-2"/>
    <n v="0"/>
    <n v="5.858E-2"/>
    <n v="1.2840000000000001E-2"/>
    <n v="0.25065999999999999"/>
    <n v="2.3341099999999999"/>
  </r>
  <r>
    <x v="1"/>
    <x v="10"/>
    <x v="8"/>
    <x v="5"/>
    <n v="18.760000000000002"/>
    <n v="1999.99"/>
    <n v="200"/>
    <n v="0.10545"/>
    <n v="3.5630000000000002E-2"/>
    <n v="5.6689999999999997E-2"/>
    <n v="3.0200000000000001E-3"/>
    <n v="0.29255999999999999"/>
    <n v="0.54581000000000002"/>
  </r>
  <r>
    <x v="1"/>
    <x v="10"/>
    <x v="8"/>
    <x v="6"/>
    <n v="49.08"/>
    <n v="558.24"/>
    <n v="413.09960999999998"/>
    <n v="0.25688"/>
    <n v="0"/>
    <n v="7.0059999999999997E-2"/>
    <n v="8.9209999999999998E-2"/>
    <n v="0.71289999999999998"/>
    <n v="1.4029799999999999"/>
  </r>
  <r>
    <x v="1"/>
    <x v="10"/>
    <x v="8"/>
    <x v="7"/>
    <n v="1.53"/>
    <n v="200"/>
    <n v="0"/>
    <n v="7.5799999999999999E-3"/>
    <n v="6.2899999999999996E-3"/>
    <n v="3.0000000000000001E-5"/>
    <n v="3.3E-4"/>
    <n v="2.1059999999999999E-2"/>
    <n v="0"/>
  </r>
  <r>
    <x v="1"/>
    <x v="10"/>
    <x v="8"/>
    <x v="8"/>
    <n v="9.9700000000000006"/>
    <n v="648.4"/>
    <n v="226.93994000000001"/>
    <n v="5.6980000000000003E-2"/>
    <n v="1.9910000000000001E-2"/>
    <n v="8.6800000000000002E-3"/>
    <n v="1.1050000000000001E-2"/>
    <n v="0.15792999999999999"/>
    <n v="0.75688"/>
  </r>
  <r>
    <x v="1"/>
    <x v="10"/>
    <x v="8"/>
    <x v="9"/>
    <n v="0.02"/>
    <n v="200"/>
    <n v="0"/>
    <n v="1E-4"/>
    <n v="0"/>
    <n v="1.0000000000000001E-5"/>
    <n v="2.0000000000000002E-5"/>
    <n v="2.7999999999999998E-4"/>
    <n v="0"/>
  </r>
  <r>
    <x v="1"/>
    <x v="10"/>
    <x v="8"/>
    <x v="10"/>
    <n v="35.5"/>
    <n v="702.99"/>
    <n v="14.06006"/>
    <n v="0.1762"/>
    <n v="8.9910000000000004E-2"/>
    <n v="4.5599999999999998E-3"/>
    <n v="2.1350000000000001E-2"/>
    <n v="0.48942999999999998"/>
    <n v="4.607E-2"/>
  </r>
  <r>
    <x v="1"/>
    <x v="11"/>
    <x v="0"/>
    <x v="0"/>
    <n v="1.0900000000000001"/>
    <n v="200"/>
    <n v="0"/>
    <n v="5.4000000000000003E-3"/>
    <n v="4.45E-3"/>
    <n v="1.0000000000000001E-5"/>
    <n v="2.9999999999999997E-4"/>
    <n v="1.4999999999999999E-2"/>
    <n v="0"/>
  </r>
  <r>
    <x v="1"/>
    <x v="11"/>
    <x v="0"/>
    <x v="1"/>
    <n v="5.84"/>
    <n v="312"/>
    <n v="9.3599899999999998"/>
    <n v="2.9069999999999999E-2"/>
    <n v="1.034E-2"/>
    <n v="3.62E-3"/>
    <n v="5.9800000000000001E-3"/>
    <n v="8.0740000000000006E-2"/>
    <n v="3.669E-2"/>
  </r>
  <r>
    <x v="1"/>
    <x v="11"/>
    <x v="0"/>
    <x v="2"/>
    <n v="0.36"/>
    <n v="200"/>
    <n v="0"/>
    <n v="1.7799999999999999E-3"/>
    <n v="9.3000000000000005E-4"/>
    <n v="0"/>
    <n v="6.9999999999999994E-5"/>
    <n v="4.9500000000000004E-3"/>
    <n v="0"/>
  </r>
  <r>
    <x v="1"/>
    <x v="11"/>
    <x v="0"/>
    <x v="3"/>
    <n v="0.36"/>
    <n v="200"/>
    <n v="0"/>
    <n v="1.7799999999999999E-3"/>
    <n v="1.2999999999999999E-3"/>
    <n v="4.0000000000000003E-5"/>
    <n v="3.0000000000000001E-5"/>
    <n v="4.9500000000000004E-3"/>
    <n v="0"/>
  </r>
  <r>
    <x v="1"/>
    <x v="11"/>
    <x v="0"/>
    <x v="4"/>
    <n v="2.2799999999999998"/>
    <n v="1300"/>
    <n v="52"/>
    <n v="1.4659999999999999E-2"/>
    <n v="0"/>
    <n v="3.9199999999999999E-3"/>
    <n v="4.7000000000000002E-3"/>
    <n v="4.0599999999999997E-2"/>
    <n v="0.14615"/>
  </r>
  <r>
    <x v="1"/>
    <x v="11"/>
    <x v="0"/>
    <x v="5"/>
    <n v="4.3899999999999997"/>
    <n v="487"/>
    <n v="9.7399900000000006"/>
    <n v="2.196E-2"/>
    <n v="3.8E-3"/>
    <n v="5.1700000000000001E-3"/>
    <n v="3.5500000000000002E-3"/>
    <n v="6.0990000000000003E-2"/>
    <n v="3.4770000000000002E-2"/>
  </r>
  <r>
    <x v="1"/>
    <x v="11"/>
    <x v="0"/>
    <x v="6"/>
    <n v="11.21"/>
    <n v="541.98"/>
    <n v="5.4199200000000003"/>
    <n v="5.5710000000000003E-2"/>
    <n v="1.069E-2"/>
    <n v="2.0000000000000001E-4"/>
    <n v="1.7569999999999999E-2"/>
    <n v="0.15473000000000001"/>
    <n v="1.8919999999999999E-2"/>
  </r>
  <r>
    <x v="1"/>
    <x v="11"/>
    <x v="0"/>
    <x v="7"/>
    <n v="0.36"/>
    <n v="200"/>
    <n v="0"/>
    <n v="1.7799999999999999E-3"/>
    <n v="1.3500000000000001E-3"/>
    <n v="0"/>
    <n v="9.0000000000000006E-5"/>
    <n v="4.9500000000000004E-3"/>
    <n v="0"/>
  </r>
  <r>
    <x v="1"/>
    <x v="11"/>
    <x v="0"/>
    <x v="8"/>
    <n v="2.1800000000000002"/>
    <n v="200"/>
    <n v="0"/>
    <n v="1.0869999999999999E-2"/>
    <n v="7.7799999999999996E-3"/>
    <n v="1.7000000000000001E-4"/>
    <n v="9.3999999999999997E-4"/>
    <n v="3.0179999999999998E-2"/>
    <n v="0"/>
  </r>
  <r>
    <x v="1"/>
    <x v="11"/>
    <x v="0"/>
    <x v="9"/>
    <n v="0.03"/>
    <n v="269"/>
    <n v="5.38"/>
    <n v="2.0000000000000001E-4"/>
    <n v="0"/>
    <n v="1.0000000000000001E-5"/>
    <n v="1.3999999999999999E-4"/>
    <n v="5.4000000000000001E-4"/>
    <n v="2.1760000000000002E-2"/>
  </r>
  <r>
    <x v="1"/>
    <x v="11"/>
    <x v="0"/>
    <x v="10"/>
    <n v="8.35"/>
    <n v="1616.46"/>
    <n v="32.32996"/>
    <n v="4.2070000000000003E-2"/>
    <n v="2.3910000000000001E-2"/>
    <n v="5.6999999999999998E-4"/>
    <n v="7.7799999999999996E-3"/>
    <n v="0.11681999999999999"/>
    <n v="8.9300000000000004E-2"/>
  </r>
  <r>
    <x v="1"/>
    <x v="11"/>
    <x v="1"/>
    <x v="0"/>
    <n v="9.14"/>
    <n v="369.47"/>
    <n v="421.20006999999998"/>
    <n v="5.5500000000000001E-2"/>
    <n v="1.789E-2"/>
    <n v="1.6100000000000001E-3"/>
    <n v="2.4400000000000002E-2"/>
    <n v="0.15323999999999999"/>
    <n v="1.5146200000000001"/>
  </r>
  <r>
    <x v="1"/>
    <x v="11"/>
    <x v="1"/>
    <x v="1"/>
    <n v="38.15"/>
    <n v="200"/>
    <n v="0"/>
    <n v="0.189"/>
    <n v="5.0700000000000002E-2"/>
    <n v="3.0519999999999999E-2"/>
    <n v="0.10922"/>
    <n v="0.52500999999999998"/>
    <n v="0"/>
  </r>
  <r>
    <x v="1"/>
    <x v="11"/>
    <x v="1"/>
    <x v="2"/>
    <n v="4.8099999999999996"/>
    <n v="395"/>
    <n v="521.39995999999996"/>
    <n v="3.4759999999999999E-2"/>
    <n v="2.1800000000000001E-3"/>
    <n v="1.8699999999999999E-3"/>
    <n v="2.1940000000000001E-2"/>
    <n v="9.5439999999999997E-2"/>
    <n v="1.9452400000000001"/>
  </r>
  <r>
    <x v="1"/>
    <x v="11"/>
    <x v="1"/>
    <x v="3"/>
    <n v="2.37"/>
    <n v="200"/>
    <n v="0"/>
    <n v="1.174E-2"/>
    <n v="9.8300000000000002E-3"/>
    <n v="5.0000000000000001E-4"/>
    <n v="4.2999999999999999E-4"/>
    <n v="3.2620000000000003E-2"/>
    <n v="0"/>
  </r>
  <r>
    <x v="1"/>
    <x v="11"/>
    <x v="1"/>
    <x v="4"/>
    <n v="15.64"/>
    <n v="2000"/>
    <n v="680"/>
    <n v="0.13378999999999999"/>
    <n v="9.3000000000000005E-4"/>
    <n v="8.1920000000000007E-2"/>
    <n v="2.3109999999999999E-2"/>
    <n v="0.36942000000000003"/>
    <n v="1.8046"/>
  </r>
  <r>
    <x v="1"/>
    <x v="11"/>
    <x v="1"/>
    <x v="5"/>
    <n v="30.72"/>
    <n v="549"/>
    <n v="505.08010999999999"/>
    <n v="0.16988"/>
    <n v="3.058E-2"/>
    <n v="8.6209999999999995E-2"/>
    <n v="2.528E-2"/>
    <n v="0.47065000000000001"/>
    <n v="1.73258"/>
  </r>
  <r>
    <x v="1"/>
    <x v="11"/>
    <x v="1"/>
    <x v="6"/>
    <n v="85.41"/>
    <n v="588.95000000000005"/>
    <n v="3280.4494599999998"/>
    <n v="0.58413000000000004"/>
    <n v="4.0000000000000003E-5"/>
    <n v="0.17147000000000001"/>
    <n v="0.26340000000000002"/>
    <n v="1.61368"/>
    <n v="10.62046"/>
  </r>
  <r>
    <x v="1"/>
    <x v="11"/>
    <x v="1"/>
    <x v="7"/>
    <n v="2.39"/>
    <n v="200"/>
    <n v="0"/>
    <n v="1.184E-2"/>
    <n v="9.6799999999999994E-3"/>
    <n v="8.0000000000000007E-5"/>
    <n v="1.0300000000000001E-3"/>
    <n v="3.2890000000000003E-2"/>
    <n v="0"/>
  </r>
  <r>
    <x v="1"/>
    <x v="11"/>
    <x v="1"/>
    <x v="8"/>
    <n v="15.86"/>
    <n v="2000"/>
    <n v="580"/>
    <n v="0.12773999999999999"/>
    <n v="3.0640000000000001E-2"/>
    <n v="7.0629999999999998E-2"/>
    <n v="7.9900000000000006E-3"/>
    <n v="0.35291"/>
    <n v="1.53922"/>
  </r>
  <r>
    <x v="1"/>
    <x v="11"/>
    <x v="1"/>
    <x v="9"/>
    <n v="0.28000000000000003"/>
    <n v="215"/>
    <n v="38.700000000000003"/>
    <n v="1.48E-3"/>
    <n v="0"/>
    <n v="2.0000000000000002E-5"/>
    <n v="8.7000000000000001E-4"/>
    <n v="4.0299999999999997E-3"/>
    <n v="0.16405"/>
  </r>
  <r>
    <x v="1"/>
    <x v="11"/>
    <x v="1"/>
    <x v="10"/>
    <n v="55.28"/>
    <n v="1593.89"/>
    <n v="573.7998"/>
    <n v="0.29320000000000002"/>
    <n v="0.11068"/>
    <n v="1.453E-2"/>
    <n v="7.7740000000000004E-2"/>
    <n v="0.81327000000000005"/>
    <n v="1.5935999999999999"/>
  </r>
  <r>
    <x v="1"/>
    <x v="11"/>
    <x v="2"/>
    <x v="0"/>
    <n v="12.26"/>
    <n v="200"/>
    <n v="0"/>
    <n v="6.0740000000000002E-2"/>
    <n v="3.6450000000000003E-2"/>
    <n v="2.8500000000000001E-3"/>
    <n v="1.6449999999999999E-2"/>
    <n v="0.16872000000000001"/>
    <n v="0"/>
  </r>
  <r>
    <x v="1"/>
    <x v="11"/>
    <x v="2"/>
    <x v="1"/>
    <n v="65.44"/>
    <n v="200"/>
    <n v="0"/>
    <n v="0.32419999999999999"/>
    <n v="0.10184"/>
    <n v="6.3109999999999999E-2"/>
    <n v="0.17638999999999999"/>
    <n v="0.90056999999999998"/>
    <n v="0"/>
  </r>
  <r>
    <x v="1"/>
    <x v="11"/>
    <x v="2"/>
    <x v="2"/>
    <n v="4.08"/>
    <n v="200"/>
    <n v="0"/>
    <n v="2.0209999999999999E-2"/>
    <n v="1.2E-2"/>
    <n v="8.0000000000000007E-5"/>
    <n v="1.67E-3"/>
    <n v="5.6149999999999999E-2"/>
    <n v="0"/>
  </r>
  <r>
    <x v="1"/>
    <x v="11"/>
    <x v="2"/>
    <x v="3"/>
    <n v="4.1100000000000003"/>
    <n v="200"/>
    <n v="0"/>
    <n v="2.036E-2"/>
    <n v="1.6080000000000001E-2"/>
    <n v="8.0000000000000004E-4"/>
    <n v="1.25E-3"/>
    <n v="5.6559999999999999E-2"/>
    <n v="0"/>
  </r>
  <r>
    <x v="1"/>
    <x v="11"/>
    <x v="2"/>
    <x v="4"/>
    <n v="24.54"/>
    <n v="200"/>
    <n v="0"/>
    <n v="0.12157999999999999"/>
    <n v="7.6999999999999996E-4"/>
    <n v="0.10301"/>
    <n v="2.7999999999999998E-4"/>
    <n v="0.33771000000000001"/>
    <n v="0"/>
  </r>
  <r>
    <x v="1"/>
    <x v="11"/>
    <x v="2"/>
    <x v="5"/>
    <n v="49.09"/>
    <n v="200"/>
    <n v="0"/>
    <n v="0.2432"/>
    <n v="2.2939999999999999E-2"/>
    <n v="0.11568000000000001"/>
    <n v="5.0939999999999999E-2"/>
    <n v="0.67556000000000005"/>
    <n v="0"/>
  </r>
  <r>
    <x v="1"/>
    <x v="11"/>
    <x v="2"/>
    <x v="6"/>
    <n v="126.79"/>
    <n v="200"/>
    <n v="0"/>
    <n v="0.62814999999999999"/>
    <n v="7.5799999999999999E-3"/>
    <n v="4.947E-2"/>
    <n v="0.35435"/>
    <n v="1.74485"/>
    <n v="0"/>
  </r>
  <r>
    <x v="1"/>
    <x v="11"/>
    <x v="2"/>
    <x v="7"/>
    <n v="4.0999999999999996"/>
    <n v="200"/>
    <n v="0"/>
    <n v="2.0310000000000002E-2"/>
    <n v="1.669E-2"/>
    <n v="5.0000000000000002E-5"/>
    <n v="2.5300000000000001E-3"/>
    <n v="5.6419999999999998E-2"/>
    <n v="0"/>
  </r>
  <r>
    <x v="1"/>
    <x v="11"/>
    <x v="2"/>
    <x v="8"/>
    <n v="24.52"/>
    <n v="200"/>
    <n v="0"/>
    <n v="0.12148"/>
    <n v="6.3769999999999993E-2"/>
    <n v="1.1990000000000001E-2"/>
    <n v="3.8780000000000002E-2"/>
    <n v="0.33744000000000002"/>
    <n v="0"/>
  </r>
  <r>
    <x v="1"/>
    <x v="11"/>
    <x v="2"/>
    <x v="9"/>
    <n v="0"/>
    <n v="200"/>
    <n v="0"/>
    <n v="0"/>
    <n v="0"/>
    <n v="0"/>
    <n v="0"/>
    <n v="0"/>
    <n v="0"/>
  </r>
  <r>
    <x v="1"/>
    <x v="11"/>
    <x v="2"/>
    <x v="10"/>
    <n v="94.07"/>
    <n v="200"/>
    <n v="0"/>
    <n v="0.46604000000000001"/>
    <n v="0.22527"/>
    <n v="2.138E-2"/>
    <n v="0.12426"/>
    <n v="1.29457"/>
    <n v="0"/>
  </r>
  <r>
    <x v="1"/>
    <x v="11"/>
    <x v="3"/>
    <x v="0"/>
    <n v="1.46"/>
    <n v="200"/>
    <n v="0"/>
    <n v="7.2300000000000003E-3"/>
    <n v="5.0200000000000002E-3"/>
    <n v="2.7999999999999998E-4"/>
    <n v="1.32E-3"/>
    <n v="2.009E-2"/>
    <n v="0"/>
  </r>
  <r>
    <x v="1"/>
    <x v="11"/>
    <x v="3"/>
    <x v="1"/>
    <n v="7.88"/>
    <n v="200"/>
    <n v="0"/>
    <n v="3.9039999999999998E-2"/>
    <n v="1.274E-2"/>
    <n v="2.66E-3"/>
    <n v="1.7100000000000001E-2"/>
    <n v="0.10843999999999999"/>
    <n v="0"/>
  </r>
  <r>
    <x v="1"/>
    <x v="11"/>
    <x v="3"/>
    <x v="2"/>
    <n v="0.47"/>
    <n v="200"/>
    <n v="0"/>
    <n v="2.33E-3"/>
    <n v="1.8799999999999999E-3"/>
    <n v="0"/>
    <n v="1.6000000000000001E-4"/>
    <n v="6.4700000000000001E-3"/>
    <n v="0"/>
  </r>
  <r>
    <x v="1"/>
    <x v="11"/>
    <x v="3"/>
    <x v="3"/>
    <n v="0.5"/>
    <n v="200"/>
    <n v="0"/>
    <n v="2.48E-3"/>
    <n v="1.9599999999999999E-3"/>
    <n v="9.0000000000000006E-5"/>
    <n v="1E-4"/>
    <n v="6.8799999999999998E-3"/>
    <n v="0"/>
  </r>
  <r>
    <x v="1"/>
    <x v="11"/>
    <x v="3"/>
    <x v="4"/>
    <n v="2.97"/>
    <n v="200"/>
    <n v="0"/>
    <n v="1.4710000000000001E-2"/>
    <n v="0"/>
    <n v="8.94E-3"/>
    <n v="3.62E-3"/>
    <n v="4.0869999999999997E-2"/>
    <n v="0"/>
  </r>
  <r>
    <x v="1"/>
    <x v="11"/>
    <x v="3"/>
    <x v="5"/>
    <n v="5.94"/>
    <n v="200"/>
    <n v="0"/>
    <n v="2.9430000000000001E-2"/>
    <n v="9.8799999999999999E-3"/>
    <n v="6.3299999999999997E-3"/>
    <n v="3.13E-3"/>
    <n v="8.1739999999999993E-2"/>
    <n v="0"/>
  </r>
  <r>
    <x v="1"/>
    <x v="11"/>
    <x v="3"/>
    <x v="6"/>
    <n v="15.34"/>
    <n v="200"/>
    <n v="0"/>
    <n v="7.5999999999999998E-2"/>
    <n v="5.0000000000000002E-5"/>
    <n v="7.1300000000000001E-3"/>
    <n v="5.3069999999999999E-2"/>
    <n v="0.21110000000000001"/>
    <n v="0"/>
  </r>
  <r>
    <x v="1"/>
    <x v="11"/>
    <x v="3"/>
    <x v="7"/>
    <n v="0.5"/>
    <n v="200"/>
    <n v="0"/>
    <n v="2.48E-3"/>
    <n v="2.1099999999999999E-3"/>
    <n v="0"/>
    <n v="1.3999999999999999E-4"/>
    <n v="6.8799999999999998E-3"/>
    <n v="0"/>
  </r>
  <r>
    <x v="1"/>
    <x v="11"/>
    <x v="3"/>
    <x v="8"/>
    <n v="2.97"/>
    <n v="200"/>
    <n v="0"/>
    <n v="1.4710000000000001E-2"/>
    <n v="9.6500000000000006E-3"/>
    <n v="9.0000000000000006E-5"/>
    <n v="2.5400000000000002E-3"/>
    <n v="4.0869999999999997E-2"/>
    <n v="0"/>
  </r>
  <r>
    <x v="1"/>
    <x v="11"/>
    <x v="3"/>
    <x v="9"/>
    <n v="0"/>
    <n v="200"/>
    <n v="0"/>
    <n v="0"/>
    <n v="0"/>
    <n v="0"/>
    <n v="0"/>
    <n v="0"/>
    <n v="0"/>
  </r>
  <r>
    <x v="1"/>
    <x v="11"/>
    <x v="3"/>
    <x v="10"/>
    <n v="11.4"/>
    <n v="200"/>
    <n v="0"/>
    <n v="5.6480000000000002E-2"/>
    <n v="4.3220000000000001E-2"/>
    <n v="1.81E-3"/>
    <n v="4.6499999999999996E-3"/>
    <n v="0.15687999999999999"/>
    <n v="0"/>
  </r>
  <r>
    <x v="1"/>
    <x v="11"/>
    <x v="4"/>
    <x v="0"/>
    <n v="8.1999999999999993"/>
    <n v="200"/>
    <n v="0"/>
    <n v="4.0620000000000003E-2"/>
    <n v="1.9879999999999998E-2"/>
    <n v="1.72E-3"/>
    <n v="8.6999999999999994E-3"/>
    <n v="0.11285000000000001"/>
    <n v="0"/>
  </r>
  <r>
    <x v="1"/>
    <x v="11"/>
    <x v="4"/>
    <x v="1"/>
    <n v="43.81"/>
    <n v="200"/>
    <n v="0"/>
    <n v="0.21704000000000001"/>
    <n v="6.7890000000000006E-2"/>
    <n v="2.4140000000000002E-2"/>
    <n v="2.5329999999999998E-2"/>
    <n v="0.60289999999999999"/>
    <n v="0"/>
  </r>
  <r>
    <x v="1"/>
    <x v="11"/>
    <x v="4"/>
    <x v="2"/>
    <n v="2.73"/>
    <n v="200"/>
    <n v="0"/>
    <n v="1.353E-2"/>
    <n v="8.6800000000000002E-3"/>
    <n v="1.9000000000000001E-4"/>
    <n v="6.9999999999999994E-5"/>
    <n v="3.7569999999999999E-2"/>
    <n v="0"/>
  </r>
  <r>
    <x v="1"/>
    <x v="11"/>
    <x v="4"/>
    <x v="3"/>
    <n v="2.74"/>
    <n v="200"/>
    <n v="0"/>
    <n v="1.357E-2"/>
    <n v="1.069E-2"/>
    <n v="4.6000000000000001E-4"/>
    <n v="3.6999999999999999E-4"/>
    <n v="3.771E-2"/>
    <n v="0"/>
  </r>
  <r>
    <x v="1"/>
    <x v="11"/>
    <x v="4"/>
    <x v="4"/>
    <n v="16.420000000000002"/>
    <n v="200"/>
    <n v="0"/>
    <n v="8.1350000000000006E-2"/>
    <n v="6.8000000000000005E-4"/>
    <n v="6.2810000000000005E-2"/>
    <n v="1.7700000000000001E-3"/>
    <n v="0.22597"/>
    <n v="0"/>
  </r>
  <r>
    <x v="1"/>
    <x v="11"/>
    <x v="4"/>
    <x v="5"/>
    <n v="32.9"/>
    <n v="200"/>
    <n v="0"/>
    <n v="0.16299"/>
    <n v="2.9510000000000002E-2"/>
    <n v="4.9959999999999997E-2"/>
    <n v="5.6600000000000001E-3"/>
    <n v="0.45276"/>
    <n v="0"/>
  </r>
  <r>
    <x v="1"/>
    <x v="11"/>
    <x v="4"/>
    <x v="6"/>
    <n v="84.87"/>
    <n v="200"/>
    <n v="0"/>
    <n v="0.42046"/>
    <n v="3.5E-4"/>
    <n v="7.26E-3"/>
    <n v="0.11166"/>
    <n v="1.1679600000000001"/>
    <n v="0"/>
  </r>
  <r>
    <x v="1"/>
    <x v="11"/>
    <x v="4"/>
    <x v="7"/>
    <n v="2.73"/>
    <n v="200"/>
    <n v="0"/>
    <n v="1.353E-2"/>
    <n v="1.085E-2"/>
    <n v="5.0000000000000002E-5"/>
    <n v="3.2000000000000003E-4"/>
    <n v="3.7569999999999999E-2"/>
    <n v="0"/>
  </r>
  <r>
    <x v="1"/>
    <x v="11"/>
    <x v="4"/>
    <x v="8"/>
    <n v="16.440000000000001"/>
    <n v="200"/>
    <n v="0"/>
    <n v="8.1449999999999995E-2"/>
    <n v="3.671E-2"/>
    <n v="1.353E-2"/>
    <n v="1.0359999999999999E-2"/>
    <n v="0.22624"/>
    <n v="0"/>
  </r>
  <r>
    <x v="1"/>
    <x v="11"/>
    <x v="4"/>
    <x v="9"/>
    <n v="0"/>
    <n v="200"/>
    <n v="0"/>
    <n v="0"/>
    <n v="0"/>
    <n v="0"/>
    <n v="0"/>
    <n v="0"/>
    <n v="0"/>
  </r>
  <r>
    <x v="1"/>
    <x v="11"/>
    <x v="4"/>
    <x v="10"/>
    <n v="63.02"/>
    <n v="200"/>
    <n v="0"/>
    <n v="0.31222"/>
    <n v="0.11183"/>
    <n v="7.77E-3"/>
    <n v="5.45E-2"/>
    <n v="0.86726000000000003"/>
    <n v="0"/>
  </r>
  <r>
    <x v="1"/>
    <x v="11"/>
    <x v="5"/>
    <x v="0"/>
    <n v="0.89"/>
    <n v="200"/>
    <n v="0"/>
    <n v="4.4099999999999999E-3"/>
    <n v="2.63E-3"/>
    <n v="3.0000000000000001E-5"/>
    <n v="6.4000000000000005E-4"/>
    <n v="1.225E-2"/>
    <n v="0"/>
  </r>
  <r>
    <x v="1"/>
    <x v="11"/>
    <x v="5"/>
    <x v="1"/>
    <n v="4.9000000000000004"/>
    <n v="200"/>
    <n v="0"/>
    <n v="2.4279999999999999E-2"/>
    <n v="6.5100000000000002E-3"/>
    <n v="1.3799999999999999E-3"/>
    <n v="4.2300000000000003E-3"/>
    <n v="6.7430000000000004E-2"/>
    <n v="0"/>
  </r>
  <r>
    <x v="1"/>
    <x v="11"/>
    <x v="5"/>
    <x v="2"/>
    <n v="0.28999999999999998"/>
    <n v="200"/>
    <n v="0"/>
    <n v="1.4400000000000001E-3"/>
    <n v="9.6000000000000002E-4"/>
    <n v="0"/>
    <n v="1.0000000000000001E-5"/>
    <n v="3.9899999999999996E-3"/>
    <n v="0"/>
  </r>
  <r>
    <x v="1"/>
    <x v="11"/>
    <x v="5"/>
    <x v="3"/>
    <n v="0.28999999999999998"/>
    <n v="200"/>
    <n v="0"/>
    <n v="1.4400000000000001E-3"/>
    <n v="1.16E-3"/>
    <n v="3.0000000000000001E-5"/>
    <n v="3.0000000000000001E-5"/>
    <n v="3.9899999999999996E-3"/>
    <n v="0"/>
  </r>
  <r>
    <x v="1"/>
    <x v="11"/>
    <x v="5"/>
    <x v="4"/>
    <n v="1.85"/>
    <n v="200"/>
    <n v="0"/>
    <n v="9.1699999999999993E-3"/>
    <n v="1.3999999999999999E-4"/>
    <n v="6.7400000000000003E-3"/>
    <n v="9.6000000000000002E-4"/>
    <n v="2.546E-2"/>
    <n v="0"/>
  </r>
  <r>
    <x v="1"/>
    <x v="11"/>
    <x v="5"/>
    <x v="5"/>
    <n v="3.7"/>
    <n v="200"/>
    <n v="0"/>
    <n v="1.8329999999999999E-2"/>
    <n v="7.5599999999999999E-3"/>
    <n v="7.0600000000000003E-3"/>
    <n v="1.3600000000000001E-3"/>
    <n v="5.092E-2"/>
    <n v="0"/>
  </r>
  <r>
    <x v="1"/>
    <x v="11"/>
    <x v="5"/>
    <x v="6"/>
    <n v="9.58"/>
    <n v="200"/>
    <n v="0"/>
    <n v="4.7460000000000002E-2"/>
    <n v="0"/>
    <n v="2.1199999999999999E-3"/>
    <n v="1.0670000000000001E-2"/>
    <n v="0.13184000000000001"/>
    <n v="0"/>
  </r>
  <r>
    <x v="1"/>
    <x v="11"/>
    <x v="5"/>
    <x v="7"/>
    <n v="0.28999999999999998"/>
    <n v="200"/>
    <n v="0"/>
    <n v="1.4400000000000001E-3"/>
    <n v="1.1299999999999999E-3"/>
    <n v="0"/>
    <n v="4.0000000000000003E-5"/>
    <n v="3.9899999999999996E-3"/>
    <n v="0"/>
  </r>
  <r>
    <x v="1"/>
    <x v="11"/>
    <x v="5"/>
    <x v="8"/>
    <n v="1.85"/>
    <n v="200"/>
    <n v="0"/>
    <n v="9.1699999999999993E-3"/>
    <n v="4.1700000000000001E-3"/>
    <n v="4.2999999999999999E-4"/>
    <n v="1.6000000000000001E-3"/>
    <n v="2.546E-2"/>
    <n v="0"/>
  </r>
  <r>
    <x v="1"/>
    <x v="11"/>
    <x v="5"/>
    <x v="9"/>
    <n v="0"/>
    <n v="200"/>
    <n v="0"/>
    <n v="0"/>
    <n v="0"/>
    <n v="0"/>
    <n v="0"/>
    <n v="0"/>
    <n v="0"/>
  </r>
  <r>
    <x v="1"/>
    <x v="11"/>
    <x v="5"/>
    <x v="10"/>
    <n v="7.09"/>
    <n v="200"/>
    <n v="0"/>
    <n v="3.5130000000000002E-2"/>
    <n v="2.6540000000000001E-2"/>
    <n v="2.9E-4"/>
    <n v="3.1900000000000001E-3"/>
    <n v="9.7570000000000004E-2"/>
    <n v="0"/>
  </r>
  <r>
    <x v="1"/>
    <x v="11"/>
    <x v="6"/>
    <x v="0"/>
    <n v="2.4900000000000002"/>
    <n v="200"/>
    <n v="0"/>
    <n v="1.234E-2"/>
    <n v="6.9499999999999996E-3"/>
    <n v="3.1E-4"/>
    <n v="2.99E-3"/>
    <n v="3.4270000000000002E-2"/>
    <n v="0"/>
  </r>
  <r>
    <x v="1"/>
    <x v="11"/>
    <x v="6"/>
    <x v="1"/>
    <n v="13.48"/>
    <n v="200"/>
    <n v="0"/>
    <n v="6.6780000000000006E-2"/>
    <n v="2.4049999999999998E-2"/>
    <n v="1.221E-2"/>
    <n v="9.6600000000000002E-3"/>
    <n v="0.18551000000000001"/>
    <n v="0"/>
  </r>
  <r>
    <x v="1"/>
    <x v="11"/>
    <x v="6"/>
    <x v="2"/>
    <n v="0.84"/>
    <n v="200"/>
    <n v="0"/>
    <n v="4.1599999999999996E-3"/>
    <n v="2.3999999999999998E-3"/>
    <n v="2.0000000000000002E-5"/>
    <n v="4.0000000000000003E-5"/>
    <n v="1.1560000000000001E-2"/>
    <n v="0"/>
  </r>
  <r>
    <x v="1"/>
    <x v="11"/>
    <x v="6"/>
    <x v="3"/>
    <n v="0.83"/>
    <n v="200"/>
    <n v="0"/>
    <n v="4.1099999999999999E-3"/>
    <n v="3.0699999999999998E-3"/>
    <n v="2.1000000000000001E-4"/>
    <n v="5.0000000000000002E-5"/>
    <n v="1.142E-2"/>
    <n v="0"/>
  </r>
  <r>
    <x v="1"/>
    <x v="11"/>
    <x v="6"/>
    <x v="4"/>
    <n v="5.04"/>
    <n v="200"/>
    <n v="0"/>
    <n v="2.4969999999999999E-2"/>
    <n v="0"/>
    <n v="1.8849999999999999E-2"/>
    <n v="2.3600000000000001E-3"/>
    <n v="6.9360000000000005E-2"/>
    <n v="0"/>
  </r>
  <r>
    <x v="1"/>
    <x v="11"/>
    <x v="6"/>
    <x v="5"/>
    <n v="10.08"/>
    <n v="200"/>
    <n v="0"/>
    <n v="4.9939999999999998E-2"/>
    <n v="1.6369999999999999E-2"/>
    <n v="1.2749999999999999E-2"/>
    <n v="3.0000000000000001E-3"/>
    <n v="0.13872000000000001"/>
    <n v="0"/>
  </r>
  <r>
    <x v="1"/>
    <x v="11"/>
    <x v="6"/>
    <x v="6"/>
    <n v="26.08"/>
    <n v="200"/>
    <n v="0"/>
    <n v="0.12920999999999999"/>
    <n v="0"/>
    <n v="9.7300000000000008E-3"/>
    <n v="5.5500000000000001E-2"/>
    <n v="0.35891000000000001"/>
    <n v="0"/>
  </r>
  <r>
    <x v="1"/>
    <x v="11"/>
    <x v="6"/>
    <x v="7"/>
    <n v="0.83"/>
    <n v="200"/>
    <n v="0"/>
    <n v="4.1099999999999999E-3"/>
    <n v="3.2799999999999999E-3"/>
    <n v="4.0000000000000003E-5"/>
    <n v="1.4999999999999999E-4"/>
    <n v="1.142E-2"/>
    <n v="0"/>
  </r>
  <r>
    <x v="1"/>
    <x v="11"/>
    <x v="6"/>
    <x v="8"/>
    <n v="5.05"/>
    <n v="200"/>
    <n v="0"/>
    <n v="2.5020000000000001E-2"/>
    <n v="1.278E-2"/>
    <n v="3.1099999999999999E-3"/>
    <n v="4.0600000000000002E-3"/>
    <n v="6.9500000000000006E-2"/>
    <n v="0"/>
  </r>
  <r>
    <x v="1"/>
    <x v="11"/>
    <x v="6"/>
    <x v="9"/>
    <n v="0"/>
    <n v="200"/>
    <n v="0"/>
    <n v="0"/>
    <n v="0"/>
    <n v="0"/>
    <n v="0"/>
    <n v="0"/>
    <n v="0"/>
  </r>
  <r>
    <x v="1"/>
    <x v="11"/>
    <x v="6"/>
    <x v="10"/>
    <n v="19.34"/>
    <n v="200"/>
    <n v="0"/>
    <n v="9.5810000000000006E-2"/>
    <n v="4.9020000000000001E-2"/>
    <n v="1.0200000000000001E-3"/>
    <n v="6.0299999999999998E-3"/>
    <n v="0.26615"/>
    <n v="0"/>
  </r>
  <r>
    <x v="1"/>
    <x v="11"/>
    <x v="7"/>
    <x v="0"/>
    <n v="1.77"/>
    <n v="200"/>
    <n v="0"/>
    <n v="8.77E-3"/>
    <n v="5.3699999999999998E-3"/>
    <n v="1.6000000000000001E-4"/>
    <n v="2.1900000000000001E-3"/>
    <n v="2.436E-2"/>
    <n v="0"/>
  </r>
  <r>
    <x v="1"/>
    <x v="11"/>
    <x v="7"/>
    <x v="1"/>
    <n v="9.6300000000000008"/>
    <n v="200"/>
    <n v="0"/>
    <n v="4.7710000000000002E-2"/>
    <n v="2.1299999999999999E-2"/>
    <n v="5.6899999999999997E-3"/>
    <n v="1.274E-2"/>
    <n v="0.13253000000000001"/>
    <n v="0"/>
  </r>
  <r>
    <x v="1"/>
    <x v="11"/>
    <x v="7"/>
    <x v="2"/>
    <n v="0.57999999999999996"/>
    <n v="200"/>
    <n v="0"/>
    <n v="2.8700000000000002E-3"/>
    <n v="1.97E-3"/>
    <n v="2.0000000000000002E-5"/>
    <n v="3.4000000000000002E-4"/>
    <n v="7.9799999999999992E-3"/>
    <n v="0"/>
  </r>
  <r>
    <x v="1"/>
    <x v="11"/>
    <x v="7"/>
    <x v="3"/>
    <n v="0.61"/>
    <n v="200"/>
    <n v="0"/>
    <n v="3.0200000000000001E-3"/>
    <n v="2.6099999999999999E-3"/>
    <n v="9.0000000000000006E-5"/>
    <n v="6.9999999999999994E-5"/>
    <n v="8.3899999999999999E-3"/>
    <n v="0"/>
  </r>
  <r>
    <x v="1"/>
    <x v="11"/>
    <x v="7"/>
    <x v="4"/>
    <n v="3.59"/>
    <n v="200"/>
    <n v="0"/>
    <n v="1.779E-2"/>
    <n v="0"/>
    <n v="1.4460000000000001E-2"/>
    <n v="7.2000000000000005E-4"/>
    <n v="4.9399999999999999E-2"/>
    <n v="0"/>
  </r>
  <r>
    <x v="1"/>
    <x v="11"/>
    <x v="7"/>
    <x v="5"/>
    <n v="7.27"/>
    <n v="200"/>
    <n v="0"/>
    <n v="3.6020000000000003E-2"/>
    <n v="1.257E-2"/>
    <n v="2.2769999999999999E-2"/>
    <n v="7.3999999999999999E-4"/>
    <n v="0.10005"/>
    <n v="0"/>
  </r>
  <r>
    <x v="1"/>
    <x v="11"/>
    <x v="7"/>
    <x v="6"/>
    <n v="18.809999999999999"/>
    <n v="200"/>
    <n v="0"/>
    <n v="9.3189999999999995E-2"/>
    <n v="0"/>
    <n v="1.6E-2"/>
    <n v="5.4899999999999997E-2"/>
    <n v="0.25885999999999998"/>
    <n v="0"/>
  </r>
  <r>
    <x v="1"/>
    <x v="11"/>
    <x v="7"/>
    <x v="7"/>
    <n v="0.61"/>
    <n v="200"/>
    <n v="0"/>
    <n v="3.0200000000000001E-3"/>
    <n v="2.63E-3"/>
    <n v="1.0000000000000001E-5"/>
    <n v="2.7999999999999998E-4"/>
    <n v="8.3899999999999999E-3"/>
    <n v="0"/>
  </r>
  <r>
    <x v="1"/>
    <x v="11"/>
    <x v="7"/>
    <x v="8"/>
    <n v="3.63"/>
    <n v="200"/>
    <n v="0"/>
    <n v="1.7979999999999999E-2"/>
    <n v="6.4999999999999997E-3"/>
    <n v="3.3300000000000001E-3"/>
    <n v="4.9199999999999999E-3"/>
    <n v="4.9959999999999997E-2"/>
    <n v="0"/>
  </r>
  <r>
    <x v="1"/>
    <x v="11"/>
    <x v="7"/>
    <x v="9"/>
    <n v="0"/>
    <n v="200"/>
    <n v="0"/>
    <n v="0"/>
    <n v="0"/>
    <n v="0"/>
    <n v="0"/>
    <n v="0"/>
    <n v="0"/>
  </r>
  <r>
    <x v="1"/>
    <x v="11"/>
    <x v="7"/>
    <x v="10"/>
    <n v="13.94"/>
    <n v="200"/>
    <n v="0"/>
    <n v="6.9059999999999996E-2"/>
    <n v="5.1529999999999999E-2"/>
    <n v="2.1000000000000001E-4"/>
    <n v="1.516E-2"/>
    <n v="0.19184000000000001"/>
    <n v="0"/>
  </r>
  <r>
    <x v="1"/>
    <x v="11"/>
    <x v="8"/>
    <x v="0"/>
    <n v="5.38"/>
    <n v="430"/>
    <n v="141.90002000000001"/>
    <n v="3.109E-2"/>
    <n v="1.738E-2"/>
    <n v="6.6699999999999997E-3"/>
    <n v="3.5899999999999999E-3"/>
    <n v="8.5989999999999997E-2"/>
    <n v="0.51363999999999999"/>
  </r>
  <r>
    <x v="1"/>
    <x v="11"/>
    <x v="8"/>
    <x v="1"/>
    <n v="24.68"/>
    <n v="1353.97"/>
    <n v="13.540039999999999"/>
    <n v="0.12284"/>
    <n v="9.1480000000000006E-2"/>
    <n v="4.4200000000000003E-3"/>
    <n v="1.545E-2"/>
    <n v="0.3412"/>
    <n v="3.9E-2"/>
  </r>
  <r>
    <x v="1"/>
    <x v="11"/>
    <x v="8"/>
    <x v="2"/>
    <n v="1.53"/>
    <n v="200"/>
    <n v="0"/>
    <n v="7.5799999999999999E-3"/>
    <n v="1.2899999999999999E-3"/>
    <n v="1E-4"/>
    <n v="4.6999999999999999E-4"/>
    <n v="2.1059999999999999E-2"/>
    <n v="0"/>
  </r>
  <r>
    <x v="1"/>
    <x v="11"/>
    <x v="8"/>
    <x v="3"/>
    <n v="1.55"/>
    <n v="200"/>
    <n v="2"/>
    <n v="7.6800000000000002E-3"/>
    <n v="6.0400000000000002E-3"/>
    <n v="4.2000000000000002E-4"/>
    <n v="2.3000000000000001E-4"/>
    <n v="2.1329999999999998E-2"/>
    <n v="8.6099999999999996E-3"/>
  </r>
  <r>
    <x v="1"/>
    <x v="11"/>
    <x v="8"/>
    <x v="4"/>
    <n v="11.63"/>
    <n v="1030.3499999999999"/>
    <n v="824.27997000000005"/>
    <n v="0.11119"/>
    <n v="0"/>
    <n v="6.7129999999999995E-2"/>
    <n v="1.8689999999999998E-2"/>
    <n v="0.30625999999999998"/>
    <n v="2.4598800000000001"/>
  </r>
  <r>
    <x v="1"/>
    <x v="11"/>
    <x v="8"/>
    <x v="5"/>
    <n v="18.86"/>
    <n v="1999.99"/>
    <n v="200"/>
    <n v="0.11042"/>
    <n v="3.5630000000000002E-2"/>
    <n v="6.019E-2"/>
    <n v="3.0200000000000001E-3"/>
    <n v="0.30604999999999999"/>
    <n v="0.53076000000000001"/>
  </r>
  <r>
    <x v="1"/>
    <x v="11"/>
    <x v="8"/>
    <x v="6"/>
    <n v="50.2"/>
    <n v="469.15"/>
    <n v="525.4502"/>
    <n v="0.26991999999999999"/>
    <n v="0"/>
    <n v="7.1760000000000004E-2"/>
    <n v="9.5829999999999999E-2"/>
    <n v="0.74834000000000001"/>
    <n v="1.7999700000000001"/>
  </r>
  <r>
    <x v="1"/>
    <x v="11"/>
    <x v="8"/>
    <x v="7"/>
    <n v="1.53"/>
    <n v="200"/>
    <n v="0"/>
    <n v="7.5799999999999999E-3"/>
    <n v="6.2899999999999996E-3"/>
    <n v="3.0000000000000001E-5"/>
    <n v="3.3E-4"/>
    <n v="2.1059999999999999E-2"/>
    <n v="0"/>
  </r>
  <r>
    <x v="1"/>
    <x v="11"/>
    <x v="8"/>
    <x v="8"/>
    <n v="10.52"/>
    <n v="532.44000000000005"/>
    <n v="292.84008999999998"/>
    <n v="6.4250000000000002E-2"/>
    <n v="1.9910000000000001E-2"/>
    <n v="0.01"/>
    <n v="1.3780000000000001E-2"/>
    <n v="0.17768"/>
    <n v="0.98560000000000003"/>
  </r>
  <r>
    <x v="1"/>
    <x v="11"/>
    <x v="8"/>
    <x v="9"/>
    <n v="0.03"/>
    <n v="209"/>
    <n v="2.09"/>
    <n v="1.4999999999999999E-4"/>
    <n v="0"/>
    <n v="1.0000000000000001E-5"/>
    <n v="4.0000000000000003E-5"/>
    <n v="4.2000000000000002E-4"/>
    <n v="8.9099999999999995E-3"/>
  </r>
  <r>
    <x v="1"/>
    <x v="11"/>
    <x v="8"/>
    <x v="10"/>
    <n v="35.54"/>
    <n v="504.49"/>
    <n v="20.18018"/>
    <n v="0.1767"/>
    <n v="8.9910000000000004E-2"/>
    <n v="4.5799999999999999E-3"/>
    <n v="2.147E-2"/>
    <n v="0.49079"/>
    <n v="6.8849999999999995E-2"/>
  </r>
  <r>
    <x v="1"/>
    <x v="12"/>
    <x v="0"/>
    <x v="0"/>
    <n v="1.1000000000000001"/>
    <n v="250"/>
    <n v="2.5"/>
    <n v="5.4599999999999996E-3"/>
    <n v="4.45E-3"/>
    <n v="1.0000000000000001E-5"/>
    <n v="3.2000000000000003E-4"/>
    <n v="1.5169999999999999E-2"/>
    <n v="9.9799999999999993E-3"/>
  </r>
  <r>
    <x v="1"/>
    <x v="12"/>
    <x v="0"/>
    <x v="1"/>
    <n v="5.92"/>
    <n v="312"/>
    <n v="24.959959999999999"/>
    <n v="2.9690000000000001E-2"/>
    <n v="1.034E-2"/>
    <n v="3.7200000000000002E-3"/>
    <n v="6.1399999999999996E-3"/>
    <n v="8.2419999999999993E-2"/>
    <n v="9.5079999999999998E-2"/>
  </r>
  <r>
    <x v="1"/>
    <x v="12"/>
    <x v="0"/>
    <x v="2"/>
    <n v="0.36"/>
    <n v="200"/>
    <n v="0"/>
    <n v="1.7799999999999999E-3"/>
    <n v="9.3000000000000005E-4"/>
    <n v="0"/>
    <n v="6.9999999999999994E-5"/>
    <n v="4.9500000000000004E-3"/>
    <n v="0"/>
  </r>
  <r>
    <x v="1"/>
    <x v="12"/>
    <x v="0"/>
    <x v="3"/>
    <n v="0.36"/>
    <n v="200"/>
    <n v="0"/>
    <n v="1.7799999999999999E-3"/>
    <n v="1.2999999999999999E-3"/>
    <n v="4.0000000000000003E-5"/>
    <n v="3.0000000000000001E-5"/>
    <n v="4.9500000000000004E-3"/>
    <n v="0"/>
  </r>
  <r>
    <x v="1"/>
    <x v="12"/>
    <x v="0"/>
    <x v="4"/>
    <n v="2.36"/>
    <n v="871"/>
    <n v="69.679990000000004"/>
    <n v="1.6389999999999998E-2"/>
    <n v="0"/>
    <n v="4.0200000000000001E-3"/>
    <n v="5.1599999999999997E-3"/>
    <n v="4.5269999999999998E-2"/>
    <n v="0.20294000000000001"/>
  </r>
  <r>
    <x v="1"/>
    <x v="12"/>
    <x v="0"/>
    <x v="5"/>
    <n v="4.47"/>
    <n v="343.5"/>
    <n v="27.479980000000001"/>
    <n v="2.265E-2"/>
    <n v="3.8E-3"/>
    <n v="5.3200000000000001E-3"/>
    <n v="3.6600000000000001E-3"/>
    <n v="6.2839999999999993E-2"/>
    <n v="0.10102999999999999"/>
  </r>
  <r>
    <x v="1"/>
    <x v="12"/>
    <x v="0"/>
    <x v="6"/>
    <n v="11.25"/>
    <n v="482"/>
    <n v="19.28003"/>
    <n v="5.6189999999999997E-2"/>
    <n v="1.069E-2"/>
    <n v="2.1000000000000001E-4"/>
    <n v="1.771E-2"/>
    <n v="0.15603"/>
    <n v="6.6739999999999994E-2"/>
  </r>
  <r>
    <x v="1"/>
    <x v="12"/>
    <x v="0"/>
    <x v="7"/>
    <n v="0.36"/>
    <n v="200"/>
    <n v="0"/>
    <n v="1.7799999999999999E-3"/>
    <n v="1.3500000000000001E-3"/>
    <n v="0"/>
    <n v="9.0000000000000006E-5"/>
    <n v="4.9500000000000004E-3"/>
    <n v="0"/>
  </r>
  <r>
    <x v="1"/>
    <x v="12"/>
    <x v="0"/>
    <x v="8"/>
    <n v="2.21"/>
    <n v="467"/>
    <n v="14.010009999999999"/>
    <n v="1.1209999999999999E-2"/>
    <n v="7.7799999999999996E-3"/>
    <n v="1.8000000000000001E-4"/>
    <n v="1E-3"/>
    <n v="3.1119999999999998E-2"/>
    <n v="4.9029999999999997E-2"/>
  </r>
  <r>
    <x v="1"/>
    <x v="12"/>
    <x v="0"/>
    <x v="9"/>
    <n v="0.08"/>
    <n v="257.60000000000002"/>
    <n v="12.88"/>
    <n v="5.1999999999999995E-4"/>
    <n v="0"/>
    <n v="1.0000000000000001E-5"/>
    <n v="3.3E-4"/>
    <n v="1.41E-3"/>
    <n v="5.1020000000000003E-2"/>
  </r>
  <r>
    <x v="1"/>
    <x v="12"/>
    <x v="0"/>
    <x v="10"/>
    <n v="8.39"/>
    <n v="1166.5"/>
    <n v="46.660029999999999"/>
    <n v="4.3229999999999998E-2"/>
    <n v="2.3910000000000001E-2"/>
    <n v="5.8E-4"/>
    <n v="7.9900000000000006E-3"/>
    <n v="0.11995"/>
    <n v="0.13031999999999999"/>
  </r>
  <r>
    <x v="1"/>
    <x v="12"/>
    <x v="1"/>
    <x v="0"/>
    <n v="12.06"/>
    <n v="277.38"/>
    <n v="809.95001000000002"/>
    <n v="7.5609999999999997E-2"/>
    <n v="1.789E-2"/>
    <n v="2.2200000000000002E-3"/>
    <n v="3.6569999999999998E-2"/>
    <n v="0.20757999999999999"/>
    <n v="3.05043"/>
  </r>
  <r>
    <x v="1"/>
    <x v="12"/>
    <x v="1"/>
    <x v="1"/>
    <n v="38.15"/>
    <n v="200"/>
    <n v="0"/>
    <n v="0.189"/>
    <n v="5.0700000000000002E-2"/>
    <n v="3.0519999999999999E-2"/>
    <n v="0.10922"/>
    <n v="0.52500999999999998"/>
    <n v="0"/>
  </r>
  <r>
    <x v="1"/>
    <x v="12"/>
    <x v="1"/>
    <x v="2"/>
    <n v="6.79"/>
    <n v="399"/>
    <n v="790.02002000000005"/>
    <n v="5.4370000000000002E-2"/>
    <n v="2.1800000000000001E-3"/>
    <n v="2.7699999999999999E-3"/>
    <n v="3.4729999999999997E-2"/>
    <n v="0.14843999999999999"/>
    <n v="2.8578199999999998"/>
  </r>
  <r>
    <x v="1"/>
    <x v="12"/>
    <x v="1"/>
    <x v="3"/>
    <n v="2.37"/>
    <n v="200"/>
    <n v="0"/>
    <n v="1.174E-2"/>
    <n v="9.8300000000000002E-3"/>
    <n v="5.0000000000000001E-4"/>
    <n v="4.2999999999999999E-4"/>
    <n v="3.2620000000000003E-2"/>
    <n v="0"/>
  </r>
  <r>
    <x v="1"/>
    <x v="12"/>
    <x v="1"/>
    <x v="4"/>
    <n v="16.010000000000002"/>
    <n v="2000"/>
    <n v="740"/>
    <n v="0.15215999999999999"/>
    <n v="9.3000000000000005E-4"/>
    <n v="8.8969999999999994E-2"/>
    <n v="2.8879999999999999E-2"/>
    <n v="0.41907"/>
    <n v="1.9081600000000001"/>
  </r>
  <r>
    <x v="1"/>
    <x v="12"/>
    <x v="1"/>
    <x v="5"/>
    <n v="32.700000000000003"/>
    <n v="398.48"/>
    <n v="789"/>
    <n v="0.18947"/>
    <n v="3.1009999999999999E-2"/>
    <n v="9.5170000000000005E-2"/>
    <n v="2.9989999999999999E-2"/>
    <n v="0.52358000000000005"/>
    <n v="2.7813699999999999"/>
  </r>
  <r>
    <x v="1"/>
    <x v="12"/>
    <x v="1"/>
    <x v="6"/>
    <n v="96.65"/>
    <n v="415.42"/>
    <n v="4669.3398399999996"/>
    <n v="0.70004"/>
    <n v="4.0000000000000003E-5"/>
    <n v="0.18587000000000001"/>
    <n v="0.32774999999999999"/>
    <n v="1.9269400000000001"/>
    <n v="15.74516"/>
  </r>
  <r>
    <x v="1"/>
    <x v="12"/>
    <x v="1"/>
    <x v="7"/>
    <n v="2.39"/>
    <n v="200"/>
    <n v="0"/>
    <n v="1.184E-2"/>
    <n v="9.6799999999999994E-3"/>
    <n v="8.0000000000000007E-5"/>
    <n v="1.0300000000000001E-3"/>
    <n v="3.2890000000000003E-2"/>
    <n v="0"/>
  </r>
  <r>
    <x v="1"/>
    <x v="12"/>
    <x v="1"/>
    <x v="8"/>
    <n v="16.170000000000002"/>
    <n v="2000"/>
    <n v="620"/>
    <n v="0.14313000000000001"/>
    <n v="3.0640000000000001E-2"/>
    <n v="8.1290000000000001E-2"/>
    <n v="8.0700000000000008E-3"/>
    <n v="0.39450000000000002"/>
    <n v="1.59873"/>
  </r>
  <r>
    <x v="1"/>
    <x v="12"/>
    <x v="1"/>
    <x v="9"/>
    <n v="0.86"/>
    <n v="215"/>
    <n v="124.7"/>
    <n v="4.5700000000000003E-3"/>
    <n v="0"/>
    <n v="5.0000000000000002E-5"/>
    <n v="2.6900000000000001E-3"/>
    <n v="1.239E-2"/>
    <n v="0.51363999999999999"/>
  </r>
  <r>
    <x v="1"/>
    <x v="12"/>
    <x v="1"/>
    <x v="10"/>
    <n v="55.92"/>
    <n v="1533"/>
    <n v="981.12005999999997"/>
    <n v="0.31755"/>
    <n v="0.11068"/>
    <n v="1.49E-2"/>
    <n v="8.0689999999999998E-2"/>
    <n v="0.87909000000000004"/>
    <n v="2.67022"/>
  </r>
  <r>
    <x v="1"/>
    <x v="12"/>
    <x v="2"/>
    <x v="0"/>
    <n v="12.26"/>
    <n v="200"/>
    <n v="0"/>
    <n v="6.0740000000000002E-2"/>
    <n v="3.6450000000000003E-2"/>
    <n v="2.8500000000000001E-3"/>
    <n v="1.6449999999999999E-2"/>
    <n v="0.16872000000000001"/>
    <n v="0"/>
  </r>
  <r>
    <x v="1"/>
    <x v="12"/>
    <x v="2"/>
    <x v="1"/>
    <n v="65.44"/>
    <n v="200"/>
    <n v="0"/>
    <n v="0.32419999999999999"/>
    <n v="0.10184"/>
    <n v="6.3109999999999999E-2"/>
    <n v="0.17638999999999999"/>
    <n v="0.90056999999999998"/>
    <n v="0"/>
  </r>
  <r>
    <x v="1"/>
    <x v="12"/>
    <x v="2"/>
    <x v="2"/>
    <n v="4.08"/>
    <n v="200"/>
    <n v="0"/>
    <n v="2.0209999999999999E-2"/>
    <n v="1.2E-2"/>
    <n v="8.0000000000000007E-5"/>
    <n v="1.67E-3"/>
    <n v="5.6149999999999999E-2"/>
    <n v="0"/>
  </r>
  <r>
    <x v="1"/>
    <x v="12"/>
    <x v="2"/>
    <x v="3"/>
    <n v="4.1100000000000003"/>
    <n v="200"/>
    <n v="0"/>
    <n v="2.036E-2"/>
    <n v="1.6080000000000001E-2"/>
    <n v="8.0000000000000004E-4"/>
    <n v="1.25E-3"/>
    <n v="5.6559999999999999E-2"/>
    <n v="0"/>
  </r>
  <r>
    <x v="1"/>
    <x v="12"/>
    <x v="2"/>
    <x v="4"/>
    <n v="24.54"/>
    <n v="200"/>
    <n v="0"/>
    <n v="0.12157999999999999"/>
    <n v="7.6999999999999996E-4"/>
    <n v="0.10301"/>
    <n v="2.7999999999999998E-4"/>
    <n v="0.33771000000000001"/>
    <n v="0"/>
  </r>
  <r>
    <x v="1"/>
    <x v="12"/>
    <x v="2"/>
    <x v="5"/>
    <n v="49.09"/>
    <n v="200"/>
    <n v="0"/>
    <n v="0.2432"/>
    <n v="2.2939999999999999E-2"/>
    <n v="0.11568000000000001"/>
    <n v="5.0939999999999999E-2"/>
    <n v="0.67556000000000005"/>
    <n v="0"/>
  </r>
  <r>
    <x v="1"/>
    <x v="12"/>
    <x v="2"/>
    <x v="6"/>
    <n v="126.79"/>
    <n v="200"/>
    <n v="0"/>
    <n v="0.62814999999999999"/>
    <n v="7.5799999999999999E-3"/>
    <n v="4.947E-2"/>
    <n v="0.35435"/>
    <n v="1.74485"/>
    <n v="0"/>
  </r>
  <r>
    <x v="1"/>
    <x v="12"/>
    <x v="2"/>
    <x v="7"/>
    <n v="4.0999999999999996"/>
    <n v="200"/>
    <n v="0"/>
    <n v="2.0310000000000002E-2"/>
    <n v="1.669E-2"/>
    <n v="5.0000000000000002E-5"/>
    <n v="2.5300000000000001E-3"/>
    <n v="5.6419999999999998E-2"/>
    <n v="0"/>
  </r>
  <r>
    <x v="1"/>
    <x v="12"/>
    <x v="2"/>
    <x v="8"/>
    <n v="24.52"/>
    <n v="200"/>
    <n v="0"/>
    <n v="0.12148"/>
    <n v="6.3769999999999993E-2"/>
    <n v="1.1990000000000001E-2"/>
    <n v="3.8780000000000002E-2"/>
    <n v="0.33744000000000002"/>
    <n v="0"/>
  </r>
  <r>
    <x v="1"/>
    <x v="12"/>
    <x v="2"/>
    <x v="9"/>
    <n v="0"/>
    <n v="200"/>
    <n v="0"/>
    <n v="0"/>
    <n v="0"/>
    <n v="0"/>
    <n v="0"/>
    <n v="0"/>
    <n v="0"/>
  </r>
  <r>
    <x v="1"/>
    <x v="12"/>
    <x v="2"/>
    <x v="10"/>
    <n v="94.07"/>
    <n v="200"/>
    <n v="0"/>
    <n v="0.46604000000000001"/>
    <n v="0.22527"/>
    <n v="2.138E-2"/>
    <n v="0.12426"/>
    <n v="1.29457"/>
    <n v="0"/>
  </r>
  <r>
    <x v="1"/>
    <x v="12"/>
    <x v="3"/>
    <x v="0"/>
    <n v="1.46"/>
    <n v="200"/>
    <n v="0"/>
    <n v="7.2300000000000003E-3"/>
    <n v="5.0200000000000002E-3"/>
    <n v="2.7999999999999998E-4"/>
    <n v="1.32E-3"/>
    <n v="2.009E-2"/>
    <n v="0"/>
  </r>
  <r>
    <x v="1"/>
    <x v="12"/>
    <x v="3"/>
    <x v="1"/>
    <n v="7.88"/>
    <n v="200"/>
    <n v="0"/>
    <n v="3.9039999999999998E-2"/>
    <n v="1.274E-2"/>
    <n v="2.66E-3"/>
    <n v="1.7100000000000001E-2"/>
    <n v="0.10843999999999999"/>
    <n v="0"/>
  </r>
  <r>
    <x v="1"/>
    <x v="12"/>
    <x v="3"/>
    <x v="2"/>
    <n v="0.47"/>
    <n v="200"/>
    <n v="0"/>
    <n v="2.33E-3"/>
    <n v="1.8799999999999999E-3"/>
    <n v="0"/>
    <n v="1.6000000000000001E-4"/>
    <n v="6.4700000000000001E-3"/>
    <n v="0"/>
  </r>
  <r>
    <x v="1"/>
    <x v="12"/>
    <x v="3"/>
    <x v="3"/>
    <n v="0.5"/>
    <n v="200"/>
    <n v="0"/>
    <n v="2.48E-3"/>
    <n v="1.9599999999999999E-3"/>
    <n v="9.0000000000000006E-5"/>
    <n v="1E-4"/>
    <n v="6.8799999999999998E-3"/>
    <n v="0"/>
  </r>
  <r>
    <x v="1"/>
    <x v="12"/>
    <x v="3"/>
    <x v="4"/>
    <n v="2.97"/>
    <n v="200"/>
    <n v="0"/>
    <n v="1.4710000000000001E-2"/>
    <n v="0"/>
    <n v="8.94E-3"/>
    <n v="3.62E-3"/>
    <n v="4.0869999999999997E-2"/>
    <n v="0"/>
  </r>
  <r>
    <x v="1"/>
    <x v="12"/>
    <x v="3"/>
    <x v="5"/>
    <n v="5.94"/>
    <n v="200"/>
    <n v="0"/>
    <n v="2.9430000000000001E-2"/>
    <n v="9.8799999999999999E-3"/>
    <n v="6.3299999999999997E-3"/>
    <n v="3.13E-3"/>
    <n v="8.1739999999999993E-2"/>
    <n v="0"/>
  </r>
  <r>
    <x v="1"/>
    <x v="12"/>
    <x v="3"/>
    <x v="6"/>
    <n v="15.34"/>
    <n v="200"/>
    <n v="0"/>
    <n v="7.5999999999999998E-2"/>
    <n v="5.0000000000000002E-5"/>
    <n v="7.1300000000000001E-3"/>
    <n v="5.3069999999999999E-2"/>
    <n v="0.21110000000000001"/>
    <n v="0"/>
  </r>
  <r>
    <x v="1"/>
    <x v="12"/>
    <x v="3"/>
    <x v="7"/>
    <n v="0.5"/>
    <n v="200"/>
    <n v="0"/>
    <n v="2.48E-3"/>
    <n v="2.1099999999999999E-3"/>
    <n v="0"/>
    <n v="1.3999999999999999E-4"/>
    <n v="6.8799999999999998E-3"/>
    <n v="0"/>
  </r>
  <r>
    <x v="1"/>
    <x v="12"/>
    <x v="3"/>
    <x v="8"/>
    <n v="2.97"/>
    <n v="200"/>
    <n v="0"/>
    <n v="1.4710000000000001E-2"/>
    <n v="9.6500000000000006E-3"/>
    <n v="9.0000000000000006E-5"/>
    <n v="2.5400000000000002E-3"/>
    <n v="4.0869999999999997E-2"/>
    <n v="0"/>
  </r>
  <r>
    <x v="1"/>
    <x v="12"/>
    <x v="3"/>
    <x v="9"/>
    <n v="0"/>
    <n v="200"/>
    <n v="0"/>
    <n v="0"/>
    <n v="0"/>
    <n v="0"/>
    <n v="0"/>
    <n v="0"/>
    <n v="0"/>
  </r>
  <r>
    <x v="1"/>
    <x v="12"/>
    <x v="3"/>
    <x v="10"/>
    <n v="11.4"/>
    <n v="200"/>
    <n v="0"/>
    <n v="5.6480000000000002E-2"/>
    <n v="4.3220000000000001E-2"/>
    <n v="1.81E-3"/>
    <n v="4.6499999999999996E-3"/>
    <n v="0.15687999999999999"/>
    <n v="0"/>
  </r>
  <r>
    <x v="1"/>
    <x v="12"/>
    <x v="4"/>
    <x v="0"/>
    <n v="8.1999999999999993"/>
    <n v="200"/>
    <n v="0"/>
    <n v="4.0620000000000003E-2"/>
    <n v="1.9879999999999998E-2"/>
    <n v="1.72E-3"/>
    <n v="8.6999999999999994E-3"/>
    <n v="0.11285000000000001"/>
    <n v="0"/>
  </r>
  <r>
    <x v="1"/>
    <x v="12"/>
    <x v="4"/>
    <x v="1"/>
    <n v="43.81"/>
    <n v="200"/>
    <n v="0"/>
    <n v="0.21704000000000001"/>
    <n v="6.7890000000000006E-2"/>
    <n v="2.4140000000000002E-2"/>
    <n v="2.5329999999999998E-2"/>
    <n v="0.60289999999999999"/>
    <n v="0"/>
  </r>
  <r>
    <x v="1"/>
    <x v="12"/>
    <x v="4"/>
    <x v="2"/>
    <n v="2.73"/>
    <n v="200"/>
    <n v="0"/>
    <n v="1.353E-2"/>
    <n v="8.6800000000000002E-3"/>
    <n v="1.9000000000000001E-4"/>
    <n v="6.9999999999999994E-5"/>
    <n v="3.7569999999999999E-2"/>
    <n v="0"/>
  </r>
  <r>
    <x v="1"/>
    <x v="12"/>
    <x v="4"/>
    <x v="3"/>
    <n v="2.74"/>
    <n v="200"/>
    <n v="0"/>
    <n v="1.357E-2"/>
    <n v="1.069E-2"/>
    <n v="4.6000000000000001E-4"/>
    <n v="3.6999999999999999E-4"/>
    <n v="3.771E-2"/>
    <n v="0"/>
  </r>
  <r>
    <x v="1"/>
    <x v="12"/>
    <x v="4"/>
    <x v="4"/>
    <n v="16.420000000000002"/>
    <n v="200"/>
    <n v="0"/>
    <n v="8.1350000000000006E-2"/>
    <n v="6.8000000000000005E-4"/>
    <n v="6.2810000000000005E-2"/>
    <n v="1.7700000000000001E-3"/>
    <n v="0.22597"/>
    <n v="0"/>
  </r>
  <r>
    <x v="1"/>
    <x v="12"/>
    <x v="4"/>
    <x v="5"/>
    <n v="32.9"/>
    <n v="200"/>
    <n v="0"/>
    <n v="0.16299"/>
    <n v="2.9510000000000002E-2"/>
    <n v="4.9959999999999997E-2"/>
    <n v="5.6600000000000001E-3"/>
    <n v="0.45276"/>
    <n v="0"/>
  </r>
  <r>
    <x v="1"/>
    <x v="12"/>
    <x v="4"/>
    <x v="6"/>
    <n v="84.87"/>
    <n v="200"/>
    <n v="0"/>
    <n v="0.42046"/>
    <n v="3.5E-4"/>
    <n v="7.26E-3"/>
    <n v="0.11166"/>
    <n v="1.1679600000000001"/>
    <n v="0"/>
  </r>
  <r>
    <x v="1"/>
    <x v="12"/>
    <x v="4"/>
    <x v="7"/>
    <n v="2.73"/>
    <n v="200"/>
    <n v="0"/>
    <n v="1.353E-2"/>
    <n v="1.085E-2"/>
    <n v="5.0000000000000002E-5"/>
    <n v="3.2000000000000003E-4"/>
    <n v="3.7569999999999999E-2"/>
    <n v="0"/>
  </r>
  <r>
    <x v="1"/>
    <x v="12"/>
    <x v="4"/>
    <x v="8"/>
    <n v="16.440000000000001"/>
    <n v="200"/>
    <n v="0"/>
    <n v="8.1449999999999995E-2"/>
    <n v="3.671E-2"/>
    <n v="1.353E-2"/>
    <n v="1.0359999999999999E-2"/>
    <n v="0.22624"/>
    <n v="0"/>
  </r>
  <r>
    <x v="1"/>
    <x v="12"/>
    <x v="4"/>
    <x v="9"/>
    <n v="0"/>
    <n v="200"/>
    <n v="0"/>
    <n v="0"/>
    <n v="0"/>
    <n v="0"/>
    <n v="0"/>
    <n v="0"/>
    <n v="0"/>
  </r>
  <r>
    <x v="1"/>
    <x v="12"/>
    <x v="4"/>
    <x v="10"/>
    <n v="63.02"/>
    <n v="200"/>
    <n v="0"/>
    <n v="0.31222"/>
    <n v="0.11183"/>
    <n v="7.77E-3"/>
    <n v="5.45E-2"/>
    <n v="0.86726000000000003"/>
    <n v="0"/>
  </r>
  <r>
    <x v="1"/>
    <x v="12"/>
    <x v="5"/>
    <x v="0"/>
    <n v="0.89"/>
    <n v="200"/>
    <n v="0"/>
    <n v="4.4099999999999999E-3"/>
    <n v="2.63E-3"/>
    <n v="3.0000000000000001E-5"/>
    <n v="6.4000000000000005E-4"/>
    <n v="1.225E-2"/>
    <n v="0"/>
  </r>
  <r>
    <x v="1"/>
    <x v="12"/>
    <x v="5"/>
    <x v="1"/>
    <n v="4.9000000000000004"/>
    <n v="200"/>
    <n v="0"/>
    <n v="2.4279999999999999E-2"/>
    <n v="6.5100000000000002E-3"/>
    <n v="1.3799999999999999E-3"/>
    <n v="4.2300000000000003E-3"/>
    <n v="6.7430000000000004E-2"/>
    <n v="0"/>
  </r>
  <r>
    <x v="1"/>
    <x v="12"/>
    <x v="5"/>
    <x v="2"/>
    <n v="0.28999999999999998"/>
    <n v="200"/>
    <n v="0"/>
    <n v="1.4400000000000001E-3"/>
    <n v="9.6000000000000002E-4"/>
    <n v="0"/>
    <n v="1.0000000000000001E-5"/>
    <n v="3.9899999999999996E-3"/>
    <n v="0"/>
  </r>
  <r>
    <x v="1"/>
    <x v="12"/>
    <x v="5"/>
    <x v="3"/>
    <n v="0.28999999999999998"/>
    <n v="200"/>
    <n v="0"/>
    <n v="1.4400000000000001E-3"/>
    <n v="1.16E-3"/>
    <n v="3.0000000000000001E-5"/>
    <n v="3.0000000000000001E-5"/>
    <n v="3.9899999999999996E-3"/>
    <n v="0"/>
  </r>
  <r>
    <x v="1"/>
    <x v="12"/>
    <x v="5"/>
    <x v="4"/>
    <n v="1.85"/>
    <n v="200"/>
    <n v="0"/>
    <n v="9.1699999999999993E-3"/>
    <n v="1.3999999999999999E-4"/>
    <n v="6.7400000000000003E-3"/>
    <n v="9.6000000000000002E-4"/>
    <n v="2.546E-2"/>
    <n v="0"/>
  </r>
  <r>
    <x v="1"/>
    <x v="12"/>
    <x v="5"/>
    <x v="5"/>
    <n v="3.7"/>
    <n v="200"/>
    <n v="0"/>
    <n v="1.8329999999999999E-2"/>
    <n v="7.5599999999999999E-3"/>
    <n v="7.0600000000000003E-3"/>
    <n v="1.3600000000000001E-3"/>
    <n v="5.092E-2"/>
    <n v="0"/>
  </r>
  <r>
    <x v="1"/>
    <x v="12"/>
    <x v="5"/>
    <x v="6"/>
    <n v="9.58"/>
    <n v="200"/>
    <n v="0"/>
    <n v="4.7460000000000002E-2"/>
    <n v="0"/>
    <n v="2.1199999999999999E-3"/>
    <n v="1.0670000000000001E-2"/>
    <n v="0.13184000000000001"/>
    <n v="0"/>
  </r>
  <r>
    <x v="1"/>
    <x v="12"/>
    <x v="5"/>
    <x v="7"/>
    <n v="0.28999999999999998"/>
    <n v="200"/>
    <n v="0"/>
    <n v="1.4400000000000001E-3"/>
    <n v="1.1299999999999999E-3"/>
    <n v="0"/>
    <n v="4.0000000000000003E-5"/>
    <n v="3.9899999999999996E-3"/>
    <n v="0"/>
  </r>
  <r>
    <x v="1"/>
    <x v="12"/>
    <x v="5"/>
    <x v="8"/>
    <n v="1.85"/>
    <n v="200"/>
    <n v="0"/>
    <n v="9.1699999999999993E-3"/>
    <n v="4.1700000000000001E-3"/>
    <n v="4.2999999999999999E-4"/>
    <n v="1.6000000000000001E-3"/>
    <n v="2.546E-2"/>
    <n v="0"/>
  </r>
  <r>
    <x v="1"/>
    <x v="12"/>
    <x v="5"/>
    <x v="9"/>
    <n v="0"/>
    <n v="200"/>
    <n v="0"/>
    <n v="0"/>
    <n v="0"/>
    <n v="0"/>
    <n v="0"/>
    <n v="0"/>
    <n v="0"/>
  </r>
  <r>
    <x v="1"/>
    <x v="12"/>
    <x v="5"/>
    <x v="10"/>
    <n v="7.09"/>
    <n v="200"/>
    <n v="0"/>
    <n v="3.5130000000000002E-2"/>
    <n v="2.6540000000000001E-2"/>
    <n v="2.9E-4"/>
    <n v="3.1900000000000001E-3"/>
    <n v="9.7570000000000004E-2"/>
    <n v="0"/>
  </r>
  <r>
    <x v="1"/>
    <x v="12"/>
    <x v="6"/>
    <x v="0"/>
    <n v="2.4900000000000002"/>
    <n v="200"/>
    <n v="0"/>
    <n v="1.234E-2"/>
    <n v="6.9499999999999996E-3"/>
    <n v="3.1E-4"/>
    <n v="2.99E-3"/>
    <n v="3.4270000000000002E-2"/>
    <n v="0"/>
  </r>
  <r>
    <x v="1"/>
    <x v="12"/>
    <x v="6"/>
    <x v="1"/>
    <n v="13.48"/>
    <n v="200"/>
    <n v="0"/>
    <n v="6.6780000000000006E-2"/>
    <n v="2.4049999999999998E-2"/>
    <n v="1.221E-2"/>
    <n v="9.6600000000000002E-3"/>
    <n v="0.18551000000000001"/>
    <n v="0"/>
  </r>
  <r>
    <x v="1"/>
    <x v="12"/>
    <x v="6"/>
    <x v="2"/>
    <n v="0.84"/>
    <n v="200"/>
    <n v="0"/>
    <n v="4.1599999999999996E-3"/>
    <n v="2.3999999999999998E-3"/>
    <n v="2.0000000000000002E-5"/>
    <n v="4.0000000000000003E-5"/>
    <n v="1.1560000000000001E-2"/>
    <n v="0"/>
  </r>
  <r>
    <x v="1"/>
    <x v="12"/>
    <x v="6"/>
    <x v="3"/>
    <n v="0.83"/>
    <n v="200"/>
    <n v="0"/>
    <n v="4.1099999999999999E-3"/>
    <n v="3.0699999999999998E-3"/>
    <n v="2.1000000000000001E-4"/>
    <n v="5.0000000000000002E-5"/>
    <n v="1.142E-2"/>
    <n v="0"/>
  </r>
  <r>
    <x v="1"/>
    <x v="12"/>
    <x v="6"/>
    <x v="4"/>
    <n v="5.04"/>
    <n v="200"/>
    <n v="0"/>
    <n v="2.4969999999999999E-2"/>
    <n v="0"/>
    <n v="1.8849999999999999E-2"/>
    <n v="2.3600000000000001E-3"/>
    <n v="6.9360000000000005E-2"/>
    <n v="0"/>
  </r>
  <r>
    <x v="1"/>
    <x v="12"/>
    <x v="6"/>
    <x v="5"/>
    <n v="10.08"/>
    <n v="200"/>
    <n v="0"/>
    <n v="4.9939999999999998E-2"/>
    <n v="1.6369999999999999E-2"/>
    <n v="1.2749999999999999E-2"/>
    <n v="3.0000000000000001E-3"/>
    <n v="0.13872000000000001"/>
    <n v="0"/>
  </r>
  <r>
    <x v="1"/>
    <x v="12"/>
    <x v="6"/>
    <x v="6"/>
    <n v="26.08"/>
    <n v="200"/>
    <n v="0"/>
    <n v="0.12920999999999999"/>
    <n v="0"/>
    <n v="9.7300000000000008E-3"/>
    <n v="5.5500000000000001E-2"/>
    <n v="0.35891000000000001"/>
    <n v="0"/>
  </r>
  <r>
    <x v="1"/>
    <x v="12"/>
    <x v="6"/>
    <x v="7"/>
    <n v="0.83"/>
    <n v="200"/>
    <n v="0"/>
    <n v="4.1099999999999999E-3"/>
    <n v="3.2799999999999999E-3"/>
    <n v="4.0000000000000003E-5"/>
    <n v="1.4999999999999999E-4"/>
    <n v="1.142E-2"/>
    <n v="0"/>
  </r>
  <r>
    <x v="1"/>
    <x v="12"/>
    <x v="6"/>
    <x v="8"/>
    <n v="5.05"/>
    <n v="200"/>
    <n v="0"/>
    <n v="2.5020000000000001E-2"/>
    <n v="1.278E-2"/>
    <n v="3.1099999999999999E-3"/>
    <n v="4.0600000000000002E-3"/>
    <n v="6.9500000000000006E-2"/>
    <n v="0"/>
  </r>
  <r>
    <x v="1"/>
    <x v="12"/>
    <x v="6"/>
    <x v="9"/>
    <n v="0"/>
    <n v="200"/>
    <n v="0"/>
    <n v="0"/>
    <n v="0"/>
    <n v="0"/>
    <n v="0"/>
    <n v="0"/>
    <n v="0"/>
  </r>
  <r>
    <x v="1"/>
    <x v="12"/>
    <x v="6"/>
    <x v="10"/>
    <n v="19.34"/>
    <n v="200"/>
    <n v="0"/>
    <n v="9.5810000000000006E-2"/>
    <n v="4.9020000000000001E-2"/>
    <n v="1.0200000000000001E-3"/>
    <n v="6.0299999999999998E-3"/>
    <n v="0.26615"/>
    <n v="0"/>
  </r>
  <r>
    <x v="1"/>
    <x v="12"/>
    <x v="7"/>
    <x v="0"/>
    <n v="1.77"/>
    <n v="200"/>
    <n v="0"/>
    <n v="8.77E-3"/>
    <n v="5.3699999999999998E-3"/>
    <n v="1.6000000000000001E-4"/>
    <n v="2.1900000000000001E-3"/>
    <n v="2.436E-2"/>
    <n v="0"/>
  </r>
  <r>
    <x v="1"/>
    <x v="12"/>
    <x v="7"/>
    <x v="1"/>
    <n v="9.6300000000000008"/>
    <n v="200"/>
    <n v="0"/>
    <n v="4.7710000000000002E-2"/>
    <n v="2.1299999999999999E-2"/>
    <n v="5.6899999999999997E-3"/>
    <n v="1.274E-2"/>
    <n v="0.13253000000000001"/>
    <n v="0"/>
  </r>
  <r>
    <x v="1"/>
    <x v="12"/>
    <x v="7"/>
    <x v="2"/>
    <n v="0.57999999999999996"/>
    <n v="200"/>
    <n v="0"/>
    <n v="2.8700000000000002E-3"/>
    <n v="1.97E-3"/>
    <n v="2.0000000000000002E-5"/>
    <n v="3.4000000000000002E-4"/>
    <n v="7.9799999999999992E-3"/>
    <n v="0"/>
  </r>
  <r>
    <x v="1"/>
    <x v="12"/>
    <x v="7"/>
    <x v="3"/>
    <n v="0.61"/>
    <n v="200"/>
    <n v="0"/>
    <n v="3.0200000000000001E-3"/>
    <n v="2.6099999999999999E-3"/>
    <n v="9.0000000000000006E-5"/>
    <n v="6.9999999999999994E-5"/>
    <n v="8.3899999999999999E-3"/>
    <n v="0"/>
  </r>
  <r>
    <x v="1"/>
    <x v="12"/>
    <x v="7"/>
    <x v="4"/>
    <n v="3.59"/>
    <n v="200"/>
    <n v="0"/>
    <n v="1.779E-2"/>
    <n v="0"/>
    <n v="1.4460000000000001E-2"/>
    <n v="7.2000000000000005E-4"/>
    <n v="4.9399999999999999E-2"/>
    <n v="0"/>
  </r>
  <r>
    <x v="1"/>
    <x v="12"/>
    <x v="7"/>
    <x v="5"/>
    <n v="7.27"/>
    <n v="200"/>
    <n v="0"/>
    <n v="3.6020000000000003E-2"/>
    <n v="1.257E-2"/>
    <n v="2.2769999999999999E-2"/>
    <n v="7.3999999999999999E-4"/>
    <n v="0.10005"/>
    <n v="0"/>
  </r>
  <r>
    <x v="1"/>
    <x v="12"/>
    <x v="7"/>
    <x v="6"/>
    <n v="18.809999999999999"/>
    <n v="200"/>
    <n v="0"/>
    <n v="9.3189999999999995E-2"/>
    <n v="0"/>
    <n v="1.6E-2"/>
    <n v="5.4899999999999997E-2"/>
    <n v="0.25885999999999998"/>
    <n v="0"/>
  </r>
  <r>
    <x v="1"/>
    <x v="12"/>
    <x v="7"/>
    <x v="7"/>
    <n v="0.61"/>
    <n v="200"/>
    <n v="0"/>
    <n v="3.0200000000000001E-3"/>
    <n v="2.63E-3"/>
    <n v="1.0000000000000001E-5"/>
    <n v="2.7999999999999998E-4"/>
    <n v="8.3899999999999999E-3"/>
    <n v="0"/>
  </r>
  <r>
    <x v="1"/>
    <x v="12"/>
    <x v="7"/>
    <x v="8"/>
    <n v="3.63"/>
    <n v="200"/>
    <n v="0"/>
    <n v="1.7979999999999999E-2"/>
    <n v="6.4999999999999997E-3"/>
    <n v="3.3300000000000001E-3"/>
    <n v="4.9199999999999999E-3"/>
    <n v="4.9959999999999997E-2"/>
    <n v="0"/>
  </r>
  <r>
    <x v="1"/>
    <x v="12"/>
    <x v="7"/>
    <x v="9"/>
    <n v="0"/>
    <n v="200"/>
    <n v="0"/>
    <n v="0"/>
    <n v="0"/>
    <n v="0"/>
    <n v="0"/>
    <n v="0"/>
    <n v="0"/>
  </r>
  <r>
    <x v="1"/>
    <x v="12"/>
    <x v="7"/>
    <x v="10"/>
    <n v="13.94"/>
    <n v="200"/>
    <n v="0"/>
    <n v="6.9059999999999996E-2"/>
    <n v="5.1529999999999999E-2"/>
    <n v="2.1000000000000001E-4"/>
    <n v="1.516E-2"/>
    <n v="0.19184000000000001"/>
    <n v="0"/>
  </r>
  <r>
    <x v="1"/>
    <x v="12"/>
    <x v="8"/>
    <x v="0"/>
    <n v="5.95"/>
    <n v="346.49"/>
    <n v="197.5"/>
    <n v="3.5999999999999997E-2"/>
    <n v="1.738E-2"/>
    <n v="8.4799999999999997E-3"/>
    <n v="4.9800000000000001E-3"/>
    <n v="9.9239999999999995E-2"/>
    <n v="0.72189999999999999"/>
  </r>
  <r>
    <x v="1"/>
    <x v="12"/>
    <x v="8"/>
    <x v="1"/>
    <n v="24.7"/>
    <n v="1353.97"/>
    <n v="27.080079999999999"/>
    <n v="0.12352"/>
    <n v="9.1480000000000006E-2"/>
    <n v="4.4400000000000004E-3"/>
    <n v="1.553E-2"/>
    <n v="0.34300999999999998"/>
    <n v="7.5789999999999996E-2"/>
  </r>
  <r>
    <x v="1"/>
    <x v="12"/>
    <x v="8"/>
    <x v="2"/>
    <n v="1.54"/>
    <n v="274"/>
    <n v="2.7399900000000001"/>
    <n v="7.6499999999999997E-3"/>
    <n v="1.2899999999999999E-3"/>
    <n v="1E-4"/>
    <n v="4.6999999999999999E-4"/>
    <n v="2.1239999999999998E-2"/>
    <n v="1.073E-2"/>
  </r>
  <r>
    <x v="1"/>
    <x v="12"/>
    <x v="8"/>
    <x v="3"/>
    <n v="1.59"/>
    <n v="200"/>
    <n v="8"/>
    <n v="7.8799999999999999E-3"/>
    <n v="6.0400000000000002E-3"/>
    <n v="5.0000000000000001E-4"/>
    <n v="2.7E-4"/>
    <n v="2.1860000000000001E-2"/>
    <n v="3.3459999999999997E-2"/>
  </r>
  <r>
    <x v="1"/>
    <x v="12"/>
    <x v="8"/>
    <x v="4"/>
    <n v="12.52"/>
    <n v="1034.31"/>
    <n v="920.53998000000001"/>
    <n v="0.13403999999999999"/>
    <n v="0"/>
    <n v="7.6649999999999996E-2"/>
    <n v="2.513E-2"/>
    <n v="0.36802000000000001"/>
    <n v="2.66655"/>
  </r>
  <r>
    <x v="1"/>
    <x v="12"/>
    <x v="8"/>
    <x v="5"/>
    <n v="18.97"/>
    <n v="1999.99"/>
    <n v="220"/>
    <n v="0.11588"/>
    <n v="3.5630000000000002E-2"/>
    <n v="6.4000000000000001E-2"/>
    <n v="3.0200000000000001E-3"/>
    <n v="0.32080999999999998"/>
    <n v="0.56728999999999996"/>
  </r>
  <r>
    <x v="1"/>
    <x v="12"/>
    <x v="8"/>
    <x v="6"/>
    <n v="53.15"/>
    <n v="314.44"/>
    <n v="927.60059000000001"/>
    <n v="0.29294999999999999"/>
    <n v="0"/>
    <n v="7.4440000000000006E-2"/>
    <n v="0.10632"/>
    <n v="0.81057000000000001"/>
    <n v="3.3783599999999998"/>
  </r>
  <r>
    <x v="1"/>
    <x v="12"/>
    <x v="8"/>
    <x v="7"/>
    <n v="1.53"/>
    <n v="200"/>
    <n v="0"/>
    <n v="7.5799999999999999E-3"/>
    <n v="6.2899999999999996E-3"/>
    <n v="3.0000000000000001E-5"/>
    <n v="3.3E-4"/>
    <n v="2.1059999999999999E-2"/>
    <n v="0"/>
  </r>
  <r>
    <x v="1"/>
    <x v="12"/>
    <x v="8"/>
    <x v="8"/>
    <n v="12.62"/>
    <n v="321.27"/>
    <n v="674.65990999999997"/>
    <n v="8.0990000000000006E-2"/>
    <n v="1.9910000000000001E-2"/>
    <n v="1.2630000000000001E-2"/>
    <n v="1.9210000000000001E-2"/>
    <n v="0.22294"/>
    <n v="2.4659200000000001"/>
  </r>
  <r>
    <x v="1"/>
    <x v="12"/>
    <x v="8"/>
    <x v="9"/>
    <n v="0.12"/>
    <n v="204"/>
    <n v="18.36"/>
    <n v="6.0999999999999997E-4"/>
    <n v="0"/>
    <n v="5.0000000000000002E-5"/>
    <n v="1.6000000000000001E-4"/>
    <n v="1.65E-3"/>
    <n v="7.646E-2"/>
  </r>
  <r>
    <x v="1"/>
    <x v="12"/>
    <x v="8"/>
    <x v="10"/>
    <n v="35.81"/>
    <n v="356.11"/>
    <n v="96.149900000000002"/>
    <n v="0.17909"/>
    <n v="8.9910000000000004E-2"/>
    <n v="4.6699999999999997E-3"/>
    <n v="2.1899999999999999E-2"/>
    <n v="0.49724000000000002"/>
    <n v="0.35254999999999997"/>
  </r>
  <r>
    <x v="1"/>
    <x v="13"/>
    <x v="0"/>
    <x v="0"/>
    <n v="1.1100000000000001"/>
    <n v="250"/>
    <n v="2.5"/>
    <n v="5.5199999999999997E-3"/>
    <n v="4.45E-3"/>
    <n v="1.0000000000000001E-5"/>
    <n v="3.5E-4"/>
    <n v="1.5339999999999999E-2"/>
    <n v="9.7400000000000004E-3"/>
  </r>
  <r>
    <x v="1"/>
    <x v="13"/>
    <x v="0"/>
    <x v="1"/>
    <n v="6.05"/>
    <n v="312"/>
    <n v="40.559939999999997"/>
    <n v="3.0700000000000002E-2"/>
    <n v="1.034E-2"/>
    <n v="3.8899999999999998E-3"/>
    <n v="6.4200000000000004E-3"/>
    <n v="8.5139999999999993E-2"/>
    <n v="0.15076999999999999"/>
  </r>
  <r>
    <x v="1"/>
    <x v="13"/>
    <x v="0"/>
    <x v="2"/>
    <n v="0.36"/>
    <n v="200"/>
    <n v="0"/>
    <n v="1.7799999999999999E-3"/>
    <n v="9.3000000000000005E-4"/>
    <n v="0"/>
    <n v="6.9999999999999994E-5"/>
    <n v="4.9500000000000004E-3"/>
    <n v="0"/>
  </r>
  <r>
    <x v="1"/>
    <x v="13"/>
    <x v="0"/>
    <x v="3"/>
    <n v="0.36"/>
    <n v="200"/>
    <n v="0"/>
    <n v="1.7799999999999999E-3"/>
    <n v="1.2999999999999999E-3"/>
    <n v="4.0000000000000003E-5"/>
    <n v="3.0000000000000001E-5"/>
    <n v="4.9500000000000004E-3"/>
    <n v="0"/>
  </r>
  <r>
    <x v="1"/>
    <x v="13"/>
    <x v="0"/>
    <x v="4"/>
    <n v="2.4900000000000002"/>
    <n v="777.23"/>
    <n v="101.03998"/>
    <n v="1.89E-2"/>
    <n v="0"/>
    <n v="4.1700000000000001E-3"/>
    <n v="5.8399999999999997E-3"/>
    <n v="5.2049999999999999E-2"/>
    <n v="0.29143000000000002"/>
  </r>
  <r>
    <x v="1"/>
    <x v="13"/>
    <x v="0"/>
    <x v="5"/>
    <n v="4.6100000000000003"/>
    <n v="302.5"/>
    <n v="42.349980000000002"/>
    <n v="2.3699999999999999E-2"/>
    <n v="3.8E-3"/>
    <n v="5.5399999999999998E-3"/>
    <n v="3.8500000000000001E-3"/>
    <n v="6.5680000000000002E-2"/>
    <n v="0.15589"/>
  </r>
  <r>
    <x v="1"/>
    <x v="13"/>
    <x v="0"/>
    <x v="6"/>
    <n v="11.31"/>
    <n v="502"/>
    <n v="30.12012"/>
    <n v="5.6930000000000001E-2"/>
    <n v="1.069E-2"/>
    <n v="2.1000000000000001E-4"/>
    <n v="1.7909999999999999E-2"/>
    <n v="0.15805"/>
    <n v="0.10101"/>
  </r>
  <r>
    <x v="1"/>
    <x v="13"/>
    <x v="0"/>
    <x v="7"/>
    <n v="0.36"/>
    <n v="200"/>
    <n v="0"/>
    <n v="1.7799999999999999E-3"/>
    <n v="1.3500000000000001E-3"/>
    <n v="0"/>
    <n v="9.0000000000000006E-5"/>
    <n v="4.9500000000000004E-3"/>
    <n v="0"/>
  </r>
  <r>
    <x v="1"/>
    <x v="13"/>
    <x v="0"/>
    <x v="8"/>
    <n v="2.2599999999999998"/>
    <n v="467"/>
    <n v="23.350010000000001"/>
    <n v="1.179E-2"/>
    <n v="7.7799999999999996E-3"/>
    <n v="2.0000000000000001E-4"/>
    <n v="1.1000000000000001E-3"/>
    <n v="3.2689999999999997E-2"/>
    <n v="7.9750000000000001E-2"/>
  </r>
  <r>
    <x v="1"/>
    <x v="13"/>
    <x v="0"/>
    <x v="9"/>
    <n v="0.14000000000000001"/>
    <n v="248"/>
    <n v="14.88"/>
    <n v="8.8999999999999995E-4"/>
    <n v="0"/>
    <n v="2.0000000000000002E-5"/>
    <n v="5.5000000000000003E-4"/>
    <n v="2.4099999999999998E-3"/>
    <n v="5.7950000000000002E-2"/>
  </r>
  <r>
    <x v="1"/>
    <x v="13"/>
    <x v="0"/>
    <x v="10"/>
    <n v="8.4600000000000009"/>
    <n v="899.86"/>
    <n v="62.989989999999999"/>
    <n v="4.4790000000000003E-2"/>
    <n v="2.3910000000000001E-2"/>
    <n v="5.9000000000000003E-4"/>
    <n v="8.26E-3"/>
    <n v="0.12417"/>
    <n v="0.17784"/>
  </r>
  <r>
    <x v="1"/>
    <x v="13"/>
    <x v="1"/>
    <x v="0"/>
    <n v="16.309999999999999"/>
    <n v="253.16"/>
    <n v="1075.9499499999999"/>
    <n v="0.10231"/>
    <n v="1.789E-2"/>
    <n v="3.0500000000000002E-3"/>
    <n v="5.2949999999999997E-2"/>
    <n v="0.27976000000000001"/>
    <n v="4.0622999999999996"/>
  </r>
  <r>
    <x v="1"/>
    <x v="13"/>
    <x v="1"/>
    <x v="1"/>
    <n v="38.15"/>
    <n v="200"/>
    <n v="0"/>
    <n v="0.189"/>
    <n v="5.0700000000000002E-2"/>
    <n v="3.0519999999999999E-2"/>
    <n v="0.10922"/>
    <n v="0.52500999999999998"/>
    <n v="0"/>
  </r>
  <r>
    <x v="1"/>
    <x v="13"/>
    <x v="1"/>
    <x v="2"/>
    <n v="8.9499999999999993"/>
    <n v="399"/>
    <n v="861.84009000000003"/>
    <n v="7.5770000000000004E-2"/>
    <n v="2.1800000000000001E-3"/>
    <n v="3.7499999999999999E-3"/>
    <n v="4.8680000000000001E-2"/>
    <n v="0.20626"/>
    <n v="3.0423200000000001"/>
  </r>
  <r>
    <x v="1"/>
    <x v="13"/>
    <x v="1"/>
    <x v="3"/>
    <n v="2.37"/>
    <n v="200"/>
    <n v="0"/>
    <n v="1.174E-2"/>
    <n v="9.8300000000000002E-3"/>
    <n v="5.0000000000000001E-4"/>
    <n v="4.2999999999999999E-4"/>
    <n v="3.2620000000000003E-2"/>
    <n v="0"/>
  </r>
  <r>
    <x v="1"/>
    <x v="13"/>
    <x v="1"/>
    <x v="4"/>
    <n v="16.39"/>
    <n v="2000"/>
    <n v="760"/>
    <n v="0.17102999999999999"/>
    <n v="9.3000000000000005E-4"/>
    <n v="9.622E-2"/>
    <n v="3.4799999999999998E-2"/>
    <n v="0.47005000000000002"/>
    <n v="1.9124099999999999"/>
  </r>
  <r>
    <x v="1"/>
    <x v="13"/>
    <x v="1"/>
    <x v="5"/>
    <n v="36.17"/>
    <n v="328.54"/>
    <n v="1140.0502899999999"/>
    <n v="0.21776999999999999"/>
    <n v="3.1850000000000003E-2"/>
    <n v="0.10811999999999999"/>
    <n v="3.6799999999999999E-2"/>
    <n v="0.60006999999999999"/>
    <n v="4.0893699999999997"/>
  </r>
  <r>
    <x v="1"/>
    <x v="13"/>
    <x v="1"/>
    <x v="6"/>
    <n v="111.71"/>
    <n v="366.79"/>
    <n v="5523.78125"/>
    <n v="0.83714999999999995"/>
    <n v="4.0000000000000003E-5"/>
    <n v="0.20293"/>
    <n v="0.40401999999999999"/>
    <n v="2.2975099999999999"/>
    <n v="18.71463"/>
  </r>
  <r>
    <x v="1"/>
    <x v="13"/>
    <x v="1"/>
    <x v="7"/>
    <n v="2.39"/>
    <n v="200"/>
    <n v="0"/>
    <n v="1.184E-2"/>
    <n v="9.6799999999999994E-3"/>
    <n v="8.0000000000000007E-5"/>
    <n v="1.0300000000000001E-3"/>
    <n v="3.2890000000000003E-2"/>
    <n v="0"/>
  </r>
  <r>
    <x v="1"/>
    <x v="13"/>
    <x v="1"/>
    <x v="8"/>
    <n v="16.5"/>
    <n v="2000"/>
    <n v="660"/>
    <n v="0.15951000000000001"/>
    <n v="3.0640000000000001E-2"/>
    <n v="9.264E-2"/>
    <n v="8.1600000000000006E-3"/>
    <n v="0.43878"/>
    <n v="1.6607700000000001"/>
  </r>
  <r>
    <x v="1"/>
    <x v="13"/>
    <x v="1"/>
    <x v="9"/>
    <n v="1.84"/>
    <n v="215"/>
    <n v="210.69998000000001"/>
    <n v="9.7999999999999997E-3"/>
    <n v="0"/>
    <n v="1E-4"/>
    <n v="5.7400000000000003E-3"/>
    <n v="2.6530000000000001E-2"/>
    <n v="0.84691000000000005"/>
  </r>
  <r>
    <x v="1"/>
    <x v="13"/>
    <x v="1"/>
    <x v="10"/>
    <n v="56.68"/>
    <n v="1525.79"/>
    <n v="1159.59961"/>
    <n v="0.34633000000000003"/>
    <n v="0.11068"/>
    <n v="1.533E-2"/>
    <n v="8.4140000000000006E-2"/>
    <n v="0.95687999999999995"/>
    <n v="3.0829800000000001"/>
  </r>
  <r>
    <x v="1"/>
    <x v="13"/>
    <x v="2"/>
    <x v="0"/>
    <n v="12.26"/>
    <n v="200"/>
    <n v="0"/>
    <n v="6.0740000000000002E-2"/>
    <n v="3.6450000000000003E-2"/>
    <n v="2.8500000000000001E-3"/>
    <n v="1.6449999999999999E-2"/>
    <n v="0.16872000000000001"/>
    <n v="0"/>
  </r>
  <r>
    <x v="1"/>
    <x v="13"/>
    <x v="2"/>
    <x v="1"/>
    <n v="65.44"/>
    <n v="200"/>
    <n v="0"/>
    <n v="0.32419999999999999"/>
    <n v="0.10184"/>
    <n v="6.3109999999999999E-2"/>
    <n v="0.17638999999999999"/>
    <n v="0.90056999999999998"/>
    <n v="0"/>
  </r>
  <r>
    <x v="1"/>
    <x v="13"/>
    <x v="2"/>
    <x v="2"/>
    <n v="4.08"/>
    <n v="200"/>
    <n v="0"/>
    <n v="2.0209999999999999E-2"/>
    <n v="1.2E-2"/>
    <n v="8.0000000000000007E-5"/>
    <n v="1.67E-3"/>
    <n v="5.6149999999999999E-2"/>
    <n v="0"/>
  </r>
  <r>
    <x v="1"/>
    <x v="13"/>
    <x v="2"/>
    <x v="3"/>
    <n v="4.1100000000000003"/>
    <n v="200"/>
    <n v="0"/>
    <n v="2.036E-2"/>
    <n v="1.6080000000000001E-2"/>
    <n v="8.0000000000000004E-4"/>
    <n v="1.25E-3"/>
    <n v="5.6559999999999999E-2"/>
    <n v="0"/>
  </r>
  <r>
    <x v="1"/>
    <x v="13"/>
    <x v="2"/>
    <x v="4"/>
    <n v="24.54"/>
    <n v="200"/>
    <n v="0"/>
    <n v="0.12157999999999999"/>
    <n v="7.6999999999999996E-4"/>
    <n v="0.10301"/>
    <n v="2.7999999999999998E-4"/>
    <n v="0.33771000000000001"/>
    <n v="0"/>
  </r>
  <r>
    <x v="1"/>
    <x v="13"/>
    <x v="2"/>
    <x v="5"/>
    <n v="49.09"/>
    <n v="200"/>
    <n v="0"/>
    <n v="0.2432"/>
    <n v="2.2939999999999999E-2"/>
    <n v="0.11568000000000001"/>
    <n v="5.0939999999999999E-2"/>
    <n v="0.67556000000000005"/>
    <n v="0"/>
  </r>
  <r>
    <x v="1"/>
    <x v="13"/>
    <x v="2"/>
    <x v="6"/>
    <n v="126.79"/>
    <n v="200"/>
    <n v="0"/>
    <n v="0.62814999999999999"/>
    <n v="7.5799999999999999E-3"/>
    <n v="4.947E-2"/>
    <n v="0.35435"/>
    <n v="1.74485"/>
    <n v="0"/>
  </r>
  <r>
    <x v="1"/>
    <x v="13"/>
    <x v="2"/>
    <x v="7"/>
    <n v="4.0999999999999996"/>
    <n v="200"/>
    <n v="0"/>
    <n v="2.0310000000000002E-2"/>
    <n v="1.669E-2"/>
    <n v="5.0000000000000002E-5"/>
    <n v="2.5300000000000001E-3"/>
    <n v="5.6419999999999998E-2"/>
    <n v="0"/>
  </r>
  <r>
    <x v="1"/>
    <x v="13"/>
    <x v="2"/>
    <x v="8"/>
    <n v="24.52"/>
    <n v="200"/>
    <n v="0"/>
    <n v="0.12148"/>
    <n v="6.3769999999999993E-2"/>
    <n v="1.1990000000000001E-2"/>
    <n v="3.8780000000000002E-2"/>
    <n v="0.33744000000000002"/>
    <n v="0"/>
  </r>
  <r>
    <x v="1"/>
    <x v="13"/>
    <x v="2"/>
    <x v="9"/>
    <n v="0"/>
    <n v="200"/>
    <n v="0"/>
    <n v="0"/>
    <n v="0"/>
    <n v="0"/>
    <n v="0"/>
    <n v="0"/>
    <n v="0"/>
  </r>
  <r>
    <x v="1"/>
    <x v="13"/>
    <x v="2"/>
    <x v="10"/>
    <n v="94.07"/>
    <n v="200"/>
    <n v="0"/>
    <n v="0.46604000000000001"/>
    <n v="0.22527"/>
    <n v="2.138E-2"/>
    <n v="0.12426"/>
    <n v="1.29457"/>
    <n v="0"/>
  </r>
  <r>
    <x v="1"/>
    <x v="13"/>
    <x v="3"/>
    <x v="0"/>
    <n v="1.46"/>
    <n v="200"/>
    <n v="0"/>
    <n v="7.2300000000000003E-3"/>
    <n v="5.0200000000000002E-3"/>
    <n v="2.7999999999999998E-4"/>
    <n v="1.32E-3"/>
    <n v="2.009E-2"/>
    <n v="0"/>
  </r>
  <r>
    <x v="1"/>
    <x v="13"/>
    <x v="3"/>
    <x v="1"/>
    <n v="7.88"/>
    <n v="200"/>
    <n v="0"/>
    <n v="3.9039999999999998E-2"/>
    <n v="1.274E-2"/>
    <n v="2.66E-3"/>
    <n v="1.7100000000000001E-2"/>
    <n v="0.10843999999999999"/>
    <n v="0"/>
  </r>
  <r>
    <x v="1"/>
    <x v="13"/>
    <x v="3"/>
    <x v="2"/>
    <n v="0.47"/>
    <n v="200"/>
    <n v="0"/>
    <n v="2.33E-3"/>
    <n v="1.8799999999999999E-3"/>
    <n v="0"/>
    <n v="1.6000000000000001E-4"/>
    <n v="6.4700000000000001E-3"/>
    <n v="0"/>
  </r>
  <r>
    <x v="1"/>
    <x v="13"/>
    <x v="3"/>
    <x v="3"/>
    <n v="0.5"/>
    <n v="200"/>
    <n v="0"/>
    <n v="2.48E-3"/>
    <n v="1.9599999999999999E-3"/>
    <n v="9.0000000000000006E-5"/>
    <n v="1E-4"/>
    <n v="6.8799999999999998E-3"/>
    <n v="0"/>
  </r>
  <r>
    <x v="1"/>
    <x v="13"/>
    <x v="3"/>
    <x v="4"/>
    <n v="2.97"/>
    <n v="200"/>
    <n v="0"/>
    <n v="1.4710000000000001E-2"/>
    <n v="0"/>
    <n v="8.94E-3"/>
    <n v="3.62E-3"/>
    <n v="4.0869999999999997E-2"/>
    <n v="0"/>
  </r>
  <r>
    <x v="1"/>
    <x v="13"/>
    <x v="3"/>
    <x v="5"/>
    <n v="5.94"/>
    <n v="200"/>
    <n v="0"/>
    <n v="2.9430000000000001E-2"/>
    <n v="9.8799999999999999E-3"/>
    <n v="6.3299999999999997E-3"/>
    <n v="3.13E-3"/>
    <n v="8.1739999999999993E-2"/>
    <n v="0"/>
  </r>
  <r>
    <x v="1"/>
    <x v="13"/>
    <x v="3"/>
    <x v="6"/>
    <n v="15.34"/>
    <n v="200"/>
    <n v="0"/>
    <n v="7.5999999999999998E-2"/>
    <n v="5.0000000000000002E-5"/>
    <n v="7.1300000000000001E-3"/>
    <n v="5.3069999999999999E-2"/>
    <n v="0.21110000000000001"/>
    <n v="0"/>
  </r>
  <r>
    <x v="1"/>
    <x v="13"/>
    <x v="3"/>
    <x v="7"/>
    <n v="0.5"/>
    <n v="200"/>
    <n v="0"/>
    <n v="2.48E-3"/>
    <n v="2.1099999999999999E-3"/>
    <n v="0"/>
    <n v="1.3999999999999999E-4"/>
    <n v="6.8799999999999998E-3"/>
    <n v="0"/>
  </r>
  <r>
    <x v="1"/>
    <x v="13"/>
    <x v="3"/>
    <x v="8"/>
    <n v="2.97"/>
    <n v="200"/>
    <n v="0"/>
    <n v="1.4710000000000001E-2"/>
    <n v="9.6500000000000006E-3"/>
    <n v="9.0000000000000006E-5"/>
    <n v="2.5400000000000002E-3"/>
    <n v="4.0869999999999997E-2"/>
    <n v="0"/>
  </r>
  <r>
    <x v="1"/>
    <x v="13"/>
    <x v="3"/>
    <x v="9"/>
    <n v="0"/>
    <n v="200"/>
    <n v="0"/>
    <n v="0"/>
    <n v="0"/>
    <n v="0"/>
    <n v="0"/>
    <n v="0"/>
    <n v="0"/>
  </r>
  <r>
    <x v="1"/>
    <x v="13"/>
    <x v="3"/>
    <x v="10"/>
    <n v="11.4"/>
    <n v="200"/>
    <n v="0"/>
    <n v="5.6480000000000002E-2"/>
    <n v="4.3220000000000001E-2"/>
    <n v="1.81E-3"/>
    <n v="4.6499999999999996E-3"/>
    <n v="0.15687999999999999"/>
    <n v="0"/>
  </r>
  <r>
    <x v="1"/>
    <x v="13"/>
    <x v="4"/>
    <x v="0"/>
    <n v="8.1999999999999993"/>
    <n v="200"/>
    <n v="0"/>
    <n v="4.0620000000000003E-2"/>
    <n v="1.9879999999999998E-2"/>
    <n v="1.72E-3"/>
    <n v="8.6999999999999994E-3"/>
    <n v="0.11285000000000001"/>
    <n v="0"/>
  </r>
  <r>
    <x v="1"/>
    <x v="13"/>
    <x v="4"/>
    <x v="1"/>
    <n v="43.81"/>
    <n v="200"/>
    <n v="0"/>
    <n v="0.21704000000000001"/>
    <n v="6.7890000000000006E-2"/>
    <n v="2.4140000000000002E-2"/>
    <n v="2.5329999999999998E-2"/>
    <n v="0.60289999999999999"/>
    <n v="0"/>
  </r>
  <r>
    <x v="1"/>
    <x v="13"/>
    <x v="4"/>
    <x v="2"/>
    <n v="2.73"/>
    <n v="200"/>
    <n v="0"/>
    <n v="1.353E-2"/>
    <n v="8.6800000000000002E-3"/>
    <n v="1.9000000000000001E-4"/>
    <n v="6.9999999999999994E-5"/>
    <n v="3.7569999999999999E-2"/>
    <n v="0"/>
  </r>
  <r>
    <x v="1"/>
    <x v="13"/>
    <x v="4"/>
    <x v="3"/>
    <n v="2.74"/>
    <n v="200"/>
    <n v="0"/>
    <n v="1.357E-2"/>
    <n v="1.069E-2"/>
    <n v="4.6000000000000001E-4"/>
    <n v="3.6999999999999999E-4"/>
    <n v="3.771E-2"/>
    <n v="0"/>
  </r>
  <r>
    <x v="1"/>
    <x v="13"/>
    <x v="4"/>
    <x v="4"/>
    <n v="16.420000000000002"/>
    <n v="200"/>
    <n v="0"/>
    <n v="8.1350000000000006E-2"/>
    <n v="6.8000000000000005E-4"/>
    <n v="6.2810000000000005E-2"/>
    <n v="1.7700000000000001E-3"/>
    <n v="0.22597"/>
    <n v="0"/>
  </r>
  <r>
    <x v="1"/>
    <x v="13"/>
    <x v="4"/>
    <x v="5"/>
    <n v="32.9"/>
    <n v="200"/>
    <n v="0"/>
    <n v="0.16299"/>
    <n v="2.9510000000000002E-2"/>
    <n v="4.9959999999999997E-2"/>
    <n v="5.6600000000000001E-3"/>
    <n v="0.45276"/>
    <n v="0"/>
  </r>
  <r>
    <x v="1"/>
    <x v="13"/>
    <x v="4"/>
    <x v="6"/>
    <n v="84.87"/>
    <n v="200"/>
    <n v="0"/>
    <n v="0.42046"/>
    <n v="3.5E-4"/>
    <n v="7.26E-3"/>
    <n v="0.11166"/>
    <n v="1.1679600000000001"/>
    <n v="0"/>
  </r>
  <r>
    <x v="1"/>
    <x v="13"/>
    <x v="4"/>
    <x v="7"/>
    <n v="2.73"/>
    <n v="200"/>
    <n v="0"/>
    <n v="1.353E-2"/>
    <n v="1.085E-2"/>
    <n v="5.0000000000000002E-5"/>
    <n v="3.2000000000000003E-4"/>
    <n v="3.7569999999999999E-2"/>
    <n v="0"/>
  </r>
  <r>
    <x v="1"/>
    <x v="13"/>
    <x v="4"/>
    <x v="8"/>
    <n v="16.440000000000001"/>
    <n v="200"/>
    <n v="0"/>
    <n v="8.1449999999999995E-2"/>
    <n v="3.671E-2"/>
    <n v="1.353E-2"/>
    <n v="1.0359999999999999E-2"/>
    <n v="0.22624"/>
    <n v="0"/>
  </r>
  <r>
    <x v="1"/>
    <x v="13"/>
    <x v="4"/>
    <x v="9"/>
    <n v="0"/>
    <n v="200"/>
    <n v="0"/>
    <n v="0"/>
    <n v="0"/>
    <n v="0"/>
    <n v="0"/>
    <n v="0"/>
    <n v="0"/>
  </r>
  <r>
    <x v="1"/>
    <x v="13"/>
    <x v="4"/>
    <x v="10"/>
    <n v="63.02"/>
    <n v="200"/>
    <n v="0"/>
    <n v="0.31222"/>
    <n v="0.11183"/>
    <n v="7.77E-3"/>
    <n v="5.45E-2"/>
    <n v="0.86726000000000003"/>
    <n v="0"/>
  </r>
  <r>
    <x v="1"/>
    <x v="13"/>
    <x v="5"/>
    <x v="0"/>
    <n v="0.89"/>
    <n v="200"/>
    <n v="0"/>
    <n v="4.4099999999999999E-3"/>
    <n v="2.63E-3"/>
    <n v="3.0000000000000001E-5"/>
    <n v="6.4000000000000005E-4"/>
    <n v="1.225E-2"/>
    <n v="0"/>
  </r>
  <r>
    <x v="1"/>
    <x v="13"/>
    <x v="5"/>
    <x v="1"/>
    <n v="4.9000000000000004"/>
    <n v="200"/>
    <n v="0"/>
    <n v="2.4279999999999999E-2"/>
    <n v="6.5100000000000002E-3"/>
    <n v="1.3799999999999999E-3"/>
    <n v="4.2300000000000003E-3"/>
    <n v="6.7430000000000004E-2"/>
    <n v="0"/>
  </r>
  <r>
    <x v="1"/>
    <x v="13"/>
    <x v="5"/>
    <x v="2"/>
    <n v="0.28999999999999998"/>
    <n v="200"/>
    <n v="0"/>
    <n v="1.4400000000000001E-3"/>
    <n v="9.6000000000000002E-4"/>
    <n v="0"/>
    <n v="1.0000000000000001E-5"/>
    <n v="3.9899999999999996E-3"/>
    <n v="0"/>
  </r>
  <r>
    <x v="1"/>
    <x v="13"/>
    <x v="5"/>
    <x v="3"/>
    <n v="0.28999999999999998"/>
    <n v="200"/>
    <n v="0"/>
    <n v="1.4400000000000001E-3"/>
    <n v="1.16E-3"/>
    <n v="3.0000000000000001E-5"/>
    <n v="3.0000000000000001E-5"/>
    <n v="3.9899999999999996E-3"/>
    <n v="0"/>
  </r>
  <r>
    <x v="1"/>
    <x v="13"/>
    <x v="5"/>
    <x v="4"/>
    <n v="1.85"/>
    <n v="200"/>
    <n v="0"/>
    <n v="9.1699999999999993E-3"/>
    <n v="1.3999999999999999E-4"/>
    <n v="6.7400000000000003E-3"/>
    <n v="9.6000000000000002E-4"/>
    <n v="2.546E-2"/>
    <n v="0"/>
  </r>
  <r>
    <x v="1"/>
    <x v="13"/>
    <x v="5"/>
    <x v="5"/>
    <n v="3.7"/>
    <n v="200"/>
    <n v="0"/>
    <n v="1.8329999999999999E-2"/>
    <n v="7.5599999999999999E-3"/>
    <n v="7.0600000000000003E-3"/>
    <n v="1.3600000000000001E-3"/>
    <n v="5.092E-2"/>
    <n v="0"/>
  </r>
  <r>
    <x v="1"/>
    <x v="13"/>
    <x v="5"/>
    <x v="6"/>
    <n v="9.58"/>
    <n v="200"/>
    <n v="0"/>
    <n v="4.7460000000000002E-2"/>
    <n v="0"/>
    <n v="2.1199999999999999E-3"/>
    <n v="1.0670000000000001E-2"/>
    <n v="0.13184000000000001"/>
    <n v="0"/>
  </r>
  <r>
    <x v="1"/>
    <x v="13"/>
    <x v="5"/>
    <x v="7"/>
    <n v="0.28999999999999998"/>
    <n v="200"/>
    <n v="0"/>
    <n v="1.4400000000000001E-3"/>
    <n v="1.1299999999999999E-3"/>
    <n v="0"/>
    <n v="4.0000000000000003E-5"/>
    <n v="3.9899999999999996E-3"/>
    <n v="0"/>
  </r>
  <r>
    <x v="1"/>
    <x v="13"/>
    <x v="5"/>
    <x v="8"/>
    <n v="1.85"/>
    <n v="200"/>
    <n v="0"/>
    <n v="9.1699999999999993E-3"/>
    <n v="4.1700000000000001E-3"/>
    <n v="4.2999999999999999E-4"/>
    <n v="1.6000000000000001E-3"/>
    <n v="2.546E-2"/>
    <n v="0"/>
  </r>
  <r>
    <x v="1"/>
    <x v="13"/>
    <x v="5"/>
    <x v="9"/>
    <n v="0"/>
    <n v="200"/>
    <n v="0"/>
    <n v="0"/>
    <n v="0"/>
    <n v="0"/>
    <n v="0"/>
    <n v="0"/>
    <n v="0"/>
  </r>
  <r>
    <x v="1"/>
    <x v="13"/>
    <x v="5"/>
    <x v="10"/>
    <n v="7.09"/>
    <n v="200"/>
    <n v="0"/>
    <n v="3.5130000000000002E-2"/>
    <n v="2.6540000000000001E-2"/>
    <n v="2.9E-4"/>
    <n v="3.1900000000000001E-3"/>
    <n v="9.7570000000000004E-2"/>
    <n v="0"/>
  </r>
  <r>
    <x v="1"/>
    <x v="13"/>
    <x v="6"/>
    <x v="0"/>
    <n v="2.4900000000000002"/>
    <n v="200"/>
    <n v="0"/>
    <n v="1.234E-2"/>
    <n v="6.9499999999999996E-3"/>
    <n v="3.1E-4"/>
    <n v="2.99E-3"/>
    <n v="3.4270000000000002E-2"/>
    <n v="0"/>
  </r>
  <r>
    <x v="1"/>
    <x v="13"/>
    <x v="6"/>
    <x v="1"/>
    <n v="13.48"/>
    <n v="200"/>
    <n v="0"/>
    <n v="6.6780000000000006E-2"/>
    <n v="2.4049999999999998E-2"/>
    <n v="1.221E-2"/>
    <n v="9.6600000000000002E-3"/>
    <n v="0.18551000000000001"/>
    <n v="0"/>
  </r>
  <r>
    <x v="1"/>
    <x v="13"/>
    <x v="6"/>
    <x v="2"/>
    <n v="0.84"/>
    <n v="200"/>
    <n v="0"/>
    <n v="4.1599999999999996E-3"/>
    <n v="2.3999999999999998E-3"/>
    <n v="2.0000000000000002E-5"/>
    <n v="4.0000000000000003E-5"/>
    <n v="1.1560000000000001E-2"/>
    <n v="0"/>
  </r>
  <r>
    <x v="1"/>
    <x v="13"/>
    <x v="6"/>
    <x v="3"/>
    <n v="0.83"/>
    <n v="200"/>
    <n v="0"/>
    <n v="4.1099999999999999E-3"/>
    <n v="3.0699999999999998E-3"/>
    <n v="2.1000000000000001E-4"/>
    <n v="5.0000000000000002E-5"/>
    <n v="1.142E-2"/>
    <n v="0"/>
  </r>
  <r>
    <x v="1"/>
    <x v="13"/>
    <x v="6"/>
    <x v="4"/>
    <n v="5.04"/>
    <n v="200"/>
    <n v="0"/>
    <n v="2.4969999999999999E-2"/>
    <n v="0"/>
    <n v="1.8849999999999999E-2"/>
    <n v="2.3600000000000001E-3"/>
    <n v="6.9360000000000005E-2"/>
    <n v="0"/>
  </r>
  <r>
    <x v="1"/>
    <x v="13"/>
    <x v="6"/>
    <x v="5"/>
    <n v="10.08"/>
    <n v="200"/>
    <n v="0"/>
    <n v="4.9939999999999998E-2"/>
    <n v="1.6369999999999999E-2"/>
    <n v="1.2749999999999999E-2"/>
    <n v="3.0000000000000001E-3"/>
    <n v="0.13872000000000001"/>
    <n v="0"/>
  </r>
  <r>
    <x v="1"/>
    <x v="13"/>
    <x v="6"/>
    <x v="6"/>
    <n v="26.08"/>
    <n v="200"/>
    <n v="0"/>
    <n v="0.12920999999999999"/>
    <n v="0"/>
    <n v="9.7300000000000008E-3"/>
    <n v="5.5500000000000001E-2"/>
    <n v="0.35891000000000001"/>
    <n v="0"/>
  </r>
  <r>
    <x v="1"/>
    <x v="13"/>
    <x v="6"/>
    <x v="7"/>
    <n v="0.83"/>
    <n v="200"/>
    <n v="0"/>
    <n v="4.1099999999999999E-3"/>
    <n v="3.2799999999999999E-3"/>
    <n v="4.0000000000000003E-5"/>
    <n v="1.4999999999999999E-4"/>
    <n v="1.142E-2"/>
    <n v="0"/>
  </r>
  <r>
    <x v="1"/>
    <x v="13"/>
    <x v="6"/>
    <x v="8"/>
    <n v="5.05"/>
    <n v="200"/>
    <n v="0"/>
    <n v="2.5020000000000001E-2"/>
    <n v="1.278E-2"/>
    <n v="3.1099999999999999E-3"/>
    <n v="4.0600000000000002E-3"/>
    <n v="6.9500000000000006E-2"/>
    <n v="0"/>
  </r>
  <r>
    <x v="1"/>
    <x v="13"/>
    <x v="6"/>
    <x v="9"/>
    <n v="0"/>
    <n v="200"/>
    <n v="0"/>
    <n v="0"/>
    <n v="0"/>
    <n v="0"/>
    <n v="0"/>
    <n v="0"/>
    <n v="0"/>
  </r>
  <r>
    <x v="1"/>
    <x v="13"/>
    <x v="6"/>
    <x v="10"/>
    <n v="19.34"/>
    <n v="200"/>
    <n v="0"/>
    <n v="9.5810000000000006E-2"/>
    <n v="4.9020000000000001E-2"/>
    <n v="1.0200000000000001E-3"/>
    <n v="6.0299999999999998E-3"/>
    <n v="0.26615"/>
    <n v="0"/>
  </r>
  <r>
    <x v="1"/>
    <x v="13"/>
    <x v="7"/>
    <x v="0"/>
    <n v="1.77"/>
    <n v="200"/>
    <n v="0"/>
    <n v="8.77E-3"/>
    <n v="5.3699999999999998E-3"/>
    <n v="1.6000000000000001E-4"/>
    <n v="2.1900000000000001E-3"/>
    <n v="2.436E-2"/>
    <n v="0"/>
  </r>
  <r>
    <x v="1"/>
    <x v="13"/>
    <x v="7"/>
    <x v="1"/>
    <n v="9.6300000000000008"/>
    <n v="200"/>
    <n v="0"/>
    <n v="4.7710000000000002E-2"/>
    <n v="2.1299999999999999E-2"/>
    <n v="5.6899999999999997E-3"/>
    <n v="1.274E-2"/>
    <n v="0.13253000000000001"/>
    <n v="0"/>
  </r>
  <r>
    <x v="1"/>
    <x v="13"/>
    <x v="7"/>
    <x v="2"/>
    <n v="0.57999999999999996"/>
    <n v="200"/>
    <n v="0"/>
    <n v="2.8700000000000002E-3"/>
    <n v="1.97E-3"/>
    <n v="2.0000000000000002E-5"/>
    <n v="3.4000000000000002E-4"/>
    <n v="7.9799999999999992E-3"/>
    <n v="0"/>
  </r>
  <r>
    <x v="1"/>
    <x v="13"/>
    <x v="7"/>
    <x v="3"/>
    <n v="0.61"/>
    <n v="200"/>
    <n v="0"/>
    <n v="3.0200000000000001E-3"/>
    <n v="2.6099999999999999E-3"/>
    <n v="9.0000000000000006E-5"/>
    <n v="6.9999999999999994E-5"/>
    <n v="8.3899999999999999E-3"/>
    <n v="0"/>
  </r>
  <r>
    <x v="1"/>
    <x v="13"/>
    <x v="7"/>
    <x v="4"/>
    <n v="3.59"/>
    <n v="200"/>
    <n v="0"/>
    <n v="1.779E-2"/>
    <n v="0"/>
    <n v="1.4460000000000001E-2"/>
    <n v="7.2000000000000005E-4"/>
    <n v="4.9399999999999999E-2"/>
    <n v="0"/>
  </r>
  <r>
    <x v="1"/>
    <x v="13"/>
    <x v="7"/>
    <x v="5"/>
    <n v="7.27"/>
    <n v="200"/>
    <n v="0"/>
    <n v="3.6020000000000003E-2"/>
    <n v="1.257E-2"/>
    <n v="2.2769999999999999E-2"/>
    <n v="7.3999999999999999E-4"/>
    <n v="0.10005"/>
    <n v="0"/>
  </r>
  <r>
    <x v="1"/>
    <x v="13"/>
    <x v="7"/>
    <x v="6"/>
    <n v="18.809999999999999"/>
    <n v="200"/>
    <n v="0"/>
    <n v="9.3189999999999995E-2"/>
    <n v="0"/>
    <n v="1.6E-2"/>
    <n v="5.4899999999999997E-2"/>
    <n v="0.25885999999999998"/>
    <n v="0"/>
  </r>
  <r>
    <x v="1"/>
    <x v="13"/>
    <x v="7"/>
    <x v="7"/>
    <n v="0.61"/>
    <n v="200"/>
    <n v="0"/>
    <n v="3.0200000000000001E-3"/>
    <n v="2.63E-3"/>
    <n v="1.0000000000000001E-5"/>
    <n v="2.7999999999999998E-4"/>
    <n v="8.3899999999999999E-3"/>
    <n v="0"/>
  </r>
  <r>
    <x v="1"/>
    <x v="13"/>
    <x v="7"/>
    <x v="8"/>
    <n v="3.63"/>
    <n v="200"/>
    <n v="0"/>
    <n v="1.7979999999999999E-2"/>
    <n v="6.4999999999999997E-3"/>
    <n v="3.3300000000000001E-3"/>
    <n v="4.9199999999999999E-3"/>
    <n v="4.9959999999999997E-2"/>
    <n v="0"/>
  </r>
  <r>
    <x v="1"/>
    <x v="13"/>
    <x v="7"/>
    <x v="9"/>
    <n v="0"/>
    <n v="200"/>
    <n v="0"/>
    <n v="0"/>
    <n v="0"/>
    <n v="0"/>
    <n v="0"/>
    <n v="0"/>
    <n v="0"/>
  </r>
  <r>
    <x v="1"/>
    <x v="13"/>
    <x v="7"/>
    <x v="10"/>
    <n v="13.94"/>
    <n v="200"/>
    <n v="0"/>
    <n v="6.9059999999999996E-2"/>
    <n v="5.1529999999999999E-2"/>
    <n v="2.1000000000000001E-4"/>
    <n v="1.516E-2"/>
    <n v="0.19184000000000001"/>
    <n v="0"/>
  </r>
  <r>
    <x v="1"/>
    <x v="13"/>
    <x v="8"/>
    <x v="0"/>
    <n v="6.52"/>
    <n v="346.49"/>
    <n v="197.5"/>
    <n v="4.0899999999999999E-2"/>
    <n v="1.738E-2"/>
    <n v="1.0290000000000001E-2"/>
    <n v="6.3600000000000002E-3"/>
    <n v="0.11249000000000001"/>
    <n v="0.70447000000000004"/>
  </r>
  <r>
    <x v="1"/>
    <x v="13"/>
    <x v="8"/>
    <x v="1"/>
    <n v="24.72"/>
    <n v="1353.97"/>
    <n v="27.080079999999999"/>
    <n v="0.12418999999999999"/>
    <n v="9.1480000000000006E-2"/>
    <n v="4.4600000000000004E-3"/>
    <n v="1.5610000000000001E-2"/>
    <n v="0.34483000000000003"/>
    <n v="7.3959999999999998E-2"/>
  </r>
  <r>
    <x v="1"/>
    <x v="13"/>
    <x v="8"/>
    <x v="2"/>
    <n v="1.54"/>
    <n v="200"/>
    <n v="0"/>
    <n v="7.6499999999999997E-3"/>
    <n v="1.2899999999999999E-3"/>
    <n v="1E-4"/>
    <n v="4.6999999999999999E-4"/>
    <n v="2.1239999999999998E-2"/>
    <n v="0"/>
  </r>
  <r>
    <x v="1"/>
    <x v="13"/>
    <x v="8"/>
    <x v="3"/>
    <n v="1.63"/>
    <n v="200"/>
    <n v="8"/>
    <n v="8.0800000000000004E-3"/>
    <n v="6.0400000000000002E-3"/>
    <n v="5.6999999999999998E-4"/>
    <n v="3.1E-4"/>
    <n v="2.24E-2"/>
    <n v="3.2649999999999998E-2"/>
  </r>
  <r>
    <x v="1"/>
    <x v="13"/>
    <x v="8"/>
    <x v="4"/>
    <n v="13.42"/>
    <n v="1027.78"/>
    <n v="925"/>
    <n v="0.157"/>
    <n v="0"/>
    <n v="8.6209999999999995E-2"/>
    <n v="3.1600000000000003E-2"/>
    <n v="0.43008000000000002"/>
    <n v="2.6175299999999999"/>
  </r>
  <r>
    <x v="1"/>
    <x v="13"/>
    <x v="8"/>
    <x v="5"/>
    <n v="19.079999999999998"/>
    <n v="1999.99"/>
    <n v="220"/>
    <n v="0.12134"/>
    <n v="3.5630000000000002E-2"/>
    <n v="6.7809999999999995E-2"/>
    <n v="3.0200000000000001E-3"/>
    <n v="0.33556999999999998"/>
    <n v="0.55359000000000003"/>
  </r>
  <r>
    <x v="1"/>
    <x v="13"/>
    <x v="8"/>
    <x v="6"/>
    <n v="55.96"/>
    <n v="320.7"/>
    <n v="901.16998000000001"/>
    <n v="0.31531999999999999"/>
    <n v="0"/>
    <n v="7.7060000000000003E-2"/>
    <n v="0.11658"/>
    <n v="0.87102999999999997"/>
    <n v="3.1871800000000001"/>
  </r>
  <r>
    <x v="1"/>
    <x v="13"/>
    <x v="8"/>
    <x v="7"/>
    <n v="1.53"/>
    <n v="200"/>
    <n v="0"/>
    <n v="7.5799999999999999E-3"/>
    <n v="6.2899999999999996E-3"/>
    <n v="3.0000000000000001E-5"/>
    <n v="3.3E-4"/>
    <n v="2.1059999999999999E-2"/>
    <n v="0"/>
  </r>
  <r>
    <x v="1"/>
    <x v="13"/>
    <x v="8"/>
    <x v="8"/>
    <n v="14.38"/>
    <n v="344.69"/>
    <n v="606.66016000000002"/>
    <n v="9.6049999999999996E-2"/>
    <n v="1.9910000000000001E-2"/>
    <n v="1.5049999999999999E-2"/>
    <n v="2.4209999999999999E-2"/>
    <n v="0.26363999999999999"/>
    <n v="2.12886"/>
  </r>
  <r>
    <x v="1"/>
    <x v="13"/>
    <x v="8"/>
    <x v="9"/>
    <n v="0.17"/>
    <n v="207.2"/>
    <n v="10.36"/>
    <n v="8.5999999999999998E-4"/>
    <n v="0"/>
    <n v="6.9999999999999994E-5"/>
    <n v="2.4000000000000001E-4"/>
    <n v="2.3400000000000001E-3"/>
    <n v="4.197E-2"/>
  </r>
  <r>
    <x v="1"/>
    <x v="13"/>
    <x v="8"/>
    <x v="10"/>
    <n v="35.92"/>
    <n v="366.45"/>
    <n v="40.31006"/>
    <n v="0.18009"/>
    <n v="8.9910000000000004E-2"/>
    <n v="4.7200000000000002E-3"/>
    <n v="2.2179999999999998E-2"/>
    <n v="0.49994"/>
    <n v="0.14129"/>
  </r>
  <r>
    <x v="1"/>
    <x v="14"/>
    <x v="0"/>
    <x v="0"/>
    <n v="1.1399999999999999"/>
    <n v="216.67"/>
    <n v="6.5"/>
    <n v="5.6899999999999997E-3"/>
    <n v="4.45E-3"/>
    <n v="1.0000000000000001E-5"/>
    <n v="3.8999999999999999E-4"/>
    <n v="1.5769999999999999E-2"/>
    <n v="2.5409999999999999E-2"/>
  </r>
  <r>
    <x v="1"/>
    <x v="14"/>
    <x v="0"/>
    <x v="1"/>
    <n v="6.2"/>
    <n v="312"/>
    <n v="46.800049999999999"/>
    <n v="3.1859999999999999E-2"/>
    <n v="1.034E-2"/>
    <n v="4.0800000000000003E-3"/>
    <n v="6.7299999999999999E-3"/>
    <n v="8.8279999999999997E-2"/>
    <n v="0.16966000000000001"/>
  </r>
  <r>
    <x v="1"/>
    <x v="14"/>
    <x v="0"/>
    <x v="2"/>
    <n v="0.36"/>
    <n v="200"/>
    <n v="0"/>
    <n v="1.7799999999999999E-3"/>
    <n v="9.3000000000000005E-4"/>
    <n v="0"/>
    <n v="6.9999999999999994E-5"/>
    <n v="4.9500000000000004E-3"/>
    <n v="0"/>
  </r>
  <r>
    <x v="1"/>
    <x v="14"/>
    <x v="0"/>
    <x v="3"/>
    <n v="0.36"/>
    <n v="200"/>
    <n v="0"/>
    <n v="1.7799999999999999E-3"/>
    <n v="1.2999999999999999E-3"/>
    <n v="4.0000000000000003E-5"/>
    <n v="3.0000000000000001E-5"/>
    <n v="4.9500000000000004E-3"/>
    <n v="0"/>
  </r>
  <r>
    <x v="1"/>
    <x v="14"/>
    <x v="0"/>
    <x v="4"/>
    <n v="2.66"/>
    <n v="661.18"/>
    <n v="112.39995999999999"/>
    <n v="2.1690000000000001E-2"/>
    <n v="0"/>
    <n v="4.3299999999999996E-3"/>
    <n v="6.6E-3"/>
    <n v="5.9589999999999997E-2"/>
    <n v="0.32622000000000001"/>
  </r>
  <r>
    <x v="1"/>
    <x v="14"/>
    <x v="0"/>
    <x v="5"/>
    <n v="4.82"/>
    <n v="268.33"/>
    <n v="56.349980000000002"/>
    <n v="2.5100000000000001E-2"/>
    <n v="3.8E-3"/>
    <n v="5.8199999999999997E-3"/>
    <n v="4.0800000000000003E-3"/>
    <n v="6.9459999999999994E-2"/>
    <n v="0.20774999999999999"/>
  </r>
  <r>
    <x v="1"/>
    <x v="14"/>
    <x v="0"/>
    <x v="6"/>
    <n v="11.4"/>
    <n v="515.33000000000004"/>
    <n v="46.37988"/>
    <n v="5.808E-2"/>
    <n v="1.069E-2"/>
    <n v="2.1000000000000001E-4"/>
    <n v="1.821E-2"/>
    <n v="0.16116"/>
    <n v="0.151"/>
  </r>
  <r>
    <x v="1"/>
    <x v="14"/>
    <x v="0"/>
    <x v="7"/>
    <n v="0.36"/>
    <n v="200"/>
    <n v="0"/>
    <n v="1.7799999999999999E-3"/>
    <n v="1.3500000000000001E-3"/>
    <n v="0"/>
    <n v="9.0000000000000006E-5"/>
    <n v="4.9500000000000004E-3"/>
    <n v="0"/>
  </r>
  <r>
    <x v="1"/>
    <x v="14"/>
    <x v="0"/>
    <x v="8"/>
    <n v="2.35"/>
    <n v="437.44"/>
    <n v="39.369999999999997"/>
    <n v="1.277E-2"/>
    <n v="7.7799999999999996E-3"/>
    <n v="2.3000000000000001E-4"/>
    <n v="1.2800000000000001E-3"/>
    <n v="3.533E-2"/>
    <n v="0.13242999999999999"/>
  </r>
  <r>
    <x v="1"/>
    <x v="14"/>
    <x v="0"/>
    <x v="9"/>
    <n v="0.22"/>
    <n v="236"/>
    <n v="18.88"/>
    <n v="1.3600000000000001E-3"/>
    <n v="0"/>
    <n v="3.0000000000000001E-5"/>
    <n v="7.9000000000000001E-4"/>
    <n v="3.6700000000000001E-3"/>
    <n v="7.2429999999999994E-2"/>
  </r>
  <r>
    <x v="1"/>
    <x v="14"/>
    <x v="0"/>
    <x v="10"/>
    <n v="8.56"/>
    <n v="689.9"/>
    <n v="68.989990000000006"/>
    <n v="4.6510000000000003E-2"/>
    <n v="2.3910000000000001E-2"/>
    <n v="5.9999999999999995E-4"/>
    <n v="8.5599999999999999E-3"/>
    <n v="0.1288"/>
    <n v="0.19732"/>
  </r>
  <r>
    <x v="1"/>
    <x v="14"/>
    <x v="1"/>
    <x v="0"/>
    <n v="20.94"/>
    <n v="251.63"/>
    <n v="1165.0498"/>
    <n v="0.13123000000000001"/>
    <n v="1.789E-2"/>
    <n v="3.9399999999999999E-3"/>
    <n v="7.0709999999999995E-2"/>
    <n v="0.35792000000000002"/>
    <n v="4.2984900000000001"/>
  </r>
  <r>
    <x v="1"/>
    <x v="14"/>
    <x v="1"/>
    <x v="1"/>
    <n v="38.15"/>
    <n v="200"/>
    <n v="0"/>
    <n v="0.189"/>
    <n v="5.0700000000000002E-2"/>
    <n v="3.0519999999999999E-2"/>
    <n v="0.10922"/>
    <n v="0.52500999999999998"/>
    <n v="0"/>
  </r>
  <r>
    <x v="1"/>
    <x v="14"/>
    <x v="1"/>
    <x v="2"/>
    <n v="11.2"/>
    <n v="399"/>
    <n v="897.75"/>
    <n v="9.8049999999999998E-2"/>
    <n v="2.1800000000000001E-3"/>
    <n v="4.7800000000000004E-3"/>
    <n v="6.3210000000000002E-2"/>
    <n v="0.26649"/>
    <n v="3.0906500000000001"/>
  </r>
  <r>
    <x v="1"/>
    <x v="14"/>
    <x v="1"/>
    <x v="3"/>
    <n v="2.37"/>
    <n v="200"/>
    <n v="0"/>
    <n v="1.174E-2"/>
    <n v="9.8300000000000002E-3"/>
    <n v="5.0000000000000001E-4"/>
    <n v="4.2999999999999999E-4"/>
    <n v="3.2620000000000003E-2"/>
    <n v="0"/>
  </r>
  <r>
    <x v="1"/>
    <x v="14"/>
    <x v="1"/>
    <x v="4"/>
    <n v="16.78"/>
    <n v="2000"/>
    <n v="780"/>
    <n v="0.19039"/>
    <n v="9.3000000000000005E-4"/>
    <n v="0.10365000000000001"/>
    <n v="4.088E-2"/>
    <n v="0.52237999999999996"/>
    <n v="1.9141600000000001"/>
  </r>
  <r>
    <x v="1"/>
    <x v="14"/>
    <x v="1"/>
    <x v="5"/>
    <n v="41.03"/>
    <n v="300.37"/>
    <n v="1459.7998"/>
    <n v="0.254"/>
    <n v="3.3079999999999998E-2"/>
    <n v="0.12471"/>
    <n v="4.5499999999999999E-2"/>
    <n v="0.69799999999999995"/>
    <n v="5.2185300000000003"/>
  </r>
  <r>
    <x v="1"/>
    <x v="14"/>
    <x v="1"/>
    <x v="6"/>
    <n v="128.06"/>
    <n v="358.03"/>
    <n v="5853.71875"/>
    <n v="0.98245000000000005"/>
    <n v="4.0000000000000003E-5"/>
    <n v="0.22101999999999999"/>
    <n v="0.48487000000000002"/>
    <n v="2.6902200000000001"/>
    <n v="19.459150000000001"/>
  </r>
  <r>
    <x v="1"/>
    <x v="14"/>
    <x v="1"/>
    <x v="7"/>
    <n v="2.39"/>
    <n v="200"/>
    <n v="0"/>
    <n v="1.184E-2"/>
    <n v="9.6799999999999994E-3"/>
    <n v="8.0000000000000007E-5"/>
    <n v="1.0300000000000001E-3"/>
    <n v="3.2890000000000003E-2"/>
    <n v="0"/>
  </r>
  <r>
    <x v="1"/>
    <x v="14"/>
    <x v="1"/>
    <x v="8"/>
    <n v="16.84"/>
    <n v="2000"/>
    <n v="680"/>
    <n v="0.17638999999999999"/>
    <n v="3.0640000000000001E-2"/>
    <n v="0.10433000000000001"/>
    <n v="8.2500000000000004E-3"/>
    <n v="0.4844"/>
    <n v="1.66875"/>
  </r>
  <r>
    <x v="1"/>
    <x v="14"/>
    <x v="1"/>
    <x v="9"/>
    <n v="2.93"/>
    <n v="215"/>
    <n v="234.34997999999999"/>
    <n v="1.562E-2"/>
    <n v="0"/>
    <n v="1.6000000000000001E-4"/>
    <n v="9.1500000000000001E-3"/>
    <n v="4.2250000000000003E-2"/>
    <n v="0.91864999999999997"/>
  </r>
  <r>
    <x v="1"/>
    <x v="14"/>
    <x v="1"/>
    <x v="10"/>
    <n v="57.49"/>
    <n v="1524.54"/>
    <n v="1234.87988"/>
    <n v="0.37698999999999999"/>
    <n v="0.11068"/>
    <n v="1.5779999999999999E-2"/>
    <n v="8.7809999999999999E-2"/>
    <n v="1.03973"/>
    <n v="3.2024599999999999"/>
  </r>
  <r>
    <x v="1"/>
    <x v="14"/>
    <x v="2"/>
    <x v="0"/>
    <n v="12.26"/>
    <n v="200"/>
    <n v="0"/>
    <n v="6.0740000000000002E-2"/>
    <n v="3.6450000000000003E-2"/>
    <n v="2.8500000000000001E-3"/>
    <n v="1.6449999999999999E-2"/>
    <n v="0.16872000000000001"/>
    <n v="0"/>
  </r>
  <r>
    <x v="1"/>
    <x v="14"/>
    <x v="2"/>
    <x v="1"/>
    <n v="65.44"/>
    <n v="200"/>
    <n v="0"/>
    <n v="0.32419999999999999"/>
    <n v="0.10184"/>
    <n v="6.3109999999999999E-2"/>
    <n v="0.17638999999999999"/>
    <n v="0.90056999999999998"/>
    <n v="0"/>
  </r>
  <r>
    <x v="1"/>
    <x v="14"/>
    <x v="2"/>
    <x v="2"/>
    <n v="4.08"/>
    <n v="200"/>
    <n v="0"/>
    <n v="2.0209999999999999E-2"/>
    <n v="1.2E-2"/>
    <n v="8.0000000000000007E-5"/>
    <n v="1.67E-3"/>
    <n v="5.6149999999999999E-2"/>
    <n v="0"/>
  </r>
  <r>
    <x v="1"/>
    <x v="14"/>
    <x v="2"/>
    <x v="3"/>
    <n v="4.1100000000000003"/>
    <n v="200"/>
    <n v="0"/>
    <n v="2.036E-2"/>
    <n v="1.6080000000000001E-2"/>
    <n v="8.0000000000000004E-4"/>
    <n v="1.25E-3"/>
    <n v="5.6559999999999999E-2"/>
    <n v="0"/>
  </r>
  <r>
    <x v="1"/>
    <x v="14"/>
    <x v="2"/>
    <x v="4"/>
    <n v="24.54"/>
    <n v="200"/>
    <n v="0"/>
    <n v="0.12157999999999999"/>
    <n v="7.6999999999999996E-4"/>
    <n v="0.10301"/>
    <n v="2.7999999999999998E-4"/>
    <n v="0.33771000000000001"/>
    <n v="0"/>
  </r>
  <r>
    <x v="1"/>
    <x v="14"/>
    <x v="2"/>
    <x v="5"/>
    <n v="49.09"/>
    <n v="200"/>
    <n v="0"/>
    <n v="0.2432"/>
    <n v="2.2939999999999999E-2"/>
    <n v="0.11568000000000001"/>
    <n v="5.0939999999999999E-2"/>
    <n v="0.67556000000000005"/>
    <n v="0"/>
  </r>
  <r>
    <x v="1"/>
    <x v="14"/>
    <x v="2"/>
    <x v="6"/>
    <n v="126.79"/>
    <n v="200"/>
    <n v="0"/>
    <n v="0.62814999999999999"/>
    <n v="7.5799999999999999E-3"/>
    <n v="4.947E-2"/>
    <n v="0.35435"/>
    <n v="1.74485"/>
    <n v="0"/>
  </r>
  <r>
    <x v="1"/>
    <x v="14"/>
    <x v="2"/>
    <x v="7"/>
    <n v="4.0999999999999996"/>
    <n v="200"/>
    <n v="0"/>
    <n v="2.0310000000000002E-2"/>
    <n v="1.669E-2"/>
    <n v="5.0000000000000002E-5"/>
    <n v="2.5300000000000001E-3"/>
    <n v="5.6419999999999998E-2"/>
    <n v="0"/>
  </r>
  <r>
    <x v="1"/>
    <x v="14"/>
    <x v="2"/>
    <x v="8"/>
    <n v="24.52"/>
    <n v="200"/>
    <n v="0"/>
    <n v="0.12148"/>
    <n v="6.3769999999999993E-2"/>
    <n v="1.1990000000000001E-2"/>
    <n v="3.8780000000000002E-2"/>
    <n v="0.33744000000000002"/>
    <n v="0"/>
  </r>
  <r>
    <x v="1"/>
    <x v="14"/>
    <x v="2"/>
    <x v="9"/>
    <n v="0"/>
    <n v="200"/>
    <n v="0"/>
    <n v="0"/>
    <n v="0"/>
    <n v="0"/>
    <n v="0"/>
    <n v="0"/>
    <n v="0"/>
  </r>
  <r>
    <x v="1"/>
    <x v="14"/>
    <x v="2"/>
    <x v="10"/>
    <n v="94.07"/>
    <n v="200"/>
    <n v="0"/>
    <n v="0.46604000000000001"/>
    <n v="0.22527"/>
    <n v="2.138E-2"/>
    <n v="0.12426"/>
    <n v="1.29457"/>
    <n v="0"/>
  </r>
  <r>
    <x v="1"/>
    <x v="14"/>
    <x v="3"/>
    <x v="0"/>
    <n v="1.46"/>
    <n v="200"/>
    <n v="0"/>
    <n v="7.2300000000000003E-3"/>
    <n v="5.0200000000000002E-3"/>
    <n v="2.7999999999999998E-4"/>
    <n v="1.32E-3"/>
    <n v="2.009E-2"/>
    <n v="0"/>
  </r>
  <r>
    <x v="1"/>
    <x v="14"/>
    <x v="3"/>
    <x v="1"/>
    <n v="7.88"/>
    <n v="200"/>
    <n v="0"/>
    <n v="3.9039999999999998E-2"/>
    <n v="1.274E-2"/>
    <n v="2.66E-3"/>
    <n v="1.7100000000000001E-2"/>
    <n v="0.10843999999999999"/>
    <n v="0"/>
  </r>
  <r>
    <x v="1"/>
    <x v="14"/>
    <x v="3"/>
    <x v="2"/>
    <n v="0.47"/>
    <n v="200"/>
    <n v="0"/>
    <n v="2.33E-3"/>
    <n v="1.8799999999999999E-3"/>
    <n v="0"/>
    <n v="1.6000000000000001E-4"/>
    <n v="6.4700000000000001E-3"/>
    <n v="0"/>
  </r>
  <r>
    <x v="1"/>
    <x v="14"/>
    <x v="3"/>
    <x v="3"/>
    <n v="0.5"/>
    <n v="200"/>
    <n v="0"/>
    <n v="2.48E-3"/>
    <n v="1.9599999999999999E-3"/>
    <n v="9.0000000000000006E-5"/>
    <n v="1E-4"/>
    <n v="6.8799999999999998E-3"/>
    <n v="0"/>
  </r>
  <r>
    <x v="1"/>
    <x v="14"/>
    <x v="3"/>
    <x v="4"/>
    <n v="2.97"/>
    <n v="200"/>
    <n v="0"/>
    <n v="1.4710000000000001E-2"/>
    <n v="0"/>
    <n v="8.94E-3"/>
    <n v="3.62E-3"/>
    <n v="4.0869999999999997E-2"/>
    <n v="0"/>
  </r>
  <r>
    <x v="1"/>
    <x v="14"/>
    <x v="3"/>
    <x v="5"/>
    <n v="5.94"/>
    <n v="200"/>
    <n v="0"/>
    <n v="2.9430000000000001E-2"/>
    <n v="9.8799999999999999E-3"/>
    <n v="6.3299999999999997E-3"/>
    <n v="3.13E-3"/>
    <n v="8.1739999999999993E-2"/>
    <n v="0"/>
  </r>
  <r>
    <x v="1"/>
    <x v="14"/>
    <x v="3"/>
    <x v="6"/>
    <n v="15.34"/>
    <n v="200"/>
    <n v="0"/>
    <n v="7.5999999999999998E-2"/>
    <n v="5.0000000000000002E-5"/>
    <n v="7.1300000000000001E-3"/>
    <n v="5.3069999999999999E-2"/>
    <n v="0.21110000000000001"/>
    <n v="0"/>
  </r>
  <r>
    <x v="1"/>
    <x v="14"/>
    <x v="3"/>
    <x v="7"/>
    <n v="0.5"/>
    <n v="200"/>
    <n v="0"/>
    <n v="2.48E-3"/>
    <n v="2.1099999999999999E-3"/>
    <n v="0"/>
    <n v="1.3999999999999999E-4"/>
    <n v="6.8799999999999998E-3"/>
    <n v="0"/>
  </r>
  <r>
    <x v="1"/>
    <x v="14"/>
    <x v="3"/>
    <x v="8"/>
    <n v="2.97"/>
    <n v="200"/>
    <n v="0"/>
    <n v="1.4710000000000001E-2"/>
    <n v="9.6500000000000006E-3"/>
    <n v="9.0000000000000006E-5"/>
    <n v="2.5400000000000002E-3"/>
    <n v="4.0869999999999997E-2"/>
    <n v="0"/>
  </r>
  <r>
    <x v="1"/>
    <x v="14"/>
    <x v="3"/>
    <x v="9"/>
    <n v="0"/>
    <n v="200"/>
    <n v="0"/>
    <n v="0"/>
    <n v="0"/>
    <n v="0"/>
    <n v="0"/>
    <n v="0"/>
    <n v="0"/>
  </r>
  <r>
    <x v="1"/>
    <x v="14"/>
    <x v="3"/>
    <x v="10"/>
    <n v="11.4"/>
    <n v="200"/>
    <n v="0"/>
    <n v="5.6480000000000002E-2"/>
    <n v="4.3220000000000001E-2"/>
    <n v="1.81E-3"/>
    <n v="4.6499999999999996E-3"/>
    <n v="0.15687999999999999"/>
    <n v="0"/>
  </r>
  <r>
    <x v="1"/>
    <x v="14"/>
    <x v="4"/>
    <x v="0"/>
    <n v="8.1999999999999993"/>
    <n v="200"/>
    <n v="0"/>
    <n v="4.0620000000000003E-2"/>
    <n v="1.9879999999999998E-2"/>
    <n v="1.72E-3"/>
    <n v="8.6999999999999994E-3"/>
    <n v="0.11285000000000001"/>
    <n v="0"/>
  </r>
  <r>
    <x v="1"/>
    <x v="14"/>
    <x v="4"/>
    <x v="1"/>
    <n v="43.81"/>
    <n v="200"/>
    <n v="0"/>
    <n v="0.21704000000000001"/>
    <n v="6.7890000000000006E-2"/>
    <n v="2.4140000000000002E-2"/>
    <n v="2.5329999999999998E-2"/>
    <n v="0.60289999999999999"/>
    <n v="0"/>
  </r>
  <r>
    <x v="1"/>
    <x v="14"/>
    <x v="4"/>
    <x v="2"/>
    <n v="2.73"/>
    <n v="200"/>
    <n v="0"/>
    <n v="1.353E-2"/>
    <n v="8.6800000000000002E-3"/>
    <n v="1.9000000000000001E-4"/>
    <n v="6.9999999999999994E-5"/>
    <n v="3.7569999999999999E-2"/>
    <n v="0"/>
  </r>
  <r>
    <x v="1"/>
    <x v="14"/>
    <x v="4"/>
    <x v="3"/>
    <n v="2.74"/>
    <n v="200"/>
    <n v="0"/>
    <n v="1.357E-2"/>
    <n v="1.069E-2"/>
    <n v="4.6000000000000001E-4"/>
    <n v="3.6999999999999999E-4"/>
    <n v="3.771E-2"/>
    <n v="0"/>
  </r>
  <r>
    <x v="1"/>
    <x v="14"/>
    <x v="4"/>
    <x v="4"/>
    <n v="16.420000000000002"/>
    <n v="200"/>
    <n v="0"/>
    <n v="8.1350000000000006E-2"/>
    <n v="6.8000000000000005E-4"/>
    <n v="6.2810000000000005E-2"/>
    <n v="1.7700000000000001E-3"/>
    <n v="0.22597"/>
    <n v="0"/>
  </r>
  <r>
    <x v="1"/>
    <x v="14"/>
    <x v="4"/>
    <x v="5"/>
    <n v="32.9"/>
    <n v="200"/>
    <n v="0"/>
    <n v="0.16299"/>
    <n v="2.9510000000000002E-2"/>
    <n v="4.9959999999999997E-2"/>
    <n v="5.6600000000000001E-3"/>
    <n v="0.45276"/>
    <n v="0"/>
  </r>
  <r>
    <x v="1"/>
    <x v="14"/>
    <x v="4"/>
    <x v="6"/>
    <n v="84.87"/>
    <n v="200"/>
    <n v="0"/>
    <n v="0.42046"/>
    <n v="3.5E-4"/>
    <n v="7.26E-3"/>
    <n v="0.11166"/>
    <n v="1.1679600000000001"/>
    <n v="0"/>
  </r>
  <r>
    <x v="1"/>
    <x v="14"/>
    <x v="4"/>
    <x v="7"/>
    <n v="2.73"/>
    <n v="200"/>
    <n v="0"/>
    <n v="1.353E-2"/>
    <n v="1.085E-2"/>
    <n v="5.0000000000000002E-5"/>
    <n v="3.2000000000000003E-4"/>
    <n v="3.7569999999999999E-2"/>
    <n v="0"/>
  </r>
  <r>
    <x v="1"/>
    <x v="14"/>
    <x v="4"/>
    <x v="8"/>
    <n v="16.440000000000001"/>
    <n v="200"/>
    <n v="0"/>
    <n v="8.1449999999999995E-2"/>
    <n v="3.671E-2"/>
    <n v="1.353E-2"/>
    <n v="1.0359999999999999E-2"/>
    <n v="0.22624"/>
    <n v="0"/>
  </r>
  <r>
    <x v="1"/>
    <x v="14"/>
    <x v="4"/>
    <x v="9"/>
    <n v="0"/>
    <n v="200"/>
    <n v="0"/>
    <n v="0"/>
    <n v="0"/>
    <n v="0"/>
    <n v="0"/>
    <n v="0"/>
    <n v="0"/>
  </r>
  <r>
    <x v="1"/>
    <x v="14"/>
    <x v="4"/>
    <x v="10"/>
    <n v="63.02"/>
    <n v="200"/>
    <n v="0"/>
    <n v="0.31222"/>
    <n v="0.11183"/>
    <n v="7.77E-3"/>
    <n v="5.45E-2"/>
    <n v="0.86726000000000003"/>
    <n v="0"/>
  </r>
  <r>
    <x v="1"/>
    <x v="14"/>
    <x v="5"/>
    <x v="0"/>
    <n v="0.89"/>
    <n v="200"/>
    <n v="0"/>
    <n v="4.4099999999999999E-3"/>
    <n v="2.63E-3"/>
    <n v="3.0000000000000001E-5"/>
    <n v="6.4000000000000005E-4"/>
    <n v="1.225E-2"/>
    <n v="0"/>
  </r>
  <r>
    <x v="1"/>
    <x v="14"/>
    <x v="5"/>
    <x v="1"/>
    <n v="4.9000000000000004"/>
    <n v="200"/>
    <n v="0"/>
    <n v="2.4279999999999999E-2"/>
    <n v="6.5100000000000002E-3"/>
    <n v="1.3799999999999999E-3"/>
    <n v="4.2300000000000003E-3"/>
    <n v="6.7430000000000004E-2"/>
    <n v="0"/>
  </r>
  <r>
    <x v="1"/>
    <x v="14"/>
    <x v="5"/>
    <x v="2"/>
    <n v="0.28999999999999998"/>
    <n v="200"/>
    <n v="0"/>
    <n v="1.4400000000000001E-3"/>
    <n v="9.6000000000000002E-4"/>
    <n v="0"/>
    <n v="1.0000000000000001E-5"/>
    <n v="3.9899999999999996E-3"/>
    <n v="0"/>
  </r>
  <r>
    <x v="1"/>
    <x v="14"/>
    <x v="5"/>
    <x v="3"/>
    <n v="0.28999999999999998"/>
    <n v="200"/>
    <n v="0"/>
    <n v="1.4400000000000001E-3"/>
    <n v="1.16E-3"/>
    <n v="3.0000000000000001E-5"/>
    <n v="3.0000000000000001E-5"/>
    <n v="3.9899999999999996E-3"/>
    <n v="0"/>
  </r>
  <r>
    <x v="1"/>
    <x v="14"/>
    <x v="5"/>
    <x v="4"/>
    <n v="1.85"/>
    <n v="200"/>
    <n v="0"/>
    <n v="9.1699999999999993E-3"/>
    <n v="1.3999999999999999E-4"/>
    <n v="6.7400000000000003E-3"/>
    <n v="9.6000000000000002E-4"/>
    <n v="2.546E-2"/>
    <n v="0"/>
  </r>
  <r>
    <x v="1"/>
    <x v="14"/>
    <x v="5"/>
    <x v="5"/>
    <n v="3.7"/>
    <n v="200"/>
    <n v="0"/>
    <n v="1.8329999999999999E-2"/>
    <n v="7.5599999999999999E-3"/>
    <n v="7.0600000000000003E-3"/>
    <n v="1.3600000000000001E-3"/>
    <n v="5.092E-2"/>
    <n v="0"/>
  </r>
  <r>
    <x v="1"/>
    <x v="14"/>
    <x v="5"/>
    <x v="6"/>
    <n v="9.58"/>
    <n v="200"/>
    <n v="0"/>
    <n v="4.7460000000000002E-2"/>
    <n v="0"/>
    <n v="2.1199999999999999E-3"/>
    <n v="1.0670000000000001E-2"/>
    <n v="0.13184000000000001"/>
    <n v="0"/>
  </r>
  <r>
    <x v="1"/>
    <x v="14"/>
    <x v="5"/>
    <x v="7"/>
    <n v="0.28999999999999998"/>
    <n v="200"/>
    <n v="0"/>
    <n v="1.4400000000000001E-3"/>
    <n v="1.1299999999999999E-3"/>
    <n v="0"/>
    <n v="4.0000000000000003E-5"/>
    <n v="3.9899999999999996E-3"/>
    <n v="0"/>
  </r>
  <r>
    <x v="1"/>
    <x v="14"/>
    <x v="5"/>
    <x v="8"/>
    <n v="1.85"/>
    <n v="200"/>
    <n v="0"/>
    <n v="9.1699999999999993E-3"/>
    <n v="4.1700000000000001E-3"/>
    <n v="4.2999999999999999E-4"/>
    <n v="1.6000000000000001E-3"/>
    <n v="2.546E-2"/>
    <n v="0"/>
  </r>
  <r>
    <x v="1"/>
    <x v="14"/>
    <x v="5"/>
    <x v="9"/>
    <n v="0"/>
    <n v="200"/>
    <n v="0"/>
    <n v="0"/>
    <n v="0"/>
    <n v="0"/>
    <n v="0"/>
    <n v="0"/>
    <n v="0"/>
  </r>
  <r>
    <x v="1"/>
    <x v="14"/>
    <x v="5"/>
    <x v="10"/>
    <n v="7.09"/>
    <n v="200"/>
    <n v="0"/>
    <n v="3.5130000000000002E-2"/>
    <n v="2.6540000000000001E-2"/>
    <n v="2.9E-4"/>
    <n v="3.1900000000000001E-3"/>
    <n v="9.7570000000000004E-2"/>
    <n v="0"/>
  </r>
  <r>
    <x v="1"/>
    <x v="14"/>
    <x v="6"/>
    <x v="0"/>
    <n v="2.4900000000000002"/>
    <n v="200"/>
    <n v="0"/>
    <n v="1.234E-2"/>
    <n v="6.9499999999999996E-3"/>
    <n v="3.1E-4"/>
    <n v="2.99E-3"/>
    <n v="3.4270000000000002E-2"/>
    <n v="0"/>
  </r>
  <r>
    <x v="1"/>
    <x v="14"/>
    <x v="6"/>
    <x v="1"/>
    <n v="13.48"/>
    <n v="200"/>
    <n v="0"/>
    <n v="6.6780000000000006E-2"/>
    <n v="2.4049999999999998E-2"/>
    <n v="1.221E-2"/>
    <n v="9.6600000000000002E-3"/>
    <n v="0.18551000000000001"/>
    <n v="0"/>
  </r>
  <r>
    <x v="1"/>
    <x v="14"/>
    <x v="6"/>
    <x v="2"/>
    <n v="0.84"/>
    <n v="200"/>
    <n v="0"/>
    <n v="4.1599999999999996E-3"/>
    <n v="2.3999999999999998E-3"/>
    <n v="2.0000000000000002E-5"/>
    <n v="4.0000000000000003E-5"/>
    <n v="1.1560000000000001E-2"/>
    <n v="0"/>
  </r>
  <r>
    <x v="1"/>
    <x v="14"/>
    <x v="6"/>
    <x v="3"/>
    <n v="0.83"/>
    <n v="200"/>
    <n v="0"/>
    <n v="4.1099999999999999E-3"/>
    <n v="3.0699999999999998E-3"/>
    <n v="2.1000000000000001E-4"/>
    <n v="5.0000000000000002E-5"/>
    <n v="1.142E-2"/>
    <n v="0"/>
  </r>
  <r>
    <x v="1"/>
    <x v="14"/>
    <x v="6"/>
    <x v="4"/>
    <n v="5.04"/>
    <n v="200"/>
    <n v="0"/>
    <n v="2.4969999999999999E-2"/>
    <n v="0"/>
    <n v="1.8849999999999999E-2"/>
    <n v="2.3600000000000001E-3"/>
    <n v="6.9360000000000005E-2"/>
    <n v="0"/>
  </r>
  <r>
    <x v="1"/>
    <x v="14"/>
    <x v="6"/>
    <x v="5"/>
    <n v="10.08"/>
    <n v="200"/>
    <n v="0"/>
    <n v="4.9939999999999998E-2"/>
    <n v="1.6369999999999999E-2"/>
    <n v="1.2749999999999999E-2"/>
    <n v="3.0000000000000001E-3"/>
    <n v="0.13872000000000001"/>
    <n v="0"/>
  </r>
  <r>
    <x v="1"/>
    <x v="14"/>
    <x v="6"/>
    <x v="6"/>
    <n v="26.08"/>
    <n v="200"/>
    <n v="0"/>
    <n v="0.12920999999999999"/>
    <n v="0"/>
    <n v="9.7300000000000008E-3"/>
    <n v="5.5500000000000001E-2"/>
    <n v="0.35891000000000001"/>
    <n v="0"/>
  </r>
  <r>
    <x v="1"/>
    <x v="14"/>
    <x v="6"/>
    <x v="7"/>
    <n v="0.83"/>
    <n v="200"/>
    <n v="0"/>
    <n v="4.1099999999999999E-3"/>
    <n v="3.2799999999999999E-3"/>
    <n v="4.0000000000000003E-5"/>
    <n v="1.4999999999999999E-4"/>
    <n v="1.142E-2"/>
    <n v="0"/>
  </r>
  <r>
    <x v="1"/>
    <x v="14"/>
    <x v="6"/>
    <x v="8"/>
    <n v="5.05"/>
    <n v="200"/>
    <n v="0"/>
    <n v="2.5020000000000001E-2"/>
    <n v="1.278E-2"/>
    <n v="3.1099999999999999E-3"/>
    <n v="4.0600000000000002E-3"/>
    <n v="6.9500000000000006E-2"/>
    <n v="0"/>
  </r>
  <r>
    <x v="1"/>
    <x v="14"/>
    <x v="6"/>
    <x v="9"/>
    <n v="0"/>
    <n v="200"/>
    <n v="0"/>
    <n v="0"/>
    <n v="0"/>
    <n v="0"/>
    <n v="0"/>
    <n v="0"/>
    <n v="0"/>
  </r>
  <r>
    <x v="1"/>
    <x v="14"/>
    <x v="6"/>
    <x v="10"/>
    <n v="19.34"/>
    <n v="200"/>
    <n v="0"/>
    <n v="9.5810000000000006E-2"/>
    <n v="4.9020000000000001E-2"/>
    <n v="1.0200000000000001E-3"/>
    <n v="6.0299999999999998E-3"/>
    <n v="0.26615"/>
    <n v="0"/>
  </r>
  <r>
    <x v="1"/>
    <x v="14"/>
    <x v="7"/>
    <x v="0"/>
    <n v="1.77"/>
    <n v="200"/>
    <n v="0"/>
    <n v="8.77E-3"/>
    <n v="5.3699999999999998E-3"/>
    <n v="1.6000000000000001E-4"/>
    <n v="2.1900000000000001E-3"/>
    <n v="2.436E-2"/>
    <n v="0"/>
  </r>
  <r>
    <x v="1"/>
    <x v="14"/>
    <x v="7"/>
    <x v="1"/>
    <n v="9.6300000000000008"/>
    <n v="200"/>
    <n v="0"/>
    <n v="4.7710000000000002E-2"/>
    <n v="2.1299999999999999E-2"/>
    <n v="5.6899999999999997E-3"/>
    <n v="1.274E-2"/>
    <n v="0.13253000000000001"/>
    <n v="0"/>
  </r>
  <r>
    <x v="1"/>
    <x v="14"/>
    <x v="7"/>
    <x v="2"/>
    <n v="0.57999999999999996"/>
    <n v="200"/>
    <n v="0"/>
    <n v="2.8700000000000002E-3"/>
    <n v="1.97E-3"/>
    <n v="2.0000000000000002E-5"/>
    <n v="3.4000000000000002E-4"/>
    <n v="7.9799999999999992E-3"/>
    <n v="0"/>
  </r>
  <r>
    <x v="1"/>
    <x v="14"/>
    <x v="7"/>
    <x v="3"/>
    <n v="0.61"/>
    <n v="200"/>
    <n v="0"/>
    <n v="3.0200000000000001E-3"/>
    <n v="2.6099999999999999E-3"/>
    <n v="9.0000000000000006E-5"/>
    <n v="6.9999999999999994E-5"/>
    <n v="8.3899999999999999E-3"/>
    <n v="0"/>
  </r>
  <r>
    <x v="1"/>
    <x v="14"/>
    <x v="7"/>
    <x v="4"/>
    <n v="3.59"/>
    <n v="200"/>
    <n v="0"/>
    <n v="1.779E-2"/>
    <n v="0"/>
    <n v="1.4460000000000001E-2"/>
    <n v="7.2000000000000005E-4"/>
    <n v="4.9399999999999999E-2"/>
    <n v="0"/>
  </r>
  <r>
    <x v="1"/>
    <x v="14"/>
    <x v="7"/>
    <x v="5"/>
    <n v="7.27"/>
    <n v="200"/>
    <n v="0"/>
    <n v="3.6020000000000003E-2"/>
    <n v="1.257E-2"/>
    <n v="2.2769999999999999E-2"/>
    <n v="7.3999999999999999E-4"/>
    <n v="0.10005"/>
    <n v="0"/>
  </r>
  <r>
    <x v="1"/>
    <x v="14"/>
    <x v="7"/>
    <x v="6"/>
    <n v="18.809999999999999"/>
    <n v="200"/>
    <n v="0"/>
    <n v="9.3189999999999995E-2"/>
    <n v="0"/>
    <n v="1.6E-2"/>
    <n v="5.4899999999999997E-2"/>
    <n v="0.25885999999999998"/>
    <n v="0"/>
  </r>
  <r>
    <x v="1"/>
    <x v="14"/>
    <x v="7"/>
    <x v="7"/>
    <n v="0.61"/>
    <n v="200"/>
    <n v="0"/>
    <n v="3.0200000000000001E-3"/>
    <n v="2.63E-3"/>
    <n v="1.0000000000000001E-5"/>
    <n v="2.7999999999999998E-4"/>
    <n v="8.3899999999999999E-3"/>
    <n v="0"/>
  </r>
  <r>
    <x v="1"/>
    <x v="14"/>
    <x v="7"/>
    <x v="8"/>
    <n v="3.63"/>
    <n v="200"/>
    <n v="0"/>
    <n v="1.7979999999999999E-2"/>
    <n v="6.4999999999999997E-3"/>
    <n v="3.3300000000000001E-3"/>
    <n v="4.9199999999999999E-3"/>
    <n v="4.9959999999999997E-2"/>
    <n v="0"/>
  </r>
  <r>
    <x v="1"/>
    <x v="14"/>
    <x v="7"/>
    <x v="9"/>
    <n v="0"/>
    <n v="200"/>
    <n v="0"/>
    <n v="0"/>
    <n v="0"/>
    <n v="0"/>
    <n v="0"/>
    <n v="0"/>
    <n v="0"/>
  </r>
  <r>
    <x v="1"/>
    <x v="14"/>
    <x v="7"/>
    <x v="10"/>
    <n v="13.94"/>
    <n v="200"/>
    <n v="0"/>
    <n v="6.9059999999999996E-2"/>
    <n v="5.1529999999999999E-2"/>
    <n v="2.1000000000000001E-4"/>
    <n v="1.516E-2"/>
    <n v="0.19184000000000001"/>
    <n v="0"/>
  </r>
  <r>
    <x v="1"/>
    <x v="14"/>
    <x v="8"/>
    <x v="0"/>
    <n v="6.98"/>
    <n v="374.26"/>
    <n v="172.16003000000001"/>
    <n v="4.5170000000000002E-2"/>
    <n v="1.738E-2"/>
    <n v="1.189E-2"/>
    <n v="7.5900000000000004E-3"/>
    <n v="0.12404"/>
    <n v="0.59014"/>
  </r>
  <r>
    <x v="1"/>
    <x v="14"/>
    <x v="8"/>
    <x v="1"/>
    <n v="24.72"/>
    <n v="200"/>
    <n v="0"/>
    <n v="0.12418999999999999"/>
    <n v="9.1480000000000006E-2"/>
    <n v="4.4600000000000004E-3"/>
    <n v="1.5610000000000001E-2"/>
    <n v="0.34483000000000003"/>
    <n v="0"/>
  </r>
  <r>
    <x v="1"/>
    <x v="14"/>
    <x v="8"/>
    <x v="2"/>
    <n v="1.54"/>
    <n v="200"/>
    <n v="0"/>
    <n v="7.6499999999999997E-3"/>
    <n v="1.2899999999999999E-3"/>
    <n v="1E-4"/>
    <n v="4.6999999999999999E-4"/>
    <n v="2.1239999999999998E-2"/>
    <n v="0"/>
  </r>
  <r>
    <x v="1"/>
    <x v="14"/>
    <x v="8"/>
    <x v="3"/>
    <n v="1.66"/>
    <n v="200"/>
    <n v="6"/>
    <n v="8.2299999999999995E-3"/>
    <n v="6.0400000000000002E-3"/>
    <n v="6.3000000000000003E-4"/>
    <n v="3.4000000000000002E-4"/>
    <n v="2.2800000000000001E-2"/>
    <n v="2.3879999999999998E-2"/>
  </r>
  <r>
    <x v="1"/>
    <x v="14"/>
    <x v="8"/>
    <x v="4"/>
    <n v="14.3"/>
    <n v="1031.1400000000001"/>
    <n v="907.3999"/>
    <n v="0.17952000000000001"/>
    <n v="0"/>
    <n v="9.5610000000000001E-2"/>
    <n v="3.7920000000000002E-2"/>
    <n v="0.49095"/>
    <n v="2.5025300000000001"/>
  </r>
  <r>
    <x v="1"/>
    <x v="14"/>
    <x v="8"/>
    <x v="5"/>
    <n v="19.190000000000001"/>
    <n v="1999.99"/>
    <n v="220"/>
    <n v="0.1268"/>
    <n v="3.5630000000000002E-2"/>
    <n v="7.1629999999999999E-2"/>
    <n v="3.0200000000000001E-3"/>
    <n v="0.35032999999999997"/>
    <n v="0.53988999999999998"/>
  </r>
  <r>
    <x v="1"/>
    <x v="14"/>
    <x v="8"/>
    <x v="6"/>
    <n v="57.47"/>
    <n v="414.66"/>
    <n v="626.12987999999996"/>
    <n v="0.33085999999999999"/>
    <n v="0"/>
    <n v="7.9030000000000003E-2"/>
    <n v="0.12428"/>
    <n v="0.91303999999999996"/>
    <n v="2.0352899999999998"/>
  </r>
  <r>
    <x v="1"/>
    <x v="14"/>
    <x v="8"/>
    <x v="7"/>
    <n v="1.53"/>
    <n v="200"/>
    <n v="0"/>
    <n v="7.5799999999999999E-3"/>
    <n v="6.2899999999999996E-3"/>
    <n v="3.0000000000000001E-5"/>
    <n v="3.3E-4"/>
    <n v="2.1059999999999999E-2"/>
    <n v="0"/>
  </r>
  <r>
    <x v="1"/>
    <x v="14"/>
    <x v="8"/>
    <x v="8"/>
    <n v="15.04"/>
    <n v="530.05999999999995"/>
    <n v="349.83983999999998"/>
    <n v="0.10473"/>
    <n v="1.9910000000000001E-2"/>
    <n v="1.66E-2"/>
    <n v="2.742E-2"/>
    <n v="0.28710999999999998"/>
    <n v="1.09711"/>
  </r>
  <r>
    <x v="1"/>
    <x v="14"/>
    <x v="8"/>
    <x v="9"/>
    <n v="0.19"/>
    <n v="209"/>
    <n v="4.18"/>
    <n v="9.7000000000000005E-4"/>
    <n v="0"/>
    <n v="9.0000000000000006E-5"/>
    <n v="2.7999999999999998E-4"/>
    <n v="2.6199999999999999E-3"/>
    <n v="1.6480000000000002E-2"/>
  </r>
  <r>
    <x v="1"/>
    <x v="14"/>
    <x v="8"/>
    <x v="10"/>
    <n v="35.97"/>
    <n v="439.01"/>
    <n v="21.950199999999999"/>
    <n v="0.18063000000000001"/>
    <n v="8.9910000000000004E-2"/>
    <n v="4.7499999999999999E-3"/>
    <n v="2.2349999999999998E-2"/>
    <n v="0.50141999999999998"/>
    <n v="7.1080000000000004E-2"/>
  </r>
  <r>
    <x v="1"/>
    <x v="15"/>
    <x v="0"/>
    <x v="0"/>
    <n v="1.23"/>
    <n v="211.11"/>
    <n v="19"/>
    <n v="6.1599999999999997E-3"/>
    <n v="4.45E-3"/>
    <n v="1.0000000000000001E-5"/>
    <n v="5.1000000000000004E-4"/>
    <n v="1.7049999999999999E-2"/>
    <n v="7.2830000000000006E-2"/>
  </r>
  <r>
    <x v="1"/>
    <x v="15"/>
    <x v="0"/>
    <x v="1"/>
    <n v="6.36"/>
    <n v="312"/>
    <n v="49.92004"/>
    <n v="3.3099999999999997E-2"/>
    <n v="1.034E-2"/>
    <n v="4.28E-3"/>
    <n v="7.0600000000000003E-3"/>
    <n v="9.1630000000000003E-2"/>
    <n v="0.17641999999999999"/>
  </r>
  <r>
    <x v="1"/>
    <x v="15"/>
    <x v="0"/>
    <x v="2"/>
    <n v="0.36"/>
    <n v="200"/>
    <n v="0"/>
    <n v="1.7799999999999999E-3"/>
    <n v="9.3000000000000005E-4"/>
    <n v="0"/>
    <n v="6.9999999999999994E-5"/>
    <n v="4.9500000000000004E-3"/>
    <n v="0"/>
  </r>
  <r>
    <x v="1"/>
    <x v="15"/>
    <x v="0"/>
    <x v="3"/>
    <n v="0.36"/>
    <n v="200"/>
    <n v="0"/>
    <n v="1.7799999999999999E-3"/>
    <n v="1.2999999999999999E-3"/>
    <n v="4.0000000000000003E-5"/>
    <n v="3.0000000000000001E-5"/>
    <n v="4.9500000000000004E-3"/>
    <n v="0"/>
  </r>
  <r>
    <x v="1"/>
    <x v="15"/>
    <x v="0"/>
    <x v="4"/>
    <n v="2.89"/>
    <n v="562.78"/>
    <n v="129.44"/>
    <n v="2.4910000000000002E-2"/>
    <n v="0"/>
    <n v="4.5199999999999997E-3"/>
    <n v="7.4599999999999996E-3"/>
    <n v="6.8269999999999997E-2"/>
    <n v="0.37945000000000001"/>
  </r>
  <r>
    <x v="1"/>
    <x v="15"/>
    <x v="0"/>
    <x v="5"/>
    <n v="5.17"/>
    <n v="241"/>
    <n v="84.349980000000002"/>
    <n v="2.7189999999999999E-2"/>
    <n v="3.8E-3"/>
    <n v="6.2399999999999999E-3"/>
    <n v="4.4200000000000003E-3"/>
    <n v="7.5120000000000006E-2"/>
    <n v="0.31117"/>
  </r>
  <r>
    <x v="1"/>
    <x v="15"/>
    <x v="0"/>
    <x v="6"/>
    <n v="11.49"/>
    <n v="516.11"/>
    <n v="46.449950000000001"/>
    <n v="5.9240000000000001E-2"/>
    <n v="1.069E-2"/>
    <n v="2.2000000000000001E-4"/>
    <n v="1.8499999999999999E-2"/>
    <n v="0.16427"/>
    <n v="0.1474"/>
  </r>
  <r>
    <x v="1"/>
    <x v="15"/>
    <x v="0"/>
    <x v="7"/>
    <n v="0.36"/>
    <n v="200"/>
    <n v="0"/>
    <n v="1.7799999999999999E-3"/>
    <n v="1.3500000000000001E-3"/>
    <n v="0"/>
    <n v="9.0000000000000006E-5"/>
    <n v="4.9500000000000004E-3"/>
    <n v="0"/>
  </r>
  <r>
    <x v="1"/>
    <x v="15"/>
    <x v="0"/>
    <x v="8"/>
    <n v="2.4900000000000002"/>
    <n v="391"/>
    <n v="54.739989999999999"/>
    <n v="1.413E-2"/>
    <n v="7.7799999999999996E-3"/>
    <n v="2.7E-4"/>
    <n v="1.5299999999999999E-3"/>
    <n v="3.9E-2"/>
    <n v="0.18279999999999999"/>
  </r>
  <r>
    <x v="1"/>
    <x v="15"/>
    <x v="0"/>
    <x v="9"/>
    <n v="0.34"/>
    <n v="226"/>
    <n v="27.12"/>
    <n v="2.0300000000000001E-3"/>
    <n v="0"/>
    <n v="4.0000000000000003E-5"/>
    <n v="1.1000000000000001E-3"/>
    <n v="5.4900000000000001E-3"/>
    <n v="0.10234"/>
  </r>
  <r>
    <x v="1"/>
    <x v="15"/>
    <x v="0"/>
    <x v="10"/>
    <n v="8.76"/>
    <n v="444.95"/>
    <n v="88.989990000000006"/>
    <n v="4.8710000000000003E-2"/>
    <n v="2.3910000000000001E-2"/>
    <n v="6.2E-4"/>
    <n v="8.9999999999999993E-3"/>
    <n v="0.13477"/>
    <n v="0.26995999999999998"/>
  </r>
  <r>
    <x v="1"/>
    <x v="15"/>
    <x v="1"/>
    <x v="0"/>
    <n v="25.72"/>
    <n v="250.01"/>
    <n v="1195.0498"/>
    <n v="0.16089999999999999"/>
    <n v="1.789E-2"/>
    <n v="4.8599999999999997E-3"/>
    <n v="8.8940000000000005E-2"/>
    <n v="0.43808999999999998"/>
    <n v="4.3068900000000001"/>
  </r>
  <r>
    <x v="1"/>
    <x v="15"/>
    <x v="1"/>
    <x v="1"/>
    <n v="38.15"/>
    <n v="200"/>
    <n v="0"/>
    <n v="0.189"/>
    <n v="5.0700000000000002E-2"/>
    <n v="3.0519999999999999E-2"/>
    <n v="0.10922"/>
    <n v="0.52500999999999998"/>
    <n v="0"/>
  </r>
  <r>
    <x v="1"/>
    <x v="15"/>
    <x v="1"/>
    <x v="2"/>
    <n v="13.5"/>
    <n v="409"/>
    <n v="940.69970999999998"/>
    <n v="0.12139999999999999"/>
    <n v="2.1800000000000001E-3"/>
    <n v="5.8199999999999997E-3"/>
    <n v="7.8070000000000001E-2"/>
    <n v="0.3296"/>
    <n v="3.1407799999999999"/>
  </r>
  <r>
    <x v="1"/>
    <x v="15"/>
    <x v="1"/>
    <x v="3"/>
    <n v="2.37"/>
    <n v="200"/>
    <n v="0"/>
    <n v="1.174E-2"/>
    <n v="9.8300000000000002E-3"/>
    <n v="5.0000000000000001E-4"/>
    <n v="4.2999999999999999E-4"/>
    <n v="3.2620000000000003E-2"/>
    <n v="0"/>
  </r>
  <r>
    <x v="1"/>
    <x v="15"/>
    <x v="1"/>
    <x v="4"/>
    <n v="17.190000000000001"/>
    <n v="2000"/>
    <n v="820"/>
    <n v="0.21074000000000001"/>
    <n v="9.3000000000000005E-4"/>
    <n v="0.11147"/>
    <n v="4.6929999999999999E-2"/>
    <n v="0.57738999999999996"/>
    <n v="1.9617599999999999"/>
  </r>
  <r>
    <x v="1"/>
    <x v="15"/>
    <x v="1"/>
    <x v="5"/>
    <n v="45.6"/>
    <n v="313.49"/>
    <n v="1432.6601599999999"/>
    <n v="0.28955999999999998"/>
    <n v="3.5139999999999998E-2"/>
    <n v="0.14057"/>
    <n v="5.3859999999999998E-2"/>
    <n v="0.79410999999999998"/>
    <n v="4.9455400000000003"/>
  </r>
  <r>
    <x v="1"/>
    <x v="15"/>
    <x v="1"/>
    <x v="6"/>
    <n v="144.87"/>
    <n v="360.01"/>
    <n v="6051.7304700000004"/>
    <n v="1.1326700000000001"/>
    <n v="4.0000000000000003E-5"/>
    <n v="0.23949000000000001"/>
    <n v="0.56725000000000003"/>
    <n v="3.0962200000000002"/>
    <n v="19.581440000000001"/>
  </r>
  <r>
    <x v="1"/>
    <x v="15"/>
    <x v="1"/>
    <x v="7"/>
    <n v="2.39"/>
    <n v="200"/>
    <n v="0"/>
    <n v="1.184E-2"/>
    <n v="9.6799999999999994E-3"/>
    <n v="8.0000000000000007E-5"/>
    <n v="1.0300000000000001E-3"/>
    <n v="3.2890000000000003E-2"/>
    <n v="0"/>
  </r>
  <r>
    <x v="1"/>
    <x v="15"/>
    <x v="1"/>
    <x v="8"/>
    <n v="17.18"/>
    <n v="2000"/>
    <n v="680"/>
    <n v="0.19327"/>
    <n v="3.0640000000000001E-2"/>
    <n v="0.11583"/>
    <n v="8.2500000000000004E-3"/>
    <n v="0.53002000000000005"/>
    <n v="1.6268199999999999"/>
  </r>
  <r>
    <x v="1"/>
    <x v="15"/>
    <x v="1"/>
    <x v="9"/>
    <n v="4.0999999999999996"/>
    <n v="215"/>
    <n v="251.55"/>
    <n v="2.1860000000000001E-2"/>
    <n v="0"/>
    <n v="2.3000000000000001E-4"/>
    <n v="1.2800000000000001E-2"/>
    <n v="5.9130000000000002E-2"/>
    <n v="0.96130000000000004"/>
  </r>
  <r>
    <x v="1"/>
    <x v="15"/>
    <x v="1"/>
    <x v="10"/>
    <n v="58.33"/>
    <n v="1526.47"/>
    <n v="1282.2392600000001"/>
    <n v="0.40881000000000001"/>
    <n v="0.11068"/>
    <n v="1.6250000000000001E-2"/>
    <n v="9.1630000000000003E-2"/>
    <n v="1.12575"/>
    <n v="3.2408100000000002"/>
  </r>
  <r>
    <x v="1"/>
    <x v="15"/>
    <x v="2"/>
    <x v="0"/>
    <n v="12.26"/>
    <n v="200"/>
    <n v="0"/>
    <n v="6.0740000000000002E-2"/>
    <n v="3.6450000000000003E-2"/>
    <n v="2.8500000000000001E-3"/>
    <n v="1.6449999999999999E-2"/>
    <n v="0.16872000000000001"/>
    <n v="0"/>
  </r>
  <r>
    <x v="1"/>
    <x v="15"/>
    <x v="2"/>
    <x v="1"/>
    <n v="65.44"/>
    <n v="200"/>
    <n v="0"/>
    <n v="0.32419999999999999"/>
    <n v="0.10184"/>
    <n v="6.3109999999999999E-2"/>
    <n v="0.17638999999999999"/>
    <n v="0.90056999999999998"/>
    <n v="0"/>
  </r>
  <r>
    <x v="1"/>
    <x v="15"/>
    <x v="2"/>
    <x v="2"/>
    <n v="4.08"/>
    <n v="200"/>
    <n v="0"/>
    <n v="2.0209999999999999E-2"/>
    <n v="1.2E-2"/>
    <n v="8.0000000000000007E-5"/>
    <n v="1.67E-3"/>
    <n v="5.6149999999999999E-2"/>
    <n v="0"/>
  </r>
  <r>
    <x v="1"/>
    <x v="15"/>
    <x v="2"/>
    <x v="3"/>
    <n v="4.1100000000000003"/>
    <n v="200"/>
    <n v="0"/>
    <n v="2.036E-2"/>
    <n v="1.6080000000000001E-2"/>
    <n v="8.0000000000000004E-4"/>
    <n v="1.25E-3"/>
    <n v="5.6559999999999999E-2"/>
    <n v="0"/>
  </r>
  <r>
    <x v="1"/>
    <x v="15"/>
    <x v="2"/>
    <x v="4"/>
    <n v="24.54"/>
    <n v="200"/>
    <n v="0"/>
    <n v="0.12157999999999999"/>
    <n v="7.6999999999999996E-4"/>
    <n v="0.10301"/>
    <n v="2.7999999999999998E-4"/>
    <n v="0.33771000000000001"/>
    <n v="0"/>
  </r>
  <r>
    <x v="1"/>
    <x v="15"/>
    <x v="2"/>
    <x v="5"/>
    <n v="49.09"/>
    <n v="200"/>
    <n v="0"/>
    <n v="0.2432"/>
    <n v="2.2939999999999999E-2"/>
    <n v="0.11568000000000001"/>
    <n v="5.0939999999999999E-2"/>
    <n v="0.67556000000000005"/>
    <n v="0"/>
  </r>
  <r>
    <x v="1"/>
    <x v="15"/>
    <x v="2"/>
    <x v="6"/>
    <n v="126.79"/>
    <n v="200"/>
    <n v="0"/>
    <n v="0.62814999999999999"/>
    <n v="7.5799999999999999E-3"/>
    <n v="4.947E-2"/>
    <n v="0.35435"/>
    <n v="1.74485"/>
    <n v="0"/>
  </r>
  <r>
    <x v="1"/>
    <x v="15"/>
    <x v="2"/>
    <x v="7"/>
    <n v="4.0999999999999996"/>
    <n v="200"/>
    <n v="0"/>
    <n v="2.0310000000000002E-2"/>
    <n v="1.669E-2"/>
    <n v="5.0000000000000002E-5"/>
    <n v="2.5300000000000001E-3"/>
    <n v="5.6419999999999998E-2"/>
    <n v="0"/>
  </r>
  <r>
    <x v="1"/>
    <x v="15"/>
    <x v="2"/>
    <x v="8"/>
    <n v="24.52"/>
    <n v="200"/>
    <n v="0"/>
    <n v="0.12148"/>
    <n v="6.3769999999999993E-2"/>
    <n v="1.1990000000000001E-2"/>
    <n v="3.8780000000000002E-2"/>
    <n v="0.33744000000000002"/>
    <n v="0"/>
  </r>
  <r>
    <x v="1"/>
    <x v="15"/>
    <x v="2"/>
    <x v="9"/>
    <n v="0"/>
    <n v="200"/>
    <n v="0"/>
    <n v="0"/>
    <n v="0"/>
    <n v="0"/>
    <n v="0"/>
    <n v="0"/>
    <n v="0"/>
  </r>
  <r>
    <x v="1"/>
    <x v="15"/>
    <x v="2"/>
    <x v="10"/>
    <n v="94.07"/>
    <n v="200"/>
    <n v="0"/>
    <n v="0.46604000000000001"/>
    <n v="0.22527"/>
    <n v="2.138E-2"/>
    <n v="0.12426"/>
    <n v="1.29457"/>
    <n v="0"/>
  </r>
  <r>
    <x v="1"/>
    <x v="15"/>
    <x v="3"/>
    <x v="0"/>
    <n v="1.46"/>
    <n v="200"/>
    <n v="0"/>
    <n v="7.2300000000000003E-3"/>
    <n v="5.0200000000000002E-3"/>
    <n v="2.7999999999999998E-4"/>
    <n v="1.32E-3"/>
    <n v="2.009E-2"/>
    <n v="0"/>
  </r>
  <r>
    <x v="1"/>
    <x v="15"/>
    <x v="3"/>
    <x v="1"/>
    <n v="7.88"/>
    <n v="200"/>
    <n v="0"/>
    <n v="3.9039999999999998E-2"/>
    <n v="1.274E-2"/>
    <n v="2.66E-3"/>
    <n v="1.7100000000000001E-2"/>
    <n v="0.10843999999999999"/>
    <n v="0"/>
  </r>
  <r>
    <x v="1"/>
    <x v="15"/>
    <x v="3"/>
    <x v="2"/>
    <n v="0.47"/>
    <n v="200"/>
    <n v="0"/>
    <n v="2.33E-3"/>
    <n v="1.8799999999999999E-3"/>
    <n v="0"/>
    <n v="1.6000000000000001E-4"/>
    <n v="6.4700000000000001E-3"/>
    <n v="0"/>
  </r>
  <r>
    <x v="1"/>
    <x v="15"/>
    <x v="3"/>
    <x v="3"/>
    <n v="0.5"/>
    <n v="200"/>
    <n v="0"/>
    <n v="2.48E-3"/>
    <n v="1.9599999999999999E-3"/>
    <n v="9.0000000000000006E-5"/>
    <n v="1E-4"/>
    <n v="6.8799999999999998E-3"/>
    <n v="0"/>
  </r>
  <r>
    <x v="1"/>
    <x v="15"/>
    <x v="3"/>
    <x v="4"/>
    <n v="2.97"/>
    <n v="200"/>
    <n v="0"/>
    <n v="1.4710000000000001E-2"/>
    <n v="0"/>
    <n v="8.94E-3"/>
    <n v="3.62E-3"/>
    <n v="4.0869999999999997E-2"/>
    <n v="0"/>
  </r>
  <r>
    <x v="1"/>
    <x v="15"/>
    <x v="3"/>
    <x v="5"/>
    <n v="5.94"/>
    <n v="200"/>
    <n v="0"/>
    <n v="2.9430000000000001E-2"/>
    <n v="9.8799999999999999E-3"/>
    <n v="6.3299999999999997E-3"/>
    <n v="3.13E-3"/>
    <n v="8.1739999999999993E-2"/>
    <n v="0"/>
  </r>
  <r>
    <x v="1"/>
    <x v="15"/>
    <x v="3"/>
    <x v="6"/>
    <n v="15.34"/>
    <n v="200"/>
    <n v="0"/>
    <n v="7.5999999999999998E-2"/>
    <n v="5.0000000000000002E-5"/>
    <n v="7.1300000000000001E-3"/>
    <n v="5.3069999999999999E-2"/>
    <n v="0.21110000000000001"/>
    <n v="0"/>
  </r>
  <r>
    <x v="1"/>
    <x v="15"/>
    <x v="3"/>
    <x v="7"/>
    <n v="0.5"/>
    <n v="200"/>
    <n v="0"/>
    <n v="2.48E-3"/>
    <n v="2.1099999999999999E-3"/>
    <n v="0"/>
    <n v="1.3999999999999999E-4"/>
    <n v="6.8799999999999998E-3"/>
    <n v="0"/>
  </r>
  <r>
    <x v="1"/>
    <x v="15"/>
    <x v="3"/>
    <x v="8"/>
    <n v="2.97"/>
    <n v="200"/>
    <n v="0"/>
    <n v="1.4710000000000001E-2"/>
    <n v="9.6500000000000006E-3"/>
    <n v="9.0000000000000006E-5"/>
    <n v="2.5400000000000002E-3"/>
    <n v="4.0869999999999997E-2"/>
    <n v="0"/>
  </r>
  <r>
    <x v="1"/>
    <x v="15"/>
    <x v="3"/>
    <x v="9"/>
    <n v="0"/>
    <n v="200"/>
    <n v="0"/>
    <n v="0"/>
    <n v="0"/>
    <n v="0"/>
    <n v="0"/>
    <n v="0"/>
    <n v="0"/>
  </r>
  <r>
    <x v="1"/>
    <x v="15"/>
    <x v="3"/>
    <x v="10"/>
    <n v="11.4"/>
    <n v="200"/>
    <n v="0"/>
    <n v="5.6480000000000002E-2"/>
    <n v="4.3220000000000001E-2"/>
    <n v="1.81E-3"/>
    <n v="4.6499999999999996E-3"/>
    <n v="0.15687999999999999"/>
    <n v="0"/>
  </r>
  <r>
    <x v="1"/>
    <x v="15"/>
    <x v="4"/>
    <x v="0"/>
    <n v="8.1999999999999993"/>
    <n v="200"/>
    <n v="0"/>
    <n v="4.0620000000000003E-2"/>
    <n v="1.9879999999999998E-2"/>
    <n v="1.72E-3"/>
    <n v="8.6999999999999994E-3"/>
    <n v="0.11285000000000001"/>
    <n v="0"/>
  </r>
  <r>
    <x v="1"/>
    <x v="15"/>
    <x v="4"/>
    <x v="1"/>
    <n v="43.81"/>
    <n v="200"/>
    <n v="0"/>
    <n v="0.21704000000000001"/>
    <n v="6.7890000000000006E-2"/>
    <n v="2.4140000000000002E-2"/>
    <n v="2.5329999999999998E-2"/>
    <n v="0.60289999999999999"/>
    <n v="0"/>
  </r>
  <r>
    <x v="1"/>
    <x v="15"/>
    <x v="4"/>
    <x v="2"/>
    <n v="2.73"/>
    <n v="200"/>
    <n v="0"/>
    <n v="1.353E-2"/>
    <n v="8.6800000000000002E-3"/>
    <n v="1.9000000000000001E-4"/>
    <n v="6.9999999999999994E-5"/>
    <n v="3.7569999999999999E-2"/>
    <n v="0"/>
  </r>
  <r>
    <x v="1"/>
    <x v="15"/>
    <x v="4"/>
    <x v="3"/>
    <n v="2.74"/>
    <n v="200"/>
    <n v="0"/>
    <n v="1.357E-2"/>
    <n v="1.069E-2"/>
    <n v="4.6000000000000001E-4"/>
    <n v="3.6999999999999999E-4"/>
    <n v="3.771E-2"/>
    <n v="0"/>
  </r>
  <r>
    <x v="1"/>
    <x v="15"/>
    <x v="4"/>
    <x v="4"/>
    <n v="16.420000000000002"/>
    <n v="200"/>
    <n v="0"/>
    <n v="8.1350000000000006E-2"/>
    <n v="6.8000000000000005E-4"/>
    <n v="6.2810000000000005E-2"/>
    <n v="1.7700000000000001E-3"/>
    <n v="0.22597"/>
    <n v="0"/>
  </r>
  <r>
    <x v="1"/>
    <x v="15"/>
    <x v="4"/>
    <x v="5"/>
    <n v="32.9"/>
    <n v="200"/>
    <n v="0"/>
    <n v="0.16299"/>
    <n v="2.9510000000000002E-2"/>
    <n v="4.9959999999999997E-2"/>
    <n v="5.6600000000000001E-3"/>
    <n v="0.45276"/>
    <n v="0"/>
  </r>
  <r>
    <x v="1"/>
    <x v="15"/>
    <x v="4"/>
    <x v="6"/>
    <n v="84.87"/>
    <n v="200"/>
    <n v="0"/>
    <n v="0.42046"/>
    <n v="3.5E-4"/>
    <n v="7.26E-3"/>
    <n v="0.11166"/>
    <n v="1.1679600000000001"/>
    <n v="0"/>
  </r>
  <r>
    <x v="1"/>
    <x v="15"/>
    <x v="4"/>
    <x v="7"/>
    <n v="2.73"/>
    <n v="200"/>
    <n v="0"/>
    <n v="1.353E-2"/>
    <n v="1.085E-2"/>
    <n v="5.0000000000000002E-5"/>
    <n v="3.2000000000000003E-4"/>
    <n v="3.7569999999999999E-2"/>
    <n v="0"/>
  </r>
  <r>
    <x v="1"/>
    <x v="15"/>
    <x v="4"/>
    <x v="8"/>
    <n v="16.440000000000001"/>
    <n v="200"/>
    <n v="0"/>
    <n v="8.1449999999999995E-2"/>
    <n v="3.671E-2"/>
    <n v="1.353E-2"/>
    <n v="1.0359999999999999E-2"/>
    <n v="0.22624"/>
    <n v="0"/>
  </r>
  <r>
    <x v="1"/>
    <x v="15"/>
    <x v="4"/>
    <x v="9"/>
    <n v="0"/>
    <n v="200"/>
    <n v="0"/>
    <n v="0"/>
    <n v="0"/>
    <n v="0"/>
    <n v="0"/>
    <n v="0"/>
    <n v="0"/>
  </r>
  <r>
    <x v="1"/>
    <x v="15"/>
    <x v="4"/>
    <x v="10"/>
    <n v="63.02"/>
    <n v="200"/>
    <n v="0"/>
    <n v="0.31222"/>
    <n v="0.11183"/>
    <n v="7.77E-3"/>
    <n v="5.45E-2"/>
    <n v="0.86726000000000003"/>
    <n v="0"/>
  </r>
  <r>
    <x v="1"/>
    <x v="15"/>
    <x v="5"/>
    <x v="0"/>
    <n v="0.89"/>
    <n v="200"/>
    <n v="0"/>
    <n v="4.4099999999999999E-3"/>
    <n v="2.63E-3"/>
    <n v="3.0000000000000001E-5"/>
    <n v="6.4000000000000005E-4"/>
    <n v="1.225E-2"/>
    <n v="0"/>
  </r>
  <r>
    <x v="1"/>
    <x v="15"/>
    <x v="5"/>
    <x v="1"/>
    <n v="4.9000000000000004"/>
    <n v="200"/>
    <n v="0"/>
    <n v="2.4279999999999999E-2"/>
    <n v="6.5100000000000002E-3"/>
    <n v="1.3799999999999999E-3"/>
    <n v="4.2300000000000003E-3"/>
    <n v="6.7430000000000004E-2"/>
    <n v="0"/>
  </r>
  <r>
    <x v="1"/>
    <x v="15"/>
    <x v="5"/>
    <x v="2"/>
    <n v="0.28999999999999998"/>
    <n v="200"/>
    <n v="0"/>
    <n v="1.4400000000000001E-3"/>
    <n v="9.6000000000000002E-4"/>
    <n v="0"/>
    <n v="1.0000000000000001E-5"/>
    <n v="3.9899999999999996E-3"/>
    <n v="0"/>
  </r>
  <r>
    <x v="1"/>
    <x v="15"/>
    <x v="5"/>
    <x v="3"/>
    <n v="0.28999999999999998"/>
    <n v="200"/>
    <n v="0"/>
    <n v="1.4400000000000001E-3"/>
    <n v="1.16E-3"/>
    <n v="3.0000000000000001E-5"/>
    <n v="3.0000000000000001E-5"/>
    <n v="3.9899999999999996E-3"/>
    <n v="0"/>
  </r>
  <r>
    <x v="1"/>
    <x v="15"/>
    <x v="5"/>
    <x v="4"/>
    <n v="1.85"/>
    <n v="200"/>
    <n v="0"/>
    <n v="9.1699999999999993E-3"/>
    <n v="1.3999999999999999E-4"/>
    <n v="6.7400000000000003E-3"/>
    <n v="9.6000000000000002E-4"/>
    <n v="2.546E-2"/>
    <n v="0"/>
  </r>
  <r>
    <x v="1"/>
    <x v="15"/>
    <x v="5"/>
    <x v="5"/>
    <n v="3.7"/>
    <n v="200"/>
    <n v="0"/>
    <n v="1.8329999999999999E-2"/>
    <n v="7.5599999999999999E-3"/>
    <n v="7.0600000000000003E-3"/>
    <n v="1.3600000000000001E-3"/>
    <n v="5.092E-2"/>
    <n v="0"/>
  </r>
  <r>
    <x v="1"/>
    <x v="15"/>
    <x v="5"/>
    <x v="6"/>
    <n v="9.58"/>
    <n v="200"/>
    <n v="0"/>
    <n v="4.7460000000000002E-2"/>
    <n v="0"/>
    <n v="2.1199999999999999E-3"/>
    <n v="1.0670000000000001E-2"/>
    <n v="0.13184000000000001"/>
    <n v="0"/>
  </r>
  <r>
    <x v="1"/>
    <x v="15"/>
    <x v="5"/>
    <x v="7"/>
    <n v="0.28999999999999998"/>
    <n v="200"/>
    <n v="0"/>
    <n v="1.4400000000000001E-3"/>
    <n v="1.1299999999999999E-3"/>
    <n v="0"/>
    <n v="4.0000000000000003E-5"/>
    <n v="3.9899999999999996E-3"/>
    <n v="0"/>
  </r>
  <r>
    <x v="1"/>
    <x v="15"/>
    <x v="5"/>
    <x v="8"/>
    <n v="1.85"/>
    <n v="200"/>
    <n v="0"/>
    <n v="9.1699999999999993E-3"/>
    <n v="4.1700000000000001E-3"/>
    <n v="4.2999999999999999E-4"/>
    <n v="1.6000000000000001E-3"/>
    <n v="2.546E-2"/>
    <n v="0"/>
  </r>
  <r>
    <x v="1"/>
    <x v="15"/>
    <x v="5"/>
    <x v="9"/>
    <n v="0"/>
    <n v="200"/>
    <n v="0"/>
    <n v="0"/>
    <n v="0"/>
    <n v="0"/>
    <n v="0"/>
    <n v="0"/>
    <n v="0"/>
  </r>
  <r>
    <x v="1"/>
    <x v="15"/>
    <x v="5"/>
    <x v="10"/>
    <n v="7.09"/>
    <n v="200"/>
    <n v="0"/>
    <n v="3.5130000000000002E-2"/>
    <n v="2.6540000000000001E-2"/>
    <n v="2.9E-4"/>
    <n v="3.1900000000000001E-3"/>
    <n v="9.7570000000000004E-2"/>
    <n v="0"/>
  </r>
  <r>
    <x v="1"/>
    <x v="15"/>
    <x v="6"/>
    <x v="0"/>
    <n v="2.4900000000000002"/>
    <n v="200"/>
    <n v="0"/>
    <n v="1.234E-2"/>
    <n v="6.9499999999999996E-3"/>
    <n v="3.1E-4"/>
    <n v="2.99E-3"/>
    <n v="3.4270000000000002E-2"/>
    <n v="0"/>
  </r>
  <r>
    <x v="1"/>
    <x v="15"/>
    <x v="6"/>
    <x v="1"/>
    <n v="13.48"/>
    <n v="200"/>
    <n v="0"/>
    <n v="6.6780000000000006E-2"/>
    <n v="2.4049999999999998E-2"/>
    <n v="1.221E-2"/>
    <n v="9.6600000000000002E-3"/>
    <n v="0.18551000000000001"/>
    <n v="0"/>
  </r>
  <r>
    <x v="1"/>
    <x v="15"/>
    <x v="6"/>
    <x v="2"/>
    <n v="0.84"/>
    <n v="200"/>
    <n v="0"/>
    <n v="4.1599999999999996E-3"/>
    <n v="2.3999999999999998E-3"/>
    <n v="2.0000000000000002E-5"/>
    <n v="4.0000000000000003E-5"/>
    <n v="1.1560000000000001E-2"/>
    <n v="0"/>
  </r>
  <r>
    <x v="1"/>
    <x v="15"/>
    <x v="6"/>
    <x v="3"/>
    <n v="0.83"/>
    <n v="200"/>
    <n v="0"/>
    <n v="4.1099999999999999E-3"/>
    <n v="3.0699999999999998E-3"/>
    <n v="2.1000000000000001E-4"/>
    <n v="5.0000000000000002E-5"/>
    <n v="1.142E-2"/>
    <n v="0"/>
  </r>
  <r>
    <x v="1"/>
    <x v="15"/>
    <x v="6"/>
    <x v="4"/>
    <n v="5.04"/>
    <n v="200"/>
    <n v="0"/>
    <n v="2.4969999999999999E-2"/>
    <n v="0"/>
    <n v="1.8849999999999999E-2"/>
    <n v="2.3600000000000001E-3"/>
    <n v="6.9360000000000005E-2"/>
    <n v="0"/>
  </r>
  <r>
    <x v="1"/>
    <x v="15"/>
    <x v="6"/>
    <x v="5"/>
    <n v="10.08"/>
    <n v="200"/>
    <n v="0"/>
    <n v="4.9939999999999998E-2"/>
    <n v="1.6369999999999999E-2"/>
    <n v="1.2749999999999999E-2"/>
    <n v="3.0000000000000001E-3"/>
    <n v="0.13872000000000001"/>
    <n v="0"/>
  </r>
  <r>
    <x v="1"/>
    <x v="15"/>
    <x v="6"/>
    <x v="6"/>
    <n v="26.08"/>
    <n v="200"/>
    <n v="0"/>
    <n v="0.12920999999999999"/>
    <n v="0"/>
    <n v="9.7300000000000008E-3"/>
    <n v="5.5500000000000001E-2"/>
    <n v="0.35891000000000001"/>
    <n v="0"/>
  </r>
  <r>
    <x v="1"/>
    <x v="15"/>
    <x v="6"/>
    <x v="7"/>
    <n v="0.83"/>
    <n v="200"/>
    <n v="0"/>
    <n v="4.1099999999999999E-3"/>
    <n v="3.2799999999999999E-3"/>
    <n v="4.0000000000000003E-5"/>
    <n v="1.4999999999999999E-4"/>
    <n v="1.142E-2"/>
    <n v="0"/>
  </r>
  <r>
    <x v="1"/>
    <x v="15"/>
    <x v="6"/>
    <x v="8"/>
    <n v="5.05"/>
    <n v="200"/>
    <n v="0"/>
    <n v="2.5020000000000001E-2"/>
    <n v="1.278E-2"/>
    <n v="3.1099999999999999E-3"/>
    <n v="4.0600000000000002E-3"/>
    <n v="6.9500000000000006E-2"/>
    <n v="0"/>
  </r>
  <r>
    <x v="1"/>
    <x v="15"/>
    <x v="6"/>
    <x v="9"/>
    <n v="0"/>
    <n v="200"/>
    <n v="0"/>
    <n v="0"/>
    <n v="0"/>
    <n v="0"/>
    <n v="0"/>
    <n v="0"/>
    <n v="0"/>
  </r>
  <r>
    <x v="1"/>
    <x v="15"/>
    <x v="6"/>
    <x v="10"/>
    <n v="19.34"/>
    <n v="200"/>
    <n v="0"/>
    <n v="9.5810000000000006E-2"/>
    <n v="4.9020000000000001E-2"/>
    <n v="1.0200000000000001E-3"/>
    <n v="6.0299999999999998E-3"/>
    <n v="0.26615"/>
    <n v="0"/>
  </r>
  <r>
    <x v="1"/>
    <x v="15"/>
    <x v="7"/>
    <x v="0"/>
    <n v="1.77"/>
    <n v="200"/>
    <n v="0"/>
    <n v="8.77E-3"/>
    <n v="5.3699999999999998E-3"/>
    <n v="1.6000000000000001E-4"/>
    <n v="2.1900000000000001E-3"/>
    <n v="2.436E-2"/>
    <n v="0"/>
  </r>
  <r>
    <x v="1"/>
    <x v="15"/>
    <x v="7"/>
    <x v="1"/>
    <n v="9.6300000000000008"/>
    <n v="200"/>
    <n v="0"/>
    <n v="4.7710000000000002E-2"/>
    <n v="2.1299999999999999E-2"/>
    <n v="5.6899999999999997E-3"/>
    <n v="1.274E-2"/>
    <n v="0.13253000000000001"/>
    <n v="0"/>
  </r>
  <r>
    <x v="1"/>
    <x v="15"/>
    <x v="7"/>
    <x v="2"/>
    <n v="0.57999999999999996"/>
    <n v="200"/>
    <n v="0"/>
    <n v="2.8700000000000002E-3"/>
    <n v="1.97E-3"/>
    <n v="2.0000000000000002E-5"/>
    <n v="3.4000000000000002E-4"/>
    <n v="7.9799999999999992E-3"/>
    <n v="0"/>
  </r>
  <r>
    <x v="1"/>
    <x v="15"/>
    <x v="7"/>
    <x v="3"/>
    <n v="0.61"/>
    <n v="200"/>
    <n v="0"/>
    <n v="3.0200000000000001E-3"/>
    <n v="2.6099999999999999E-3"/>
    <n v="9.0000000000000006E-5"/>
    <n v="6.9999999999999994E-5"/>
    <n v="8.3899999999999999E-3"/>
    <n v="0"/>
  </r>
  <r>
    <x v="1"/>
    <x v="15"/>
    <x v="7"/>
    <x v="4"/>
    <n v="3.59"/>
    <n v="200"/>
    <n v="0"/>
    <n v="1.779E-2"/>
    <n v="0"/>
    <n v="1.4460000000000001E-2"/>
    <n v="7.2000000000000005E-4"/>
    <n v="4.9399999999999999E-2"/>
    <n v="0"/>
  </r>
  <r>
    <x v="1"/>
    <x v="15"/>
    <x v="7"/>
    <x v="5"/>
    <n v="7.27"/>
    <n v="200"/>
    <n v="0"/>
    <n v="3.6020000000000003E-2"/>
    <n v="1.257E-2"/>
    <n v="2.2769999999999999E-2"/>
    <n v="7.3999999999999999E-4"/>
    <n v="0.10005"/>
    <n v="0"/>
  </r>
  <r>
    <x v="1"/>
    <x v="15"/>
    <x v="7"/>
    <x v="6"/>
    <n v="18.809999999999999"/>
    <n v="200"/>
    <n v="0"/>
    <n v="9.3189999999999995E-2"/>
    <n v="0"/>
    <n v="1.6E-2"/>
    <n v="5.4899999999999997E-2"/>
    <n v="0.25885999999999998"/>
    <n v="0"/>
  </r>
  <r>
    <x v="1"/>
    <x v="15"/>
    <x v="7"/>
    <x v="7"/>
    <n v="0.61"/>
    <n v="200"/>
    <n v="0"/>
    <n v="3.0200000000000001E-3"/>
    <n v="2.63E-3"/>
    <n v="1.0000000000000001E-5"/>
    <n v="2.7999999999999998E-4"/>
    <n v="8.3899999999999999E-3"/>
    <n v="0"/>
  </r>
  <r>
    <x v="1"/>
    <x v="15"/>
    <x v="7"/>
    <x v="8"/>
    <n v="3.63"/>
    <n v="200"/>
    <n v="0"/>
    <n v="1.7979999999999999E-2"/>
    <n v="6.4999999999999997E-3"/>
    <n v="3.3300000000000001E-3"/>
    <n v="4.9199999999999999E-3"/>
    <n v="4.9959999999999997E-2"/>
    <n v="0"/>
  </r>
  <r>
    <x v="1"/>
    <x v="15"/>
    <x v="7"/>
    <x v="9"/>
    <n v="0"/>
    <n v="200"/>
    <n v="0"/>
    <n v="0"/>
    <n v="0"/>
    <n v="0"/>
    <n v="0"/>
    <n v="0"/>
    <n v="0"/>
  </r>
  <r>
    <x v="1"/>
    <x v="15"/>
    <x v="7"/>
    <x v="10"/>
    <n v="13.94"/>
    <n v="200"/>
    <n v="0"/>
    <n v="6.9059999999999996E-2"/>
    <n v="5.1529999999999999E-2"/>
    <n v="2.1000000000000001E-4"/>
    <n v="1.516E-2"/>
    <n v="0.19184000000000001"/>
    <n v="0"/>
  </r>
  <r>
    <x v="1"/>
    <x v="15"/>
    <x v="8"/>
    <x v="0"/>
    <n v="7.51"/>
    <n v="364.15"/>
    <n v="193"/>
    <n v="4.9959999999999997E-2"/>
    <n v="1.738E-2"/>
    <n v="1.3639999999999999E-2"/>
    <n v="8.9300000000000004E-3"/>
    <n v="0.13699"/>
    <n v="0.64744000000000002"/>
  </r>
  <r>
    <x v="1"/>
    <x v="15"/>
    <x v="8"/>
    <x v="1"/>
    <n v="24.73"/>
    <n v="1353.97"/>
    <n v="13.540039999999999"/>
    <n v="0.12452000000000001"/>
    <n v="9.1480000000000006E-2"/>
    <n v="4.4799999999999996E-3"/>
    <n v="1.566E-2"/>
    <n v="0.34573999999999999"/>
    <n v="3.5159999999999997E-2"/>
  </r>
  <r>
    <x v="1"/>
    <x v="15"/>
    <x v="8"/>
    <x v="2"/>
    <n v="1.54"/>
    <n v="200"/>
    <n v="0"/>
    <n v="7.6499999999999997E-3"/>
    <n v="1.2899999999999999E-3"/>
    <n v="1E-4"/>
    <n v="4.6999999999999999E-4"/>
    <n v="2.1239999999999998E-2"/>
    <n v="0"/>
  </r>
  <r>
    <x v="1"/>
    <x v="15"/>
    <x v="8"/>
    <x v="3"/>
    <n v="1.69"/>
    <n v="200"/>
    <n v="6"/>
    <n v="8.3700000000000007E-3"/>
    <n v="6.0400000000000002E-3"/>
    <n v="6.8999999999999997E-4"/>
    <n v="3.6999999999999999E-4"/>
    <n v="2.3199999999999998E-2"/>
    <n v="2.3279999999999999E-2"/>
  </r>
  <r>
    <x v="1"/>
    <x v="15"/>
    <x v="8"/>
    <x v="4"/>
    <n v="15.19"/>
    <n v="1055.7"/>
    <n v="939.56982000000005"/>
    <n v="0.20283999999999999"/>
    <n v="5.0000000000000002E-5"/>
    <n v="0.10513"/>
    <n v="4.4290000000000003E-2"/>
    <n v="0.55398000000000003"/>
    <n v="2.51519"/>
  </r>
  <r>
    <x v="1"/>
    <x v="15"/>
    <x v="8"/>
    <x v="5"/>
    <n v="19.3"/>
    <n v="1999.99"/>
    <n v="220"/>
    <n v="0.13225999999999999"/>
    <n v="3.5630000000000002E-2"/>
    <n v="7.535E-2"/>
    <n v="3.0200000000000001E-3"/>
    <n v="0.36509000000000003"/>
    <n v="0.52632999999999996"/>
  </r>
  <r>
    <x v="1"/>
    <x v="15"/>
    <x v="8"/>
    <x v="6"/>
    <n v="59.38"/>
    <n v="371.98"/>
    <n v="710.47949000000006"/>
    <n v="0.34849000000000002"/>
    <n v="0"/>
    <n v="8.1189999999999998E-2"/>
    <n v="0.13272999999999999"/>
    <n v="0.9607"/>
    <n v="2.30667"/>
  </r>
  <r>
    <x v="1"/>
    <x v="15"/>
    <x v="8"/>
    <x v="7"/>
    <n v="1.53"/>
    <n v="200"/>
    <n v="0"/>
    <n v="7.5799999999999999E-3"/>
    <n v="6.2899999999999996E-3"/>
    <n v="3.0000000000000001E-5"/>
    <n v="3.3E-4"/>
    <n v="2.1059999999999999E-2"/>
    <n v="0"/>
  </r>
  <r>
    <x v="1"/>
    <x v="15"/>
    <x v="8"/>
    <x v="8"/>
    <n v="15.85"/>
    <n v="494.17"/>
    <n v="400.27978999999999"/>
    <n v="0.11466999999999999"/>
    <n v="1.9910000000000001E-2"/>
    <n v="1.8360000000000001E-2"/>
    <n v="3.1040000000000002E-2"/>
    <n v="0.31396000000000002"/>
    <n v="1.2402"/>
  </r>
  <r>
    <x v="1"/>
    <x v="15"/>
    <x v="8"/>
    <x v="9"/>
    <n v="0.21"/>
    <n v="209"/>
    <n v="4.18"/>
    <n v="1.07E-3"/>
    <n v="0"/>
    <n v="1E-4"/>
    <n v="3.2000000000000003E-4"/>
    <n v="2.8999999999999998E-3"/>
    <n v="1.6070000000000001E-2"/>
  </r>
  <r>
    <x v="1"/>
    <x v="15"/>
    <x v="8"/>
    <x v="10"/>
    <n v="36.03"/>
    <n v="409.66"/>
    <n v="24.580079999999999"/>
    <n v="0.18124000000000001"/>
    <n v="8.9910000000000004E-2"/>
    <n v="4.79E-3"/>
    <n v="2.2540000000000001E-2"/>
    <n v="0.50305999999999995"/>
    <n v="7.8920000000000004E-2"/>
  </r>
  <r>
    <x v="1"/>
    <x v="16"/>
    <x v="0"/>
    <x v="0"/>
    <n v="1.36"/>
    <n v="207.69"/>
    <n v="27"/>
    <n v="6.8300000000000001E-3"/>
    <n v="4.45E-3"/>
    <n v="1.0000000000000001E-5"/>
    <n v="6.6E-4"/>
    <n v="1.8859999999999998E-2"/>
    <n v="0.10117"/>
  </r>
  <r>
    <x v="1"/>
    <x v="16"/>
    <x v="0"/>
    <x v="1"/>
    <n v="6.53"/>
    <n v="312"/>
    <n v="53.040039999999998"/>
    <n v="3.4419999999999999E-2"/>
    <n v="1.034E-2"/>
    <n v="4.4900000000000001E-3"/>
    <n v="7.4200000000000004E-3"/>
    <n v="9.5180000000000001E-2"/>
    <n v="0.18257000000000001"/>
  </r>
  <r>
    <x v="1"/>
    <x v="16"/>
    <x v="0"/>
    <x v="2"/>
    <n v="0.36"/>
    <n v="200"/>
    <n v="0"/>
    <n v="1.7799999999999999E-3"/>
    <n v="9.3000000000000005E-4"/>
    <n v="0"/>
    <n v="6.9999999999999994E-5"/>
    <n v="4.9500000000000004E-3"/>
    <n v="0"/>
  </r>
  <r>
    <x v="1"/>
    <x v="16"/>
    <x v="0"/>
    <x v="3"/>
    <n v="0.36"/>
    <n v="200"/>
    <n v="0"/>
    <n v="1.7799999999999999E-3"/>
    <n v="1.2999999999999999E-3"/>
    <n v="4.0000000000000003E-5"/>
    <n v="3.0000000000000001E-5"/>
    <n v="4.9500000000000004E-3"/>
    <n v="0"/>
  </r>
  <r>
    <x v="1"/>
    <x v="16"/>
    <x v="0"/>
    <x v="4"/>
    <n v="3.14"/>
    <n v="565.76"/>
    <n v="141.44"/>
    <n v="2.8420000000000001E-2"/>
    <n v="0"/>
    <n v="4.7299999999999998E-3"/>
    <n v="8.3800000000000003E-3"/>
    <n v="7.7759999999999996E-2"/>
    <n v="0.40468999999999999"/>
  </r>
  <r>
    <x v="1"/>
    <x v="16"/>
    <x v="0"/>
    <x v="5"/>
    <n v="5.57"/>
    <n v="243.05"/>
    <n v="97.219970000000004"/>
    <n v="2.9600000000000001E-2"/>
    <n v="3.8E-3"/>
    <n v="6.7200000000000003E-3"/>
    <n v="4.8199999999999996E-3"/>
    <n v="8.1640000000000004E-2"/>
    <n v="0.34856999999999999"/>
  </r>
  <r>
    <x v="1"/>
    <x v="16"/>
    <x v="0"/>
    <x v="6"/>
    <n v="11.59"/>
    <n v="518.70000000000005"/>
    <n v="51.87012"/>
    <n v="6.0519999999999997E-2"/>
    <n v="1.069E-2"/>
    <n v="2.2000000000000001E-4"/>
    <n v="1.882E-2"/>
    <n v="0.16775000000000001"/>
    <n v="0.16017999999999999"/>
  </r>
  <r>
    <x v="1"/>
    <x v="16"/>
    <x v="0"/>
    <x v="7"/>
    <n v="0.36"/>
    <n v="200"/>
    <n v="0"/>
    <n v="1.7799999999999999E-3"/>
    <n v="1.3500000000000001E-3"/>
    <n v="0"/>
    <n v="9.0000000000000006E-5"/>
    <n v="4.9500000000000004E-3"/>
    <n v="0"/>
  </r>
  <r>
    <x v="1"/>
    <x v="16"/>
    <x v="0"/>
    <x v="8"/>
    <n v="2.65"/>
    <n v="367.25"/>
    <n v="58.760010000000001"/>
    <n v="1.559E-2"/>
    <n v="7.7799999999999996E-3"/>
    <n v="3.2000000000000003E-4"/>
    <n v="1.7899999999999999E-3"/>
    <n v="4.2950000000000002E-2"/>
    <n v="0.19322"/>
  </r>
  <r>
    <x v="1"/>
    <x v="16"/>
    <x v="0"/>
    <x v="9"/>
    <n v="0.48"/>
    <n v="222.29"/>
    <n v="31.12"/>
    <n v="2.8E-3"/>
    <n v="0"/>
    <n v="5.0000000000000002E-5"/>
    <n v="1.4499999999999999E-3"/>
    <n v="7.5799999999999999E-3"/>
    <n v="0.11479"/>
  </r>
  <r>
    <x v="1"/>
    <x v="16"/>
    <x v="0"/>
    <x v="10"/>
    <n v="9.02"/>
    <n v="388.42"/>
    <n v="100.98999000000001"/>
    <n v="5.1220000000000002E-2"/>
    <n v="2.3910000000000001E-2"/>
    <n v="6.4999999999999997E-4"/>
    <n v="9.5200000000000007E-3"/>
    <n v="0.14155000000000001"/>
    <n v="0.30828"/>
  </r>
  <r>
    <x v="1"/>
    <x v="16"/>
    <x v="1"/>
    <x v="0"/>
    <n v="30.62"/>
    <n v="250.12"/>
    <n v="1225.6001000000001"/>
    <n v="0.19131999999999999"/>
    <n v="1.789E-2"/>
    <n v="5.8100000000000001E-3"/>
    <n v="0.10764"/>
    <n v="0.52031000000000005"/>
    <n v="4.3017300000000001"/>
  </r>
  <r>
    <x v="1"/>
    <x v="16"/>
    <x v="1"/>
    <x v="1"/>
    <n v="38.15"/>
    <n v="200"/>
    <n v="0"/>
    <n v="0.189"/>
    <n v="5.0700000000000002E-2"/>
    <n v="3.0519999999999999E-2"/>
    <n v="0.10922"/>
    <n v="0.52500999999999998"/>
    <n v="0"/>
  </r>
  <r>
    <x v="1"/>
    <x v="16"/>
    <x v="1"/>
    <x v="2"/>
    <n v="15.89"/>
    <n v="409"/>
    <n v="977.50977"/>
    <n v="0.14566999999999999"/>
    <n v="2.1800000000000001E-3"/>
    <n v="6.9100000000000003E-3"/>
    <n v="9.3509999999999996E-2"/>
    <n v="0.39517999999999998"/>
    <n v="3.1787200000000002"/>
  </r>
  <r>
    <x v="1"/>
    <x v="16"/>
    <x v="1"/>
    <x v="3"/>
    <n v="2.37"/>
    <n v="200"/>
    <n v="0"/>
    <n v="1.174E-2"/>
    <n v="9.8300000000000002E-3"/>
    <n v="5.0000000000000001E-4"/>
    <n v="4.2999999999999999E-4"/>
    <n v="3.2620000000000003E-2"/>
    <n v="0"/>
  </r>
  <r>
    <x v="1"/>
    <x v="16"/>
    <x v="1"/>
    <x v="4"/>
    <n v="17.62"/>
    <n v="2000"/>
    <n v="860"/>
    <n v="0.23208999999999999"/>
    <n v="9.3000000000000005E-4"/>
    <n v="0.11967"/>
    <n v="5.3269999999999998E-2"/>
    <n v="0.63509000000000004"/>
    <n v="2.0038999999999998"/>
  </r>
  <r>
    <x v="1"/>
    <x v="16"/>
    <x v="1"/>
    <x v="5"/>
    <n v="51.1"/>
    <n v="302.16000000000003"/>
    <n v="1661.87988"/>
    <n v="0.33082"/>
    <n v="3.7609999999999998E-2"/>
    <n v="0.15898000000000001"/>
    <n v="6.3549999999999995E-2"/>
    <n v="0.90561000000000003"/>
    <n v="5.63917"/>
  </r>
  <r>
    <x v="1"/>
    <x v="16"/>
    <x v="1"/>
    <x v="6"/>
    <n v="162.25"/>
    <n v="360.72"/>
    <n v="6269.3984399999999"/>
    <n v="1.2882899999999999"/>
    <n v="4.0000000000000003E-5"/>
    <n v="0.25862000000000002"/>
    <n v="0.65259999999999996"/>
    <n v="3.51681"/>
    <n v="19.745380000000001"/>
  </r>
  <r>
    <x v="1"/>
    <x v="16"/>
    <x v="1"/>
    <x v="7"/>
    <n v="2.39"/>
    <n v="200"/>
    <n v="0"/>
    <n v="1.184E-2"/>
    <n v="9.6799999999999994E-3"/>
    <n v="8.0000000000000007E-5"/>
    <n v="1.0300000000000001E-3"/>
    <n v="3.2890000000000003E-2"/>
    <n v="0"/>
  </r>
  <r>
    <x v="1"/>
    <x v="16"/>
    <x v="1"/>
    <x v="8"/>
    <n v="17.54"/>
    <n v="2000"/>
    <n v="720"/>
    <n v="0.21113999999999999"/>
    <n v="3.0640000000000001E-2"/>
    <n v="0.128"/>
    <n v="8.2500000000000004E-3"/>
    <n v="0.57831999999999995"/>
    <n v="1.6776800000000001"/>
  </r>
  <r>
    <x v="1"/>
    <x v="16"/>
    <x v="1"/>
    <x v="9"/>
    <n v="5.32"/>
    <n v="215"/>
    <n v="262.29998999999998"/>
    <n v="2.8369999999999999E-2"/>
    <n v="0"/>
    <n v="2.9999999999999997E-4"/>
    <n v="1.661E-2"/>
    <n v="7.6719999999999997E-2"/>
    <n v="0.97628999999999999"/>
  </r>
  <r>
    <x v="1"/>
    <x v="16"/>
    <x v="1"/>
    <x v="10"/>
    <n v="59.21"/>
    <n v="1520.54"/>
    <n v="1338.08008"/>
    <n v="0.44202999999999998"/>
    <n v="0.11068"/>
    <n v="1.6740000000000001E-2"/>
    <n v="9.5579999999999998E-2"/>
    <n v="1.2155199999999999"/>
    <n v="3.29677"/>
  </r>
  <r>
    <x v="1"/>
    <x v="16"/>
    <x v="2"/>
    <x v="0"/>
    <n v="12.26"/>
    <n v="200"/>
    <n v="0"/>
    <n v="6.0740000000000002E-2"/>
    <n v="3.6450000000000003E-2"/>
    <n v="2.8500000000000001E-3"/>
    <n v="1.6449999999999999E-2"/>
    <n v="0.16872000000000001"/>
    <n v="0"/>
  </r>
  <r>
    <x v="1"/>
    <x v="16"/>
    <x v="2"/>
    <x v="1"/>
    <n v="65.44"/>
    <n v="200"/>
    <n v="0"/>
    <n v="0.32419999999999999"/>
    <n v="0.10184"/>
    <n v="6.3109999999999999E-2"/>
    <n v="0.17638999999999999"/>
    <n v="0.90056999999999998"/>
    <n v="0"/>
  </r>
  <r>
    <x v="1"/>
    <x v="16"/>
    <x v="2"/>
    <x v="2"/>
    <n v="4.08"/>
    <n v="200"/>
    <n v="0"/>
    <n v="2.0209999999999999E-2"/>
    <n v="1.2E-2"/>
    <n v="8.0000000000000007E-5"/>
    <n v="1.67E-3"/>
    <n v="5.6149999999999999E-2"/>
    <n v="0"/>
  </r>
  <r>
    <x v="1"/>
    <x v="16"/>
    <x v="2"/>
    <x v="3"/>
    <n v="4.1100000000000003"/>
    <n v="200"/>
    <n v="0"/>
    <n v="2.036E-2"/>
    <n v="1.6080000000000001E-2"/>
    <n v="8.0000000000000004E-4"/>
    <n v="1.25E-3"/>
    <n v="5.6559999999999999E-2"/>
    <n v="0"/>
  </r>
  <r>
    <x v="1"/>
    <x v="16"/>
    <x v="2"/>
    <x v="4"/>
    <n v="24.54"/>
    <n v="200"/>
    <n v="0"/>
    <n v="0.12157999999999999"/>
    <n v="7.6999999999999996E-4"/>
    <n v="0.10301"/>
    <n v="2.7999999999999998E-4"/>
    <n v="0.33771000000000001"/>
    <n v="0"/>
  </r>
  <r>
    <x v="1"/>
    <x v="16"/>
    <x v="2"/>
    <x v="5"/>
    <n v="49.09"/>
    <n v="200"/>
    <n v="0"/>
    <n v="0.2432"/>
    <n v="2.2939999999999999E-2"/>
    <n v="0.11568000000000001"/>
    <n v="5.0939999999999999E-2"/>
    <n v="0.67556000000000005"/>
    <n v="0"/>
  </r>
  <r>
    <x v="1"/>
    <x v="16"/>
    <x v="2"/>
    <x v="6"/>
    <n v="126.79"/>
    <n v="200"/>
    <n v="0"/>
    <n v="0.62814999999999999"/>
    <n v="7.5799999999999999E-3"/>
    <n v="4.947E-2"/>
    <n v="0.35435"/>
    <n v="1.74485"/>
    <n v="0"/>
  </r>
  <r>
    <x v="1"/>
    <x v="16"/>
    <x v="2"/>
    <x v="7"/>
    <n v="4.0999999999999996"/>
    <n v="200"/>
    <n v="0"/>
    <n v="2.0310000000000002E-2"/>
    <n v="1.669E-2"/>
    <n v="5.0000000000000002E-5"/>
    <n v="2.5300000000000001E-3"/>
    <n v="5.6419999999999998E-2"/>
    <n v="0"/>
  </r>
  <r>
    <x v="1"/>
    <x v="16"/>
    <x v="2"/>
    <x v="8"/>
    <n v="24.52"/>
    <n v="200"/>
    <n v="0"/>
    <n v="0.12148"/>
    <n v="6.3769999999999993E-2"/>
    <n v="1.1990000000000001E-2"/>
    <n v="3.8780000000000002E-2"/>
    <n v="0.33744000000000002"/>
    <n v="0"/>
  </r>
  <r>
    <x v="1"/>
    <x v="16"/>
    <x v="2"/>
    <x v="9"/>
    <n v="0"/>
    <n v="200"/>
    <n v="0"/>
    <n v="0"/>
    <n v="0"/>
    <n v="0"/>
    <n v="0"/>
    <n v="0"/>
    <n v="0"/>
  </r>
  <r>
    <x v="1"/>
    <x v="16"/>
    <x v="2"/>
    <x v="10"/>
    <n v="94.07"/>
    <n v="200"/>
    <n v="0"/>
    <n v="0.46604000000000001"/>
    <n v="0.22527"/>
    <n v="2.138E-2"/>
    <n v="0.12426"/>
    <n v="1.29457"/>
    <n v="0"/>
  </r>
  <r>
    <x v="1"/>
    <x v="16"/>
    <x v="3"/>
    <x v="0"/>
    <n v="1.46"/>
    <n v="200"/>
    <n v="0"/>
    <n v="7.2300000000000003E-3"/>
    <n v="5.0200000000000002E-3"/>
    <n v="2.7999999999999998E-4"/>
    <n v="1.32E-3"/>
    <n v="2.009E-2"/>
    <n v="0"/>
  </r>
  <r>
    <x v="1"/>
    <x v="16"/>
    <x v="3"/>
    <x v="1"/>
    <n v="7.88"/>
    <n v="200"/>
    <n v="0"/>
    <n v="3.9039999999999998E-2"/>
    <n v="1.274E-2"/>
    <n v="2.66E-3"/>
    <n v="1.7100000000000001E-2"/>
    <n v="0.10843999999999999"/>
    <n v="0"/>
  </r>
  <r>
    <x v="1"/>
    <x v="16"/>
    <x v="3"/>
    <x v="2"/>
    <n v="0.47"/>
    <n v="200"/>
    <n v="0"/>
    <n v="2.33E-3"/>
    <n v="1.8799999999999999E-3"/>
    <n v="0"/>
    <n v="1.6000000000000001E-4"/>
    <n v="6.4700000000000001E-3"/>
    <n v="0"/>
  </r>
  <r>
    <x v="1"/>
    <x v="16"/>
    <x v="3"/>
    <x v="3"/>
    <n v="0.5"/>
    <n v="200"/>
    <n v="0"/>
    <n v="2.48E-3"/>
    <n v="1.9599999999999999E-3"/>
    <n v="9.0000000000000006E-5"/>
    <n v="1E-4"/>
    <n v="6.8799999999999998E-3"/>
    <n v="0"/>
  </r>
  <r>
    <x v="1"/>
    <x v="16"/>
    <x v="3"/>
    <x v="4"/>
    <n v="2.97"/>
    <n v="200"/>
    <n v="0"/>
    <n v="1.4710000000000001E-2"/>
    <n v="0"/>
    <n v="8.94E-3"/>
    <n v="3.62E-3"/>
    <n v="4.0869999999999997E-2"/>
    <n v="0"/>
  </r>
  <r>
    <x v="1"/>
    <x v="16"/>
    <x v="3"/>
    <x v="5"/>
    <n v="5.94"/>
    <n v="200"/>
    <n v="0"/>
    <n v="2.9430000000000001E-2"/>
    <n v="9.8799999999999999E-3"/>
    <n v="6.3299999999999997E-3"/>
    <n v="3.13E-3"/>
    <n v="8.1739999999999993E-2"/>
    <n v="0"/>
  </r>
  <r>
    <x v="1"/>
    <x v="16"/>
    <x v="3"/>
    <x v="6"/>
    <n v="15.34"/>
    <n v="200"/>
    <n v="0"/>
    <n v="7.5999999999999998E-2"/>
    <n v="5.0000000000000002E-5"/>
    <n v="7.1300000000000001E-3"/>
    <n v="5.3069999999999999E-2"/>
    <n v="0.21110000000000001"/>
    <n v="0"/>
  </r>
  <r>
    <x v="1"/>
    <x v="16"/>
    <x v="3"/>
    <x v="7"/>
    <n v="0.5"/>
    <n v="200"/>
    <n v="0"/>
    <n v="2.48E-3"/>
    <n v="2.1099999999999999E-3"/>
    <n v="0"/>
    <n v="1.3999999999999999E-4"/>
    <n v="6.8799999999999998E-3"/>
    <n v="0"/>
  </r>
  <r>
    <x v="1"/>
    <x v="16"/>
    <x v="3"/>
    <x v="8"/>
    <n v="2.97"/>
    <n v="200"/>
    <n v="0"/>
    <n v="1.4710000000000001E-2"/>
    <n v="9.6500000000000006E-3"/>
    <n v="9.0000000000000006E-5"/>
    <n v="2.5400000000000002E-3"/>
    <n v="4.0869999999999997E-2"/>
    <n v="0"/>
  </r>
  <r>
    <x v="1"/>
    <x v="16"/>
    <x v="3"/>
    <x v="9"/>
    <n v="0"/>
    <n v="200"/>
    <n v="0"/>
    <n v="0"/>
    <n v="0"/>
    <n v="0"/>
    <n v="0"/>
    <n v="0"/>
    <n v="0"/>
  </r>
  <r>
    <x v="1"/>
    <x v="16"/>
    <x v="3"/>
    <x v="10"/>
    <n v="11.4"/>
    <n v="200"/>
    <n v="0"/>
    <n v="5.6480000000000002E-2"/>
    <n v="4.3220000000000001E-2"/>
    <n v="1.81E-3"/>
    <n v="4.6499999999999996E-3"/>
    <n v="0.15687999999999999"/>
    <n v="0"/>
  </r>
  <r>
    <x v="1"/>
    <x v="16"/>
    <x v="4"/>
    <x v="0"/>
    <n v="8.1999999999999993"/>
    <n v="200"/>
    <n v="0"/>
    <n v="4.0620000000000003E-2"/>
    <n v="1.9879999999999998E-2"/>
    <n v="1.72E-3"/>
    <n v="8.6999999999999994E-3"/>
    <n v="0.11285000000000001"/>
    <n v="0"/>
  </r>
  <r>
    <x v="1"/>
    <x v="16"/>
    <x v="4"/>
    <x v="1"/>
    <n v="43.81"/>
    <n v="200"/>
    <n v="0"/>
    <n v="0.21704000000000001"/>
    <n v="6.7890000000000006E-2"/>
    <n v="2.4140000000000002E-2"/>
    <n v="2.5329999999999998E-2"/>
    <n v="0.60289999999999999"/>
    <n v="0"/>
  </r>
  <r>
    <x v="1"/>
    <x v="16"/>
    <x v="4"/>
    <x v="2"/>
    <n v="2.73"/>
    <n v="200"/>
    <n v="0"/>
    <n v="1.353E-2"/>
    <n v="8.6800000000000002E-3"/>
    <n v="1.9000000000000001E-4"/>
    <n v="6.9999999999999994E-5"/>
    <n v="3.7569999999999999E-2"/>
    <n v="0"/>
  </r>
  <r>
    <x v="1"/>
    <x v="16"/>
    <x v="4"/>
    <x v="3"/>
    <n v="2.74"/>
    <n v="200"/>
    <n v="0"/>
    <n v="1.357E-2"/>
    <n v="1.069E-2"/>
    <n v="4.6000000000000001E-4"/>
    <n v="3.6999999999999999E-4"/>
    <n v="3.771E-2"/>
    <n v="0"/>
  </r>
  <r>
    <x v="1"/>
    <x v="16"/>
    <x v="4"/>
    <x v="4"/>
    <n v="16.420000000000002"/>
    <n v="200"/>
    <n v="0"/>
    <n v="8.1350000000000006E-2"/>
    <n v="6.8000000000000005E-4"/>
    <n v="6.2810000000000005E-2"/>
    <n v="1.7700000000000001E-3"/>
    <n v="0.22597"/>
    <n v="0"/>
  </r>
  <r>
    <x v="1"/>
    <x v="16"/>
    <x v="4"/>
    <x v="5"/>
    <n v="32.9"/>
    <n v="200"/>
    <n v="0"/>
    <n v="0.16299"/>
    <n v="2.9510000000000002E-2"/>
    <n v="4.9959999999999997E-2"/>
    <n v="5.6600000000000001E-3"/>
    <n v="0.45276"/>
    <n v="0"/>
  </r>
  <r>
    <x v="1"/>
    <x v="16"/>
    <x v="4"/>
    <x v="6"/>
    <n v="84.87"/>
    <n v="200"/>
    <n v="0"/>
    <n v="0.42046"/>
    <n v="3.5E-4"/>
    <n v="7.26E-3"/>
    <n v="0.11166"/>
    <n v="1.1679600000000001"/>
    <n v="0"/>
  </r>
  <r>
    <x v="1"/>
    <x v="16"/>
    <x v="4"/>
    <x v="7"/>
    <n v="2.73"/>
    <n v="200"/>
    <n v="0"/>
    <n v="1.353E-2"/>
    <n v="1.085E-2"/>
    <n v="5.0000000000000002E-5"/>
    <n v="3.2000000000000003E-4"/>
    <n v="3.7569999999999999E-2"/>
    <n v="0"/>
  </r>
  <r>
    <x v="1"/>
    <x v="16"/>
    <x v="4"/>
    <x v="8"/>
    <n v="16.440000000000001"/>
    <n v="200"/>
    <n v="0"/>
    <n v="8.1449999999999995E-2"/>
    <n v="3.671E-2"/>
    <n v="1.353E-2"/>
    <n v="1.0359999999999999E-2"/>
    <n v="0.22624"/>
    <n v="0"/>
  </r>
  <r>
    <x v="1"/>
    <x v="16"/>
    <x v="4"/>
    <x v="9"/>
    <n v="0"/>
    <n v="200"/>
    <n v="0"/>
    <n v="0"/>
    <n v="0"/>
    <n v="0"/>
    <n v="0"/>
    <n v="0"/>
    <n v="0"/>
  </r>
  <r>
    <x v="1"/>
    <x v="16"/>
    <x v="4"/>
    <x v="10"/>
    <n v="63.02"/>
    <n v="200"/>
    <n v="0"/>
    <n v="0.31222"/>
    <n v="0.11183"/>
    <n v="7.77E-3"/>
    <n v="5.45E-2"/>
    <n v="0.86726000000000003"/>
    <n v="0"/>
  </r>
  <r>
    <x v="1"/>
    <x v="16"/>
    <x v="5"/>
    <x v="0"/>
    <n v="0.89"/>
    <n v="200"/>
    <n v="0"/>
    <n v="4.4099999999999999E-3"/>
    <n v="2.63E-3"/>
    <n v="3.0000000000000001E-5"/>
    <n v="6.4000000000000005E-4"/>
    <n v="1.225E-2"/>
    <n v="0"/>
  </r>
  <r>
    <x v="1"/>
    <x v="16"/>
    <x v="5"/>
    <x v="1"/>
    <n v="4.9000000000000004"/>
    <n v="200"/>
    <n v="0"/>
    <n v="2.4279999999999999E-2"/>
    <n v="6.5100000000000002E-3"/>
    <n v="1.3799999999999999E-3"/>
    <n v="4.2300000000000003E-3"/>
    <n v="6.7430000000000004E-2"/>
    <n v="0"/>
  </r>
  <r>
    <x v="1"/>
    <x v="16"/>
    <x v="5"/>
    <x v="2"/>
    <n v="0.28999999999999998"/>
    <n v="200"/>
    <n v="0"/>
    <n v="1.4400000000000001E-3"/>
    <n v="9.6000000000000002E-4"/>
    <n v="0"/>
    <n v="1.0000000000000001E-5"/>
    <n v="3.9899999999999996E-3"/>
    <n v="0"/>
  </r>
  <r>
    <x v="1"/>
    <x v="16"/>
    <x v="5"/>
    <x v="3"/>
    <n v="0.28999999999999998"/>
    <n v="200"/>
    <n v="0"/>
    <n v="1.4400000000000001E-3"/>
    <n v="1.16E-3"/>
    <n v="3.0000000000000001E-5"/>
    <n v="3.0000000000000001E-5"/>
    <n v="3.9899999999999996E-3"/>
    <n v="0"/>
  </r>
  <r>
    <x v="1"/>
    <x v="16"/>
    <x v="5"/>
    <x v="4"/>
    <n v="1.85"/>
    <n v="200"/>
    <n v="0"/>
    <n v="9.1699999999999993E-3"/>
    <n v="1.3999999999999999E-4"/>
    <n v="6.7400000000000003E-3"/>
    <n v="9.6000000000000002E-4"/>
    <n v="2.546E-2"/>
    <n v="0"/>
  </r>
  <r>
    <x v="1"/>
    <x v="16"/>
    <x v="5"/>
    <x v="5"/>
    <n v="3.7"/>
    <n v="200"/>
    <n v="0"/>
    <n v="1.8329999999999999E-2"/>
    <n v="7.5599999999999999E-3"/>
    <n v="7.0600000000000003E-3"/>
    <n v="1.3600000000000001E-3"/>
    <n v="5.092E-2"/>
    <n v="0"/>
  </r>
  <r>
    <x v="1"/>
    <x v="16"/>
    <x v="5"/>
    <x v="6"/>
    <n v="9.58"/>
    <n v="200"/>
    <n v="0"/>
    <n v="4.7460000000000002E-2"/>
    <n v="0"/>
    <n v="2.1199999999999999E-3"/>
    <n v="1.0670000000000001E-2"/>
    <n v="0.13184000000000001"/>
    <n v="0"/>
  </r>
  <r>
    <x v="1"/>
    <x v="16"/>
    <x v="5"/>
    <x v="7"/>
    <n v="0.28999999999999998"/>
    <n v="200"/>
    <n v="0"/>
    <n v="1.4400000000000001E-3"/>
    <n v="1.1299999999999999E-3"/>
    <n v="0"/>
    <n v="4.0000000000000003E-5"/>
    <n v="3.9899999999999996E-3"/>
    <n v="0"/>
  </r>
  <r>
    <x v="1"/>
    <x v="16"/>
    <x v="5"/>
    <x v="8"/>
    <n v="1.85"/>
    <n v="200"/>
    <n v="0"/>
    <n v="9.1699999999999993E-3"/>
    <n v="4.1700000000000001E-3"/>
    <n v="4.2999999999999999E-4"/>
    <n v="1.6000000000000001E-3"/>
    <n v="2.546E-2"/>
    <n v="0"/>
  </r>
  <r>
    <x v="1"/>
    <x v="16"/>
    <x v="5"/>
    <x v="9"/>
    <n v="0"/>
    <n v="200"/>
    <n v="0"/>
    <n v="0"/>
    <n v="0"/>
    <n v="0"/>
    <n v="0"/>
    <n v="0"/>
    <n v="0"/>
  </r>
  <r>
    <x v="1"/>
    <x v="16"/>
    <x v="5"/>
    <x v="10"/>
    <n v="7.09"/>
    <n v="200"/>
    <n v="0"/>
    <n v="3.5130000000000002E-2"/>
    <n v="2.6540000000000001E-2"/>
    <n v="2.9E-4"/>
    <n v="3.1900000000000001E-3"/>
    <n v="9.7570000000000004E-2"/>
    <n v="0"/>
  </r>
  <r>
    <x v="1"/>
    <x v="16"/>
    <x v="6"/>
    <x v="0"/>
    <n v="2.4900000000000002"/>
    <n v="200"/>
    <n v="0"/>
    <n v="1.234E-2"/>
    <n v="6.9499999999999996E-3"/>
    <n v="3.1E-4"/>
    <n v="2.99E-3"/>
    <n v="3.4270000000000002E-2"/>
    <n v="0"/>
  </r>
  <r>
    <x v="1"/>
    <x v="16"/>
    <x v="6"/>
    <x v="1"/>
    <n v="13.48"/>
    <n v="200"/>
    <n v="0"/>
    <n v="6.6780000000000006E-2"/>
    <n v="2.4049999999999998E-2"/>
    <n v="1.221E-2"/>
    <n v="9.6600000000000002E-3"/>
    <n v="0.18551000000000001"/>
    <n v="0"/>
  </r>
  <r>
    <x v="1"/>
    <x v="16"/>
    <x v="6"/>
    <x v="2"/>
    <n v="0.84"/>
    <n v="200"/>
    <n v="0"/>
    <n v="4.1599999999999996E-3"/>
    <n v="2.3999999999999998E-3"/>
    <n v="2.0000000000000002E-5"/>
    <n v="4.0000000000000003E-5"/>
    <n v="1.1560000000000001E-2"/>
    <n v="0"/>
  </r>
  <r>
    <x v="1"/>
    <x v="16"/>
    <x v="6"/>
    <x v="3"/>
    <n v="0.83"/>
    <n v="200"/>
    <n v="0"/>
    <n v="4.1099999999999999E-3"/>
    <n v="3.0699999999999998E-3"/>
    <n v="2.1000000000000001E-4"/>
    <n v="5.0000000000000002E-5"/>
    <n v="1.142E-2"/>
    <n v="0"/>
  </r>
  <r>
    <x v="1"/>
    <x v="16"/>
    <x v="6"/>
    <x v="4"/>
    <n v="5.04"/>
    <n v="200"/>
    <n v="0"/>
    <n v="2.4969999999999999E-2"/>
    <n v="0"/>
    <n v="1.8849999999999999E-2"/>
    <n v="2.3600000000000001E-3"/>
    <n v="6.9360000000000005E-2"/>
    <n v="0"/>
  </r>
  <r>
    <x v="1"/>
    <x v="16"/>
    <x v="6"/>
    <x v="5"/>
    <n v="10.08"/>
    <n v="200"/>
    <n v="0"/>
    <n v="4.9939999999999998E-2"/>
    <n v="1.6369999999999999E-2"/>
    <n v="1.2749999999999999E-2"/>
    <n v="3.0000000000000001E-3"/>
    <n v="0.13872000000000001"/>
    <n v="0"/>
  </r>
  <r>
    <x v="1"/>
    <x v="16"/>
    <x v="6"/>
    <x v="6"/>
    <n v="26.08"/>
    <n v="200"/>
    <n v="0"/>
    <n v="0.12920999999999999"/>
    <n v="0"/>
    <n v="9.7300000000000008E-3"/>
    <n v="5.5500000000000001E-2"/>
    <n v="0.35891000000000001"/>
    <n v="0"/>
  </r>
  <r>
    <x v="1"/>
    <x v="16"/>
    <x v="6"/>
    <x v="7"/>
    <n v="0.83"/>
    <n v="200"/>
    <n v="0"/>
    <n v="4.1099999999999999E-3"/>
    <n v="3.2799999999999999E-3"/>
    <n v="4.0000000000000003E-5"/>
    <n v="1.4999999999999999E-4"/>
    <n v="1.142E-2"/>
    <n v="0"/>
  </r>
  <r>
    <x v="1"/>
    <x v="16"/>
    <x v="6"/>
    <x v="8"/>
    <n v="5.05"/>
    <n v="200"/>
    <n v="0"/>
    <n v="2.5020000000000001E-2"/>
    <n v="1.278E-2"/>
    <n v="3.1099999999999999E-3"/>
    <n v="4.0600000000000002E-3"/>
    <n v="6.9500000000000006E-2"/>
    <n v="0"/>
  </r>
  <r>
    <x v="1"/>
    <x v="16"/>
    <x v="6"/>
    <x v="9"/>
    <n v="0"/>
    <n v="200"/>
    <n v="0"/>
    <n v="0"/>
    <n v="0"/>
    <n v="0"/>
    <n v="0"/>
    <n v="0"/>
    <n v="0"/>
  </r>
  <r>
    <x v="1"/>
    <x v="16"/>
    <x v="6"/>
    <x v="10"/>
    <n v="19.34"/>
    <n v="200"/>
    <n v="0"/>
    <n v="9.5810000000000006E-2"/>
    <n v="4.9020000000000001E-2"/>
    <n v="1.0200000000000001E-3"/>
    <n v="6.0299999999999998E-3"/>
    <n v="0.26615"/>
    <n v="0"/>
  </r>
  <r>
    <x v="1"/>
    <x v="16"/>
    <x v="7"/>
    <x v="0"/>
    <n v="1.77"/>
    <n v="200"/>
    <n v="0"/>
    <n v="8.77E-3"/>
    <n v="5.3699999999999998E-3"/>
    <n v="1.6000000000000001E-4"/>
    <n v="2.1900000000000001E-3"/>
    <n v="2.436E-2"/>
    <n v="0"/>
  </r>
  <r>
    <x v="1"/>
    <x v="16"/>
    <x v="7"/>
    <x v="1"/>
    <n v="9.6300000000000008"/>
    <n v="200"/>
    <n v="0"/>
    <n v="4.7710000000000002E-2"/>
    <n v="2.1299999999999999E-2"/>
    <n v="5.6899999999999997E-3"/>
    <n v="1.274E-2"/>
    <n v="0.13253000000000001"/>
    <n v="0"/>
  </r>
  <r>
    <x v="1"/>
    <x v="16"/>
    <x v="7"/>
    <x v="2"/>
    <n v="0.57999999999999996"/>
    <n v="200"/>
    <n v="0"/>
    <n v="2.8700000000000002E-3"/>
    <n v="1.97E-3"/>
    <n v="2.0000000000000002E-5"/>
    <n v="3.4000000000000002E-4"/>
    <n v="7.9799999999999992E-3"/>
    <n v="0"/>
  </r>
  <r>
    <x v="1"/>
    <x v="16"/>
    <x v="7"/>
    <x v="3"/>
    <n v="0.61"/>
    <n v="200"/>
    <n v="0"/>
    <n v="3.0200000000000001E-3"/>
    <n v="2.6099999999999999E-3"/>
    <n v="9.0000000000000006E-5"/>
    <n v="6.9999999999999994E-5"/>
    <n v="8.3899999999999999E-3"/>
    <n v="0"/>
  </r>
  <r>
    <x v="1"/>
    <x v="16"/>
    <x v="7"/>
    <x v="4"/>
    <n v="3.59"/>
    <n v="200"/>
    <n v="0"/>
    <n v="1.779E-2"/>
    <n v="0"/>
    <n v="1.4460000000000001E-2"/>
    <n v="7.2000000000000005E-4"/>
    <n v="4.9399999999999999E-2"/>
    <n v="0"/>
  </r>
  <r>
    <x v="1"/>
    <x v="16"/>
    <x v="7"/>
    <x v="5"/>
    <n v="7.27"/>
    <n v="200"/>
    <n v="0"/>
    <n v="3.6020000000000003E-2"/>
    <n v="1.257E-2"/>
    <n v="2.2769999999999999E-2"/>
    <n v="7.3999999999999999E-4"/>
    <n v="0.10005"/>
    <n v="0"/>
  </r>
  <r>
    <x v="1"/>
    <x v="16"/>
    <x v="7"/>
    <x v="6"/>
    <n v="18.809999999999999"/>
    <n v="200"/>
    <n v="0"/>
    <n v="9.3189999999999995E-2"/>
    <n v="0"/>
    <n v="1.6E-2"/>
    <n v="5.4899999999999997E-2"/>
    <n v="0.25885999999999998"/>
    <n v="0"/>
  </r>
  <r>
    <x v="1"/>
    <x v="16"/>
    <x v="7"/>
    <x v="7"/>
    <n v="0.61"/>
    <n v="200"/>
    <n v="0"/>
    <n v="3.0200000000000001E-3"/>
    <n v="2.63E-3"/>
    <n v="1.0000000000000001E-5"/>
    <n v="2.7999999999999998E-4"/>
    <n v="8.3899999999999999E-3"/>
    <n v="0"/>
  </r>
  <r>
    <x v="1"/>
    <x v="16"/>
    <x v="7"/>
    <x v="8"/>
    <n v="3.63"/>
    <n v="200"/>
    <n v="0"/>
    <n v="1.7979999999999999E-2"/>
    <n v="6.4999999999999997E-3"/>
    <n v="3.3300000000000001E-3"/>
    <n v="4.9199999999999999E-3"/>
    <n v="4.9959999999999997E-2"/>
    <n v="0"/>
  </r>
  <r>
    <x v="1"/>
    <x v="16"/>
    <x v="7"/>
    <x v="9"/>
    <n v="0"/>
    <n v="200"/>
    <n v="0"/>
    <n v="0"/>
    <n v="0"/>
    <n v="0"/>
    <n v="0"/>
    <n v="0"/>
    <n v="0"/>
  </r>
  <r>
    <x v="1"/>
    <x v="16"/>
    <x v="7"/>
    <x v="10"/>
    <n v="13.94"/>
    <n v="200"/>
    <n v="0"/>
    <n v="6.9059999999999996E-2"/>
    <n v="5.1529999999999999E-2"/>
    <n v="2.1000000000000001E-4"/>
    <n v="1.516E-2"/>
    <n v="0.19184000000000001"/>
    <n v="0"/>
  </r>
  <r>
    <x v="1"/>
    <x v="16"/>
    <x v="8"/>
    <x v="0"/>
    <n v="8.0500000000000007"/>
    <n v="361.11"/>
    <n v="195"/>
    <n v="5.4800000000000001E-2"/>
    <n v="1.738E-2"/>
    <n v="1.54E-2"/>
    <n v="1.0290000000000001E-2"/>
    <n v="0.15007000000000001"/>
    <n v="0.63814000000000004"/>
  </r>
  <r>
    <x v="1"/>
    <x v="16"/>
    <x v="8"/>
    <x v="1"/>
    <n v="24.73"/>
    <n v="200"/>
    <n v="0"/>
    <n v="0.12452000000000001"/>
    <n v="9.1480000000000006E-2"/>
    <n v="4.4799999999999996E-3"/>
    <n v="1.566E-2"/>
    <n v="0.34573999999999999"/>
    <n v="0"/>
  </r>
  <r>
    <x v="1"/>
    <x v="16"/>
    <x v="8"/>
    <x v="2"/>
    <n v="1.54"/>
    <n v="200"/>
    <n v="0"/>
    <n v="7.6499999999999997E-3"/>
    <n v="1.2899999999999999E-3"/>
    <n v="1E-4"/>
    <n v="4.6999999999999999E-4"/>
    <n v="2.1239999999999998E-2"/>
    <n v="0"/>
  </r>
  <r>
    <x v="1"/>
    <x v="16"/>
    <x v="8"/>
    <x v="3"/>
    <n v="1.73"/>
    <n v="200"/>
    <n v="8"/>
    <n v="8.5699999999999995E-3"/>
    <n v="6.0400000000000002E-3"/>
    <n v="7.6999999999999996E-4"/>
    <n v="4.0999999999999999E-4"/>
    <n v="2.3740000000000001E-2"/>
    <n v="3.023E-2"/>
  </r>
  <r>
    <x v="1"/>
    <x v="16"/>
    <x v="8"/>
    <x v="4"/>
    <n v="16.079999999999998"/>
    <n v="1055.7"/>
    <n v="939.57037000000003"/>
    <n v="0.22617000000000001"/>
    <n v="1.1E-4"/>
    <n v="0.11464000000000001"/>
    <n v="5.0650000000000001E-2"/>
    <n v="0.61702000000000001"/>
    <n v="2.4497100000000001"/>
  </r>
  <r>
    <x v="1"/>
    <x v="16"/>
    <x v="8"/>
    <x v="5"/>
    <n v="19.41"/>
    <n v="1999.99"/>
    <n v="220"/>
    <n v="0.13772000000000001"/>
    <n v="3.5630000000000002E-2"/>
    <n v="7.9070000000000001E-2"/>
    <n v="3.0200000000000001E-3"/>
    <n v="0.37985000000000002"/>
    <n v="0.51261999999999996"/>
  </r>
  <r>
    <x v="1"/>
    <x v="16"/>
    <x v="8"/>
    <x v="6"/>
    <n v="61.26"/>
    <n v="381.11"/>
    <n v="716.48046999999997"/>
    <n v="0.36627999999999999"/>
    <n v="0"/>
    <n v="8.3379999999999996E-2"/>
    <n v="0.14129"/>
    <n v="1.0087699999999999"/>
    <n v="2.2515200000000002"/>
  </r>
  <r>
    <x v="1"/>
    <x v="16"/>
    <x v="8"/>
    <x v="7"/>
    <n v="1.53"/>
    <n v="200"/>
    <n v="0"/>
    <n v="7.5799999999999999E-3"/>
    <n v="6.2899999999999996E-3"/>
    <n v="3.0000000000000001E-5"/>
    <n v="3.3E-4"/>
    <n v="2.1059999999999999E-2"/>
    <n v="0"/>
  </r>
  <r>
    <x v="1"/>
    <x v="16"/>
    <x v="8"/>
    <x v="8"/>
    <n v="16.579999999999998"/>
    <n v="526.41"/>
    <n v="384.27974999999998"/>
    <n v="0.12421"/>
    <n v="1.9910000000000001E-2"/>
    <n v="2.0060000000000001E-2"/>
    <n v="3.456E-2"/>
    <n v="0.33973999999999999"/>
    <n v="1.1474500000000001"/>
  </r>
  <r>
    <x v="1"/>
    <x v="16"/>
    <x v="8"/>
    <x v="9"/>
    <n v="0.23"/>
    <n v="209"/>
    <n v="4.18"/>
    <n v="1.1800000000000001E-3"/>
    <n v="0"/>
    <n v="1.1E-4"/>
    <n v="3.5E-4"/>
    <n v="3.1800000000000001E-3"/>
    <n v="1.5650000000000001E-2"/>
  </r>
  <r>
    <x v="1"/>
    <x v="16"/>
    <x v="8"/>
    <x v="10"/>
    <n v="36.090000000000003"/>
    <n v="409.66"/>
    <n v="24.580079999999999"/>
    <n v="0.18185000000000001"/>
    <n v="8.9910000000000004E-2"/>
    <n v="4.8300000000000001E-3"/>
    <n v="2.274E-2"/>
    <n v="0.50470999999999999"/>
    <n v="7.6869999999999994E-2"/>
  </r>
  <r>
    <x v="1"/>
    <x v="17"/>
    <x v="0"/>
    <x v="0"/>
    <n v="1.51"/>
    <n v="206.67"/>
    <n v="31"/>
    <n v="7.6E-3"/>
    <n v="4.45E-3"/>
    <n v="2.0000000000000002E-5"/>
    <n v="8.4000000000000003E-4"/>
    <n v="2.094E-2"/>
    <n v="0.11318"/>
  </r>
  <r>
    <x v="1"/>
    <x v="17"/>
    <x v="0"/>
    <x v="1"/>
    <n v="6.7"/>
    <n v="312"/>
    <n v="53.040039999999998"/>
    <n v="3.5729999999999998E-2"/>
    <n v="1.034E-2"/>
    <n v="4.7099999999999998E-3"/>
    <n v="7.77E-3"/>
    <n v="9.8739999999999994E-2"/>
    <n v="0.17768999999999999"/>
  </r>
  <r>
    <x v="1"/>
    <x v="17"/>
    <x v="0"/>
    <x v="2"/>
    <n v="0.36"/>
    <n v="200"/>
    <n v="0"/>
    <n v="1.7799999999999999E-3"/>
    <n v="9.3000000000000005E-4"/>
    <n v="0"/>
    <n v="6.9999999999999994E-5"/>
    <n v="4.9500000000000004E-3"/>
    <n v="0"/>
  </r>
  <r>
    <x v="1"/>
    <x v="17"/>
    <x v="0"/>
    <x v="3"/>
    <n v="0.36"/>
    <n v="200"/>
    <n v="0"/>
    <n v="1.7799999999999999E-3"/>
    <n v="1.2999999999999999E-3"/>
    <n v="4.0000000000000003E-5"/>
    <n v="3.0000000000000001E-5"/>
    <n v="4.9500000000000004E-3"/>
    <n v="0"/>
  </r>
  <r>
    <x v="1"/>
    <x v="17"/>
    <x v="0"/>
    <x v="4"/>
    <n v="3.4"/>
    <n v="554.91999999999996"/>
    <n v="144.28003000000001"/>
    <n v="3.2000000000000001E-2"/>
    <n v="0"/>
    <n v="4.9399999999999999E-3"/>
    <n v="9.3299999999999998E-3"/>
    <n v="8.7440000000000004E-2"/>
    <n v="0.40356999999999998"/>
  </r>
  <r>
    <x v="1"/>
    <x v="17"/>
    <x v="0"/>
    <x v="5"/>
    <n v="5.99"/>
    <n v="241"/>
    <n v="101.21997"/>
    <n v="3.211E-2"/>
    <n v="3.8E-3"/>
    <n v="7.2199999999999999E-3"/>
    <n v="5.2300000000000003E-3"/>
    <n v="8.8429999999999995E-2"/>
    <n v="0.35397000000000001"/>
  </r>
  <r>
    <x v="1"/>
    <x v="17"/>
    <x v="0"/>
    <x v="6"/>
    <n v="11.69"/>
    <n v="518.70000000000005"/>
    <n v="51.87012"/>
    <n v="6.1809999999999997E-2"/>
    <n v="1.069E-2"/>
    <n v="2.2000000000000001E-4"/>
    <n v="1.9140000000000001E-2"/>
    <n v="0.17122999999999999"/>
    <n v="0.15590000000000001"/>
  </r>
  <r>
    <x v="1"/>
    <x v="17"/>
    <x v="0"/>
    <x v="7"/>
    <n v="0.36"/>
    <n v="200"/>
    <n v="0"/>
    <n v="1.7799999999999999E-3"/>
    <n v="1.3500000000000001E-3"/>
    <n v="0"/>
    <n v="9.0000000000000006E-5"/>
    <n v="4.9500000000000004E-3"/>
    <n v="0"/>
  </r>
  <r>
    <x v="1"/>
    <x v="17"/>
    <x v="0"/>
    <x v="8"/>
    <n v="2.83"/>
    <n v="363.56"/>
    <n v="65.44"/>
    <n v="1.721E-2"/>
    <n v="7.7799999999999996E-3"/>
    <n v="3.6999999999999999E-4"/>
    <n v="2.0799999999999998E-3"/>
    <n v="4.734E-2"/>
    <n v="0.20981"/>
  </r>
  <r>
    <x v="1"/>
    <x v="17"/>
    <x v="0"/>
    <x v="9"/>
    <n v="0.62"/>
    <n v="222.29"/>
    <n v="31.12"/>
    <n v="3.5799999999999998E-3"/>
    <n v="0"/>
    <n v="6.9999999999999994E-5"/>
    <n v="1.7899999999999999E-3"/>
    <n v="9.6699999999999998E-3"/>
    <n v="0.11173"/>
  </r>
  <r>
    <x v="1"/>
    <x v="17"/>
    <x v="0"/>
    <x v="10"/>
    <n v="9.31"/>
    <n v="404.55"/>
    <n v="117.32007"/>
    <n v="5.4129999999999998E-2"/>
    <n v="2.3910000000000001E-2"/>
    <n v="6.7000000000000002E-4"/>
    <n v="1.009E-2"/>
    <n v="0.14942"/>
    <n v="0.34571000000000002"/>
  </r>
  <r>
    <x v="1"/>
    <x v="17"/>
    <x v="1"/>
    <x v="0"/>
    <n v="35.56"/>
    <n v="249.72"/>
    <n v="1233.59961"/>
    <n v="0.22194"/>
    <n v="1.789E-2"/>
    <n v="6.7600000000000004E-3"/>
    <n v="0.12645999999999999"/>
    <n v="0.60306999999999999"/>
    <n v="4.2161799999999996"/>
  </r>
  <r>
    <x v="1"/>
    <x v="17"/>
    <x v="1"/>
    <x v="1"/>
    <n v="38.15"/>
    <n v="200"/>
    <n v="0"/>
    <n v="0.189"/>
    <n v="5.0700000000000002E-2"/>
    <n v="3.0519999999999999E-2"/>
    <n v="0.10922"/>
    <n v="0.52500999999999998"/>
    <n v="0"/>
  </r>
  <r>
    <x v="1"/>
    <x v="17"/>
    <x v="1"/>
    <x v="2"/>
    <n v="18.329999999999998"/>
    <n v="409"/>
    <n v="997.96001999999999"/>
    <n v="0.17044000000000001"/>
    <n v="2.1800000000000001E-3"/>
    <n v="8.0199999999999994E-3"/>
    <n v="0.10927000000000001"/>
    <n v="0.46212999999999999"/>
    <n v="3.15849"/>
  </r>
  <r>
    <x v="1"/>
    <x v="17"/>
    <x v="1"/>
    <x v="3"/>
    <n v="2.37"/>
    <n v="200"/>
    <n v="0"/>
    <n v="1.174E-2"/>
    <n v="9.8300000000000002E-3"/>
    <n v="5.0000000000000001E-4"/>
    <n v="4.2999999999999999E-4"/>
    <n v="3.2620000000000003E-2"/>
    <n v="0"/>
  </r>
  <r>
    <x v="1"/>
    <x v="17"/>
    <x v="1"/>
    <x v="4"/>
    <n v="18.07"/>
    <n v="1983.24"/>
    <n v="892.45996000000002"/>
    <n v="0.25424000000000002"/>
    <n v="1.15E-3"/>
    <n v="0.128"/>
    <n v="6.003E-2"/>
    <n v="0.69496000000000002"/>
    <n v="2.02725"/>
  </r>
  <r>
    <x v="1"/>
    <x v="17"/>
    <x v="1"/>
    <x v="5"/>
    <n v="56.91"/>
    <n v="299.73"/>
    <n v="1741.4599599999999"/>
    <n v="0.37403999999999998"/>
    <n v="4.0210000000000003E-2"/>
    <n v="0.17826"/>
    <n v="7.3709999999999998E-2"/>
    <n v="1.02244"/>
    <n v="5.7630699999999999"/>
  </r>
  <r>
    <x v="1"/>
    <x v="17"/>
    <x v="1"/>
    <x v="6"/>
    <n v="179.92"/>
    <n v="360.72"/>
    <n v="6373.9023399999996"/>
    <n v="1.44651"/>
    <n v="4.0000000000000003E-5"/>
    <n v="0.27807999999999999"/>
    <n v="0.73938000000000004"/>
    <n v="3.94442"/>
    <n v="19.5383"/>
  </r>
  <r>
    <x v="1"/>
    <x v="17"/>
    <x v="1"/>
    <x v="7"/>
    <n v="2.39"/>
    <n v="200"/>
    <n v="0"/>
    <n v="1.184E-2"/>
    <n v="9.6799999999999994E-3"/>
    <n v="8.0000000000000007E-5"/>
    <n v="1.0300000000000001E-3"/>
    <n v="3.2890000000000003E-2"/>
    <n v="0"/>
  </r>
  <r>
    <x v="1"/>
    <x v="17"/>
    <x v="1"/>
    <x v="8"/>
    <n v="17.91"/>
    <n v="2000"/>
    <n v="740"/>
    <n v="0.22950999999999999"/>
    <n v="3.0640000000000001E-2"/>
    <n v="0.14051"/>
    <n v="8.2500000000000004E-3"/>
    <n v="0.62797000000000003"/>
    <n v="1.6781999999999999"/>
  </r>
  <r>
    <x v="1"/>
    <x v="17"/>
    <x v="1"/>
    <x v="9"/>
    <n v="6.57"/>
    <n v="215"/>
    <n v="268.75"/>
    <n v="3.5040000000000002E-2"/>
    <n v="0"/>
    <n v="3.6999999999999999E-4"/>
    <n v="2.051E-2"/>
    <n v="9.4750000000000001E-2"/>
    <n v="0.97355999999999998"/>
  </r>
  <r>
    <x v="1"/>
    <x v="17"/>
    <x v="1"/>
    <x v="10"/>
    <n v="60.11"/>
    <n v="1523.86"/>
    <n v="1371.48047"/>
    <n v="0.47606999999999999"/>
    <n v="0.11068"/>
    <n v="1.7239999999999998E-2"/>
    <n v="9.9640000000000006E-2"/>
    <n v="1.3075300000000001"/>
    <n v="3.28715"/>
  </r>
  <r>
    <x v="1"/>
    <x v="17"/>
    <x v="2"/>
    <x v="0"/>
    <n v="12.26"/>
    <n v="200"/>
    <n v="0"/>
    <n v="6.0740000000000002E-2"/>
    <n v="3.6450000000000003E-2"/>
    <n v="2.8500000000000001E-3"/>
    <n v="1.6449999999999999E-2"/>
    <n v="0.16872000000000001"/>
    <n v="0"/>
  </r>
  <r>
    <x v="1"/>
    <x v="17"/>
    <x v="2"/>
    <x v="1"/>
    <n v="65.44"/>
    <n v="200"/>
    <n v="0"/>
    <n v="0.32419999999999999"/>
    <n v="0.10184"/>
    <n v="6.3109999999999999E-2"/>
    <n v="0.17638999999999999"/>
    <n v="0.90056999999999998"/>
    <n v="0"/>
  </r>
  <r>
    <x v="1"/>
    <x v="17"/>
    <x v="2"/>
    <x v="2"/>
    <n v="4.08"/>
    <n v="200"/>
    <n v="0"/>
    <n v="2.0209999999999999E-2"/>
    <n v="1.2E-2"/>
    <n v="8.0000000000000007E-5"/>
    <n v="1.67E-3"/>
    <n v="5.6149999999999999E-2"/>
    <n v="0"/>
  </r>
  <r>
    <x v="1"/>
    <x v="17"/>
    <x v="2"/>
    <x v="3"/>
    <n v="4.1100000000000003"/>
    <n v="200"/>
    <n v="0"/>
    <n v="2.036E-2"/>
    <n v="1.6080000000000001E-2"/>
    <n v="8.0000000000000004E-4"/>
    <n v="1.25E-3"/>
    <n v="5.6559999999999999E-2"/>
    <n v="0"/>
  </r>
  <r>
    <x v="1"/>
    <x v="17"/>
    <x v="2"/>
    <x v="4"/>
    <n v="24.54"/>
    <n v="200"/>
    <n v="0"/>
    <n v="0.12157999999999999"/>
    <n v="7.6999999999999996E-4"/>
    <n v="0.10301"/>
    <n v="2.7999999999999998E-4"/>
    <n v="0.33771000000000001"/>
    <n v="0"/>
  </r>
  <r>
    <x v="1"/>
    <x v="17"/>
    <x v="2"/>
    <x v="5"/>
    <n v="49.09"/>
    <n v="200"/>
    <n v="0"/>
    <n v="0.2432"/>
    <n v="2.2939999999999999E-2"/>
    <n v="0.11568000000000001"/>
    <n v="5.0939999999999999E-2"/>
    <n v="0.67556000000000005"/>
    <n v="0"/>
  </r>
  <r>
    <x v="1"/>
    <x v="17"/>
    <x v="2"/>
    <x v="6"/>
    <n v="126.79"/>
    <n v="200"/>
    <n v="0"/>
    <n v="0.62814999999999999"/>
    <n v="7.5799999999999999E-3"/>
    <n v="4.947E-2"/>
    <n v="0.35435"/>
    <n v="1.74485"/>
    <n v="0"/>
  </r>
  <r>
    <x v="1"/>
    <x v="17"/>
    <x v="2"/>
    <x v="7"/>
    <n v="4.0999999999999996"/>
    <n v="200"/>
    <n v="0"/>
    <n v="2.0310000000000002E-2"/>
    <n v="1.669E-2"/>
    <n v="5.0000000000000002E-5"/>
    <n v="2.5300000000000001E-3"/>
    <n v="5.6419999999999998E-2"/>
    <n v="0"/>
  </r>
  <r>
    <x v="1"/>
    <x v="17"/>
    <x v="2"/>
    <x v="8"/>
    <n v="24.52"/>
    <n v="200"/>
    <n v="0"/>
    <n v="0.12148"/>
    <n v="6.3769999999999993E-2"/>
    <n v="1.1990000000000001E-2"/>
    <n v="3.8780000000000002E-2"/>
    <n v="0.33744000000000002"/>
    <n v="0"/>
  </r>
  <r>
    <x v="1"/>
    <x v="17"/>
    <x v="2"/>
    <x v="9"/>
    <n v="0"/>
    <n v="200"/>
    <n v="0"/>
    <n v="0"/>
    <n v="0"/>
    <n v="0"/>
    <n v="0"/>
    <n v="0"/>
    <n v="0"/>
  </r>
  <r>
    <x v="1"/>
    <x v="17"/>
    <x v="2"/>
    <x v="10"/>
    <n v="94.07"/>
    <n v="200"/>
    <n v="0"/>
    <n v="0.46604000000000001"/>
    <n v="0.22527"/>
    <n v="2.138E-2"/>
    <n v="0.12426"/>
    <n v="1.29457"/>
    <n v="0"/>
  </r>
  <r>
    <x v="1"/>
    <x v="17"/>
    <x v="3"/>
    <x v="0"/>
    <n v="1.46"/>
    <n v="200"/>
    <n v="0"/>
    <n v="7.2300000000000003E-3"/>
    <n v="5.0200000000000002E-3"/>
    <n v="2.7999999999999998E-4"/>
    <n v="1.32E-3"/>
    <n v="2.009E-2"/>
    <n v="0"/>
  </r>
  <r>
    <x v="1"/>
    <x v="17"/>
    <x v="3"/>
    <x v="1"/>
    <n v="7.88"/>
    <n v="200"/>
    <n v="0"/>
    <n v="3.9039999999999998E-2"/>
    <n v="1.274E-2"/>
    <n v="2.66E-3"/>
    <n v="1.7100000000000001E-2"/>
    <n v="0.10843999999999999"/>
    <n v="0"/>
  </r>
  <r>
    <x v="1"/>
    <x v="17"/>
    <x v="3"/>
    <x v="2"/>
    <n v="0.47"/>
    <n v="200"/>
    <n v="0"/>
    <n v="2.33E-3"/>
    <n v="1.8799999999999999E-3"/>
    <n v="0"/>
    <n v="1.6000000000000001E-4"/>
    <n v="6.4700000000000001E-3"/>
    <n v="0"/>
  </r>
  <r>
    <x v="1"/>
    <x v="17"/>
    <x v="3"/>
    <x v="3"/>
    <n v="0.5"/>
    <n v="200"/>
    <n v="0"/>
    <n v="2.48E-3"/>
    <n v="1.9599999999999999E-3"/>
    <n v="9.0000000000000006E-5"/>
    <n v="1E-4"/>
    <n v="6.8799999999999998E-3"/>
    <n v="0"/>
  </r>
  <r>
    <x v="1"/>
    <x v="17"/>
    <x v="3"/>
    <x v="4"/>
    <n v="2.97"/>
    <n v="200"/>
    <n v="0"/>
    <n v="1.4710000000000001E-2"/>
    <n v="0"/>
    <n v="8.94E-3"/>
    <n v="3.62E-3"/>
    <n v="4.0869999999999997E-2"/>
    <n v="0"/>
  </r>
  <r>
    <x v="1"/>
    <x v="17"/>
    <x v="3"/>
    <x v="5"/>
    <n v="5.94"/>
    <n v="200"/>
    <n v="0"/>
    <n v="2.9430000000000001E-2"/>
    <n v="9.8799999999999999E-3"/>
    <n v="6.3299999999999997E-3"/>
    <n v="3.13E-3"/>
    <n v="8.1739999999999993E-2"/>
    <n v="0"/>
  </r>
  <r>
    <x v="1"/>
    <x v="17"/>
    <x v="3"/>
    <x v="6"/>
    <n v="15.34"/>
    <n v="200"/>
    <n v="0"/>
    <n v="7.5999999999999998E-2"/>
    <n v="5.0000000000000002E-5"/>
    <n v="7.1300000000000001E-3"/>
    <n v="5.3069999999999999E-2"/>
    <n v="0.21110000000000001"/>
    <n v="0"/>
  </r>
  <r>
    <x v="1"/>
    <x v="17"/>
    <x v="3"/>
    <x v="7"/>
    <n v="0.5"/>
    <n v="200"/>
    <n v="0"/>
    <n v="2.48E-3"/>
    <n v="2.1099999999999999E-3"/>
    <n v="0"/>
    <n v="1.3999999999999999E-4"/>
    <n v="6.8799999999999998E-3"/>
    <n v="0"/>
  </r>
  <r>
    <x v="1"/>
    <x v="17"/>
    <x v="3"/>
    <x v="8"/>
    <n v="2.97"/>
    <n v="200"/>
    <n v="0"/>
    <n v="1.4710000000000001E-2"/>
    <n v="9.6500000000000006E-3"/>
    <n v="9.0000000000000006E-5"/>
    <n v="2.5400000000000002E-3"/>
    <n v="4.0869999999999997E-2"/>
    <n v="0"/>
  </r>
  <r>
    <x v="1"/>
    <x v="17"/>
    <x v="3"/>
    <x v="9"/>
    <n v="0"/>
    <n v="200"/>
    <n v="0"/>
    <n v="0"/>
    <n v="0"/>
    <n v="0"/>
    <n v="0"/>
    <n v="0"/>
    <n v="0"/>
  </r>
  <r>
    <x v="1"/>
    <x v="17"/>
    <x v="3"/>
    <x v="10"/>
    <n v="11.4"/>
    <n v="200"/>
    <n v="0"/>
    <n v="5.6480000000000002E-2"/>
    <n v="4.3220000000000001E-2"/>
    <n v="1.81E-3"/>
    <n v="4.6499999999999996E-3"/>
    <n v="0.15687999999999999"/>
    <n v="0"/>
  </r>
  <r>
    <x v="1"/>
    <x v="17"/>
    <x v="4"/>
    <x v="0"/>
    <n v="8.1999999999999993"/>
    <n v="200"/>
    <n v="0"/>
    <n v="4.0620000000000003E-2"/>
    <n v="1.9879999999999998E-2"/>
    <n v="1.72E-3"/>
    <n v="8.6999999999999994E-3"/>
    <n v="0.11285000000000001"/>
    <n v="0"/>
  </r>
  <r>
    <x v="1"/>
    <x v="17"/>
    <x v="4"/>
    <x v="1"/>
    <n v="43.81"/>
    <n v="200"/>
    <n v="0"/>
    <n v="0.21704000000000001"/>
    <n v="6.7890000000000006E-2"/>
    <n v="2.4140000000000002E-2"/>
    <n v="2.5329999999999998E-2"/>
    <n v="0.60289999999999999"/>
    <n v="0"/>
  </r>
  <r>
    <x v="1"/>
    <x v="17"/>
    <x v="4"/>
    <x v="2"/>
    <n v="2.73"/>
    <n v="200"/>
    <n v="0"/>
    <n v="1.353E-2"/>
    <n v="8.6800000000000002E-3"/>
    <n v="1.9000000000000001E-4"/>
    <n v="6.9999999999999994E-5"/>
    <n v="3.7569999999999999E-2"/>
    <n v="0"/>
  </r>
  <r>
    <x v="1"/>
    <x v="17"/>
    <x v="4"/>
    <x v="3"/>
    <n v="2.74"/>
    <n v="200"/>
    <n v="0"/>
    <n v="1.357E-2"/>
    <n v="1.069E-2"/>
    <n v="4.6000000000000001E-4"/>
    <n v="3.6999999999999999E-4"/>
    <n v="3.771E-2"/>
    <n v="0"/>
  </r>
  <r>
    <x v="1"/>
    <x v="17"/>
    <x v="4"/>
    <x v="4"/>
    <n v="16.420000000000002"/>
    <n v="200"/>
    <n v="0"/>
    <n v="8.1350000000000006E-2"/>
    <n v="6.8000000000000005E-4"/>
    <n v="6.2810000000000005E-2"/>
    <n v="1.7700000000000001E-3"/>
    <n v="0.22597"/>
    <n v="0"/>
  </r>
  <r>
    <x v="1"/>
    <x v="17"/>
    <x v="4"/>
    <x v="5"/>
    <n v="32.9"/>
    <n v="200"/>
    <n v="0"/>
    <n v="0.16299"/>
    <n v="2.9510000000000002E-2"/>
    <n v="4.9959999999999997E-2"/>
    <n v="5.6600000000000001E-3"/>
    <n v="0.45276"/>
    <n v="0"/>
  </r>
  <r>
    <x v="1"/>
    <x v="17"/>
    <x v="4"/>
    <x v="6"/>
    <n v="84.87"/>
    <n v="200"/>
    <n v="0"/>
    <n v="0.42046"/>
    <n v="3.5E-4"/>
    <n v="7.26E-3"/>
    <n v="0.11166"/>
    <n v="1.1679600000000001"/>
    <n v="0"/>
  </r>
  <r>
    <x v="1"/>
    <x v="17"/>
    <x v="4"/>
    <x v="7"/>
    <n v="2.73"/>
    <n v="200"/>
    <n v="0"/>
    <n v="1.353E-2"/>
    <n v="1.085E-2"/>
    <n v="5.0000000000000002E-5"/>
    <n v="3.2000000000000003E-4"/>
    <n v="3.7569999999999999E-2"/>
    <n v="0"/>
  </r>
  <r>
    <x v="1"/>
    <x v="17"/>
    <x v="4"/>
    <x v="8"/>
    <n v="16.440000000000001"/>
    <n v="200"/>
    <n v="0"/>
    <n v="8.1449999999999995E-2"/>
    <n v="3.671E-2"/>
    <n v="1.353E-2"/>
    <n v="1.0359999999999999E-2"/>
    <n v="0.22624"/>
    <n v="0"/>
  </r>
  <r>
    <x v="1"/>
    <x v="17"/>
    <x v="4"/>
    <x v="9"/>
    <n v="0"/>
    <n v="200"/>
    <n v="0"/>
    <n v="0"/>
    <n v="0"/>
    <n v="0"/>
    <n v="0"/>
    <n v="0"/>
    <n v="0"/>
  </r>
  <r>
    <x v="1"/>
    <x v="17"/>
    <x v="4"/>
    <x v="10"/>
    <n v="63.02"/>
    <n v="200"/>
    <n v="0"/>
    <n v="0.31222"/>
    <n v="0.11183"/>
    <n v="7.77E-3"/>
    <n v="5.45E-2"/>
    <n v="0.86726000000000003"/>
    <n v="0"/>
  </r>
  <r>
    <x v="1"/>
    <x v="17"/>
    <x v="5"/>
    <x v="0"/>
    <n v="0.89"/>
    <n v="200"/>
    <n v="0"/>
    <n v="4.4099999999999999E-3"/>
    <n v="2.63E-3"/>
    <n v="3.0000000000000001E-5"/>
    <n v="6.4000000000000005E-4"/>
    <n v="1.225E-2"/>
    <n v="0"/>
  </r>
  <r>
    <x v="1"/>
    <x v="17"/>
    <x v="5"/>
    <x v="1"/>
    <n v="4.9000000000000004"/>
    <n v="200"/>
    <n v="0"/>
    <n v="2.4279999999999999E-2"/>
    <n v="6.5100000000000002E-3"/>
    <n v="1.3799999999999999E-3"/>
    <n v="4.2300000000000003E-3"/>
    <n v="6.7430000000000004E-2"/>
    <n v="0"/>
  </r>
  <r>
    <x v="1"/>
    <x v="17"/>
    <x v="5"/>
    <x v="2"/>
    <n v="0.28999999999999998"/>
    <n v="200"/>
    <n v="0"/>
    <n v="1.4400000000000001E-3"/>
    <n v="9.6000000000000002E-4"/>
    <n v="0"/>
    <n v="1.0000000000000001E-5"/>
    <n v="3.9899999999999996E-3"/>
    <n v="0"/>
  </r>
  <r>
    <x v="1"/>
    <x v="17"/>
    <x v="5"/>
    <x v="3"/>
    <n v="0.28999999999999998"/>
    <n v="200"/>
    <n v="0"/>
    <n v="1.4400000000000001E-3"/>
    <n v="1.16E-3"/>
    <n v="3.0000000000000001E-5"/>
    <n v="3.0000000000000001E-5"/>
    <n v="3.9899999999999996E-3"/>
    <n v="0"/>
  </r>
  <r>
    <x v="1"/>
    <x v="17"/>
    <x v="5"/>
    <x v="4"/>
    <n v="1.85"/>
    <n v="200"/>
    <n v="0"/>
    <n v="9.1699999999999993E-3"/>
    <n v="1.3999999999999999E-4"/>
    <n v="6.7400000000000003E-3"/>
    <n v="9.6000000000000002E-4"/>
    <n v="2.546E-2"/>
    <n v="0"/>
  </r>
  <r>
    <x v="1"/>
    <x v="17"/>
    <x v="5"/>
    <x v="5"/>
    <n v="3.7"/>
    <n v="200"/>
    <n v="0"/>
    <n v="1.8329999999999999E-2"/>
    <n v="7.5599999999999999E-3"/>
    <n v="7.0600000000000003E-3"/>
    <n v="1.3600000000000001E-3"/>
    <n v="5.092E-2"/>
    <n v="0"/>
  </r>
  <r>
    <x v="1"/>
    <x v="17"/>
    <x v="5"/>
    <x v="6"/>
    <n v="9.58"/>
    <n v="200"/>
    <n v="0"/>
    <n v="4.7460000000000002E-2"/>
    <n v="0"/>
    <n v="2.1199999999999999E-3"/>
    <n v="1.0670000000000001E-2"/>
    <n v="0.13184000000000001"/>
    <n v="0"/>
  </r>
  <r>
    <x v="1"/>
    <x v="17"/>
    <x v="5"/>
    <x v="7"/>
    <n v="0.28999999999999998"/>
    <n v="200"/>
    <n v="0"/>
    <n v="1.4400000000000001E-3"/>
    <n v="1.1299999999999999E-3"/>
    <n v="0"/>
    <n v="4.0000000000000003E-5"/>
    <n v="3.9899999999999996E-3"/>
    <n v="0"/>
  </r>
  <r>
    <x v="1"/>
    <x v="17"/>
    <x v="5"/>
    <x v="8"/>
    <n v="1.85"/>
    <n v="200"/>
    <n v="0"/>
    <n v="9.1699999999999993E-3"/>
    <n v="4.1700000000000001E-3"/>
    <n v="4.2999999999999999E-4"/>
    <n v="1.6000000000000001E-3"/>
    <n v="2.546E-2"/>
    <n v="0"/>
  </r>
  <r>
    <x v="1"/>
    <x v="17"/>
    <x v="5"/>
    <x v="9"/>
    <n v="0"/>
    <n v="200"/>
    <n v="0"/>
    <n v="0"/>
    <n v="0"/>
    <n v="0"/>
    <n v="0"/>
    <n v="0"/>
    <n v="0"/>
  </r>
  <r>
    <x v="1"/>
    <x v="17"/>
    <x v="5"/>
    <x v="10"/>
    <n v="7.09"/>
    <n v="200"/>
    <n v="0"/>
    <n v="3.5130000000000002E-2"/>
    <n v="2.6540000000000001E-2"/>
    <n v="2.9E-4"/>
    <n v="3.1900000000000001E-3"/>
    <n v="9.7570000000000004E-2"/>
    <n v="0"/>
  </r>
  <r>
    <x v="1"/>
    <x v="17"/>
    <x v="6"/>
    <x v="0"/>
    <n v="2.4900000000000002"/>
    <n v="200"/>
    <n v="0"/>
    <n v="1.234E-2"/>
    <n v="6.9499999999999996E-3"/>
    <n v="3.1E-4"/>
    <n v="2.99E-3"/>
    <n v="3.4270000000000002E-2"/>
    <n v="0"/>
  </r>
  <r>
    <x v="1"/>
    <x v="17"/>
    <x v="6"/>
    <x v="1"/>
    <n v="13.48"/>
    <n v="200"/>
    <n v="0"/>
    <n v="6.6780000000000006E-2"/>
    <n v="2.4049999999999998E-2"/>
    <n v="1.221E-2"/>
    <n v="9.6600000000000002E-3"/>
    <n v="0.18551000000000001"/>
    <n v="0"/>
  </r>
  <r>
    <x v="1"/>
    <x v="17"/>
    <x v="6"/>
    <x v="2"/>
    <n v="0.84"/>
    <n v="200"/>
    <n v="0"/>
    <n v="4.1599999999999996E-3"/>
    <n v="2.3999999999999998E-3"/>
    <n v="2.0000000000000002E-5"/>
    <n v="4.0000000000000003E-5"/>
    <n v="1.1560000000000001E-2"/>
    <n v="0"/>
  </r>
  <r>
    <x v="1"/>
    <x v="17"/>
    <x v="6"/>
    <x v="3"/>
    <n v="0.83"/>
    <n v="200"/>
    <n v="0"/>
    <n v="4.1099999999999999E-3"/>
    <n v="3.0699999999999998E-3"/>
    <n v="2.1000000000000001E-4"/>
    <n v="5.0000000000000002E-5"/>
    <n v="1.142E-2"/>
    <n v="0"/>
  </r>
  <r>
    <x v="1"/>
    <x v="17"/>
    <x v="6"/>
    <x v="4"/>
    <n v="5.04"/>
    <n v="200"/>
    <n v="0"/>
    <n v="2.4969999999999999E-2"/>
    <n v="0"/>
    <n v="1.8849999999999999E-2"/>
    <n v="2.3600000000000001E-3"/>
    <n v="6.9360000000000005E-2"/>
    <n v="0"/>
  </r>
  <r>
    <x v="1"/>
    <x v="17"/>
    <x v="6"/>
    <x v="5"/>
    <n v="10.08"/>
    <n v="200"/>
    <n v="0"/>
    <n v="4.9939999999999998E-2"/>
    <n v="1.6369999999999999E-2"/>
    <n v="1.2749999999999999E-2"/>
    <n v="3.0000000000000001E-3"/>
    <n v="0.13872000000000001"/>
    <n v="0"/>
  </r>
  <r>
    <x v="1"/>
    <x v="17"/>
    <x v="6"/>
    <x v="6"/>
    <n v="26.08"/>
    <n v="200"/>
    <n v="0"/>
    <n v="0.12920999999999999"/>
    <n v="0"/>
    <n v="9.7300000000000008E-3"/>
    <n v="5.5500000000000001E-2"/>
    <n v="0.35891000000000001"/>
    <n v="0"/>
  </r>
  <r>
    <x v="1"/>
    <x v="17"/>
    <x v="6"/>
    <x v="7"/>
    <n v="0.83"/>
    <n v="200"/>
    <n v="0"/>
    <n v="4.1099999999999999E-3"/>
    <n v="3.2799999999999999E-3"/>
    <n v="4.0000000000000003E-5"/>
    <n v="1.4999999999999999E-4"/>
    <n v="1.142E-2"/>
    <n v="0"/>
  </r>
  <r>
    <x v="1"/>
    <x v="17"/>
    <x v="6"/>
    <x v="8"/>
    <n v="5.05"/>
    <n v="200"/>
    <n v="0"/>
    <n v="2.5020000000000001E-2"/>
    <n v="1.278E-2"/>
    <n v="3.1099999999999999E-3"/>
    <n v="4.0600000000000002E-3"/>
    <n v="6.9500000000000006E-2"/>
    <n v="0"/>
  </r>
  <r>
    <x v="1"/>
    <x v="17"/>
    <x v="6"/>
    <x v="9"/>
    <n v="0"/>
    <n v="200"/>
    <n v="0"/>
    <n v="0"/>
    <n v="0"/>
    <n v="0"/>
    <n v="0"/>
    <n v="0"/>
    <n v="0"/>
  </r>
  <r>
    <x v="1"/>
    <x v="17"/>
    <x v="6"/>
    <x v="10"/>
    <n v="19.34"/>
    <n v="200"/>
    <n v="0"/>
    <n v="9.5810000000000006E-2"/>
    <n v="4.9020000000000001E-2"/>
    <n v="1.0200000000000001E-3"/>
    <n v="6.0299999999999998E-3"/>
    <n v="0.26615"/>
    <n v="0"/>
  </r>
  <r>
    <x v="1"/>
    <x v="17"/>
    <x v="7"/>
    <x v="0"/>
    <n v="1.77"/>
    <n v="200"/>
    <n v="0"/>
    <n v="8.77E-3"/>
    <n v="5.3699999999999998E-3"/>
    <n v="1.6000000000000001E-4"/>
    <n v="2.1900000000000001E-3"/>
    <n v="2.436E-2"/>
    <n v="0"/>
  </r>
  <r>
    <x v="1"/>
    <x v="17"/>
    <x v="7"/>
    <x v="1"/>
    <n v="9.6300000000000008"/>
    <n v="200"/>
    <n v="0"/>
    <n v="4.7710000000000002E-2"/>
    <n v="2.1299999999999999E-2"/>
    <n v="5.6899999999999997E-3"/>
    <n v="1.274E-2"/>
    <n v="0.13253000000000001"/>
    <n v="0"/>
  </r>
  <r>
    <x v="1"/>
    <x v="17"/>
    <x v="7"/>
    <x v="2"/>
    <n v="0.57999999999999996"/>
    <n v="200"/>
    <n v="0"/>
    <n v="2.8700000000000002E-3"/>
    <n v="1.97E-3"/>
    <n v="2.0000000000000002E-5"/>
    <n v="3.4000000000000002E-4"/>
    <n v="7.9799999999999992E-3"/>
    <n v="0"/>
  </r>
  <r>
    <x v="1"/>
    <x v="17"/>
    <x v="7"/>
    <x v="3"/>
    <n v="0.61"/>
    <n v="200"/>
    <n v="0"/>
    <n v="3.0200000000000001E-3"/>
    <n v="2.6099999999999999E-3"/>
    <n v="9.0000000000000006E-5"/>
    <n v="6.9999999999999994E-5"/>
    <n v="8.3899999999999999E-3"/>
    <n v="0"/>
  </r>
  <r>
    <x v="1"/>
    <x v="17"/>
    <x v="7"/>
    <x v="4"/>
    <n v="3.59"/>
    <n v="200"/>
    <n v="0"/>
    <n v="1.779E-2"/>
    <n v="0"/>
    <n v="1.4460000000000001E-2"/>
    <n v="7.2000000000000005E-4"/>
    <n v="4.9399999999999999E-2"/>
    <n v="0"/>
  </r>
  <r>
    <x v="1"/>
    <x v="17"/>
    <x v="7"/>
    <x v="5"/>
    <n v="7.27"/>
    <n v="200"/>
    <n v="0"/>
    <n v="3.6020000000000003E-2"/>
    <n v="1.257E-2"/>
    <n v="2.2769999999999999E-2"/>
    <n v="7.3999999999999999E-4"/>
    <n v="0.10005"/>
    <n v="0"/>
  </r>
  <r>
    <x v="1"/>
    <x v="17"/>
    <x v="7"/>
    <x v="6"/>
    <n v="18.809999999999999"/>
    <n v="200"/>
    <n v="0"/>
    <n v="9.3189999999999995E-2"/>
    <n v="0"/>
    <n v="1.6E-2"/>
    <n v="5.4899999999999997E-2"/>
    <n v="0.25885999999999998"/>
    <n v="0"/>
  </r>
  <r>
    <x v="1"/>
    <x v="17"/>
    <x v="7"/>
    <x v="7"/>
    <n v="0.61"/>
    <n v="200"/>
    <n v="0"/>
    <n v="3.0200000000000001E-3"/>
    <n v="2.63E-3"/>
    <n v="1.0000000000000001E-5"/>
    <n v="2.7999999999999998E-4"/>
    <n v="8.3899999999999999E-3"/>
    <n v="0"/>
  </r>
  <r>
    <x v="1"/>
    <x v="17"/>
    <x v="7"/>
    <x v="8"/>
    <n v="3.63"/>
    <n v="200"/>
    <n v="0"/>
    <n v="1.7979999999999999E-2"/>
    <n v="6.4999999999999997E-3"/>
    <n v="3.3300000000000001E-3"/>
    <n v="4.9199999999999999E-3"/>
    <n v="4.9959999999999997E-2"/>
    <n v="0"/>
  </r>
  <r>
    <x v="1"/>
    <x v="17"/>
    <x v="7"/>
    <x v="9"/>
    <n v="0"/>
    <n v="200"/>
    <n v="0"/>
    <n v="0"/>
    <n v="0"/>
    <n v="0"/>
    <n v="0"/>
    <n v="0"/>
    <n v="0"/>
  </r>
  <r>
    <x v="1"/>
    <x v="17"/>
    <x v="7"/>
    <x v="10"/>
    <n v="13.94"/>
    <n v="200"/>
    <n v="0"/>
    <n v="6.9059999999999996E-2"/>
    <n v="5.1529999999999999E-2"/>
    <n v="2.1000000000000001E-4"/>
    <n v="1.516E-2"/>
    <n v="0.19184000000000001"/>
    <n v="0"/>
  </r>
  <r>
    <x v="1"/>
    <x v="17"/>
    <x v="8"/>
    <x v="0"/>
    <n v="8.6"/>
    <n v="358.18"/>
    <n v="197"/>
    <n v="5.969E-2"/>
    <n v="1.738E-2"/>
    <n v="1.7180000000000001E-2"/>
    <n v="1.1650000000000001E-2"/>
    <n v="0.16328999999999999"/>
    <n v="0.62844"/>
  </r>
  <r>
    <x v="1"/>
    <x v="17"/>
    <x v="8"/>
    <x v="1"/>
    <n v="24.73"/>
    <n v="200"/>
    <n v="0"/>
    <n v="0.12452000000000001"/>
    <n v="9.1480000000000006E-2"/>
    <n v="4.4799999999999996E-3"/>
    <n v="1.566E-2"/>
    <n v="0.34573999999999999"/>
    <n v="0"/>
  </r>
  <r>
    <x v="1"/>
    <x v="17"/>
    <x v="8"/>
    <x v="2"/>
    <n v="1.54"/>
    <n v="200"/>
    <n v="0"/>
    <n v="7.6499999999999997E-3"/>
    <n v="1.2899999999999999E-3"/>
    <n v="1E-4"/>
    <n v="4.6999999999999999E-4"/>
    <n v="2.1239999999999998E-2"/>
    <n v="0"/>
  </r>
  <r>
    <x v="1"/>
    <x v="17"/>
    <x v="8"/>
    <x v="3"/>
    <n v="1.77"/>
    <n v="200"/>
    <n v="8"/>
    <n v="8.77E-3"/>
    <n v="6.0400000000000002E-3"/>
    <n v="8.4000000000000003E-4"/>
    <n v="4.6000000000000001E-4"/>
    <n v="2.4279999999999999E-2"/>
    <n v="2.9420000000000002E-2"/>
  </r>
  <r>
    <x v="1"/>
    <x v="17"/>
    <x v="8"/>
    <x v="4"/>
    <n v="16.97"/>
    <n v="1055.7"/>
    <n v="939.57037000000003"/>
    <n v="0.24948999999999999"/>
    <n v="1.6000000000000001E-4"/>
    <n v="0.12416000000000001"/>
    <n v="5.7020000000000001E-2"/>
    <n v="0.68005000000000004"/>
    <n v="2.3842400000000001"/>
  </r>
  <r>
    <x v="1"/>
    <x v="17"/>
    <x v="8"/>
    <x v="5"/>
    <n v="19.52"/>
    <n v="1999.99"/>
    <n v="220"/>
    <n v="0.14318"/>
    <n v="3.5630000000000002E-2"/>
    <n v="8.2780000000000006E-2"/>
    <n v="3.0200000000000001E-3"/>
    <n v="0.39461000000000002"/>
    <n v="0.49891999999999997"/>
  </r>
  <r>
    <x v="1"/>
    <x v="17"/>
    <x v="8"/>
    <x v="6"/>
    <n v="63.06"/>
    <n v="390.08"/>
    <n v="702.15039000000002"/>
    <n v="0.38371"/>
    <n v="0"/>
    <n v="8.5540000000000005E-2"/>
    <n v="0.14974000000000001"/>
    <n v="1.0558700000000001"/>
    <n v="2.1369899999999999"/>
  </r>
  <r>
    <x v="1"/>
    <x v="17"/>
    <x v="8"/>
    <x v="7"/>
    <n v="1.53"/>
    <n v="200"/>
    <n v="0"/>
    <n v="7.5799999999999999E-3"/>
    <n v="6.2899999999999996E-3"/>
    <n v="3.0000000000000001E-5"/>
    <n v="3.3E-4"/>
    <n v="2.1059999999999999E-2"/>
    <n v="0"/>
  </r>
  <r>
    <x v="1"/>
    <x v="17"/>
    <x v="8"/>
    <x v="8"/>
    <n v="17.22"/>
    <n v="569.47"/>
    <n v="364.45996000000002"/>
    <n v="0.13325999999999999"/>
    <n v="1.9910000000000001E-2"/>
    <n v="2.1700000000000001E-2"/>
    <n v="3.7940000000000002E-2"/>
    <n v="0.36419000000000001"/>
    <n v="1.0456700000000001"/>
  </r>
  <r>
    <x v="1"/>
    <x v="17"/>
    <x v="8"/>
    <x v="9"/>
    <n v="0.25"/>
    <n v="209"/>
    <n v="4.18"/>
    <n v="1.2800000000000001E-3"/>
    <n v="0"/>
    <n v="1.2E-4"/>
    <n v="3.8999999999999999E-4"/>
    <n v="3.47E-3"/>
    <n v="1.523E-2"/>
  </r>
  <r>
    <x v="1"/>
    <x v="17"/>
    <x v="8"/>
    <x v="10"/>
    <n v="36.15"/>
    <n v="409.66"/>
    <n v="24.580079999999999"/>
    <n v="0.18246000000000001"/>
    <n v="8.9910000000000004E-2"/>
    <n v="4.8700000000000002E-3"/>
    <n v="2.2929999999999999E-2"/>
    <n v="0.50636000000000003"/>
    <n v="7.4819999999999998E-2"/>
  </r>
  <r>
    <x v="1"/>
    <x v="18"/>
    <x v="0"/>
    <x v="0"/>
    <n v="1.66"/>
    <n v="206.67"/>
    <n v="31"/>
    <n v="8.3700000000000007E-3"/>
    <n v="4.45E-3"/>
    <n v="2.0000000000000002E-5"/>
    <n v="1.01E-3"/>
    <n v="2.3019999999999999E-2"/>
    <n v="0.11031000000000001"/>
  </r>
  <r>
    <x v="1"/>
    <x v="18"/>
    <x v="0"/>
    <x v="1"/>
    <n v="6.87"/>
    <n v="312"/>
    <n v="53.040039999999998"/>
    <n v="3.705E-2"/>
    <n v="1.034E-2"/>
    <n v="4.9199999999999999E-3"/>
    <n v="8.1300000000000001E-3"/>
    <n v="0.1023"/>
    <n v="0.17319999999999999"/>
  </r>
  <r>
    <x v="1"/>
    <x v="18"/>
    <x v="0"/>
    <x v="2"/>
    <n v="0.36"/>
    <n v="200"/>
    <n v="0"/>
    <n v="1.7799999999999999E-3"/>
    <n v="9.3000000000000005E-4"/>
    <n v="0"/>
    <n v="6.9999999999999994E-5"/>
    <n v="4.9500000000000004E-3"/>
    <n v="0"/>
  </r>
  <r>
    <x v="1"/>
    <x v="18"/>
    <x v="0"/>
    <x v="3"/>
    <n v="0.36"/>
    <n v="200"/>
    <n v="0"/>
    <n v="1.7799999999999999E-3"/>
    <n v="1.2999999999999999E-3"/>
    <n v="4.0000000000000003E-5"/>
    <n v="3.0000000000000001E-5"/>
    <n v="4.9500000000000004E-3"/>
    <n v="0"/>
  </r>
  <r>
    <x v="1"/>
    <x v="18"/>
    <x v="0"/>
    <x v="4"/>
    <n v="3.66"/>
    <n v="554.91999999999996"/>
    <n v="144.28003000000001"/>
    <n v="3.5580000000000001E-2"/>
    <n v="0"/>
    <n v="5.1399999999999996E-3"/>
    <n v="1.027E-2"/>
    <n v="9.7119999999999998E-2"/>
    <n v="0.39337"/>
  </r>
  <r>
    <x v="1"/>
    <x v="18"/>
    <x v="0"/>
    <x v="5"/>
    <n v="6.41"/>
    <n v="241"/>
    <n v="101.21997"/>
    <n v="3.4630000000000001E-2"/>
    <n v="3.8E-3"/>
    <n v="7.7200000000000003E-3"/>
    <n v="5.64E-3"/>
    <n v="9.5219999999999999E-2"/>
    <n v="0.34501999999999999"/>
  </r>
  <r>
    <x v="1"/>
    <x v="18"/>
    <x v="0"/>
    <x v="6"/>
    <n v="11.79"/>
    <n v="518.70000000000005"/>
    <n v="51.87012"/>
    <n v="6.3100000000000003E-2"/>
    <n v="1.069E-2"/>
    <n v="2.3000000000000001E-4"/>
    <n v="1.9470000000000001E-2"/>
    <n v="0.17471"/>
    <n v="0.15195"/>
  </r>
  <r>
    <x v="1"/>
    <x v="18"/>
    <x v="0"/>
    <x v="7"/>
    <n v="0.36"/>
    <n v="200"/>
    <n v="0"/>
    <n v="1.7799999999999999E-3"/>
    <n v="1.3500000000000001E-3"/>
    <n v="0"/>
    <n v="9.0000000000000006E-5"/>
    <n v="4.9500000000000004E-3"/>
    <n v="0"/>
  </r>
  <r>
    <x v="1"/>
    <x v="18"/>
    <x v="0"/>
    <x v="8"/>
    <n v="3.01"/>
    <n v="363.56"/>
    <n v="65.44"/>
    <n v="1.8839999999999999E-2"/>
    <n v="7.7799999999999996E-3"/>
    <n v="4.2999999999999999E-4"/>
    <n v="2.3800000000000002E-3"/>
    <n v="5.1729999999999998E-2"/>
    <n v="0.20451"/>
  </r>
  <r>
    <x v="1"/>
    <x v="18"/>
    <x v="0"/>
    <x v="9"/>
    <n v="0.76"/>
    <n v="222.29"/>
    <n v="31.12"/>
    <n v="4.3499999999999997E-3"/>
    <n v="0"/>
    <n v="8.0000000000000007E-5"/>
    <n v="2.1299999999999999E-3"/>
    <n v="1.176E-2"/>
    <n v="0.1089"/>
  </r>
  <r>
    <x v="1"/>
    <x v="18"/>
    <x v="0"/>
    <x v="10"/>
    <n v="9.6"/>
    <n v="404.55"/>
    <n v="117.32007"/>
    <n v="5.7049999999999997E-2"/>
    <n v="2.3910000000000001E-2"/>
    <n v="6.9999999999999999E-4"/>
    <n v="1.0659999999999999E-2"/>
    <n v="0.15729000000000001"/>
    <n v="0.33696999999999999"/>
  </r>
  <r>
    <x v="1"/>
    <x v="18"/>
    <x v="1"/>
    <x v="0"/>
    <n v="40.5"/>
    <n v="249.72"/>
    <n v="1233.59961"/>
    <n v="0.25256000000000001"/>
    <n v="1.789E-2"/>
    <n v="7.7099999999999998E-3"/>
    <n v="0.14527999999999999"/>
    <n v="0.68583000000000005"/>
    <n v="4.1095699999999997"/>
  </r>
  <r>
    <x v="1"/>
    <x v="18"/>
    <x v="1"/>
    <x v="1"/>
    <n v="38.15"/>
    <n v="200"/>
    <n v="0"/>
    <n v="0.189"/>
    <n v="5.0700000000000002E-2"/>
    <n v="3.0519999999999999E-2"/>
    <n v="0.10922"/>
    <n v="0.52500999999999998"/>
    <n v="0"/>
  </r>
  <r>
    <x v="1"/>
    <x v="18"/>
    <x v="1"/>
    <x v="2"/>
    <n v="20.78"/>
    <n v="409"/>
    <n v="1002.0498"/>
    <n v="0.19531000000000001"/>
    <n v="2.1800000000000001E-3"/>
    <n v="9.1400000000000006E-3"/>
    <n v="0.12509000000000001"/>
    <n v="0.52934999999999999"/>
    <n v="3.09124"/>
  </r>
  <r>
    <x v="1"/>
    <x v="18"/>
    <x v="1"/>
    <x v="3"/>
    <n v="2.37"/>
    <n v="200"/>
    <n v="0"/>
    <n v="1.174E-2"/>
    <n v="9.8300000000000002E-3"/>
    <n v="5.0000000000000001E-4"/>
    <n v="4.2999999999999999E-4"/>
    <n v="3.2620000000000003E-2"/>
    <n v="0"/>
  </r>
  <r>
    <x v="1"/>
    <x v="18"/>
    <x v="1"/>
    <x v="4"/>
    <n v="18.510000000000002"/>
    <n v="1991.43"/>
    <n v="876.22949000000006"/>
    <n v="0.27599000000000001"/>
    <n v="1.2700000000000001E-3"/>
    <n v="0.13625999999999999"/>
    <n v="6.658E-2"/>
    <n v="0.75373999999999997"/>
    <n v="1.93851"/>
  </r>
  <r>
    <x v="1"/>
    <x v="18"/>
    <x v="1"/>
    <x v="5"/>
    <n v="62.76"/>
    <n v="299.23"/>
    <n v="1750.4998800000001"/>
    <n v="0.41749000000000003"/>
    <n v="4.283E-2"/>
    <n v="0.19764000000000001"/>
    <n v="8.3919999999999995E-2"/>
    <n v="1.1398699999999999"/>
    <n v="5.6489399999999996"/>
  </r>
  <r>
    <x v="1"/>
    <x v="18"/>
    <x v="1"/>
    <x v="6"/>
    <n v="197.61"/>
    <n v="360.54"/>
    <n v="6377.9414100000004"/>
    <n v="1.6048199999999999"/>
    <n v="4.0000000000000003E-5"/>
    <n v="0.29754000000000003"/>
    <n v="0.82621"/>
    <n v="4.3723000000000001"/>
    <n v="19.058730000000001"/>
  </r>
  <r>
    <x v="1"/>
    <x v="18"/>
    <x v="1"/>
    <x v="7"/>
    <n v="2.39"/>
    <n v="200"/>
    <n v="0"/>
    <n v="1.184E-2"/>
    <n v="9.6799999999999994E-3"/>
    <n v="8.0000000000000007E-5"/>
    <n v="1.0300000000000001E-3"/>
    <n v="3.2890000000000003E-2"/>
    <n v="0"/>
  </r>
  <r>
    <x v="1"/>
    <x v="18"/>
    <x v="1"/>
    <x v="8"/>
    <n v="18.28"/>
    <n v="2000"/>
    <n v="740"/>
    <n v="0.24787999999999999"/>
    <n v="3.0640000000000001E-2"/>
    <n v="0.15301999999999999"/>
    <n v="8.2500000000000004E-3"/>
    <n v="0.67761000000000005"/>
    <n v="1.6357699999999999"/>
  </r>
  <r>
    <x v="1"/>
    <x v="18"/>
    <x v="1"/>
    <x v="9"/>
    <n v="7.83"/>
    <n v="215"/>
    <n v="270.90001999999998"/>
    <n v="4.1770000000000002E-2"/>
    <n v="0"/>
    <n v="4.4000000000000002E-4"/>
    <n v="2.445E-2"/>
    <n v="0.11293"/>
    <n v="0.95653999999999995"/>
  </r>
  <r>
    <x v="1"/>
    <x v="18"/>
    <x v="1"/>
    <x v="10"/>
    <n v="61.02"/>
    <n v="1522.46"/>
    <n v="1385.4394500000001"/>
    <n v="0.51046000000000002"/>
    <n v="0.11068"/>
    <n v="1.7749999999999998E-2"/>
    <n v="0.10375"/>
    <n v="1.4004700000000001"/>
    <n v="3.2373099999999999"/>
  </r>
  <r>
    <x v="1"/>
    <x v="18"/>
    <x v="2"/>
    <x v="0"/>
    <n v="12.26"/>
    <n v="200"/>
    <n v="0"/>
    <n v="6.0740000000000002E-2"/>
    <n v="3.6450000000000003E-2"/>
    <n v="2.8500000000000001E-3"/>
    <n v="1.6449999999999999E-2"/>
    <n v="0.16872000000000001"/>
    <n v="0"/>
  </r>
  <r>
    <x v="1"/>
    <x v="18"/>
    <x v="2"/>
    <x v="1"/>
    <n v="65.44"/>
    <n v="200"/>
    <n v="0"/>
    <n v="0.32419999999999999"/>
    <n v="0.10184"/>
    <n v="6.3109999999999999E-2"/>
    <n v="0.17638999999999999"/>
    <n v="0.90056999999999998"/>
    <n v="0"/>
  </r>
  <r>
    <x v="1"/>
    <x v="18"/>
    <x v="2"/>
    <x v="2"/>
    <n v="4.08"/>
    <n v="200"/>
    <n v="0"/>
    <n v="2.0209999999999999E-2"/>
    <n v="1.2E-2"/>
    <n v="8.0000000000000007E-5"/>
    <n v="1.67E-3"/>
    <n v="5.6149999999999999E-2"/>
    <n v="0"/>
  </r>
  <r>
    <x v="1"/>
    <x v="18"/>
    <x v="2"/>
    <x v="3"/>
    <n v="4.1100000000000003"/>
    <n v="200"/>
    <n v="0"/>
    <n v="2.036E-2"/>
    <n v="1.6080000000000001E-2"/>
    <n v="8.0000000000000004E-4"/>
    <n v="1.25E-3"/>
    <n v="5.6559999999999999E-2"/>
    <n v="0"/>
  </r>
  <r>
    <x v="1"/>
    <x v="18"/>
    <x v="2"/>
    <x v="4"/>
    <n v="24.54"/>
    <n v="200"/>
    <n v="0"/>
    <n v="0.12157999999999999"/>
    <n v="7.6999999999999996E-4"/>
    <n v="0.10301"/>
    <n v="2.7999999999999998E-4"/>
    <n v="0.33771000000000001"/>
    <n v="0"/>
  </r>
  <r>
    <x v="1"/>
    <x v="18"/>
    <x v="2"/>
    <x v="5"/>
    <n v="49.09"/>
    <n v="200"/>
    <n v="0"/>
    <n v="0.2432"/>
    <n v="2.2939999999999999E-2"/>
    <n v="0.11568000000000001"/>
    <n v="5.0939999999999999E-2"/>
    <n v="0.67556000000000005"/>
    <n v="0"/>
  </r>
  <r>
    <x v="1"/>
    <x v="18"/>
    <x v="2"/>
    <x v="6"/>
    <n v="126.79"/>
    <n v="200"/>
    <n v="0"/>
    <n v="0.62814999999999999"/>
    <n v="7.5799999999999999E-3"/>
    <n v="4.947E-2"/>
    <n v="0.35435"/>
    <n v="1.74485"/>
    <n v="0"/>
  </r>
  <r>
    <x v="1"/>
    <x v="18"/>
    <x v="2"/>
    <x v="7"/>
    <n v="4.0999999999999996"/>
    <n v="200"/>
    <n v="0"/>
    <n v="2.0310000000000002E-2"/>
    <n v="1.669E-2"/>
    <n v="5.0000000000000002E-5"/>
    <n v="2.5300000000000001E-3"/>
    <n v="5.6419999999999998E-2"/>
    <n v="0"/>
  </r>
  <r>
    <x v="1"/>
    <x v="18"/>
    <x v="2"/>
    <x v="8"/>
    <n v="24.52"/>
    <n v="200"/>
    <n v="0"/>
    <n v="0.12148"/>
    <n v="6.3769999999999993E-2"/>
    <n v="1.1990000000000001E-2"/>
    <n v="3.8780000000000002E-2"/>
    <n v="0.33744000000000002"/>
    <n v="0"/>
  </r>
  <r>
    <x v="1"/>
    <x v="18"/>
    <x v="2"/>
    <x v="9"/>
    <n v="0"/>
    <n v="200"/>
    <n v="0"/>
    <n v="0"/>
    <n v="0"/>
    <n v="0"/>
    <n v="0"/>
    <n v="0"/>
    <n v="0"/>
  </r>
  <r>
    <x v="1"/>
    <x v="18"/>
    <x v="2"/>
    <x v="10"/>
    <n v="94.07"/>
    <n v="200"/>
    <n v="0"/>
    <n v="0.46604000000000001"/>
    <n v="0.22527"/>
    <n v="2.138E-2"/>
    <n v="0.12426"/>
    <n v="1.29457"/>
    <n v="0"/>
  </r>
  <r>
    <x v="1"/>
    <x v="18"/>
    <x v="3"/>
    <x v="0"/>
    <n v="1.46"/>
    <n v="200"/>
    <n v="0"/>
    <n v="7.2300000000000003E-3"/>
    <n v="5.0200000000000002E-3"/>
    <n v="2.7999999999999998E-4"/>
    <n v="1.32E-3"/>
    <n v="2.009E-2"/>
    <n v="0"/>
  </r>
  <r>
    <x v="1"/>
    <x v="18"/>
    <x v="3"/>
    <x v="1"/>
    <n v="7.88"/>
    <n v="200"/>
    <n v="0"/>
    <n v="3.9039999999999998E-2"/>
    <n v="1.274E-2"/>
    <n v="2.66E-3"/>
    <n v="1.7100000000000001E-2"/>
    <n v="0.10843999999999999"/>
    <n v="0"/>
  </r>
  <r>
    <x v="1"/>
    <x v="18"/>
    <x v="3"/>
    <x v="2"/>
    <n v="0.47"/>
    <n v="200"/>
    <n v="0"/>
    <n v="2.33E-3"/>
    <n v="1.8799999999999999E-3"/>
    <n v="0"/>
    <n v="1.6000000000000001E-4"/>
    <n v="6.4700000000000001E-3"/>
    <n v="0"/>
  </r>
  <r>
    <x v="1"/>
    <x v="18"/>
    <x v="3"/>
    <x v="3"/>
    <n v="0.5"/>
    <n v="200"/>
    <n v="0"/>
    <n v="2.48E-3"/>
    <n v="1.9599999999999999E-3"/>
    <n v="9.0000000000000006E-5"/>
    <n v="1E-4"/>
    <n v="6.8799999999999998E-3"/>
    <n v="0"/>
  </r>
  <r>
    <x v="1"/>
    <x v="18"/>
    <x v="3"/>
    <x v="4"/>
    <n v="2.97"/>
    <n v="200"/>
    <n v="0"/>
    <n v="1.4710000000000001E-2"/>
    <n v="0"/>
    <n v="8.94E-3"/>
    <n v="3.62E-3"/>
    <n v="4.0869999999999997E-2"/>
    <n v="0"/>
  </r>
  <r>
    <x v="1"/>
    <x v="18"/>
    <x v="3"/>
    <x v="5"/>
    <n v="5.94"/>
    <n v="200"/>
    <n v="0"/>
    <n v="2.9430000000000001E-2"/>
    <n v="9.8799999999999999E-3"/>
    <n v="6.3299999999999997E-3"/>
    <n v="3.13E-3"/>
    <n v="8.1739999999999993E-2"/>
    <n v="0"/>
  </r>
  <r>
    <x v="1"/>
    <x v="18"/>
    <x v="3"/>
    <x v="6"/>
    <n v="15.34"/>
    <n v="200"/>
    <n v="0"/>
    <n v="7.5999999999999998E-2"/>
    <n v="5.0000000000000002E-5"/>
    <n v="7.1300000000000001E-3"/>
    <n v="5.3069999999999999E-2"/>
    <n v="0.21110000000000001"/>
    <n v="0"/>
  </r>
  <r>
    <x v="1"/>
    <x v="18"/>
    <x v="3"/>
    <x v="7"/>
    <n v="0.5"/>
    <n v="200"/>
    <n v="0"/>
    <n v="2.48E-3"/>
    <n v="2.1099999999999999E-3"/>
    <n v="0"/>
    <n v="1.3999999999999999E-4"/>
    <n v="6.8799999999999998E-3"/>
    <n v="0"/>
  </r>
  <r>
    <x v="1"/>
    <x v="18"/>
    <x v="3"/>
    <x v="8"/>
    <n v="2.97"/>
    <n v="200"/>
    <n v="0"/>
    <n v="1.4710000000000001E-2"/>
    <n v="9.6500000000000006E-3"/>
    <n v="9.0000000000000006E-5"/>
    <n v="2.5400000000000002E-3"/>
    <n v="4.0869999999999997E-2"/>
    <n v="0"/>
  </r>
  <r>
    <x v="1"/>
    <x v="18"/>
    <x v="3"/>
    <x v="9"/>
    <n v="0"/>
    <n v="200"/>
    <n v="0"/>
    <n v="0"/>
    <n v="0"/>
    <n v="0"/>
    <n v="0"/>
    <n v="0"/>
    <n v="0"/>
  </r>
  <r>
    <x v="1"/>
    <x v="18"/>
    <x v="3"/>
    <x v="10"/>
    <n v="11.4"/>
    <n v="200"/>
    <n v="0"/>
    <n v="5.6480000000000002E-2"/>
    <n v="4.3220000000000001E-2"/>
    <n v="1.81E-3"/>
    <n v="4.6499999999999996E-3"/>
    <n v="0.15687999999999999"/>
    <n v="0"/>
  </r>
  <r>
    <x v="1"/>
    <x v="18"/>
    <x v="4"/>
    <x v="0"/>
    <n v="8.1999999999999993"/>
    <n v="200"/>
    <n v="0"/>
    <n v="4.0620000000000003E-2"/>
    <n v="1.9879999999999998E-2"/>
    <n v="1.72E-3"/>
    <n v="8.6999999999999994E-3"/>
    <n v="0.11285000000000001"/>
    <n v="0"/>
  </r>
  <r>
    <x v="1"/>
    <x v="18"/>
    <x v="4"/>
    <x v="1"/>
    <n v="43.81"/>
    <n v="200"/>
    <n v="0"/>
    <n v="0.21704000000000001"/>
    <n v="6.7890000000000006E-2"/>
    <n v="2.4140000000000002E-2"/>
    <n v="2.5329999999999998E-2"/>
    <n v="0.60289999999999999"/>
    <n v="0"/>
  </r>
  <r>
    <x v="1"/>
    <x v="18"/>
    <x v="4"/>
    <x v="2"/>
    <n v="2.73"/>
    <n v="200"/>
    <n v="0"/>
    <n v="1.353E-2"/>
    <n v="8.6800000000000002E-3"/>
    <n v="1.9000000000000001E-4"/>
    <n v="6.9999999999999994E-5"/>
    <n v="3.7569999999999999E-2"/>
    <n v="0"/>
  </r>
  <r>
    <x v="1"/>
    <x v="18"/>
    <x v="4"/>
    <x v="3"/>
    <n v="2.74"/>
    <n v="200"/>
    <n v="0"/>
    <n v="1.357E-2"/>
    <n v="1.069E-2"/>
    <n v="4.6000000000000001E-4"/>
    <n v="3.6999999999999999E-4"/>
    <n v="3.771E-2"/>
    <n v="0"/>
  </r>
  <r>
    <x v="1"/>
    <x v="18"/>
    <x v="4"/>
    <x v="4"/>
    <n v="16.420000000000002"/>
    <n v="200"/>
    <n v="0"/>
    <n v="8.1350000000000006E-2"/>
    <n v="6.8000000000000005E-4"/>
    <n v="6.2810000000000005E-2"/>
    <n v="1.7700000000000001E-3"/>
    <n v="0.22597"/>
    <n v="0"/>
  </r>
  <r>
    <x v="1"/>
    <x v="18"/>
    <x v="4"/>
    <x v="5"/>
    <n v="32.9"/>
    <n v="200"/>
    <n v="0"/>
    <n v="0.16299"/>
    <n v="2.9510000000000002E-2"/>
    <n v="4.9959999999999997E-2"/>
    <n v="5.6600000000000001E-3"/>
    <n v="0.45276"/>
    <n v="0"/>
  </r>
  <r>
    <x v="1"/>
    <x v="18"/>
    <x v="4"/>
    <x v="6"/>
    <n v="84.87"/>
    <n v="200"/>
    <n v="0"/>
    <n v="0.42046"/>
    <n v="3.5E-4"/>
    <n v="7.26E-3"/>
    <n v="0.11166"/>
    <n v="1.1679600000000001"/>
    <n v="0"/>
  </r>
  <r>
    <x v="1"/>
    <x v="18"/>
    <x v="4"/>
    <x v="7"/>
    <n v="2.73"/>
    <n v="200"/>
    <n v="0"/>
    <n v="1.353E-2"/>
    <n v="1.085E-2"/>
    <n v="5.0000000000000002E-5"/>
    <n v="3.2000000000000003E-4"/>
    <n v="3.7569999999999999E-2"/>
    <n v="0"/>
  </r>
  <r>
    <x v="1"/>
    <x v="18"/>
    <x v="4"/>
    <x v="8"/>
    <n v="16.440000000000001"/>
    <n v="200"/>
    <n v="0"/>
    <n v="8.1449999999999995E-2"/>
    <n v="3.671E-2"/>
    <n v="1.353E-2"/>
    <n v="1.0359999999999999E-2"/>
    <n v="0.22624"/>
    <n v="0"/>
  </r>
  <r>
    <x v="1"/>
    <x v="18"/>
    <x v="4"/>
    <x v="9"/>
    <n v="0"/>
    <n v="200"/>
    <n v="0"/>
    <n v="0"/>
    <n v="0"/>
    <n v="0"/>
    <n v="0"/>
    <n v="0"/>
    <n v="0"/>
  </r>
  <r>
    <x v="1"/>
    <x v="18"/>
    <x v="4"/>
    <x v="10"/>
    <n v="63.02"/>
    <n v="200"/>
    <n v="0"/>
    <n v="0.31222"/>
    <n v="0.11183"/>
    <n v="7.77E-3"/>
    <n v="5.45E-2"/>
    <n v="0.86726000000000003"/>
    <n v="0"/>
  </r>
  <r>
    <x v="1"/>
    <x v="18"/>
    <x v="5"/>
    <x v="0"/>
    <n v="0.89"/>
    <n v="200"/>
    <n v="0"/>
    <n v="4.4099999999999999E-3"/>
    <n v="2.63E-3"/>
    <n v="3.0000000000000001E-5"/>
    <n v="6.4000000000000005E-4"/>
    <n v="1.225E-2"/>
    <n v="0"/>
  </r>
  <r>
    <x v="1"/>
    <x v="18"/>
    <x v="5"/>
    <x v="1"/>
    <n v="4.9000000000000004"/>
    <n v="200"/>
    <n v="0"/>
    <n v="2.4279999999999999E-2"/>
    <n v="6.5100000000000002E-3"/>
    <n v="1.3799999999999999E-3"/>
    <n v="4.2300000000000003E-3"/>
    <n v="6.7430000000000004E-2"/>
    <n v="0"/>
  </r>
  <r>
    <x v="1"/>
    <x v="18"/>
    <x v="5"/>
    <x v="2"/>
    <n v="0.28999999999999998"/>
    <n v="200"/>
    <n v="0"/>
    <n v="1.4400000000000001E-3"/>
    <n v="9.6000000000000002E-4"/>
    <n v="0"/>
    <n v="1.0000000000000001E-5"/>
    <n v="3.9899999999999996E-3"/>
    <n v="0"/>
  </r>
  <r>
    <x v="1"/>
    <x v="18"/>
    <x v="5"/>
    <x v="3"/>
    <n v="0.28999999999999998"/>
    <n v="200"/>
    <n v="0"/>
    <n v="1.4400000000000001E-3"/>
    <n v="1.16E-3"/>
    <n v="3.0000000000000001E-5"/>
    <n v="3.0000000000000001E-5"/>
    <n v="3.9899999999999996E-3"/>
    <n v="0"/>
  </r>
  <r>
    <x v="1"/>
    <x v="18"/>
    <x v="5"/>
    <x v="4"/>
    <n v="1.85"/>
    <n v="200"/>
    <n v="0"/>
    <n v="9.1699999999999993E-3"/>
    <n v="1.3999999999999999E-4"/>
    <n v="6.7400000000000003E-3"/>
    <n v="9.6000000000000002E-4"/>
    <n v="2.546E-2"/>
    <n v="0"/>
  </r>
  <r>
    <x v="1"/>
    <x v="18"/>
    <x v="5"/>
    <x v="5"/>
    <n v="3.7"/>
    <n v="200"/>
    <n v="0"/>
    <n v="1.8329999999999999E-2"/>
    <n v="7.5599999999999999E-3"/>
    <n v="7.0600000000000003E-3"/>
    <n v="1.3600000000000001E-3"/>
    <n v="5.092E-2"/>
    <n v="0"/>
  </r>
  <r>
    <x v="1"/>
    <x v="18"/>
    <x v="5"/>
    <x v="6"/>
    <n v="9.58"/>
    <n v="200"/>
    <n v="0"/>
    <n v="4.7460000000000002E-2"/>
    <n v="0"/>
    <n v="2.1199999999999999E-3"/>
    <n v="1.0670000000000001E-2"/>
    <n v="0.13184000000000001"/>
    <n v="0"/>
  </r>
  <r>
    <x v="1"/>
    <x v="18"/>
    <x v="5"/>
    <x v="7"/>
    <n v="0.28999999999999998"/>
    <n v="200"/>
    <n v="0"/>
    <n v="1.4400000000000001E-3"/>
    <n v="1.1299999999999999E-3"/>
    <n v="0"/>
    <n v="4.0000000000000003E-5"/>
    <n v="3.9899999999999996E-3"/>
    <n v="0"/>
  </r>
  <r>
    <x v="1"/>
    <x v="18"/>
    <x v="5"/>
    <x v="8"/>
    <n v="1.85"/>
    <n v="200"/>
    <n v="0"/>
    <n v="9.1699999999999993E-3"/>
    <n v="4.1700000000000001E-3"/>
    <n v="4.2999999999999999E-4"/>
    <n v="1.6000000000000001E-3"/>
    <n v="2.546E-2"/>
    <n v="0"/>
  </r>
  <r>
    <x v="1"/>
    <x v="18"/>
    <x v="5"/>
    <x v="9"/>
    <n v="0"/>
    <n v="200"/>
    <n v="0"/>
    <n v="0"/>
    <n v="0"/>
    <n v="0"/>
    <n v="0"/>
    <n v="0"/>
    <n v="0"/>
  </r>
  <r>
    <x v="1"/>
    <x v="18"/>
    <x v="5"/>
    <x v="10"/>
    <n v="7.09"/>
    <n v="200"/>
    <n v="0"/>
    <n v="3.5130000000000002E-2"/>
    <n v="2.6540000000000001E-2"/>
    <n v="2.9E-4"/>
    <n v="3.1900000000000001E-3"/>
    <n v="9.7570000000000004E-2"/>
    <n v="0"/>
  </r>
  <r>
    <x v="1"/>
    <x v="18"/>
    <x v="6"/>
    <x v="0"/>
    <n v="2.4900000000000002"/>
    <n v="200"/>
    <n v="0"/>
    <n v="1.234E-2"/>
    <n v="6.9499999999999996E-3"/>
    <n v="3.1E-4"/>
    <n v="2.99E-3"/>
    <n v="3.4270000000000002E-2"/>
    <n v="0"/>
  </r>
  <r>
    <x v="1"/>
    <x v="18"/>
    <x v="6"/>
    <x v="1"/>
    <n v="13.48"/>
    <n v="200"/>
    <n v="0"/>
    <n v="6.6780000000000006E-2"/>
    <n v="2.4049999999999998E-2"/>
    <n v="1.221E-2"/>
    <n v="9.6600000000000002E-3"/>
    <n v="0.18551000000000001"/>
    <n v="0"/>
  </r>
  <r>
    <x v="1"/>
    <x v="18"/>
    <x v="6"/>
    <x v="2"/>
    <n v="0.84"/>
    <n v="200"/>
    <n v="0"/>
    <n v="4.1599999999999996E-3"/>
    <n v="2.3999999999999998E-3"/>
    <n v="2.0000000000000002E-5"/>
    <n v="4.0000000000000003E-5"/>
    <n v="1.1560000000000001E-2"/>
    <n v="0"/>
  </r>
  <r>
    <x v="1"/>
    <x v="18"/>
    <x v="6"/>
    <x v="3"/>
    <n v="0.83"/>
    <n v="200"/>
    <n v="0"/>
    <n v="4.1099999999999999E-3"/>
    <n v="3.0699999999999998E-3"/>
    <n v="2.1000000000000001E-4"/>
    <n v="5.0000000000000002E-5"/>
    <n v="1.142E-2"/>
    <n v="0"/>
  </r>
  <r>
    <x v="1"/>
    <x v="18"/>
    <x v="6"/>
    <x v="4"/>
    <n v="5.04"/>
    <n v="200"/>
    <n v="0"/>
    <n v="2.4969999999999999E-2"/>
    <n v="0"/>
    <n v="1.8849999999999999E-2"/>
    <n v="2.3600000000000001E-3"/>
    <n v="6.9360000000000005E-2"/>
    <n v="0"/>
  </r>
  <r>
    <x v="1"/>
    <x v="18"/>
    <x v="6"/>
    <x v="5"/>
    <n v="10.08"/>
    <n v="200"/>
    <n v="0"/>
    <n v="4.9939999999999998E-2"/>
    <n v="1.6369999999999999E-2"/>
    <n v="1.2749999999999999E-2"/>
    <n v="3.0000000000000001E-3"/>
    <n v="0.13872000000000001"/>
    <n v="0"/>
  </r>
  <r>
    <x v="1"/>
    <x v="18"/>
    <x v="6"/>
    <x v="6"/>
    <n v="26.08"/>
    <n v="200"/>
    <n v="0"/>
    <n v="0.12920999999999999"/>
    <n v="0"/>
    <n v="9.7300000000000008E-3"/>
    <n v="5.5500000000000001E-2"/>
    <n v="0.35891000000000001"/>
    <n v="0"/>
  </r>
  <r>
    <x v="1"/>
    <x v="18"/>
    <x v="6"/>
    <x v="7"/>
    <n v="0.83"/>
    <n v="200"/>
    <n v="0"/>
    <n v="4.1099999999999999E-3"/>
    <n v="3.2799999999999999E-3"/>
    <n v="4.0000000000000003E-5"/>
    <n v="1.4999999999999999E-4"/>
    <n v="1.142E-2"/>
    <n v="0"/>
  </r>
  <r>
    <x v="1"/>
    <x v="18"/>
    <x v="6"/>
    <x v="8"/>
    <n v="5.05"/>
    <n v="200"/>
    <n v="0"/>
    <n v="2.5020000000000001E-2"/>
    <n v="1.278E-2"/>
    <n v="3.1099999999999999E-3"/>
    <n v="4.0600000000000002E-3"/>
    <n v="6.9500000000000006E-2"/>
    <n v="0"/>
  </r>
  <r>
    <x v="1"/>
    <x v="18"/>
    <x v="6"/>
    <x v="9"/>
    <n v="0"/>
    <n v="200"/>
    <n v="0"/>
    <n v="0"/>
    <n v="0"/>
    <n v="0"/>
    <n v="0"/>
    <n v="0"/>
    <n v="0"/>
  </r>
  <r>
    <x v="1"/>
    <x v="18"/>
    <x v="6"/>
    <x v="10"/>
    <n v="19.34"/>
    <n v="200"/>
    <n v="0"/>
    <n v="9.5810000000000006E-2"/>
    <n v="4.9020000000000001E-2"/>
    <n v="1.0200000000000001E-3"/>
    <n v="6.0299999999999998E-3"/>
    <n v="0.26615"/>
    <n v="0"/>
  </r>
  <r>
    <x v="1"/>
    <x v="18"/>
    <x v="7"/>
    <x v="0"/>
    <n v="1.77"/>
    <n v="200"/>
    <n v="0"/>
    <n v="8.77E-3"/>
    <n v="5.3699999999999998E-3"/>
    <n v="1.6000000000000001E-4"/>
    <n v="2.1900000000000001E-3"/>
    <n v="2.436E-2"/>
    <n v="0"/>
  </r>
  <r>
    <x v="1"/>
    <x v="18"/>
    <x v="7"/>
    <x v="1"/>
    <n v="9.6300000000000008"/>
    <n v="200"/>
    <n v="0"/>
    <n v="4.7710000000000002E-2"/>
    <n v="2.1299999999999999E-2"/>
    <n v="5.6899999999999997E-3"/>
    <n v="1.274E-2"/>
    <n v="0.13253000000000001"/>
    <n v="0"/>
  </r>
  <r>
    <x v="1"/>
    <x v="18"/>
    <x v="7"/>
    <x v="2"/>
    <n v="0.57999999999999996"/>
    <n v="200"/>
    <n v="0"/>
    <n v="2.8700000000000002E-3"/>
    <n v="1.97E-3"/>
    <n v="2.0000000000000002E-5"/>
    <n v="3.4000000000000002E-4"/>
    <n v="7.9799999999999992E-3"/>
    <n v="0"/>
  </r>
  <r>
    <x v="1"/>
    <x v="18"/>
    <x v="7"/>
    <x v="3"/>
    <n v="0.61"/>
    <n v="200"/>
    <n v="0"/>
    <n v="3.0200000000000001E-3"/>
    <n v="2.6099999999999999E-3"/>
    <n v="9.0000000000000006E-5"/>
    <n v="6.9999999999999994E-5"/>
    <n v="8.3899999999999999E-3"/>
    <n v="0"/>
  </r>
  <r>
    <x v="1"/>
    <x v="18"/>
    <x v="7"/>
    <x v="4"/>
    <n v="3.59"/>
    <n v="200"/>
    <n v="0"/>
    <n v="1.779E-2"/>
    <n v="0"/>
    <n v="1.4460000000000001E-2"/>
    <n v="7.2000000000000005E-4"/>
    <n v="4.9399999999999999E-2"/>
    <n v="0"/>
  </r>
  <r>
    <x v="1"/>
    <x v="18"/>
    <x v="7"/>
    <x v="5"/>
    <n v="7.27"/>
    <n v="200"/>
    <n v="0"/>
    <n v="3.6020000000000003E-2"/>
    <n v="1.257E-2"/>
    <n v="2.2769999999999999E-2"/>
    <n v="7.3999999999999999E-4"/>
    <n v="0.10005"/>
    <n v="0"/>
  </r>
  <r>
    <x v="1"/>
    <x v="18"/>
    <x v="7"/>
    <x v="6"/>
    <n v="18.809999999999999"/>
    <n v="200"/>
    <n v="0"/>
    <n v="9.3189999999999995E-2"/>
    <n v="0"/>
    <n v="1.6E-2"/>
    <n v="5.4899999999999997E-2"/>
    <n v="0.25885999999999998"/>
    <n v="0"/>
  </r>
  <r>
    <x v="1"/>
    <x v="18"/>
    <x v="7"/>
    <x v="7"/>
    <n v="0.61"/>
    <n v="200"/>
    <n v="0"/>
    <n v="3.0200000000000001E-3"/>
    <n v="2.63E-3"/>
    <n v="1.0000000000000001E-5"/>
    <n v="2.7999999999999998E-4"/>
    <n v="8.3899999999999999E-3"/>
    <n v="0"/>
  </r>
  <r>
    <x v="1"/>
    <x v="18"/>
    <x v="7"/>
    <x v="8"/>
    <n v="3.63"/>
    <n v="200"/>
    <n v="0"/>
    <n v="1.7979999999999999E-2"/>
    <n v="6.4999999999999997E-3"/>
    <n v="3.3300000000000001E-3"/>
    <n v="4.9199999999999999E-3"/>
    <n v="4.9959999999999997E-2"/>
    <n v="0"/>
  </r>
  <r>
    <x v="1"/>
    <x v="18"/>
    <x v="7"/>
    <x v="9"/>
    <n v="0"/>
    <n v="200"/>
    <n v="0"/>
    <n v="0"/>
    <n v="0"/>
    <n v="0"/>
    <n v="0"/>
    <n v="0"/>
    <n v="0"/>
  </r>
  <r>
    <x v="1"/>
    <x v="18"/>
    <x v="7"/>
    <x v="10"/>
    <n v="13.94"/>
    <n v="200"/>
    <n v="0"/>
    <n v="6.9059999999999996E-2"/>
    <n v="5.1529999999999999E-2"/>
    <n v="2.1000000000000001E-4"/>
    <n v="1.516E-2"/>
    <n v="0.19184000000000001"/>
    <n v="0"/>
  </r>
  <r>
    <x v="1"/>
    <x v="18"/>
    <x v="8"/>
    <x v="0"/>
    <n v="9.2100000000000009"/>
    <n v="342.62"/>
    <n v="209"/>
    <n v="6.4879999999999993E-2"/>
    <n v="1.738E-2"/>
    <n v="1.9060000000000001E-2"/>
    <n v="1.3089999999999999E-2"/>
    <n v="0.17731"/>
    <n v="0.65556999999999999"/>
  </r>
  <r>
    <x v="1"/>
    <x v="18"/>
    <x v="8"/>
    <x v="1"/>
    <n v="24.73"/>
    <n v="200"/>
    <n v="0"/>
    <n v="0.12452000000000001"/>
    <n v="9.1480000000000006E-2"/>
    <n v="4.4799999999999996E-3"/>
    <n v="1.566E-2"/>
    <n v="0.34573999999999999"/>
    <n v="0"/>
  </r>
  <r>
    <x v="1"/>
    <x v="18"/>
    <x v="8"/>
    <x v="2"/>
    <n v="1.54"/>
    <n v="200"/>
    <n v="0"/>
    <n v="7.6499999999999997E-3"/>
    <n v="1.2899999999999999E-3"/>
    <n v="1E-4"/>
    <n v="4.6999999999999999E-4"/>
    <n v="2.1239999999999998E-2"/>
    <n v="0"/>
  </r>
  <r>
    <x v="1"/>
    <x v="18"/>
    <x v="8"/>
    <x v="3"/>
    <n v="1.81"/>
    <n v="200"/>
    <n v="8"/>
    <n v="8.9700000000000005E-3"/>
    <n v="6.0400000000000002E-3"/>
    <n v="9.2000000000000003E-4"/>
    <n v="5.0000000000000001E-4"/>
    <n v="2.4809999999999999E-2"/>
    <n v="2.8680000000000001E-2"/>
  </r>
  <r>
    <x v="1"/>
    <x v="18"/>
    <x v="8"/>
    <x v="4"/>
    <n v="17.88"/>
    <n v="1052.32"/>
    <n v="957.61035000000004"/>
    <n v="0.27326"/>
    <n v="2.1000000000000001E-4"/>
    <n v="0.13383999999999999"/>
    <n v="6.3530000000000003E-2"/>
    <n v="0.74429000000000001"/>
    <n v="2.3700800000000002"/>
  </r>
  <r>
    <x v="1"/>
    <x v="18"/>
    <x v="8"/>
    <x v="5"/>
    <n v="19.63"/>
    <n v="1999.99"/>
    <n v="220"/>
    <n v="0.14865"/>
    <n v="3.5630000000000002E-2"/>
    <n v="8.6499999999999994E-2"/>
    <n v="3.0200000000000001E-3"/>
    <n v="0.40936"/>
    <n v="0.48631000000000002"/>
  </r>
  <r>
    <x v="1"/>
    <x v="18"/>
    <x v="8"/>
    <x v="6"/>
    <n v="65.83"/>
    <n v="324.5"/>
    <n v="898.87012000000004"/>
    <n v="0.40601999999999999"/>
    <n v="0"/>
    <n v="8.8160000000000002E-2"/>
    <n v="0.15998999999999999"/>
    <n v="1.1161799999999999"/>
    <n v="2.7858000000000001"/>
  </r>
  <r>
    <x v="1"/>
    <x v="18"/>
    <x v="8"/>
    <x v="7"/>
    <n v="1.53"/>
    <n v="200"/>
    <n v="0"/>
    <n v="7.5799999999999999E-3"/>
    <n v="6.2899999999999996E-3"/>
    <n v="3.0000000000000001E-5"/>
    <n v="3.3E-4"/>
    <n v="2.1059999999999999E-2"/>
    <n v="0"/>
  </r>
  <r>
    <x v="1"/>
    <x v="18"/>
    <x v="8"/>
    <x v="8"/>
    <n v="18.16"/>
    <n v="465.11"/>
    <n v="437.2002"/>
    <n v="0.14410999999999999"/>
    <n v="1.9910000000000001E-2"/>
    <n v="2.358E-2"/>
    <n v="4.1829999999999999E-2"/>
    <n v="0.39351999999999998"/>
    <n v="1.26783"/>
  </r>
  <r>
    <x v="1"/>
    <x v="18"/>
    <x v="8"/>
    <x v="9"/>
    <n v="0.28999999999999998"/>
    <n v="209"/>
    <n v="8.36"/>
    <n v="1.49E-3"/>
    <n v="0"/>
    <n v="1.3999999999999999E-4"/>
    <n v="4.6999999999999999E-4"/>
    <n v="4.0299999999999997E-3"/>
    <n v="2.9690000000000001E-2"/>
  </r>
  <r>
    <x v="1"/>
    <x v="18"/>
    <x v="8"/>
    <x v="10"/>
    <n v="36.229999999999997"/>
    <n v="372.99"/>
    <n v="29.839839999999999"/>
    <n v="0.1832"/>
    <n v="8.9910000000000004E-2"/>
    <n v="4.9100000000000003E-3"/>
    <n v="2.3179999999999999E-2"/>
    <n v="0.50836000000000003"/>
    <n v="9.0730000000000005E-2"/>
  </r>
  <r>
    <x v="1"/>
    <x v="19"/>
    <x v="0"/>
    <x v="0"/>
    <n v="1.82"/>
    <n v="206.25"/>
    <n v="33"/>
    <n v="9.1900000000000003E-3"/>
    <n v="4.45E-3"/>
    <n v="3.0000000000000001E-5"/>
    <n v="1.1900000000000001E-3"/>
    <n v="2.5229999999999999E-2"/>
    <n v="0.1144"/>
  </r>
  <r>
    <x v="1"/>
    <x v="19"/>
    <x v="0"/>
    <x v="1"/>
    <n v="7.05"/>
    <n v="312"/>
    <n v="56.160029999999999"/>
    <n v="3.8440000000000002E-2"/>
    <n v="1.034E-2"/>
    <n v="5.1500000000000001E-3"/>
    <n v="8.5100000000000002E-3"/>
    <n v="0.10607"/>
    <n v="0.17857999999999999"/>
  </r>
  <r>
    <x v="1"/>
    <x v="19"/>
    <x v="0"/>
    <x v="2"/>
    <n v="0.36"/>
    <n v="200"/>
    <n v="0"/>
    <n v="1.7799999999999999E-3"/>
    <n v="9.3000000000000005E-4"/>
    <n v="0"/>
    <n v="6.9999999999999994E-5"/>
    <n v="4.9500000000000004E-3"/>
    <n v="0"/>
  </r>
  <r>
    <x v="1"/>
    <x v="19"/>
    <x v="0"/>
    <x v="3"/>
    <n v="0.36"/>
    <n v="200"/>
    <n v="0"/>
    <n v="1.7799999999999999E-3"/>
    <n v="1.2999999999999999E-3"/>
    <n v="4.0000000000000003E-5"/>
    <n v="3.0000000000000001E-5"/>
    <n v="4.9500000000000004E-3"/>
    <n v="0"/>
  </r>
  <r>
    <x v="1"/>
    <x v="19"/>
    <x v="0"/>
    <x v="4"/>
    <n v="3.92"/>
    <n v="554.91999999999996"/>
    <n v="144.28003000000001"/>
    <n v="3.916E-2"/>
    <n v="0"/>
    <n v="5.3499999999999997E-3"/>
    <n v="1.1220000000000001E-2"/>
    <n v="0.10680000000000001"/>
    <n v="0.38306000000000001"/>
  </r>
  <r>
    <x v="1"/>
    <x v="19"/>
    <x v="0"/>
    <x v="5"/>
    <n v="6.84"/>
    <n v="240.05"/>
    <n v="103.21997"/>
    <n v="3.7190000000000001E-2"/>
    <n v="3.8E-3"/>
    <n v="8.2299999999999995E-3"/>
    <n v="6.0600000000000003E-3"/>
    <n v="0.10215"/>
    <n v="0.34294999999999998"/>
  </r>
  <r>
    <x v="1"/>
    <x v="19"/>
    <x v="0"/>
    <x v="6"/>
    <n v="11.89"/>
    <n v="518.70000000000005"/>
    <n v="51.87012"/>
    <n v="6.4390000000000003E-2"/>
    <n v="1.069E-2"/>
    <n v="2.3000000000000001E-4"/>
    <n v="1.9789999999999999E-2"/>
    <n v="0.17818999999999999"/>
    <n v="0.14796999999999999"/>
  </r>
  <r>
    <x v="1"/>
    <x v="19"/>
    <x v="0"/>
    <x v="7"/>
    <n v="0.36"/>
    <n v="200"/>
    <n v="0"/>
    <n v="1.7799999999999999E-3"/>
    <n v="1.3500000000000001E-3"/>
    <n v="0"/>
    <n v="9.0000000000000006E-5"/>
    <n v="4.9500000000000004E-3"/>
    <n v="0"/>
  </r>
  <r>
    <x v="1"/>
    <x v="19"/>
    <x v="0"/>
    <x v="8"/>
    <n v="3.19"/>
    <n v="363.56"/>
    <n v="65.44"/>
    <n v="2.0459999999999999E-2"/>
    <n v="7.7799999999999996E-3"/>
    <n v="4.8000000000000001E-4"/>
    <n v="2.6700000000000001E-3"/>
    <n v="5.6120000000000003E-2"/>
    <n v="0.19914999999999999"/>
  </r>
  <r>
    <x v="1"/>
    <x v="19"/>
    <x v="0"/>
    <x v="9"/>
    <n v="0.92"/>
    <n v="224.38"/>
    <n v="35.899990000000003"/>
    <n v="5.2399999999999999E-3"/>
    <n v="0"/>
    <n v="9.0000000000000006E-5"/>
    <n v="2.5300000000000001E-3"/>
    <n v="1.4160000000000001E-2"/>
    <n v="0.12207999999999999"/>
  </r>
  <r>
    <x v="1"/>
    <x v="19"/>
    <x v="0"/>
    <x v="10"/>
    <n v="9.9"/>
    <n v="397.73"/>
    <n v="119.32007"/>
    <n v="6.0010000000000001E-2"/>
    <n v="2.3910000000000001E-2"/>
    <n v="7.2000000000000005E-4"/>
    <n v="1.125E-2"/>
    <n v="0.16528999999999999"/>
    <n v="0.33511000000000002"/>
  </r>
  <r>
    <x v="1"/>
    <x v="19"/>
    <x v="1"/>
    <x v="0"/>
    <n v="45.47"/>
    <n v="249.42"/>
    <n v="1239.59961"/>
    <n v="0.28333000000000003"/>
    <n v="1.789E-2"/>
    <n v="8.6599999999999993E-3"/>
    <n v="0.16420000000000001"/>
    <n v="0.76898999999999995"/>
    <n v="4.0227599999999999"/>
  </r>
  <r>
    <x v="1"/>
    <x v="19"/>
    <x v="1"/>
    <x v="1"/>
    <n v="38.15"/>
    <n v="200"/>
    <n v="0"/>
    <n v="0.189"/>
    <n v="5.0700000000000002E-2"/>
    <n v="3.0519999999999999E-2"/>
    <n v="0.10922"/>
    <n v="0.52500999999999998"/>
    <n v="0"/>
  </r>
  <r>
    <x v="1"/>
    <x v="19"/>
    <x v="1"/>
    <x v="2"/>
    <n v="23.27"/>
    <n v="409"/>
    <n v="1018.41016"/>
    <n v="0.22059000000000001"/>
    <n v="2.1800000000000001E-3"/>
    <n v="1.027E-2"/>
    <n v="0.14118"/>
    <n v="0.59767000000000003"/>
    <n v="3.0593400000000002"/>
  </r>
  <r>
    <x v="1"/>
    <x v="19"/>
    <x v="1"/>
    <x v="3"/>
    <n v="2.37"/>
    <n v="200"/>
    <n v="0"/>
    <n v="1.174E-2"/>
    <n v="9.8300000000000002E-3"/>
    <n v="5.0000000000000001E-4"/>
    <n v="4.2999999999999999E-4"/>
    <n v="3.2620000000000003E-2"/>
    <n v="0"/>
  </r>
  <r>
    <x v="1"/>
    <x v="19"/>
    <x v="1"/>
    <x v="4"/>
    <n v="18.96"/>
    <n v="1991.62"/>
    <n v="896.23046999999997"/>
    <n v="0.29824000000000001"/>
    <n v="1.3799999999999999E-3"/>
    <n v="0.14471000000000001"/>
    <n v="7.3279999999999998E-2"/>
    <n v="0.81386999999999998"/>
    <n v="1.9307300000000001"/>
  </r>
  <r>
    <x v="1"/>
    <x v="19"/>
    <x v="1"/>
    <x v="5"/>
    <n v="68.78"/>
    <n v="298.74"/>
    <n v="1798.4394500000001"/>
    <n v="0.46214"/>
    <n v="4.5519999999999998E-2"/>
    <n v="0.21756"/>
    <n v="9.4409999999999994E-2"/>
    <n v="1.2605200000000001"/>
    <n v="5.6538199999999996"/>
  </r>
  <r>
    <x v="1"/>
    <x v="19"/>
    <x v="1"/>
    <x v="6"/>
    <n v="215.49"/>
    <n v="360.97"/>
    <n v="6454.0585899999996"/>
    <n v="1.7650300000000001"/>
    <n v="4.0000000000000003E-5"/>
    <n v="0.31724000000000002"/>
    <n v="0.91408"/>
    <n v="4.8052799999999998"/>
    <n v="18.773330000000001"/>
  </r>
  <r>
    <x v="1"/>
    <x v="19"/>
    <x v="1"/>
    <x v="7"/>
    <n v="2.39"/>
    <n v="200"/>
    <n v="0"/>
    <n v="1.184E-2"/>
    <n v="9.6799999999999994E-3"/>
    <n v="8.0000000000000007E-5"/>
    <n v="1.0300000000000001E-3"/>
    <n v="3.2890000000000003E-2"/>
    <n v="0"/>
  </r>
  <r>
    <x v="1"/>
    <x v="19"/>
    <x v="1"/>
    <x v="8"/>
    <n v="18.66"/>
    <n v="2000"/>
    <n v="760"/>
    <n v="0.26673999999999998"/>
    <n v="3.0640000000000001E-2"/>
    <n v="0.16586999999999999"/>
    <n v="8.2500000000000004E-3"/>
    <n v="0.72860000000000003"/>
    <n v="1.6359300000000001"/>
  </r>
  <r>
    <x v="1"/>
    <x v="19"/>
    <x v="1"/>
    <x v="9"/>
    <n v="9.11"/>
    <n v="215"/>
    <n v="275.19995"/>
    <n v="4.8599999999999997E-2"/>
    <n v="0"/>
    <n v="5.1000000000000004E-4"/>
    <n v="2.844E-2"/>
    <n v="0.13139000000000001"/>
    <n v="0.94623999999999997"/>
  </r>
  <r>
    <x v="1"/>
    <x v="19"/>
    <x v="1"/>
    <x v="10"/>
    <n v="61.94"/>
    <n v="1521.08"/>
    <n v="1399.40039"/>
    <n v="0.54520000000000002"/>
    <n v="0.11068"/>
    <n v="1.8259999999999998E-2"/>
    <n v="0.10788"/>
    <n v="1.4943500000000001"/>
    <n v="3.1848299999999998"/>
  </r>
  <r>
    <x v="1"/>
    <x v="19"/>
    <x v="2"/>
    <x v="0"/>
    <n v="12.26"/>
    <n v="200"/>
    <n v="0"/>
    <n v="6.0740000000000002E-2"/>
    <n v="3.6450000000000003E-2"/>
    <n v="2.8500000000000001E-3"/>
    <n v="1.6449999999999999E-2"/>
    <n v="0.16872000000000001"/>
    <n v="0"/>
  </r>
  <r>
    <x v="1"/>
    <x v="19"/>
    <x v="2"/>
    <x v="1"/>
    <n v="65.44"/>
    <n v="200"/>
    <n v="0"/>
    <n v="0.32419999999999999"/>
    <n v="0.10184"/>
    <n v="6.3109999999999999E-2"/>
    <n v="0.17638999999999999"/>
    <n v="0.90056999999999998"/>
    <n v="0"/>
  </r>
  <r>
    <x v="1"/>
    <x v="19"/>
    <x v="2"/>
    <x v="2"/>
    <n v="4.08"/>
    <n v="200"/>
    <n v="0"/>
    <n v="2.0209999999999999E-2"/>
    <n v="1.2E-2"/>
    <n v="8.0000000000000007E-5"/>
    <n v="1.67E-3"/>
    <n v="5.6149999999999999E-2"/>
    <n v="0"/>
  </r>
  <r>
    <x v="1"/>
    <x v="19"/>
    <x v="2"/>
    <x v="3"/>
    <n v="4.1100000000000003"/>
    <n v="200"/>
    <n v="0"/>
    <n v="2.036E-2"/>
    <n v="1.6080000000000001E-2"/>
    <n v="8.0000000000000004E-4"/>
    <n v="1.25E-3"/>
    <n v="5.6559999999999999E-2"/>
    <n v="0"/>
  </r>
  <r>
    <x v="1"/>
    <x v="19"/>
    <x v="2"/>
    <x v="4"/>
    <n v="24.54"/>
    <n v="200"/>
    <n v="0"/>
    <n v="0.12157999999999999"/>
    <n v="7.6999999999999996E-4"/>
    <n v="0.10301"/>
    <n v="2.7999999999999998E-4"/>
    <n v="0.33771000000000001"/>
    <n v="0"/>
  </r>
  <r>
    <x v="1"/>
    <x v="19"/>
    <x v="2"/>
    <x v="5"/>
    <n v="49.09"/>
    <n v="200"/>
    <n v="0"/>
    <n v="0.2432"/>
    <n v="2.2939999999999999E-2"/>
    <n v="0.11568000000000001"/>
    <n v="5.0939999999999999E-2"/>
    <n v="0.67556000000000005"/>
    <n v="0"/>
  </r>
  <r>
    <x v="1"/>
    <x v="19"/>
    <x v="2"/>
    <x v="6"/>
    <n v="126.79"/>
    <n v="200"/>
    <n v="0"/>
    <n v="0.62814999999999999"/>
    <n v="7.5799999999999999E-3"/>
    <n v="4.947E-2"/>
    <n v="0.35435"/>
    <n v="1.74485"/>
    <n v="0"/>
  </r>
  <r>
    <x v="1"/>
    <x v="19"/>
    <x v="2"/>
    <x v="7"/>
    <n v="4.0999999999999996"/>
    <n v="200"/>
    <n v="0"/>
    <n v="2.0310000000000002E-2"/>
    <n v="1.669E-2"/>
    <n v="5.0000000000000002E-5"/>
    <n v="2.5300000000000001E-3"/>
    <n v="5.6419999999999998E-2"/>
    <n v="0"/>
  </r>
  <r>
    <x v="1"/>
    <x v="19"/>
    <x v="2"/>
    <x v="8"/>
    <n v="24.52"/>
    <n v="200"/>
    <n v="0"/>
    <n v="0.12148"/>
    <n v="6.3769999999999993E-2"/>
    <n v="1.1990000000000001E-2"/>
    <n v="3.8780000000000002E-2"/>
    <n v="0.33744000000000002"/>
    <n v="0"/>
  </r>
  <r>
    <x v="1"/>
    <x v="19"/>
    <x v="2"/>
    <x v="9"/>
    <n v="0"/>
    <n v="200"/>
    <n v="0"/>
    <n v="0"/>
    <n v="0"/>
    <n v="0"/>
    <n v="0"/>
    <n v="0"/>
    <n v="0"/>
  </r>
  <r>
    <x v="1"/>
    <x v="19"/>
    <x v="2"/>
    <x v="10"/>
    <n v="94.07"/>
    <n v="200"/>
    <n v="0"/>
    <n v="0.46604000000000001"/>
    <n v="0.22527"/>
    <n v="2.138E-2"/>
    <n v="0.12426"/>
    <n v="1.29457"/>
    <n v="0"/>
  </r>
  <r>
    <x v="1"/>
    <x v="19"/>
    <x v="3"/>
    <x v="0"/>
    <n v="1.46"/>
    <n v="200"/>
    <n v="0"/>
    <n v="7.2300000000000003E-3"/>
    <n v="5.0200000000000002E-3"/>
    <n v="2.7999999999999998E-4"/>
    <n v="1.32E-3"/>
    <n v="2.009E-2"/>
    <n v="0"/>
  </r>
  <r>
    <x v="1"/>
    <x v="19"/>
    <x v="3"/>
    <x v="1"/>
    <n v="7.88"/>
    <n v="200"/>
    <n v="0"/>
    <n v="3.9039999999999998E-2"/>
    <n v="1.274E-2"/>
    <n v="2.66E-3"/>
    <n v="1.7100000000000001E-2"/>
    <n v="0.10843999999999999"/>
    <n v="0"/>
  </r>
  <r>
    <x v="1"/>
    <x v="19"/>
    <x v="3"/>
    <x v="2"/>
    <n v="0.47"/>
    <n v="200"/>
    <n v="0"/>
    <n v="2.33E-3"/>
    <n v="1.8799999999999999E-3"/>
    <n v="0"/>
    <n v="1.6000000000000001E-4"/>
    <n v="6.4700000000000001E-3"/>
    <n v="0"/>
  </r>
  <r>
    <x v="1"/>
    <x v="19"/>
    <x v="3"/>
    <x v="3"/>
    <n v="0.5"/>
    <n v="200"/>
    <n v="0"/>
    <n v="2.48E-3"/>
    <n v="1.9599999999999999E-3"/>
    <n v="9.0000000000000006E-5"/>
    <n v="1E-4"/>
    <n v="6.8799999999999998E-3"/>
    <n v="0"/>
  </r>
  <r>
    <x v="1"/>
    <x v="19"/>
    <x v="3"/>
    <x v="4"/>
    <n v="2.97"/>
    <n v="200"/>
    <n v="0"/>
    <n v="1.4710000000000001E-2"/>
    <n v="0"/>
    <n v="8.94E-3"/>
    <n v="3.62E-3"/>
    <n v="4.0869999999999997E-2"/>
    <n v="0"/>
  </r>
  <r>
    <x v="1"/>
    <x v="19"/>
    <x v="3"/>
    <x v="5"/>
    <n v="5.94"/>
    <n v="200"/>
    <n v="0"/>
    <n v="2.9430000000000001E-2"/>
    <n v="9.8799999999999999E-3"/>
    <n v="6.3299999999999997E-3"/>
    <n v="3.13E-3"/>
    <n v="8.1739999999999993E-2"/>
    <n v="0"/>
  </r>
  <r>
    <x v="1"/>
    <x v="19"/>
    <x v="3"/>
    <x v="6"/>
    <n v="15.34"/>
    <n v="200"/>
    <n v="0"/>
    <n v="7.5999999999999998E-2"/>
    <n v="5.0000000000000002E-5"/>
    <n v="7.1300000000000001E-3"/>
    <n v="5.3069999999999999E-2"/>
    <n v="0.21110000000000001"/>
    <n v="0"/>
  </r>
  <r>
    <x v="1"/>
    <x v="19"/>
    <x v="3"/>
    <x v="7"/>
    <n v="0.5"/>
    <n v="200"/>
    <n v="0"/>
    <n v="2.48E-3"/>
    <n v="2.1099999999999999E-3"/>
    <n v="0"/>
    <n v="1.3999999999999999E-4"/>
    <n v="6.8799999999999998E-3"/>
    <n v="0"/>
  </r>
  <r>
    <x v="1"/>
    <x v="19"/>
    <x v="3"/>
    <x v="8"/>
    <n v="2.97"/>
    <n v="200"/>
    <n v="0"/>
    <n v="1.4710000000000001E-2"/>
    <n v="9.6500000000000006E-3"/>
    <n v="9.0000000000000006E-5"/>
    <n v="2.5400000000000002E-3"/>
    <n v="4.0869999999999997E-2"/>
    <n v="0"/>
  </r>
  <r>
    <x v="1"/>
    <x v="19"/>
    <x v="3"/>
    <x v="9"/>
    <n v="0"/>
    <n v="200"/>
    <n v="0"/>
    <n v="0"/>
    <n v="0"/>
    <n v="0"/>
    <n v="0"/>
    <n v="0"/>
    <n v="0"/>
  </r>
  <r>
    <x v="1"/>
    <x v="19"/>
    <x v="3"/>
    <x v="10"/>
    <n v="11.4"/>
    <n v="200"/>
    <n v="0"/>
    <n v="5.6480000000000002E-2"/>
    <n v="4.3220000000000001E-2"/>
    <n v="1.81E-3"/>
    <n v="4.6499999999999996E-3"/>
    <n v="0.15687999999999999"/>
    <n v="0"/>
  </r>
  <r>
    <x v="1"/>
    <x v="19"/>
    <x v="4"/>
    <x v="0"/>
    <n v="8.1999999999999993"/>
    <n v="200"/>
    <n v="0"/>
    <n v="4.0620000000000003E-2"/>
    <n v="1.9879999999999998E-2"/>
    <n v="1.72E-3"/>
    <n v="8.6999999999999994E-3"/>
    <n v="0.11285000000000001"/>
    <n v="0"/>
  </r>
  <r>
    <x v="1"/>
    <x v="19"/>
    <x v="4"/>
    <x v="1"/>
    <n v="43.81"/>
    <n v="200"/>
    <n v="0"/>
    <n v="0.21704000000000001"/>
    <n v="6.7890000000000006E-2"/>
    <n v="2.4140000000000002E-2"/>
    <n v="2.5329999999999998E-2"/>
    <n v="0.60289999999999999"/>
    <n v="0"/>
  </r>
  <r>
    <x v="1"/>
    <x v="19"/>
    <x v="4"/>
    <x v="2"/>
    <n v="2.73"/>
    <n v="200"/>
    <n v="0"/>
    <n v="1.353E-2"/>
    <n v="8.6800000000000002E-3"/>
    <n v="1.9000000000000001E-4"/>
    <n v="6.9999999999999994E-5"/>
    <n v="3.7569999999999999E-2"/>
    <n v="0"/>
  </r>
  <r>
    <x v="1"/>
    <x v="19"/>
    <x v="4"/>
    <x v="3"/>
    <n v="2.74"/>
    <n v="200"/>
    <n v="0"/>
    <n v="1.357E-2"/>
    <n v="1.069E-2"/>
    <n v="4.6000000000000001E-4"/>
    <n v="3.6999999999999999E-4"/>
    <n v="3.771E-2"/>
    <n v="0"/>
  </r>
  <r>
    <x v="1"/>
    <x v="19"/>
    <x v="4"/>
    <x v="4"/>
    <n v="16.420000000000002"/>
    <n v="200"/>
    <n v="0"/>
    <n v="8.1350000000000006E-2"/>
    <n v="6.8000000000000005E-4"/>
    <n v="6.2810000000000005E-2"/>
    <n v="1.7700000000000001E-3"/>
    <n v="0.22597"/>
    <n v="0"/>
  </r>
  <r>
    <x v="1"/>
    <x v="19"/>
    <x v="4"/>
    <x v="5"/>
    <n v="32.9"/>
    <n v="200"/>
    <n v="0"/>
    <n v="0.16299"/>
    <n v="2.9510000000000002E-2"/>
    <n v="4.9959999999999997E-2"/>
    <n v="5.6600000000000001E-3"/>
    <n v="0.45276"/>
    <n v="0"/>
  </r>
  <r>
    <x v="1"/>
    <x v="19"/>
    <x v="4"/>
    <x v="6"/>
    <n v="84.87"/>
    <n v="200"/>
    <n v="0"/>
    <n v="0.42046"/>
    <n v="3.5E-4"/>
    <n v="7.26E-3"/>
    <n v="0.11166"/>
    <n v="1.1679600000000001"/>
    <n v="0"/>
  </r>
  <r>
    <x v="1"/>
    <x v="19"/>
    <x v="4"/>
    <x v="7"/>
    <n v="2.73"/>
    <n v="200"/>
    <n v="0"/>
    <n v="1.353E-2"/>
    <n v="1.085E-2"/>
    <n v="5.0000000000000002E-5"/>
    <n v="3.2000000000000003E-4"/>
    <n v="3.7569999999999999E-2"/>
    <n v="0"/>
  </r>
  <r>
    <x v="1"/>
    <x v="19"/>
    <x v="4"/>
    <x v="8"/>
    <n v="16.440000000000001"/>
    <n v="200"/>
    <n v="0"/>
    <n v="8.1449999999999995E-2"/>
    <n v="3.671E-2"/>
    <n v="1.353E-2"/>
    <n v="1.0359999999999999E-2"/>
    <n v="0.22624"/>
    <n v="0"/>
  </r>
  <r>
    <x v="1"/>
    <x v="19"/>
    <x v="4"/>
    <x v="9"/>
    <n v="0"/>
    <n v="200"/>
    <n v="0"/>
    <n v="0"/>
    <n v="0"/>
    <n v="0"/>
    <n v="0"/>
    <n v="0"/>
    <n v="0"/>
  </r>
  <r>
    <x v="1"/>
    <x v="19"/>
    <x v="4"/>
    <x v="10"/>
    <n v="63.02"/>
    <n v="200"/>
    <n v="0"/>
    <n v="0.31222"/>
    <n v="0.11183"/>
    <n v="7.77E-3"/>
    <n v="5.45E-2"/>
    <n v="0.86726000000000003"/>
    <n v="0"/>
  </r>
  <r>
    <x v="1"/>
    <x v="19"/>
    <x v="5"/>
    <x v="0"/>
    <n v="0.89"/>
    <n v="200"/>
    <n v="0"/>
    <n v="4.4099999999999999E-3"/>
    <n v="2.63E-3"/>
    <n v="3.0000000000000001E-5"/>
    <n v="6.4000000000000005E-4"/>
    <n v="1.225E-2"/>
    <n v="0"/>
  </r>
  <r>
    <x v="1"/>
    <x v="19"/>
    <x v="5"/>
    <x v="1"/>
    <n v="4.9000000000000004"/>
    <n v="200"/>
    <n v="0"/>
    <n v="2.4279999999999999E-2"/>
    <n v="6.5100000000000002E-3"/>
    <n v="1.3799999999999999E-3"/>
    <n v="4.2300000000000003E-3"/>
    <n v="6.7430000000000004E-2"/>
    <n v="0"/>
  </r>
  <r>
    <x v="1"/>
    <x v="19"/>
    <x v="5"/>
    <x v="2"/>
    <n v="0.28999999999999998"/>
    <n v="200"/>
    <n v="0"/>
    <n v="1.4400000000000001E-3"/>
    <n v="9.6000000000000002E-4"/>
    <n v="0"/>
    <n v="1.0000000000000001E-5"/>
    <n v="3.9899999999999996E-3"/>
    <n v="0"/>
  </r>
  <r>
    <x v="1"/>
    <x v="19"/>
    <x v="5"/>
    <x v="3"/>
    <n v="0.28999999999999998"/>
    <n v="200"/>
    <n v="0"/>
    <n v="1.4400000000000001E-3"/>
    <n v="1.16E-3"/>
    <n v="3.0000000000000001E-5"/>
    <n v="3.0000000000000001E-5"/>
    <n v="3.9899999999999996E-3"/>
    <n v="0"/>
  </r>
  <r>
    <x v="1"/>
    <x v="19"/>
    <x v="5"/>
    <x v="4"/>
    <n v="1.85"/>
    <n v="200"/>
    <n v="0"/>
    <n v="9.1699999999999993E-3"/>
    <n v="1.3999999999999999E-4"/>
    <n v="6.7400000000000003E-3"/>
    <n v="9.6000000000000002E-4"/>
    <n v="2.546E-2"/>
    <n v="0"/>
  </r>
  <r>
    <x v="1"/>
    <x v="19"/>
    <x v="5"/>
    <x v="5"/>
    <n v="3.7"/>
    <n v="200"/>
    <n v="0"/>
    <n v="1.8329999999999999E-2"/>
    <n v="7.5599999999999999E-3"/>
    <n v="7.0600000000000003E-3"/>
    <n v="1.3600000000000001E-3"/>
    <n v="5.092E-2"/>
    <n v="0"/>
  </r>
  <r>
    <x v="1"/>
    <x v="19"/>
    <x v="5"/>
    <x v="6"/>
    <n v="9.58"/>
    <n v="200"/>
    <n v="0"/>
    <n v="4.7460000000000002E-2"/>
    <n v="0"/>
    <n v="2.1199999999999999E-3"/>
    <n v="1.0670000000000001E-2"/>
    <n v="0.13184000000000001"/>
    <n v="0"/>
  </r>
  <r>
    <x v="1"/>
    <x v="19"/>
    <x v="5"/>
    <x v="7"/>
    <n v="0.28999999999999998"/>
    <n v="200"/>
    <n v="0"/>
    <n v="1.4400000000000001E-3"/>
    <n v="1.1299999999999999E-3"/>
    <n v="0"/>
    <n v="4.0000000000000003E-5"/>
    <n v="3.9899999999999996E-3"/>
    <n v="0"/>
  </r>
  <r>
    <x v="1"/>
    <x v="19"/>
    <x v="5"/>
    <x v="8"/>
    <n v="1.85"/>
    <n v="200"/>
    <n v="0"/>
    <n v="9.1699999999999993E-3"/>
    <n v="4.1700000000000001E-3"/>
    <n v="4.2999999999999999E-4"/>
    <n v="1.6000000000000001E-3"/>
    <n v="2.546E-2"/>
    <n v="0"/>
  </r>
  <r>
    <x v="1"/>
    <x v="19"/>
    <x v="5"/>
    <x v="9"/>
    <n v="0"/>
    <n v="200"/>
    <n v="0"/>
    <n v="0"/>
    <n v="0"/>
    <n v="0"/>
    <n v="0"/>
    <n v="0"/>
    <n v="0"/>
  </r>
  <r>
    <x v="1"/>
    <x v="19"/>
    <x v="5"/>
    <x v="10"/>
    <n v="7.09"/>
    <n v="200"/>
    <n v="0"/>
    <n v="3.5130000000000002E-2"/>
    <n v="2.6540000000000001E-2"/>
    <n v="2.9E-4"/>
    <n v="3.1900000000000001E-3"/>
    <n v="9.7570000000000004E-2"/>
    <n v="0"/>
  </r>
  <r>
    <x v="1"/>
    <x v="19"/>
    <x v="6"/>
    <x v="0"/>
    <n v="2.4900000000000002"/>
    <n v="200"/>
    <n v="0"/>
    <n v="1.234E-2"/>
    <n v="6.9499999999999996E-3"/>
    <n v="3.1E-4"/>
    <n v="2.99E-3"/>
    <n v="3.4270000000000002E-2"/>
    <n v="0"/>
  </r>
  <r>
    <x v="1"/>
    <x v="19"/>
    <x v="6"/>
    <x v="1"/>
    <n v="13.48"/>
    <n v="200"/>
    <n v="0"/>
    <n v="6.6780000000000006E-2"/>
    <n v="2.4049999999999998E-2"/>
    <n v="1.221E-2"/>
    <n v="9.6600000000000002E-3"/>
    <n v="0.18551000000000001"/>
    <n v="0"/>
  </r>
  <r>
    <x v="1"/>
    <x v="19"/>
    <x v="6"/>
    <x v="2"/>
    <n v="0.84"/>
    <n v="200"/>
    <n v="0"/>
    <n v="4.1599999999999996E-3"/>
    <n v="2.3999999999999998E-3"/>
    <n v="2.0000000000000002E-5"/>
    <n v="4.0000000000000003E-5"/>
    <n v="1.1560000000000001E-2"/>
    <n v="0"/>
  </r>
  <r>
    <x v="1"/>
    <x v="19"/>
    <x v="6"/>
    <x v="3"/>
    <n v="0.83"/>
    <n v="200"/>
    <n v="0"/>
    <n v="4.1099999999999999E-3"/>
    <n v="3.0699999999999998E-3"/>
    <n v="2.1000000000000001E-4"/>
    <n v="5.0000000000000002E-5"/>
    <n v="1.142E-2"/>
    <n v="0"/>
  </r>
  <r>
    <x v="1"/>
    <x v="19"/>
    <x v="6"/>
    <x v="4"/>
    <n v="5.04"/>
    <n v="200"/>
    <n v="0"/>
    <n v="2.4969999999999999E-2"/>
    <n v="0"/>
    <n v="1.8849999999999999E-2"/>
    <n v="2.3600000000000001E-3"/>
    <n v="6.9360000000000005E-2"/>
    <n v="0"/>
  </r>
  <r>
    <x v="1"/>
    <x v="19"/>
    <x v="6"/>
    <x v="5"/>
    <n v="10.08"/>
    <n v="200"/>
    <n v="0"/>
    <n v="4.9939999999999998E-2"/>
    <n v="1.6369999999999999E-2"/>
    <n v="1.2749999999999999E-2"/>
    <n v="3.0000000000000001E-3"/>
    <n v="0.13872000000000001"/>
    <n v="0"/>
  </r>
  <r>
    <x v="1"/>
    <x v="19"/>
    <x v="6"/>
    <x v="6"/>
    <n v="26.08"/>
    <n v="200"/>
    <n v="0"/>
    <n v="0.12920999999999999"/>
    <n v="0"/>
    <n v="9.7300000000000008E-3"/>
    <n v="5.5500000000000001E-2"/>
    <n v="0.35891000000000001"/>
    <n v="0"/>
  </r>
  <r>
    <x v="1"/>
    <x v="19"/>
    <x v="6"/>
    <x v="7"/>
    <n v="0.83"/>
    <n v="200"/>
    <n v="0"/>
    <n v="4.1099999999999999E-3"/>
    <n v="3.2799999999999999E-3"/>
    <n v="4.0000000000000003E-5"/>
    <n v="1.4999999999999999E-4"/>
    <n v="1.142E-2"/>
    <n v="0"/>
  </r>
  <r>
    <x v="1"/>
    <x v="19"/>
    <x v="6"/>
    <x v="8"/>
    <n v="5.05"/>
    <n v="200"/>
    <n v="0"/>
    <n v="2.5020000000000001E-2"/>
    <n v="1.278E-2"/>
    <n v="3.1099999999999999E-3"/>
    <n v="4.0600000000000002E-3"/>
    <n v="6.9500000000000006E-2"/>
    <n v="0"/>
  </r>
  <r>
    <x v="1"/>
    <x v="19"/>
    <x v="6"/>
    <x v="9"/>
    <n v="0"/>
    <n v="200"/>
    <n v="0"/>
    <n v="0"/>
    <n v="0"/>
    <n v="0"/>
    <n v="0"/>
    <n v="0"/>
    <n v="0"/>
  </r>
  <r>
    <x v="1"/>
    <x v="19"/>
    <x v="6"/>
    <x v="10"/>
    <n v="19.34"/>
    <n v="200"/>
    <n v="0"/>
    <n v="9.5810000000000006E-2"/>
    <n v="4.9020000000000001E-2"/>
    <n v="1.0200000000000001E-3"/>
    <n v="6.0299999999999998E-3"/>
    <n v="0.26615"/>
    <n v="0"/>
  </r>
  <r>
    <x v="1"/>
    <x v="19"/>
    <x v="7"/>
    <x v="0"/>
    <n v="1.77"/>
    <n v="200"/>
    <n v="0"/>
    <n v="8.77E-3"/>
    <n v="5.3699999999999998E-3"/>
    <n v="1.6000000000000001E-4"/>
    <n v="2.1900000000000001E-3"/>
    <n v="2.436E-2"/>
    <n v="0"/>
  </r>
  <r>
    <x v="1"/>
    <x v="19"/>
    <x v="7"/>
    <x v="1"/>
    <n v="9.6300000000000008"/>
    <n v="200"/>
    <n v="0"/>
    <n v="4.7710000000000002E-2"/>
    <n v="2.1299999999999999E-2"/>
    <n v="5.6899999999999997E-3"/>
    <n v="1.274E-2"/>
    <n v="0.13253000000000001"/>
    <n v="0"/>
  </r>
  <r>
    <x v="1"/>
    <x v="19"/>
    <x v="7"/>
    <x v="2"/>
    <n v="0.57999999999999996"/>
    <n v="200"/>
    <n v="0"/>
    <n v="2.8700000000000002E-3"/>
    <n v="1.97E-3"/>
    <n v="2.0000000000000002E-5"/>
    <n v="3.4000000000000002E-4"/>
    <n v="7.9799999999999992E-3"/>
    <n v="0"/>
  </r>
  <r>
    <x v="1"/>
    <x v="19"/>
    <x v="7"/>
    <x v="3"/>
    <n v="0.61"/>
    <n v="200"/>
    <n v="0"/>
    <n v="3.0200000000000001E-3"/>
    <n v="2.6099999999999999E-3"/>
    <n v="9.0000000000000006E-5"/>
    <n v="6.9999999999999994E-5"/>
    <n v="8.3899999999999999E-3"/>
    <n v="0"/>
  </r>
  <r>
    <x v="1"/>
    <x v="19"/>
    <x v="7"/>
    <x v="4"/>
    <n v="3.59"/>
    <n v="200"/>
    <n v="0"/>
    <n v="1.779E-2"/>
    <n v="0"/>
    <n v="1.4460000000000001E-2"/>
    <n v="7.2000000000000005E-4"/>
    <n v="4.9399999999999999E-2"/>
    <n v="0"/>
  </r>
  <r>
    <x v="1"/>
    <x v="19"/>
    <x v="7"/>
    <x v="5"/>
    <n v="7.27"/>
    <n v="200"/>
    <n v="0"/>
    <n v="3.6020000000000003E-2"/>
    <n v="1.257E-2"/>
    <n v="2.2769999999999999E-2"/>
    <n v="7.3999999999999999E-4"/>
    <n v="0.10005"/>
    <n v="0"/>
  </r>
  <r>
    <x v="1"/>
    <x v="19"/>
    <x v="7"/>
    <x v="6"/>
    <n v="18.809999999999999"/>
    <n v="200"/>
    <n v="0"/>
    <n v="9.3189999999999995E-2"/>
    <n v="0"/>
    <n v="1.6E-2"/>
    <n v="5.4899999999999997E-2"/>
    <n v="0.25885999999999998"/>
    <n v="0"/>
  </r>
  <r>
    <x v="1"/>
    <x v="19"/>
    <x v="7"/>
    <x v="7"/>
    <n v="0.61"/>
    <n v="200"/>
    <n v="0"/>
    <n v="3.0200000000000001E-3"/>
    <n v="2.63E-3"/>
    <n v="1.0000000000000001E-5"/>
    <n v="2.7999999999999998E-4"/>
    <n v="8.3899999999999999E-3"/>
    <n v="0"/>
  </r>
  <r>
    <x v="1"/>
    <x v="19"/>
    <x v="7"/>
    <x v="8"/>
    <n v="3.63"/>
    <n v="200"/>
    <n v="0"/>
    <n v="1.7979999999999999E-2"/>
    <n v="6.4999999999999997E-3"/>
    <n v="3.3300000000000001E-3"/>
    <n v="4.9199999999999999E-3"/>
    <n v="4.9959999999999997E-2"/>
    <n v="0"/>
  </r>
  <r>
    <x v="1"/>
    <x v="19"/>
    <x v="7"/>
    <x v="9"/>
    <n v="0"/>
    <n v="200"/>
    <n v="0"/>
    <n v="0"/>
    <n v="0"/>
    <n v="0"/>
    <n v="0"/>
    <n v="0"/>
    <n v="0"/>
  </r>
  <r>
    <x v="1"/>
    <x v="19"/>
    <x v="7"/>
    <x v="10"/>
    <n v="13.94"/>
    <n v="200"/>
    <n v="0"/>
    <n v="6.9059999999999996E-2"/>
    <n v="5.1529999999999999E-2"/>
    <n v="2.1000000000000001E-4"/>
    <n v="1.516E-2"/>
    <n v="0.19184000000000001"/>
    <n v="0"/>
  </r>
  <r>
    <x v="1"/>
    <x v="19"/>
    <x v="8"/>
    <x v="0"/>
    <n v="9.85"/>
    <n v="335.94"/>
    <n v="215"/>
    <n v="7.0220000000000005E-2"/>
    <n v="1.738E-2"/>
    <n v="2.0979999999999999E-2"/>
    <n v="1.456E-2"/>
    <n v="0.19173000000000001"/>
    <n v="0.65932999999999997"/>
  </r>
  <r>
    <x v="1"/>
    <x v="19"/>
    <x v="8"/>
    <x v="1"/>
    <n v="24.73"/>
    <n v="200"/>
    <n v="0"/>
    <n v="0.12452000000000001"/>
    <n v="9.1480000000000006E-2"/>
    <n v="4.4799999999999996E-3"/>
    <n v="1.566E-2"/>
    <n v="0.34573999999999999"/>
    <n v="0"/>
  </r>
  <r>
    <x v="1"/>
    <x v="19"/>
    <x v="8"/>
    <x v="2"/>
    <n v="1.54"/>
    <n v="200"/>
    <n v="0"/>
    <n v="7.6499999999999997E-3"/>
    <n v="1.2899999999999999E-3"/>
    <n v="1E-4"/>
    <n v="4.6999999999999999E-4"/>
    <n v="2.1239999999999998E-2"/>
    <n v="0"/>
  </r>
  <r>
    <x v="1"/>
    <x v="19"/>
    <x v="8"/>
    <x v="3"/>
    <n v="1.86"/>
    <n v="200"/>
    <n v="10"/>
    <n v="9.2200000000000008E-3"/>
    <n v="6.0400000000000002E-3"/>
    <n v="1.01E-3"/>
    <n v="5.5000000000000003E-4"/>
    <n v="2.5489999999999999E-2"/>
    <n v="3.4909999999999997E-2"/>
  </r>
  <r>
    <x v="1"/>
    <x v="19"/>
    <x v="8"/>
    <x v="4"/>
    <n v="18.809999999999999"/>
    <n v="1049.0899999999999"/>
    <n v="975.65033000000005"/>
    <n v="0.29748000000000002"/>
    <n v="2.7E-4"/>
    <n v="0.14368"/>
    <n v="7.0190000000000002E-2"/>
    <n v="0.80974999999999997"/>
    <n v="2.3528500000000001"/>
  </r>
  <r>
    <x v="1"/>
    <x v="19"/>
    <x v="8"/>
    <x v="5"/>
    <n v="19.739999999999998"/>
    <n v="1999.99"/>
    <n v="220"/>
    <n v="0.15411"/>
    <n v="3.5630000000000002E-2"/>
    <n v="9.0219999999999995E-2"/>
    <n v="3.0200000000000001E-3"/>
    <n v="0.42412"/>
    <n v="0.47355999999999998"/>
  </r>
  <r>
    <x v="1"/>
    <x v="19"/>
    <x v="8"/>
    <x v="6"/>
    <n v="69.209999999999994"/>
    <n v="302.73"/>
    <n v="1023.2294900000001"/>
    <n v="0.43142000000000003"/>
    <n v="0"/>
    <n v="9.1079999999999994E-2"/>
    <n v="0.17138"/>
    <n v="1.18482"/>
    <n v="3.1448200000000002"/>
  </r>
  <r>
    <x v="1"/>
    <x v="19"/>
    <x v="8"/>
    <x v="7"/>
    <n v="1.53"/>
    <n v="200"/>
    <n v="0"/>
    <n v="7.5799999999999999E-3"/>
    <n v="6.2899999999999996E-3"/>
    <n v="3.0000000000000001E-5"/>
    <n v="3.3E-4"/>
    <n v="2.1059999999999999E-2"/>
    <n v="0"/>
  </r>
  <r>
    <x v="1"/>
    <x v="19"/>
    <x v="8"/>
    <x v="8"/>
    <n v="19.52"/>
    <n v="388.59"/>
    <n v="528.47997999999995"/>
    <n v="0.15723000000000001"/>
    <n v="1.9910000000000001E-2"/>
    <n v="2.5760000000000002E-2"/>
    <n v="4.6330000000000003E-2"/>
    <n v="0.42897999999999997"/>
    <n v="1.5464599999999999"/>
  </r>
  <r>
    <x v="1"/>
    <x v="19"/>
    <x v="8"/>
    <x v="9"/>
    <n v="0.34"/>
    <n v="209"/>
    <n v="10.45"/>
    <n v="1.75E-3"/>
    <n v="0"/>
    <n v="1.7000000000000001E-4"/>
    <n v="5.5999999999999995E-4"/>
    <n v="4.7299999999999998E-3"/>
    <n v="3.6150000000000002E-2"/>
  </r>
  <r>
    <x v="1"/>
    <x v="19"/>
    <x v="8"/>
    <x v="10"/>
    <n v="36.32"/>
    <n v="360.78"/>
    <n v="32.470210000000002"/>
    <n v="0.18401000000000001"/>
    <n v="8.9910000000000004E-2"/>
    <n v="4.9699999999999996E-3"/>
    <n v="2.3449999999999999E-2"/>
    <n v="0.51053999999999999"/>
    <n v="9.7019999999999995E-2"/>
  </r>
  <r>
    <x v="1"/>
    <x v="20"/>
    <x v="0"/>
    <x v="0"/>
    <n v="1.98"/>
    <n v="206.25"/>
    <n v="33"/>
    <n v="0.01"/>
    <n v="4.45E-3"/>
    <n v="3.0000000000000001E-5"/>
    <n v="1.3799999999999999E-3"/>
    <n v="2.7439999999999999E-2"/>
    <n v="0.11136"/>
  </r>
  <r>
    <x v="1"/>
    <x v="20"/>
    <x v="0"/>
    <x v="1"/>
    <n v="7.23"/>
    <n v="312"/>
    <n v="56.160029999999999"/>
    <n v="3.984E-2"/>
    <n v="1.034E-2"/>
    <n v="5.3800000000000002E-3"/>
    <n v="8.8800000000000007E-3"/>
    <n v="0.10983999999999999"/>
    <n v="0.17382"/>
  </r>
  <r>
    <x v="1"/>
    <x v="20"/>
    <x v="0"/>
    <x v="2"/>
    <n v="0.36"/>
    <n v="200"/>
    <n v="0"/>
    <n v="1.7799999999999999E-3"/>
    <n v="9.3000000000000005E-4"/>
    <n v="0"/>
    <n v="6.9999999999999994E-5"/>
    <n v="4.9500000000000004E-3"/>
    <n v="0"/>
  </r>
  <r>
    <x v="1"/>
    <x v="20"/>
    <x v="0"/>
    <x v="3"/>
    <n v="0.36"/>
    <n v="200"/>
    <n v="0"/>
    <n v="1.7799999999999999E-3"/>
    <n v="1.2999999999999999E-3"/>
    <n v="4.0000000000000003E-5"/>
    <n v="3.0000000000000001E-5"/>
    <n v="4.9500000000000004E-3"/>
    <n v="0"/>
  </r>
  <r>
    <x v="1"/>
    <x v="20"/>
    <x v="0"/>
    <x v="4"/>
    <n v="4.1900000000000004"/>
    <n v="544.89"/>
    <n v="147.12"/>
    <n v="4.2810000000000001E-2"/>
    <n v="0"/>
    <n v="5.5599999999999998E-3"/>
    <n v="1.218E-2"/>
    <n v="0.11667"/>
    <n v="0.38181999999999999"/>
  </r>
  <r>
    <x v="1"/>
    <x v="20"/>
    <x v="0"/>
    <x v="5"/>
    <n v="7.28"/>
    <n v="239.14"/>
    <n v="105.21997"/>
    <n v="3.9800000000000002E-2"/>
    <n v="3.8E-3"/>
    <n v="8.7500000000000008E-3"/>
    <n v="6.4900000000000001E-3"/>
    <n v="0.10921"/>
    <n v="0.34061000000000002"/>
  </r>
  <r>
    <x v="1"/>
    <x v="20"/>
    <x v="0"/>
    <x v="6"/>
    <n v="11.99"/>
    <n v="518"/>
    <n v="51.800049999999999"/>
    <n v="6.5670000000000006E-2"/>
    <n v="1.069E-2"/>
    <n v="2.3000000000000001E-4"/>
    <n v="2.0109999999999999E-2"/>
    <n v="0.18167"/>
    <n v="0.14385999999999999"/>
  </r>
  <r>
    <x v="1"/>
    <x v="20"/>
    <x v="0"/>
    <x v="7"/>
    <n v="0.36"/>
    <n v="200"/>
    <n v="0"/>
    <n v="1.7799999999999999E-3"/>
    <n v="1.3500000000000001E-3"/>
    <n v="0"/>
    <n v="9.0000000000000006E-5"/>
    <n v="4.9500000000000004E-3"/>
    <n v="0"/>
  </r>
  <r>
    <x v="1"/>
    <x v="20"/>
    <x v="0"/>
    <x v="8"/>
    <n v="3.37"/>
    <n v="363.56"/>
    <n v="65.44"/>
    <n v="2.2089999999999999E-2"/>
    <n v="7.7799999999999996E-3"/>
    <n v="5.2999999999999998E-4"/>
    <n v="2.97E-3"/>
    <n v="6.0510000000000001E-2"/>
    <n v="0.19384000000000001"/>
  </r>
  <r>
    <x v="1"/>
    <x v="20"/>
    <x v="0"/>
    <x v="9"/>
    <n v="1.08"/>
    <n v="222.5"/>
    <n v="35.600009999999997"/>
    <n v="6.1199999999999996E-3"/>
    <n v="0"/>
    <n v="1.1E-4"/>
    <n v="2.9399999999999999E-3"/>
    <n v="1.6549999999999999E-2"/>
    <n v="0.11808"/>
  </r>
  <r>
    <x v="1"/>
    <x v="20"/>
    <x v="0"/>
    <x v="10"/>
    <n v="10.199999999999999"/>
    <n v="397.73"/>
    <n v="119.32007"/>
    <n v="6.2969999999999998E-2"/>
    <n v="2.3910000000000001E-2"/>
    <n v="7.5000000000000002E-4"/>
    <n v="1.184E-2"/>
    <n v="0.17330000000000001"/>
    <n v="0.32618999999999998"/>
  </r>
  <r>
    <x v="1"/>
    <x v="20"/>
    <x v="1"/>
    <x v="0"/>
    <n v="50.55"/>
    <n v="249.64"/>
    <n v="1268.14941"/>
    <n v="0.31480999999999998"/>
    <n v="1.789E-2"/>
    <n v="9.6399999999999993E-3"/>
    <n v="0.18354000000000001"/>
    <n v="0.85407"/>
    <n v="4.0049700000000001"/>
  </r>
  <r>
    <x v="1"/>
    <x v="20"/>
    <x v="1"/>
    <x v="1"/>
    <n v="38.15"/>
    <n v="200"/>
    <n v="0"/>
    <n v="0.189"/>
    <n v="5.0700000000000002E-2"/>
    <n v="3.0519999999999999E-2"/>
    <n v="0.10922"/>
    <n v="0.52500999999999998"/>
    <n v="0"/>
  </r>
  <r>
    <x v="1"/>
    <x v="20"/>
    <x v="1"/>
    <x v="2"/>
    <n v="25.87"/>
    <n v="399"/>
    <n v="1037.40039"/>
    <n v="0.24634"/>
    <n v="2.1800000000000001E-3"/>
    <n v="1.146E-2"/>
    <n v="0.15797"/>
    <n v="0.66727000000000003"/>
    <n v="3.0491700000000002"/>
  </r>
  <r>
    <x v="1"/>
    <x v="20"/>
    <x v="1"/>
    <x v="3"/>
    <n v="2.37"/>
    <n v="200"/>
    <n v="0"/>
    <n v="1.174E-2"/>
    <n v="9.8300000000000002E-3"/>
    <n v="5.0000000000000001E-4"/>
    <n v="4.2999999999999999E-4"/>
    <n v="3.2620000000000003E-2"/>
    <n v="0"/>
  </r>
  <r>
    <x v="1"/>
    <x v="20"/>
    <x v="1"/>
    <x v="4"/>
    <n v="19.690000000000001"/>
    <n v="1851.48"/>
    <n v="1351.58008"/>
    <n v="0.33178999999999997"/>
    <n v="4.0000000000000001E-3"/>
    <n v="0.15534999999999999"/>
    <n v="8.6059999999999998E-2"/>
    <n v="0.90454000000000001"/>
    <n v="2.8752200000000001"/>
  </r>
  <r>
    <x v="1"/>
    <x v="20"/>
    <x v="1"/>
    <x v="5"/>
    <n v="75.319999999999993"/>
    <n v="291.10000000000002"/>
    <n v="1903.8006600000001"/>
    <n v="0.50939000000000001"/>
    <n v="4.7210000000000002E-2"/>
    <n v="0.2392"/>
    <n v="0.10576000000000001"/>
    <n v="1.3882399999999999"/>
    <n v="5.8567799999999997"/>
  </r>
  <r>
    <x v="1"/>
    <x v="20"/>
    <x v="1"/>
    <x v="6"/>
    <n v="233.94"/>
    <n v="356.53"/>
    <n v="6577.9296899999999"/>
    <n v="1.92831"/>
    <n v="4.0000000000000003E-5"/>
    <n v="0.33756999999999998"/>
    <n v="1.00495"/>
    <n v="5.2465799999999998"/>
    <n v="18.687560000000001"/>
  </r>
  <r>
    <x v="1"/>
    <x v="20"/>
    <x v="1"/>
    <x v="7"/>
    <n v="2.39"/>
    <n v="200"/>
    <n v="0"/>
    <n v="1.184E-2"/>
    <n v="9.6799999999999994E-3"/>
    <n v="8.0000000000000007E-5"/>
    <n v="1.0300000000000001E-3"/>
    <n v="3.2890000000000003E-2"/>
    <n v="0"/>
  </r>
  <r>
    <x v="1"/>
    <x v="20"/>
    <x v="1"/>
    <x v="8"/>
    <n v="19.05"/>
    <n v="2000"/>
    <n v="780"/>
    <n v="0.28610000000000002"/>
    <n v="3.0640000000000001E-2"/>
    <n v="0.17927999999999999"/>
    <n v="8.3599999999999994E-3"/>
    <n v="0.78093000000000001"/>
    <n v="1.63425"/>
  </r>
  <r>
    <x v="1"/>
    <x v="20"/>
    <x v="1"/>
    <x v="9"/>
    <n v="10.44"/>
    <n v="215"/>
    <n v="285.94995"/>
    <n v="5.57E-2"/>
    <n v="0"/>
    <n v="5.9000000000000003E-4"/>
    <n v="3.2599999999999997E-2"/>
    <n v="0.15057000000000001"/>
    <n v="0.95701000000000003"/>
  </r>
  <r>
    <x v="1"/>
    <x v="20"/>
    <x v="1"/>
    <x v="10"/>
    <n v="62.93"/>
    <n v="1523.31"/>
    <n v="1508.08008"/>
    <n v="0.58262999999999998"/>
    <n v="0.11068"/>
    <n v="1.881E-2"/>
    <n v="0.11235000000000001"/>
    <n v="1.5955299999999999"/>
    <n v="3.3396499999999998"/>
  </r>
  <r>
    <x v="1"/>
    <x v="20"/>
    <x v="2"/>
    <x v="0"/>
    <n v="12.26"/>
    <n v="200"/>
    <n v="0"/>
    <n v="6.0740000000000002E-2"/>
    <n v="3.6450000000000003E-2"/>
    <n v="2.8500000000000001E-3"/>
    <n v="1.6449999999999999E-2"/>
    <n v="0.16872000000000001"/>
    <n v="0"/>
  </r>
  <r>
    <x v="1"/>
    <x v="20"/>
    <x v="2"/>
    <x v="1"/>
    <n v="65.44"/>
    <n v="200"/>
    <n v="0"/>
    <n v="0.32419999999999999"/>
    <n v="0.10184"/>
    <n v="6.3109999999999999E-2"/>
    <n v="0.17638999999999999"/>
    <n v="0.90056999999999998"/>
    <n v="0"/>
  </r>
  <r>
    <x v="1"/>
    <x v="20"/>
    <x v="2"/>
    <x v="2"/>
    <n v="4.08"/>
    <n v="200"/>
    <n v="0"/>
    <n v="2.0209999999999999E-2"/>
    <n v="1.2E-2"/>
    <n v="8.0000000000000007E-5"/>
    <n v="1.67E-3"/>
    <n v="5.6149999999999999E-2"/>
    <n v="0"/>
  </r>
  <r>
    <x v="1"/>
    <x v="20"/>
    <x v="2"/>
    <x v="3"/>
    <n v="4.1100000000000003"/>
    <n v="200"/>
    <n v="0"/>
    <n v="2.036E-2"/>
    <n v="1.6080000000000001E-2"/>
    <n v="8.0000000000000004E-4"/>
    <n v="1.25E-3"/>
    <n v="5.6559999999999999E-2"/>
    <n v="0"/>
  </r>
  <r>
    <x v="1"/>
    <x v="20"/>
    <x v="2"/>
    <x v="4"/>
    <n v="24.54"/>
    <n v="200"/>
    <n v="0"/>
    <n v="0.12157999999999999"/>
    <n v="7.6999999999999996E-4"/>
    <n v="0.10301"/>
    <n v="2.7999999999999998E-4"/>
    <n v="0.33771000000000001"/>
    <n v="0"/>
  </r>
  <r>
    <x v="1"/>
    <x v="20"/>
    <x v="2"/>
    <x v="5"/>
    <n v="49.09"/>
    <n v="200"/>
    <n v="0"/>
    <n v="0.2432"/>
    <n v="2.2939999999999999E-2"/>
    <n v="0.11568000000000001"/>
    <n v="5.0939999999999999E-2"/>
    <n v="0.67556000000000005"/>
    <n v="0"/>
  </r>
  <r>
    <x v="1"/>
    <x v="20"/>
    <x v="2"/>
    <x v="6"/>
    <n v="126.79"/>
    <n v="200"/>
    <n v="0"/>
    <n v="0.62814999999999999"/>
    <n v="7.5799999999999999E-3"/>
    <n v="4.947E-2"/>
    <n v="0.35435"/>
    <n v="1.74485"/>
    <n v="0"/>
  </r>
  <r>
    <x v="1"/>
    <x v="20"/>
    <x v="2"/>
    <x v="7"/>
    <n v="4.0999999999999996"/>
    <n v="200"/>
    <n v="0"/>
    <n v="2.0310000000000002E-2"/>
    <n v="1.669E-2"/>
    <n v="5.0000000000000002E-5"/>
    <n v="2.5300000000000001E-3"/>
    <n v="5.6419999999999998E-2"/>
    <n v="0"/>
  </r>
  <r>
    <x v="1"/>
    <x v="20"/>
    <x v="2"/>
    <x v="8"/>
    <n v="24.52"/>
    <n v="200"/>
    <n v="0"/>
    <n v="0.12148"/>
    <n v="6.3769999999999993E-2"/>
    <n v="1.1990000000000001E-2"/>
    <n v="3.8780000000000002E-2"/>
    <n v="0.33744000000000002"/>
    <n v="0"/>
  </r>
  <r>
    <x v="1"/>
    <x v="20"/>
    <x v="2"/>
    <x v="9"/>
    <n v="0"/>
    <n v="200"/>
    <n v="0"/>
    <n v="0"/>
    <n v="0"/>
    <n v="0"/>
    <n v="0"/>
    <n v="0"/>
    <n v="0"/>
  </r>
  <r>
    <x v="1"/>
    <x v="20"/>
    <x v="2"/>
    <x v="10"/>
    <n v="94.07"/>
    <n v="200"/>
    <n v="0"/>
    <n v="0.46604000000000001"/>
    <n v="0.22527"/>
    <n v="2.138E-2"/>
    <n v="0.12426"/>
    <n v="1.29457"/>
    <n v="0"/>
  </r>
  <r>
    <x v="1"/>
    <x v="20"/>
    <x v="3"/>
    <x v="0"/>
    <n v="1.46"/>
    <n v="200"/>
    <n v="0"/>
    <n v="7.2300000000000003E-3"/>
    <n v="5.0200000000000002E-3"/>
    <n v="2.7999999999999998E-4"/>
    <n v="1.32E-3"/>
    <n v="2.009E-2"/>
    <n v="0"/>
  </r>
  <r>
    <x v="1"/>
    <x v="20"/>
    <x v="3"/>
    <x v="1"/>
    <n v="7.88"/>
    <n v="200"/>
    <n v="0"/>
    <n v="3.9039999999999998E-2"/>
    <n v="1.274E-2"/>
    <n v="2.66E-3"/>
    <n v="1.7100000000000001E-2"/>
    <n v="0.10843999999999999"/>
    <n v="0"/>
  </r>
  <r>
    <x v="1"/>
    <x v="20"/>
    <x v="3"/>
    <x v="2"/>
    <n v="0.47"/>
    <n v="200"/>
    <n v="0"/>
    <n v="2.33E-3"/>
    <n v="1.8799999999999999E-3"/>
    <n v="0"/>
    <n v="1.6000000000000001E-4"/>
    <n v="6.4700000000000001E-3"/>
    <n v="0"/>
  </r>
  <r>
    <x v="1"/>
    <x v="20"/>
    <x v="3"/>
    <x v="3"/>
    <n v="0.5"/>
    <n v="200"/>
    <n v="0"/>
    <n v="2.48E-3"/>
    <n v="1.9599999999999999E-3"/>
    <n v="9.0000000000000006E-5"/>
    <n v="1E-4"/>
    <n v="6.8799999999999998E-3"/>
    <n v="0"/>
  </r>
  <r>
    <x v="1"/>
    <x v="20"/>
    <x v="3"/>
    <x v="4"/>
    <n v="2.97"/>
    <n v="200"/>
    <n v="0"/>
    <n v="1.4710000000000001E-2"/>
    <n v="0"/>
    <n v="8.94E-3"/>
    <n v="3.62E-3"/>
    <n v="4.0869999999999997E-2"/>
    <n v="0"/>
  </r>
  <r>
    <x v="1"/>
    <x v="20"/>
    <x v="3"/>
    <x v="5"/>
    <n v="5.94"/>
    <n v="200"/>
    <n v="0"/>
    <n v="2.9430000000000001E-2"/>
    <n v="9.8799999999999999E-3"/>
    <n v="6.3299999999999997E-3"/>
    <n v="3.13E-3"/>
    <n v="8.1739999999999993E-2"/>
    <n v="0"/>
  </r>
  <r>
    <x v="1"/>
    <x v="20"/>
    <x v="3"/>
    <x v="6"/>
    <n v="15.34"/>
    <n v="200"/>
    <n v="0"/>
    <n v="7.5999999999999998E-2"/>
    <n v="5.0000000000000002E-5"/>
    <n v="7.1300000000000001E-3"/>
    <n v="5.3069999999999999E-2"/>
    <n v="0.21110000000000001"/>
    <n v="0"/>
  </r>
  <r>
    <x v="1"/>
    <x v="20"/>
    <x v="3"/>
    <x v="7"/>
    <n v="0.5"/>
    <n v="200"/>
    <n v="0"/>
    <n v="2.48E-3"/>
    <n v="2.1099999999999999E-3"/>
    <n v="0"/>
    <n v="1.3999999999999999E-4"/>
    <n v="6.8799999999999998E-3"/>
    <n v="0"/>
  </r>
  <r>
    <x v="1"/>
    <x v="20"/>
    <x v="3"/>
    <x v="8"/>
    <n v="2.97"/>
    <n v="200"/>
    <n v="0"/>
    <n v="1.4710000000000001E-2"/>
    <n v="9.6500000000000006E-3"/>
    <n v="9.0000000000000006E-5"/>
    <n v="2.5400000000000002E-3"/>
    <n v="4.0869999999999997E-2"/>
    <n v="0"/>
  </r>
  <r>
    <x v="1"/>
    <x v="20"/>
    <x v="3"/>
    <x v="9"/>
    <n v="0"/>
    <n v="200"/>
    <n v="0"/>
    <n v="0"/>
    <n v="0"/>
    <n v="0"/>
    <n v="0"/>
    <n v="0"/>
    <n v="0"/>
  </r>
  <r>
    <x v="1"/>
    <x v="20"/>
    <x v="3"/>
    <x v="10"/>
    <n v="11.4"/>
    <n v="200"/>
    <n v="0"/>
    <n v="5.6480000000000002E-2"/>
    <n v="4.3220000000000001E-2"/>
    <n v="1.81E-3"/>
    <n v="4.6499999999999996E-3"/>
    <n v="0.15687999999999999"/>
    <n v="0"/>
  </r>
  <r>
    <x v="1"/>
    <x v="20"/>
    <x v="4"/>
    <x v="0"/>
    <n v="8.1999999999999993"/>
    <n v="200"/>
    <n v="0"/>
    <n v="4.0620000000000003E-2"/>
    <n v="1.9879999999999998E-2"/>
    <n v="1.72E-3"/>
    <n v="8.6999999999999994E-3"/>
    <n v="0.11285000000000001"/>
    <n v="0"/>
  </r>
  <r>
    <x v="1"/>
    <x v="20"/>
    <x v="4"/>
    <x v="1"/>
    <n v="43.81"/>
    <n v="200"/>
    <n v="0"/>
    <n v="0.21704000000000001"/>
    <n v="6.7890000000000006E-2"/>
    <n v="2.4140000000000002E-2"/>
    <n v="2.5329999999999998E-2"/>
    <n v="0.60289999999999999"/>
    <n v="0"/>
  </r>
  <r>
    <x v="1"/>
    <x v="20"/>
    <x v="4"/>
    <x v="2"/>
    <n v="2.73"/>
    <n v="200"/>
    <n v="0"/>
    <n v="1.353E-2"/>
    <n v="8.6800000000000002E-3"/>
    <n v="1.9000000000000001E-4"/>
    <n v="6.9999999999999994E-5"/>
    <n v="3.7569999999999999E-2"/>
    <n v="0"/>
  </r>
  <r>
    <x v="1"/>
    <x v="20"/>
    <x v="4"/>
    <x v="3"/>
    <n v="2.74"/>
    <n v="200"/>
    <n v="0"/>
    <n v="1.357E-2"/>
    <n v="1.069E-2"/>
    <n v="4.6000000000000001E-4"/>
    <n v="3.6999999999999999E-4"/>
    <n v="3.771E-2"/>
    <n v="0"/>
  </r>
  <r>
    <x v="1"/>
    <x v="20"/>
    <x v="4"/>
    <x v="4"/>
    <n v="16.420000000000002"/>
    <n v="200"/>
    <n v="0"/>
    <n v="8.1350000000000006E-2"/>
    <n v="6.8000000000000005E-4"/>
    <n v="6.2810000000000005E-2"/>
    <n v="1.7700000000000001E-3"/>
    <n v="0.22597"/>
    <n v="0"/>
  </r>
  <r>
    <x v="1"/>
    <x v="20"/>
    <x v="4"/>
    <x v="5"/>
    <n v="32.9"/>
    <n v="200"/>
    <n v="0"/>
    <n v="0.16299"/>
    <n v="2.9510000000000002E-2"/>
    <n v="4.9959999999999997E-2"/>
    <n v="5.6600000000000001E-3"/>
    <n v="0.45276"/>
    <n v="0"/>
  </r>
  <r>
    <x v="1"/>
    <x v="20"/>
    <x v="4"/>
    <x v="6"/>
    <n v="84.87"/>
    <n v="200"/>
    <n v="0"/>
    <n v="0.42046"/>
    <n v="3.5E-4"/>
    <n v="7.26E-3"/>
    <n v="0.11166"/>
    <n v="1.1679600000000001"/>
    <n v="0"/>
  </r>
  <r>
    <x v="1"/>
    <x v="20"/>
    <x v="4"/>
    <x v="7"/>
    <n v="2.73"/>
    <n v="200"/>
    <n v="0"/>
    <n v="1.353E-2"/>
    <n v="1.085E-2"/>
    <n v="5.0000000000000002E-5"/>
    <n v="3.2000000000000003E-4"/>
    <n v="3.7569999999999999E-2"/>
    <n v="0"/>
  </r>
  <r>
    <x v="1"/>
    <x v="20"/>
    <x v="4"/>
    <x v="8"/>
    <n v="16.440000000000001"/>
    <n v="200"/>
    <n v="0"/>
    <n v="8.1449999999999995E-2"/>
    <n v="3.671E-2"/>
    <n v="1.353E-2"/>
    <n v="1.0359999999999999E-2"/>
    <n v="0.22624"/>
    <n v="0"/>
  </r>
  <r>
    <x v="1"/>
    <x v="20"/>
    <x v="4"/>
    <x v="9"/>
    <n v="0"/>
    <n v="200"/>
    <n v="0"/>
    <n v="0"/>
    <n v="0"/>
    <n v="0"/>
    <n v="0"/>
    <n v="0"/>
    <n v="0"/>
  </r>
  <r>
    <x v="1"/>
    <x v="20"/>
    <x v="4"/>
    <x v="10"/>
    <n v="63.02"/>
    <n v="200"/>
    <n v="0"/>
    <n v="0.31222"/>
    <n v="0.11183"/>
    <n v="7.77E-3"/>
    <n v="5.45E-2"/>
    <n v="0.86726000000000003"/>
    <n v="0"/>
  </r>
  <r>
    <x v="1"/>
    <x v="20"/>
    <x v="5"/>
    <x v="0"/>
    <n v="0.89"/>
    <n v="200"/>
    <n v="0"/>
    <n v="4.4099999999999999E-3"/>
    <n v="2.63E-3"/>
    <n v="3.0000000000000001E-5"/>
    <n v="6.4000000000000005E-4"/>
    <n v="1.225E-2"/>
    <n v="0"/>
  </r>
  <r>
    <x v="1"/>
    <x v="20"/>
    <x v="5"/>
    <x v="1"/>
    <n v="4.9000000000000004"/>
    <n v="200"/>
    <n v="0"/>
    <n v="2.4279999999999999E-2"/>
    <n v="6.5100000000000002E-3"/>
    <n v="1.3799999999999999E-3"/>
    <n v="4.2300000000000003E-3"/>
    <n v="6.7430000000000004E-2"/>
    <n v="0"/>
  </r>
  <r>
    <x v="1"/>
    <x v="20"/>
    <x v="5"/>
    <x v="2"/>
    <n v="0.28999999999999998"/>
    <n v="200"/>
    <n v="0"/>
    <n v="1.4400000000000001E-3"/>
    <n v="9.6000000000000002E-4"/>
    <n v="0"/>
    <n v="1.0000000000000001E-5"/>
    <n v="3.9899999999999996E-3"/>
    <n v="0"/>
  </r>
  <r>
    <x v="1"/>
    <x v="20"/>
    <x v="5"/>
    <x v="3"/>
    <n v="0.28999999999999998"/>
    <n v="200"/>
    <n v="0"/>
    <n v="1.4400000000000001E-3"/>
    <n v="1.16E-3"/>
    <n v="3.0000000000000001E-5"/>
    <n v="3.0000000000000001E-5"/>
    <n v="3.9899999999999996E-3"/>
    <n v="0"/>
  </r>
  <r>
    <x v="1"/>
    <x v="20"/>
    <x v="5"/>
    <x v="4"/>
    <n v="1.85"/>
    <n v="200"/>
    <n v="0"/>
    <n v="9.1699999999999993E-3"/>
    <n v="1.3999999999999999E-4"/>
    <n v="6.7400000000000003E-3"/>
    <n v="9.6000000000000002E-4"/>
    <n v="2.546E-2"/>
    <n v="0"/>
  </r>
  <r>
    <x v="1"/>
    <x v="20"/>
    <x v="5"/>
    <x v="5"/>
    <n v="3.7"/>
    <n v="200"/>
    <n v="0"/>
    <n v="1.8329999999999999E-2"/>
    <n v="7.5599999999999999E-3"/>
    <n v="7.0600000000000003E-3"/>
    <n v="1.3600000000000001E-3"/>
    <n v="5.092E-2"/>
    <n v="0"/>
  </r>
  <r>
    <x v="1"/>
    <x v="20"/>
    <x v="5"/>
    <x v="6"/>
    <n v="9.58"/>
    <n v="200"/>
    <n v="0"/>
    <n v="4.7460000000000002E-2"/>
    <n v="0"/>
    <n v="2.1199999999999999E-3"/>
    <n v="1.0670000000000001E-2"/>
    <n v="0.13184000000000001"/>
    <n v="0"/>
  </r>
  <r>
    <x v="1"/>
    <x v="20"/>
    <x v="5"/>
    <x v="7"/>
    <n v="0.28999999999999998"/>
    <n v="200"/>
    <n v="0"/>
    <n v="1.4400000000000001E-3"/>
    <n v="1.1299999999999999E-3"/>
    <n v="0"/>
    <n v="4.0000000000000003E-5"/>
    <n v="3.9899999999999996E-3"/>
    <n v="0"/>
  </r>
  <r>
    <x v="1"/>
    <x v="20"/>
    <x v="5"/>
    <x v="8"/>
    <n v="1.85"/>
    <n v="200"/>
    <n v="0"/>
    <n v="9.1699999999999993E-3"/>
    <n v="4.1700000000000001E-3"/>
    <n v="4.2999999999999999E-4"/>
    <n v="1.6000000000000001E-3"/>
    <n v="2.546E-2"/>
    <n v="0"/>
  </r>
  <r>
    <x v="1"/>
    <x v="20"/>
    <x v="5"/>
    <x v="9"/>
    <n v="0"/>
    <n v="200"/>
    <n v="0"/>
    <n v="0"/>
    <n v="0"/>
    <n v="0"/>
    <n v="0"/>
    <n v="0"/>
    <n v="0"/>
  </r>
  <r>
    <x v="1"/>
    <x v="20"/>
    <x v="5"/>
    <x v="10"/>
    <n v="7.09"/>
    <n v="200"/>
    <n v="0"/>
    <n v="3.5130000000000002E-2"/>
    <n v="2.6540000000000001E-2"/>
    <n v="2.9E-4"/>
    <n v="3.1900000000000001E-3"/>
    <n v="9.7570000000000004E-2"/>
    <n v="0"/>
  </r>
  <r>
    <x v="1"/>
    <x v="20"/>
    <x v="6"/>
    <x v="0"/>
    <n v="2.4900000000000002"/>
    <n v="200"/>
    <n v="0"/>
    <n v="1.234E-2"/>
    <n v="6.9499999999999996E-3"/>
    <n v="3.1E-4"/>
    <n v="2.99E-3"/>
    <n v="3.4270000000000002E-2"/>
    <n v="0"/>
  </r>
  <r>
    <x v="1"/>
    <x v="20"/>
    <x v="6"/>
    <x v="1"/>
    <n v="13.48"/>
    <n v="200"/>
    <n v="0"/>
    <n v="6.6780000000000006E-2"/>
    <n v="2.4049999999999998E-2"/>
    <n v="1.221E-2"/>
    <n v="9.6600000000000002E-3"/>
    <n v="0.18551000000000001"/>
    <n v="0"/>
  </r>
  <r>
    <x v="1"/>
    <x v="20"/>
    <x v="6"/>
    <x v="2"/>
    <n v="0.84"/>
    <n v="200"/>
    <n v="0"/>
    <n v="4.1599999999999996E-3"/>
    <n v="2.3999999999999998E-3"/>
    <n v="2.0000000000000002E-5"/>
    <n v="4.0000000000000003E-5"/>
    <n v="1.1560000000000001E-2"/>
    <n v="0"/>
  </r>
  <r>
    <x v="1"/>
    <x v="20"/>
    <x v="6"/>
    <x v="3"/>
    <n v="0.83"/>
    <n v="200"/>
    <n v="0"/>
    <n v="4.1099999999999999E-3"/>
    <n v="3.0699999999999998E-3"/>
    <n v="2.1000000000000001E-4"/>
    <n v="5.0000000000000002E-5"/>
    <n v="1.142E-2"/>
    <n v="0"/>
  </r>
  <r>
    <x v="1"/>
    <x v="20"/>
    <x v="6"/>
    <x v="4"/>
    <n v="5.04"/>
    <n v="200"/>
    <n v="0"/>
    <n v="2.4969999999999999E-2"/>
    <n v="0"/>
    <n v="1.8849999999999999E-2"/>
    <n v="2.3600000000000001E-3"/>
    <n v="6.9360000000000005E-2"/>
    <n v="0"/>
  </r>
  <r>
    <x v="1"/>
    <x v="20"/>
    <x v="6"/>
    <x v="5"/>
    <n v="10.08"/>
    <n v="200"/>
    <n v="0"/>
    <n v="4.9939999999999998E-2"/>
    <n v="1.6369999999999999E-2"/>
    <n v="1.2749999999999999E-2"/>
    <n v="3.0000000000000001E-3"/>
    <n v="0.13872000000000001"/>
    <n v="0"/>
  </r>
  <r>
    <x v="1"/>
    <x v="20"/>
    <x v="6"/>
    <x v="6"/>
    <n v="26.08"/>
    <n v="200"/>
    <n v="0"/>
    <n v="0.12920999999999999"/>
    <n v="0"/>
    <n v="9.7300000000000008E-3"/>
    <n v="5.5500000000000001E-2"/>
    <n v="0.35891000000000001"/>
    <n v="0"/>
  </r>
  <r>
    <x v="1"/>
    <x v="20"/>
    <x v="6"/>
    <x v="7"/>
    <n v="0.83"/>
    <n v="200"/>
    <n v="0"/>
    <n v="4.1099999999999999E-3"/>
    <n v="3.2799999999999999E-3"/>
    <n v="4.0000000000000003E-5"/>
    <n v="1.4999999999999999E-4"/>
    <n v="1.142E-2"/>
    <n v="0"/>
  </r>
  <r>
    <x v="1"/>
    <x v="20"/>
    <x v="6"/>
    <x v="8"/>
    <n v="5.05"/>
    <n v="200"/>
    <n v="0"/>
    <n v="2.5020000000000001E-2"/>
    <n v="1.278E-2"/>
    <n v="3.1099999999999999E-3"/>
    <n v="4.0600000000000002E-3"/>
    <n v="6.9500000000000006E-2"/>
    <n v="0"/>
  </r>
  <r>
    <x v="1"/>
    <x v="20"/>
    <x v="6"/>
    <x v="9"/>
    <n v="0"/>
    <n v="200"/>
    <n v="0"/>
    <n v="0"/>
    <n v="0"/>
    <n v="0"/>
    <n v="0"/>
    <n v="0"/>
    <n v="0"/>
  </r>
  <r>
    <x v="1"/>
    <x v="20"/>
    <x v="6"/>
    <x v="10"/>
    <n v="19.34"/>
    <n v="200"/>
    <n v="0"/>
    <n v="9.5810000000000006E-2"/>
    <n v="4.9020000000000001E-2"/>
    <n v="1.0200000000000001E-3"/>
    <n v="6.0299999999999998E-3"/>
    <n v="0.26615"/>
    <n v="0"/>
  </r>
  <r>
    <x v="1"/>
    <x v="20"/>
    <x v="7"/>
    <x v="0"/>
    <n v="1.77"/>
    <n v="200"/>
    <n v="0"/>
    <n v="8.77E-3"/>
    <n v="5.3699999999999998E-3"/>
    <n v="1.6000000000000001E-4"/>
    <n v="2.1900000000000001E-3"/>
    <n v="2.436E-2"/>
    <n v="0"/>
  </r>
  <r>
    <x v="1"/>
    <x v="20"/>
    <x v="7"/>
    <x v="1"/>
    <n v="9.6300000000000008"/>
    <n v="200"/>
    <n v="0"/>
    <n v="4.7710000000000002E-2"/>
    <n v="2.1299999999999999E-2"/>
    <n v="5.6899999999999997E-3"/>
    <n v="1.274E-2"/>
    <n v="0.13253000000000001"/>
    <n v="0"/>
  </r>
  <r>
    <x v="1"/>
    <x v="20"/>
    <x v="7"/>
    <x v="2"/>
    <n v="0.57999999999999996"/>
    <n v="200"/>
    <n v="0"/>
    <n v="2.8700000000000002E-3"/>
    <n v="1.97E-3"/>
    <n v="2.0000000000000002E-5"/>
    <n v="3.4000000000000002E-4"/>
    <n v="7.9799999999999992E-3"/>
    <n v="0"/>
  </r>
  <r>
    <x v="1"/>
    <x v="20"/>
    <x v="7"/>
    <x v="3"/>
    <n v="0.61"/>
    <n v="200"/>
    <n v="0"/>
    <n v="3.0200000000000001E-3"/>
    <n v="2.6099999999999999E-3"/>
    <n v="9.0000000000000006E-5"/>
    <n v="6.9999999999999994E-5"/>
    <n v="8.3899999999999999E-3"/>
    <n v="0"/>
  </r>
  <r>
    <x v="1"/>
    <x v="20"/>
    <x v="7"/>
    <x v="4"/>
    <n v="3.59"/>
    <n v="200"/>
    <n v="0"/>
    <n v="1.779E-2"/>
    <n v="0"/>
    <n v="1.4460000000000001E-2"/>
    <n v="7.2000000000000005E-4"/>
    <n v="4.9399999999999999E-2"/>
    <n v="0"/>
  </r>
  <r>
    <x v="1"/>
    <x v="20"/>
    <x v="7"/>
    <x v="5"/>
    <n v="7.28"/>
    <n v="1999.95"/>
    <n v="20"/>
    <n v="3.6510000000000001E-2"/>
    <n v="1.257E-2"/>
    <n v="2.3120000000000002E-2"/>
    <n v="7.3999999999999999E-4"/>
    <n v="0.10138999999999999"/>
    <n v="4.19E-2"/>
  </r>
  <r>
    <x v="1"/>
    <x v="20"/>
    <x v="7"/>
    <x v="6"/>
    <n v="18.809999999999999"/>
    <n v="200"/>
    <n v="0"/>
    <n v="9.3189999999999995E-2"/>
    <n v="0"/>
    <n v="1.6E-2"/>
    <n v="5.4899999999999997E-2"/>
    <n v="0.25885999999999998"/>
    <n v="0"/>
  </r>
  <r>
    <x v="1"/>
    <x v="20"/>
    <x v="7"/>
    <x v="7"/>
    <n v="0.61"/>
    <n v="200"/>
    <n v="0"/>
    <n v="3.0200000000000001E-3"/>
    <n v="2.63E-3"/>
    <n v="1.0000000000000001E-5"/>
    <n v="2.7999999999999998E-4"/>
    <n v="8.3899999999999999E-3"/>
    <n v="0"/>
  </r>
  <r>
    <x v="1"/>
    <x v="20"/>
    <x v="7"/>
    <x v="8"/>
    <n v="3.63"/>
    <n v="200"/>
    <n v="0"/>
    <n v="1.7979999999999999E-2"/>
    <n v="6.4999999999999997E-3"/>
    <n v="3.3300000000000001E-3"/>
    <n v="4.9199999999999999E-3"/>
    <n v="4.9959999999999997E-2"/>
    <n v="0"/>
  </r>
  <r>
    <x v="1"/>
    <x v="20"/>
    <x v="7"/>
    <x v="9"/>
    <n v="0"/>
    <n v="200"/>
    <n v="0"/>
    <n v="0"/>
    <n v="0"/>
    <n v="0"/>
    <n v="0"/>
    <n v="0"/>
    <n v="0"/>
  </r>
  <r>
    <x v="1"/>
    <x v="20"/>
    <x v="7"/>
    <x v="10"/>
    <n v="13.94"/>
    <n v="200"/>
    <n v="0"/>
    <n v="6.9059999999999996E-2"/>
    <n v="5.1529999999999999E-2"/>
    <n v="2.1000000000000001E-4"/>
    <n v="1.516E-2"/>
    <n v="0.19184000000000001"/>
    <n v="0"/>
  </r>
  <r>
    <x v="1"/>
    <x v="20"/>
    <x v="8"/>
    <x v="0"/>
    <n v="10.52"/>
    <n v="329.61"/>
    <n v="220.84009"/>
    <n v="7.5700000000000003E-2"/>
    <n v="1.738E-2"/>
    <n v="2.298E-2"/>
    <n v="1.61E-2"/>
    <n v="0.20655000000000001"/>
    <n v="0.66249000000000002"/>
  </r>
  <r>
    <x v="1"/>
    <x v="20"/>
    <x v="8"/>
    <x v="1"/>
    <n v="24.73"/>
    <n v="200"/>
    <n v="0"/>
    <n v="0.12452000000000001"/>
    <n v="9.1480000000000006E-2"/>
    <n v="4.4799999999999996E-3"/>
    <n v="1.566E-2"/>
    <n v="0.34573999999999999"/>
    <n v="0"/>
  </r>
  <r>
    <x v="1"/>
    <x v="20"/>
    <x v="8"/>
    <x v="2"/>
    <n v="1.54"/>
    <n v="200"/>
    <n v="0"/>
    <n v="7.6499999999999997E-3"/>
    <n v="1.2899999999999999E-3"/>
    <n v="1E-4"/>
    <n v="4.6999999999999999E-4"/>
    <n v="2.1239999999999998E-2"/>
    <n v="0"/>
  </r>
  <r>
    <x v="1"/>
    <x v="20"/>
    <x v="8"/>
    <x v="3"/>
    <n v="1.91"/>
    <n v="200"/>
    <n v="10"/>
    <n v="9.4699999999999993E-3"/>
    <n v="6.0400000000000002E-3"/>
    <n v="1.1100000000000001E-3"/>
    <n v="5.9999999999999995E-4"/>
    <n v="2.6159999999999999E-2"/>
    <n v="3.3980000000000003E-2"/>
  </r>
  <r>
    <x v="1"/>
    <x v="20"/>
    <x v="8"/>
    <x v="4"/>
    <n v="19.78"/>
    <n v="1021.59"/>
    <n v="990.94042999999999"/>
    <n v="0.32207000000000002"/>
    <n v="2.7E-4"/>
    <n v="0.15382999999999999"/>
    <n v="7.7200000000000005E-2"/>
    <n v="0.87622999999999995"/>
    <n v="2.3381500000000002"/>
  </r>
  <r>
    <x v="1"/>
    <x v="20"/>
    <x v="8"/>
    <x v="5"/>
    <n v="19.850000000000001"/>
    <n v="1999.99"/>
    <n v="220"/>
    <n v="0.15956999999999999"/>
    <n v="3.5630000000000002E-2"/>
    <n v="9.4039999999999999E-2"/>
    <n v="3.0200000000000001E-3"/>
    <n v="0.43887999999999999"/>
    <n v="0.46094000000000002"/>
  </r>
  <r>
    <x v="1"/>
    <x v="20"/>
    <x v="8"/>
    <x v="6"/>
    <n v="72.91"/>
    <n v="297.01"/>
    <n v="1098.9296899999999"/>
    <n v="0.4587"/>
    <n v="0"/>
    <n v="9.4189999999999996E-2"/>
    <n v="0.18356"/>
    <n v="1.2585500000000001"/>
    <n v="3.3029600000000001"/>
  </r>
  <r>
    <x v="1"/>
    <x v="20"/>
    <x v="8"/>
    <x v="7"/>
    <n v="1.53"/>
    <n v="200"/>
    <n v="0"/>
    <n v="7.5799999999999999E-3"/>
    <n v="6.2899999999999996E-3"/>
    <n v="3.0000000000000001E-5"/>
    <n v="3.3E-4"/>
    <n v="2.1059999999999999E-2"/>
    <n v="0"/>
  </r>
  <r>
    <x v="1"/>
    <x v="20"/>
    <x v="8"/>
    <x v="8"/>
    <n v="21.21"/>
    <n v="358.47"/>
    <n v="605.81982000000005"/>
    <n v="0.17226"/>
    <n v="1.9910000000000001E-2"/>
    <n v="2.8199999999999999E-2"/>
    <n v="5.1380000000000002E-2"/>
    <n v="0.46961999999999998"/>
    <n v="1.75437"/>
  </r>
  <r>
    <x v="1"/>
    <x v="20"/>
    <x v="8"/>
    <x v="9"/>
    <n v="0.39"/>
    <n v="209"/>
    <n v="10.45"/>
    <n v="2.0100000000000001E-3"/>
    <n v="0"/>
    <n v="2.0000000000000001E-4"/>
    <n v="6.4999999999999997E-4"/>
    <n v="5.4299999999999999E-3"/>
    <n v="3.5180000000000003E-2"/>
  </r>
  <r>
    <x v="1"/>
    <x v="20"/>
    <x v="8"/>
    <x v="10"/>
    <n v="36.42"/>
    <n v="351.01"/>
    <n v="35.100099999999998"/>
    <n v="0.18487999999999999"/>
    <n v="8.9910000000000004E-2"/>
    <n v="5.0299999999999997E-3"/>
    <n v="2.375E-2"/>
    <n v="0.51290000000000002"/>
    <n v="0.10287"/>
  </r>
  <r>
    <x v="1"/>
    <x v="21"/>
    <x v="0"/>
    <x v="0"/>
    <n v="2.14"/>
    <n v="206.25"/>
    <n v="33"/>
    <n v="1.082E-2"/>
    <n v="4.45E-3"/>
    <n v="3.0000000000000001E-5"/>
    <n v="1.56E-3"/>
    <n v="2.9659999999999999E-2"/>
    <n v="0.10828"/>
  </r>
  <r>
    <x v="1"/>
    <x v="21"/>
    <x v="0"/>
    <x v="1"/>
    <n v="7.41"/>
    <n v="312"/>
    <n v="56.160029999999999"/>
    <n v="4.1230000000000003E-2"/>
    <n v="1.034E-2"/>
    <n v="5.6100000000000004E-3"/>
    <n v="9.2599999999999991E-3"/>
    <n v="0.11360000000000001"/>
    <n v="0.16900999999999999"/>
  </r>
  <r>
    <x v="1"/>
    <x v="21"/>
    <x v="0"/>
    <x v="2"/>
    <n v="0.36"/>
    <n v="200"/>
    <n v="0"/>
    <n v="1.7799999999999999E-3"/>
    <n v="9.3000000000000005E-4"/>
    <n v="0"/>
    <n v="6.9999999999999994E-5"/>
    <n v="4.9500000000000004E-3"/>
    <n v="0"/>
  </r>
  <r>
    <x v="1"/>
    <x v="21"/>
    <x v="0"/>
    <x v="3"/>
    <n v="0.36"/>
    <n v="200"/>
    <n v="0"/>
    <n v="1.7799999999999999E-3"/>
    <n v="1.2999999999999999E-3"/>
    <n v="4.0000000000000003E-5"/>
    <n v="3.0000000000000001E-5"/>
    <n v="4.9500000000000004E-3"/>
    <n v="0"/>
  </r>
  <r>
    <x v="1"/>
    <x v="21"/>
    <x v="0"/>
    <x v="4"/>
    <n v="4.46"/>
    <n v="544.89"/>
    <n v="147.12"/>
    <n v="4.6460000000000001E-2"/>
    <n v="0"/>
    <n v="5.77E-3"/>
    <n v="1.3140000000000001E-2"/>
    <n v="0.12654000000000001"/>
    <n v="0.37125000000000002"/>
  </r>
  <r>
    <x v="1"/>
    <x v="21"/>
    <x v="0"/>
    <x v="5"/>
    <n v="7.73"/>
    <n v="238.27"/>
    <n v="107.21997"/>
    <n v="4.2459999999999998E-2"/>
    <n v="3.8E-3"/>
    <n v="9.2800000000000001E-3"/>
    <n v="6.9199999999999999E-3"/>
    <n v="0.1164"/>
    <n v="0.33779999999999999"/>
  </r>
  <r>
    <x v="1"/>
    <x v="21"/>
    <x v="0"/>
    <x v="6"/>
    <n v="12.09"/>
    <n v="518"/>
    <n v="51.800049999999999"/>
    <n v="6.6960000000000006E-2"/>
    <n v="1.069E-2"/>
    <n v="2.4000000000000001E-4"/>
    <n v="2.043E-2"/>
    <n v="0.18514"/>
    <n v="0.13988"/>
  </r>
  <r>
    <x v="1"/>
    <x v="21"/>
    <x v="0"/>
    <x v="7"/>
    <n v="0.36"/>
    <n v="200"/>
    <n v="0"/>
    <n v="1.7799999999999999E-3"/>
    <n v="1.3500000000000001E-3"/>
    <n v="0"/>
    <n v="9.0000000000000006E-5"/>
    <n v="4.9500000000000004E-3"/>
    <n v="0"/>
  </r>
  <r>
    <x v="1"/>
    <x v="21"/>
    <x v="0"/>
    <x v="8"/>
    <n v="3.55"/>
    <n v="363.56"/>
    <n v="65.44"/>
    <n v="2.3709999999999998E-2"/>
    <n v="7.7799999999999996E-3"/>
    <n v="5.9000000000000003E-4"/>
    <n v="3.2599999999999999E-3"/>
    <n v="6.4899999999999999E-2"/>
    <n v="0.18848000000000001"/>
  </r>
  <r>
    <x v="1"/>
    <x v="21"/>
    <x v="0"/>
    <x v="9"/>
    <n v="1.24"/>
    <n v="222.5"/>
    <n v="35.600009999999997"/>
    <n v="7.0099999999999997E-3"/>
    <n v="0"/>
    <n v="1.2E-4"/>
    <n v="3.3400000000000001E-3"/>
    <n v="1.8939999999999999E-2"/>
    <n v="0.11481"/>
  </r>
  <r>
    <x v="1"/>
    <x v="21"/>
    <x v="0"/>
    <x v="10"/>
    <n v="10.51"/>
    <n v="391.35"/>
    <n v="121.32007"/>
    <n v="6.5979999999999997E-2"/>
    <n v="2.3910000000000001E-2"/>
    <n v="7.7999999999999999E-4"/>
    <n v="1.244E-2"/>
    <n v="0.18143999999999999"/>
    <n v="0.32377"/>
  </r>
  <r>
    <x v="1"/>
    <x v="21"/>
    <x v="1"/>
    <x v="0"/>
    <n v="55.69"/>
    <n v="252.56"/>
    <n v="1298.15039"/>
    <n v="0.34703000000000001"/>
    <n v="1.789E-2"/>
    <n v="1.064E-2"/>
    <n v="0.20336000000000001"/>
    <n v="0.94116"/>
    <n v="3.9679600000000002"/>
  </r>
  <r>
    <x v="1"/>
    <x v="21"/>
    <x v="1"/>
    <x v="1"/>
    <n v="38.15"/>
    <n v="200"/>
    <n v="0"/>
    <n v="0.189"/>
    <n v="5.0700000000000002E-2"/>
    <n v="3.0519999999999999E-2"/>
    <n v="0.10922"/>
    <n v="0.52500999999999998"/>
    <n v="0"/>
  </r>
  <r>
    <x v="1"/>
    <x v="21"/>
    <x v="1"/>
    <x v="2"/>
    <n v="28.54"/>
    <n v="399"/>
    <n v="1065.33008"/>
    <n v="0.27278000000000002"/>
    <n v="2.1800000000000001E-3"/>
    <n v="1.2670000000000001E-2"/>
    <n v="0.17521"/>
    <n v="0.73873999999999995"/>
    <n v="3.0446399999999998"/>
  </r>
  <r>
    <x v="1"/>
    <x v="21"/>
    <x v="1"/>
    <x v="3"/>
    <n v="2.37"/>
    <n v="200"/>
    <n v="0"/>
    <n v="1.174E-2"/>
    <n v="9.8300000000000002E-3"/>
    <n v="5.0000000000000001E-4"/>
    <n v="4.2999999999999999E-4"/>
    <n v="3.2620000000000003E-2"/>
    <n v="0"/>
  </r>
  <r>
    <x v="1"/>
    <x v="21"/>
    <x v="1"/>
    <x v="4"/>
    <n v="20.48"/>
    <n v="1836.37"/>
    <n v="1450.73047"/>
    <n v="0.36780000000000002"/>
    <n v="7.1300000000000001E-3"/>
    <n v="0.16650000000000001"/>
    <n v="0.10005"/>
    <n v="1.00187"/>
    <n v="3.0057900000000002"/>
  </r>
  <r>
    <x v="1"/>
    <x v="21"/>
    <x v="1"/>
    <x v="5"/>
    <n v="82.05"/>
    <n v="291.86"/>
    <n v="1964.19922"/>
    <n v="0.55815000000000003"/>
    <n v="4.8930000000000001E-2"/>
    <n v="0.26151999999999997"/>
    <n v="0.11747"/>
    <n v="1.5200199999999999"/>
    <n v="5.8715400000000004"/>
  </r>
  <r>
    <x v="1"/>
    <x v="21"/>
    <x v="1"/>
    <x v="6"/>
    <n v="252.7"/>
    <n v="357.34"/>
    <n v="6703.6484399999999"/>
    <n v="2.0947100000000001"/>
    <n v="4.0000000000000003E-5"/>
    <n v="0.35829"/>
    <n v="1.09755"/>
    <n v="5.6963100000000004"/>
    <n v="18.50686"/>
  </r>
  <r>
    <x v="1"/>
    <x v="21"/>
    <x v="1"/>
    <x v="7"/>
    <n v="2.39"/>
    <n v="200"/>
    <n v="0"/>
    <n v="1.184E-2"/>
    <n v="9.6799999999999994E-3"/>
    <n v="8.0000000000000007E-5"/>
    <n v="1.0300000000000001E-3"/>
    <n v="3.2890000000000003E-2"/>
    <n v="0"/>
  </r>
  <r>
    <x v="1"/>
    <x v="21"/>
    <x v="1"/>
    <x v="8"/>
    <n v="19.46"/>
    <n v="2000"/>
    <n v="820"/>
    <n v="0.30646000000000001"/>
    <n v="3.0640000000000001E-2"/>
    <n v="0.19338"/>
    <n v="8.4700000000000001E-3"/>
    <n v="0.83594000000000002"/>
    <n v="1.6705300000000001"/>
  </r>
  <r>
    <x v="1"/>
    <x v="21"/>
    <x v="1"/>
    <x v="9"/>
    <n v="11.8"/>
    <n v="215"/>
    <n v="292.40015"/>
    <n v="6.2960000000000002E-2"/>
    <n v="0"/>
    <n v="6.6E-4"/>
    <n v="3.6839999999999998E-2"/>
    <n v="0.17019000000000001"/>
    <n v="0.95152999999999999"/>
  </r>
  <r>
    <x v="1"/>
    <x v="21"/>
    <x v="1"/>
    <x v="10"/>
    <n v="63.95"/>
    <n v="1524.94"/>
    <n v="1555.4394500000001"/>
    <n v="0.62124000000000001"/>
    <n v="0.11068"/>
    <n v="1.9390000000000001E-2"/>
    <n v="0.11697"/>
    <n v="1.6998800000000001"/>
    <n v="3.3484500000000001"/>
  </r>
  <r>
    <x v="1"/>
    <x v="21"/>
    <x v="2"/>
    <x v="0"/>
    <n v="12.26"/>
    <n v="200"/>
    <n v="0"/>
    <n v="6.0740000000000002E-2"/>
    <n v="3.6450000000000003E-2"/>
    <n v="2.8500000000000001E-3"/>
    <n v="1.6449999999999999E-2"/>
    <n v="0.16872000000000001"/>
    <n v="0"/>
  </r>
  <r>
    <x v="1"/>
    <x v="21"/>
    <x v="2"/>
    <x v="1"/>
    <n v="65.44"/>
    <n v="200"/>
    <n v="0"/>
    <n v="0.32419999999999999"/>
    <n v="0.10184"/>
    <n v="6.3109999999999999E-2"/>
    <n v="0.17638999999999999"/>
    <n v="0.90056999999999998"/>
    <n v="0"/>
  </r>
  <r>
    <x v="1"/>
    <x v="21"/>
    <x v="2"/>
    <x v="2"/>
    <n v="4.08"/>
    <n v="200"/>
    <n v="0"/>
    <n v="2.0209999999999999E-2"/>
    <n v="1.2E-2"/>
    <n v="8.0000000000000007E-5"/>
    <n v="1.67E-3"/>
    <n v="5.6149999999999999E-2"/>
    <n v="0"/>
  </r>
  <r>
    <x v="1"/>
    <x v="21"/>
    <x v="2"/>
    <x v="3"/>
    <n v="4.1100000000000003"/>
    <n v="200"/>
    <n v="0"/>
    <n v="2.036E-2"/>
    <n v="1.6080000000000001E-2"/>
    <n v="8.0000000000000004E-4"/>
    <n v="1.25E-3"/>
    <n v="5.6559999999999999E-2"/>
    <n v="0"/>
  </r>
  <r>
    <x v="1"/>
    <x v="21"/>
    <x v="2"/>
    <x v="4"/>
    <n v="24.54"/>
    <n v="200"/>
    <n v="0"/>
    <n v="0.12157999999999999"/>
    <n v="7.6999999999999996E-4"/>
    <n v="0.10301"/>
    <n v="2.7999999999999998E-4"/>
    <n v="0.33771000000000001"/>
    <n v="0"/>
  </r>
  <r>
    <x v="1"/>
    <x v="21"/>
    <x v="2"/>
    <x v="5"/>
    <n v="49.09"/>
    <n v="200"/>
    <n v="0"/>
    <n v="0.2432"/>
    <n v="2.2939999999999999E-2"/>
    <n v="0.11568000000000001"/>
    <n v="5.0939999999999999E-2"/>
    <n v="0.67556000000000005"/>
    <n v="0"/>
  </r>
  <r>
    <x v="1"/>
    <x v="21"/>
    <x v="2"/>
    <x v="6"/>
    <n v="126.79"/>
    <n v="200"/>
    <n v="0"/>
    <n v="0.62814999999999999"/>
    <n v="7.5799999999999999E-3"/>
    <n v="4.947E-2"/>
    <n v="0.35435"/>
    <n v="1.74485"/>
    <n v="0"/>
  </r>
  <r>
    <x v="1"/>
    <x v="21"/>
    <x v="2"/>
    <x v="7"/>
    <n v="4.0999999999999996"/>
    <n v="200"/>
    <n v="0"/>
    <n v="2.0310000000000002E-2"/>
    <n v="1.669E-2"/>
    <n v="5.0000000000000002E-5"/>
    <n v="2.5300000000000001E-3"/>
    <n v="5.6419999999999998E-2"/>
    <n v="0"/>
  </r>
  <r>
    <x v="1"/>
    <x v="21"/>
    <x v="2"/>
    <x v="8"/>
    <n v="24.52"/>
    <n v="200"/>
    <n v="0"/>
    <n v="0.12148"/>
    <n v="6.3769999999999993E-2"/>
    <n v="1.1990000000000001E-2"/>
    <n v="3.8780000000000002E-2"/>
    <n v="0.33744000000000002"/>
    <n v="0"/>
  </r>
  <r>
    <x v="1"/>
    <x v="21"/>
    <x v="2"/>
    <x v="9"/>
    <n v="0"/>
    <n v="200"/>
    <n v="0"/>
    <n v="0"/>
    <n v="0"/>
    <n v="0"/>
    <n v="0"/>
    <n v="0"/>
    <n v="0"/>
  </r>
  <r>
    <x v="1"/>
    <x v="21"/>
    <x v="2"/>
    <x v="10"/>
    <n v="94.07"/>
    <n v="200"/>
    <n v="0"/>
    <n v="0.46604000000000001"/>
    <n v="0.22527"/>
    <n v="2.138E-2"/>
    <n v="0.12426"/>
    <n v="1.29457"/>
    <n v="0"/>
  </r>
  <r>
    <x v="1"/>
    <x v="21"/>
    <x v="3"/>
    <x v="0"/>
    <n v="1.46"/>
    <n v="200"/>
    <n v="0"/>
    <n v="7.2300000000000003E-3"/>
    <n v="5.0200000000000002E-3"/>
    <n v="2.7999999999999998E-4"/>
    <n v="1.32E-3"/>
    <n v="2.009E-2"/>
    <n v="0"/>
  </r>
  <r>
    <x v="1"/>
    <x v="21"/>
    <x v="3"/>
    <x v="1"/>
    <n v="7.88"/>
    <n v="200"/>
    <n v="0"/>
    <n v="3.9039999999999998E-2"/>
    <n v="1.274E-2"/>
    <n v="2.66E-3"/>
    <n v="1.7100000000000001E-2"/>
    <n v="0.10843999999999999"/>
    <n v="0"/>
  </r>
  <r>
    <x v="1"/>
    <x v="21"/>
    <x v="3"/>
    <x v="2"/>
    <n v="0.47"/>
    <n v="200"/>
    <n v="0"/>
    <n v="2.33E-3"/>
    <n v="1.8799999999999999E-3"/>
    <n v="0"/>
    <n v="1.6000000000000001E-4"/>
    <n v="6.4700000000000001E-3"/>
    <n v="0"/>
  </r>
  <r>
    <x v="1"/>
    <x v="21"/>
    <x v="3"/>
    <x v="3"/>
    <n v="0.5"/>
    <n v="200"/>
    <n v="0"/>
    <n v="2.48E-3"/>
    <n v="1.9599999999999999E-3"/>
    <n v="9.0000000000000006E-5"/>
    <n v="1E-4"/>
    <n v="6.8799999999999998E-3"/>
    <n v="0"/>
  </r>
  <r>
    <x v="1"/>
    <x v="21"/>
    <x v="3"/>
    <x v="4"/>
    <n v="2.97"/>
    <n v="200"/>
    <n v="0"/>
    <n v="1.4710000000000001E-2"/>
    <n v="0"/>
    <n v="8.94E-3"/>
    <n v="3.62E-3"/>
    <n v="4.0869999999999997E-2"/>
    <n v="0"/>
  </r>
  <r>
    <x v="1"/>
    <x v="21"/>
    <x v="3"/>
    <x v="5"/>
    <n v="5.94"/>
    <n v="200"/>
    <n v="0"/>
    <n v="2.9430000000000001E-2"/>
    <n v="9.8799999999999999E-3"/>
    <n v="6.3299999999999997E-3"/>
    <n v="3.13E-3"/>
    <n v="8.1739999999999993E-2"/>
    <n v="0"/>
  </r>
  <r>
    <x v="1"/>
    <x v="21"/>
    <x v="3"/>
    <x v="6"/>
    <n v="15.34"/>
    <n v="200"/>
    <n v="0"/>
    <n v="7.5999999999999998E-2"/>
    <n v="5.0000000000000002E-5"/>
    <n v="7.1300000000000001E-3"/>
    <n v="5.3069999999999999E-2"/>
    <n v="0.21110000000000001"/>
    <n v="0"/>
  </r>
  <r>
    <x v="1"/>
    <x v="21"/>
    <x v="3"/>
    <x v="7"/>
    <n v="0.5"/>
    <n v="200"/>
    <n v="0"/>
    <n v="2.48E-3"/>
    <n v="2.1099999999999999E-3"/>
    <n v="0"/>
    <n v="1.3999999999999999E-4"/>
    <n v="6.8799999999999998E-3"/>
    <n v="0"/>
  </r>
  <r>
    <x v="1"/>
    <x v="21"/>
    <x v="3"/>
    <x v="8"/>
    <n v="2.97"/>
    <n v="200"/>
    <n v="0"/>
    <n v="1.4710000000000001E-2"/>
    <n v="9.6500000000000006E-3"/>
    <n v="9.0000000000000006E-5"/>
    <n v="2.5400000000000002E-3"/>
    <n v="4.0869999999999997E-2"/>
    <n v="0"/>
  </r>
  <r>
    <x v="1"/>
    <x v="21"/>
    <x v="3"/>
    <x v="9"/>
    <n v="0"/>
    <n v="200"/>
    <n v="0"/>
    <n v="0"/>
    <n v="0"/>
    <n v="0"/>
    <n v="0"/>
    <n v="0"/>
    <n v="0"/>
  </r>
  <r>
    <x v="1"/>
    <x v="21"/>
    <x v="3"/>
    <x v="10"/>
    <n v="11.4"/>
    <n v="200"/>
    <n v="0"/>
    <n v="5.6480000000000002E-2"/>
    <n v="4.3220000000000001E-2"/>
    <n v="1.81E-3"/>
    <n v="4.6499999999999996E-3"/>
    <n v="0.15687999999999999"/>
    <n v="0"/>
  </r>
  <r>
    <x v="1"/>
    <x v="21"/>
    <x v="4"/>
    <x v="0"/>
    <n v="8.1999999999999993"/>
    <n v="200"/>
    <n v="0"/>
    <n v="4.0620000000000003E-2"/>
    <n v="1.9879999999999998E-2"/>
    <n v="1.72E-3"/>
    <n v="8.6999999999999994E-3"/>
    <n v="0.11285000000000001"/>
    <n v="0"/>
  </r>
  <r>
    <x v="1"/>
    <x v="21"/>
    <x v="4"/>
    <x v="1"/>
    <n v="43.81"/>
    <n v="200"/>
    <n v="0"/>
    <n v="0.21704000000000001"/>
    <n v="6.7890000000000006E-2"/>
    <n v="2.4140000000000002E-2"/>
    <n v="2.5329999999999998E-2"/>
    <n v="0.60289999999999999"/>
    <n v="0"/>
  </r>
  <r>
    <x v="1"/>
    <x v="21"/>
    <x v="4"/>
    <x v="2"/>
    <n v="2.73"/>
    <n v="200"/>
    <n v="0"/>
    <n v="1.353E-2"/>
    <n v="8.6800000000000002E-3"/>
    <n v="1.9000000000000001E-4"/>
    <n v="6.9999999999999994E-5"/>
    <n v="3.7569999999999999E-2"/>
    <n v="0"/>
  </r>
  <r>
    <x v="1"/>
    <x v="21"/>
    <x v="4"/>
    <x v="3"/>
    <n v="2.74"/>
    <n v="200"/>
    <n v="0"/>
    <n v="1.357E-2"/>
    <n v="1.069E-2"/>
    <n v="4.6000000000000001E-4"/>
    <n v="3.6999999999999999E-4"/>
    <n v="3.771E-2"/>
    <n v="0"/>
  </r>
  <r>
    <x v="1"/>
    <x v="21"/>
    <x v="4"/>
    <x v="4"/>
    <n v="16.420000000000002"/>
    <n v="200"/>
    <n v="0"/>
    <n v="8.1350000000000006E-2"/>
    <n v="6.8000000000000005E-4"/>
    <n v="6.2810000000000005E-2"/>
    <n v="1.7700000000000001E-3"/>
    <n v="0.22597"/>
    <n v="0"/>
  </r>
  <r>
    <x v="1"/>
    <x v="21"/>
    <x v="4"/>
    <x v="5"/>
    <n v="32.9"/>
    <n v="200"/>
    <n v="0"/>
    <n v="0.16299"/>
    <n v="2.9510000000000002E-2"/>
    <n v="4.9959999999999997E-2"/>
    <n v="5.6600000000000001E-3"/>
    <n v="0.45276"/>
    <n v="0"/>
  </r>
  <r>
    <x v="1"/>
    <x v="21"/>
    <x v="4"/>
    <x v="6"/>
    <n v="84.87"/>
    <n v="200"/>
    <n v="0"/>
    <n v="0.42046"/>
    <n v="3.5E-4"/>
    <n v="7.26E-3"/>
    <n v="0.11166"/>
    <n v="1.1679600000000001"/>
    <n v="0"/>
  </r>
  <r>
    <x v="1"/>
    <x v="21"/>
    <x v="4"/>
    <x v="7"/>
    <n v="2.73"/>
    <n v="200"/>
    <n v="0"/>
    <n v="1.353E-2"/>
    <n v="1.085E-2"/>
    <n v="5.0000000000000002E-5"/>
    <n v="3.2000000000000003E-4"/>
    <n v="3.7569999999999999E-2"/>
    <n v="0"/>
  </r>
  <r>
    <x v="1"/>
    <x v="21"/>
    <x v="4"/>
    <x v="8"/>
    <n v="16.440000000000001"/>
    <n v="200"/>
    <n v="0"/>
    <n v="8.1449999999999995E-2"/>
    <n v="3.671E-2"/>
    <n v="1.353E-2"/>
    <n v="1.0359999999999999E-2"/>
    <n v="0.22624"/>
    <n v="0"/>
  </r>
  <r>
    <x v="1"/>
    <x v="21"/>
    <x v="4"/>
    <x v="9"/>
    <n v="0"/>
    <n v="200"/>
    <n v="0"/>
    <n v="0"/>
    <n v="0"/>
    <n v="0"/>
    <n v="0"/>
    <n v="0"/>
    <n v="0"/>
  </r>
  <r>
    <x v="1"/>
    <x v="21"/>
    <x v="4"/>
    <x v="10"/>
    <n v="63.02"/>
    <n v="200"/>
    <n v="0"/>
    <n v="0.31222"/>
    <n v="0.11183"/>
    <n v="7.77E-3"/>
    <n v="5.45E-2"/>
    <n v="0.86726000000000003"/>
    <n v="0"/>
  </r>
  <r>
    <x v="1"/>
    <x v="21"/>
    <x v="5"/>
    <x v="0"/>
    <n v="0.89"/>
    <n v="200"/>
    <n v="0"/>
    <n v="4.4099999999999999E-3"/>
    <n v="2.63E-3"/>
    <n v="3.0000000000000001E-5"/>
    <n v="6.4000000000000005E-4"/>
    <n v="1.225E-2"/>
    <n v="0"/>
  </r>
  <r>
    <x v="1"/>
    <x v="21"/>
    <x v="5"/>
    <x v="1"/>
    <n v="4.9000000000000004"/>
    <n v="200"/>
    <n v="0"/>
    <n v="2.4279999999999999E-2"/>
    <n v="6.5100000000000002E-3"/>
    <n v="1.3799999999999999E-3"/>
    <n v="4.2300000000000003E-3"/>
    <n v="6.7430000000000004E-2"/>
    <n v="0"/>
  </r>
  <r>
    <x v="1"/>
    <x v="21"/>
    <x v="5"/>
    <x v="2"/>
    <n v="0.28999999999999998"/>
    <n v="200"/>
    <n v="0"/>
    <n v="1.4400000000000001E-3"/>
    <n v="9.6000000000000002E-4"/>
    <n v="0"/>
    <n v="1.0000000000000001E-5"/>
    <n v="3.9899999999999996E-3"/>
    <n v="0"/>
  </r>
  <r>
    <x v="1"/>
    <x v="21"/>
    <x v="5"/>
    <x v="3"/>
    <n v="0.28999999999999998"/>
    <n v="200"/>
    <n v="0"/>
    <n v="1.4400000000000001E-3"/>
    <n v="1.16E-3"/>
    <n v="3.0000000000000001E-5"/>
    <n v="3.0000000000000001E-5"/>
    <n v="3.9899999999999996E-3"/>
    <n v="0"/>
  </r>
  <r>
    <x v="1"/>
    <x v="21"/>
    <x v="5"/>
    <x v="4"/>
    <n v="1.85"/>
    <n v="200"/>
    <n v="0"/>
    <n v="9.1699999999999993E-3"/>
    <n v="1.3999999999999999E-4"/>
    <n v="6.7400000000000003E-3"/>
    <n v="9.6000000000000002E-4"/>
    <n v="2.546E-2"/>
    <n v="0"/>
  </r>
  <r>
    <x v="1"/>
    <x v="21"/>
    <x v="5"/>
    <x v="5"/>
    <n v="3.7"/>
    <n v="200"/>
    <n v="0"/>
    <n v="1.8329999999999999E-2"/>
    <n v="7.5599999999999999E-3"/>
    <n v="7.0600000000000003E-3"/>
    <n v="1.3600000000000001E-3"/>
    <n v="5.092E-2"/>
    <n v="0"/>
  </r>
  <r>
    <x v="1"/>
    <x v="21"/>
    <x v="5"/>
    <x v="6"/>
    <n v="9.58"/>
    <n v="200"/>
    <n v="0"/>
    <n v="4.7460000000000002E-2"/>
    <n v="0"/>
    <n v="2.1199999999999999E-3"/>
    <n v="1.0670000000000001E-2"/>
    <n v="0.13184000000000001"/>
    <n v="0"/>
  </r>
  <r>
    <x v="1"/>
    <x v="21"/>
    <x v="5"/>
    <x v="7"/>
    <n v="0.28999999999999998"/>
    <n v="200"/>
    <n v="0"/>
    <n v="1.4400000000000001E-3"/>
    <n v="1.1299999999999999E-3"/>
    <n v="0"/>
    <n v="4.0000000000000003E-5"/>
    <n v="3.9899999999999996E-3"/>
    <n v="0"/>
  </r>
  <r>
    <x v="1"/>
    <x v="21"/>
    <x v="5"/>
    <x v="8"/>
    <n v="1.85"/>
    <n v="200"/>
    <n v="0"/>
    <n v="9.1699999999999993E-3"/>
    <n v="4.1700000000000001E-3"/>
    <n v="4.2999999999999999E-4"/>
    <n v="1.6000000000000001E-3"/>
    <n v="2.546E-2"/>
    <n v="0"/>
  </r>
  <r>
    <x v="1"/>
    <x v="21"/>
    <x v="5"/>
    <x v="9"/>
    <n v="0"/>
    <n v="200"/>
    <n v="0"/>
    <n v="0"/>
    <n v="0"/>
    <n v="0"/>
    <n v="0"/>
    <n v="0"/>
    <n v="0"/>
  </r>
  <r>
    <x v="1"/>
    <x v="21"/>
    <x v="5"/>
    <x v="10"/>
    <n v="7.09"/>
    <n v="200"/>
    <n v="0"/>
    <n v="3.5130000000000002E-2"/>
    <n v="2.6540000000000001E-2"/>
    <n v="2.9E-4"/>
    <n v="3.1900000000000001E-3"/>
    <n v="9.7570000000000004E-2"/>
    <n v="0"/>
  </r>
  <r>
    <x v="1"/>
    <x v="21"/>
    <x v="6"/>
    <x v="0"/>
    <n v="2.4900000000000002"/>
    <n v="200"/>
    <n v="0"/>
    <n v="1.234E-2"/>
    <n v="6.9499999999999996E-3"/>
    <n v="3.1E-4"/>
    <n v="2.99E-3"/>
    <n v="3.4270000000000002E-2"/>
    <n v="0"/>
  </r>
  <r>
    <x v="1"/>
    <x v="21"/>
    <x v="6"/>
    <x v="1"/>
    <n v="13.48"/>
    <n v="200"/>
    <n v="0"/>
    <n v="6.6780000000000006E-2"/>
    <n v="2.4049999999999998E-2"/>
    <n v="1.221E-2"/>
    <n v="9.6600000000000002E-3"/>
    <n v="0.18551000000000001"/>
    <n v="0"/>
  </r>
  <r>
    <x v="1"/>
    <x v="21"/>
    <x v="6"/>
    <x v="2"/>
    <n v="0.84"/>
    <n v="200"/>
    <n v="0"/>
    <n v="4.1599999999999996E-3"/>
    <n v="2.3999999999999998E-3"/>
    <n v="2.0000000000000002E-5"/>
    <n v="4.0000000000000003E-5"/>
    <n v="1.1560000000000001E-2"/>
    <n v="0"/>
  </r>
  <r>
    <x v="1"/>
    <x v="21"/>
    <x v="6"/>
    <x v="3"/>
    <n v="0.83"/>
    <n v="200"/>
    <n v="0"/>
    <n v="4.1099999999999999E-3"/>
    <n v="3.0699999999999998E-3"/>
    <n v="2.1000000000000001E-4"/>
    <n v="5.0000000000000002E-5"/>
    <n v="1.142E-2"/>
    <n v="0"/>
  </r>
  <r>
    <x v="1"/>
    <x v="21"/>
    <x v="6"/>
    <x v="4"/>
    <n v="5.04"/>
    <n v="200"/>
    <n v="0"/>
    <n v="2.4969999999999999E-2"/>
    <n v="0"/>
    <n v="1.8849999999999999E-2"/>
    <n v="2.3600000000000001E-3"/>
    <n v="6.9360000000000005E-2"/>
    <n v="0"/>
  </r>
  <r>
    <x v="1"/>
    <x v="21"/>
    <x v="6"/>
    <x v="5"/>
    <n v="10.08"/>
    <n v="200"/>
    <n v="0"/>
    <n v="4.9939999999999998E-2"/>
    <n v="1.6369999999999999E-2"/>
    <n v="1.2749999999999999E-2"/>
    <n v="3.0000000000000001E-3"/>
    <n v="0.13872000000000001"/>
    <n v="0"/>
  </r>
  <r>
    <x v="1"/>
    <x v="21"/>
    <x v="6"/>
    <x v="6"/>
    <n v="26.08"/>
    <n v="200"/>
    <n v="0"/>
    <n v="0.12920999999999999"/>
    <n v="0"/>
    <n v="9.7300000000000008E-3"/>
    <n v="5.5500000000000001E-2"/>
    <n v="0.35891000000000001"/>
    <n v="0"/>
  </r>
  <r>
    <x v="1"/>
    <x v="21"/>
    <x v="6"/>
    <x v="7"/>
    <n v="0.83"/>
    <n v="200"/>
    <n v="0"/>
    <n v="4.1099999999999999E-3"/>
    <n v="3.2799999999999999E-3"/>
    <n v="4.0000000000000003E-5"/>
    <n v="1.4999999999999999E-4"/>
    <n v="1.142E-2"/>
    <n v="0"/>
  </r>
  <r>
    <x v="1"/>
    <x v="21"/>
    <x v="6"/>
    <x v="8"/>
    <n v="5.05"/>
    <n v="200"/>
    <n v="0"/>
    <n v="2.5020000000000001E-2"/>
    <n v="1.278E-2"/>
    <n v="3.1099999999999999E-3"/>
    <n v="4.0600000000000002E-3"/>
    <n v="6.9500000000000006E-2"/>
    <n v="0"/>
  </r>
  <r>
    <x v="1"/>
    <x v="21"/>
    <x v="6"/>
    <x v="9"/>
    <n v="0"/>
    <n v="200"/>
    <n v="0"/>
    <n v="0"/>
    <n v="0"/>
    <n v="0"/>
    <n v="0"/>
    <n v="0"/>
    <n v="0"/>
  </r>
  <r>
    <x v="1"/>
    <x v="21"/>
    <x v="6"/>
    <x v="10"/>
    <n v="19.34"/>
    <n v="200"/>
    <n v="0"/>
    <n v="9.5810000000000006E-2"/>
    <n v="4.9020000000000001E-2"/>
    <n v="1.0200000000000001E-3"/>
    <n v="6.0299999999999998E-3"/>
    <n v="0.26615"/>
    <n v="0"/>
  </r>
  <r>
    <x v="1"/>
    <x v="21"/>
    <x v="7"/>
    <x v="0"/>
    <n v="1.77"/>
    <n v="200"/>
    <n v="0"/>
    <n v="8.77E-3"/>
    <n v="5.3699999999999998E-3"/>
    <n v="1.6000000000000001E-4"/>
    <n v="2.1900000000000001E-3"/>
    <n v="2.436E-2"/>
    <n v="0"/>
  </r>
  <r>
    <x v="1"/>
    <x v="21"/>
    <x v="7"/>
    <x v="1"/>
    <n v="9.6300000000000008"/>
    <n v="200"/>
    <n v="0"/>
    <n v="4.7710000000000002E-2"/>
    <n v="2.1299999999999999E-2"/>
    <n v="5.6899999999999997E-3"/>
    <n v="1.274E-2"/>
    <n v="0.13253000000000001"/>
    <n v="0"/>
  </r>
  <r>
    <x v="1"/>
    <x v="21"/>
    <x v="7"/>
    <x v="2"/>
    <n v="0.57999999999999996"/>
    <n v="200"/>
    <n v="0"/>
    <n v="2.8700000000000002E-3"/>
    <n v="1.97E-3"/>
    <n v="2.0000000000000002E-5"/>
    <n v="3.4000000000000002E-4"/>
    <n v="7.9799999999999992E-3"/>
    <n v="0"/>
  </r>
  <r>
    <x v="1"/>
    <x v="21"/>
    <x v="7"/>
    <x v="3"/>
    <n v="0.61"/>
    <n v="200"/>
    <n v="0"/>
    <n v="3.0200000000000001E-3"/>
    <n v="2.6099999999999999E-3"/>
    <n v="9.0000000000000006E-5"/>
    <n v="6.9999999999999994E-5"/>
    <n v="8.3899999999999999E-3"/>
    <n v="0"/>
  </r>
  <r>
    <x v="1"/>
    <x v="21"/>
    <x v="7"/>
    <x v="4"/>
    <n v="3.59"/>
    <n v="200"/>
    <n v="0"/>
    <n v="1.779E-2"/>
    <n v="0"/>
    <n v="1.4460000000000001E-2"/>
    <n v="7.2000000000000005E-4"/>
    <n v="4.9399999999999999E-2"/>
    <n v="0"/>
  </r>
  <r>
    <x v="1"/>
    <x v="21"/>
    <x v="7"/>
    <x v="5"/>
    <n v="7.29"/>
    <n v="1999.95"/>
    <n v="20"/>
    <n v="3.7010000000000001E-2"/>
    <n v="1.257E-2"/>
    <n v="2.3470000000000001E-2"/>
    <n v="7.3999999999999999E-4"/>
    <n v="0.10273"/>
    <n v="4.0739999999999998E-2"/>
  </r>
  <r>
    <x v="1"/>
    <x v="21"/>
    <x v="7"/>
    <x v="6"/>
    <n v="18.809999999999999"/>
    <n v="200"/>
    <n v="0"/>
    <n v="9.3189999999999995E-2"/>
    <n v="0"/>
    <n v="1.6E-2"/>
    <n v="5.4899999999999997E-2"/>
    <n v="0.25885999999999998"/>
    <n v="0"/>
  </r>
  <r>
    <x v="1"/>
    <x v="21"/>
    <x v="7"/>
    <x v="7"/>
    <n v="0.61"/>
    <n v="200"/>
    <n v="0"/>
    <n v="3.0200000000000001E-3"/>
    <n v="2.63E-3"/>
    <n v="1.0000000000000001E-5"/>
    <n v="2.7999999999999998E-4"/>
    <n v="8.3899999999999999E-3"/>
    <n v="0"/>
  </r>
  <r>
    <x v="1"/>
    <x v="21"/>
    <x v="7"/>
    <x v="8"/>
    <n v="3.63"/>
    <n v="200"/>
    <n v="0"/>
    <n v="1.7979999999999999E-2"/>
    <n v="6.4999999999999997E-3"/>
    <n v="3.3300000000000001E-3"/>
    <n v="4.9199999999999999E-3"/>
    <n v="4.9959999999999997E-2"/>
    <n v="0"/>
  </r>
  <r>
    <x v="1"/>
    <x v="21"/>
    <x v="7"/>
    <x v="9"/>
    <n v="0"/>
    <n v="200"/>
    <n v="0"/>
    <n v="0"/>
    <n v="0"/>
    <n v="0"/>
    <n v="0"/>
    <n v="0"/>
    <n v="0"/>
  </r>
  <r>
    <x v="1"/>
    <x v="21"/>
    <x v="7"/>
    <x v="10"/>
    <n v="13.94"/>
    <n v="200"/>
    <n v="0"/>
    <n v="6.9059999999999996E-2"/>
    <n v="5.1529999999999999E-2"/>
    <n v="2.1000000000000001E-4"/>
    <n v="1.516E-2"/>
    <n v="0.19184000000000001"/>
    <n v="0"/>
  </r>
  <r>
    <x v="1"/>
    <x v="21"/>
    <x v="8"/>
    <x v="0"/>
    <n v="11.21"/>
    <n v="325.86"/>
    <n v="224.84009"/>
    <n v="8.1280000000000005E-2"/>
    <n v="1.738E-2"/>
    <n v="2.5010000000000001E-2"/>
    <n v="1.7649999999999999E-2"/>
    <n v="0.22162999999999999"/>
    <n v="0.65737999999999996"/>
  </r>
  <r>
    <x v="1"/>
    <x v="21"/>
    <x v="8"/>
    <x v="1"/>
    <n v="24.74"/>
    <n v="1353.97"/>
    <n v="13.540039999999999"/>
    <n v="0.12486"/>
    <n v="9.1480000000000006E-2"/>
    <n v="4.4900000000000001E-3"/>
    <n v="1.5699999999999999E-2"/>
    <n v="0.34665000000000001"/>
    <n v="2.9940000000000001E-2"/>
  </r>
  <r>
    <x v="1"/>
    <x v="21"/>
    <x v="8"/>
    <x v="2"/>
    <n v="1.54"/>
    <n v="200"/>
    <n v="0"/>
    <n v="7.6499999999999997E-3"/>
    <n v="1.2899999999999999E-3"/>
    <n v="1E-4"/>
    <n v="4.6999999999999999E-4"/>
    <n v="2.1239999999999998E-2"/>
    <n v="0"/>
  </r>
  <r>
    <x v="1"/>
    <x v="21"/>
    <x v="8"/>
    <x v="3"/>
    <n v="1.96"/>
    <n v="200"/>
    <n v="10"/>
    <n v="9.7099999999999999E-3"/>
    <n v="6.0400000000000002E-3"/>
    <n v="1.1999999999999999E-3"/>
    <n v="6.4999999999999997E-4"/>
    <n v="2.683E-2"/>
    <n v="3.304E-2"/>
  </r>
  <r>
    <x v="1"/>
    <x v="21"/>
    <x v="8"/>
    <x v="4"/>
    <n v="20.78"/>
    <n v="1028.54"/>
    <n v="1028.5400400000001"/>
    <n v="0.34760000000000002"/>
    <n v="2.7E-4"/>
    <n v="0.16447999999999999"/>
    <n v="8.4379999999999997E-2"/>
    <n v="0.94523000000000001"/>
    <n v="2.3559100000000002"/>
  </r>
  <r>
    <x v="1"/>
    <x v="21"/>
    <x v="8"/>
    <x v="5"/>
    <n v="19.97"/>
    <n v="1999.99"/>
    <n v="240"/>
    <n v="0.16552"/>
    <n v="3.5630000000000002E-2"/>
    <n v="9.819E-2"/>
    <n v="3.0200000000000001E-3"/>
    <n v="0.45498"/>
    <n v="0.48893999999999999"/>
  </r>
  <r>
    <x v="1"/>
    <x v="21"/>
    <x v="8"/>
    <x v="6"/>
    <n v="76.95"/>
    <n v="289.35000000000002"/>
    <n v="1168.98047"/>
    <n v="0.48770999999999998"/>
    <n v="0"/>
    <n v="9.7470000000000001E-2"/>
    <n v="0.19639000000000001"/>
    <n v="1.33697"/>
    <n v="3.4413"/>
  </r>
  <r>
    <x v="1"/>
    <x v="21"/>
    <x v="8"/>
    <x v="7"/>
    <n v="1.53"/>
    <n v="200"/>
    <n v="0"/>
    <n v="7.5799999999999999E-3"/>
    <n v="6.2899999999999996E-3"/>
    <n v="3.0000000000000001E-5"/>
    <n v="3.3E-4"/>
    <n v="2.1059999999999999E-2"/>
    <n v="0"/>
  </r>
  <r>
    <x v="1"/>
    <x v="21"/>
    <x v="8"/>
    <x v="8"/>
    <n v="23.52"/>
    <n v="318.3"/>
    <n v="735.28026999999997"/>
    <n v="0.19051999999999999"/>
    <n v="1.9910000000000001E-2"/>
    <n v="3.1060000000000001E-2"/>
    <n v="5.7279999999999998E-2"/>
    <n v="0.51895000000000002"/>
    <n v="2.1287699999999998"/>
  </r>
  <r>
    <x v="1"/>
    <x v="21"/>
    <x v="8"/>
    <x v="9"/>
    <n v="0.45"/>
    <n v="209"/>
    <n v="12.54"/>
    <n v="2.32E-3"/>
    <n v="0"/>
    <n v="2.4000000000000001E-4"/>
    <n v="7.6999999999999996E-4"/>
    <n v="6.2700000000000004E-3"/>
    <n v="4.1050000000000003E-2"/>
  </r>
  <r>
    <x v="1"/>
    <x v="21"/>
    <x v="8"/>
    <x v="10"/>
    <n v="36.520000000000003"/>
    <n v="351.01"/>
    <n v="35.100099999999998"/>
    <n v="0.18575"/>
    <n v="8.9910000000000004E-2"/>
    <n v="5.0800000000000003E-3"/>
    <n v="2.4049999999999998E-2"/>
    <n v="0.51524999999999999"/>
    <n v="0.10002"/>
  </r>
  <r>
    <x v="1"/>
    <x v="22"/>
    <x v="0"/>
    <x v="0"/>
    <n v="2.31"/>
    <n v="205.88"/>
    <n v="35"/>
    <n v="1.1690000000000001E-2"/>
    <n v="4.45E-3"/>
    <n v="4.0000000000000003E-5"/>
    <n v="1.75E-3"/>
    <n v="3.2009999999999997E-2"/>
    <n v="0.11165"/>
  </r>
  <r>
    <x v="1"/>
    <x v="22"/>
    <x v="0"/>
    <x v="1"/>
    <n v="7.6"/>
    <n v="312"/>
    <n v="59.280029999999996"/>
    <n v="4.2700000000000002E-2"/>
    <n v="1.034E-2"/>
    <n v="5.8500000000000002E-3"/>
    <n v="9.6600000000000002E-3"/>
    <n v="0.11758"/>
    <n v="0.17338000000000001"/>
  </r>
  <r>
    <x v="1"/>
    <x v="22"/>
    <x v="0"/>
    <x v="2"/>
    <n v="0.36"/>
    <n v="200"/>
    <n v="0"/>
    <n v="1.7799999999999999E-3"/>
    <n v="9.3000000000000005E-4"/>
    <n v="0"/>
    <n v="6.9999999999999994E-5"/>
    <n v="4.9500000000000004E-3"/>
    <n v="0"/>
  </r>
  <r>
    <x v="1"/>
    <x v="22"/>
    <x v="0"/>
    <x v="3"/>
    <n v="0.36"/>
    <n v="200"/>
    <n v="0"/>
    <n v="1.7799999999999999E-3"/>
    <n v="1.2999999999999999E-3"/>
    <n v="4.0000000000000003E-5"/>
    <n v="3.0000000000000001E-5"/>
    <n v="4.9500000000000004E-3"/>
    <n v="0"/>
  </r>
  <r>
    <x v="1"/>
    <x v="22"/>
    <x v="0"/>
    <x v="4"/>
    <n v="4.74"/>
    <n v="535.57000000000005"/>
    <n v="149.95996"/>
    <n v="5.0189999999999999E-2"/>
    <n v="0"/>
    <n v="5.9899999999999997E-3"/>
    <n v="1.413E-2"/>
    <n v="0.1366"/>
    <n v="0.36928"/>
  </r>
  <r>
    <x v="1"/>
    <x v="22"/>
    <x v="0"/>
    <x v="5"/>
    <n v="8.19"/>
    <n v="237.43"/>
    <n v="109.21997"/>
    <n v="4.5170000000000002E-2"/>
    <n v="3.8E-3"/>
    <n v="9.8200000000000006E-3"/>
    <n v="7.3600000000000002E-3"/>
    <n v="0.12373000000000001"/>
    <n v="0.33471000000000001"/>
  </r>
  <r>
    <x v="1"/>
    <x v="22"/>
    <x v="0"/>
    <x v="6"/>
    <n v="12.2"/>
    <n v="520.17999999999995"/>
    <n v="57.219970000000004"/>
    <n v="6.8379999999999996E-2"/>
    <n v="1.069E-2"/>
    <n v="2.4000000000000001E-4"/>
    <n v="2.0789999999999999E-2"/>
    <n v="0.18898000000000001"/>
    <n v="0.15004999999999999"/>
  </r>
  <r>
    <x v="1"/>
    <x v="22"/>
    <x v="0"/>
    <x v="7"/>
    <n v="0.36"/>
    <n v="200"/>
    <n v="0"/>
    <n v="1.7799999999999999E-3"/>
    <n v="1.3500000000000001E-3"/>
    <n v="0"/>
    <n v="9.0000000000000006E-5"/>
    <n v="4.9500000000000004E-3"/>
    <n v="0"/>
  </r>
  <r>
    <x v="1"/>
    <x v="22"/>
    <x v="0"/>
    <x v="8"/>
    <n v="3.74"/>
    <n v="369"/>
    <n v="70.110050000000001"/>
    <n v="2.545E-2"/>
    <n v="7.7799999999999996E-3"/>
    <n v="6.4000000000000005E-4"/>
    <n v="3.5699999999999998E-3"/>
    <n v="6.9599999999999995E-2"/>
    <n v="0.19572000000000001"/>
  </r>
  <r>
    <x v="1"/>
    <x v="22"/>
    <x v="0"/>
    <x v="9"/>
    <n v="1.4"/>
    <n v="222.5"/>
    <n v="35.600009999999997"/>
    <n v="7.8899999999999994E-3"/>
    <n v="0"/>
    <n v="1.3999999999999999E-4"/>
    <n v="3.7499999999999999E-3"/>
    <n v="2.1329999999999998E-2"/>
    <n v="0.11158"/>
  </r>
  <r>
    <x v="1"/>
    <x v="22"/>
    <x v="0"/>
    <x v="10"/>
    <n v="10.83"/>
    <n v="385.38"/>
    <n v="123.32007"/>
    <n v="6.9040000000000004E-2"/>
    <n v="2.3910000000000001E-2"/>
    <n v="8.0999999999999996E-4"/>
    <n v="1.3050000000000001E-2"/>
    <n v="0.18970999999999999"/>
    <n v="0.32107999999999998"/>
  </r>
  <r>
    <x v="1"/>
    <x v="22"/>
    <x v="1"/>
    <x v="0"/>
    <n v="60.92"/>
    <n v="252.91"/>
    <n v="1322.7002"/>
    <n v="0.37985999999999998"/>
    <n v="1.789E-2"/>
    <n v="1.166E-2"/>
    <n v="0.22353999999999999"/>
    <n v="1.0299"/>
    <n v="3.9278900000000001"/>
  </r>
  <r>
    <x v="1"/>
    <x v="22"/>
    <x v="1"/>
    <x v="1"/>
    <n v="38.15"/>
    <n v="200"/>
    <n v="0"/>
    <n v="0.189"/>
    <n v="5.0700000000000002E-2"/>
    <n v="3.0519999999999999E-2"/>
    <n v="0.10922"/>
    <n v="0.52500999999999998"/>
    <n v="0"/>
  </r>
  <r>
    <x v="1"/>
    <x v="22"/>
    <x v="1"/>
    <x v="2"/>
    <n v="31.29"/>
    <n v="399"/>
    <n v="1097.25"/>
    <n v="0.30002000000000001"/>
    <n v="2.1800000000000001E-3"/>
    <n v="1.392E-2"/>
    <n v="0.19297"/>
    <n v="0.81235000000000002"/>
    <n v="3.0476000000000001"/>
  </r>
  <r>
    <x v="1"/>
    <x v="22"/>
    <x v="1"/>
    <x v="3"/>
    <n v="2.37"/>
    <n v="200"/>
    <n v="0"/>
    <n v="1.174E-2"/>
    <n v="9.8300000000000002E-3"/>
    <n v="5.0000000000000001E-4"/>
    <n v="4.2999999999999999E-4"/>
    <n v="3.2620000000000003E-2"/>
    <n v="0"/>
  </r>
  <r>
    <x v="1"/>
    <x v="22"/>
    <x v="1"/>
    <x v="4"/>
    <n v="21.34"/>
    <n v="1820.59"/>
    <n v="1565.7109399999999"/>
    <n v="0.40666000000000002"/>
    <n v="1.086E-2"/>
    <n v="0.17821999999999999"/>
    <n v="0.11545999999999999"/>
    <n v="1.1069100000000001"/>
    <n v="3.15829"/>
  </r>
  <r>
    <x v="1"/>
    <x v="22"/>
    <x v="1"/>
    <x v="5"/>
    <n v="89.03"/>
    <n v="291.95"/>
    <n v="2037.80078"/>
    <n v="0.60872999999999999"/>
    <n v="5.0729999999999997E-2"/>
    <n v="0.28467999999999999"/>
    <n v="0.12962000000000001"/>
    <n v="1.65673"/>
    <n v="5.9196099999999996"/>
  </r>
  <r>
    <x v="1"/>
    <x v="22"/>
    <x v="1"/>
    <x v="6"/>
    <n v="271.88"/>
    <n v="357.43"/>
    <n v="6855.4765600000001"/>
    <n v="2.2648700000000002"/>
    <n v="4.0000000000000003E-5"/>
    <n v="0.37947999999999998"/>
    <n v="1.19225"/>
    <n v="6.1562299999999999"/>
    <n v="18.392479999999999"/>
  </r>
  <r>
    <x v="1"/>
    <x v="22"/>
    <x v="1"/>
    <x v="7"/>
    <n v="2.39"/>
    <n v="200"/>
    <n v="0"/>
    <n v="1.184E-2"/>
    <n v="9.6799999999999994E-3"/>
    <n v="8.0000000000000007E-5"/>
    <n v="1.0300000000000001E-3"/>
    <n v="3.2890000000000003E-2"/>
    <n v="0"/>
  </r>
  <r>
    <x v="1"/>
    <x v="22"/>
    <x v="1"/>
    <x v="8"/>
    <n v="19.88"/>
    <n v="2000"/>
    <n v="840"/>
    <n v="0.32730999999999999"/>
    <n v="3.0640000000000001E-2"/>
    <n v="0.20782"/>
    <n v="8.5800000000000008E-3"/>
    <n v="0.89229000000000003"/>
    <n v="1.6631100000000001"/>
  </r>
  <r>
    <x v="1"/>
    <x v="22"/>
    <x v="1"/>
    <x v="9"/>
    <n v="13.21"/>
    <n v="215"/>
    <n v="303.1499"/>
    <n v="7.0480000000000001E-2"/>
    <n v="0"/>
    <n v="7.3999999999999999E-4"/>
    <n v="4.1250000000000002E-2"/>
    <n v="0.19053"/>
    <n v="0.95874000000000004"/>
  </r>
  <r>
    <x v="1"/>
    <x v="22"/>
    <x v="1"/>
    <x v="10"/>
    <n v="65.010000000000005"/>
    <n v="1525.25"/>
    <n v="1616.7597699999999"/>
    <n v="0.66137000000000001"/>
    <n v="0.11068"/>
    <n v="1.9980000000000001E-2"/>
    <n v="0.12178"/>
    <n v="1.8083400000000001"/>
    <n v="3.3823400000000001"/>
  </r>
  <r>
    <x v="1"/>
    <x v="22"/>
    <x v="2"/>
    <x v="0"/>
    <n v="12.26"/>
    <n v="200"/>
    <n v="0"/>
    <n v="6.0740000000000002E-2"/>
    <n v="3.6450000000000003E-2"/>
    <n v="2.8500000000000001E-3"/>
    <n v="1.6449999999999999E-2"/>
    <n v="0.16872000000000001"/>
    <n v="0"/>
  </r>
  <r>
    <x v="1"/>
    <x v="22"/>
    <x v="2"/>
    <x v="1"/>
    <n v="65.44"/>
    <n v="200"/>
    <n v="0"/>
    <n v="0.32419999999999999"/>
    <n v="0.10184"/>
    <n v="6.3109999999999999E-2"/>
    <n v="0.17638999999999999"/>
    <n v="0.90056999999999998"/>
    <n v="0"/>
  </r>
  <r>
    <x v="1"/>
    <x v="22"/>
    <x v="2"/>
    <x v="2"/>
    <n v="4.08"/>
    <n v="200"/>
    <n v="0"/>
    <n v="2.0209999999999999E-2"/>
    <n v="1.2E-2"/>
    <n v="8.0000000000000007E-5"/>
    <n v="1.67E-3"/>
    <n v="5.6149999999999999E-2"/>
    <n v="0"/>
  </r>
  <r>
    <x v="1"/>
    <x v="22"/>
    <x v="2"/>
    <x v="3"/>
    <n v="4.1100000000000003"/>
    <n v="200"/>
    <n v="0"/>
    <n v="2.036E-2"/>
    <n v="1.6080000000000001E-2"/>
    <n v="8.0000000000000004E-4"/>
    <n v="1.25E-3"/>
    <n v="5.6559999999999999E-2"/>
    <n v="0"/>
  </r>
  <r>
    <x v="1"/>
    <x v="22"/>
    <x v="2"/>
    <x v="4"/>
    <n v="24.54"/>
    <n v="200"/>
    <n v="0"/>
    <n v="0.12157999999999999"/>
    <n v="7.6999999999999996E-4"/>
    <n v="0.10301"/>
    <n v="2.7999999999999998E-4"/>
    <n v="0.33771000000000001"/>
    <n v="0"/>
  </r>
  <r>
    <x v="1"/>
    <x v="22"/>
    <x v="2"/>
    <x v="5"/>
    <n v="49.09"/>
    <n v="200"/>
    <n v="0"/>
    <n v="0.2432"/>
    <n v="2.2939999999999999E-2"/>
    <n v="0.11568000000000001"/>
    <n v="5.0939999999999999E-2"/>
    <n v="0.67556000000000005"/>
    <n v="0"/>
  </r>
  <r>
    <x v="1"/>
    <x v="22"/>
    <x v="2"/>
    <x v="6"/>
    <n v="126.79"/>
    <n v="200"/>
    <n v="0"/>
    <n v="0.62814999999999999"/>
    <n v="7.5799999999999999E-3"/>
    <n v="4.947E-2"/>
    <n v="0.35435"/>
    <n v="1.74485"/>
    <n v="0"/>
  </r>
  <r>
    <x v="1"/>
    <x v="22"/>
    <x v="2"/>
    <x v="7"/>
    <n v="4.0999999999999996"/>
    <n v="200"/>
    <n v="0"/>
    <n v="2.0310000000000002E-2"/>
    <n v="1.669E-2"/>
    <n v="5.0000000000000002E-5"/>
    <n v="2.5300000000000001E-3"/>
    <n v="5.6419999999999998E-2"/>
    <n v="0"/>
  </r>
  <r>
    <x v="1"/>
    <x v="22"/>
    <x v="2"/>
    <x v="8"/>
    <n v="24.53"/>
    <n v="200"/>
    <n v="2"/>
    <n v="0.12153"/>
    <n v="6.3810000000000006E-2"/>
    <n v="1.1990000000000001E-2"/>
    <n v="3.8780000000000002E-2"/>
    <n v="0.33756999999999998"/>
    <n v="6.4200000000000004E-3"/>
  </r>
  <r>
    <x v="1"/>
    <x v="22"/>
    <x v="2"/>
    <x v="9"/>
    <n v="0"/>
    <n v="200"/>
    <n v="0"/>
    <n v="0"/>
    <n v="0"/>
    <n v="0"/>
    <n v="0"/>
    <n v="0"/>
    <n v="0"/>
  </r>
  <r>
    <x v="1"/>
    <x v="22"/>
    <x v="2"/>
    <x v="10"/>
    <n v="94.07"/>
    <n v="200"/>
    <n v="0"/>
    <n v="0.46604000000000001"/>
    <n v="0.22527"/>
    <n v="2.138E-2"/>
    <n v="0.12426"/>
    <n v="1.29457"/>
    <n v="0"/>
  </r>
  <r>
    <x v="1"/>
    <x v="22"/>
    <x v="3"/>
    <x v="0"/>
    <n v="1.46"/>
    <n v="200"/>
    <n v="0"/>
    <n v="7.2300000000000003E-3"/>
    <n v="5.0200000000000002E-3"/>
    <n v="2.7999999999999998E-4"/>
    <n v="1.32E-3"/>
    <n v="2.009E-2"/>
    <n v="0"/>
  </r>
  <r>
    <x v="1"/>
    <x v="22"/>
    <x v="3"/>
    <x v="1"/>
    <n v="7.88"/>
    <n v="200"/>
    <n v="0"/>
    <n v="3.9039999999999998E-2"/>
    <n v="1.274E-2"/>
    <n v="2.66E-3"/>
    <n v="1.7100000000000001E-2"/>
    <n v="0.10843999999999999"/>
    <n v="0"/>
  </r>
  <r>
    <x v="1"/>
    <x v="22"/>
    <x v="3"/>
    <x v="2"/>
    <n v="0.47"/>
    <n v="200"/>
    <n v="0"/>
    <n v="2.33E-3"/>
    <n v="1.8799999999999999E-3"/>
    <n v="0"/>
    <n v="1.6000000000000001E-4"/>
    <n v="6.4700000000000001E-3"/>
    <n v="0"/>
  </r>
  <r>
    <x v="1"/>
    <x v="22"/>
    <x v="3"/>
    <x v="3"/>
    <n v="0.5"/>
    <n v="200"/>
    <n v="0"/>
    <n v="2.48E-3"/>
    <n v="1.9599999999999999E-3"/>
    <n v="9.0000000000000006E-5"/>
    <n v="1E-4"/>
    <n v="6.8799999999999998E-3"/>
    <n v="0"/>
  </r>
  <r>
    <x v="1"/>
    <x v="22"/>
    <x v="3"/>
    <x v="4"/>
    <n v="2.97"/>
    <n v="200"/>
    <n v="0"/>
    <n v="1.4710000000000001E-2"/>
    <n v="0"/>
    <n v="8.94E-3"/>
    <n v="3.62E-3"/>
    <n v="4.0869999999999997E-2"/>
    <n v="0"/>
  </r>
  <r>
    <x v="1"/>
    <x v="22"/>
    <x v="3"/>
    <x v="5"/>
    <n v="5.94"/>
    <n v="200"/>
    <n v="0"/>
    <n v="2.9430000000000001E-2"/>
    <n v="9.8799999999999999E-3"/>
    <n v="6.3299999999999997E-3"/>
    <n v="3.13E-3"/>
    <n v="8.1739999999999993E-2"/>
    <n v="0"/>
  </r>
  <r>
    <x v="1"/>
    <x v="22"/>
    <x v="3"/>
    <x v="6"/>
    <n v="15.34"/>
    <n v="200"/>
    <n v="0"/>
    <n v="7.5999999999999998E-2"/>
    <n v="5.0000000000000002E-5"/>
    <n v="7.1300000000000001E-3"/>
    <n v="5.3069999999999999E-2"/>
    <n v="0.21110000000000001"/>
    <n v="0"/>
  </r>
  <r>
    <x v="1"/>
    <x v="22"/>
    <x v="3"/>
    <x v="7"/>
    <n v="0.5"/>
    <n v="200"/>
    <n v="0"/>
    <n v="2.48E-3"/>
    <n v="2.1099999999999999E-3"/>
    <n v="0"/>
    <n v="1.3999999999999999E-4"/>
    <n v="6.8799999999999998E-3"/>
    <n v="0"/>
  </r>
  <r>
    <x v="1"/>
    <x v="22"/>
    <x v="3"/>
    <x v="8"/>
    <n v="2.97"/>
    <n v="200"/>
    <n v="0"/>
    <n v="1.4710000000000001E-2"/>
    <n v="9.6500000000000006E-3"/>
    <n v="9.0000000000000006E-5"/>
    <n v="2.5400000000000002E-3"/>
    <n v="4.0869999999999997E-2"/>
    <n v="0"/>
  </r>
  <r>
    <x v="1"/>
    <x v="22"/>
    <x v="3"/>
    <x v="9"/>
    <n v="0"/>
    <n v="200"/>
    <n v="0"/>
    <n v="0"/>
    <n v="0"/>
    <n v="0"/>
    <n v="0"/>
    <n v="0"/>
    <n v="0"/>
  </r>
  <r>
    <x v="1"/>
    <x v="22"/>
    <x v="3"/>
    <x v="10"/>
    <n v="11.4"/>
    <n v="200"/>
    <n v="0"/>
    <n v="5.6480000000000002E-2"/>
    <n v="4.3220000000000001E-2"/>
    <n v="1.81E-3"/>
    <n v="4.6499999999999996E-3"/>
    <n v="0.15687999999999999"/>
    <n v="0"/>
  </r>
  <r>
    <x v="1"/>
    <x v="22"/>
    <x v="4"/>
    <x v="0"/>
    <n v="8.1999999999999993"/>
    <n v="200"/>
    <n v="0"/>
    <n v="4.0620000000000003E-2"/>
    <n v="1.9879999999999998E-2"/>
    <n v="1.72E-3"/>
    <n v="8.6999999999999994E-3"/>
    <n v="0.11285000000000001"/>
    <n v="0"/>
  </r>
  <r>
    <x v="1"/>
    <x v="22"/>
    <x v="4"/>
    <x v="1"/>
    <n v="43.81"/>
    <n v="200"/>
    <n v="0"/>
    <n v="0.21704000000000001"/>
    <n v="6.7890000000000006E-2"/>
    <n v="2.4140000000000002E-2"/>
    <n v="2.5329999999999998E-2"/>
    <n v="0.60289999999999999"/>
    <n v="0"/>
  </r>
  <r>
    <x v="1"/>
    <x v="22"/>
    <x v="4"/>
    <x v="2"/>
    <n v="2.73"/>
    <n v="200"/>
    <n v="0"/>
    <n v="1.353E-2"/>
    <n v="8.6800000000000002E-3"/>
    <n v="1.9000000000000001E-4"/>
    <n v="6.9999999999999994E-5"/>
    <n v="3.7569999999999999E-2"/>
    <n v="0"/>
  </r>
  <r>
    <x v="1"/>
    <x v="22"/>
    <x v="4"/>
    <x v="3"/>
    <n v="2.74"/>
    <n v="200"/>
    <n v="0"/>
    <n v="1.357E-2"/>
    <n v="1.069E-2"/>
    <n v="4.6000000000000001E-4"/>
    <n v="3.6999999999999999E-4"/>
    <n v="3.771E-2"/>
    <n v="0"/>
  </r>
  <r>
    <x v="1"/>
    <x v="22"/>
    <x v="4"/>
    <x v="4"/>
    <n v="16.420000000000002"/>
    <n v="200"/>
    <n v="0"/>
    <n v="8.1350000000000006E-2"/>
    <n v="6.8000000000000005E-4"/>
    <n v="6.2810000000000005E-2"/>
    <n v="1.7700000000000001E-3"/>
    <n v="0.22597"/>
    <n v="0"/>
  </r>
  <r>
    <x v="1"/>
    <x v="22"/>
    <x v="4"/>
    <x v="5"/>
    <n v="32.9"/>
    <n v="200"/>
    <n v="0"/>
    <n v="0.16299"/>
    <n v="2.9510000000000002E-2"/>
    <n v="4.9959999999999997E-2"/>
    <n v="5.6600000000000001E-3"/>
    <n v="0.45276"/>
    <n v="0"/>
  </r>
  <r>
    <x v="1"/>
    <x v="22"/>
    <x v="4"/>
    <x v="6"/>
    <n v="84.87"/>
    <n v="200"/>
    <n v="0"/>
    <n v="0.42046"/>
    <n v="3.5E-4"/>
    <n v="7.26E-3"/>
    <n v="0.11166"/>
    <n v="1.1679600000000001"/>
    <n v="0"/>
  </r>
  <r>
    <x v="1"/>
    <x v="22"/>
    <x v="4"/>
    <x v="7"/>
    <n v="2.73"/>
    <n v="200"/>
    <n v="0"/>
    <n v="1.353E-2"/>
    <n v="1.085E-2"/>
    <n v="5.0000000000000002E-5"/>
    <n v="3.2000000000000003E-4"/>
    <n v="3.7569999999999999E-2"/>
    <n v="0"/>
  </r>
  <r>
    <x v="1"/>
    <x v="22"/>
    <x v="4"/>
    <x v="8"/>
    <n v="16.440000000000001"/>
    <n v="200"/>
    <n v="0"/>
    <n v="8.1449999999999995E-2"/>
    <n v="3.671E-2"/>
    <n v="1.353E-2"/>
    <n v="1.0359999999999999E-2"/>
    <n v="0.22624"/>
    <n v="0"/>
  </r>
  <r>
    <x v="1"/>
    <x v="22"/>
    <x v="4"/>
    <x v="9"/>
    <n v="0"/>
    <n v="200"/>
    <n v="0"/>
    <n v="0"/>
    <n v="0"/>
    <n v="0"/>
    <n v="0"/>
    <n v="0"/>
    <n v="0"/>
  </r>
  <r>
    <x v="1"/>
    <x v="22"/>
    <x v="4"/>
    <x v="10"/>
    <n v="63.02"/>
    <n v="200"/>
    <n v="0"/>
    <n v="0.31222"/>
    <n v="0.11183"/>
    <n v="7.77E-3"/>
    <n v="5.45E-2"/>
    <n v="0.86726000000000003"/>
    <n v="0"/>
  </r>
  <r>
    <x v="1"/>
    <x v="22"/>
    <x v="5"/>
    <x v="0"/>
    <n v="0.89"/>
    <n v="200"/>
    <n v="0"/>
    <n v="4.4099999999999999E-3"/>
    <n v="2.63E-3"/>
    <n v="3.0000000000000001E-5"/>
    <n v="6.4000000000000005E-4"/>
    <n v="1.225E-2"/>
    <n v="0"/>
  </r>
  <r>
    <x v="1"/>
    <x v="22"/>
    <x v="5"/>
    <x v="1"/>
    <n v="4.9000000000000004"/>
    <n v="200"/>
    <n v="0"/>
    <n v="2.4279999999999999E-2"/>
    <n v="6.5100000000000002E-3"/>
    <n v="1.3799999999999999E-3"/>
    <n v="4.2300000000000003E-3"/>
    <n v="6.7430000000000004E-2"/>
    <n v="0"/>
  </r>
  <r>
    <x v="1"/>
    <x v="22"/>
    <x v="5"/>
    <x v="2"/>
    <n v="0.28999999999999998"/>
    <n v="200"/>
    <n v="0"/>
    <n v="1.4400000000000001E-3"/>
    <n v="9.6000000000000002E-4"/>
    <n v="0"/>
    <n v="1.0000000000000001E-5"/>
    <n v="3.9899999999999996E-3"/>
    <n v="0"/>
  </r>
  <r>
    <x v="1"/>
    <x v="22"/>
    <x v="5"/>
    <x v="3"/>
    <n v="0.28999999999999998"/>
    <n v="200"/>
    <n v="0"/>
    <n v="1.4400000000000001E-3"/>
    <n v="1.16E-3"/>
    <n v="3.0000000000000001E-5"/>
    <n v="3.0000000000000001E-5"/>
    <n v="3.9899999999999996E-3"/>
    <n v="0"/>
  </r>
  <r>
    <x v="1"/>
    <x v="22"/>
    <x v="5"/>
    <x v="4"/>
    <n v="1.85"/>
    <n v="200"/>
    <n v="0"/>
    <n v="9.1699999999999993E-3"/>
    <n v="1.3999999999999999E-4"/>
    <n v="6.7400000000000003E-3"/>
    <n v="9.6000000000000002E-4"/>
    <n v="2.546E-2"/>
    <n v="0"/>
  </r>
  <r>
    <x v="1"/>
    <x v="22"/>
    <x v="5"/>
    <x v="5"/>
    <n v="3.7"/>
    <n v="200"/>
    <n v="0"/>
    <n v="1.8329999999999999E-2"/>
    <n v="7.5599999999999999E-3"/>
    <n v="7.0600000000000003E-3"/>
    <n v="1.3600000000000001E-3"/>
    <n v="5.092E-2"/>
    <n v="0"/>
  </r>
  <r>
    <x v="1"/>
    <x v="22"/>
    <x v="5"/>
    <x v="6"/>
    <n v="9.58"/>
    <n v="200"/>
    <n v="0"/>
    <n v="4.7460000000000002E-2"/>
    <n v="0"/>
    <n v="2.1199999999999999E-3"/>
    <n v="1.0670000000000001E-2"/>
    <n v="0.13184000000000001"/>
    <n v="0"/>
  </r>
  <r>
    <x v="1"/>
    <x v="22"/>
    <x v="5"/>
    <x v="7"/>
    <n v="0.28999999999999998"/>
    <n v="200"/>
    <n v="0"/>
    <n v="1.4400000000000001E-3"/>
    <n v="1.1299999999999999E-3"/>
    <n v="0"/>
    <n v="4.0000000000000003E-5"/>
    <n v="3.9899999999999996E-3"/>
    <n v="0"/>
  </r>
  <r>
    <x v="1"/>
    <x v="22"/>
    <x v="5"/>
    <x v="8"/>
    <n v="1.85"/>
    <n v="200"/>
    <n v="0"/>
    <n v="9.1699999999999993E-3"/>
    <n v="4.1700000000000001E-3"/>
    <n v="4.2999999999999999E-4"/>
    <n v="1.6000000000000001E-3"/>
    <n v="2.546E-2"/>
    <n v="0"/>
  </r>
  <r>
    <x v="1"/>
    <x v="22"/>
    <x v="5"/>
    <x v="9"/>
    <n v="0"/>
    <n v="200"/>
    <n v="0"/>
    <n v="0"/>
    <n v="0"/>
    <n v="0"/>
    <n v="0"/>
    <n v="0"/>
    <n v="0"/>
  </r>
  <r>
    <x v="1"/>
    <x v="22"/>
    <x v="5"/>
    <x v="10"/>
    <n v="7.09"/>
    <n v="200"/>
    <n v="0"/>
    <n v="3.5130000000000002E-2"/>
    <n v="2.6540000000000001E-2"/>
    <n v="2.9E-4"/>
    <n v="3.1900000000000001E-3"/>
    <n v="9.7570000000000004E-2"/>
    <n v="0"/>
  </r>
  <r>
    <x v="1"/>
    <x v="22"/>
    <x v="6"/>
    <x v="0"/>
    <n v="2.4900000000000002"/>
    <n v="200"/>
    <n v="0"/>
    <n v="1.234E-2"/>
    <n v="6.9499999999999996E-3"/>
    <n v="3.1E-4"/>
    <n v="2.99E-3"/>
    <n v="3.4270000000000002E-2"/>
    <n v="0"/>
  </r>
  <r>
    <x v="1"/>
    <x v="22"/>
    <x v="6"/>
    <x v="1"/>
    <n v="13.48"/>
    <n v="200"/>
    <n v="0"/>
    <n v="6.6780000000000006E-2"/>
    <n v="2.4049999999999998E-2"/>
    <n v="1.221E-2"/>
    <n v="9.6600000000000002E-3"/>
    <n v="0.18551000000000001"/>
    <n v="0"/>
  </r>
  <r>
    <x v="1"/>
    <x v="22"/>
    <x v="6"/>
    <x v="2"/>
    <n v="0.84"/>
    <n v="200"/>
    <n v="0"/>
    <n v="4.1599999999999996E-3"/>
    <n v="2.3999999999999998E-3"/>
    <n v="2.0000000000000002E-5"/>
    <n v="4.0000000000000003E-5"/>
    <n v="1.1560000000000001E-2"/>
    <n v="0"/>
  </r>
  <r>
    <x v="1"/>
    <x v="22"/>
    <x v="6"/>
    <x v="3"/>
    <n v="0.83"/>
    <n v="200"/>
    <n v="0"/>
    <n v="4.1099999999999999E-3"/>
    <n v="3.0699999999999998E-3"/>
    <n v="2.1000000000000001E-4"/>
    <n v="5.0000000000000002E-5"/>
    <n v="1.142E-2"/>
    <n v="0"/>
  </r>
  <r>
    <x v="1"/>
    <x v="22"/>
    <x v="6"/>
    <x v="4"/>
    <n v="5.04"/>
    <n v="200"/>
    <n v="0"/>
    <n v="2.4969999999999999E-2"/>
    <n v="0"/>
    <n v="1.8849999999999999E-2"/>
    <n v="2.3600000000000001E-3"/>
    <n v="6.9360000000000005E-2"/>
    <n v="0"/>
  </r>
  <r>
    <x v="1"/>
    <x v="22"/>
    <x v="6"/>
    <x v="5"/>
    <n v="10.08"/>
    <n v="200"/>
    <n v="0"/>
    <n v="4.9939999999999998E-2"/>
    <n v="1.6369999999999999E-2"/>
    <n v="1.2749999999999999E-2"/>
    <n v="3.0000000000000001E-3"/>
    <n v="0.13872000000000001"/>
    <n v="0"/>
  </r>
  <r>
    <x v="1"/>
    <x v="22"/>
    <x v="6"/>
    <x v="6"/>
    <n v="26.08"/>
    <n v="200"/>
    <n v="0"/>
    <n v="0.12920999999999999"/>
    <n v="0"/>
    <n v="9.7300000000000008E-3"/>
    <n v="5.5500000000000001E-2"/>
    <n v="0.35891000000000001"/>
    <n v="0"/>
  </r>
  <r>
    <x v="1"/>
    <x v="22"/>
    <x v="6"/>
    <x v="7"/>
    <n v="0.83"/>
    <n v="200"/>
    <n v="0"/>
    <n v="4.1099999999999999E-3"/>
    <n v="3.2799999999999999E-3"/>
    <n v="4.0000000000000003E-5"/>
    <n v="1.4999999999999999E-4"/>
    <n v="1.142E-2"/>
    <n v="0"/>
  </r>
  <r>
    <x v="1"/>
    <x v="22"/>
    <x v="6"/>
    <x v="8"/>
    <n v="5.05"/>
    <n v="200"/>
    <n v="0"/>
    <n v="2.5020000000000001E-2"/>
    <n v="1.278E-2"/>
    <n v="3.1099999999999999E-3"/>
    <n v="4.0600000000000002E-3"/>
    <n v="6.9500000000000006E-2"/>
    <n v="0"/>
  </r>
  <r>
    <x v="1"/>
    <x v="22"/>
    <x v="6"/>
    <x v="9"/>
    <n v="0"/>
    <n v="200"/>
    <n v="0"/>
    <n v="0"/>
    <n v="0"/>
    <n v="0"/>
    <n v="0"/>
    <n v="0"/>
    <n v="0"/>
  </r>
  <r>
    <x v="1"/>
    <x v="22"/>
    <x v="6"/>
    <x v="10"/>
    <n v="19.34"/>
    <n v="200"/>
    <n v="0"/>
    <n v="9.5810000000000006E-2"/>
    <n v="4.9020000000000001E-2"/>
    <n v="1.0200000000000001E-3"/>
    <n v="6.0299999999999998E-3"/>
    <n v="0.26615"/>
    <n v="0"/>
  </r>
  <r>
    <x v="1"/>
    <x v="22"/>
    <x v="7"/>
    <x v="0"/>
    <n v="1.77"/>
    <n v="200"/>
    <n v="0"/>
    <n v="8.77E-3"/>
    <n v="5.3699999999999998E-3"/>
    <n v="1.6000000000000001E-4"/>
    <n v="2.1900000000000001E-3"/>
    <n v="2.436E-2"/>
    <n v="0"/>
  </r>
  <r>
    <x v="1"/>
    <x v="22"/>
    <x v="7"/>
    <x v="1"/>
    <n v="9.6300000000000008"/>
    <n v="200"/>
    <n v="0"/>
    <n v="4.7710000000000002E-2"/>
    <n v="2.1299999999999999E-2"/>
    <n v="5.6899999999999997E-3"/>
    <n v="1.274E-2"/>
    <n v="0.13253000000000001"/>
    <n v="0"/>
  </r>
  <r>
    <x v="1"/>
    <x v="22"/>
    <x v="7"/>
    <x v="2"/>
    <n v="0.57999999999999996"/>
    <n v="200"/>
    <n v="0"/>
    <n v="2.8700000000000002E-3"/>
    <n v="1.97E-3"/>
    <n v="2.0000000000000002E-5"/>
    <n v="3.4000000000000002E-4"/>
    <n v="7.9799999999999992E-3"/>
    <n v="0"/>
  </r>
  <r>
    <x v="1"/>
    <x v="22"/>
    <x v="7"/>
    <x v="3"/>
    <n v="0.61"/>
    <n v="200"/>
    <n v="0"/>
    <n v="3.0200000000000001E-3"/>
    <n v="2.6099999999999999E-3"/>
    <n v="9.0000000000000006E-5"/>
    <n v="6.9999999999999994E-5"/>
    <n v="8.3899999999999999E-3"/>
    <n v="0"/>
  </r>
  <r>
    <x v="1"/>
    <x v="22"/>
    <x v="7"/>
    <x v="4"/>
    <n v="3.59"/>
    <n v="200"/>
    <n v="0"/>
    <n v="1.779E-2"/>
    <n v="0"/>
    <n v="1.4460000000000001E-2"/>
    <n v="7.2000000000000005E-4"/>
    <n v="4.9399999999999999E-2"/>
    <n v="0"/>
  </r>
  <r>
    <x v="1"/>
    <x v="22"/>
    <x v="7"/>
    <x v="5"/>
    <n v="7.3"/>
    <n v="1999.95"/>
    <n v="20"/>
    <n v="3.7510000000000002E-2"/>
    <n v="1.257E-2"/>
    <n v="2.3810000000000001E-2"/>
    <n v="7.3999999999999999E-4"/>
    <n v="0.10407"/>
    <n v="3.9600000000000003E-2"/>
  </r>
  <r>
    <x v="1"/>
    <x v="22"/>
    <x v="7"/>
    <x v="6"/>
    <n v="18.809999999999999"/>
    <n v="200"/>
    <n v="0"/>
    <n v="9.3189999999999995E-2"/>
    <n v="0"/>
    <n v="1.6E-2"/>
    <n v="5.4899999999999997E-2"/>
    <n v="0.25885999999999998"/>
    <n v="0"/>
  </r>
  <r>
    <x v="1"/>
    <x v="22"/>
    <x v="7"/>
    <x v="7"/>
    <n v="0.61"/>
    <n v="200"/>
    <n v="0"/>
    <n v="3.0200000000000001E-3"/>
    <n v="2.63E-3"/>
    <n v="1.0000000000000001E-5"/>
    <n v="2.7999999999999998E-4"/>
    <n v="8.3899999999999999E-3"/>
    <n v="0"/>
  </r>
  <r>
    <x v="1"/>
    <x v="22"/>
    <x v="7"/>
    <x v="8"/>
    <n v="3.63"/>
    <n v="200"/>
    <n v="0"/>
    <n v="1.7979999999999999E-2"/>
    <n v="6.4999999999999997E-3"/>
    <n v="3.3300000000000001E-3"/>
    <n v="4.9199999999999999E-3"/>
    <n v="4.9959999999999997E-2"/>
    <n v="0"/>
  </r>
  <r>
    <x v="1"/>
    <x v="22"/>
    <x v="7"/>
    <x v="9"/>
    <n v="0"/>
    <n v="200"/>
    <n v="0"/>
    <n v="0"/>
    <n v="0"/>
    <n v="0"/>
    <n v="0"/>
    <n v="0"/>
    <n v="0"/>
  </r>
  <r>
    <x v="1"/>
    <x v="22"/>
    <x v="7"/>
    <x v="10"/>
    <n v="13.94"/>
    <n v="200"/>
    <n v="0"/>
    <n v="6.9059999999999996E-2"/>
    <n v="5.1529999999999999E-2"/>
    <n v="2.1000000000000001E-4"/>
    <n v="1.516E-2"/>
    <n v="0.19184000000000001"/>
    <n v="0"/>
  </r>
  <r>
    <x v="1"/>
    <x v="22"/>
    <x v="8"/>
    <x v="0"/>
    <n v="11.92"/>
    <n v="327.01"/>
    <n v="232.17993000000001"/>
    <n v="8.7040000000000006E-2"/>
    <n v="1.738E-2"/>
    <n v="2.7119999999999998E-2"/>
    <n v="1.9259999999999999E-2"/>
    <n v="0.23721"/>
    <n v="0.65925"/>
  </r>
  <r>
    <x v="1"/>
    <x v="22"/>
    <x v="8"/>
    <x v="1"/>
    <n v="24.75"/>
    <n v="1353.97"/>
    <n v="13.540039999999999"/>
    <n v="0.12520000000000001"/>
    <n v="9.1480000000000006E-2"/>
    <n v="4.4999999999999997E-3"/>
    <n v="1.5740000000000001E-2"/>
    <n v="0.34755000000000003"/>
    <n v="2.9100000000000001E-2"/>
  </r>
  <r>
    <x v="1"/>
    <x v="22"/>
    <x v="8"/>
    <x v="2"/>
    <n v="1.54"/>
    <n v="200"/>
    <n v="0"/>
    <n v="7.6499999999999997E-3"/>
    <n v="1.2899999999999999E-3"/>
    <n v="1E-4"/>
    <n v="4.6999999999999999E-4"/>
    <n v="2.1239999999999998E-2"/>
    <n v="0"/>
  </r>
  <r>
    <x v="1"/>
    <x v="22"/>
    <x v="8"/>
    <x v="3"/>
    <n v="2.0099999999999998"/>
    <n v="200"/>
    <n v="10"/>
    <n v="9.9600000000000001E-3"/>
    <n v="6.0400000000000002E-3"/>
    <n v="1.2999999999999999E-3"/>
    <n v="6.9999999999999999E-4"/>
    <n v="2.75E-2"/>
    <n v="3.211E-2"/>
  </r>
  <r>
    <x v="1"/>
    <x v="22"/>
    <x v="8"/>
    <x v="4"/>
    <n v="21.78"/>
    <n v="1028.54"/>
    <n v="1028.5400400000001"/>
    <n v="0.37313000000000002"/>
    <n v="2.7E-4"/>
    <n v="0.17512"/>
    <n v="9.1560000000000002E-2"/>
    <n v="1.01423"/>
    <n v="2.28959"/>
  </r>
  <r>
    <x v="1"/>
    <x v="22"/>
    <x v="8"/>
    <x v="5"/>
    <n v="20.09"/>
    <n v="1999.99"/>
    <n v="240"/>
    <n v="0.17147999999999999"/>
    <n v="3.5630000000000002E-2"/>
    <n v="0.10235"/>
    <n v="3.0200000000000001E-3"/>
    <n v="0.47108"/>
    <n v="0.47516999999999998"/>
  </r>
  <r>
    <x v="1"/>
    <x v="22"/>
    <x v="8"/>
    <x v="6"/>
    <n v="81.09"/>
    <n v="287.63"/>
    <n v="1190.79114"/>
    <n v="0.51727000000000001"/>
    <n v="0"/>
    <n v="0.1008"/>
    <n v="0.20943999999999999"/>
    <n v="1.41686"/>
    <n v="3.4129499999999999"/>
  </r>
  <r>
    <x v="1"/>
    <x v="22"/>
    <x v="8"/>
    <x v="7"/>
    <n v="1.53"/>
    <n v="200"/>
    <n v="0"/>
    <n v="7.5799999999999999E-3"/>
    <n v="6.2899999999999996E-3"/>
    <n v="3.0000000000000001E-5"/>
    <n v="3.3E-4"/>
    <n v="2.1059999999999999E-2"/>
    <n v="0"/>
  </r>
  <r>
    <x v="1"/>
    <x v="22"/>
    <x v="8"/>
    <x v="8"/>
    <n v="26.06"/>
    <n v="307.58999999999997"/>
    <n v="781.28026999999997"/>
    <n v="0.20991000000000001"/>
    <n v="1.9910000000000001E-2"/>
    <n v="3.406E-2"/>
    <n v="6.3479999999999995E-2"/>
    <n v="0.57135999999999998"/>
    <n v="2.2165499999999998"/>
  </r>
  <r>
    <x v="1"/>
    <x v="22"/>
    <x v="8"/>
    <x v="9"/>
    <n v="0.51"/>
    <n v="209"/>
    <n v="12.54"/>
    <n v="2.63E-3"/>
    <n v="0"/>
    <n v="2.7E-4"/>
    <n v="8.8000000000000003E-4"/>
    <n v="7.11E-3"/>
    <n v="3.9899999999999998E-2"/>
  </r>
  <r>
    <x v="1"/>
    <x v="22"/>
    <x v="8"/>
    <x v="10"/>
    <n v="36.630000000000003"/>
    <n v="343"/>
    <n v="37.729979999999998"/>
    <n v="0.18668999999999999"/>
    <n v="8.9910000000000004E-2"/>
    <n v="5.1500000000000001E-3"/>
    <n v="2.4369999999999999E-2"/>
    <n v="0.51778000000000002"/>
    <n v="0.10518"/>
  </r>
  <r>
    <x v="1"/>
    <x v="23"/>
    <x v="0"/>
    <x v="0"/>
    <n v="2.48"/>
    <n v="205.88"/>
    <n v="35"/>
    <n v="1.256E-2"/>
    <n v="4.45E-3"/>
    <n v="4.0000000000000003E-5"/>
    <n v="1.9400000000000001E-3"/>
    <n v="3.4340000000000002E-2"/>
    <n v="0.1089"/>
  </r>
  <r>
    <x v="1"/>
    <x v="23"/>
    <x v="0"/>
    <x v="1"/>
    <n v="7.79"/>
    <n v="312"/>
    <n v="59.280029999999996"/>
    <n v="4.4170000000000001E-2"/>
    <n v="1.034E-2"/>
    <n v="6.0899999999999999E-3"/>
    <n v="1.005E-2"/>
    <n v="0.12154"/>
    <n v="0.16911000000000001"/>
  </r>
  <r>
    <x v="1"/>
    <x v="23"/>
    <x v="0"/>
    <x v="2"/>
    <n v="0.36"/>
    <n v="200"/>
    <n v="0"/>
    <n v="1.7799999999999999E-3"/>
    <n v="9.3000000000000005E-4"/>
    <n v="0"/>
    <n v="6.9999999999999994E-5"/>
    <n v="4.9500000000000004E-3"/>
    <n v="0"/>
  </r>
  <r>
    <x v="1"/>
    <x v="23"/>
    <x v="0"/>
    <x v="3"/>
    <n v="0.36"/>
    <n v="200"/>
    <n v="0"/>
    <n v="1.7799999999999999E-3"/>
    <n v="1.2999999999999999E-3"/>
    <n v="4.0000000000000003E-5"/>
    <n v="3.0000000000000001E-5"/>
    <n v="4.9500000000000004E-3"/>
    <n v="0"/>
  </r>
  <r>
    <x v="1"/>
    <x v="23"/>
    <x v="0"/>
    <x v="4"/>
    <n v="5.0199999999999996"/>
    <n v="535.57000000000005"/>
    <n v="149.95996"/>
    <n v="5.391E-2"/>
    <n v="0"/>
    <n v="6.2100000000000002E-3"/>
    <n v="1.511E-2"/>
    <n v="0.14660999999999999"/>
    <n v="0.36019000000000001"/>
  </r>
  <r>
    <x v="1"/>
    <x v="23"/>
    <x v="0"/>
    <x v="5"/>
    <n v="8.67"/>
    <n v="241.85"/>
    <n v="116.08996999999999"/>
    <n v="4.8059999999999999E-2"/>
    <n v="3.8E-3"/>
    <n v="1.039E-2"/>
    <n v="7.8300000000000002E-3"/>
    <n v="0.13147"/>
    <n v="0.34538999999999997"/>
  </r>
  <r>
    <x v="1"/>
    <x v="23"/>
    <x v="0"/>
    <x v="6"/>
    <n v="12.31"/>
    <n v="520.37"/>
    <n v="57.239989999999999"/>
    <n v="6.9800000000000001E-2"/>
    <n v="1.069E-2"/>
    <n v="2.5000000000000001E-4"/>
    <n v="2.1139999999999999E-2"/>
    <n v="0.1928"/>
    <n v="0.14641000000000001"/>
  </r>
  <r>
    <x v="1"/>
    <x v="23"/>
    <x v="0"/>
    <x v="7"/>
    <n v="0.36"/>
    <n v="200"/>
    <n v="0"/>
    <n v="1.7799999999999999E-3"/>
    <n v="1.3500000000000001E-3"/>
    <n v="0"/>
    <n v="9.0000000000000006E-5"/>
    <n v="4.9500000000000004E-3"/>
    <n v="0"/>
  </r>
  <r>
    <x v="1"/>
    <x v="23"/>
    <x v="0"/>
    <x v="8"/>
    <n v="3.94"/>
    <n v="360.6"/>
    <n v="72.12"/>
    <n v="2.724E-2"/>
    <n v="7.7799999999999996E-3"/>
    <n v="6.9999999999999999E-4"/>
    <n v="3.8999999999999998E-3"/>
    <n v="7.4410000000000004E-2"/>
    <n v="0.19719999999999999"/>
  </r>
  <r>
    <x v="1"/>
    <x v="23"/>
    <x v="0"/>
    <x v="9"/>
    <n v="1.57"/>
    <n v="221.76"/>
    <n v="37.700009999999999"/>
    <n v="8.8299999999999993E-3"/>
    <n v="0"/>
    <n v="1.6000000000000001E-4"/>
    <n v="4.1700000000000001E-3"/>
    <n v="2.384E-2"/>
    <n v="0.11533"/>
  </r>
  <r>
    <x v="1"/>
    <x v="23"/>
    <x v="0"/>
    <x v="10"/>
    <n v="11.16"/>
    <n v="379.76"/>
    <n v="125.32007"/>
    <n v="7.2150000000000006E-2"/>
    <n v="2.3910000000000001E-2"/>
    <n v="8.4000000000000003E-4"/>
    <n v="1.3679999999999999E-2"/>
    <n v="0.19807"/>
    <n v="0.31944"/>
  </r>
  <r>
    <x v="1"/>
    <x v="23"/>
    <x v="1"/>
    <x v="0"/>
    <n v="66.180000000000007"/>
    <n v="252.6"/>
    <n v="1328.7002"/>
    <n v="0.41284999999999999"/>
    <n v="1.789E-2"/>
    <n v="1.268E-2"/>
    <n v="0.24382000000000001"/>
    <n v="1.11856"/>
    <n v="3.8500399999999999"/>
  </r>
  <r>
    <x v="1"/>
    <x v="23"/>
    <x v="1"/>
    <x v="1"/>
    <n v="38.15"/>
    <n v="200"/>
    <n v="0"/>
    <n v="0.189"/>
    <n v="5.0700000000000002E-2"/>
    <n v="3.0519999999999999E-2"/>
    <n v="0.10922"/>
    <n v="0.52500999999999998"/>
    <n v="0"/>
  </r>
  <r>
    <x v="1"/>
    <x v="23"/>
    <x v="1"/>
    <x v="2"/>
    <n v="34.090000000000003"/>
    <n v="402"/>
    <n v="1125.59961"/>
    <n v="0.32795999999999997"/>
    <n v="2.1800000000000001E-3"/>
    <n v="1.52E-2"/>
    <n v="0.21104000000000001"/>
    <n v="0.88746000000000003"/>
    <n v="3.0446300000000002"/>
  </r>
  <r>
    <x v="1"/>
    <x v="23"/>
    <x v="1"/>
    <x v="3"/>
    <n v="2.37"/>
    <n v="200"/>
    <n v="0"/>
    <n v="1.174E-2"/>
    <n v="9.8300000000000002E-3"/>
    <n v="5.0000000000000001E-4"/>
    <n v="4.2999999999999999E-4"/>
    <n v="3.2620000000000003E-2"/>
    <n v="0"/>
  </r>
  <r>
    <x v="1"/>
    <x v="23"/>
    <x v="1"/>
    <x v="4"/>
    <n v="22.21"/>
    <n v="1833.24"/>
    <n v="1594.91992"/>
    <n v="0.44624999999999998"/>
    <n v="1.4619999999999999E-2"/>
    <n v="0.19026999999999999"/>
    <n v="0.13081999999999999"/>
    <n v="1.21333"/>
    <n v="3.1337999999999999"/>
  </r>
  <r>
    <x v="1"/>
    <x v="23"/>
    <x v="1"/>
    <x v="5"/>
    <n v="96.07"/>
    <n v="294.61"/>
    <n v="2074.0898400000001"/>
    <n v="0.66020999999999996"/>
    <n v="5.2990000000000002E-2"/>
    <n v="0.30804999999999999"/>
    <n v="0.14188999999999999"/>
    <n v="1.7951299999999999"/>
    <n v="5.8656199999999998"/>
  </r>
  <r>
    <x v="1"/>
    <x v="23"/>
    <x v="1"/>
    <x v="6"/>
    <n v="291.31"/>
    <n v="359.27"/>
    <n v="6980.5781200000001"/>
    <n v="2.4381499999999998"/>
    <n v="4.0000000000000003E-5"/>
    <n v="0.40099000000000001"/>
    <n v="1.2884100000000001"/>
    <n v="6.62202"/>
    <n v="18.234559999999998"/>
  </r>
  <r>
    <x v="1"/>
    <x v="23"/>
    <x v="1"/>
    <x v="7"/>
    <n v="2.39"/>
    <n v="200"/>
    <n v="0"/>
    <n v="1.184E-2"/>
    <n v="9.6799999999999994E-3"/>
    <n v="8.0000000000000007E-5"/>
    <n v="1.0300000000000001E-3"/>
    <n v="3.2890000000000003E-2"/>
    <n v="0"/>
  </r>
  <r>
    <x v="1"/>
    <x v="23"/>
    <x v="1"/>
    <x v="8"/>
    <n v="20.309999999999999"/>
    <n v="2000"/>
    <n v="860"/>
    <n v="0.34865000000000002"/>
    <n v="3.0640000000000001E-2"/>
    <n v="0.22259999999999999"/>
    <n v="8.5800000000000008E-3"/>
    <n v="0.94967999999999997"/>
    <n v="1.6608099999999999"/>
  </r>
  <r>
    <x v="1"/>
    <x v="23"/>
    <x v="1"/>
    <x v="9"/>
    <n v="14.64"/>
    <n v="215"/>
    <n v="307.44995"/>
    <n v="7.8109999999999999E-2"/>
    <n v="0"/>
    <n v="8.1999999999999998E-4"/>
    <n v="4.5710000000000001E-2"/>
    <n v="0.21104000000000001"/>
    <n v="0.94842000000000004"/>
  </r>
  <r>
    <x v="1"/>
    <x v="23"/>
    <x v="1"/>
    <x v="10"/>
    <n v="66.08"/>
    <n v="1524.04"/>
    <n v="1630.7207000000001"/>
    <n v="0.70184999999999997"/>
    <n v="0.11068"/>
    <n v="2.0580000000000001E-2"/>
    <n v="0.12661"/>
    <n v="1.9171499999999999"/>
    <n v="3.3281900000000002"/>
  </r>
  <r>
    <x v="1"/>
    <x v="23"/>
    <x v="2"/>
    <x v="0"/>
    <n v="12.26"/>
    <n v="200"/>
    <n v="0"/>
    <n v="6.0740000000000002E-2"/>
    <n v="3.6450000000000003E-2"/>
    <n v="2.8500000000000001E-3"/>
    <n v="1.6449999999999999E-2"/>
    <n v="0.16872000000000001"/>
    <n v="0"/>
  </r>
  <r>
    <x v="1"/>
    <x v="23"/>
    <x v="2"/>
    <x v="1"/>
    <n v="65.44"/>
    <n v="200"/>
    <n v="0"/>
    <n v="0.32419999999999999"/>
    <n v="0.10184"/>
    <n v="6.3109999999999999E-2"/>
    <n v="0.17638999999999999"/>
    <n v="0.90056999999999998"/>
    <n v="0"/>
  </r>
  <r>
    <x v="1"/>
    <x v="23"/>
    <x v="2"/>
    <x v="2"/>
    <n v="4.08"/>
    <n v="200"/>
    <n v="0"/>
    <n v="2.0209999999999999E-2"/>
    <n v="1.2E-2"/>
    <n v="8.0000000000000007E-5"/>
    <n v="1.67E-3"/>
    <n v="5.6149999999999999E-2"/>
    <n v="0"/>
  </r>
  <r>
    <x v="1"/>
    <x v="23"/>
    <x v="2"/>
    <x v="3"/>
    <n v="4.1100000000000003"/>
    <n v="200"/>
    <n v="0"/>
    <n v="2.036E-2"/>
    <n v="1.6080000000000001E-2"/>
    <n v="8.0000000000000004E-4"/>
    <n v="1.25E-3"/>
    <n v="5.6559999999999999E-2"/>
    <n v="0"/>
  </r>
  <r>
    <x v="1"/>
    <x v="23"/>
    <x v="2"/>
    <x v="4"/>
    <n v="24.54"/>
    <n v="200"/>
    <n v="0"/>
    <n v="0.12157999999999999"/>
    <n v="7.6999999999999996E-4"/>
    <n v="0.10301"/>
    <n v="2.7999999999999998E-4"/>
    <n v="0.33771000000000001"/>
    <n v="0"/>
  </r>
  <r>
    <x v="1"/>
    <x v="23"/>
    <x v="2"/>
    <x v="5"/>
    <n v="49.09"/>
    <n v="200"/>
    <n v="0"/>
    <n v="0.2432"/>
    <n v="2.2939999999999999E-2"/>
    <n v="0.11568000000000001"/>
    <n v="5.0939999999999999E-2"/>
    <n v="0.67556000000000005"/>
    <n v="0"/>
  </r>
  <r>
    <x v="1"/>
    <x v="23"/>
    <x v="2"/>
    <x v="6"/>
    <n v="126.79"/>
    <n v="200"/>
    <n v="0"/>
    <n v="0.62814999999999999"/>
    <n v="7.5799999999999999E-3"/>
    <n v="4.947E-2"/>
    <n v="0.35435"/>
    <n v="1.74485"/>
    <n v="0"/>
  </r>
  <r>
    <x v="1"/>
    <x v="23"/>
    <x v="2"/>
    <x v="7"/>
    <n v="4.1100000000000003"/>
    <n v="200"/>
    <n v="2"/>
    <n v="2.036E-2"/>
    <n v="1.6740000000000001E-2"/>
    <n v="5.0000000000000002E-5"/>
    <n v="2.5300000000000001E-3"/>
    <n v="5.6559999999999999E-2"/>
    <n v="6.2599999999999999E-3"/>
  </r>
  <r>
    <x v="1"/>
    <x v="23"/>
    <x v="2"/>
    <x v="8"/>
    <n v="24.54"/>
    <n v="200"/>
    <n v="2"/>
    <n v="0.12157999999999999"/>
    <n v="6.386E-2"/>
    <n v="1.1990000000000001E-2"/>
    <n v="3.8780000000000002E-2"/>
    <n v="0.33771000000000001"/>
    <n v="6.2599999999999999E-3"/>
  </r>
  <r>
    <x v="1"/>
    <x v="23"/>
    <x v="2"/>
    <x v="9"/>
    <n v="0"/>
    <n v="200"/>
    <n v="0"/>
    <n v="0"/>
    <n v="0"/>
    <n v="0"/>
    <n v="0"/>
    <n v="0"/>
    <n v="0"/>
  </r>
  <r>
    <x v="1"/>
    <x v="23"/>
    <x v="2"/>
    <x v="10"/>
    <n v="94.07"/>
    <n v="200"/>
    <n v="0"/>
    <n v="0.46604000000000001"/>
    <n v="0.22527"/>
    <n v="2.138E-2"/>
    <n v="0.12426"/>
    <n v="1.29457"/>
    <n v="0"/>
  </r>
  <r>
    <x v="1"/>
    <x v="23"/>
    <x v="3"/>
    <x v="0"/>
    <n v="1.46"/>
    <n v="200"/>
    <n v="0"/>
    <n v="7.2300000000000003E-3"/>
    <n v="5.0200000000000002E-3"/>
    <n v="2.7999999999999998E-4"/>
    <n v="1.32E-3"/>
    <n v="2.009E-2"/>
    <n v="0"/>
  </r>
  <r>
    <x v="1"/>
    <x v="23"/>
    <x v="3"/>
    <x v="1"/>
    <n v="7.88"/>
    <n v="200"/>
    <n v="0"/>
    <n v="3.9039999999999998E-2"/>
    <n v="1.274E-2"/>
    <n v="2.66E-3"/>
    <n v="1.7100000000000001E-2"/>
    <n v="0.10843999999999999"/>
    <n v="0"/>
  </r>
  <r>
    <x v="1"/>
    <x v="23"/>
    <x v="3"/>
    <x v="2"/>
    <n v="0.47"/>
    <n v="200"/>
    <n v="0"/>
    <n v="2.33E-3"/>
    <n v="1.8799999999999999E-3"/>
    <n v="0"/>
    <n v="1.6000000000000001E-4"/>
    <n v="6.4700000000000001E-3"/>
    <n v="0"/>
  </r>
  <r>
    <x v="1"/>
    <x v="23"/>
    <x v="3"/>
    <x v="3"/>
    <n v="0.5"/>
    <n v="200"/>
    <n v="0"/>
    <n v="2.48E-3"/>
    <n v="1.9599999999999999E-3"/>
    <n v="9.0000000000000006E-5"/>
    <n v="1E-4"/>
    <n v="6.8799999999999998E-3"/>
    <n v="0"/>
  </r>
  <r>
    <x v="1"/>
    <x v="23"/>
    <x v="3"/>
    <x v="4"/>
    <n v="2.97"/>
    <n v="200"/>
    <n v="0"/>
    <n v="1.4710000000000001E-2"/>
    <n v="0"/>
    <n v="8.94E-3"/>
    <n v="3.62E-3"/>
    <n v="4.0869999999999997E-2"/>
    <n v="0"/>
  </r>
  <r>
    <x v="1"/>
    <x v="23"/>
    <x v="3"/>
    <x v="5"/>
    <n v="5.94"/>
    <n v="200"/>
    <n v="0"/>
    <n v="2.9430000000000001E-2"/>
    <n v="9.8799999999999999E-3"/>
    <n v="6.3299999999999997E-3"/>
    <n v="3.13E-3"/>
    <n v="8.1739999999999993E-2"/>
    <n v="0"/>
  </r>
  <r>
    <x v="1"/>
    <x v="23"/>
    <x v="3"/>
    <x v="6"/>
    <n v="15.34"/>
    <n v="200"/>
    <n v="0"/>
    <n v="7.5999999999999998E-2"/>
    <n v="5.0000000000000002E-5"/>
    <n v="7.1300000000000001E-3"/>
    <n v="5.3069999999999999E-2"/>
    <n v="0.21110000000000001"/>
    <n v="0"/>
  </r>
  <r>
    <x v="1"/>
    <x v="23"/>
    <x v="3"/>
    <x v="7"/>
    <n v="0.5"/>
    <n v="200"/>
    <n v="0"/>
    <n v="2.48E-3"/>
    <n v="2.1099999999999999E-3"/>
    <n v="0"/>
    <n v="1.3999999999999999E-4"/>
    <n v="6.8799999999999998E-3"/>
    <n v="0"/>
  </r>
  <r>
    <x v="1"/>
    <x v="23"/>
    <x v="3"/>
    <x v="8"/>
    <n v="2.97"/>
    <n v="200"/>
    <n v="0"/>
    <n v="1.4710000000000001E-2"/>
    <n v="9.6500000000000006E-3"/>
    <n v="9.0000000000000006E-5"/>
    <n v="2.5400000000000002E-3"/>
    <n v="4.0869999999999997E-2"/>
    <n v="0"/>
  </r>
  <r>
    <x v="1"/>
    <x v="23"/>
    <x v="3"/>
    <x v="9"/>
    <n v="0"/>
    <n v="200"/>
    <n v="0"/>
    <n v="0"/>
    <n v="0"/>
    <n v="0"/>
    <n v="0"/>
    <n v="0"/>
    <n v="0"/>
  </r>
  <r>
    <x v="1"/>
    <x v="23"/>
    <x v="3"/>
    <x v="10"/>
    <n v="11.4"/>
    <n v="200"/>
    <n v="0"/>
    <n v="5.6480000000000002E-2"/>
    <n v="4.3220000000000001E-2"/>
    <n v="1.81E-3"/>
    <n v="4.6499999999999996E-3"/>
    <n v="0.15687999999999999"/>
    <n v="0"/>
  </r>
  <r>
    <x v="1"/>
    <x v="23"/>
    <x v="4"/>
    <x v="0"/>
    <n v="8.1999999999999993"/>
    <n v="200"/>
    <n v="0"/>
    <n v="4.0620000000000003E-2"/>
    <n v="1.9879999999999998E-2"/>
    <n v="1.72E-3"/>
    <n v="8.6999999999999994E-3"/>
    <n v="0.11285000000000001"/>
    <n v="0"/>
  </r>
  <r>
    <x v="1"/>
    <x v="23"/>
    <x v="4"/>
    <x v="1"/>
    <n v="43.81"/>
    <n v="200"/>
    <n v="0"/>
    <n v="0.21704000000000001"/>
    <n v="6.7890000000000006E-2"/>
    <n v="2.4140000000000002E-2"/>
    <n v="2.5329999999999998E-2"/>
    <n v="0.60289999999999999"/>
    <n v="0"/>
  </r>
  <r>
    <x v="1"/>
    <x v="23"/>
    <x v="4"/>
    <x v="2"/>
    <n v="2.73"/>
    <n v="200"/>
    <n v="0"/>
    <n v="1.353E-2"/>
    <n v="8.6800000000000002E-3"/>
    <n v="1.9000000000000001E-4"/>
    <n v="6.9999999999999994E-5"/>
    <n v="3.7569999999999999E-2"/>
    <n v="0"/>
  </r>
  <r>
    <x v="1"/>
    <x v="23"/>
    <x v="4"/>
    <x v="3"/>
    <n v="2.74"/>
    <n v="200"/>
    <n v="0"/>
    <n v="1.357E-2"/>
    <n v="1.069E-2"/>
    <n v="4.6000000000000001E-4"/>
    <n v="3.6999999999999999E-4"/>
    <n v="3.771E-2"/>
    <n v="0"/>
  </r>
  <r>
    <x v="1"/>
    <x v="23"/>
    <x v="4"/>
    <x v="4"/>
    <n v="16.420000000000002"/>
    <n v="200"/>
    <n v="0"/>
    <n v="8.1350000000000006E-2"/>
    <n v="6.8000000000000005E-4"/>
    <n v="6.2810000000000005E-2"/>
    <n v="1.7700000000000001E-3"/>
    <n v="0.22597"/>
    <n v="0"/>
  </r>
  <r>
    <x v="1"/>
    <x v="23"/>
    <x v="4"/>
    <x v="5"/>
    <n v="32.9"/>
    <n v="200"/>
    <n v="0"/>
    <n v="0.16299"/>
    <n v="2.9510000000000002E-2"/>
    <n v="4.9959999999999997E-2"/>
    <n v="5.6600000000000001E-3"/>
    <n v="0.45276"/>
    <n v="0"/>
  </r>
  <r>
    <x v="1"/>
    <x v="23"/>
    <x v="4"/>
    <x v="6"/>
    <n v="84.87"/>
    <n v="200"/>
    <n v="0"/>
    <n v="0.42046"/>
    <n v="3.5E-4"/>
    <n v="7.26E-3"/>
    <n v="0.11166"/>
    <n v="1.1679600000000001"/>
    <n v="0"/>
  </r>
  <r>
    <x v="1"/>
    <x v="23"/>
    <x v="4"/>
    <x v="7"/>
    <n v="2.74"/>
    <n v="200"/>
    <n v="2"/>
    <n v="1.357E-2"/>
    <n v="1.09E-2"/>
    <n v="5.0000000000000002E-5"/>
    <n v="3.2000000000000003E-4"/>
    <n v="3.7699999999999997E-2"/>
    <n v="6.2599999999999999E-3"/>
  </r>
  <r>
    <x v="1"/>
    <x v="23"/>
    <x v="4"/>
    <x v="8"/>
    <n v="16.45"/>
    <n v="200"/>
    <n v="2"/>
    <n v="8.1500000000000003E-2"/>
    <n v="3.6749999999999998E-2"/>
    <n v="1.353E-2"/>
    <n v="1.0359999999999999E-2"/>
    <n v="0.22638"/>
    <n v="6.2599999999999999E-3"/>
  </r>
  <r>
    <x v="1"/>
    <x v="23"/>
    <x v="4"/>
    <x v="9"/>
    <n v="0"/>
    <n v="200"/>
    <n v="0"/>
    <n v="0"/>
    <n v="0"/>
    <n v="0"/>
    <n v="0"/>
    <n v="0"/>
    <n v="0"/>
  </r>
  <r>
    <x v="1"/>
    <x v="23"/>
    <x v="4"/>
    <x v="10"/>
    <n v="63.02"/>
    <n v="200"/>
    <n v="0"/>
    <n v="0.31222"/>
    <n v="0.11183"/>
    <n v="7.77E-3"/>
    <n v="5.45E-2"/>
    <n v="0.86726000000000003"/>
    <n v="0"/>
  </r>
  <r>
    <x v="1"/>
    <x v="23"/>
    <x v="5"/>
    <x v="0"/>
    <n v="0.89"/>
    <n v="200"/>
    <n v="0"/>
    <n v="4.4099999999999999E-3"/>
    <n v="2.63E-3"/>
    <n v="3.0000000000000001E-5"/>
    <n v="6.4000000000000005E-4"/>
    <n v="1.225E-2"/>
    <n v="0"/>
  </r>
  <r>
    <x v="1"/>
    <x v="23"/>
    <x v="5"/>
    <x v="1"/>
    <n v="4.9000000000000004"/>
    <n v="200"/>
    <n v="0"/>
    <n v="2.4279999999999999E-2"/>
    <n v="6.5100000000000002E-3"/>
    <n v="1.3799999999999999E-3"/>
    <n v="4.2300000000000003E-3"/>
    <n v="6.7430000000000004E-2"/>
    <n v="0"/>
  </r>
  <r>
    <x v="1"/>
    <x v="23"/>
    <x v="5"/>
    <x v="2"/>
    <n v="0.28999999999999998"/>
    <n v="200"/>
    <n v="0"/>
    <n v="1.4400000000000001E-3"/>
    <n v="9.6000000000000002E-4"/>
    <n v="0"/>
    <n v="1.0000000000000001E-5"/>
    <n v="3.9899999999999996E-3"/>
    <n v="0"/>
  </r>
  <r>
    <x v="1"/>
    <x v="23"/>
    <x v="5"/>
    <x v="3"/>
    <n v="0.28999999999999998"/>
    <n v="200"/>
    <n v="0"/>
    <n v="1.4400000000000001E-3"/>
    <n v="1.16E-3"/>
    <n v="3.0000000000000001E-5"/>
    <n v="3.0000000000000001E-5"/>
    <n v="3.9899999999999996E-3"/>
    <n v="0"/>
  </r>
  <r>
    <x v="1"/>
    <x v="23"/>
    <x v="5"/>
    <x v="4"/>
    <n v="1.85"/>
    <n v="200"/>
    <n v="0"/>
    <n v="9.1699999999999993E-3"/>
    <n v="1.3999999999999999E-4"/>
    <n v="6.7400000000000003E-3"/>
    <n v="9.6000000000000002E-4"/>
    <n v="2.546E-2"/>
    <n v="0"/>
  </r>
  <r>
    <x v="1"/>
    <x v="23"/>
    <x v="5"/>
    <x v="5"/>
    <n v="3.7"/>
    <n v="200"/>
    <n v="0"/>
    <n v="1.8329999999999999E-2"/>
    <n v="7.5599999999999999E-3"/>
    <n v="7.0600000000000003E-3"/>
    <n v="1.3600000000000001E-3"/>
    <n v="5.092E-2"/>
    <n v="0"/>
  </r>
  <r>
    <x v="1"/>
    <x v="23"/>
    <x v="5"/>
    <x v="6"/>
    <n v="9.58"/>
    <n v="200"/>
    <n v="0"/>
    <n v="4.7460000000000002E-2"/>
    <n v="0"/>
    <n v="2.1199999999999999E-3"/>
    <n v="1.0670000000000001E-2"/>
    <n v="0.13184000000000001"/>
    <n v="0"/>
  </r>
  <r>
    <x v="1"/>
    <x v="23"/>
    <x v="5"/>
    <x v="7"/>
    <n v="0.28999999999999998"/>
    <n v="200"/>
    <n v="0"/>
    <n v="1.4400000000000001E-3"/>
    <n v="1.1299999999999999E-3"/>
    <n v="0"/>
    <n v="4.0000000000000003E-5"/>
    <n v="3.9899999999999996E-3"/>
    <n v="0"/>
  </r>
  <r>
    <x v="1"/>
    <x v="23"/>
    <x v="5"/>
    <x v="8"/>
    <n v="1.85"/>
    <n v="200"/>
    <n v="0"/>
    <n v="9.1699999999999993E-3"/>
    <n v="4.1700000000000001E-3"/>
    <n v="4.2999999999999999E-4"/>
    <n v="1.6000000000000001E-3"/>
    <n v="2.546E-2"/>
    <n v="0"/>
  </r>
  <r>
    <x v="1"/>
    <x v="23"/>
    <x v="5"/>
    <x v="9"/>
    <n v="0"/>
    <n v="200"/>
    <n v="0"/>
    <n v="0"/>
    <n v="0"/>
    <n v="0"/>
    <n v="0"/>
    <n v="0"/>
    <n v="0"/>
  </r>
  <r>
    <x v="1"/>
    <x v="23"/>
    <x v="5"/>
    <x v="10"/>
    <n v="7.09"/>
    <n v="200"/>
    <n v="0"/>
    <n v="3.5130000000000002E-2"/>
    <n v="2.6540000000000001E-2"/>
    <n v="2.9E-4"/>
    <n v="3.1900000000000001E-3"/>
    <n v="9.7570000000000004E-2"/>
    <n v="0"/>
  </r>
  <r>
    <x v="1"/>
    <x v="23"/>
    <x v="6"/>
    <x v="0"/>
    <n v="2.4900000000000002"/>
    <n v="200"/>
    <n v="0"/>
    <n v="1.234E-2"/>
    <n v="6.9499999999999996E-3"/>
    <n v="3.1E-4"/>
    <n v="2.99E-3"/>
    <n v="3.4270000000000002E-2"/>
    <n v="0"/>
  </r>
  <r>
    <x v="1"/>
    <x v="23"/>
    <x v="6"/>
    <x v="1"/>
    <n v="13.48"/>
    <n v="200"/>
    <n v="0"/>
    <n v="6.6780000000000006E-2"/>
    <n v="2.4049999999999998E-2"/>
    <n v="1.221E-2"/>
    <n v="9.6600000000000002E-3"/>
    <n v="0.18551000000000001"/>
    <n v="0"/>
  </r>
  <r>
    <x v="1"/>
    <x v="23"/>
    <x v="6"/>
    <x v="2"/>
    <n v="0.84"/>
    <n v="200"/>
    <n v="0"/>
    <n v="4.1599999999999996E-3"/>
    <n v="2.3999999999999998E-3"/>
    <n v="2.0000000000000002E-5"/>
    <n v="4.0000000000000003E-5"/>
    <n v="1.1560000000000001E-2"/>
    <n v="0"/>
  </r>
  <r>
    <x v="1"/>
    <x v="23"/>
    <x v="6"/>
    <x v="3"/>
    <n v="0.83"/>
    <n v="200"/>
    <n v="0"/>
    <n v="4.1099999999999999E-3"/>
    <n v="3.0699999999999998E-3"/>
    <n v="2.1000000000000001E-4"/>
    <n v="5.0000000000000002E-5"/>
    <n v="1.142E-2"/>
    <n v="0"/>
  </r>
  <r>
    <x v="1"/>
    <x v="23"/>
    <x v="6"/>
    <x v="4"/>
    <n v="5.04"/>
    <n v="200"/>
    <n v="0"/>
    <n v="2.4969999999999999E-2"/>
    <n v="0"/>
    <n v="1.8849999999999999E-2"/>
    <n v="2.3600000000000001E-3"/>
    <n v="6.9360000000000005E-2"/>
    <n v="0"/>
  </r>
  <r>
    <x v="1"/>
    <x v="23"/>
    <x v="6"/>
    <x v="5"/>
    <n v="10.08"/>
    <n v="200"/>
    <n v="0"/>
    <n v="4.9939999999999998E-2"/>
    <n v="1.6369999999999999E-2"/>
    <n v="1.2749999999999999E-2"/>
    <n v="3.0000000000000001E-3"/>
    <n v="0.13872000000000001"/>
    <n v="0"/>
  </r>
  <r>
    <x v="1"/>
    <x v="23"/>
    <x v="6"/>
    <x v="6"/>
    <n v="26.08"/>
    <n v="200"/>
    <n v="0"/>
    <n v="0.12920999999999999"/>
    <n v="0"/>
    <n v="9.7300000000000008E-3"/>
    <n v="5.5500000000000001E-2"/>
    <n v="0.35891000000000001"/>
    <n v="0"/>
  </r>
  <r>
    <x v="1"/>
    <x v="23"/>
    <x v="6"/>
    <x v="7"/>
    <n v="0.84"/>
    <n v="200"/>
    <n v="2"/>
    <n v="4.1599999999999996E-3"/>
    <n v="3.3300000000000001E-3"/>
    <n v="4.0000000000000003E-5"/>
    <n v="1.4999999999999999E-4"/>
    <n v="1.1560000000000001E-2"/>
    <n v="6.2599999999999999E-3"/>
  </r>
  <r>
    <x v="1"/>
    <x v="23"/>
    <x v="6"/>
    <x v="8"/>
    <n v="5.0599999999999996"/>
    <n v="200"/>
    <n v="2"/>
    <n v="2.5069999999999999E-2"/>
    <n v="1.2829999999999999E-2"/>
    <n v="3.1099999999999999E-3"/>
    <n v="4.0600000000000002E-3"/>
    <n v="6.9629999999999997E-2"/>
    <n v="6.2599999999999999E-3"/>
  </r>
  <r>
    <x v="1"/>
    <x v="23"/>
    <x v="6"/>
    <x v="9"/>
    <n v="0.01"/>
    <n v="200"/>
    <n v="2"/>
    <n v="5.0000000000000002E-5"/>
    <n v="5.0000000000000002E-5"/>
    <n v="0"/>
    <n v="0"/>
    <n v="1.2999999999999999E-4"/>
    <n v="6.2599999999999999E-3"/>
  </r>
  <r>
    <x v="1"/>
    <x v="23"/>
    <x v="6"/>
    <x v="10"/>
    <n v="19.34"/>
    <n v="200"/>
    <n v="0"/>
    <n v="9.5810000000000006E-2"/>
    <n v="4.9020000000000001E-2"/>
    <n v="1.0200000000000001E-3"/>
    <n v="6.0299999999999998E-3"/>
    <n v="0.26615"/>
    <n v="0"/>
  </r>
  <r>
    <x v="1"/>
    <x v="23"/>
    <x v="7"/>
    <x v="0"/>
    <n v="1.77"/>
    <n v="200"/>
    <n v="0"/>
    <n v="8.77E-3"/>
    <n v="5.3699999999999998E-3"/>
    <n v="1.6000000000000001E-4"/>
    <n v="2.1900000000000001E-3"/>
    <n v="2.436E-2"/>
    <n v="0"/>
  </r>
  <r>
    <x v="1"/>
    <x v="23"/>
    <x v="7"/>
    <x v="1"/>
    <n v="9.6300000000000008"/>
    <n v="200"/>
    <n v="0"/>
    <n v="4.7710000000000002E-2"/>
    <n v="2.1299999999999999E-2"/>
    <n v="5.6899999999999997E-3"/>
    <n v="1.274E-2"/>
    <n v="0.13253000000000001"/>
    <n v="0"/>
  </r>
  <r>
    <x v="1"/>
    <x v="23"/>
    <x v="7"/>
    <x v="2"/>
    <n v="0.57999999999999996"/>
    <n v="200"/>
    <n v="0"/>
    <n v="2.8700000000000002E-3"/>
    <n v="1.97E-3"/>
    <n v="2.0000000000000002E-5"/>
    <n v="3.4000000000000002E-4"/>
    <n v="7.9799999999999992E-3"/>
    <n v="0"/>
  </r>
  <r>
    <x v="1"/>
    <x v="23"/>
    <x v="7"/>
    <x v="3"/>
    <n v="0.61"/>
    <n v="200"/>
    <n v="0"/>
    <n v="3.0200000000000001E-3"/>
    <n v="2.6099999999999999E-3"/>
    <n v="9.0000000000000006E-5"/>
    <n v="6.9999999999999994E-5"/>
    <n v="8.3899999999999999E-3"/>
    <n v="0"/>
  </r>
  <r>
    <x v="1"/>
    <x v="23"/>
    <x v="7"/>
    <x v="4"/>
    <n v="3.59"/>
    <n v="200"/>
    <n v="0"/>
    <n v="1.779E-2"/>
    <n v="0"/>
    <n v="1.4460000000000001E-2"/>
    <n v="7.2000000000000005E-4"/>
    <n v="4.9399999999999999E-2"/>
    <n v="0"/>
  </r>
  <r>
    <x v="1"/>
    <x v="23"/>
    <x v="7"/>
    <x v="5"/>
    <n v="7.31"/>
    <n v="1999.95"/>
    <n v="20"/>
    <n v="3.7999999999999999E-2"/>
    <n v="1.257E-2"/>
    <n v="2.4160000000000001E-2"/>
    <n v="7.3999999999999999E-4"/>
    <n v="0.10541"/>
    <n v="3.8620000000000002E-2"/>
  </r>
  <r>
    <x v="1"/>
    <x v="23"/>
    <x v="7"/>
    <x v="6"/>
    <n v="18.809999999999999"/>
    <n v="200"/>
    <n v="0"/>
    <n v="9.3189999999999995E-2"/>
    <n v="0"/>
    <n v="1.6E-2"/>
    <n v="5.4899999999999997E-2"/>
    <n v="0.25885999999999998"/>
    <n v="0"/>
  </r>
  <r>
    <x v="1"/>
    <x v="23"/>
    <x v="7"/>
    <x v="7"/>
    <n v="0.61"/>
    <n v="200"/>
    <n v="0"/>
    <n v="3.0200000000000001E-3"/>
    <n v="2.63E-3"/>
    <n v="1.0000000000000001E-5"/>
    <n v="2.7999999999999998E-4"/>
    <n v="8.3899999999999999E-3"/>
    <n v="0"/>
  </r>
  <r>
    <x v="1"/>
    <x v="23"/>
    <x v="7"/>
    <x v="8"/>
    <n v="3.63"/>
    <n v="200"/>
    <n v="0"/>
    <n v="1.7979999999999999E-2"/>
    <n v="6.4999999999999997E-3"/>
    <n v="3.3300000000000001E-3"/>
    <n v="4.9199999999999999E-3"/>
    <n v="4.9959999999999997E-2"/>
    <n v="0"/>
  </r>
  <r>
    <x v="1"/>
    <x v="23"/>
    <x v="7"/>
    <x v="9"/>
    <n v="0"/>
    <n v="200"/>
    <n v="0"/>
    <n v="0"/>
    <n v="0"/>
    <n v="0"/>
    <n v="0"/>
    <n v="0"/>
    <n v="0"/>
  </r>
  <r>
    <x v="1"/>
    <x v="23"/>
    <x v="7"/>
    <x v="10"/>
    <n v="13.94"/>
    <n v="200"/>
    <n v="0"/>
    <n v="6.9059999999999996E-2"/>
    <n v="5.1529999999999999E-2"/>
    <n v="2.1000000000000001E-4"/>
    <n v="1.516E-2"/>
    <n v="0.19184000000000001"/>
    <n v="0"/>
  </r>
  <r>
    <x v="1"/>
    <x v="23"/>
    <x v="8"/>
    <x v="0"/>
    <n v="12.64"/>
    <n v="327.12"/>
    <n v="235.53001"/>
    <n v="9.289E-2"/>
    <n v="1.738E-2"/>
    <n v="2.9239999999999999E-2"/>
    <n v="2.0889999999999999E-2"/>
    <n v="0.25291999999999998"/>
    <n v="0.65200999999999998"/>
  </r>
  <r>
    <x v="1"/>
    <x v="23"/>
    <x v="8"/>
    <x v="1"/>
    <n v="24.75"/>
    <n v="200"/>
    <n v="0"/>
    <n v="0.12520000000000001"/>
    <n v="9.1480000000000006E-2"/>
    <n v="4.4999999999999997E-3"/>
    <n v="1.5740000000000001E-2"/>
    <n v="0.34755000000000003"/>
    <n v="0"/>
  </r>
  <r>
    <x v="1"/>
    <x v="23"/>
    <x v="8"/>
    <x v="2"/>
    <n v="1.54"/>
    <n v="200"/>
    <n v="0"/>
    <n v="7.6499999999999997E-3"/>
    <n v="1.2899999999999999E-3"/>
    <n v="1E-4"/>
    <n v="4.6999999999999999E-4"/>
    <n v="2.1239999999999998E-2"/>
    <n v="0"/>
  </r>
  <r>
    <x v="1"/>
    <x v="23"/>
    <x v="8"/>
    <x v="3"/>
    <n v="2.06"/>
    <n v="200"/>
    <n v="10"/>
    <n v="1.021E-2"/>
    <n v="6.0400000000000002E-3"/>
    <n v="1.4E-3"/>
    <n v="7.6000000000000004E-4"/>
    <n v="2.8170000000000001E-2"/>
    <n v="3.1320000000000001E-2"/>
  </r>
  <r>
    <x v="1"/>
    <x v="23"/>
    <x v="8"/>
    <x v="4"/>
    <n v="22.8"/>
    <n v="1033.3499999999999"/>
    <n v="1054.0205100000001"/>
    <n v="0.39929999999999999"/>
    <n v="2.7E-4"/>
    <n v="0.18593000000000001"/>
    <n v="9.887E-2"/>
    <n v="1.08456"/>
    <n v="2.2866"/>
  </r>
  <r>
    <x v="1"/>
    <x v="23"/>
    <x v="8"/>
    <x v="5"/>
    <n v="20.21"/>
    <n v="1999.99"/>
    <n v="240"/>
    <n v="0.17743999999999999"/>
    <n v="3.5630000000000002E-2"/>
    <n v="0.10648000000000001"/>
    <n v="3.0200000000000001E-3"/>
    <n v="0.48709999999999998"/>
    <n v="0.46348"/>
  </r>
  <r>
    <x v="1"/>
    <x v="23"/>
    <x v="8"/>
    <x v="6"/>
    <n v="85.31"/>
    <n v="288.83999999999997"/>
    <n v="1218.90039"/>
    <n v="0.54752999999999996"/>
    <n v="0"/>
    <n v="0.10421999999999999"/>
    <n v="0.2228"/>
    <n v="1.4981899999999999"/>
    <n v="3.4022000000000001"/>
  </r>
  <r>
    <x v="1"/>
    <x v="23"/>
    <x v="8"/>
    <x v="7"/>
    <n v="1.54"/>
    <n v="200"/>
    <n v="2"/>
    <n v="7.6299999999999996E-3"/>
    <n v="6.3400000000000001E-3"/>
    <n v="3.0000000000000001E-5"/>
    <n v="3.3E-4"/>
    <n v="2.1190000000000001E-2"/>
    <n v="6.2599999999999999E-3"/>
  </r>
  <r>
    <x v="1"/>
    <x v="23"/>
    <x v="8"/>
    <x v="8"/>
    <n v="28.78"/>
    <n v="301.14"/>
    <n v="819.09960999999998"/>
    <n v="0.23024"/>
    <n v="1.9959999999999999E-2"/>
    <n v="3.7170000000000002E-2"/>
    <n v="6.991E-2"/>
    <n v="0.62602000000000002"/>
    <n v="2.27895"/>
  </r>
  <r>
    <x v="1"/>
    <x v="23"/>
    <x v="8"/>
    <x v="9"/>
    <n v="0.56999999999999995"/>
    <n v="209"/>
    <n v="12.54"/>
    <n v="2.9399999999999999E-3"/>
    <n v="0"/>
    <n v="2.9999999999999997E-4"/>
    <n v="9.8999999999999999E-4"/>
    <n v="7.9500000000000005E-3"/>
    <n v="3.891E-2"/>
  </r>
  <r>
    <x v="1"/>
    <x v="23"/>
    <x v="8"/>
    <x v="10"/>
    <n v="36.74"/>
    <n v="343"/>
    <n v="37.729979999999998"/>
    <n v="0.18762000000000001"/>
    <n v="8.9910000000000004E-2"/>
    <n v="5.2100000000000002E-3"/>
    <n v="2.469E-2"/>
    <n v="0.52029999999999998"/>
    <n v="0.10259"/>
  </r>
  <r>
    <x v="1"/>
    <x v="24"/>
    <x v="0"/>
    <x v="0"/>
    <n v="2.65"/>
    <n v="205.88"/>
    <n v="35"/>
    <n v="1.3429999999999999E-2"/>
    <n v="4.45E-3"/>
    <n v="5.0000000000000002E-5"/>
    <n v="2.1299999999999999E-3"/>
    <n v="3.6670000000000001E-2"/>
    <n v="0.10616"/>
  </r>
  <r>
    <x v="1"/>
    <x v="24"/>
    <x v="0"/>
    <x v="1"/>
    <n v="7.99"/>
    <n v="312"/>
    <n v="62.400019999999998"/>
    <n v="4.5719999999999997E-2"/>
    <n v="1.034E-2"/>
    <n v="6.3400000000000001E-3"/>
    <n v="1.047E-2"/>
    <n v="0.12567999999999999"/>
    <n v="0.17352000000000001"/>
  </r>
  <r>
    <x v="1"/>
    <x v="24"/>
    <x v="0"/>
    <x v="2"/>
    <n v="0.36"/>
    <n v="200"/>
    <n v="0"/>
    <n v="1.7799999999999999E-3"/>
    <n v="9.3000000000000005E-4"/>
    <n v="0"/>
    <n v="6.9999999999999994E-5"/>
    <n v="4.9500000000000004E-3"/>
    <n v="0"/>
  </r>
  <r>
    <x v="1"/>
    <x v="24"/>
    <x v="0"/>
    <x v="3"/>
    <n v="0.36"/>
    <n v="200"/>
    <n v="0"/>
    <n v="1.7799999999999999E-3"/>
    <n v="1.2999999999999999E-3"/>
    <n v="4.0000000000000003E-5"/>
    <n v="3.0000000000000001E-5"/>
    <n v="4.9500000000000004E-3"/>
    <n v="0"/>
  </r>
  <r>
    <x v="1"/>
    <x v="24"/>
    <x v="0"/>
    <x v="4"/>
    <n v="5.32"/>
    <n v="576"/>
    <n v="172.80005"/>
    <n v="5.8200000000000002E-2"/>
    <n v="0"/>
    <n v="6.4599999999999996E-3"/>
    <n v="1.6250000000000001E-2"/>
    <n v="0.15808"/>
    <n v="0.39681"/>
  </r>
  <r>
    <x v="1"/>
    <x v="24"/>
    <x v="0"/>
    <x v="5"/>
    <n v="9.17"/>
    <n v="240.18"/>
    <n v="120.08996999999999"/>
    <n v="5.1040000000000002E-2"/>
    <n v="3.8E-3"/>
    <n v="1.099E-2"/>
    <n v="8.3199999999999993E-3"/>
    <n v="0.13944000000000001"/>
    <n v="0.34888999999999998"/>
  </r>
  <r>
    <x v="1"/>
    <x v="24"/>
    <x v="0"/>
    <x v="6"/>
    <n v="12.42"/>
    <n v="519.91"/>
    <n v="57.18994"/>
    <n v="7.1220000000000006E-2"/>
    <n v="1.069E-2"/>
    <n v="2.5000000000000001E-4"/>
    <n v="2.1489999999999999E-2"/>
    <n v="0.1966"/>
    <n v="0.1426"/>
  </r>
  <r>
    <x v="1"/>
    <x v="24"/>
    <x v="0"/>
    <x v="7"/>
    <n v="0.37"/>
    <n v="200"/>
    <n v="2"/>
    <n v="1.83E-3"/>
    <n v="1.4E-3"/>
    <n v="0"/>
    <n v="9.0000000000000006E-5"/>
    <n v="5.0899999999999999E-3"/>
    <n v="6.11E-3"/>
  </r>
  <r>
    <x v="1"/>
    <x v="24"/>
    <x v="0"/>
    <x v="8"/>
    <n v="4.16"/>
    <n v="358.14"/>
    <n v="78.790040000000005"/>
    <n v="2.92E-2"/>
    <n v="7.8300000000000002E-3"/>
    <n v="7.6000000000000004E-4"/>
    <n v="4.2399999999999998E-3"/>
    <n v="7.9640000000000002E-2"/>
    <n v="0.21026"/>
  </r>
  <r>
    <x v="1"/>
    <x v="24"/>
    <x v="0"/>
    <x v="9"/>
    <n v="1.74"/>
    <n v="220.59"/>
    <n v="37.5"/>
    <n v="9.7599999999999996E-3"/>
    <n v="0"/>
    <n v="1.7000000000000001E-4"/>
    <n v="4.5900000000000003E-3"/>
    <n v="2.6329999999999999E-2"/>
    <n v="0.11197"/>
  </r>
  <r>
    <x v="1"/>
    <x v="24"/>
    <x v="0"/>
    <x v="10"/>
    <n v="11.5"/>
    <n v="374.47"/>
    <n v="127.32007"/>
    <n v="7.5310000000000002E-2"/>
    <n v="2.3910000000000001E-2"/>
    <n v="8.5999999999999998E-4"/>
    <n v="1.431E-2"/>
    <n v="0.20652000000000001"/>
    <n v="0.31748999999999999"/>
  </r>
  <r>
    <x v="1"/>
    <x v="24"/>
    <x v="1"/>
    <x v="0"/>
    <n v="71.52"/>
    <n v="251.82"/>
    <n v="1344.69922"/>
    <n v="0.44622000000000001"/>
    <n v="1.789E-2"/>
    <n v="1.372E-2"/>
    <n v="0.26434999999999997"/>
    <n v="1.2078"/>
    <n v="3.8017799999999999"/>
  </r>
  <r>
    <x v="1"/>
    <x v="24"/>
    <x v="1"/>
    <x v="1"/>
    <n v="38.15"/>
    <n v="200"/>
    <n v="0"/>
    <n v="0.189"/>
    <n v="5.0700000000000002E-2"/>
    <n v="3.0519999999999999E-2"/>
    <n v="0.10922"/>
    <n v="0.52500999999999998"/>
    <n v="0"/>
  </r>
  <r>
    <x v="1"/>
    <x v="24"/>
    <x v="1"/>
    <x v="2"/>
    <n v="36.97"/>
    <n v="396"/>
    <n v="1140.48047"/>
    <n v="0.35626999999999998"/>
    <n v="2.1800000000000001E-3"/>
    <n v="1.651E-2"/>
    <n v="0.22963"/>
    <n v="0.96314999999999995"/>
    <n v="3.0165799999999998"/>
  </r>
  <r>
    <x v="1"/>
    <x v="24"/>
    <x v="1"/>
    <x v="3"/>
    <n v="2.37"/>
    <n v="200"/>
    <n v="0"/>
    <n v="1.174E-2"/>
    <n v="9.8300000000000002E-3"/>
    <n v="5.0000000000000001E-4"/>
    <n v="4.2999999999999999E-4"/>
    <n v="3.2620000000000003E-2"/>
    <n v="0"/>
  </r>
  <r>
    <x v="1"/>
    <x v="24"/>
    <x v="1"/>
    <x v="4"/>
    <n v="23.27"/>
    <n v="1687.94"/>
    <n v="1789.2207000000001"/>
    <n v="0.49067"/>
    <n v="1.9359999999999999E-2"/>
    <n v="0.20324999999999999"/>
    <n v="0.14904999999999999"/>
    <n v="1.3320799999999999"/>
    <n v="3.46997"/>
  </r>
  <r>
    <x v="1"/>
    <x v="24"/>
    <x v="1"/>
    <x v="5"/>
    <n v="103.46"/>
    <n v="290.27"/>
    <n v="2145.0898400000001"/>
    <n v="0.71345999999999998"/>
    <n v="5.4620000000000002E-2"/>
    <n v="0.33255000000000001"/>
    <n v="0.15482000000000001"/>
    <n v="1.9374899999999999"/>
    <n v="5.9323699999999997"/>
  </r>
  <r>
    <x v="1"/>
    <x v="24"/>
    <x v="1"/>
    <x v="6"/>
    <n v="311.17"/>
    <n v="357.46"/>
    <n v="7099.0781200000001"/>
    <n v="2.61436"/>
    <n v="4.0000000000000003E-5"/>
    <n v="0.42298000000000002"/>
    <n v="1.3867"/>
    <n v="7.0931800000000003"/>
    <n v="18.112480000000001"/>
  </r>
  <r>
    <x v="1"/>
    <x v="24"/>
    <x v="1"/>
    <x v="7"/>
    <n v="2.39"/>
    <n v="200"/>
    <n v="0"/>
    <n v="1.184E-2"/>
    <n v="9.6799999999999994E-3"/>
    <n v="8.0000000000000007E-5"/>
    <n v="1.0300000000000001E-3"/>
    <n v="3.2890000000000003E-2"/>
    <n v="0"/>
  </r>
  <r>
    <x v="1"/>
    <x v="24"/>
    <x v="1"/>
    <x v="8"/>
    <n v="20.76"/>
    <n v="1960"/>
    <n v="882"/>
    <n v="0.37054999999999999"/>
    <n v="3.0689999999999999E-2"/>
    <n v="0.23773"/>
    <n v="8.8100000000000001E-3"/>
    <n v="1.0082100000000001"/>
    <n v="1.6626700000000001"/>
  </r>
  <r>
    <x v="1"/>
    <x v="24"/>
    <x v="1"/>
    <x v="9"/>
    <n v="16.11"/>
    <n v="215"/>
    <n v="316.05005"/>
    <n v="8.5959999999999995E-2"/>
    <n v="0"/>
    <n v="9.1E-4"/>
    <n v="5.0299999999999997E-2"/>
    <n v="0.23202"/>
    <n v="0.95035999999999998"/>
  </r>
  <r>
    <x v="1"/>
    <x v="24"/>
    <x v="1"/>
    <x v="10"/>
    <n v="67.2"/>
    <n v="1523.21"/>
    <n v="1706"/>
    <n v="0.74419999999999997"/>
    <n v="0.11068"/>
    <n v="2.12E-2"/>
    <n v="0.13167000000000001"/>
    <n v="2.0303800000000001"/>
    <n v="3.3944200000000002"/>
  </r>
  <r>
    <x v="1"/>
    <x v="24"/>
    <x v="2"/>
    <x v="0"/>
    <n v="12.29"/>
    <n v="200"/>
    <n v="6"/>
    <n v="6.089E-2"/>
    <n v="3.6589999999999998E-2"/>
    <n v="2.8500000000000001E-3"/>
    <n v="1.6459999999999999E-2"/>
    <n v="0.16911999999999999"/>
    <n v="1.8319999999999999E-2"/>
  </r>
  <r>
    <x v="1"/>
    <x v="24"/>
    <x v="2"/>
    <x v="1"/>
    <n v="65.44"/>
    <n v="200"/>
    <n v="0"/>
    <n v="0.32419999999999999"/>
    <n v="0.10184"/>
    <n v="6.3109999999999999E-2"/>
    <n v="0.17638999999999999"/>
    <n v="0.90056999999999998"/>
    <n v="0"/>
  </r>
  <r>
    <x v="1"/>
    <x v="24"/>
    <x v="2"/>
    <x v="2"/>
    <n v="4.08"/>
    <n v="200"/>
    <n v="0"/>
    <n v="2.0209999999999999E-2"/>
    <n v="1.2E-2"/>
    <n v="8.0000000000000007E-5"/>
    <n v="1.67E-3"/>
    <n v="5.6149999999999999E-2"/>
    <n v="0"/>
  </r>
  <r>
    <x v="1"/>
    <x v="24"/>
    <x v="2"/>
    <x v="3"/>
    <n v="4.12"/>
    <n v="200"/>
    <n v="2"/>
    <n v="2.0410000000000001E-2"/>
    <n v="1.6129999999999999E-2"/>
    <n v="8.0000000000000004E-4"/>
    <n v="1.25E-3"/>
    <n v="5.6689999999999997E-2"/>
    <n v="6.11E-3"/>
  </r>
  <r>
    <x v="1"/>
    <x v="24"/>
    <x v="2"/>
    <x v="4"/>
    <n v="24.54"/>
    <n v="200"/>
    <n v="0"/>
    <n v="0.12157999999999999"/>
    <n v="7.6999999999999996E-4"/>
    <n v="0.10301"/>
    <n v="2.7999999999999998E-4"/>
    <n v="0.33771000000000001"/>
    <n v="0"/>
  </r>
  <r>
    <x v="1"/>
    <x v="24"/>
    <x v="2"/>
    <x v="5"/>
    <n v="49.09"/>
    <n v="200"/>
    <n v="0"/>
    <n v="0.2432"/>
    <n v="2.2939999999999999E-2"/>
    <n v="0.11568000000000001"/>
    <n v="5.0939999999999999E-2"/>
    <n v="0.67556000000000005"/>
    <n v="0"/>
  </r>
  <r>
    <x v="1"/>
    <x v="24"/>
    <x v="2"/>
    <x v="6"/>
    <n v="126.79"/>
    <n v="200"/>
    <n v="0"/>
    <n v="0.62814999999999999"/>
    <n v="7.5799999999999999E-3"/>
    <n v="4.947E-2"/>
    <n v="0.35435"/>
    <n v="1.74485"/>
    <n v="0"/>
  </r>
  <r>
    <x v="1"/>
    <x v="24"/>
    <x v="2"/>
    <x v="7"/>
    <n v="4.1399999999999997"/>
    <n v="200"/>
    <n v="6"/>
    <n v="2.051E-2"/>
    <n v="1.6879999999999999E-2"/>
    <n v="5.0000000000000002E-5"/>
    <n v="2.5400000000000002E-3"/>
    <n v="5.6950000000000001E-2"/>
    <n v="1.8319999999999999E-2"/>
  </r>
  <r>
    <x v="1"/>
    <x v="24"/>
    <x v="2"/>
    <x v="8"/>
    <n v="24.57"/>
    <n v="200"/>
    <n v="6"/>
    <n v="0.12173"/>
    <n v="6.4000000000000001E-2"/>
    <n v="1.2E-2"/>
    <n v="3.8789999999999998E-2"/>
    <n v="0.33810000000000001"/>
    <n v="1.8319999999999999E-2"/>
  </r>
  <r>
    <x v="1"/>
    <x v="24"/>
    <x v="2"/>
    <x v="9"/>
    <n v="0.01"/>
    <n v="200"/>
    <n v="2"/>
    <n v="5.0000000000000002E-5"/>
    <n v="5.0000000000000002E-5"/>
    <n v="0"/>
    <n v="0"/>
    <n v="1.2999999999999999E-4"/>
    <n v="6.11E-3"/>
  </r>
  <r>
    <x v="1"/>
    <x v="24"/>
    <x v="2"/>
    <x v="10"/>
    <n v="94.08"/>
    <n v="199.96"/>
    <n v="2"/>
    <n v="0.46609"/>
    <n v="0.22531999999999999"/>
    <n v="2.138E-2"/>
    <n v="0.12426"/>
    <n v="1.2947"/>
    <n v="6.11E-3"/>
  </r>
  <r>
    <x v="1"/>
    <x v="24"/>
    <x v="3"/>
    <x v="0"/>
    <n v="1.46"/>
    <n v="200"/>
    <n v="0"/>
    <n v="7.2300000000000003E-3"/>
    <n v="5.0200000000000002E-3"/>
    <n v="2.7999999999999998E-4"/>
    <n v="1.32E-3"/>
    <n v="2.009E-2"/>
    <n v="0"/>
  </r>
  <r>
    <x v="1"/>
    <x v="24"/>
    <x v="3"/>
    <x v="1"/>
    <n v="7.88"/>
    <n v="200"/>
    <n v="0"/>
    <n v="3.9039999999999998E-2"/>
    <n v="1.274E-2"/>
    <n v="2.66E-3"/>
    <n v="1.7100000000000001E-2"/>
    <n v="0.10843999999999999"/>
    <n v="0"/>
  </r>
  <r>
    <x v="1"/>
    <x v="24"/>
    <x v="3"/>
    <x v="2"/>
    <n v="0.47"/>
    <n v="200"/>
    <n v="0"/>
    <n v="2.33E-3"/>
    <n v="1.8799999999999999E-3"/>
    <n v="0"/>
    <n v="1.6000000000000001E-4"/>
    <n v="6.4700000000000001E-3"/>
    <n v="0"/>
  </r>
  <r>
    <x v="1"/>
    <x v="24"/>
    <x v="3"/>
    <x v="3"/>
    <n v="0.5"/>
    <n v="200"/>
    <n v="0"/>
    <n v="2.48E-3"/>
    <n v="1.9599999999999999E-3"/>
    <n v="9.0000000000000006E-5"/>
    <n v="1E-4"/>
    <n v="6.8799999999999998E-3"/>
    <n v="0"/>
  </r>
  <r>
    <x v="1"/>
    <x v="24"/>
    <x v="3"/>
    <x v="4"/>
    <n v="2.97"/>
    <n v="200"/>
    <n v="0"/>
    <n v="1.4710000000000001E-2"/>
    <n v="0"/>
    <n v="8.94E-3"/>
    <n v="3.62E-3"/>
    <n v="4.0869999999999997E-2"/>
    <n v="0"/>
  </r>
  <r>
    <x v="1"/>
    <x v="24"/>
    <x v="3"/>
    <x v="5"/>
    <n v="5.94"/>
    <n v="200"/>
    <n v="0"/>
    <n v="2.9430000000000001E-2"/>
    <n v="9.8799999999999999E-3"/>
    <n v="6.3299999999999997E-3"/>
    <n v="3.13E-3"/>
    <n v="8.1739999999999993E-2"/>
    <n v="0"/>
  </r>
  <r>
    <x v="1"/>
    <x v="24"/>
    <x v="3"/>
    <x v="6"/>
    <n v="15.34"/>
    <n v="200"/>
    <n v="0"/>
    <n v="7.5999999999999998E-2"/>
    <n v="5.0000000000000002E-5"/>
    <n v="7.1300000000000001E-3"/>
    <n v="5.3069999999999999E-2"/>
    <n v="0.21110000000000001"/>
    <n v="0"/>
  </r>
  <r>
    <x v="1"/>
    <x v="24"/>
    <x v="3"/>
    <x v="7"/>
    <n v="0.5"/>
    <n v="200"/>
    <n v="0"/>
    <n v="2.48E-3"/>
    <n v="2.1099999999999999E-3"/>
    <n v="0"/>
    <n v="1.3999999999999999E-4"/>
    <n v="6.8799999999999998E-3"/>
    <n v="0"/>
  </r>
  <r>
    <x v="1"/>
    <x v="24"/>
    <x v="3"/>
    <x v="8"/>
    <n v="2.98"/>
    <n v="200"/>
    <n v="2"/>
    <n v="1.4760000000000001E-2"/>
    <n v="9.7000000000000003E-3"/>
    <n v="9.0000000000000006E-5"/>
    <n v="2.5400000000000002E-3"/>
    <n v="4.1009999999999998E-2"/>
    <n v="6.11E-3"/>
  </r>
  <r>
    <x v="1"/>
    <x v="24"/>
    <x v="3"/>
    <x v="9"/>
    <n v="0"/>
    <n v="200"/>
    <n v="0"/>
    <n v="0"/>
    <n v="0"/>
    <n v="0"/>
    <n v="0"/>
    <n v="0"/>
    <n v="0"/>
  </r>
  <r>
    <x v="1"/>
    <x v="24"/>
    <x v="3"/>
    <x v="10"/>
    <n v="11.4"/>
    <n v="200"/>
    <n v="0"/>
    <n v="5.6480000000000002E-2"/>
    <n v="4.3220000000000001E-2"/>
    <n v="1.81E-3"/>
    <n v="4.6499999999999996E-3"/>
    <n v="0.15687999999999999"/>
    <n v="0"/>
  </r>
  <r>
    <x v="1"/>
    <x v="24"/>
    <x v="4"/>
    <x v="0"/>
    <n v="8.2100000000000009"/>
    <n v="200"/>
    <n v="2"/>
    <n v="4.0669999999999998E-2"/>
    <n v="1.993E-2"/>
    <n v="1.72E-3"/>
    <n v="8.6999999999999994E-3"/>
    <n v="0.11298"/>
    <n v="6.11E-3"/>
  </r>
  <r>
    <x v="1"/>
    <x v="24"/>
    <x v="4"/>
    <x v="1"/>
    <n v="43.81"/>
    <n v="200"/>
    <n v="0"/>
    <n v="0.21704000000000001"/>
    <n v="6.7890000000000006E-2"/>
    <n v="2.4140000000000002E-2"/>
    <n v="2.5329999999999998E-2"/>
    <n v="0.60289999999999999"/>
    <n v="0"/>
  </r>
  <r>
    <x v="1"/>
    <x v="24"/>
    <x v="4"/>
    <x v="2"/>
    <n v="2.73"/>
    <n v="200"/>
    <n v="0"/>
    <n v="1.353E-2"/>
    <n v="8.6800000000000002E-3"/>
    <n v="1.9000000000000001E-4"/>
    <n v="6.9999999999999994E-5"/>
    <n v="3.7569999999999999E-2"/>
    <n v="0"/>
  </r>
  <r>
    <x v="1"/>
    <x v="24"/>
    <x v="4"/>
    <x v="3"/>
    <n v="2.75"/>
    <n v="200"/>
    <n v="2"/>
    <n v="1.362E-2"/>
    <n v="1.073E-2"/>
    <n v="4.6000000000000001E-4"/>
    <n v="3.6999999999999999E-4"/>
    <n v="3.7839999999999999E-2"/>
    <n v="6.11E-3"/>
  </r>
  <r>
    <x v="1"/>
    <x v="24"/>
    <x v="4"/>
    <x v="4"/>
    <n v="16.420000000000002"/>
    <n v="200"/>
    <n v="0"/>
    <n v="8.1350000000000006E-2"/>
    <n v="6.8000000000000005E-4"/>
    <n v="6.2810000000000005E-2"/>
    <n v="1.7700000000000001E-3"/>
    <n v="0.22597"/>
    <n v="0"/>
  </r>
  <r>
    <x v="1"/>
    <x v="24"/>
    <x v="4"/>
    <x v="5"/>
    <n v="32.9"/>
    <n v="200"/>
    <n v="0"/>
    <n v="0.16299"/>
    <n v="2.9510000000000002E-2"/>
    <n v="4.9959999999999997E-2"/>
    <n v="5.6600000000000001E-3"/>
    <n v="0.45276"/>
    <n v="0"/>
  </r>
  <r>
    <x v="1"/>
    <x v="24"/>
    <x v="4"/>
    <x v="6"/>
    <n v="84.87"/>
    <n v="200"/>
    <n v="0"/>
    <n v="0.42046"/>
    <n v="3.5E-4"/>
    <n v="7.26E-3"/>
    <n v="0.11166"/>
    <n v="1.1679600000000001"/>
    <n v="0"/>
  </r>
  <r>
    <x v="1"/>
    <x v="24"/>
    <x v="4"/>
    <x v="7"/>
    <n v="2.76"/>
    <n v="200"/>
    <n v="4"/>
    <n v="1.367E-2"/>
    <n v="1.0999999999999999E-2"/>
    <n v="5.0000000000000002E-5"/>
    <n v="3.2000000000000003E-4"/>
    <n v="3.7969999999999997E-2"/>
    <n v="1.221E-2"/>
  </r>
  <r>
    <x v="1"/>
    <x v="24"/>
    <x v="4"/>
    <x v="8"/>
    <n v="16.48"/>
    <n v="200"/>
    <n v="6"/>
    <n v="8.165E-2"/>
    <n v="3.6889999999999999E-2"/>
    <n v="1.353E-2"/>
    <n v="1.0359999999999999E-2"/>
    <n v="0.22677"/>
    <n v="1.8319999999999999E-2"/>
  </r>
  <r>
    <x v="1"/>
    <x v="24"/>
    <x v="4"/>
    <x v="9"/>
    <n v="0.01"/>
    <n v="200"/>
    <n v="2"/>
    <n v="5.0000000000000002E-5"/>
    <n v="5.0000000000000002E-5"/>
    <n v="0"/>
    <n v="0"/>
    <n v="1.2999999999999999E-4"/>
    <n v="6.11E-3"/>
  </r>
  <r>
    <x v="1"/>
    <x v="24"/>
    <x v="4"/>
    <x v="10"/>
    <n v="63.02"/>
    <n v="200"/>
    <n v="0"/>
    <n v="0.31222"/>
    <n v="0.11183"/>
    <n v="7.77E-3"/>
    <n v="5.45E-2"/>
    <n v="0.86726000000000003"/>
    <n v="0"/>
  </r>
  <r>
    <x v="1"/>
    <x v="24"/>
    <x v="5"/>
    <x v="0"/>
    <n v="0.89"/>
    <n v="200"/>
    <n v="0"/>
    <n v="4.4099999999999999E-3"/>
    <n v="2.63E-3"/>
    <n v="3.0000000000000001E-5"/>
    <n v="6.4000000000000005E-4"/>
    <n v="1.225E-2"/>
    <n v="0"/>
  </r>
  <r>
    <x v="1"/>
    <x v="24"/>
    <x v="5"/>
    <x v="1"/>
    <n v="4.9000000000000004"/>
    <n v="200"/>
    <n v="0"/>
    <n v="2.4279999999999999E-2"/>
    <n v="6.5100000000000002E-3"/>
    <n v="1.3799999999999999E-3"/>
    <n v="4.2300000000000003E-3"/>
    <n v="6.7430000000000004E-2"/>
    <n v="0"/>
  </r>
  <r>
    <x v="1"/>
    <x v="24"/>
    <x v="5"/>
    <x v="2"/>
    <n v="0.28999999999999998"/>
    <n v="200"/>
    <n v="0"/>
    <n v="1.4400000000000001E-3"/>
    <n v="9.6000000000000002E-4"/>
    <n v="0"/>
    <n v="1.0000000000000001E-5"/>
    <n v="3.9899999999999996E-3"/>
    <n v="0"/>
  </r>
  <r>
    <x v="1"/>
    <x v="24"/>
    <x v="5"/>
    <x v="3"/>
    <n v="0.28999999999999998"/>
    <n v="200"/>
    <n v="0"/>
    <n v="1.4400000000000001E-3"/>
    <n v="1.16E-3"/>
    <n v="3.0000000000000001E-5"/>
    <n v="3.0000000000000001E-5"/>
    <n v="3.9899999999999996E-3"/>
    <n v="0"/>
  </r>
  <r>
    <x v="1"/>
    <x v="24"/>
    <x v="5"/>
    <x v="4"/>
    <n v="1.85"/>
    <n v="200"/>
    <n v="0"/>
    <n v="9.1699999999999993E-3"/>
    <n v="1.3999999999999999E-4"/>
    <n v="6.7400000000000003E-3"/>
    <n v="9.6000000000000002E-4"/>
    <n v="2.546E-2"/>
    <n v="0"/>
  </r>
  <r>
    <x v="1"/>
    <x v="24"/>
    <x v="5"/>
    <x v="5"/>
    <n v="3.7"/>
    <n v="200"/>
    <n v="0"/>
    <n v="1.8329999999999999E-2"/>
    <n v="7.5599999999999999E-3"/>
    <n v="7.0600000000000003E-3"/>
    <n v="1.3600000000000001E-3"/>
    <n v="5.092E-2"/>
    <n v="0"/>
  </r>
  <r>
    <x v="1"/>
    <x v="24"/>
    <x v="5"/>
    <x v="6"/>
    <n v="9.58"/>
    <n v="200"/>
    <n v="0"/>
    <n v="4.7460000000000002E-2"/>
    <n v="0"/>
    <n v="2.1199999999999999E-3"/>
    <n v="1.0670000000000001E-2"/>
    <n v="0.13184000000000001"/>
    <n v="0"/>
  </r>
  <r>
    <x v="1"/>
    <x v="24"/>
    <x v="5"/>
    <x v="7"/>
    <n v="0.28999999999999998"/>
    <n v="200"/>
    <n v="0"/>
    <n v="1.4400000000000001E-3"/>
    <n v="1.1299999999999999E-3"/>
    <n v="0"/>
    <n v="4.0000000000000003E-5"/>
    <n v="3.9899999999999996E-3"/>
    <n v="0"/>
  </r>
  <r>
    <x v="1"/>
    <x v="24"/>
    <x v="5"/>
    <x v="8"/>
    <n v="1.85"/>
    <n v="200"/>
    <n v="0"/>
    <n v="9.1699999999999993E-3"/>
    <n v="4.1700000000000001E-3"/>
    <n v="4.2999999999999999E-4"/>
    <n v="1.6000000000000001E-3"/>
    <n v="2.546E-2"/>
    <n v="0"/>
  </r>
  <r>
    <x v="1"/>
    <x v="24"/>
    <x v="5"/>
    <x v="9"/>
    <n v="0"/>
    <n v="200"/>
    <n v="0"/>
    <n v="0"/>
    <n v="0"/>
    <n v="0"/>
    <n v="0"/>
    <n v="0"/>
    <n v="0"/>
  </r>
  <r>
    <x v="1"/>
    <x v="24"/>
    <x v="5"/>
    <x v="10"/>
    <n v="7.09"/>
    <n v="200"/>
    <n v="0"/>
    <n v="3.5130000000000002E-2"/>
    <n v="2.6540000000000001E-2"/>
    <n v="2.9E-4"/>
    <n v="3.1900000000000001E-3"/>
    <n v="9.7570000000000004E-2"/>
    <n v="0"/>
  </r>
  <r>
    <x v="1"/>
    <x v="24"/>
    <x v="6"/>
    <x v="0"/>
    <n v="2.4900000000000002"/>
    <n v="200"/>
    <n v="0"/>
    <n v="1.234E-2"/>
    <n v="6.9499999999999996E-3"/>
    <n v="3.1E-4"/>
    <n v="2.99E-3"/>
    <n v="3.4270000000000002E-2"/>
    <n v="0"/>
  </r>
  <r>
    <x v="1"/>
    <x v="24"/>
    <x v="6"/>
    <x v="1"/>
    <n v="13.48"/>
    <n v="200"/>
    <n v="0"/>
    <n v="6.6780000000000006E-2"/>
    <n v="2.4049999999999998E-2"/>
    <n v="1.221E-2"/>
    <n v="9.6600000000000002E-3"/>
    <n v="0.18551000000000001"/>
    <n v="0"/>
  </r>
  <r>
    <x v="1"/>
    <x v="24"/>
    <x v="6"/>
    <x v="2"/>
    <n v="0.84"/>
    <n v="200"/>
    <n v="0"/>
    <n v="4.1599999999999996E-3"/>
    <n v="2.3999999999999998E-3"/>
    <n v="2.0000000000000002E-5"/>
    <n v="4.0000000000000003E-5"/>
    <n v="1.1560000000000001E-2"/>
    <n v="0"/>
  </r>
  <r>
    <x v="1"/>
    <x v="24"/>
    <x v="6"/>
    <x v="3"/>
    <n v="0.84"/>
    <n v="200"/>
    <n v="2"/>
    <n v="4.1599999999999996E-3"/>
    <n v="3.1199999999999999E-3"/>
    <n v="2.1000000000000001E-4"/>
    <n v="5.0000000000000002E-5"/>
    <n v="1.155E-2"/>
    <n v="6.11E-3"/>
  </r>
  <r>
    <x v="1"/>
    <x v="24"/>
    <x v="6"/>
    <x v="4"/>
    <n v="5.04"/>
    <n v="200"/>
    <n v="0"/>
    <n v="2.4969999999999999E-2"/>
    <n v="0"/>
    <n v="1.8849999999999999E-2"/>
    <n v="2.3600000000000001E-3"/>
    <n v="6.9360000000000005E-2"/>
    <n v="0"/>
  </r>
  <r>
    <x v="1"/>
    <x v="24"/>
    <x v="6"/>
    <x v="5"/>
    <n v="10.08"/>
    <n v="200"/>
    <n v="0"/>
    <n v="4.9939999999999998E-2"/>
    <n v="1.6369999999999999E-2"/>
    <n v="1.2749999999999999E-2"/>
    <n v="3.0000000000000001E-3"/>
    <n v="0.13872000000000001"/>
    <n v="0"/>
  </r>
  <r>
    <x v="1"/>
    <x v="24"/>
    <x v="6"/>
    <x v="6"/>
    <n v="26.08"/>
    <n v="200"/>
    <n v="0"/>
    <n v="0.12920999999999999"/>
    <n v="0"/>
    <n v="9.7300000000000008E-3"/>
    <n v="5.5500000000000001E-2"/>
    <n v="0.35891000000000001"/>
    <n v="0"/>
  </r>
  <r>
    <x v="1"/>
    <x v="24"/>
    <x v="6"/>
    <x v="7"/>
    <n v="0.86"/>
    <n v="200"/>
    <n v="4"/>
    <n v="4.2599999999999999E-3"/>
    <n v="3.4199999999999999E-3"/>
    <n v="4.0000000000000003E-5"/>
    <n v="1.4999999999999999E-4"/>
    <n v="1.1820000000000001E-2"/>
    <n v="1.221E-2"/>
  </r>
  <r>
    <x v="1"/>
    <x v="24"/>
    <x v="6"/>
    <x v="8"/>
    <n v="5.09"/>
    <n v="200"/>
    <n v="6"/>
    <n v="2.5219999999999999E-2"/>
    <n v="1.2970000000000001E-2"/>
    <n v="3.1099999999999999E-3"/>
    <n v="4.0600000000000002E-3"/>
    <n v="7.0029999999999995E-2"/>
    <n v="1.8319999999999999E-2"/>
  </r>
  <r>
    <x v="1"/>
    <x v="24"/>
    <x v="6"/>
    <x v="9"/>
    <n v="0.03"/>
    <n v="200"/>
    <n v="4"/>
    <n v="1.4999999999999999E-4"/>
    <n v="1.4999999999999999E-4"/>
    <n v="0"/>
    <n v="0"/>
    <n v="4.0000000000000002E-4"/>
    <n v="1.221E-2"/>
  </r>
  <r>
    <x v="1"/>
    <x v="24"/>
    <x v="6"/>
    <x v="10"/>
    <n v="19.350000000000001"/>
    <n v="200"/>
    <n v="2"/>
    <n v="9.5860000000000001E-2"/>
    <n v="4.9070000000000003E-2"/>
    <n v="1.0200000000000001E-3"/>
    <n v="6.0400000000000002E-3"/>
    <n v="0.26628000000000002"/>
    <n v="6.11E-3"/>
  </r>
  <r>
    <x v="1"/>
    <x v="24"/>
    <x v="7"/>
    <x v="0"/>
    <n v="1.77"/>
    <n v="200"/>
    <n v="0"/>
    <n v="8.77E-3"/>
    <n v="5.3699999999999998E-3"/>
    <n v="1.6000000000000001E-4"/>
    <n v="2.1900000000000001E-3"/>
    <n v="2.436E-2"/>
    <n v="0"/>
  </r>
  <r>
    <x v="1"/>
    <x v="24"/>
    <x v="7"/>
    <x v="1"/>
    <n v="9.6300000000000008"/>
    <n v="200"/>
    <n v="0"/>
    <n v="4.7710000000000002E-2"/>
    <n v="2.1299999999999999E-2"/>
    <n v="5.6899999999999997E-3"/>
    <n v="1.274E-2"/>
    <n v="0.13253000000000001"/>
    <n v="0"/>
  </r>
  <r>
    <x v="1"/>
    <x v="24"/>
    <x v="7"/>
    <x v="2"/>
    <n v="0.57999999999999996"/>
    <n v="200"/>
    <n v="0"/>
    <n v="2.8700000000000002E-3"/>
    <n v="1.97E-3"/>
    <n v="2.0000000000000002E-5"/>
    <n v="3.4000000000000002E-4"/>
    <n v="7.9799999999999992E-3"/>
    <n v="0"/>
  </r>
  <r>
    <x v="1"/>
    <x v="24"/>
    <x v="7"/>
    <x v="3"/>
    <n v="0.61"/>
    <n v="200"/>
    <n v="0"/>
    <n v="3.0200000000000001E-3"/>
    <n v="2.6099999999999999E-3"/>
    <n v="9.0000000000000006E-5"/>
    <n v="6.9999999999999994E-5"/>
    <n v="8.3899999999999999E-3"/>
    <n v="0"/>
  </r>
  <r>
    <x v="1"/>
    <x v="24"/>
    <x v="7"/>
    <x v="4"/>
    <n v="3.59"/>
    <n v="200"/>
    <n v="0"/>
    <n v="1.779E-2"/>
    <n v="0"/>
    <n v="1.4460000000000001E-2"/>
    <n v="7.2000000000000005E-4"/>
    <n v="4.9399999999999999E-2"/>
    <n v="0"/>
  </r>
  <r>
    <x v="1"/>
    <x v="24"/>
    <x v="7"/>
    <x v="5"/>
    <n v="7.32"/>
    <n v="1999.95"/>
    <n v="20"/>
    <n v="3.85E-2"/>
    <n v="1.257E-2"/>
    <n v="2.4500000000000001E-2"/>
    <n v="7.3999999999999999E-4"/>
    <n v="0.10673000000000001"/>
    <n v="3.7650000000000003E-2"/>
  </r>
  <r>
    <x v="1"/>
    <x v="24"/>
    <x v="7"/>
    <x v="6"/>
    <n v="18.82"/>
    <n v="578.99"/>
    <n v="5.7900400000000003"/>
    <n v="9.3329999999999996E-2"/>
    <n v="0"/>
    <n v="1.601E-2"/>
    <n v="5.4989999999999997E-2"/>
    <n v="0.25924000000000003"/>
    <n v="1.414E-2"/>
  </r>
  <r>
    <x v="1"/>
    <x v="24"/>
    <x v="7"/>
    <x v="7"/>
    <n v="0.61"/>
    <n v="200"/>
    <n v="0"/>
    <n v="3.0200000000000001E-3"/>
    <n v="2.63E-3"/>
    <n v="1.0000000000000001E-5"/>
    <n v="2.7999999999999998E-4"/>
    <n v="8.3899999999999999E-3"/>
    <n v="0"/>
  </r>
  <r>
    <x v="1"/>
    <x v="24"/>
    <x v="7"/>
    <x v="8"/>
    <n v="3.63"/>
    <n v="200"/>
    <n v="0"/>
    <n v="1.7979999999999999E-2"/>
    <n v="6.4999999999999997E-3"/>
    <n v="3.3300000000000001E-3"/>
    <n v="4.9199999999999999E-3"/>
    <n v="4.9959999999999997E-2"/>
    <n v="0"/>
  </r>
  <r>
    <x v="1"/>
    <x v="24"/>
    <x v="7"/>
    <x v="9"/>
    <n v="0"/>
    <n v="200"/>
    <n v="0"/>
    <n v="0"/>
    <n v="0"/>
    <n v="0"/>
    <n v="0"/>
    <n v="0"/>
    <n v="0"/>
  </r>
  <r>
    <x v="1"/>
    <x v="24"/>
    <x v="7"/>
    <x v="10"/>
    <n v="13.94"/>
    <n v="200"/>
    <n v="0"/>
    <n v="6.9059999999999996E-2"/>
    <n v="5.1529999999999999E-2"/>
    <n v="2.1000000000000001E-4"/>
    <n v="1.516E-2"/>
    <n v="0.19184000000000001"/>
    <n v="0"/>
  </r>
  <r>
    <x v="1"/>
    <x v="24"/>
    <x v="8"/>
    <x v="0"/>
    <n v="13.39"/>
    <n v="319.16000000000003"/>
    <n v="239.37011999999999"/>
    <n v="9.8830000000000001E-2"/>
    <n v="1.7420000000000001E-2"/>
    <n v="3.1390000000000001E-2"/>
    <n v="2.2540000000000001E-2"/>
    <n v="0.26880999999999999"/>
    <n v="0.64964999999999995"/>
  </r>
  <r>
    <x v="1"/>
    <x v="24"/>
    <x v="8"/>
    <x v="1"/>
    <n v="24.77"/>
    <n v="776.98"/>
    <n v="15.540039999999999"/>
    <n v="0.12558"/>
    <n v="9.153E-2"/>
    <n v="4.5100000000000001E-3"/>
    <n v="1.5779999999999999E-2"/>
    <n v="0.34859000000000001"/>
    <n v="3.3770000000000001E-2"/>
  </r>
  <r>
    <x v="1"/>
    <x v="24"/>
    <x v="8"/>
    <x v="2"/>
    <n v="1.54"/>
    <n v="200"/>
    <n v="0"/>
    <n v="7.6499999999999997E-3"/>
    <n v="1.2899999999999999E-3"/>
    <n v="1E-4"/>
    <n v="4.6999999999999999E-4"/>
    <n v="2.1239999999999998E-2"/>
    <n v="0"/>
  </r>
  <r>
    <x v="1"/>
    <x v="24"/>
    <x v="8"/>
    <x v="3"/>
    <n v="2.12"/>
    <n v="200"/>
    <n v="12"/>
    <n v="1.051E-2"/>
    <n v="6.0899999999999999E-3"/>
    <n v="1.49E-3"/>
    <n v="8.0999999999999996E-4"/>
    <n v="2.896E-2"/>
    <n v="3.6639999999999999E-2"/>
  </r>
  <r>
    <x v="1"/>
    <x v="24"/>
    <x v="8"/>
    <x v="4"/>
    <n v="23.85"/>
    <n v="1019.77"/>
    <n v="1070.7597699999999"/>
    <n v="0.42587999999999998"/>
    <n v="2.7E-4"/>
    <n v="0.19700999999999999"/>
    <n v="0.10647"/>
    <n v="1.1556299999999999"/>
    <n v="2.2705199999999999"/>
  </r>
  <r>
    <x v="1"/>
    <x v="24"/>
    <x v="8"/>
    <x v="5"/>
    <n v="20.329999999999998"/>
    <n v="1999.99"/>
    <n v="240"/>
    <n v="0.18340000000000001"/>
    <n v="3.5630000000000002E-2"/>
    <n v="0.11065999999999999"/>
    <n v="3.0200000000000001E-3"/>
    <n v="0.50302999999999998"/>
    <n v="0.45179000000000002"/>
  </r>
  <r>
    <x v="1"/>
    <x v="24"/>
    <x v="8"/>
    <x v="6"/>
    <n v="89.82"/>
    <n v="283.95"/>
    <n v="1280.6093800000001"/>
    <n v="0.57931999999999995"/>
    <n v="0"/>
    <n v="0.10779"/>
    <n v="0.23674999999999999"/>
    <n v="1.58318"/>
    <n v="3.5018400000000001"/>
  </r>
  <r>
    <x v="1"/>
    <x v="24"/>
    <x v="8"/>
    <x v="7"/>
    <n v="1.56"/>
    <n v="200"/>
    <n v="4"/>
    <n v="7.7299999999999999E-3"/>
    <n v="6.4400000000000004E-3"/>
    <n v="3.0000000000000001E-5"/>
    <n v="3.4000000000000002E-4"/>
    <n v="2.145E-2"/>
    <n v="1.221E-2"/>
  </r>
  <r>
    <x v="1"/>
    <x v="24"/>
    <x v="8"/>
    <x v="8"/>
    <n v="32.03"/>
    <n v="288.14"/>
    <n v="936.44042999999999"/>
    <n v="0.25348999999999999"/>
    <n v="2.0060000000000001E-2"/>
    <n v="4.0669999999999998E-2"/>
    <n v="7.7149999999999996E-2"/>
    <n v="0.68816999999999995"/>
    <n v="2.5674000000000001"/>
  </r>
  <r>
    <x v="1"/>
    <x v="24"/>
    <x v="8"/>
    <x v="9"/>
    <n v="0.66"/>
    <n v="206"/>
    <n v="18.540009999999999"/>
    <n v="3.3999999999999998E-3"/>
    <n v="1.3999999999999999E-4"/>
    <n v="3.4000000000000002E-4"/>
    <n v="1.1100000000000001E-3"/>
    <n v="9.1800000000000007E-3"/>
    <n v="5.6250000000000001E-2"/>
  </r>
  <r>
    <x v="1"/>
    <x v="24"/>
    <x v="8"/>
    <x v="10"/>
    <n v="36.86"/>
    <n v="331.09"/>
    <n v="39.729979999999998"/>
    <n v="0.18861"/>
    <n v="8.9959999999999998E-2"/>
    <n v="5.2700000000000004E-3"/>
    <n v="2.5010000000000001E-2"/>
    <n v="0.52293999999999996"/>
    <n v="0.10611"/>
  </r>
  <r>
    <x v="1"/>
    <x v="25"/>
    <x v="0"/>
    <x v="0"/>
    <n v="2.85"/>
    <n v="205"/>
    <n v="41"/>
    <n v="1.4449999999999999E-2"/>
    <n v="4.5399999999999998E-3"/>
    <n v="5.0000000000000002E-5"/>
    <n v="2.3400000000000001E-3"/>
    <n v="3.9370000000000002E-2"/>
    <n v="0.12129"/>
  </r>
  <r>
    <x v="1"/>
    <x v="25"/>
    <x v="0"/>
    <x v="1"/>
    <n v="8.1999999999999993"/>
    <n v="312"/>
    <n v="65.520020000000002"/>
    <n v="4.7350000000000003E-2"/>
    <n v="1.034E-2"/>
    <n v="6.6100000000000004E-3"/>
    <n v="1.091E-2"/>
    <n v="0.13"/>
    <n v="0.17754"/>
  </r>
  <r>
    <x v="1"/>
    <x v="25"/>
    <x v="0"/>
    <x v="2"/>
    <n v="0.36"/>
    <n v="200"/>
    <n v="0"/>
    <n v="1.7799999999999999E-3"/>
    <n v="9.3000000000000005E-4"/>
    <n v="0"/>
    <n v="6.9999999999999994E-5"/>
    <n v="4.9500000000000004E-3"/>
    <n v="0"/>
  </r>
  <r>
    <x v="1"/>
    <x v="25"/>
    <x v="0"/>
    <x v="3"/>
    <n v="0.37"/>
    <n v="200"/>
    <n v="2"/>
    <n v="1.83E-3"/>
    <n v="1.3500000000000001E-3"/>
    <n v="4.0000000000000003E-5"/>
    <n v="3.0000000000000001E-5"/>
    <n v="5.0899999999999999E-3"/>
    <n v="5.9500000000000004E-3"/>
  </r>
  <r>
    <x v="1"/>
    <x v="25"/>
    <x v="0"/>
    <x v="4"/>
    <n v="5.63"/>
    <n v="566.58000000000004"/>
    <n v="175.63989000000001"/>
    <n v="6.2560000000000004E-2"/>
    <n v="0"/>
    <n v="6.7099999999999998E-3"/>
    <n v="1.7420000000000001E-2"/>
    <n v="0.16966999999999999"/>
    <n v="0.39451999999999998"/>
  </r>
  <r>
    <x v="1"/>
    <x v="25"/>
    <x v="0"/>
    <x v="5"/>
    <n v="9.69"/>
    <n v="238.64"/>
    <n v="124.09009"/>
    <n v="5.4120000000000001E-2"/>
    <n v="3.8E-3"/>
    <n v="1.1599999999999999E-2"/>
    <n v="8.8199999999999997E-3"/>
    <n v="0.14763000000000001"/>
    <n v="0.35188000000000003"/>
  </r>
  <r>
    <x v="1"/>
    <x v="25"/>
    <x v="0"/>
    <x v="6"/>
    <n v="12.53"/>
    <n v="520.17999999999995"/>
    <n v="57.219970000000004"/>
    <n v="7.2639999999999996E-2"/>
    <n v="1.069E-2"/>
    <n v="2.5000000000000001E-4"/>
    <n v="2.1839999999999998E-2"/>
    <n v="0.20038"/>
    <n v="0.13902999999999999"/>
  </r>
  <r>
    <x v="1"/>
    <x v="25"/>
    <x v="0"/>
    <x v="7"/>
    <n v="0.38"/>
    <n v="200"/>
    <n v="2"/>
    <n v="1.8799999999999999E-3"/>
    <n v="1.4499999999999999E-3"/>
    <n v="0"/>
    <n v="9.0000000000000006E-5"/>
    <n v="5.2199999999999998E-3"/>
    <n v="5.9500000000000004E-3"/>
  </r>
  <r>
    <x v="1"/>
    <x v="25"/>
    <x v="0"/>
    <x v="8"/>
    <n v="4.4000000000000004"/>
    <n v="344.96"/>
    <n v="82.790040000000005"/>
    <n v="3.125E-2"/>
    <n v="7.9699999999999997E-3"/>
    <n v="8.1999999999999998E-4"/>
    <n v="4.5900000000000003E-3"/>
    <n v="8.5110000000000005E-2"/>
    <n v="0.21679000000000001"/>
  </r>
  <r>
    <x v="1"/>
    <x v="25"/>
    <x v="0"/>
    <x v="9"/>
    <n v="1.91"/>
    <n v="221.18"/>
    <n v="37.600009999999997"/>
    <n v="1.069E-2"/>
    <n v="0"/>
    <n v="1.9000000000000001E-4"/>
    <n v="5.0099999999999997E-3"/>
    <n v="2.8819999999999998E-2"/>
    <n v="0.10933"/>
  </r>
  <r>
    <x v="1"/>
    <x v="25"/>
    <x v="0"/>
    <x v="10"/>
    <n v="11.86"/>
    <n v="393.47"/>
    <n v="141.6499"/>
    <n v="7.8829999999999997E-2"/>
    <n v="2.3910000000000001E-2"/>
    <n v="8.9999999999999998E-4"/>
    <n v="1.4999999999999999E-2"/>
    <n v="0.21587000000000001"/>
    <n v="0.34037000000000001"/>
  </r>
  <r>
    <x v="1"/>
    <x v="25"/>
    <x v="1"/>
    <x v="0"/>
    <n v="76.97"/>
    <n v="253.17"/>
    <n v="1379.80078"/>
    <n v="0.48047000000000001"/>
    <n v="1.789E-2"/>
    <n v="1.478E-2"/>
    <n v="0.28538999999999998"/>
    <n v="1.2988900000000001"/>
    <n v="3.79569"/>
  </r>
  <r>
    <x v="1"/>
    <x v="25"/>
    <x v="1"/>
    <x v="1"/>
    <n v="38.15"/>
    <n v="200"/>
    <n v="0"/>
    <n v="0.189"/>
    <n v="5.0700000000000002E-2"/>
    <n v="3.0519999999999999E-2"/>
    <n v="0.10922"/>
    <n v="0.52500999999999998"/>
    <n v="0"/>
  </r>
  <r>
    <x v="1"/>
    <x v="25"/>
    <x v="1"/>
    <x v="2"/>
    <n v="39.950000000000003"/>
    <n v="399"/>
    <n v="1189.01953"/>
    <n v="0.38578000000000001"/>
    <n v="2.1800000000000001E-3"/>
    <n v="1.787E-2"/>
    <n v="0.24884000000000001"/>
    <n v="1.04165"/>
    <n v="3.0597699999999999"/>
  </r>
  <r>
    <x v="1"/>
    <x v="25"/>
    <x v="1"/>
    <x v="3"/>
    <n v="2.37"/>
    <n v="200"/>
    <n v="0"/>
    <n v="1.174E-2"/>
    <n v="9.8300000000000002E-3"/>
    <n v="5.0000000000000001E-4"/>
    <n v="4.2999999999999999E-4"/>
    <n v="3.2620000000000003E-2"/>
    <n v="0"/>
  </r>
  <r>
    <x v="1"/>
    <x v="25"/>
    <x v="1"/>
    <x v="4"/>
    <n v="24.36"/>
    <n v="1690.48"/>
    <n v="1842.61914"/>
    <n v="0.53639999999999999"/>
    <n v="2.4320000000000001E-2"/>
    <n v="0.21665000000000001"/>
    <n v="0.16753999999999999"/>
    <n v="1.45373"/>
    <n v="3.4805600000000001"/>
  </r>
  <r>
    <x v="1"/>
    <x v="25"/>
    <x v="1"/>
    <x v="5"/>
    <n v="111.06"/>
    <n v="293.2"/>
    <n v="2228.30078"/>
    <n v="0.76876999999999995"/>
    <n v="5.6759999999999998E-2"/>
    <n v="0.35779"/>
    <n v="0.16814000000000001"/>
    <n v="2.0846"/>
    <n v="5.9924099999999996"/>
  </r>
  <r>
    <x v="1"/>
    <x v="25"/>
    <x v="1"/>
    <x v="6"/>
    <n v="331.53"/>
    <n v="359.02"/>
    <n v="7309.6640600000001"/>
    <n v="2.7958099999999999"/>
    <n v="4.0000000000000003E-5"/>
    <n v="0.44556000000000001"/>
    <n v="1.48763"/>
    <n v="7.5757399999999997"/>
    <n v="18.14669"/>
  </r>
  <r>
    <x v="1"/>
    <x v="25"/>
    <x v="1"/>
    <x v="7"/>
    <n v="2.41"/>
    <n v="200"/>
    <n v="4"/>
    <n v="1.1939999999999999E-2"/>
    <n v="9.7699999999999992E-3"/>
    <n v="8.0000000000000007E-5"/>
    <n v="1.0300000000000001E-3"/>
    <n v="3.3149999999999999E-2"/>
    <n v="1.1900000000000001E-2"/>
  </r>
  <r>
    <x v="1"/>
    <x v="25"/>
    <x v="1"/>
    <x v="8"/>
    <n v="21.24"/>
    <n v="1925"/>
    <n v="924"/>
    <n v="0.39348"/>
    <n v="3.0779999999999998E-2"/>
    <n v="0.25355"/>
    <n v="8.9099999999999995E-3"/>
    <n v="1.06921"/>
    <n v="1.6995199999999999"/>
  </r>
  <r>
    <x v="1"/>
    <x v="25"/>
    <x v="1"/>
    <x v="9"/>
    <n v="17.63"/>
    <n v="215"/>
    <n v="326.80005"/>
    <n v="9.4070000000000001E-2"/>
    <n v="0"/>
    <n v="9.8999999999999999E-4"/>
    <n v="5.5050000000000002E-2"/>
    <n v="0.25358999999999998"/>
    <n v="0.95757999999999999"/>
  </r>
  <r>
    <x v="1"/>
    <x v="25"/>
    <x v="1"/>
    <x v="10"/>
    <n v="68.66"/>
    <n v="1263.53"/>
    <n v="1844.7597699999999"/>
    <n v="0.78998999999999997"/>
    <n v="0.11096"/>
    <n v="2.1909999999999999E-2"/>
    <n v="0.13739999999999999"/>
    <n v="2.1521699999999999"/>
    <n v="3.6348400000000001"/>
  </r>
  <r>
    <x v="1"/>
    <x v="25"/>
    <x v="2"/>
    <x v="0"/>
    <n v="12.32"/>
    <n v="200"/>
    <n v="6"/>
    <n v="6.1039999999999997E-2"/>
    <n v="3.6729999999999999E-2"/>
    <n v="2.8500000000000001E-3"/>
    <n v="1.6480000000000002E-2"/>
    <n v="0.16950999999999999"/>
    <n v="1.7850000000000001E-2"/>
  </r>
  <r>
    <x v="1"/>
    <x v="25"/>
    <x v="2"/>
    <x v="1"/>
    <n v="65.44"/>
    <n v="200"/>
    <n v="0"/>
    <n v="0.32419999999999999"/>
    <n v="0.10184"/>
    <n v="6.3109999999999999E-2"/>
    <n v="0.17638999999999999"/>
    <n v="0.90056999999999998"/>
    <n v="0"/>
  </r>
  <r>
    <x v="1"/>
    <x v="25"/>
    <x v="2"/>
    <x v="2"/>
    <n v="4.09"/>
    <n v="200"/>
    <n v="2"/>
    <n v="2.026E-2"/>
    <n v="1.204E-2"/>
    <n v="8.0000000000000007E-5"/>
    <n v="1.67E-3"/>
    <n v="5.6279999999999997E-2"/>
    <n v="5.9500000000000004E-3"/>
  </r>
  <r>
    <x v="1"/>
    <x v="25"/>
    <x v="2"/>
    <x v="3"/>
    <n v="4.13"/>
    <n v="200"/>
    <n v="2"/>
    <n v="2.0459999999999999E-2"/>
    <n v="1.617E-2"/>
    <n v="8.0000000000000004E-4"/>
    <n v="1.25E-3"/>
    <n v="5.6829999999999999E-2"/>
    <n v="5.9500000000000004E-3"/>
  </r>
  <r>
    <x v="1"/>
    <x v="25"/>
    <x v="2"/>
    <x v="4"/>
    <n v="24.54"/>
    <n v="200"/>
    <n v="0"/>
    <n v="0.12157999999999999"/>
    <n v="7.6999999999999996E-4"/>
    <n v="0.10301"/>
    <n v="2.7999999999999998E-4"/>
    <n v="0.33771000000000001"/>
    <n v="0"/>
  </r>
  <r>
    <x v="1"/>
    <x v="25"/>
    <x v="2"/>
    <x v="5"/>
    <n v="49.09"/>
    <n v="200"/>
    <n v="0"/>
    <n v="0.2432"/>
    <n v="2.2939999999999999E-2"/>
    <n v="0.11568000000000001"/>
    <n v="5.0939999999999999E-2"/>
    <n v="0.67556000000000005"/>
    <n v="0"/>
  </r>
  <r>
    <x v="1"/>
    <x v="25"/>
    <x v="2"/>
    <x v="6"/>
    <n v="126.79"/>
    <n v="200"/>
    <n v="0"/>
    <n v="0.62814999999999999"/>
    <n v="7.5799999999999999E-3"/>
    <n v="4.947E-2"/>
    <n v="0.35435"/>
    <n v="1.74485"/>
    <n v="0"/>
  </r>
  <r>
    <x v="1"/>
    <x v="25"/>
    <x v="2"/>
    <x v="7"/>
    <n v="4.1900000000000004"/>
    <n v="200"/>
    <n v="10"/>
    <n v="2.0760000000000001E-2"/>
    <n v="1.711E-2"/>
    <n v="5.0000000000000002E-5"/>
    <n v="2.5500000000000002E-3"/>
    <n v="5.7610000000000001E-2"/>
    <n v="2.9749999999999999E-2"/>
  </r>
  <r>
    <x v="1"/>
    <x v="25"/>
    <x v="2"/>
    <x v="8"/>
    <n v="24.63"/>
    <n v="200"/>
    <n v="12"/>
    <n v="0.12202"/>
    <n v="6.4280000000000004E-2"/>
    <n v="1.2E-2"/>
    <n v="3.8809999999999997E-2"/>
    <n v="0.33889999999999998"/>
    <n v="3.5700000000000003E-2"/>
  </r>
  <r>
    <x v="1"/>
    <x v="25"/>
    <x v="2"/>
    <x v="9"/>
    <n v="0.05"/>
    <n v="200"/>
    <n v="8"/>
    <n v="2.5000000000000001E-4"/>
    <n v="2.4000000000000001E-4"/>
    <n v="0"/>
    <n v="0"/>
    <n v="6.6E-4"/>
    <n v="2.3800000000000002E-2"/>
  </r>
  <r>
    <x v="1"/>
    <x v="25"/>
    <x v="2"/>
    <x v="10"/>
    <n v="94.09"/>
    <n v="199.96"/>
    <n v="2"/>
    <n v="0.46614"/>
    <n v="0.22536999999999999"/>
    <n v="2.138E-2"/>
    <n v="0.12426"/>
    <n v="1.2948299999999999"/>
    <n v="5.9500000000000004E-3"/>
  </r>
  <r>
    <x v="1"/>
    <x v="25"/>
    <x v="3"/>
    <x v="0"/>
    <n v="1.47"/>
    <n v="200"/>
    <n v="2"/>
    <n v="7.28E-3"/>
    <n v="5.0699999999999999E-3"/>
    <n v="2.7999999999999998E-4"/>
    <n v="1.32E-3"/>
    <n v="2.0219999999999998E-2"/>
    <n v="5.9500000000000004E-3"/>
  </r>
  <r>
    <x v="1"/>
    <x v="25"/>
    <x v="3"/>
    <x v="1"/>
    <n v="7.88"/>
    <n v="200"/>
    <n v="0"/>
    <n v="3.9039999999999998E-2"/>
    <n v="1.274E-2"/>
    <n v="2.66E-3"/>
    <n v="1.7100000000000001E-2"/>
    <n v="0.10843999999999999"/>
    <n v="0"/>
  </r>
  <r>
    <x v="1"/>
    <x v="25"/>
    <x v="3"/>
    <x v="2"/>
    <n v="0.47"/>
    <n v="200"/>
    <n v="0"/>
    <n v="2.33E-3"/>
    <n v="1.8799999999999999E-3"/>
    <n v="0"/>
    <n v="1.6000000000000001E-4"/>
    <n v="6.4700000000000001E-3"/>
    <n v="0"/>
  </r>
  <r>
    <x v="1"/>
    <x v="25"/>
    <x v="3"/>
    <x v="3"/>
    <n v="0.5"/>
    <n v="200"/>
    <n v="0"/>
    <n v="2.48E-3"/>
    <n v="1.9599999999999999E-3"/>
    <n v="9.0000000000000006E-5"/>
    <n v="1E-4"/>
    <n v="6.8799999999999998E-3"/>
    <n v="0"/>
  </r>
  <r>
    <x v="1"/>
    <x v="25"/>
    <x v="3"/>
    <x v="4"/>
    <n v="2.97"/>
    <n v="200"/>
    <n v="0"/>
    <n v="1.4710000000000001E-2"/>
    <n v="0"/>
    <n v="8.94E-3"/>
    <n v="3.62E-3"/>
    <n v="4.0869999999999997E-2"/>
    <n v="0"/>
  </r>
  <r>
    <x v="1"/>
    <x v="25"/>
    <x v="3"/>
    <x v="5"/>
    <n v="5.94"/>
    <n v="200"/>
    <n v="0"/>
    <n v="2.9430000000000001E-2"/>
    <n v="9.8799999999999999E-3"/>
    <n v="6.3299999999999997E-3"/>
    <n v="3.13E-3"/>
    <n v="8.1739999999999993E-2"/>
    <n v="0"/>
  </r>
  <r>
    <x v="1"/>
    <x v="25"/>
    <x v="3"/>
    <x v="6"/>
    <n v="15.34"/>
    <n v="200"/>
    <n v="0"/>
    <n v="7.5999999999999998E-2"/>
    <n v="5.0000000000000002E-5"/>
    <n v="7.1300000000000001E-3"/>
    <n v="5.3069999999999999E-2"/>
    <n v="0.21110000000000001"/>
    <n v="0"/>
  </r>
  <r>
    <x v="1"/>
    <x v="25"/>
    <x v="3"/>
    <x v="7"/>
    <n v="0.51"/>
    <n v="200"/>
    <n v="2"/>
    <n v="2.5300000000000001E-3"/>
    <n v="2.16E-3"/>
    <n v="0"/>
    <n v="1.3999999999999999E-4"/>
    <n v="7.0099999999999997E-3"/>
    <n v="5.9500000000000004E-3"/>
  </r>
  <r>
    <x v="1"/>
    <x v="25"/>
    <x v="3"/>
    <x v="8"/>
    <n v="3"/>
    <n v="200"/>
    <n v="4"/>
    <n v="1.486E-2"/>
    <n v="9.7999999999999997E-3"/>
    <n v="9.0000000000000006E-5"/>
    <n v="2.5400000000000002E-3"/>
    <n v="4.1270000000000001E-2"/>
    <n v="1.1900000000000001E-2"/>
  </r>
  <r>
    <x v="1"/>
    <x v="25"/>
    <x v="3"/>
    <x v="9"/>
    <n v="0.01"/>
    <n v="200"/>
    <n v="2"/>
    <n v="5.0000000000000002E-5"/>
    <n v="5.0000000000000002E-5"/>
    <n v="0"/>
    <n v="0"/>
    <n v="1.2999999999999999E-4"/>
    <n v="5.9500000000000004E-3"/>
  </r>
  <r>
    <x v="1"/>
    <x v="25"/>
    <x v="3"/>
    <x v="10"/>
    <n v="11.4"/>
    <n v="200"/>
    <n v="0"/>
    <n v="5.6480000000000002E-2"/>
    <n v="4.3220000000000001E-2"/>
    <n v="1.81E-3"/>
    <n v="4.6499999999999996E-3"/>
    <n v="0.15687999999999999"/>
    <n v="0"/>
  </r>
  <r>
    <x v="1"/>
    <x v="25"/>
    <x v="4"/>
    <x v="0"/>
    <n v="8.23"/>
    <n v="200"/>
    <n v="4"/>
    <n v="4.0770000000000001E-2"/>
    <n v="2.0029999999999999E-2"/>
    <n v="1.72E-3"/>
    <n v="8.7100000000000007E-3"/>
    <n v="0.11323999999999999"/>
    <n v="1.1900000000000001E-2"/>
  </r>
  <r>
    <x v="1"/>
    <x v="25"/>
    <x v="4"/>
    <x v="1"/>
    <n v="43.81"/>
    <n v="200"/>
    <n v="0"/>
    <n v="0.21704000000000001"/>
    <n v="6.7890000000000006E-2"/>
    <n v="2.4140000000000002E-2"/>
    <n v="2.5329999999999998E-2"/>
    <n v="0.60289999999999999"/>
    <n v="0"/>
  </r>
  <r>
    <x v="1"/>
    <x v="25"/>
    <x v="4"/>
    <x v="2"/>
    <n v="2.74"/>
    <n v="200"/>
    <n v="2"/>
    <n v="1.357E-2"/>
    <n v="8.7200000000000003E-3"/>
    <n v="1.9000000000000001E-4"/>
    <n v="6.9999999999999994E-5"/>
    <n v="3.7699999999999997E-2"/>
    <n v="5.9500000000000004E-3"/>
  </r>
  <r>
    <x v="1"/>
    <x v="25"/>
    <x v="4"/>
    <x v="3"/>
    <n v="2.77"/>
    <n v="200"/>
    <n v="4"/>
    <n v="1.372E-2"/>
    <n v="1.082E-2"/>
    <n v="4.6000000000000001E-4"/>
    <n v="3.6999999999999999E-4"/>
    <n v="3.8100000000000002E-2"/>
    <n v="1.1900000000000001E-2"/>
  </r>
  <r>
    <x v="1"/>
    <x v="25"/>
    <x v="4"/>
    <x v="4"/>
    <n v="16.420000000000002"/>
    <n v="200"/>
    <n v="0"/>
    <n v="8.1350000000000006E-2"/>
    <n v="6.8000000000000005E-4"/>
    <n v="6.2810000000000005E-2"/>
    <n v="1.7700000000000001E-3"/>
    <n v="0.22597"/>
    <n v="0"/>
  </r>
  <r>
    <x v="1"/>
    <x v="25"/>
    <x v="4"/>
    <x v="5"/>
    <n v="32.9"/>
    <n v="200"/>
    <n v="0"/>
    <n v="0.16299"/>
    <n v="2.9510000000000002E-2"/>
    <n v="4.9959999999999997E-2"/>
    <n v="5.6600000000000001E-3"/>
    <n v="0.45276"/>
    <n v="0"/>
  </r>
  <r>
    <x v="1"/>
    <x v="25"/>
    <x v="4"/>
    <x v="6"/>
    <n v="84.87"/>
    <n v="200"/>
    <n v="0"/>
    <n v="0.42046"/>
    <n v="3.5E-4"/>
    <n v="7.26E-3"/>
    <n v="0.11166"/>
    <n v="1.1679600000000001"/>
    <n v="0"/>
  </r>
  <r>
    <x v="1"/>
    <x v="25"/>
    <x v="4"/>
    <x v="7"/>
    <n v="2.82"/>
    <n v="200"/>
    <n v="12"/>
    <n v="1.397E-2"/>
    <n v="1.1270000000000001E-2"/>
    <n v="5.0000000000000002E-5"/>
    <n v="3.2000000000000003E-4"/>
    <n v="3.8760000000000003E-2"/>
    <n v="3.5700000000000003E-2"/>
  </r>
  <r>
    <x v="1"/>
    <x v="25"/>
    <x v="4"/>
    <x v="8"/>
    <n v="16.55"/>
    <n v="200"/>
    <n v="14"/>
    <n v="8.1989999999999993E-2"/>
    <n v="3.721E-2"/>
    <n v="1.354E-2"/>
    <n v="1.0370000000000001E-2"/>
    <n v="0.22770000000000001"/>
    <n v="4.165E-2"/>
  </r>
  <r>
    <x v="1"/>
    <x v="25"/>
    <x v="4"/>
    <x v="9"/>
    <n v="7.0000000000000007E-2"/>
    <n v="200"/>
    <n v="12"/>
    <n v="3.5E-4"/>
    <n v="3.4000000000000002E-4"/>
    <n v="0"/>
    <n v="0"/>
    <n v="9.2000000000000003E-4"/>
    <n v="3.5700000000000003E-2"/>
  </r>
  <r>
    <x v="1"/>
    <x v="25"/>
    <x v="4"/>
    <x v="10"/>
    <n v="63.03"/>
    <n v="200.03"/>
    <n v="2"/>
    <n v="0.31225999999999998"/>
    <n v="0.11187999999999999"/>
    <n v="7.77E-3"/>
    <n v="5.45E-2"/>
    <n v="0.86739999999999995"/>
    <n v="5.9500000000000004E-3"/>
  </r>
  <r>
    <x v="1"/>
    <x v="25"/>
    <x v="5"/>
    <x v="0"/>
    <n v="0.9"/>
    <n v="200"/>
    <n v="2"/>
    <n v="4.4600000000000004E-3"/>
    <n v="2.6700000000000001E-3"/>
    <n v="3.0000000000000001E-5"/>
    <n v="6.4000000000000005E-4"/>
    <n v="1.238E-2"/>
    <n v="5.9500000000000004E-3"/>
  </r>
  <r>
    <x v="1"/>
    <x v="25"/>
    <x v="5"/>
    <x v="1"/>
    <n v="4.9000000000000004"/>
    <n v="200"/>
    <n v="0"/>
    <n v="2.4279999999999999E-2"/>
    <n v="6.5100000000000002E-3"/>
    <n v="1.3799999999999999E-3"/>
    <n v="4.2300000000000003E-3"/>
    <n v="6.7430000000000004E-2"/>
    <n v="0"/>
  </r>
  <r>
    <x v="1"/>
    <x v="25"/>
    <x v="5"/>
    <x v="2"/>
    <n v="0.28999999999999998"/>
    <n v="200"/>
    <n v="0"/>
    <n v="1.4400000000000001E-3"/>
    <n v="9.6000000000000002E-4"/>
    <n v="0"/>
    <n v="1.0000000000000001E-5"/>
    <n v="3.9899999999999996E-3"/>
    <n v="0"/>
  </r>
  <r>
    <x v="1"/>
    <x v="25"/>
    <x v="5"/>
    <x v="3"/>
    <n v="0.28999999999999998"/>
    <n v="200"/>
    <n v="0"/>
    <n v="1.4400000000000001E-3"/>
    <n v="1.16E-3"/>
    <n v="3.0000000000000001E-5"/>
    <n v="3.0000000000000001E-5"/>
    <n v="3.9899999999999996E-3"/>
    <n v="0"/>
  </r>
  <r>
    <x v="1"/>
    <x v="25"/>
    <x v="5"/>
    <x v="4"/>
    <n v="1.85"/>
    <n v="200"/>
    <n v="0"/>
    <n v="9.1699999999999993E-3"/>
    <n v="1.3999999999999999E-4"/>
    <n v="6.7400000000000003E-3"/>
    <n v="9.6000000000000002E-4"/>
    <n v="2.546E-2"/>
    <n v="0"/>
  </r>
  <r>
    <x v="1"/>
    <x v="25"/>
    <x v="5"/>
    <x v="5"/>
    <n v="3.7"/>
    <n v="200"/>
    <n v="0"/>
    <n v="1.8329999999999999E-2"/>
    <n v="7.5599999999999999E-3"/>
    <n v="7.0600000000000003E-3"/>
    <n v="1.3600000000000001E-3"/>
    <n v="5.092E-2"/>
    <n v="0"/>
  </r>
  <r>
    <x v="1"/>
    <x v="25"/>
    <x v="5"/>
    <x v="6"/>
    <n v="9.58"/>
    <n v="200"/>
    <n v="0"/>
    <n v="4.7460000000000002E-2"/>
    <n v="0"/>
    <n v="2.1199999999999999E-3"/>
    <n v="1.0670000000000001E-2"/>
    <n v="0.13184000000000001"/>
    <n v="0"/>
  </r>
  <r>
    <x v="1"/>
    <x v="25"/>
    <x v="5"/>
    <x v="7"/>
    <n v="0.28999999999999998"/>
    <n v="200"/>
    <n v="0"/>
    <n v="1.4400000000000001E-3"/>
    <n v="1.1299999999999999E-3"/>
    <n v="0"/>
    <n v="4.0000000000000003E-5"/>
    <n v="3.9899999999999996E-3"/>
    <n v="0"/>
  </r>
  <r>
    <x v="1"/>
    <x v="25"/>
    <x v="5"/>
    <x v="8"/>
    <n v="1.85"/>
    <n v="200"/>
    <n v="0"/>
    <n v="9.1699999999999993E-3"/>
    <n v="4.1700000000000001E-3"/>
    <n v="4.2999999999999999E-4"/>
    <n v="1.6000000000000001E-3"/>
    <n v="2.546E-2"/>
    <n v="0"/>
  </r>
  <r>
    <x v="1"/>
    <x v="25"/>
    <x v="5"/>
    <x v="9"/>
    <n v="0"/>
    <n v="200"/>
    <n v="0"/>
    <n v="0"/>
    <n v="0"/>
    <n v="0"/>
    <n v="0"/>
    <n v="0"/>
    <n v="0"/>
  </r>
  <r>
    <x v="1"/>
    <x v="25"/>
    <x v="5"/>
    <x v="10"/>
    <n v="7.09"/>
    <n v="200"/>
    <n v="0"/>
    <n v="3.5130000000000002E-2"/>
    <n v="2.6540000000000001E-2"/>
    <n v="2.9E-4"/>
    <n v="3.1900000000000001E-3"/>
    <n v="9.7570000000000004E-2"/>
    <n v="0"/>
  </r>
  <r>
    <x v="1"/>
    <x v="25"/>
    <x v="6"/>
    <x v="0"/>
    <n v="2.52"/>
    <n v="200"/>
    <n v="6"/>
    <n v="1.248E-2"/>
    <n v="7.0800000000000004E-3"/>
    <n v="3.1E-4"/>
    <n v="2.99E-3"/>
    <n v="3.4660000000000003E-2"/>
    <n v="1.7850000000000001E-2"/>
  </r>
  <r>
    <x v="1"/>
    <x v="25"/>
    <x v="6"/>
    <x v="1"/>
    <n v="13.5"/>
    <n v="200"/>
    <n v="4"/>
    <n v="6.6879999999999995E-2"/>
    <n v="2.4129999999999999E-2"/>
    <n v="1.221E-2"/>
    <n v="9.6600000000000002E-3"/>
    <n v="0.18576999999999999"/>
    <n v="1.1900000000000001E-2"/>
  </r>
  <r>
    <x v="1"/>
    <x v="25"/>
    <x v="6"/>
    <x v="2"/>
    <n v="0.85"/>
    <n v="200"/>
    <n v="2"/>
    <n v="4.2100000000000002E-3"/>
    <n v="2.4399999999999999E-3"/>
    <n v="2.0000000000000002E-5"/>
    <n v="4.0000000000000003E-5"/>
    <n v="1.1690000000000001E-2"/>
    <n v="5.9500000000000004E-3"/>
  </r>
  <r>
    <x v="1"/>
    <x v="25"/>
    <x v="6"/>
    <x v="3"/>
    <n v="0.85"/>
    <n v="200"/>
    <n v="2"/>
    <n v="4.2100000000000002E-3"/>
    <n v="3.16E-3"/>
    <n v="2.1000000000000001E-4"/>
    <n v="5.0000000000000002E-5"/>
    <n v="1.1690000000000001E-2"/>
    <n v="5.9500000000000004E-3"/>
  </r>
  <r>
    <x v="1"/>
    <x v="25"/>
    <x v="6"/>
    <x v="4"/>
    <n v="5.04"/>
    <n v="200"/>
    <n v="0"/>
    <n v="2.4969999999999999E-2"/>
    <n v="0"/>
    <n v="1.8849999999999999E-2"/>
    <n v="2.3600000000000001E-3"/>
    <n v="6.9360000000000005E-2"/>
    <n v="0"/>
  </r>
  <r>
    <x v="1"/>
    <x v="25"/>
    <x v="6"/>
    <x v="5"/>
    <n v="10.08"/>
    <n v="200"/>
    <n v="0"/>
    <n v="4.9939999999999998E-2"/>
    <n v="1.6369999999999999E-2"/>
    <n v="1.2749999999999999E-2"/>
    <n v="3.0000000000000001E-3"/>
    <n v="0.13872000000000001"/>
    <n v="0"/>
  </r>
  <r>
    <x v="1"/>
    <x v="25"/>
    <x v="6"/>
    <x v="6"/>
    <n v="26.08"/>
    <n v="200"/>
    <n v="0"/>
    <n v="0.12920999999999999"/>
    <n v="0"/>
    <n v="9.7300000000000008E-3"/>
    <n v="5.5500000000000001E-2"/>
    <n v="0.35891000000000001"/>
    <n v="0"/>
  </r>
  <r>
    <x v="1"/>
    <x v="25"/>
    <x v="6"/>
    <x v="7"/>
    <n v="0.91"/>
    <n v="200"/>
    <n v="10"/>
    <n v="4.5100000000000001E-3"/>
    <n v="3.65E-3"/>
    <n v="4.0000000000000003E-5"/>
    <n v="1.6000000000000001E-4"/>
    <n v="1.248E-2"/>
    <n v="2.9749999999999999E-2"/>
  </r>
  <r>
    <x v="1"/>
    <x v="25"/>
    <x v="6"/>
    <x v="8"/>
    <n v="5.14"/>
    <n v="200"/>
    <n v="10"/>
    <n v="2.547E-2"/>
    <n v="1.32E-2"/>
    <n v="3.1099999999999999E-3"/>
    <n v="4.0699999999999998E-3"/>
    <n v="7.0690000000000003E-2"/>
    <n v="2.9749999999999999E-2"/>
  </r>
  <r>
    <x v="1"/>
    <x v="25"/>
    <x v="6"/>
    <x v="9"/>
    <n v="7.0000000000000007E-2"/>
    <n v="200"/>
    <n v="8"/>
    <n v="3.5E-4"/>
    <n v="3.4000000000000002E-4"/>
    <n v="0"/>
    <n v="0"/>
    <n v="9.3000000000000005E-4"/>
    <n v="2.3800000000000002E-2"/>
  </r>
  <r>
    <x v="1"/>
    <x v="25"/>
    <x v="6"/>
    <x v="10"/>
    <n v="19.39"/>
    <n v="200"/>
    <n v="8"/>
    <n v="9.6060000000000006E-2"/>
    <n v="4.9250000000000002E-2"/>
    <n v="1.0200000000000001E-3"/>
    <n v="6.0400000000000002E-3"/>
    <n v="0.26680999999999999"/>
    <n v="2.3800000000000002E-2"/>
  </r>
  <r>
    <x v="1"/>
    <x v="25"/>
    <x v="7"/>
    <x v="0"/>
    <n v="1.77"/>
    <n v="200"/>
    <n v="0"/>
    <n v="8.77E-3"/>
    <n v="5.3699999999999998E-3"/>
    <n v="1.6000000000000001E-4"/>
    <n v="2.1900000000000001E-3"/>
    <n v="2.436E-2"/>
    <n v="0"/>
  </r>
  <r>
    <x v="1"/>
    <x v="25"/>
    <x v="7"/>
    <x v="1"/>
    <n v="9.6300000000000008"/>
    <n v="200"/>
    <n v="0"/>
    <n v="4.7710000000000002E-2"/>
    <n v="2.1299999999999999E-2"/>
    <n v="5.6899999999999997E-3"/>
    <n v="1.274E-2"/>
    <n v="0.13253000000000001"/>
    <n v="0"/>
  </r>
  <r>
    <x v="1"/>
    <x v="25"/>
    <x v="7"/>
    <x v="2"/>
    <n v="0.57999999999999996"/>
    <n v="200"/>
    <n v="0"/>
    <n v="2.8700000000000002E-3"/>
    <n v="1.97E-3"/>
    <n v="2.0000000000000002E-5"/>
    <n v="3.4000000000000002E-4"/>
    <n v="7.9799999999999992E-3"/>
    <n v="0"/>
  </r>
  <r>
    <x v="1"/>
    <x v="25"/>
    <x v="7"/>
    <x v="3"/>
    <n v="0.61"/>
    <n v="200"/>
    <n v="0"/>
    <n v="3.0200000000000001E-3"/>
    <n v="2.6099999999999999E-3"/>
    <n v="9.0000000000000006E-5"/>
    <n v="6.9999999999999994E-5"/>
    <n v="8.3899999999999999E-3"/>
    <n v="0"/>
  </r>
  <r>
    <x v="1"/>
    <x v="25"/>
    <x v="7"/>
    <x v="4"/>
    <n v="3.59"/>
    <n v="200"/>
    <n v="0"/>
    <n v="1.779E-2"/>
    <n v="0"/>
    <n v="1.4460000000000001E-2"/>
    <n v="7.2000000000000005E-4"/>
    <n v="4.9399999999999999E-2"/>
    <n v="0"/>
  </r>
  <r>
    <x v="1"/>
    <x v="25"/>
    <x v="7"/>
    <x v="5"/>
    <n v="7.33"/>
    <n v="1999.95"/>
    <n v="20"/>
    <n v="3.9E-2"/>
    <n v="1.257E-2"/>
    <n v="2.4850000000000001E-2"/>
    <n v="7.3999999999999999E-4"/>
    <n v="0.10806"/>
    <n v="3.669E-2"/>
  </r>
  <r>
    <x v="1"/>
    <x v="25"/>
    <x v="7"/>
    <x v="6"/>
    <n v="18.829999999999998"/>
    <n v="582.99"/>
    <n v="5.8300799999999997"/>
    <n v="9.3479999999999994E-2"/>
    <n v="0"/>
    <n v="1.602E-2"/>
    <n v="5.5079999999999997E-2"/>
    <n v="0.25963000000000003"/>
    <n v="1.3849999999999999E-2"/>
  </r>
  <r>
    <x v="1"/>
    <x v="25"/>
    <x v="7"/>
    <x v="7"/>
    <n v="0.63"/>
    <n v="200"/>
    <n v="4"/>
    <n v="3.1199999999999999E-3"/>
    <n v="2.7200000000000002E-3"/>
    <n v="1.0000000000000001E-5"/>
    <n v="2.7999999999999998E-4"/>
    <n v="8.6599999999999993E-3"/>
    <n v="1.1900000000000001E-2"/>
  </r>
  <r>
    <x v="1"/>
    <x v="25"/>
    <x v="7"/>
    <x v="8"/>
    <n v="3.65"/>
    <n v="317"/>
    <n v="6.3400299999999996"/>
    <n v="1.814E-2"/>
    <n v="6.5500000000000003E-3"/>
    <n v="3.3500000000000001E-3"/>
    <n v="4.9800000000000001E-3"/>
    <n v="5.0369999999999998E-2"/>
    <n v="1.6920000000000001E-2"/>
  </r>
  <r>
    <x v="1"/>
    <x v="25"/>
    <x v="7"/>
    <x v="9"/>
    <n v="0.01"/>
    <n v="200"/>
    <n v="2"/>
    <n v="5.0000000000000002E-5"/>
    <n v="5.0000000000000002E-5"/>
    <n v="0"/>
    <n v="0"/>
    <n v="1.2999999999999999E-4"/>
    <n v="5.9500000000000004E-3"/>
  </r>
  <r>
    <x v="1"/>
    <x v="25"/>
    <x v="7"/>
    <x v="10"/>
    <n v="13.95"/>
    <n v="200"/>
    <n v="2"/>
    <n v="6.9110000000000005E-2"/>
    <n v="5.1580000000000001E-2"/>
    <n v="2.1000000000000001E-4"/>
    <n v="1.516E-2"/>
    <n v="0.19197"/>
    <n v="5.9500000000000004E-3"/>
  </r>
  <r>
    <x v="1"/>
    <x v="25"/>
    <x v="8"/>
    <x v="0"/>
    <n v="14.17"/>
    <n v="320.26"/>
    <n v="249.79979"/>
    <n v="0.10503"/>
    <n v="1.7559999999999999E-2"/>
    <n v="3.3590000000000002E-2"/>
    <n v="2.4230000000000002E-2"/>
    <n v="0.2853"/>
    <n v="0.65995999999999999"/>
  </r>
  <r>
    <x v="1"/>
    <x v="25"/>
    <x v="8"/>
    <x v="1"/>
    <n v="24.79"/>
    <n v="776.98"/>
    <n v="15.540039999999999"/>
    <n v="0.12597"/>
    <n v="9.1579999999999995E-2"/>
    <n v="4.5199999999999997E-3"/>
    <n v="1.583E-2"/>
    <n v="0.34960999999999998"/>
    <n v="3.2910000000000002E-2"/>
  </r>
  <r>
    <x v="1"/>
    <x v="25"/>
    <x v="8"/>
    <x v="2"/>
    <n v="1.54"/>
    <n v="200"/>
    <n v="0"/>
    <n v="7.6499999999999997E-3"/>
    <n v="1.2899999999999999E-3"/>
    <n v="1E-4"/>
    <n v="4.6999999999999999E-4"/>
    <n v="2.1239999999999998E-2"/>
    <n v="0"/>
  </r>
  <r>
    <x v="1"/>
    <x v="25"/>
    <x v="8"/>
    <x v="3"/>
    <n v="2.1800000000000002"/>
    <n v="200"/>
    <n v="12"/>
    <n v="1.081E-2"/>
    <n v="6.13E-3"/>
    <n v="1.5900000000000001E-3"/>
    <n v="8.5999999999999998E-4"/>
    <n v="2.9749999999999999E-2"/>
    <n v="3.5700000000000003E-2"/>
  </r>
  <r>
    <x v="1"/>
    <x v="25"/>
    <x v="8"/>
    <x v="4"/>
    <n v="24.92"/>
    <n v="1024.31"/>
    <n v="1096.0097699999999"/>
    <n v="0.45307999999999998"/>
    <n v="2.7E-4"/>
    <n v="0.20824999999999999"/>
    <n v="0.11419"/>
    <n v="1.2279800000000001"/>
    <n v="2.2628499999999998"/>
  </r>
  <r>
    <x v="1"/>
    <x v="25"/>
    <x v="8"/>
    <x v="5"/>
    <n v="20.45"/>
    <n v="1999.99"/>
    <n v="240"/>
    <n v="0.18934999999999999"/>
    <n v="3.5630000000000002E-2"/>
    <n v="0.11482000000000001"/>
    <n v="3.0200000000000001E-3"/>
    <n v="0.51887000000000005"/>
    <n v="0.44024999999999997"/>
  </r>
  <r>
    <x v="1"/>
    <x v="25"/>
    <x v="8"/>
    <x v="6"/>
    <n v="94.72"/>
    <n v="280.14999999999998"/>
    <n v="1372.7402300000001"/>
    <n v="0.61338999999999999"/>
    <n v="0"/>
    <n v="0.11158"/>
    <n v="0.25161"/>
    <n v="1.67381"/>
    <n v="3.6708500000000002"/>
  </r>
  <r>
    <x v="1"/>
    <x v="25"/>
    <x v="8"/>
    <x v="7"/>
    <n v="1.61"/>
    <n v="200"/>
    <n v="10"/>
    <n v="7.9799999999999992E-3"/>
    <n v="6.6699999999999997E-3"/>
    <n v="3.0000000000000001E-5"/>
    <n v="3.4000000000000002E-4"/>
    <n v="2.2110000000000001E-2"/>
    <n v="2.9749999999999999E-2"/>
  </r>
  <r>
    <x v="1"/>
    <x v="25"/>
    <x v="8"/>
    <x v="8"/>
    <n v="35.770000000000003"/>
    <n v="277.07"/>
    <n v="1036.2597699999999"/>
    <n v="0.27921000000000001"/>
    <n v="2.0279999999999999E-2"/>
    <n v="4.4470000000000003E-2"/>
    <n v="8.4989999999999996E-2"/>
    <n v="0.75658000000000003"/>
    <n v="2.7973300000000001"/>
  </r>
  <r>
    <x v="1"/>
    <x v="25"/>
    <x v="8"/>
    <x v="9"/>
    <n v="0.77"/>
    <n v="205.73"/>
    <n v="22.63"/>
    <n v="3.96E-3"/>
    <n v="3.3E-4"/>
    <n v="3.8000000000000002E-4"/>
    <n v="1.24E-3"/>
    <n v="1.0670000000000001E-2"/>
    <n v="6.6919999999999993E-2"/>
  </r>
  <r>
    <x v="1"/>
    <x v="25"/>
    <x v="8"/>
    <x v="10"/>
    <n v="37"/>
    <n v="316.86"/>
    <n v="44.359859999999998"/>
    <n v="0.18970999999999999"/>
    <n v="9.0060000000000001E-2"/>
    <n v="5.3400000000000001E-3"/>
    <n v="2.5360000000000001E-2"/>
    <n v="0.52586999999999995"/>
    <n v="0.11674"/>
  </r>
  <r>
    <x v="1"/>
    <x v="26"/>
    <x v="0"/>
    <x v="0"/>
    <n v="3.06"/>
    <n v="204.76"/>
    <n v="43"/>
    <n v="1.5520000000000001E-2"/>
    <n v="4.6800000000000001E-3"/>
    <n v="6.0000000000000002E-5"/>
    <n v="2.5400000000000002E-3"/>
    <n v="4.2200000000000001E-2"/>
    <n v="0.12386999999999999"/>
  </r>
  <r>
    <x v="1"/>
    <x v="26"/>
    <x v="0"/>
    <x v="1"/>
    <n v="8.43"/>
    <n v="307.13"/>
    <n v="70.640010000000004"/>
    <n v="4.9099999999999998E-2"/>
    <n v="1.039E-2"/>
    <n v="6.8799999999999998E-3"/>
    <n v="1.137E-2"/>
    <n v="0.13464000000000001"/>
    <n v="0.18684999999999999"/>
  </r>
  <r>
    <x v="1"/>
    <x v="26"/>
    <x v="0"/>
    <x v="2"/>
    <n v="0.36"/>
    <n v="200"/>
    <n v="0"/>
    <n v="1.7799999999999999E-3"/>
    <n v="9.3000000000000005E-4"/>
    <n v="0"/>
    <n v="6.9999999999999994E-5"/>
    <n v="4.9500000000000004E-3"/>
    <n v="0"/>
  </r>
  <r>
    <x v="1"/>
    <x v="26"/>
    <x v="0"/>
    <x v="3"/>
    <n v="0.38"/>
    <n v="200"/>
    <n v="2"/>
    <n v="1.8799999999999999E-3"/>
    <n v="1.39E-3"/>
    <n v="4.0000000000000003E-5"/>
    <n v="3.0000000000000001E-5"/>
    <n v="5.2199999999999998E-3"/>
    <n v="5.79E-3"/>
  </r>
  <r>
    <x v="1"/>
    <x v="26"/>
    <x v="0"/>
    <x v="4"/>
    <n v="5.95"/>
    <n v="557.75"/>
    <n v="178.47998000000001"/>
    <n v="6.6989999999999994E-2"/>
    <n v="0"/>
    <n v="6.9699999999999996E-3"/>
    <n v="1.8599999999999998E-2"/>
    <n v="0.18139"/>
    <n v="0.39168999999999998"/>
  </r>
  <r>
    <x v="1"/>
    <x v="26"/>
    <x v="0"/>
    <x v="5"/>
    <n v="10.23"/>
    <n v="242.52"/>
    <n v="130.95996"/>
    <n v="5.7369999999999997E-2"/>
    <n v="3.8E-3"/>
    <n v="1.225E-2"/>
    <n v="9.3600000000000003E-3"/>
    <n v="0.15623000000000001"/>
    <n v="0.36003000000000002"/>
  </r>
  <r>
    <x v="1"/>
    <x v="26"/>
    <x v="0"/>
    <x v="6"/>
    <n v="12.65"/>
    <n v="521.58000000000004"/>
    <n v="62.59008"/>
    <n v="7.4190000000000006E-2"/>
    <n v="1.069E-2"/>
    <n v="2.5999999999999998E-4"/>
    <n v="2.223E-2"/>
    <n v="0.20449000000000001"/>
    <n v="0.14796000000000001"/>
  </r>
  <r>
    <x v="1"/>
    <x v="26"/>
    <x v="0"/>
    <x v="7"/>
    <n v="0.42"/>
    <n v="200"/>
    <n v="8"/>
    <n v="2.0799999999999998E-3"/>
    <n v="1.6199999999999999E-3"/>
    <n v="0"/>
    <n v="9.0000000000000006E-5"/>
    <n v="5.7400000000000003E-3"/>
    <n v="2.317E-2"/>
  </r>
  <r>
    <x v="1"/>
    <x v="26"/>
    <x v="0"/>
    <x v="8"/>
    <n v="4.67"/>
    <n v="338.74"/>
    <n v="91.459959999999995"/>
    <n v="3.3520000000000001E-2"/>
    <n v="8.2000000000000007E-3"/>
    <n v="8.8999999999999995E-4"/>
    <n v="4.96E-3"/>
    <n v="9.1109999999999997E-2"/>
    <n v="0.23393"/>
  </r>
  <r>
    <x v="1"/>
    <x v="26"/>
    <x v="0"/>
    <x v="9"/>
    <n v="2.13"/>
    <n v="218.55"/>
    <n v="48.079990000000002"/>
    <n v="1.188E-2"/>
    <n v="1.3999999999999999E-4"/>
    <n v="2.1000000000000001E-4"/>
    <n v="5.4900000000000001E-3"/>
    <n v="3.1969999999999998E-2"/>
    <n v="0.13646"/>
  </r>
  <r>
    <x v="1"/>
    <x v="26"/>
    <x v="0"/>
    <x v="10"/>
    <n v="12.24"/>
    <n v="383.29"/>
    <n v="145.6499"/>
    <n v="8.2439999999999999E-2"/>
    <n v="2.3959999999999999E-2"/>
    <n v="9.3000000000000005E-4"/>
    <n v="1.5699999999999999E-2"/>
    <n v="0.22544"/>
    <n v="0.34290999999999999"/>
  </r>
  <r>
    <x v="1"/>
    <x v="26"/>
    <x v="1"/>
    <x v="0"/>
    <n v="82.53"/>
    <n v="252.12"/>
    <n v="1401.80078"/>
    <n v="0.51527000000000001"/>
    <n v="1.7930000000000001E-2"/>
    <n v="1.5859999999999999E-2"/>
    <n v="0.30675999999999998"/>
    <n v="1.3909499999999999"/>
    <n v="3.75861"/>
  </r>
  <r>
    <x v="1"/>
    <x v="26"/>
    <x v="1"/>
    <x v="1"/>
    <n v="38.15"/>
    <n v="200"/>
    <n v="0"/>
    <n v="0.189"/>
    <n v="5.0700000000000002E-2"/>
    <n v="3.0519999999999999E-2"/>
    <n v="0.10922"/>
    <n v="0.52500999999999998"/>
    <n v="0"/>
  </r>
  <r>
    <x v="1"/>
    <x v="26"/>
    <x v="1"/>
    <x v="2"/>
    <n v="43.05"/>
    <n v="393"/>
    <n v="1218.30078"/>
    <n v="0.41603000000000001"/>
    <n v="2.1800000000000001E-3"/>
    <n v="1.9279999999999999E-2"/>
    <n v="0.26883000000000001"/>
    <n v="1.12165"/>
    <n v="3.0615899999999998"/>
  </r>
  <r>
    <x v="1"/>
    <x v="26"/>
    <x v="1"/>
    <x v="3"/>
    <n v="2.38"/>
    <n v="200"/>
    <n v="2"/>
    <n v="1.179E-2"/>
    <n v="9.8799999999999999E-3"/>
    <n v="5.0000000000000001E-4"/>
    <n v="4.4000000000000002E-4"/>
    <n v="3.2750000000000001E-2"/>
    <n v="5.79E-3"/>
  </r>
  <r>
    <x v="1"/>
    <x v="26"/>
    <x v="1"/>
    <x v="4"/>
    <n v="25.63"/>
    <n v="1602.68"/>
    <n v="2035.40039"/>
    <n v="0.58692999999999995"/>
    <n v="2.9940000000000001E-2"/>
    <n v="0.23121"/>
    <n v="0.18873000000000001"/>
    <n v="1.5873900000000001"/>
    <n v="3.7738299999999998"/>
  </r>
  <r>
    <x v="1"/>
    <x v="26"/>
    <x v="1"/>
    <x v="5"/>
    <n v="119.27"/>
    <n v="301.60000000000002"/>
    <n v="2476.1308600000002"/>
    <n v="0.83023999999999998"/>
    <n v="5.9429999999999997E-2"/>
    <n v="0.38630999999999999"/>
    <n v="0.18310000000000001"/>
    <n v="2.2471999999999999"/>
    <n v="6.4092399999999996"/>
  </r>
  <r>
    <x v="1"/>
    <x v="26"/>
    <x v="1"/>
    <x v="6"/>
    <n v="352.48"/>
    <n v="357.06"/>
    <n v="7480.46875"/>
    <n v="2.98149"/>
    <n v="4.0000000000000003E-5"/>
    <n v="0.46877999999999997"/>
    <n v="1.59141"/>
    <n v="8.0669599999999999"/>
    <n v="18.115649999999999"/>
  </r>
  <r>
    <x v="1"/>
    <x v="26"/>
    <x v="1"/>
    <x v="7"/>
    <n v="2.4500000000000002"/>
    <n v="200"/>
    <n v="8"/>
    <n v="1.214E-2"/>
    <n v="9.9699999999999997E-3"/>
    <n v="8.0000000000000007E-5"/>
    <n v="1.0300000000000001E-3"/>
    <n v="3.3680000000000002E-2"/>
    <n v="2.317E-2"/>
  </r>
  <r>
    <x v="1"/>
    <x v="26"/>
    <x v="1"/>
    <x v="8"/>
    <n v="21.79"/>
    <n v="1738.18"/>
    <n v="956"/>
    <n v="0.41721000000000003"/>
    <n v="3.1150000000000001E-2"/>
    <n v="0.26973000000000003"/>
    <n v="9.2800000000000001E-3"/>
    <n v="1.1319900000000001"/>
    <n v="1.7248600000000001"/>
  </r>
  <r>
    <x v="1"/>
    <x v="26"/>
    <x v="1"/>
    <x v="9"/>
    <n v="19.239999999999998"/>
    <n v="214.72"/>
    <n v="345.69995"/>
    <n v="0.10265000000000001"/>
    <n v="1.3999999999999999E-4"/>
    <n v="1.08E-3"/>
    <n v="5.9979999999999999E-2"/>
    <n v="0.27629999999999999"/>
    <n v="0.98631999999999997"/>
  </r>
  <r>
    <x v="1"/>
    <x v="26"/>
    <x v="1"/>
    <x v="10"/>
    <n v="70.62"/>
    <n v="1025.53"/>
    <n v="2010.0390600000001"/>
    <n v="0.83987999999999996"/>
    <n v="0.11174000000000001"/>
    <n v="2.2720000000000001E-2"/>
    <n v="0.14396"/>
    <n v="2.28416"/>
    <n v="3.9414099999999999"/>
  </r>
  <r>
    <x v="1"/>
    <x v="26"/>
    <x v="2"/>
    <x v="0"/>
    <n v="12.38"/>
    <n v="200"/>
    <n v="12"/>
    <n v="6.1330000000000003E-2"/>
    <n v="3.6999999999999998E-2"/>
    <n v="2.8500000000000001E-3"/>
    <n v="1.6500000000000001E-2"/>
    <n v="0.17030000000000001"/>
    <n v="3.4750000000000003E-2"/>
  </r>
  <r>
    <x v="1"/>
    <x v="26"/>
    <x v="2"/>
    <x v="1"/>
    <n v="65.47"/>
    <n v="223.67"/>
    <n v="6.7099599999999997"/>
    <n v="0.32436999999999999"/>
    <n v="0.10197000000000001"/>
    <n v="6.3119999999999996E-2"/>
    <n v="0.17645"/>
    <n v="0.90100999999999998"/>
    <n v="1.8950000000000002E-2"/>
  </r>
  <r>
    <x v="1"/>
    <x v="26"/>
    <x v="2"/>
    <x v="2"/>
    <n v="4.0999999999999996"/>
    <n v="200"/>
    <n v="2"/>
    <n v="2.0310000000000002E-2"/>
    <n v="1.208E-2"/>
    <n v="8.0000000000000007E-5"/>
    <n v="1.67E-3"/>
    <n v="5.6410000000000002E-2"/>
    <n v="5.79E-3"/>
  </r>
  <r>
    <x v="1"/>
    <x v="26"/>
    <x v="2"/>
    <x v="3"/>
    <n v="4.16"/>
    <n v="200"/>
    <n v="6"/>
    <n v="2.061E-2"/>
    <n v="1.6299999999999999E-2"/>
    <n v="8.0999999999999996E-4"/>
    <n v="1.2600000000000001E-3"/>
    <n v="5.722E-2"/>
    <n v="1.738E-2"/>
  </r>
  <r>
    <x v="1"/>
    <x v="26"/>
    <x v="2"/>
    <x v="4"/>
    <n v="24.54"/>
    <n v="200"/>
    <n v="0"/>
    <n v="0.12157999999999999"/>
    <n v="7.6999999999999996E-4"/>
    <n v="0.10301"/>
    <n v="2.7999999999999998E-4"/>
    <n v="0.33771000000000001"/>
    <n v="0"/>
  </r>
  <r>
    <x v="1"/>
    <x v="26"/>
    <x v="2"/>
    <x v="5"/>
    <n v="49.09"/>
    <n v="200"/>
    <n v="0"/>
    <n v="0.2432"/>
    <n v="2.2939999999999999E-2"/>
    <n v="0.11568000000000001"/>
    <n v="5.0939999999999999E-2"/>
    <n v="0.67556000000000005"/>
    <n v="0"/>
  </r>
  <r>
    <x v="1"/>
    <x v="26"/>
    <x v="2"/>
    <x v="6"/>
    <n v="126.79"/>
    <n v="200"/>
    <n v="0"/>
    <n v="0.62814999999999999"/>
    <n v="7.5799999999999999E-3"/>
    <n v="4.947E-2"/>
    <n v="0.35435"/>
    <n v="1.74485"/>
    <n v="0"/>
  </r>
  <r>
    <x v="1"/>
    <x v="26"/>
    <x v="2"/>
    <x v="7"/>
    <n v="4.29"/>
    <n v="200"/>
    <n v="20"/>
    <n v="2.1260000000000001E-2"/>
    <n v="1.7569999999999999E-2"/>
    <n v="5.0000000000000002E-5"/>
    <n v="2.5699999999999998E-3"/>
    <n v="5.8930000000000003E-2"/>
    <n v="5.7919999999999999E-2"/>
  </r>
  <r>
    <x v="1"/>
    <x v="26"/>
    <x v="2"/>
    <x v="8"/>
    <n v="24.76"/>
    <n v="200"/>
    <n v="26"/>
    <n v="0.12267"/>
    <n v="6.4869999999999997E-2"/>
    <n v="1.2E-2"/>
    <n v="3.8850000000000003E-2"/>
    <n v="0.34060000000000001"/>
    <n v="7.5300000000000006E-2"/>
  </r>
  <r>
    <x v="1"/>
    <x v="26"/>
    <x v="2"/>
    <x v="9"/>
    <n v="0.1"/>
    <n v="200"/>
    <n v="10"/>
    <n v="5.0000000000000001E-4"/>
    <n v="4.8000000000000001E-4"/>
    <n v="0"/>
    <n v="1.0000000000000001E-5"/>
    <n v="1.32E-3"/>
    <n v="2.896E-2"/>
  </r>
  <r>
    <x v="1"/>
    <x v="26"/>
    <x v="2"/>
    <x v="10"/>
    <n v="94.14"/>
    <n v="199.99"/>
    <n v="10"/>
    <n v="0.46639000000000003"/>
    <n v="0.22561"/>
    <n v="2.138E-2"/>
    <n v="0.12426"/>
    <n v="1.29549"/>
    <n v="2.896E-2"/>
  </r>
  <r>
    <x v="1"/>
    <x v="26"/>
    <x v="3"/>
    <x v="0"/>
    <n v="1.5"/>
    <n v="200"/>
    <n v="6"/>
    <n v="7.43E-3"/>
    <n v="5.2199999999999998E-3"/>
    <n v="2.7999999999999998E-4"/>
    <n v="1.32E-3"/>
    <n v="2.0619999999999999E-2"/>
    <n v="1.738E-2"/>
  </r>
  <r>
    <x v="1"/>
    <x v="26"/>
    <x v="3"/>
    <x v="1"/>
    <n v="7.88"/>
    <n v="200"/>
    <n v="0"/>
    <n v="3.9039999999999998E-2"/>
    <n v="1.274E-2"/>
    <n v="2.66E-3"/>
    <n v="1.7100000000000001E-2"/>
    <n v="0.10843999999999999"/>
    <n v="0"/>
  </r>
  <r>
    <x v="1"/>
    <x v="26"/>
    <x v="3"/>
    <x v="2"/>
    <n v="0.47"/>
    <n v="200"/>
    <n v="0"/>
    <n v="2.33E-3"/>
    <n v="1.8799999999999999E-3"/>
    <n v="0"/>
    <n v="1.6000000000000001E-4"/>
    <n v="6.4700000000000001E-3"/>
    <n v="0"/>
  </r>
  <r>
    <x v="1"/>
    <x v="26"/>
    <x v="3"/>
    <x v="3"/>
    <n v="0.51"/>
    <n v="200"/>
    <n v="2"/>
    <n v="2.5300000000000001E-3"/>
    <n v="2E-3"/>
    <n v="9.0000000000000006E-5"/>
    <n v="1E-4"/>
    <n v="7.0099999999999997E-3"/>
    <n v="5.79E-3"/>
  </r>
  <r>
    <x v="1"/>
    <x v="26"/>
    <x v="3"/>
    <x v="4"/>
    <n v="2.97"/>
    <n v="200"/>
    <n v="0"/>
    <n v="1.4710000000000001E-2"/>
    <n v="0"/>
    <n v="8.94E-3"/>
    <n v="3.62E-3"/>
    <n v="4.0869999999999997E-2"/>
    <n v="0"/>
  </r>
  <r>
    <x v="1"/>
    <x v="26"/>
    <x v="3"/>
    <x v="5"/>
    <n v="5.94"/>
    <n v="200"/>
    <n v="0"/>
    <n v="2.9430000000000001E-2"/>
    <n v="9.8799999999999999E-3"/>
    <n v="6.3299999999999997E-3"/>
    <n v="3.13E-3"/>
    <n v="8.1739999999999993E-2"/>
    <n v="0"/>
  </r>
  <r>
    <x v="1"/>
    <x v="26"/>
    <x v="3"/>
    <x v="6"/>
    <n v="15.34"/>
    <n v="200"/>
    <n v="0"/>
    <n v="7.5999999999999998E-2"/>
    <n v="5.0000000000000002E-5"/>
    <n v="7.1300000000000001E-3"/>
    <n v="5.3069999999999999E-2"/>
    <n v="0.21110000000000001"/>
    <n v="0"/>
  </r>
  <r>
    <x v="1"/>
    <x v="26"/>
    <x v="3"/>
    <x v="7"/>
    <n v="0.55000000000000004"/>
    <n v="200"/>
    <n v="8"/>
    <n v="2.7299999999999998E-3"/>
    <n v="2.3600000000000001E-3"/>
    <n v="0"/>
    <n v="1.4999999999999999E-4"/>
    <n v="7.5399999999999998E-3"/>
    <n v="2.317E-2"/>
  </r>
  <r>
    <x v="1"/>
    <x v="26"/>
    <x v="3"/>
    <x v="8"/>
    <n v="3.07"/>
    <n v="200"/>
    <n v="14"/>
    <n v="1.521E-2"/>
    <n v="1.013E-2"/>
    <n v="9.0000000000000006E-5"/>
    <n v="2.5500000000000002E-3"/>
    <n v="4.2189999999999998E-2"/>
    <n v="4.054E-2"/>
  </r>
  <r>
    <x v="1"/>
    <x v="26"/>
    <x v="3"/>
    <x v="9"/>
    <n v="0.04"/>
    <n v="200"/>
    <n v="6"/>
    <n v="2.0000000000000001E-4"/>
    <n v="2.0000000000000001E-4"/>
    <n v="0"/>
    <n v="0"/>
    <n v="5.2999999999999998E-4"/>
    <n v="1.738E-2"/>
  </r>
  <r>
    <x v="1"/>
    <x v="26"/>
    <x v="3"/>
    <x v="10"/>
    <n v="11.41"/>
    <n v="200"/>
    <n v="2"/>
    <n v="5.6529999999999997E-2"/>
    <n v="4.3270000000000003E-2"/>
    <n v="1.81E-3"/>
    <n v="4.6499999999999996E-3"/>
    <n v="0.15701999999999999"/>
    <n v="5.79E-3"/>
  </r>
  <r>
    <x v="1"/>
    <x v="26"/>
    <x v="4"/>
    <x v="0"/>
    <n v="8.2899999999999991"/>
    <n v="200"/>
    <n v="12"/>
    <n v="4.1070000000000002E-2"/>
    <n v="2.0310000000000002E-2"/>
    <n v="1.72E-3"/>
    <n v="8.7100000000000007E-3"/>
    <n v="0.11403000000000001"/>
    <n v="3.4750000000000003E-2"/>
  </r>
  <r>
    <x v="1"/>
    <x v="26"/>
    <x v="4"/>
    <x v="1"/>
    <n v="43.85"/>
    <n v="200"/>
    <n v="8"/>
    <n v="0.21723999999999999"/>
    <n v="6.8029999999999993E-2"/>
    <n v="2.4150000000000001E-2"/>
    <n v="2.5329999999999998E-2"/>
    <n v="0.60343000000000002"/>
    <n v="2.317E-2"/>
  </r>
  <r>
    <x v="1"/>
    <x v="26"/>
    <x v="4"/>
    <x v="2"/>
    <n v="2.76"/>
    <n v="200"/>
    <n v="4"/>
    <n v="1.367E-2"/>
    <n v="8.8100000000000001E-3"/>
    <n v="1.9000000000000001E-4"/>
    <n v="6.9999999999999994E-5"/>
    <n v="3.7960000000000001E-2"/>
    <n v="1.158E-2"/>
  </r>
  <r>
    <x v="1"/>
    <x v="26"/>
    <x v="4"/>
    <x v="3"/>
    <n v="2.82"/>
    <n v="200"/>
    <n v="10"/>
    <n v="1.397E-2"/>
    <n v="1.102E-2"/>
    <n v="4.6999999999999999E-4"/>
    <n v="3.6999999999999999E-4"/>
    <n v="3.8760000000000003E-2"/>
    <n v="2.896E-2"/>
  </r>
  <r>
    <x v="1"/>
    <x v="26"/>
    <x v="4"/>
    <x v="4"/>
    <n v="16.420000000000002"/>
    <n v="200"/>
    <n v="0"/>
    <n v="8.1350000000000006E-2"/>
    <n v="6.8000000000000005E-4"/>
    <n v="6.2810000000000005E-2"/>
    <n v="1.7700000000000001E-3"/>
    <n v="0.22597"/>
    <n v="0"/>
  </r>
  <r>
    <x v="1"/>
    <x v="26"/>
    <x v="4"/>
    <x v="5"/>
    <n v="32.9"/>
    <n v="200"/>
    <n v="0"/>
    <n v="0.16299"/>
    <n v="2.9510000000000002E-2"/>
    <n v="4.9959999999999997E-2"/>
    <n v="5.6600000000000001E-3"/>
    <n v="0.45276"/>
    <n v="0"/>
  </r>
  <r>
    <x v="1"/>
    <x v="26"/>
    <x v="4"/>
    <x v="6"/>
    <n v="84.87"/>
    <n v="200"/>
    <n v="0"/>
    <n v="0.42046"/>
    <n v="3.5E-4"/>
    <n v="7.26E-3"/>
    <n v="0.11166"/>
    <n v="1.1679600000000001"/>
    <n v="0"/>
  </r>
  <r>
    <x v="1"/>
    <x v="26"/>
    <x v="4"/>
    <x v="7"/>
    <n v="2.94"/>
    <n v="200"/>
    <n v="24"/>
    <n v="1.457E-2"/>
    <n v="1.18E-2"/>
    <n v="5.0000000000000002E-5"/>
    <n v="3.3E-4"/>
    <n v="4.0340000000000001E-2"/>
    <n v="6.9500000000000006E-2"/>
  </r>
  <r>
    <x v="1"/>
    <x v="26"/>
    <x v="4"/>
    <x v="8"/>
    <n v="16.72"/>
    <n v="200"/>
    <n v="34"/>
    <n v="8.2839999999999997E-2"/>
    <n v="3.798E-2"/>
    <n v="1.355E-2"/>
    <n v="1.039E-2"/>
    <n v="0.22993"/>
    <n v="9.8460000000000006E-2"/>
  </r>
  <r>
    <x v="1"/>
    <x v="26"/>
    <x v="4"/>
    <x v="9"/>
    <n v="0.17"/>
    <n v="200"/>
    <n v="20"/>
    <n v="8.4000000000000003E-4"/>
    <n v="8.0999999999999996E-4"/>
    <n v="0"/>
    <n v="0"/>
    <n v="2.2399999999999998E-3"/>
    <n v="5.7919999999999999E-2"/>
  </r>
  <r>
    <x v="1"/>
    <x v="26"/>
    <x v="4"/>
    <x v="10"/>
    <n v="63.08"/>
    <n v="200"/>
    <n v="10"/>
    <n v="0.31251000000000001"/>
    <n v="0.11210000000000001"/>
    <n v="7.77E-3"/>
    <n v="5.45E-2"/>
    <n v="0.86804999999999999"/>
    <n v="2.896E-2"/>
  </r>
  <r>
    <x v="1"/>
    <x v="26"/>
    <x v="5"/>
    <x v="0"/>
    <n v="0.93"/>
    <n v="200"/>
    <n v="6"/>
    <n v="4.6100000000000004E-3"/>
    <n v="2.82E-3"/>
    <n v="3.0000000000000001E-5"/>
    <n v="6.4000000000000005E-4"/>
    <n v="1.277E-2"/>
    <n v="1.738E-2"/>
  </r>
  <r>
    <x v="1"/>
    <x v="26"/>
    <x v="5"/>
    <x v="1"/>
    <n v="4.9000000000000004"/>
    <n v="200"/>
    <n v="0"/>
    <n v="2.4279999999999999E-2"/>
    <n v="6.5100000000000002E-3"/>
    <n v="1.3799999999999999E-3"/>
    <n v="4.2300000000000003E-3"/>
    <n v="6.7430000000000004E-2"/>
    <n v="0"/>
  </r>
  <r>
    <x v="1"/>
    <x v="26"/>
    <x v="5"/>
    <x v="2"/>
    <n v="0.28999999999999998"/>
    <n v="200"/>
    <n v="0"/>
    <n v="1.4400000000000001E-3"/>
    <n v="9.6000000000000002E-4"/>
    <n v="0"/>
    <n v="1.0000000000000001E-5"/>
    <n v="3.9899999999999996E-3"/>
    <n v="0"/>
  </r>
  <r>
    <x v="1"/>
    <x v="26"/>
    <x v="5"/>
    <x v="3"/>
    <n v="0.3"/>
    <n v="200"/>
    <n v="2"/>
    <n v="1.49E-3"/>
    <n v="1.1999999999999999E-3"/>
    <n v="3.0000000000000001E-5"/>
    <n v="3.0000000000000001E-5"/>
    <n v="4.1200000000000004E-3"/>
    <n v="5.79E-3"/>
  </r>
  <r>
    <x v="1"/>
    <x v="26"/>
    <x v="5"/>
    <x v="4"/>
    <n v="1.85"/>
    <n v="200"/>
    <n v="0"/>
    <n v="9.1699999999999993E-3"/>
    <n v="1.3999999999999999E-4"/>
    <n v="6.7400000000000003E-3"/>
    <n v="9.6000000000000002E-4"/>
    <n v="2.546E-2"/>
    <n v="0"/>
  </r>
  <r>
    <x v="1"/>
    <x v="26"/>
    <x v="5"/>
    <x v="5"/>
    <n v="3.7"/>
    <n v="200"/>
    <n v="0"/>
    <n v="1.8329999999999999E-2"/>
    <n v="7.5599999999999999E-3"/>
    <n v="7.0600000000000003E-3"/>
    <n v="1.3600000000000001E-3"/>
    <n v="5.092E-2"/>
    <n v="0"/>
  </r>
  <r>
    <x v="1"/>
    <x v="26"/>
    <x v="5"/>
    <x v="6"/>
    <n v="9.58"/>
    <n v="200"/>
    <n v="0"/>
    <n v="4.7460000000000002E-2"/>
    <n v="0"/>
    <n v="2.1199999999999999E-3"/>
    <n v="1.0670000000000001E-2"/>
    <n v="0.13184000000000001"/>
    <n v="0"/>
  </r>
  <r>
    <x v="1"/>
    <x v="26"/>
    <x v="5"/>
    <x v="7"/>
    <n v="0.31"/>
    <n v="200"/>
    <n v="4"/>
    <n v="1.5399999999999999E-3"/>
    <n v="1.23E-3"/>
    <n v="0"/>
    <n v="4.0000000000000003E-5"/>
    <n v="4.2500000000000003E-3"/>
    <n v="1.158E-2"/>
  </r>
  <r>
    <x v="1"/>
    <x v="26"/>
    <x v="5"/>
    <x v="8"/>
    <n v="1.87"/>
    <n v="200"/>
    <n v="4"/>
    <n v="9.2599999999999991E-3"/>
    <n v="4.2700000000000004E-3"/>
    <n v="4.2999999999999999E-4"/>
    <n v="1.6100000000000001E-3"/>
    <n v="2.572E-2"/>
    <n v="1.158E-2"/>
  </r>
  <r>
    <x v="1"/>
    <x v="26"/>
    <x v="5"/>
    <x v="9"/>
    <n v="0"/>
    <n v="200"/>
    <n v="0"/>
    <n v="0"/>
    <n v="0"/>
    <n v="0"/>
    <n v="0"/>
    <n v="0"/>
    <n v="0"/>
  </r>
  <r>
    <x v="1"/>
    <x v="26"/>
    <x v="5"/>
    <x v="10"/>
    <n v="7.1"/>
    <n v="200"/>
    <n v="2"/>
    <n v="3.5180000000000003E-2"/>
    <n v="2.6589999999999999E-2"/>
    <n v="2.9E-4"/>
    <n v="3.1900000000000001E-3"/>
    <n v="9.7699999999999995E-2"/>
    <n v="5.79E-3"/>
  </r>
  <r>
    <x v="1"/>
    <x v="26"/>
    <x v="6"/>
    <x v="0"/>
    <n v="2.57"/>
    <n v="200"/>
    <n v="10"/>
    <n v="1.273E-2"/>
    <n v="7.3200000000000001E-3"/>
    <n v="3.1E-4"/>
    <n v="3.0000000000000001E-3"/>
    <n v="3.5319999999999997E-2"/>
    <n v="2.896E-2"/>
  </r>
  <r>
    <x v="1"/>
    <x v="26"/>
    <x v="6"/>
    <x v="1"/>
    <n v="13.54"/>
    <n v="200"/>
    <n v="8"/>
    <n v="6.7080000000000001E-2"/>
    <n v="2.427E-2"/>
    <n v="1.222E-2"/>
    <n v="9.6699999999999998E-3"/>
    <n v="0.18629999999999999"/>
    <n v="2.317E-2"/>
  </r>
  <r>
    <x v="1"/>
    <x v="26"/>
    <x v="6"/>
    <x v="2"/>
    <n v="0.86"/>
    <n v="200"/>
    <n v="2"/>
    <n v="4.2599999999999999E-3"/>
    <n v="2.49E-3"/>
    <n v="2.0000000000000002E-5"/>
    <n v="4.0000000000000003E-5"/>
    <n v="1.1820000000000001E-2"/>
    <n v="5.79E-3"/>
  </r>
  <r>
    <x v="1"/>
    <x v="26"/>
    <x v="6"/>
    <x v="3"/>
    <n v="0.88"/>
    <n v="200"/>
    <n v="6"/>
    <n v="4.3600000000000002E-3"/>
    <n v="3.29E-3"/>
    <n v="2.2000000000000001E-4"/>
    <n v="5.0000000000000002E-5"/>
    <n v="1.208E-2"/>
    <n v="1.738E-2"/>
  </r>
  <r>
    <x v="1"/>
    <x v="26"/>
    <x v="6"/>
    <x v="4"/>
    <n v="5.04"/>
    <n v="200"/>
    <n v="0"/>
    <n v="2.4969999999999999E-2"/>
    <n v="0"/>
    <n v="1.8849999999999999E-2"/>
    <n v="2.3600000000000001E-3"/>
    <n v="6.9360000000000005E-2"/>
    <n v="0"/>
  </r>
  <r>
    <x v="1"/>
    <x v="26"/>
    <x v="6"/>
    <x v="5"/>
    <n v="10.09"/>
    <n v="200"/>
    <n v="2"/>
    <n v="4.999E-2"/>
    <n v="1.6400000000000001E-2"/>
    <n v="1.2760000000000001E-2"/>
    <n v="3.0000000000000001E-3"/>
    <n v="0.13885"/>
    <n v="5.79E-3"/>
  </r>
  <r>
    <x v="1"/>
    <x v="26"/>
    <x v="6"/>
    <x v="6"/>
    <n v="26.08"/>
    <n v="200"/>
    <n v="0"/>
    <n v="0.12920999999999999"/>
    <n v="0"/>
    <n v="9.7300000000000008E-3"/>
    <n v="5.5500000000000001E-2"/>
    <n v="0.35891000000000001"/>
    <n v="0"/>
  </r>
  <r>
    <x v="1"/>
    <x v="26"/>
    <x v="6"/>
    <x v="7"/>
    <n v="1"/>
    <n v="200"/>
    <n v="18"/>
    <n v="4.96E-3"/>
    <n v="4.0600000000000002E-3"/>
    <n v="5.0000000000000002E-5"/>
    <n v="1.6000000000000001E-4"/>
    <n v="1.366E-2"/>
    <n v="5.2130000000000003E-2"/>
  </r>
  <r>
    <x v="1"/>
    <x v="26"/>
    <x v="6"/>
    <x v="8"/>
    <n v="5.25"/>
    <n v="200"/>
    <n v="22"/>
    <n v="2.6009999999999998E-2"/>
    <n v="1.371E-2"/>
    <n v="3.1199999999999999E-3"/>
    <n v="4.0800000000000003E-3"/>
    <n v="7.213E-2"/>
    <n v="6.3710000000000003E-2"/>
  </r>
  <r>
    <x v="1"/>
    <x v="26"/>
    <x v="6"/>
    <x v="9"/>
    <n v="0.15"/>
    <n v="200"/>
    <n v="16"/>
    <n v="7.3999999999999999E-4"/>
    <n v="7.2000000000000005E-4"/>
    <n v="0"/>
    <n v="0"/>
    <n v="1.98E-3"/>
    <n v="4.6339999999999999E-2"/>
  </r>
  <r>
    <x v="1"/>
    <x v="26"/>
    <x v="6"/>
    <x v="10"/>
    <n v="19.46"/>
    <n v="200"/>
    <n v="14"/>
    <n v="9.6409999999999996E-2"/>
    <n v="4.9570000000000003E-2"/>
    <n v="1.0200000000000001E-3"/>
    <n v="6.0400000000000002E-3"/>
    <n v="0.26773000000000002"/>
    <n v="4.054E-2"/>
  </r>
  <r>
    <x v="1"/>
    <x v="26"/>
    <x v="7"/>
    <x v="0"/>
    <n v="1.79"/>
    <n v="200"/>
    <n v="4"/>
    <n v="8.8699999999999994E-3"/>
    <n v="5.4599999999999996E-3"/>
    <n v="1.6000000000000001E-4"/>
    <n v="2.1900000000000001E-3"/>
    <n v="2.462E-2"/>
    <n v="1.158E-2"/>
  </r>
  <r>
    <x v="1"/>
    <x v="26"/>
    <x v="7"/>
    <x v="1"/>
    <n v="9.64"/>
    <n v="255"/>
    <n v="2.5500500000000001"/>
    <n v="4.777E-2"/>
    <n v="2.1299999999999999E-2"/>
    <n v="5.7000000000000002E-3"/>
    <n v="1.277E-2"/>
    <n v="0.13269"/>
    <n v="7.0200000000000002E-3"/>
  </r>
  <r>
    <x v="1"/>
    <x v="26"/>
    <x v="7"/>
    <x v="2"/>
    <n v="0.57999999999999996"/>
    <n v="200"/>
    <n v="0"/>
    <n v="2.8700000000000002E-3"/>
    <n v="1.97E-3"/>
    <n v="2.0000000000000002E-5"/>
    <n v="3.4000000000000002E-4"/>
    <n v="7.9799999999999992E-3"/>
    <n v="0"/>
  </r>
  <r>
    <x v="1"/>
    <x v="26"/>
    <x v="7"/>
    <x v="3"/>
    <n v="0.62"/>
    <n v="200"/>
    <n v="2"/>
    <n v="3.0699999999999998E-3"/>
    <n v="2.66E-3"/>
    <n v="9.0000000000000006E-5"/>
    <n v="6.9999999999999994E-5"/>
    <n v="8.5299999999999994E-3"/>
    <n v="5.79E-3"/>
  </r>
  <r>
    <x v="1"/>
    <x v="26"/>
    <x v="7"/>
    <x v="4"/>
    <n v="3.59"/>
    <n v="200"/>
    <n v="0"/>
    <n v="1.779E-2"/>
    <n v="0"/>
    <n v="1.4460000000000001E-2"/>
    <n v="7.2000000000000005E-4"/>
    <n v="4.9399999999999999E-2"/>
    <n v="0"/>
  </r>
  <r>
    <x v="1"/>
    <x v="26"/>
    <x v="7"/>
    <x v="5"/>
    <n v="7.34"/>
    <n v="1999.95"/>
    <n v="20"/>
    <n v="3.9489999999999997E-2"/>
    <n v="1.257E-2"/>
    <n v="2.52E-2"/>
    <n v="7.3999999999999999E-4"/>
    <n v="0.10936999999999999"/>
    <n v="3.5709999999999999E-2"/>
  </r>
  <r>
    <x v="1"/>
    <x v="26"/>
    <x v="7"/>
    <x v="6"/>
    <n v="18.850000000000001"/>
    <n v="954.98"/>
    <n v="19.100100000000001"/>
    <n v="9.3950000000000006E-2"/>
    <n v="0"/>
    <n v="1.6049999999999998E-2"/>
    <n v="5.5390000000000002E-2"/>
    <n v="0.26088"/>
    <n v="3.9289999999999999E-2"/>
  </r>
  <r>
    <x v="1"/>
    <x v="26"/>
    <x v="7"/>
    <x v="7"/>
    <n v="0.67"/>
    <n v="200"/>
    <n v="8"/>
    <n v="3.32E-3"/>
    <n v="2.9199999999999999E-3"/>
    <n v="1.0000000000000001E-5"/>
    <n v="2.9E-4"/>
    <n v="9.1800000000000007E-3"/>
    <n v="2.317E-2"/>
  </r>
  <r>
    <x v="1"/>
    <x v="26"/>
    <x v="7"/>
    <x v="8"/>
    <n v="3.69"/>
    <n v="258.5"/>
    <n v="10.34003"/>
    <n v="1.84E-2"/>
    <n v="6.7000000000000002E-3"/>
    <n v="3.3700000000000002E-3"/>
    <n v="5.0400000000000002E-3"/>
    <n v="5.1049999999999998E-2"/>
    <n v="2.8060000000000002E-2"/>
  </r>
  <r>
    <x v="1"/>
    <x v="26"/>
    <x v="7"/>
    <x v="9"/>
    <n v="0.03"/>
    <n v="200"/>
    <n v="4"/>
    <n v="1.4999999999999999E-4"/>
    <n v="1.4999999999999999E-4"/>
    <n v="0"/>
    <n v="0"/>
    <n v="3.8999999999999999E-4"/>
    <n v="1.158E-2"/>
  </r>
  <r>
    <x v="1"/>
    <x v="26"/>
    <x v="7"/>
    <x v="10"/>
    <n v="13.97"/>
    <n v="200"/>
    <n v="4"/>
    <n v="6.9209999999999994E-2"/>
    <n v="5.1679999999999997E-2"/>
    <n v="2.1000000000000001E-4"/>
    <n v="1.5169999999999999E-2"/>
    <n v="0.19223000000000001"/>
    <n v="1.158E-2"/>
  </r>
  <r>
    <x v="1"/>
    <x v="26"/>
    <x v="8"/>
    <x v="0"/>
    <n v="14.98"/>
    <n v="313.04000000000002"/>
    <n v="253.56005999999999"/>
    <n v="0.11133"/>
    <n v="1.78E-2"/>
    <n v="3.5819999999999998E-2"/>
    <n v="2.5940000000000001E-2"/>
    <n v="0.30195"/>
    <n v="0.65564"/>
  </r>
  <r>
    <x v="1"/>
    <x v="26"/>
    <x v="8"/>
    <x v="1"/>
    <n v="24.85"/>
    <n v="392.34"/>
    <n v="23.540040000000001"/>
    <n v="0.12655"/>
    <n v="9.1819999999999999E-2"/>
    <n v="4.5399999999999998E-3"/>
    <n v="1.5869999999999999E-2"/>
    <n v="0.35116000000000003"/>
    <n v="5.5199999999999999E-2"/>
  </r>
  <r>
    <x v="1"/>
    <x v="26"/>
    <x v="8"/>
    <x v="2"/>
    <n v="1.55"/>
    <n v="200"/>
    <n v="2"/>
    <n v="7.7000000000000002E-3"/>
    <n v="1.33E-3"/>
    <n v="1E-4"/>
    <n v="4.6999999999999999E-4"/>
    <n v="2.137E-2"/>
    <n v="5.79E-3"/>
  </r>
  <r>
    <x v="1"/>
    <x v="26"/>
    <x v="8"/>
    <x v="3"/>
    <n v="2.27"/>
    <n v="200"/>
    <n v="18"/>
    <n v="1.125E-2"/>
    <n v="6.3E-3"/>
    <n v="1.6900000000000001E-3"/>
    <n v="9.1E-4"/>
    <n v="3.0939999999999999E-2"/>
    <n v="5.2130000000000003E-2"/>
  </r>
  <r>
    <x v="1"/>
    <x v="26"/>
    <x v="8"/>
    <x v="4"/>
    <n v="26.01"/>
    <n v="1009.1"/>
    <n v="1099.91992"/>
    <n v="0.48037999999999997"/>
    <n v="2.7E-4"/>
    <n v="0.21965000000000001"/>
    <n v="0.12211"/>
    <n v="1.3002100000000001"/>
    <n v="2.21698"/>
  </r>
  <r>
    <x v="1"/>
    <x v="26"/>
    <x v="8"/>
    <x v="5"/>
    <n v="20.59"/>
    <n v="1871.44"/>
    <n v="262"/>
    <n v="0.19586000000000001"/>
    <n v="3.567E-2"/>
    <n v="0.11939"/>
    <n v="3.0300000000000001E-3"/>
    <n v="0.53608"/>
    <n v="0.47005999999999998"/>
  </r>
  <r>
    <x v="1"/>
    <x v="26"/>
    <x v="8"/>
    <x v="6"/>
    <n v="99.81"/>
    <n v="277.52999999999997"/>
    <n v="1412.6406199999999"/>
    <n v="0.64844999999999997"/>
    <n v="0"/>
    <n v="0.11548"/>
    <n v="0.26684999999999998"/>
    <n v="1.76657"/>
    <n v="3.6874899999999999"/>
  </r>
  <r>
    <x v="1"/>
    <x v="26"/>
    <x v="8"/>
    <x v="7"/>
    <n v="1.72"/>
    <n v="200"/>
    <n v="22"/>
    <n v="8.5199999999999998E-3"/>
    <n v="7.1700000000000002E-3"/>
    <n v="3.0000000000000001E-5"/>
    <n v="3.5E-4"/>
    <n v="2.3560000000000001E-2"/>
    <n v="6.3710000000000003E-2"/>
  </r>
  <r>
    <x v="1"/>
    <x v="26"/>
    <x v="8"/>
    <x v="8"/>
    <n v="39.75"/>
    <n v="275.27999999999997"/>
    <n v="1095.59961"/>
    <n v="0.30640000000000001"/>
    <n v="2.0729999999999998E-2"/>
    <n v="4.845E-2"/>
    <n v="9.3210000000000001E-2"/>
    <n v="0.82852999999999999"/>
    <n v="2.8832300000000002"/>
  </r>
  <r>
    <x v="1"/>
    <x v="26"/>
    <x v="8"/>
    <x v="9"/>
    <n v="0.96"/>
    <n v="203.32"/>
    <n v="38.630000000000003"/>
    <n v="4.9199999999999999E-3"/>
    <n v="9.1E-4"/>
    <n v="4.2000000000000002E-4"/>
    <n v="1.3699999999999999E-3"/>
    <n v="1.321E-2"/>
    <n v="0.11148"/>
  </r>
  <r>
    <x v="1"/>
    <x v="26"/>
    <x v="8"/>
    <x v="10"/>
    <n v="37.17"/>
    <n v="299.95"/>
    <n v="50.99024"/>
    <n v="0.19098000000000001"/>
    <n v="9.0249999999999997E-2"/>
    <n v="5.4099999999999999E-3"/>
    <n v="2.5739999999999999E-2"/>
    <n v="0.52920999999999996"/>
    <n v="0.13241"/>
  </r>
  <r>
    <x v="1"/>
    <x v="27"/>
    <x v="0"/>
    <x v="0"/>
    <n v="3.3"/>
    <n v="204.17"/>
    <n v="49"/>
    <n v="1.6729999999999998E-2"/>
    <n v="4.9699999999999996E-3"/>
    <n v="6.0000000000000002E-5"/>
    <n v="2.7499999999999998E-3"/>
    <n v="4.5400000000000003E-2"/>
    <n v="0.13739000000000001"/>
  </r>
  <r>
    <x v="1"/>
    <x v="27"/>
    <x v="0"/>
    <x v="1"/>
    <n v="8.66"/>
    <n v="307.13"/>
    <n v="70.639889999999994"/>
    <n v="5.0860000000000002E-2"/>
    <n v="1.044E-2"/>
    <n v="7.1599999999999997E-3"/>
    <n v="1.183E-2"/>
    <n v="0.13925999999999999"/>
    <n v="0.18174999999999999"/>
  </r>
  <r>
    <x v="1"/>
    <x v="27"/>
    <x v="0"/>
    <x v="2"/>
    <n v="0.38"/>
    <n v="200"/>
    <n v="4"/>
    <n v="1.8799999999999999E-3"/>
    <n v="1.0200000000000001E-3"/>
    <n v="0"/>
    <n v="6.9999999999999994E-5"/>
    <n v="5.2199999999999998E-3"/>
    <n v="1.1270000000000001E-2"/>
  </r>
  <r>
    <x v="1"/>
    <x v="27"/>
    <x v="0"/>
    <x v="3"/>
    <n v="0.41"/>
    <n v="200"/>
    <n v="6"/>
    <n v="2.0300000000000001E-3"/>
    <n v="1.5299999999999999E-3"/>
    <n v="4.0000000000000003E-5"/>
    <n v="3.0000000000000001E-5"/>
    <n v="5.6100000000000004E-3"/>
    <n v="1.6899999999999998E-2"/>
  </r>
  <r>
    <x v="1"/>
    <x v="27"/>
    <x v="0"/>
    <x v="4"/>
    <n v="6.28"/>
    <n v="549.45000000000005"/>
    <n v="181.32006999999999"/>
    <n v="7.1489999999999998E-2"/>
    <n v="0"/>
    <n v="7.2399999999999999E-3"/>
    <n v="1.9800000000000002E-2"/>
    <n v="0.19324"/>
    <n v="0.38843"/>
  </r>
  <r>
    <x v="1"/>
    <x v="27"/>
    <x v="0"/>
    <x v="5"/>
    <n v="10.78"/>
    <n v="241.75"/>
    <n v="132.95996"/>
    <n v="6.0670000000000002E-2"/>
    <n v="3.8E-3"/>
    <n v="1.291E-2"/>
    <n v="9.9000000000000008E-3"/>
    <n v="0.16492000000000001"/>
    <n v="0.35583999999999999"/>
  </r>
  <r>
    <x v="1"/>
    <x v="27"/>
    <x v="0"/>
    <x v="6"/>
    <n v="12.77"/>
    <n v="521.83000000000004"/>
    <n v="62.620109999999997"/>
    <n v="7.5749999999999998E-2"/>
    <n v="1.069E-2"/>
    <n v="2.5999999999999998E-4"/>
    <n v="2.2610000000000002E-2"/>
    <n v="0.20857999999999999"/>
    <n v="0.14399000000000001"/>
  </r>
  <r>
    <x v="1"/>
    <x v="27"/>
    <x v="0"/>
    <x v="7"/>
    <n v="0.47"/>
    <n v="200"/>
    <n v="10"/>
    <n v="2.33E-3"/>
    <n v="1.8500000000000001E-3"/>
    <n v="0"/>
    <n v="1E-4"/>
    <n v="6.4000000000000003E-3"/>
    <n v="2.8170000000000001E-2"/>
  </r>
  <r>
    <x v="1"/>
    <x v="27"/>
    <x v="0"/>
    <x v="8"/>
    <n v="5"/>
    <n v="313.55"/>
    <n v="103.46997"/>
    <n v="3.6089999999999997E-2"/>
    <n v="8.6700000000000006E-3"/>
    <n v="9.6000000000000002E-4"/>
    <n v="5.3400000000000001E-3"/>
    <n v="9.7869999999999999E-2"/>
    <n v="0.26138"/>
  </r>
  <r>
    <x v="1"/>
    <x v="27"/>
    <x v="0"/>
    <x v="9"/>
    <n v="2.36"/>
    <n v="218.26"/>
    <n v="50.200009999999999"/>
    <n v="1.3129999999999999E-2"/>
    <n v="3.4000000000000002E-4"/>
    <n v="2.2000000000000001E-4"/>
    <n v="5.9699999999999996E-3"/>
    <n v="3.5249999999999997E-2"/>
    <n v="0.13863"/>
  </r>
  <r>
    <x v="1"/>
    <x v="27"/>
    <x v="0"/>
    <x v="10"/>
    <n v="12.65"/>
    <n v="369.88"/>
    <n v="151.6499"/>
    <n v="8.6209999999999995E-2"/>
    <n v="2.41E-2"/>
    <n v="9.6000000000000002E-4"/>
    <n v="1.6410000000000001E-2"/>
    <n v="0.23533999999999999"/>
    <n v="0.35045999999999999"/>
  </r>
  <r>
    <x v="1"/>
    <x v="27"/>
    <x v="1"/>
    <x v="0"/>
    <n v="88.17"/>
    <n v="252.54"/>
    <n v="1424.34961"/>
    <n v="0.55062999999999995"/>
    <n v="1.8069999999999999E-2"/>
    <n v="1.695E-2"/>
    <n v="0.32840000000000003"/>
    <n v="1.4839899999999999"/>
    <n v="3.7132700000000001"/>
  </r>
  <r>
    <x v="1"/>
    <x v="27"/>
    <x v="1"/>
    <x v="1"/>
    <n v="38.159999999999997"/>
    <n v="200.03"/>
    <n v="2"/>
    <n v="0.18905"/>
    <n v="5.074E-2"/>
    <n v="3.0519999999999999E-2"/>
    <n v="0.10922999999999999"/>
    <n v="0.52514000000000005"/>
    <n v="5.6299999999999996E-3"/>
  </r>
  <r>
    <x v="1"/>
    <x v="27"/>
    <x v="1"/>
    <x v="2"/>
    <n v="46.21"/>
    <n v="397"/>
    <n v="1254.51953"/>
    <n v="0.44717000000000001"/>
    <n v="2.1800000000000001E-3"/>
    <n v="2.0719999999999999E-2"/>
    <n v="0.28924"/>
    <n v="1.2036"/>
    <n v="3.0600900000000002"/>
  </r>
  <r>
    <x v="1"/>
    <x v="27"/>
    <x v="1"/>
    <x v="3"/>
    <n v="2.41"/>
    <n v="200"/>
    <n v="6"/>
    <n v="1.1939999999999999E-2"/>
    <n v="1.001E-2"/>
    <n v="5.0000000000000001E-4"/>
    <n v="4.4000000000000002E-4"/>
    <n v="3.3140000000000003E-2"/>
    <n v="1.6899999999999998E-2"/>
  </r>
  <r>
    <x v="1"/>
    <x v="27"/>
    <x v="1"/>
    <x v="4"/>
    <n v="26.91"/>
    <n v="1611.89"/>
    <n v="2063.2206999999999"/>
    <n v="0.63814000000000004"/>
    <n v="3.5749999999999997E-2"/>
    <n v="0.24596000000000001"/>
    <n v="0.20991000000000001"/>
    <n v="1.7221599999999999"/>
    <n v="3.7172299999999998"/>
  </r>
  <r>
    <x v="1"/>
    <x v="27"/>
    <x v="1"/>
    <x v="5"/>
    <n v="127.57"/>
    <n v="303.81"/>
    <n v="2521.6484399999999"/>
    <n v="0.89283000000000001"/>
    <n v="6.2420000000000003E-2"/>
    <n v="0.41510000000000002"/>
    <n v="0.19822999999999999"/>
    <n v="2.4119199999999998"/>
    <n v="6.3417500000000002"/>
  </r>
  <r>
    <x v="1"/>
    <x v="27"/>
    <x v="1"/>
    <x v="6"/>
    <n v="373.76"/>
    <n v="358.6"/>
    <n v="7631.0942400000004"/>
    <n v="3.1709100000000001"/>
    <n v="4.0000000000000003E-5"/>
    <n v="0.4924"/>
    <n v="1.6970000000000001"/>
    <n v="8.5654400000000006"/>
    <n v="17.949400000000001"/>
  </r>
  <r>
    <x v="1"/>
    <x v="27"/>
    <x v="1"/>
    <x v="7"/>
    <n v="2.5499999999999998"/>
    <n v="200"/>
    <n v="20"/>
    <n v="1.2630000000000001E-2"/>
    <n v="1.042E-2"/>
    <n v="8.0000000000000007E-5"/>
    <n v="1.06E-3"/>
    <n v="3.499E-2"/>
    <n v="5.6340000000000001E-2"/>
  </r>
  <r>
    <x v="1"/>
    <x v="27"/>
    <x v="1"/>
    <x v="8"/>
    <n v="22.41"/>
    <n v="1593.55"/>
    <n v="988"/>
    <n v="0.44174000000000002"/>
    <n v="3.1809999999999998E-2"/>
    <n v="0.28627000000000002"/>
    <n v="9.5300000000000003E-3"/>
    <n v="1.1965300000000001"/>
    <n v="1.7463500000000001"/>
  </r>
  <r>
    <x v="1"/>
    <x v="27"/>
    <x v="1"/>
    <x v="9"/>
    <n v="20.93"/>
    <n v="214.29"/>
    <n v="362.1499"/>
    <n v="0.11164"/>
    <n v="5.1999999999999995E-4"/>
    <n v="1.17E-3"/>
    <n v="6.5019999999999994E-2"/>
    <n v="0.29994999999999999"/>
    <n v="1.0054799999999999"/>
  </r>
  <r>
    <x v="1"/>
    <x v="27"/>
    <x v="1"/>
    <x v="10"/>
    <n v="72.739999999999995"/>
    <n v="980.15"/>
    <n v="2077.9218799999999"/>
    <n v="0.89146000000000003"/>
    <n v="0.11278000000000001"/>
    <n v="2.3560000000000001E-2"/>
    <n v="0.15074000000000001"/>
    <n v="2.4198900000000001"/>
    <n v="3.9855800000000001"/>
  </r>
  <r>
    <x v="1"/>
    <x v="27"/>
    <x v="2"/>
    <x v="0"/>
    <n v="12.49"/>
    <n v="200"/>
    <n v="22"/>
    <n v="6.1879999999999998E-2"/>
    <n v="3.7499999999999999E-2"/>
    <n v="2.8600000000000001E-3"/>
    <n v="1.6539999999999999E-2"/>
    <n v="0.17174"/>
    <n v="6.1969999999999997E-2"/>
  </r>
  <r>
    <x v="1"/>
    <x v="27"/>
    <x v="2"/>
    <x v="1"/>
    <n v="65.5"/>
    <n v="224.36"/>
    <n v="6.7304700000000004"/>
    <n v="0.32454"/>
    <n v="0.10209"/>
    <n v="6.3130000000000006E-2"/>
    <n v="0.17649999999999999"/>
    <n v="0.90144999999999997"/>
    <n v="1.847E-2"/>
  </r>
  <r>
    <x v="1"/>
    <x v="27"/>
    <x v="2"/>
    <x v="2"/>
    <n v="4.12"/>
    <n v="200"/>
    <n v="4"/>
    <n v="2.0410000000000001E-2"/>
    <n v="1.217E-2"/>
    <n v="8.0000000000000007E-5"/>
    <n v="1.67E-3"/>
    <n v="5.6669999999999998E-2"/>
    <n v="1.1270000000000001E-2"/>
  </r>
  <r>
    <x v="1"/>
    <x v="27"/>
    <x v="2"/>
    <x v="3"/>
    <n v="4.21"/>
    <n v="200"/>
    <n v="10"/>
    <n v="2.086E-2"/>
    <n v="1.651E-2"/>
    <n v="8.0999999999999996E-4"/>
    <n v="1.2700000000000001E-3"/>
    <n v="5.7869999999999998E-2"/>
    <n v="2.8170000000000001E-2"/>
  </r>
  <r>
    <x v="1"/>
    <x v="27"/>
    <x v="2"/>
    <x v="4"/>
    <n v="24.54"/>
    <n v="200"/>
    <n v="0"/>
    <n v="0.12157999999999999"/>
    <n v="7.6999999999999996E-4"/>
    <n v="0.10301"/>
    <n v="2.7999999999999998E-4"/>
    <n v="0.33771000000000001"/>
    <n v="0"/>
  </r>
  <r>
    <x v="1"/>
    <x v="27"/>
    <x v="2"/>
    <x v="5"/>
    <n v="49.1"/>
    <n v="213.02"/>
    <n v="2.12988"/>
    <n v="0.24326"/>
    <n v="2.2939999999999999E-2"/>
    <n v="0.1157"/>
    <n v="5.0959999999999998E-2"/>
    <n v="0.67569999999999997"/>
    <n v="5.9199999999999999E-3"/>
  </r>
  <r>
    <x v="1"/>
    <x v="27"/>
    <x v="2"/>
    <x v="6"/>
    <n v="126.8"/>
    <n v="199.96"/>
    <n v="2"/>
    <n v="0.62819999999999998"/>
    <n v="7.5799999999999999E-3"/>
    <n v="4.947E-2"/>
    <n v="0.35437000000000002"/>
    <n v="1.74498"/>
    <n v="5.6299999999999996E-3"/>
  </r>
  <r>
    <x v="1"/>
    <x v="27"/>
    <x v="2"/>
    <x v="7"/>
    <n v="4.49"/>
    <n v="200"/>
    <n v="40"/>
    <n v="2.2249999999999999E-2"/>
    <n v="1.8489999999999999E-2"/>
    <n v="6.0000000000000002E-5"/>
    <n v="2.63E-3"/>
    <n v="6.1539999999999997E-2"/>
    <n v="0.11268"/>
  </r>
  <r>
    <x v="1"/>
    <x v="27"/>
    <x v="2"/>
    <x v="8"/>
    <n v="24.98"/>
    <n v="200"/>
    <n v="44"/>
    <n v="0.12376"/>
    <n v="6.5879999999999994E-2"/>
    <n v="1.201E-2"/>
    <n v="3.8929999999999999E-2"/>
    <n v="0.34348000000000001"/>
    <n v="0.12395"/>
  </r>
  <r>
    <x v="1"/>
    <x v="27"/>
    <x v="2"/>
    <x v="9"/>
    <n v="0.2"/>
    <n v="200"/>
    <n v="20"/>
    <n v="9.8999999999999999E-4"/>
    <n v="9.6000000000000002E-4"/>
    <n v="0"/>
    <n v="2.0000000000000002E-5"/>
    <n v="2.6199999999999999E-3"/>
    <n v="5.6340000000000001E-2"/>
  </r>
  <r>
    <x v="1"/>
    <x v="27"/>
    <x v="2"/>
    <x v="10"/>
    <n v="94.22"/>
    <n v="200"/>
    <n v="16"/>
    <n v="0.46678999999999998"/>
    <n v="0.22599"/>
    <n v="2.138E-2"/>
    <n v="0.12428"/>
    <n v="1.29653"/>
    <n v="4.5069999999999999E-2"/>
  </r>
  <r>
    <x v="1"/>
    <x v="27"/>
    <x v="3"/>
    <x v="0"/>
    <n v="1.57"/>
    <n v="200"/>
    <n v="14"/>
    <n v="7.7799999999999996E-3"/>
    <n v="5.5500000000000002E-3"/>
    <n v="2.7999999999999998E-4"/>
    <n v="1.33E-3"/>
    <n v="2.1530000000000001E-2"/>
    <n v="3.9440000000000003E-2"/>
  </r>
  <r>
    <x v="1"/>
    <x v="27"/>
    <x v="3"/>
    <x v="1"/>
    <n v="7.88"/>
    <n v="200"/>
    <n v="0"/>
    <n v="3.9039999999999998E-2"/>
    <n v="1.274E-2"/>
    <n v="2.66E-3"/>
    <n v="1.7100000000000001E-2"/>
    <n v="0.10843999999999999"/>
    <n v="0"/>
  </r>
  <r>
    <x v="1"/>
    <x v="27"/>
    <x v="3"/>
    <x v="2"/>
    <n v="0.47"/>
    <n v="200"/>
    <n v="0"/>
    <n v="2.33E-3"/>
    <n v="1.8799999999999999E-3"/>
    <n v="0"/>
    <n v="1.6000000000000001E-4"/>
    <n v="6.4700000000000001E-3"/>
    <n v="0"/>
  </r>
  <r>
    <x v="1"/>
    <x v="27"/>
    <x v="3"/>
    <x v="3"/>
    <n v="0.54"/>
    <n v="200"/>
    <n v="6"/>
    <n v="2.6800000000000001E-3"/>
    <n v="2.14E-3"/>
    <n v="9.0000000000000006E-5"/>
    <n v="1E-4"/>
    <n v="7.4000000000000003E-3"/>
    <n v="1.6899999999999998E-2"/>
  </r>
  <r>
    <x v="1"/>
    <x v="27"/>
    <x v="3"/>
    <x v="4"/>
    <n v="2.97"/>
    <n v="200"/>
    <n v="0"/>
    <n v="1.4710000000000001E-2"/>
    <n v="0"/>
    <n v="8.94E-3"/>
    <n v="3.62E-3"/>
    <n v="4.0869999999999997E-2"/>
    <n v="0"/>
  </r>
  <r>
    <x v="1"/>
    <x v="27"/>
    <x v="3"/>
    <x v="5"/>
    <n v="5.94"/>
    <n v="200"/>
    <n v="0"/>
    <n v="2.9430000000000001E-2"/>
    <n v="9.8799999999999999E-3"/>
    <n v="6.3299999999999997E-3"/>
    <n v="3.13E-3"/>
    <n v="8.1739999999999993E-2"/>
    <n v="0"/>
  </r>
  <r>
    <x v="1"/>
    <x v="27"/>
    <x v="3"/>
    <x v="6"/>
    <n v="15.34"/>
    <n v="200"/>
    <n v="0"/>
    <n v="7.5999999999999998E-2"/>
    <n v="5.0000000000000002E-5"/>
    <n v="7.1300000000000001E-3"/>
    <n v="5.3069999999999999E-2"/>
    <n v="0.21110000000000001"/>
    <n v="0"/>
  </r>
  <r>
    <x v="1"/>
    <x v="27"/>
    <x v="3"/>
    <x v="7"/>
    <n v="0.65"/>
    <n v="200"/>
    <n v="20"/>
    <n v="3.2200000000000002E-3"/>
    <n v="2.8400000000000001E-3"/>
    <n v="0"/>
    <n v="1.4999999999999999E-4"/>
    <n v="8.8400000000000006E-3"/>
    <n v="5.6340000000000001E-2"/>
  </r>
  <r>
    <x v="1"/>
    <x v="27"/>
    <x v="3"/>
    <x v="8"/>
    <n v="3.22"/>
    <n v="200"/>
    <n v="30"/>
    <n v="1.5959999999999998E-2"/>
    <n v="1.0840000000000001E-2"/>
    <n v="9.0000000000000006E-5"/>
    <n v="2.5699999999999998E-3"/>
    <n v="4.4150000000000002E-2"/>
    <n v="8.4510000000000002E-2"/>
  </r>
  <r>
    <x v="1"/>
    <x v="27"/>
    <x v="3"/>
    <x v="9"/>
    <n v="0.13"/>
    <n v="200"/>
    <n v="18"/>
    <n v="6.4999999999999997E-4"/>
    <n v="6.3000000000000003E-4"/>
    <n v="0"/>
    <n v="0"/>
    <n v="1.6999999999999999E-3"/>
    <n v="5.0709999999999998E-2"/>
  </r>
  <r>
    <x v="1"/>
    <x v="27"/>
    <x v="3"/>
    <x v="10"/>
    <n v="11.45"/>
    <n v="200"/>
    <n v="8"/>
    <n v="5.6730000000000003E-2"/>
    <n v="4.3459999999999999E-2"/>
    <n v="1.81E-3"/>
    <n v="4.6499999999999996E-3"/>
    <n v="0.15754000000000001"/>
    <n v="2.2540000000000001E-2"/>
  </r>
  <r>
    <x v="1"/>
    <x v="27"/>
    <x v="4"/>
    <x v="0"/>
    <n v="8.43"/>
    <n v="200"/>
    <n v="28"/>
    <n v="4.1770000000000002E-2"/>
    <n v="2.0969999999999999E-2"/>
    <n v="1.73E-3"/>
    <n v="8.7299999999999999E-3"/>
    <n v="0.11586"/>
    <n v="7.8880000000000006E-2"/>
  </r>
  <r>
    <x v="1"/>
    <x v="27"/>
    <x v="4"/>
    <x v="1"/>
    <n v="43.95"/>
    <n v="200"/>
    <n v="20"/>
    <n v="0.21773999999999999"/>
    <n v="6.8419999999999995E-2"/>
    <n v="2.4160000000000001E-2"/>
    <n v="2.5350000000000001E-2"/>
    <n v="0.60472999999999999"/>
    <n v="5.6340000000000001E-2"/>
  </r>
  <r>
    <x v="1"/>
    <x v="27"/>
    <x v="4"/>
    <x v="2"/>
    <n v="2.8"/>
    <n v="200"/>
    <n v="8"/>
    <n v="1.387E-2"/>
    <n v="8.9800000000000001E-3"/>
    <n v="1.9000000000000001E-4"/>
    <n v="6.9999999999999994E-5"/>
    <n v="3.8490000000000003E-2"/>
    <n v="2.2540000000000001E-2"/>
  </r>
  <r>
    <x v="1"/>
    <x v="27"/>
    <x v="4"/>
    <x v="3"/>
    <n v="2.9"/>
    <n v="200"/>
    <n v="16"/>
    <n v="1.4370000000000001E-2"/>
    <n v="1.136E-2"/>
    <n v="4.6999999999999999E-4"/>
    <n v="3.8000000000000002E-4"/>
    <n v="3.9809999999999998E-2"/>
    <n v="4.5069999999999999E-2"/>
  </r>
  <r>
    <x v="1"/>
    <x v="27"/>
    <x v="4"/>
    <x v="4"/>
    <n v="16.420000000000002"/>
    <n v="200"/>
    <n v="0"/>
    <n v="8.1350000000000006E-2"/>
    <n v="6.8000000000000005E-4"/>
    <n v="6.2810000000000005E-2"/>
    <n v="1.7700000000000001E-3"/>
    <n v="0.22597"/>
    <n v="0"/>
  </r>
  <r>
    <x v="1"/>
    <x v="27"/>
    <x v="4"/>
    <x v="5"/>
    <n v="32.92"/>
    <n v="200"/>
    <n v="4"/>
    <n v="0.16309000000000001"/>
    <n v="2.9590000000000002E-2"/>
    <n v="4.9959999999999997E-2"/>
    <n v="5.6600000000000001E-3"/>
    <n v="0.45301999999999998"/>
    <n v="1.1270000000000001E-2"/>
  </r>
  <r>
    <x v="1"/>
    <x v="27"/>
    <x v="4"/>
    <x v="6"/>
    <n v="84.87"/>
    <n v="200"/>
    <n v="0"/>
    <n v="0.42046"/>
    <n v="3.5E-4"/>
    <n v="7.26E-3"/>
    <n v="0.11166"/>
    <n v="1.1679600000000001"/>
    <n v="0"/>
  </r>
  <r>
    <x v="1"/>
    <x v="27"/>
    <x v="4"/>
    <x v="7"/>
    <n v="3.17"/>
    <n v="200"/>
    <n v="46"/>
    <n v="1.5709999999999998E-2"/>
    <n v="1.2840000000000001E-2"/>
    <n v="6.0000000000000002E-5"/>
    <n v="3.4000000000000002E-4"/>
    <n v="4.3339999999999997E-2"/>
    <n v="0.12958"/>
  </r>
  <r>
    <x v="1"/>
    <x v="27"/>
    <x v="4"/>
    <x v="8"/>
    <n v="17.010000000000002"/>
    <n v="200"/>
    <n v="58"/>
    <n v="8.4279999999999994E-2"/>
    <n v="3.9239999999999997E-2"/>
    <n v="1.359E-2"/>
    <n v="1.043E-2"/>
    <n v="0.23372000000000001"/>
    <n v="0.16339000000000001"/>
  </r>
  <r>
    <x v="1"/>
    <x v="27"/>
    <x v="4"/>
    <x v="9"/>
    <n v="0.38"/>
    <n v="200"/>
    <n v="42"/>
    <n v="1.89E-3"/>
    <n v="1.81E-3"/>
    <n v="0"/>
    <n v="1.0000000000000001E-5"/>
    <n v="4.9800000000000001E-3"/>
    <n v="0.11831"/>
  </r>
  <r>
    <x v="1"/>
    <x v="27"/>
    <x v="4"/>
    <x v="10"/>
    <n v="63.17"/>
    <n v="200"/>
    <n v="18"/>
    <n v="0.31296000000000002"/>
    <n v="0.11251"/>
    <n v="7.77E-3"/>
    <n v="5.4510000000000003E-2"/>
    <n v="0.86922999999999995"/>
    <n v="5.0709999999999998E-2"/>
  </r>
  <r>
    <x v="1"/>
    <x v="27"/>
    <x v="5"/>
    <x v="0"/>
    <n v="0.99"/>
    <n v="200"/>
    <n v="12"/>
    <n v="4.9100000000000003E-3"/>
    <n v="3.1099999999999999E-3"/>
    <n v="3.0000000000000001E-5"/>
    <n v="6.4999999999999997E-4"/>
    <n v="1.3559999999999999E-2"/>
    <n v="3.3799999999999997E-2"/>
  </r>
  <r>
    <x v="1"/>
    <x v="27"/>
    <x v="5"/>
    <x v="1"/>
    <n v="4.9000000000000004"/>
    <n v="200"/>
    <n v="0"/>
    <n v="2.4279999999999999E-2"/>
    <n v="6.5100000000000002E-3"/>
    <n v="1.3799999999999999E-3"/>
    <n v="4.2300000000000003E-3"/>
    <n v="6.7430000000000004E-2"/>
    <n v="0"/>
  </r>
  <r>
    <x v="1"/>
    <x v="27"/>
    <x v="5"/>
    <x v="2"/>
    <n v="0.3"/>
    <n v="200"/>
    <n v="2"/>
    <n v="1.49E-3"/>
    <n v="1E-3"/>
    <n v="0"/>
    <n v="1.0000000000000001E-5"/>
    <n v="4.1200000000000004E-3"/>
    <n v="5.6299999999999996E-3"/>
  </r>
  <r>
    <x v="1"/>
    <x v="27"/>
    <x v="5"/>
    <x v="3"/>
    <n v="0.32"/>
    <n v="200"/>
    <n v="4"/>
    <n v="1.5900000000000001E-3"/>
    <n v="1.2899999999999999E-3"/>
    <n v="3.0000000000000001E-5"/>
    <n v="3.0000000000000001E-5"/>
    <n v="4.3800000000000002E-3"/>
    <n v="1.1270000000000001E-2"/>
  </r>
  <r>
    <x v="1"/>
    <x v="27"/>
    <x v="5"/>
    <x v="4"/>
    <n v="1.85"/>
    <n v="200"/>
    <n v="0"/>
    <n v="9.1699999999999993E-3"/>
    <n v="1.3999999999999999E-4"/>
    <n v="6.7400000000000003E-3"/>
    <n v="9.6000000000000002E-4"/>
    <n v="2.546E-2"/>
    <n v="0"/>
  </r>
  <r>
    <x v="1"/>
    <x v="27"/>
    <x v="5"/>
    <x v="5"/>
    <n v="3.7"/>
    <n v="200"/>
    <n v="0"/>
    <n v="1.8329999999999999E-2"/>
    <n v="7.5599999999999999E-3"/>
    <n v="7.0600000000000003E-3"/>
    <n v="1.3600000000000001E-3"/>
    <n v="5.092E-2"/>
    <n v="0"/>
  </r>
  <r>
    <x v="1"/>
    <x v="27"/>
    <x v="5"/>
    <x v="6"/>
    <n v="9.58"/>
    <n v="200"/>
    <n v="0"/>
    <n v="4.7460000000000002E-2"/>
    <n v="0"/>
    <n v="2.1199999999999999E-3"/>
    <n v="1.0670000000000001E-2"/>
    <n v="0.13184000000000001"/>
    <n v="0"/>
  </r>
  <r>
    <x v="1"/>
    <x v="27"/>
    <x v="5"/>
    <x v="7"/>
    <n v="0.35"/>
    <n v="200"/>
    <n v="8"/>
    <n v="1.73E-3"/>
    <n v="1.42E-3"/>
    <n v="0"/>
    <n v="4.0000000000000003E-5"/>
    <n v="4.7800000000000004E-3"/>
    <n v="2.2540000000000001E-2"/>
  </r>
  <r>
    <x v="1"/>
    <x v="27"/>
    <x v="5"/>
    <x v="8"/>
    <n v="1.92"/>
    <n v="200"/>
    <n v="10"/>
    <n v="9.5099999999999994E-3"/>
    <n v="4.4999999999999997E-3"/>
    <n v="4.2999999999999999E-4"/>
    <n v="1.6100000000000001E-3"/>
    <n v="2.6380000000000001E-2"/>
    <n v="2.8170000000000001E-2"/>
  </r>
  <r>
    <x v="1"/>
    <x v="27"/>
    <x v="5"/>
    <x v="9"/>
    <n v="0.01"/>
    <n v="200"/>
    <n v="2"/>
    <n v="5.0000000000000002E-5"/>
    <n v="5.0000000000000002E-5"/>
    <n v="0"/>
    <n v="0"/>
    <n v="1.2999999999999999E-4"/>
    <n v="5.6299999999999996E-3"/>
  </r>
  <r>
    <x v="1"/>
    <x v="27"/>
    <x v="5"/>
    <x v="10"/>
    <n v="7.12"/>
    <n v="200"/>
    <n v="4"/>
    <n v="3.5270000000000003E-2"/>
    <n v="2.6689999999999998E-2"/>
    <n v="2.9E-4"/>
    <n v="3.1900000000000001E-3"/>
    <n v="9.7960000000000005E-2"/>
    <n v="1.1270000000000001E-2"/>
  </r>
  <r>
    <x v="1"/>
    <x v="27"/>
    <x v="6"/>
    <x v="0"/>
    <n v="2.66"/>
    <n v="200"/>
    <n v="18"/>
    <n v="1.3180000000000001E-2"/>
    <n v="7.7400000000000004E-3"/>
    <n v="3.1E-4"/>
    <n v="3.0100000000000001E-3"/>
    <n v="3.6499999999999998E-2"/>
    <n v="5.0709999999999998E-2"/>
  </r>
  <r>
    <x v="1"/>
    <x v="27"/>
    <x v="6"/>
    <x v="1"/>
    <n v="13.6"/>
    <n v="200"/>
    <n v="12"/>
    <n v="6.7379999999999995E-2"/>
    <n v="2.4500000000000001E-2"/>
    <n v="1.2239999999999999E-2"/>
    <n v="9.6900000000000007E-3"/>
    <n v="0.18708"/>
    <n v="3.3799999999999997E-2"/>
  </r>
  <r>
    <x v="1"/>
    <x v="27"/>
    <x v="6"/>
    <x v="2"/>
    <n v="0.88"/>
    <n v="200"/>
    <n v="4"/>
    <n v="4.3600000000000002E-3"/>
    <n v="2.5699999999999998E-3"/>
    <n v="2.0000000000000002E-5"/>
    <n v="4.0000000000000003E-5"/>
    <n v="1.208E-2"/>
    <n v="1.1270000000000001E-2"/>
  </r>
  <r>
    <x v="1"/>
    <x v="27"/>
    <x v="6"/>
    <x v="3"/>
    <n v="0.94"/>
    <n v="200"/>
    <n v="12"/>
    <n v="4.6600000000000001E-3"/>
    <n v="3.5400000000000002E-3"/>
    <n v="2.2000000000000001E-4"/>
    <n v="5.0000000000000002E-5"/>
    <n v="1.286E-2"/>
    <n v="3.3799999999999997E-2"/>
  </r>
  <r>
    <x v="1"/>
    <x v="27"/>
    <x v="6"/>
    <x v="4"/>
    <n v="5.04"/>
    <n v="200"/>
    <n v="0"/>
    <n v="2.4969999999999999E-2"/>
    <n v="0"/>
    <n v="1.8849999999999999E-2"/>
    <n v="2.3600000000000001E-3"/>
    <n v="6.9360000000000005E-2"/>
    <n v="0"/>
  </r>
  <r>
    <x v="1"/>
    <x v="27"/>
    <x v="6"/>
    <x v="5"/>
    <n v="10.119999999999999"/>
    <n v="200"/>
    <n v="6"/>
    <n v="5.0139999999999997E-2"/>
    <n v="1.653E-2"/>
    <n v="1.2760000000000001E-2"/>
    <n v="3.0000000000000001E-3"/>
    <n v="0.13924"/>
    <n v="1.6899999999999998E-2"/>
  </r>
  <r>
    <x v="1"/>
    <x v="27"/>
    <x v="6"/>
    <x v="6"/>
    <n v="26.08"/>
    <n v="200"/>
    <n v="0"/>
    <n v="0.12920999999999999"/>
    <n v="0"/>
    <n v="9.7300000000000008E-3"/>
    <n v="5.5500000000000001E-2"/>
    <n v="0.35891000000000001"/>
    <n v="0"/>
  </r>
  <r>
    <x v="1"/>
    <x v="27"/>
    <x v="6"/>
    <x v="7"/>
    <n v="1.19"/>
    <n v="200"/>
    <n v="38"/>
    <n v="5.8999999999999999E-3"/>
    <n v="4.9399999999999999E-3"/>
    <n v="5.0000000000000002E-5"/>
    <n v="1.8000000000000001E-4"/>
    <n v="1.6150000000000001E-2"/>
    <n v="0.10705000000000001"/>
  </r>
  <r>
    <x v="1"/>
    <x v="27"/>
    <x v="6"/>
    <x v="8"/>
    <n v="5.49"/>
    <n v="200.58"/>
    <n v="48.140009999999997"/>
    <n v="2.7210000000000002E-2"/>
    <n v="1.477E-2"/>
    <n v="3.14E-3"/>
    <n v="4.13E-3"/>
    <n v="7.528E-2"/>
    <n v="0.13553000000000001"/>
  </r>
  <r>
    <x v="1"/>
    <x v="27"/>
    <x v="6"/>
    <x v="9"/>
    <n v="0.34"/>
    <n v="200"/>
    <n v="38"/>
    <n v="1.6900000000000001E-3"/>
    <n v="1.5900000000000001E-3"/>
    <n v="0"/>
    <n v="1.0000000000000001E-5"/>
    <n v="4.4600000000000004E-3"/>
    <n v="0.10705000000000001"/>
  </r>
  <r>
    <x v="1"/>
    <x v="27"/>
    <x v="6"/>
    <x v="10"/>
    <n v="19.59"/>
    <n v="200"/>
    <n v="26"/>
    <n v="9.7059999999999994E-2"/>
    <n v="5.0119999999999998E-2"/>
    <n v="1.0200000000000001E-3"/>
    <n v="6.0499999999999998E-3"/>
    <n v="0.26943"/>
    <n v="7.324E-2"/>
  </r>
  <r>
    <x v="1"/>
    <x v="27"/>
    <x v="7"/>
    <x v="0"/>
    <n v="1.83"/>
    <n v="200"/>
    <n v="8"/>
    <n v="9.0699999999999999E-3"/>
    <n v="5.6600000000000001E-3"/>
    <n v="1.6000000000000001E-4"/>
    <n v="2.2000000000000001E-3"/>
    <n v="2.5139999999999999E-2"/>
    <n v="2.2540000000000001E-2"/>
  </r>
  <r>
    <x v="1"/>
    <x v="27"/>
    <x v="7"/>
    <x v="1"/>
    <n v="9.66"/>
    <n v="228.49"/>
    <n v="4.5699500000000004"/>
    <n v="4.7890000000000002E-2"/>
    <n v="2.1340000000000001E-2"/>
    <n v="5.7200000000000003E-3"/>
    <n v="1.281E-2"/>
    <n v="0.13299"/>
    <n v="1.2500000000000001E-2"/>
  </r>
  <r>
    <x v="1"/>
    <x v="27"/>
    <x v="7"/>
    <x v="2"/>
    <n v="0.57999999999999996"/>
    <n v="200"/>
    <n v="0"/>
    <n v="2.8700000000000002E-3"/>
    <n v="1.97E-3"/>
    <n v="2.0000000000000002E-5"/>
    <n v="3.4000000000000002E-4"/>
    <n v="7.9799999999999992E-3"/>
    <n v="0"/>
  </r>
  <r>
    <x v="1"/>
    <x v="27"/>
    <x v="7"/>
    <x v="3"/>
    <n v="0.65"/>
    <n v="200"/>
    <n v="6"/>
    <n v="3.2200000000000002E-3"/>
    <n v="2.7899999999999999E-3"/>
    <n v="1E-4"/>
    <n v="8.0000000000000007E-5"/>
    <n v="8.9200000000000008E-3"/>
    <n v="1.6899999999999998E-2"/>
  </r>
  <r>
    <x v="1"/>
    <x v="27"/>
    <x v="7"/>
    <x v="4"/>
    <n v="3.59"/>
    <n v="200"/>
    <n v="0"/>
    <n v="1.779E-2"/>
    <n v="0"/>
    <n v="1.4460000000000001E-2"/>
    <n v="7.2000000000000005E-4"/>
    <n v="4.9399999999999999E-2"/>
    <n v="0"/>
  </r>
  <r>
    <x v="1"/>
    <x v="27"/>
    <x v="7"/>
    <x v="5"/>
    <n v="7.35"/>
    <n v="1999.95"/>
    <n v="20"/>
    <n v="3.9989999999999998E-2"/>
    <n v="1.257E-2"/>
    <n v="2.555E-2"/>
    <n v="7.3999999999999999E-4"/>
    <n v="0.11068"/>
    <n v="3.474E-2"/>
  </r>
  <r>
    <x v="1"/>
    <x v="27"/>
    <x v="7"/>
    <x v="6"/>
    <n v="18.87"/>
    <n v="963.48"/>
    <n v="19.270019999999999"/>
    <n v="9.443E-2"/>
    <n v="0"/>
    <n v="1.6080000000000001E-2"/>
    <n v="5.57E-2"/>
    <n v="0.26213999999999998"/>
    <n v="3.8490000000000003E-2"/>
  </r>
  <r>
    <x v="1"/>
    <x v="27"/>
    <x v="7"/>
    <x v="7"/>
    <n v="0.77"/>
    <n v="200"/>
    <n v="20"/>
    <n v="3.82E-3"/>
    <n v="3.3800000000000002E-3"/>
    <n v="1.0000000000000001E-5"/>
    <n v="3.1E-4"/>
    <n v="1.0489999999999999E-2"/>
    <n v="5.6340000000000001E-2"/>
  </r>
  <r>
    <x v="1"/>
    <x v="27"/>
    <x v="7"/>
    <x v="8"/>
    <n v="3.76"/>
    <n v="233.43"/>
    <n v="16.340029999999999"/>
    <n v="1.8800000000000001E-2"/>
    <n v="6.9800000000000001E-3"/>
    <n v="3.3899999999999998E-3"/>
    <n v="5.1000000000000004E-3"/>
    <n v="5.212E-2"/>
    <n v="4.419E-2"/>
  </r>
  <r>
    <x v="1"/>
    <x v="27"/>
    <x v="7"/>
    <x v="9"/>
    <n v="7.0000000000000007E-2"/>
    <n v="200"/>
    <n v="8"/>
    <n v="3.5E-4"/>
    <n v="3.4000000000000002E-4"/>
    <n v="0"/>
    <n v="1.0000000000000001E-5"/>
    <n v="9.2000000000000003E-4"/>
    <n v="2.2540000000000001E-2"/>
  </r>
  <r>
    <x v="1"/>
    <x v="27"/>
    <x v="7"/>
    <x v="10"/>
    <n v="14.03"/>
    <n v="200"/>
    <n v="12"/>
    <n v="6.9510000000000002E-2"/>
    <n v="5.1950000000000003E-2"/>
    <n v="2.1000000000000001E-4"/>
    <n v="1.5169999999999999E-2"/>
    <n v="0.19302"/>
    <n v="3.3799999999999997E-2"/>
  </r>
  <r>
    <x v="1"/>
    <x v="27"/>
    <x v="8"/>
    <x v="0"/>
    <n v="15.88"/>
    <n v="306.98"/>
    <n v="276.27978999999999"/>
    <n v="0.11817999999999999"/>
    <n v="1.8360000000000001E-2"/>
    <n v="3.8120000000000001E-2"/>
    <n v="2.7699999999999999E-2"/>
    <n v="0.32"/>
    <n v="0.69757000000000002"/>
  </r>
  <r>
    <x v="1"/>
    <x v="27"/>
    <x v="8"/>
    <x v="1"/>
    <n v="24.95"/>
    <n v="315.39999999999998"/>
    <n v="31.540040000000001"/>
    <n v="0.12733"/>
    <n v="9.2240000000000003E-2"/>
    <n v="4.5500000000000002E-3"/>
    <n v="1.593E-2"/>
    <n v="0.35321999999999998"/>
    <n v="7.6230000000000006E-2"/>
  </r>
  <r>
    <x v="1"/>
    <x v="27"/>
    <x v="8"/>
    <x v="2"/>
    <n v="1.57"/>
    <n v="200"/>
    <n v="4"/>
    <n v="7.7999999999999996E-3"/>
    <n v="1.4300000000000001E-3"/>
    <n v="1E-4"/>
    <n v="4.6999999999999999E-4"/>
    <n v="2.163E-2"/>
    <n v="1.1270000000000001E-2"/>
  </r>
  <r>
    <x v="1"/>
    <x v="27"/>
    <x v="8"/>
    <x v="3"/>
    <n v="2.38"/>
    <n v="200"/>
    <n v="22"/>
    <n v="1.18E-2"/>
    <n v="6.5599999999999999E-3"/>
    <n v="1.7899999999999999E-3"/>
    <n v="9.7000000000000005E-4"/>
    <n v="3.2370000000000003E-2"/>
    <n v="6.1969999999999997E-2"/>
  </r>
  <r>
    <x v="1"/>
    <x v="27"/>
    <x v="8"/>
    <x v="4"/>
    <n v="27.13"/>
    <n v="1022.64"/>
    <n v="1145.3593800000001"/>
    <n v="0.50882000000000005"/>
    <n v="2.7E-4"/>
    <n v="0.23154"/>
    <n v="0.13017000000000001"/>
    <n v="1.37503"/>
    <n v="2.23922"/>
  </r>
  <r>
    <x v="1"/>
    <x v="27"/>
    <x v="8"/>
    <x v="5"/>
    <n v="20.74"/>
    <n v="1760"/>
    <n v="264"/>
    <n v="0.20241000000000001"/>
    <n v="3.5749999999999997E-2"/>
    <n v="0.12393"/>
    <n v="3.0300000000000001E-3"/>
    <n v="0.55332000000000003"/>
    <n v="0.46287"/>
  </r>
  <r>
    <x v="1"/>
    <x v="27"/>
    <x v="8"/>
    <x v="6"/>
    <n v="105.17"/>
    <n v="274"/>
    <n v="1468.6190200000001"/>
    <n v="0.68491000000000002"/>
    <n v="0"/>
    <n v="0.11951000000000001"/>
    <n v="0.28261999999999998"/>
    <n v="1.8625"/>
    <n v="3.74316"/>
  </r>
  <r>
    <x v="1"/>
    <x v="27"/>
    <x v="8"/>
    <x v="7"/>
    <n v="1.97"/>
    <n v="200"/>
    <n v="50"/>
    <n v="9.7599999999999996E-3"/>
    <n v="8.3199999999999993E-3"/>
    <n v="3.0000000000000001E-5"/>
    <n v="3.6999999999999999E-4"/>
    <n v="2.683E-2"/>
    <n v="0.14085"/>
  </r>
  <r>
    <x v="1"/>
    <x v="27"/>
    <x v="8"/>
    <x v="8"/>
    <n v="44.08"/>
    <n v="269.61"/>
    <n v="1167.41992"/>
    <n v="0.33538000000000001"/>
    <n v="2.164E-2"/>
    <n v="5.2600000000000001E-2"/>
    <n v="0.10179000000000001"/>
    <n v="0.90478000000000003"/>
    <n v="3.0055200000000002"/>
  </r>
  <r>
    <x v="1"/>
    <x v="27"/>
    <x v="8"/>
    <x v="9"/>
    <n v="1.26"/>
    <n v="202.4"/>
    <n v="60.72"/>
    <n v="6.43E-3"/>
    <n v="1.9400000000000001E-3"/>
    <n v="4.6999999999999999E-4"/>
    <n v="1.5299999999999999E-3"/>
    <n v="1.7180000000000001E-2"/>
    <n v="0.17061000000000001"/>
  </r>
  <r>
    <x v="1"/>
    <x v="27"/>
    <x v="8"/>
    <x v="10"/>
    <n v="37.409999999999997"/>
    <n v="270.79000000000002"/>
    <n v="64.990229999999997"/>
    <n v="0.19259000000000001"/>
    <n v="9.078E-2"/>
    <n v="5.4799999999999996E-3"/>
    <n v="2.6120000000000001E-2"/>
    <n v="0.53346000000000005"/>
    <n v="0.16824"/>
  </r>
  <r>
    <x v="1"/>
    <x v="28"/>
    <x v="0"/>
    <x v="0"/>
    <n v="3.59"/>
    <n v="203.45"/>
    <n v="59"/>
    <n v="1.8200000000000001E-2"/>
    <n v="5.4900000000000001E-3"/>
    <n v="6.9999999999999994E-5"/>
    <n v="2.96E-3"/>
    <n v="4.9250000000000002E-2"/>
    <n v="0.16556000000000001"/>
  </r>
  <r>
    <x v="1"/>
    <x v="28"/>
    <x v="0"/>
    <x v="1"/>
    <n v="8.92"/>
    <n v="294.77"/>
    <n v="76.639889999999994"/>
    <n v="5.2760000000000001E-2"/>
    <n v="1.06E-2"/>
    <n v="7.45E-3"/>
    <n v="1.23E-2"/>
    <n v="0.14426"/>
    <n v="0.19866"/>
  </r>
  <r>
    <x v="1"/>
    <x v="28"/>
    <x v="0"/>
    <x v="2"/>
    <n v="0.41"/>
    <n v="200"/>
    <n v="6"/>
    <n v="2.0300000000000001E-3"/>
    <n v="1.1199999999999999E-3"/>
    <n v="0"/>
    <n v="6.9999999999999994E-5"/>
    <n v="5.6100000000000004E-3"/>
    <n v="1.6899999999999998E-2"/>
  </r>
  <r>
    <x v="1"/>
    <x v="28"/>
    <x v="0"/>
    <x v="3"/>
    <n v="0.46"/>
    <n v="200"/>
    <n v="10"/>
    <n v="2.2799999999999999E-3"/>
    <n v="1.7600000000000001E-3"/>
    <n v="4.0000000000000003E-5"/>
    <n v="3.0000000000000001E-5"/>
    <n v="6.2599999999999999E-3"/>
    <n v="2.8170000000000001E-2"/>
  </r>
  <r>
    <x v="1"/>
    <x v="28"/>
    <x v="0"/>
    <x v="4"/>
    <n v="6.62"/>
    <n v="560.23"/>
    <n v="190.47998000000001"/>
    <n v="7.6219999999999996E-2"/>
    <n v="0"/>
    <n v="7.5100000000000002E-3"/>
    <n v="2.1049999999999999E-2"/>
    <n v="0.20568"/>
    <n v="0.40717999999999999"/>
  </r>
  <r>
    <x v="1"/>
    <x v="28"/>
    <x v="0"/>
    <x v="5"/>
    <n v="11.34"/>
    <n v="241"/>
    <n v="134.95996"/>
    <n v="6.4019999999999994E-2"/>
    <n v="3.8500000000000001E-3"/>
    <n v="1.357E-2"/>
    <n v="1.044E-2"/>
    <n v="0.17374000000000001"/>
    <n v="0.36147000000000001"/>
  </r>
  <r>
    <x v="1"/>
    <x v="28"/>
    <x v="0"/>
    <x v="6"/>
    <n v="12.9"/>
    <n v="497.08"/>
    <n v="64.62012"/>
    <n v="7.7350000000000002E-2"/>
    <n v="1.0710000000000001E-2"/>
    <n v="2.7E-4"/>
    <n v="2.3E-2"/>
    <n v="0.21279999999999999"/>
    <n v="0.14962"/>
  </r>
  <r>
    <x v="1"/>
    <x v="28"/>
    <x v="0"/>
    <x v="7"/>
    <n v="0.56999999999999995"/>
    <n v="200"/>
    <n v="20"/>
    <n v="2.8300000000000001E-3"/>
    <n v="2.3E-3"/>
    <n v="0"/>
    <n v="1.1E-4"/>
    <n v="7.7000000000000002E-3"/>
    <n v="5.6340000000000001E-2"/>
  </r>
  <r>
    <x v="1"/>
    <x v="28"/>
    <x v="0"/>
    <x v="8"/>
    <n v="5.4"/>
    <n v="293.67"/>
    <n v="117.46997"/>
    <n v="3.9010000000000003E-2"/>
    <n v="9.4599999999999997E-3"/>
    <n v="1.0300000000000001E-3"/>
    <n v="5.7200000000000003E-3"/>
    <n v="0.10555"/>
    <n v="0.30081999999999998"/>
  </r>
  <r>
    <x v="1"/>
    <x v="28"/>
    <x v="0"/>
    <x v="9"/>
    <n v="2.62"/>
    <n v="216.15"/>
    <n v="56.200009999999999"/>
    <n v="1.452E-2"/>
    <n v="6.7000000000000002E-4"/>
    <n v="2.4000000000000001E-4"/>
    <n v="6.4599999999999996E-3"/>
    <n v="3.8920000000000003E-2"/>
    <n v="0.15553"/>
  </r>
  <r>
    <x v="1"/>
    <x v="28"/>
    <x v="0"/>
    <x v="10"/>
    <n v="13.08"/>
    <n v="361.98"/>
    <n v="155.6499"/>
    <n v="9.0069999999999997E-2"/>
    <n v="2.4340000000000001E-2"/>
    <n v="9.8999999999999999E-4"/>
    <n v="1.7129999999999999E-2"/>
    <n v="0.24551000000000001"/>
    <n v="0.36173"/>
  </r>
  <r>
    <x v="1"/>
    <x v="28"/>
    <x v="1"/>
    <x v="0"/>
    <n v="93.8"/>
    <n v="251.47"/>
    <n v="1415.80078"/>
    <n v="0.58577000000000001"/>
    <n v="1.8450000000000001E-2"/>
    <n v="1.8030000000000001E-2"/>
    <n v="0.34978999999999999"/>
    <n v="1.57647"/>
    <n v="3.6955200000000001"/>
  </r>
  <r>
    <x v="1"/>
    <x v="28"/>
    <x v="1"/>
    <x v="1"/>
    <n v="38.21"/>
    <n v="219.2"/>
    <n v="10.959960000000001"/>
    <n v="0.18933"/>
    <n v="5.092E-2"/>
    <n v="3.0540000000000001E-2"/>
    <n v="0.10932"/>
    <n v="0.52585999999999999"/>
    <n v="3.0259999999999999E-2"/>
  </r>
  <r>
    <x v="1"/>
    <x v="28"/>
    <x v="1"/>
    <x v="2"/>
    <n v="49.37"/>
    <n v="396.38"/>
    <n v="1252.55078"/>
    <n v="0.47826000000000002"/>
    <n v="2.2200000000000002E-3"/>
    <n v="2.215E-2"/>
    <n v="0.30958000000000002"/>
    <n v="1.28542"/>
    <n v="3.0560399999999999"/>
  </r>
  <r>
    <x v="1"/>
    <x v="28"/>
    <x v="1"/>
    <x v="3"/>
    <n v="2.4700000000000002"/>
    <n v="200"/>
    <n v="12"/>
    <n v="1.2239999999999999E-2"/>
    <n v="1.027E-2"/>
    <n v="5.1000000000000004E-4"/>
    <n v="4.4999999999999999E-4"/>
    <n v="3.3919999999999999E-2"/>
    <n v="3.3799999999999997E-2"/>
  </r>
  <r>
    <x v="1"/>
    <x v="28"/>
    <x v="1"/>
    <x v="4"/>
    <n v="28.15"/>
    <n v="1631.62"/>
    <n v="2023.2089800000001"/>
    <n v="0.68835999999999997"/>
    <n v="4.1419999999999998E-2"/>
    <n v="0.26044"/>
    <n v="0.23066"/>
    <n v="1.85432"/>
    <n v="3.6387200000000002"/>
  </r>
  <r>
    <x v="1"/>
    <x v="28"/>
    <x v="1"/>
    <x v="5"/>
    <n v="135.86000000000001"/>
    <n v="301.3"/>
    <n v="2497.8085900000001"/>
    <n v="0.95482999999999996"/>
    <n v="6.5339999999999995E-2"/>
    <n v="0.44355"/>
    <n v="0.21318999999999999"/>
    <n v="2.5750799999999998"/>
    <n v="6.2979200000000004"/>
  </r>
  <r>
    <x v="1"/>
    <x v="28"/>
    <x v="1"/>
    <x v="6"/>
    <n v="394.9"/>
    <n v="358.39"/>
    <n v="7576.4536099999996"/>
    <n v="3.3589699999999998"/>
    <n v="4.0000000000000003E-5"/>
    <n v="0.51585999999999999"/>
    <n v="1.80183"/>
    <n v="9.0603499999999997"/>
    <n v="17.822649999999999"/>
  </r>
  <r>
    <x v="1"/>
    <x v="28"/>
    <x v="1"/>
    <x v="7"/>
    <n v="2.75"/>
    <n v="200"/>
    <n v="40"/>
    <n v="1.363E-2"/>
    <n v="1.133E-2"/>
    <n v="8.0000000000000007E-5"/>
    <n v="1.1000000000000001E-3"/>
    <n v="3.7600000000000001E-2"/>
    <n v="0.11268"/>
  </r>
  <r>
    <x v="1"/>
    <x v="28"/>
    <x v="1"/>
    <x v="8"/>
    <n v="23.19"/>
    <n v="1310.93"/>
    <n v="1022.5293"/>
    <n v="0.46711999999999998"/>
    <n v="3.32E-2"/>
    <n v="0.30287999999999998"/>
    <n v="9.8600000000000007E-3"/>
    <n v="1.26332"/>
    <n v="1.8415999999999999"/>
  </r>
  <r>
    <x v="1"/>
    <x v="28"/>
    <x v="1"/>
    <x v="9"/>
    <n v="22.68"/>
    <n v="213.8"/>
    <n v="374.1499"/>
    <n v="0.12093"/>
    <n v="1.1900000000000001E-3"/>
    <n v="1.2600000000000001E-3"/>
    <n v="7.0059999999999997E-2"/>
    <n v="0.32439000000000001"/>
    <n v="1.03928"/>
  </r>
  <r>
    <x v="1"/>
    <x v="28"/>
    <x v="1"/>
    <x v="10"/>
    <n v="74.8"/>
    <n v="1002.88"/>
    <n v="2065.9218799999999"/>
    <n v="0.94274000000000002"/>
    <n v="0.1139"/>
    <n v="2.4389999999999998E-2"/>
    <n v="0.15740000000000001"/>
    <n v="2.55484"/>
    <n v="3.9517799999999998"/>
  </r>
  <r>
    <x v="1"/>
    <x v="28"/>
    <x v="2"/>
    <x v="0"/>
    <n v="12.75"/>
    <n v="200"/>
    <n v="52"/>
    <n v="6.3170000000000004E-2"/>
    <n v="3.866E-2"/>
    <n v="2.8600000000000001E-3"/>
    <n v="1.6650000000000002E-2"/>
    <n v="0.17513999999999999"/>
    <n v="0.14648"/>
  </r>
  <r>
    <x v="1"/>
    <x v="28"/>
    <x v="2"/>
    <x v="1"/>
    <n v="65.59"/>
    <n v="275.67"/>
    <n v="24.809570000000001"/>
    <n v="0.32514999999999999"/>
    <n v="0.10252"/>
    <n v="6.3170000000000004E-2"/>
    <n v="0.17673"/>
    <n v="0.90307000000000004"/>
    <n v="6.3969999999999999E-2"/>
  </r>
  <r>
    <x v="1"/>
    <x v="28"/>
    <x v="2"/>
    <x v="2"/>
    <n v="4.1500000000000004"/>
    <n v="200"/>
    <n v="6"/>
    <n v="2.0559999999999998E-2"/>
    <n v="1.23E-2"/>
    <n v="8.0000000000000007E-5"/>
    <n v="1.67E-3"/>
    <n v="5.706E-2"/>
    <n v="1.6899999999999998E-2"/>
  </r>
  <r>
    <x v="1"/>
    <x v="28"/>
    <x v="2"/>
    <x v="3"/>
    <n v="4.3099999999999996"/>
    <n v="200"/>
    <n v="20"/>
    <n v="2.1350000000000001E-2"/>
    <n v="1.6930000000000001E-2"/>
    <n v="8.3000000000000001E-4"/>
    <n v="1.2899999999999999E-3"/>
    <n v="5.9180000000000003E-2"/>
    <n v="5.6340000000000001E-2"/>
  </r>
  <r>
    <x v="1"/>
    <x v="28"/>
    <x v="2"/>
    <x v="4"/>
    <n v="24.54"/>
    <n v="200"/>
    <n v="0"/>
    <n v="0.12157999999999999"/>
    <n v="7.6999999999999996E-4"/>
    <n v="0.10301"/>
    <n v="2.7999999999999998E-4"/>
    <n v="0.33771000000000001"/>
    <n v="0"/>
  </r>
  <r>
    <x v="1"/>
    <x v="28"/>
    <x v="2"/>
    <x v="5"/>
    <n v="49.12"/>
    <n v="206.49"/>
    <n v="4.12988"/>
    <n v="0.24335999999999999"/>
    <n v="2.2970000000000001E-2"/>
    <n v="0.11573"/>
    <n v="5.0970000000000001E-2"/>
    <n v="0.67596999999999996"/>
    <n v="1.1560000000000001E-2"/>
  </r>
  <r>
    <x v="1"/>
    <x v="28"/>
    <x v="2"/>
    <x v="6"/>
    <n v="126.81"/>
    <n v="199.96"/>
    <n v="2"/>
    <n v="0.62824999999999998"/>
    <n v="7.5799999999999999E-3"/>
    <n v="4.947E-2"/>
    <n v="0.35438999999999998"/>
    <n v="1.7451099999999999"/>
    <n v="5.6299999999999996E-3"/>
  </r>
  <r>
    <x v="1"/>
    <x v="28"/>
    <x v="2"/>
    <x v="7"/>
    <n v="4.8600000000000003"/>
    <n v="200"/>
    <n v="74"/>
    <n v="2.409E-2"/>
    <n v="2.019E-2"/>
    <n v="6.0000000000000002E-5"/>
    <n v="2.7299999999999998E-3"/>
    <n v="6.6369999999999998E-2"/>
    <n v="0.20846000000000001"/>
  </r>
  <r>
    <x v="1"/>
    <x v="28"/>
    <x v="2"/>
    <x v="8"/>
    <n v="25.43"/>
    <n v="202"/>
    <n v="90.899900000000002"/>
    <n v="0.12601999999999999"/>
    <n v="6.7890000000000006E-2"/>
    <n v="1.2030000000000001E-2"/>
    <n v="3.9129999999999998E-2"/>
    <n v="0.34941"/>
    <n v="0.25545000000000001"/>
  </r>
  <r>
    <x v="1"/>
    <x v="28"/>
    <x v="2"/>
    <x v="9"/>
    <n v="0.41"/>
    <n v="200"/>
    <n v="42"/>
    <n v="2.0400000000000001E-3"/>
    <n v="1.92E-3"/>
    <n v="0"/>
    <n v="5.0000000000000002E-5"/>
    <n v="5.3699999999999998E-3"/>
    <n v="0.11831"/>
  </r>
  <r>
    <x v="1"/>
    <x v="28"/>
    <x v="2"/>
    <x v="10"/>
    <n v="94.39"/>
    <n v="203.41"/>
    <n v="34.580080000000002"/>
    <n v="0.46765000000000001"/>
    <n v="0.22675000000000001"/>
    <n v="2.1389999999999999E-2"/>
    <n v="0.12431"/>
    <n v="1.2987899999999999"/>
    <n v="9.7030000000000005E-2"/>
  </r>
  <r>
    <x v="1"/>
    <x v="28"/>
    <x v="3"/>
    <x v="0"/>
    <n v="1.73"/>
    <n v="200"/>
    <n v="32"/>
    <n v="8.5699999999999995E-3"/>
    <n v="6.3299999999999997E-3"/>
    <n v="2.7999999999999998E-4"/>
    <n v="1.3500000000000001E-3"/>
    <n v="2.3619999999999999E-2"/>
    <n v="9.0139999999999998E-2"/>
  </r>
  <r>
    <x v="1"/>
    <x v="28"/>
    <x v="3"/>
    <x v="1"/>
    <n v="7.92"/>
    <n v="200"/>
    <n v="8"/>
    <n v="3.9239999999999997E-2"/>
    <n v="1.2869999999999999E-2"/>
    <n v="2.6700000000000001E-3"/>
    <n v="1.7139999999999999E-2"/>
    <n v="0.10897"/>
    <n v="2.2540000000000001E-2"/>
  </r>
  <r>
    <x v="1"/>
    <x v="28"/>
    <x v="3"/>
    <x v="2"/>
    <n v="0.49"/>
    <n v="200"/>
    <n v="4"/>
    <n v="2.4299999999999999E-3"/>
    <n v="1.97E-3"/>
    <n v="0"/>
    <n v="1.6000000000000001E-4"/>
    <n v="6.7299999999999999E-3"/>
    <n v="1.1270000000000001E-2"/>
  </r>
  <r>
    <x v="1"/>
    <x v="28"/>
    <x v="3"/>
    <x v="3"/>
    <n v="0.59"/>
    <n v="200"/>
    <n v="10"/>
    <n v="2.9199999999999999E-3"/>
    <n v="2.3600000000000001E-3"/>
    <n v="1E-4"/>
    <n v="1.1E-4"/>
    <n v="8.0599999999999995E-3"/>
    <n v="2.8170000000000001E-2"/>
  </r>
  <r>
    <x v="1"/>
    <x v="28"/>
    <x v="3"/>
    <x v="4"/>
    <n v="2.97"/>
    <n v="200"/>
    <n v="0"/>
    <n v="1.4710000000000001E-2"/>
    <n v="0"/>
    <n v="8.94E-3"/>
    <n v="3.62E-3"/>
    <n v="4.0869999999999997E-2"/>
    <n v="0"/>
  </r>
  <r>
    <x v="1"/>
    <x v="28"/>
    <x v="3"/>
    <x v="5"/>
    <n v="5.96"/>
    <n v="200"/>
    <n v="4"/>
    <n v="2.9530000000000001E-2"/>
    <n v="9.9600000000000001E-3"/>
    <n v="6.3299999999999997E-3"/>
    <n v="3.13E-3"/>
    <n v="8.201E-2"/>
    <n v="1.1270000000000001E-2"/>
  </r>
  <r>
    <x v="1"/>
    <x v="28"/>
    <x v="3"/>
    <x v="6"/>
    <n v="15.34"/>
    <n v="200"/>
    <n v="0"/>
    <n v="7.5999999999999998E-2"/>
    <n v="5.0000000000000002E-5"/>
    <n v="7.1300000000000001E-3"/>
    <n v="5.3069999999999999E-2"/>
    <n v="0.21110000000000001"/>
    <n v="0"/>
  </r>
  <r>
    <x v="1"/>
    <x v="28"/>
    <x v="3"/>
    <x v="7"/>
    <n v="0.84"/>
    <n v="200"/>
    <n v="38"/>
    <n v="4.1700000000000001E-3"/>
    <n v="3.7299999999999998E-3"/>
    <n v="0"/>
    <n v="1.8000000000000001E-4"/>
    <n v="1.133E-2"/>
    <n v="0.10705000000000001"/>
  </r>
  <r>
    <x v="1"/>
    <x v="28"/>
    <x v="3"/>
    <x v="8"/>
    <n v="3.49"/>
    <n v="200"/>
    <n v="54"/>
    <n v="1.7299999999999999E-2"/>
    <n v="1.213E-2"/>
    <n v="1E-4"/>
    <n v="2.5999999999999999E-3"/>
    <n v="4.768E-2"/>
    <n v="0.15212000000000001"/>
  </r>
  <r>
    <x v="1"/>
    <x v="28"/>
    <x v="3"/>
    <x v="9"/>
    <n v="0.3"/>
    <n v="200"/>
    <n v="34"/>
    <n v="1.49E-3"/>
    <n v="1.4599999999999999E-3"/>
    <n v="0"/>
    <n v="1.0000000000000001E-5"/>
    <n v="3.9199999999999999E-3"/>
    <n v="9.5780000000000004E-2"/>
  </r>
  <r>
    <x v="1"/>
    <x v="28"/>
    <x v="3"/>
    <x v="10"/>
    <n v="11.53"/>
    <n v="200"/>
    <n v="16"/>
    <n v="5.7119999999999997E-2"/>
    <n v="4.3839999999999997E-2"/>
    <n v="1.81E-3"/>
    <n v="4.6600000000000001E-3"/>
    <n v="0.15858"/>
    <n v="4.5069999999999999E-2"/>
  </r>
  <r>
    <x v="1"/>
    <x v="28"/>
    <x v="4"/>
    <x v="0"/>
    <n v="8.69"/>
    <n v="200"/>
    <n v="52"/>
    <n v="4.3060000000000001E-2"/>
    <n v="2.2190000000000001E-2"/>
    <n v="1.73E-3"/>
    <n v="8.7500000000000008E-3"/>
    <n v="0.11926"/>
    <n v="0.14648"/>
  </r>
  <r>
    <x v="1"/>
    <x v="28"/>
    <x v="4"/>
    <x v="1"/>
    <n v="44.13"/>
    <n v="200"/>
    <n v="36"/>
    <n v="0.21862999999999999"/>
    <n v="6.9089999999999999E-2"/>
    <n v="2.418E-2"/>
    <n v="2.537E-2"/>
    <n v="0.60707999999999995"/>
    <n v="0.10141"/>
  </r>
  <r>
    <x v="1"/>
    <x v="28"/>
    <x v="4"/>
    <x v="2"/>
    <n v="2.89"/>
    <n v="200"/>
    <n v="18"/>
    <n v="1.4319999999999999E-2"/>
    <n v="9.3500000000000007E-3"/>
    <n v="2.0000000000000001E-4"/>
    <n v="6.9999999999999994E-5"/>
    <n v="3.9660000000000001E-2"/>
    <n v="5.0709999999999998E-2"/>
  </r>
  <r>
    <x v="1"/>
    <x v="28"/>
    <x v="4"/>
    <x v="3"/>
    <n v="3.1"/>
    <n v="200"/>
    <n v="40"/>
    <n v="1.536E-2"/>
    <n v="1.218E-2"/>
    <n v="4.8999999999999998E-4"/>
    <n v="4.0000000000000002E-4"/>
    <n v="4.2419999999999999E-2"/>
    <n v="0.11268"/>
  </r>
  <r>
    <x v="1"/>
    <x v="28"/>
    <x v="4"/>
    <x v="4"/>
    <n v="16.420000000000002"/>
    <n v="200"/>
    <n v="0"/>
    <n v="8.1350000000000006E-2"/>
    <n v="6.8000000000000005E-4"/>
    <n v="6.2810000000000005E-2"/>
    <n v="1.7700000000000001E-3"/>
    <n v="0.22597"/>
    <n v="0"/>
  </r>
  <r>
    <x v="1"/>
    <x v="28"/>
    <x v="4"/>
    <x v="5"/>
    <n v="32.979999999999997"/>
    <n v="200"/>
    <n v="12"/>
    <n v="0.16339000000000001"/>
    <n v="2.981E-2"/>
    <n v="4.9979999999999997E-2"/>
    <n v="5.6600000000000001E-3"/>
    <n v="0.45380999999999999"/>
    <n v="3.3799999999999997E-2"/>
  </r>
  <r>
    <x v="1"/>
    <x v="28"/>
    <x v="4"/>
    <x v="6"/>
    <n v="84.88"/>
    <n v="199.96"/>
    <n v="2"/>
    <n v="0.42050999999999999"/>
    <n v="3.5E-4"/>
    <n v="7.26E-3"/>
    <n v="0.11167000000000001"/>
    <n v="1.1680900000000001"/>
    <n v="5.6299999999999996E-3"/>
  </r>
  <r>
    <x v="1"/>
    <x v="28"/>
    <x v="4"/>
    <x v="7"/>
    <n v="3.66"/>
    <n v="200"/>
    <n v="98"/>
    <n v="1.814E-2"/>
    <n v="1.503E-2"/>
    <n v="6.0000000000000002E-5"/>
    <n v="3.6999999999999999E-4"/>
    <n v="4.9739999999999999E-2"/>
    <n v="0.27606999999999998"/>
  </r>
  <r>
    <x v="1"/>
    <x v="28"/>
    <x v="4"/>
    <x v="8"/>
    <n v="17.63"/>
    <n v="200"/>
    <n v="124"/>
    <n v="8.7359999999999993E-2"/>
    <n v="4.19E-2"/>
    <n v="1.366E-2"/>
    <n v="1.0529999999999999E-2"/>
    <n v="0.24182000000000001"/>
    <n v="0.34931000000000001"/>
  </r>
  <r>
    <x v="1"/>
    <x v="28"/>
    <x v="4"/>
    <x v="9"/>
    <n v="0.82"/>
    <n v="200"/>
    <n v="88"/>
    <n v="4.0699999999999998E-3"/>
    <n v="3.8600000000000001E-3"/>
    <n v="1.0000000000000001E-5"/>
    <n v="3.0000000000000001E-5"/>
    <n v="1.073E-2"/>
    <n v="0.24790000000000001"/>
  </r>
  <r>
    <x v="1"/>
    <x v="28"/>
    <x v="4"/>
    <x v="10"/>
    <n v="63.37"/>
    <n v="200"/>
    <n v="40"/>
    <n v="0.31395000000000001"/>
    <n v="0.11336"/>
    <n v="7.77E-3"/>
    <n v="5.4519999999999999E-2"/>
    <n v="0.87183999999999995"/>
    <n v="0.11268"/>
  </r>
  <r>
    <x v="1"/>
    <x v="28"/>
    <x v="5"/>
    <x v="0"/>
    <n v="1.1200000000000001"/>
    <n v="200"/>
    <n v="26"/>
    <n v="5.5500000000000002E-3"/>
    <n v="3.7399999999999998E-3"/>
    <n v="3.0000000000000001E-5"/>
    <n v="6.6E-4"/>
    <n v="1.5259999999999999E-2"/>
    <n v="7.324E-2"/>
  </r>
  <r>
    <x v="1"/>
    <x v="28"/>
    <x v="5"/>
    <x v="1"/>
    <n v="4.9000000000000004"/>
    <n v="200"/>
    <n v="0"/>
    <n v="2.4279999999999999E-2"/>
    <n v="6.5100000000000002E-3"/>
    <n v="1.3799999999999999E-3"/>
    <n v="4.2300000000000003E-3"/>
    <n v="6.7430000000000004E-2"/>
    <n v="0"/>
  </r>
  <r>
    <x v="1"/>
    <x v="28"/>
    <x v="5"/>
    <x v="2"/>
    <n v="0.32"/>
    <n v="200"/>
    <n v="4"/>
    <n v="1.5900000000000001E-3"/>
    <n v="1.09E-3"/>
    <n v="0"/>
    <n v="1.0000000000000001E-5"/>
    <n v="4.3800000000000002E-3"/>
    <n v="1.1270000000000001E-2"/>
  </r>
  <r>
    <x v="1"/>
    <x v="28"/>
    <x v="5"/>
    <x v="3"/>
    <n v="0.37"/>
    <n v="200"/>
    <n v="10"/>
    <n v="1.83E-3"/>
    <n v="1.5100000000000001E-3"/>
    <n v="3.0000000000000001E-5"/>
    <n v="3.0000000000000001E-5"/>
    <n v="5.0400000000000002E-3"/>
    <n v="2.8170000000000001E-2"/>
  </r>
  <r>
    <x v="1"/>
    <x v="28"/>
    <x v="5"/>
    <x v="4"/>
    <n v="1.85"/>
    <n v="200"/>
    <n v="0"/>
    <n v="9.1699999999999993E-3"/>
    <n v="1.3999999999999999E-4"/>
    <n v="6.7400000000000003E-3"/>
    <n v="9.6000000000000002E-4"/>
    <n v="2.546E-2"/>
    <n v="0"/>
  </r>
  <r>
    <x v="1"/>
    <x v="28"/>
    <x v="5"/>
    <x v="5"/>
    <n v="3.71"/>
    <n v="200"/>
    <n v="2"/>
    <n v="1.8380000000000001E-2"/>
    <n v="7.5900000000000004E-3"/>
    <n v="7.0699999999999999E-3"/>
    <n v="1.3600000000000001E-3"/>
    <n v="5.1049999999999998E-2"/>
    <n v="5.6299999999999996E-3"/>
  </r>
  <r>
    <x v="1"/>
    <x v="28"/>
    <x v="5"/>
    <x v="6"/>
    <n v="9.58"/>
    <n v="200"/>
    <n v="0"/>
    <n v="4.7460000000000002E-2"/>
    <n v="0"/>
    <n v="2.1199999999999999E-3"/>
    <n v="1.0670000000000001E-2"/>
    <n v="0.13184000000000001"/>
    <n v="0"/>
  </r>
  <r>
    <x v="1"/>
    <x v="28"/>
    <x v="5"/>
    <x v="7"/>
    <n v="0.46"/>
    <n v="200"/>
    <n v="22"/>
    <n v="2.2799999999999999E-3"/>
    <n v="1.9300000000000001E-3"/>
    <n v="0"/>
    <n v="5.0000000000000002E-5"/>
    <n v="6.2100000000000002E-3"/>
    <n v="6.1969999999999997E-2"/>
  </r>
  <r>
    <x v="1"/>
    <x v="28"/>
    <x v="5"/>
    <x v="8"/>
    <n v="2"/>
    <n v="200"/>
    <n v="16"/>
    <n v="9.9100000000000004E-3"/>
    <n v="4.8599999999999997E-3"/>
    <n v="4.2999999999999999E-4"/>
    <n v="1.6199999999999999E-3"/>
    <n v="2.742E-2"/>
    <n v="4.5069999999999999E-2"/>
  </r>
  <r>
    <x v="1"/>
    <x v="28"/>
    <x v="5"/>
    <x v="9"/>
    <n v="0.03"/>
    <n v="200"/>
    <n v="4"/>
    <n v="1.4999999999999999E-4"/>
    <n v="1.4999999999999999E-4"/>
    <n v="0"/>
    <n v="0"/>
    <n v="3.8999999999999999E-4"/>
    <n v="1.1270000000000001E-2"/>
  </r>
  <r>
    <x v="1"/>
    <x v="28"/>
    <x v="5"/>
    <x v="10"/>
    <n v="7.17"/>
    <n v="200"/>
    <n v="10"/>
    <n v="3.5520000000000003E-2"/>
    <n v="2.6929999999999999E-2"/>
    <n v="2.9E-4"/>
    <n v="3.1900000000000001E-3"/>
    <n v="9.8619999999999999E-2"/>
    <n v="2.8170000000000001E-2"/>
  </r>
  <r>
    <x v="1"/>
    <x v="28"/>
    <x v="6"/>
    <x v="0"/>
    <n v="2.85"/>
    <n v="200"/>
    <n v="38"/>
    <n v="1.4120000000000001E-2"/>
    <n v="8.6099999999999996E-3"/>
    <n v="3.2000000000000003E-4"/>
    <n v="3.0300000000000001E-3"/>
    <n v="3.8980000000000001E-2"/>
    <n v="0.10705000000000001"/>
  </r>
  <r>
    <x v="1"/>
    <x v="28"/>
    <x v="6"/>
    <x v="1"/>
    <n v="13.74"/>
    <n v="200"/>
    <n v="28"/>
    <n v="6.8070000000000006E-2"/>
    <n v="2.503E-2"/>
    <n v="1.227E-2"/>
    <n v="9.7199999999999995E-3"/>
    <n v="0.18890999999999999"/>
    <n v="7.8880000000000006E-2"/>
  </r>
  <r>
    <x v="1"/>
    <x v="28"/>
    <x v="6"/>
    <x v="2"/>
    <n v="0.94"/>
    <n v="200"/>
    <n v="12"/>
    <n v="4.6600000000000001E-3"/>
    <n v="2.8300000000000001E-3"/>
    <n v="2.0000000000000002E-5"/>
    <n v="5.0000000000000002E-5"/>
    <n v="1.2869999999999999E-2"/>
    <n v="3.3799999999999997E-2"/>
  </r>
  <r>
    <x v="1"/>
    <x v="28"/>
    <x v="6"/>
    <x v="3"/>
    <n v="1.06"/>
    <n v="200"/>
    <n v="24"/>
    <n v="5.2500000000000003E-3"/>
    <n v="4.0400000000000002E-3"/>
    <n v="2.4000000000000001E-4"/>
    <n v="6.0000000000000002E-5"/>
    <n v="1.443E-2"/>
    <n v="6.7610000000000003E-2"/>
  </r>
  <r>
    <x v="1"/>
    <x v="28"/>
    <x v="6"/>
    <x v="4"/>
    <n v="5.04"/>
    <n v="200"/>
    <n v="0"/>
    <n v="2.4969999999999999E-2"/>
    <n v="0"/>
    <n v="1.8849999999999999E-2"/>
    <n v="2.3600000000000001E-3"/>
    <n v="6.9360000000000005E-2"/>
    <n v="0"/>
  </r>
  <r>
    <x v="1"/>
    <x v="28"/>
    <x v="6"/>
    <x v="5"/>
    <n v="10.16"/>
    <n v="200"/>
    <n v="8"/>
    <n v="5.0340000000000003E-2"/>
    <n v="1.669E-2"/>
    <n v="1.277E-2"/>
    <n v="3.0100000000000001E-3"/>
    <n v="0.13976"/>
    <n v="2.2540000000000001E-2"/>
  </r>
  <r>
    <x v="1"/>
    <x v="28"/>
    <x v="6"/>
    <x v="6"/>
    <n v="26.09"/>
    <n v="222.02"/>
    <n v="2.2202099999999998"/>
    <n v="0.12926000000000001"/>
    <n v="0"/>
    <n v="9.7300000000000008E-3"/>
    <n v="5.5509999999999997E-2"/>
    <n v="0.35904999999999998"/>
    <n v="6.1199999999999996E-3"/>
  </r>
  <r>
    <x v="1"/>
    <x v="28"/>
    <x v="6"/>
    <x v="7"/>
    <n v="1.56"/>
    <n v="200"/>
    <n v="74"/>
    <n v="7.7400000000000004E-3"/>
    <n v="6.62E-3"/>
    <n v="6.0000000000000002E-5"/>
    <n v="2.1000000000000001E-4"/>
    <n v="2.0979999999999999E-2"/>
    <n v="0.20846000000000001"/>
  </r>
  <r>
    <x v="1"/>
    <x v="28"/>
    <x v="6"/>
    <x v="8"/>
    <n v="5.94"/>
    <n v="200.31"/>
    <n v="90.140010000000004"/>
    <n v="2.9440000000000001E-2"/>
    <n v="1.6799999999999999E-2"/>
    <n v="3.1800000000000001E-3"/>
    <n v="4.1999999999999997E-3"/>
    <n v="8.1170000000000006E-2"/>
    <n v="0.25384000000000001"/>
  </r>
  <r>
    <x v="1"/>
    <x v="28"/>
    <x v="6"/>
    <x v="9"/>
    <n v="0.68"/>
    <n v="200"/>
    <n v="68"/>
    <n v="3.3800000000000002E-3"/>
    <n v="3.15E-3"/>
    <n v="1.0000000000000001E-5"/>
    <n v="3.0000000000000001E-5"/>
    <n v="8.8999999999999999E-3"/>
    <n v="0.19156000000000001"/>
  </r>
  <r>
    <x v="1"/>
    <x v="28"/>
    <x v="6"/>
    <x v="10"/>
    <n v="19.86"/>
    <n v="200"/>
    <n v="54"/>
    <n v="9.8400000000000001E-2"/>
    <n v="5.1319999999999998E-2"/>
    <n v="1.0300000000000001E-3"/>
    <n v="6.0699999999999999E-3"/>
    <n v="0.27295999999999998"/>
    <n v="0.15212000000000001"/>
  </r>
  <r>
    <x v="1"/>
    <x v="28"/>
    <x v="7"/>
    <x v="0"/>
    <n v="1.9"/>
    <n v="200"/>
    <n v="14"/>
    <n v="9.41E-3"/>
    <n v="5.9899999999999997E-3"/>
    <n v="1.6000000000000001E-4"/>
    <n v="2.2100000000000002E-3"/>
    <n v="2.606E-2"/>
    <n v="3.9440000000000003E-2"/>
  </r>
  <r>
    <x v="1"/>
    <x v="28"/>
    <x v="7"/>
    <x v="1"/>
    <n v="9.7100000000000009"/>
    <n v="211.4"/>
    <n v="10.56995"/>
    <n v="4.8149999999999998E-2"/>
    <n v="2.1520000000000001E-2"/>
    <n v="5.7400000000000003E-3"/>
    <n v="1.2840000000000001E-2"/>
    <n v="0.13367999999999999"/>
    <n v="2.9399999999999999E-2"/>
  </r>
  <r>
    <x v="1"/>
    <x v="28"/>
    <x v="7"/>
    <x v="2"/>
    <n v="0.6"/>
    <n v="200"/>
    <n v="4"/>
    <n v="2.97E-3"/>
    <n v="2.0400000000000001E-3"/>
    <n v="2.0000000000000002E-5"/>
    <n v="3.5E-4"/>
    <n v="8.2400000000000008E-3"/>
    <n v="1.1270000000000001E-2"/>
  </r>
  <r>
    <x v="1"/>
    <x v="28"/>
    <x v="7"/>
    <x v="3"/>
    <n v="0.7"/>
    <n v="200"/>
    <n v="10"/>
    <n v="3.47E-3"/>
    <n v="3.0100000000000001E-3"/>
    <n v="1E-4"/>
    <n v="8.0000000000000007E-5"/>
    <n v="9.5700000000000004E-3"/>
    <n v="2.8170000000000001E-2"/>
  </r>
  <r>
    <x v="1"/>
    <x v="28"/>
    <x v="7"/>
    <x v="4"/>
    <n v="3.59"/>
    <n v="200"/>
    <n v="0"/>
    <n v="1.779E-2"/>
    <n v="0"/>
    <n v="1.4460000000000001E-2"/>
    <n v="7.2000000000000005E-4"/>
    <n v="4.9399999999999999E-2"/>
    <n v="0"/>
  </r>
  <r>
    <x v="1"/>
    <x v="28"/>
    <x v="7"/>
    <x v="5"/>
    <n v="7.37"/>
    <n v="1100"/>
    <n v="22"/>
    <n v="4.0529999999999997E-2"/>
    <n v="1.261E-2"/>
    <n v="2.5909999999999999E-2"/>
    <n v="7.3999999999999999E-4"/>
    <n v="0.11211"/>
    <n v="4.0370000000000003E-2"/>
  </r>
  <r>
    <x v="1"/>
    <x v="28"/>
    <x v="7"/>
    <x v="6"/>
    <n v="18.89"/>
    <n v="963.48"/>
    <n v="19.270019999999999"/>
    <n v="9.4909999999999994E-2"/>
    <n v="0"/>
    <n v="1.6109999999999999E-2"/>
    <n v="5.6009999999999997E-2"/>
    <n v="0.26340000000000002"/>
    <n v="3.8490000000000003E-2"/>
  </r>
  <r>
    <x v="1"/>
    <x v="28"/>
    <x v="7"/>
    <x v="7"/>
    <n v="0.97"/>
    <n v="200"/>
    <n v="40"/>
    <n v="4.81E-3"/>
    <n v="4.3099999999999996E-3"/>
    <n v="1.0000000000000001E-5"/>
    <n v="3.5E-4"/>
    <n v="1.3100000000000001E-2"/>
    <n v="0.11268"/>
  </r>
  <r>
    <x v="1"/>
    <x v="28"/>
    <x v="7"/>
    <x v="8"/>
    <n v="3.9"/>
    <n v="216.71"/>
    <n v="30.340029999999999"/>
    <n v="1.9560000000000001E-2"/>
    <n v="7.5900000000000004E-3"/>
    <n v="3.4099999999999998E-3"/>
    <n v="5.1700000000000001E-3"/>
    <n v="5.4100000000000002E-2"/>
    <n v="8.3629999999999996E-2"/>
  </r>
  <r>
    <x v="1"/>
    <x v="28"/>
    <x v="7"/>
    <x v="9"/>
    <n v="0.16"/>
    <n v="200"/>
    <n v="18"/>
    <n v="7.9000000000000001E-4"/>
    <n v="7.6999999999999996E-4"/>
    <n v="0"/>
    <n v="2.0000000000000002E-5"/>
    <n v="2.0899999999999998E-3"/>
    <n v="5.0709999999999998E-2"/>
  </r>
  <r>
    <x v="1"/>
    <x v="28"/>
    <x v="7"/>
    <x v="10"/>
    <n v="14.15"/>
    <n v="200"/>
    <n v="24"/>
    <n v="7.0099999999999996E-2"/>
    <n v="5.2499999999999998E-2"/>
    <n v="2.1000000000000001E-4"/>
    <n v="1.519E-2"/>
    <n v="0.19458"/>
    <n v="6.7610000000000003E-2"/>
  </r>
  <r>
    <x v="1"/>
    <x v="28"/>
    <x v="8"/>
    <x v="0"/>
    <n v="16.920000000000002"/>
    <n v="292.58"/>
    <n v="304.27978999999999"/>
    <n v="0.12573999999999999"/>
    <n v="1.958E-2"/>
    <n v="4.045E-2"/>
    <n v="2.9489999999999999E-2"/>
    <n v="0.33988000000000002"/>
    <n v="0.77644000000000002"/>
  </r>
  <r>
    <x v="1"/>
    <x v="28"/>
    <x v="8"/>
    <x v="1"/>
    <n v="25.19"/>
    <n v="248.08"/>
    <n v="59.540039999999998"/>
    <n v="0.12881000000000001"/>
    <n v="9.3299999999999994E-2"/>
    <n v="4.5700000000000003E-3"/>
    <n v="1.601E-2"/>
    <n v="0.35710999999999998"/>
    <n v="0.15511"/>
  </r>
  <r>
    <x v="1"/>
    <x v="28"/>
    <x v="8"/>
    <x v="2"/>
    <n v="1.62"/>
    <n v="200"/>
    <n v="10"/>
    <n v="8.0499999999999999E-3"/>
    <n v="1.6100000000000001E-3"/>
    <n v="1E-4"/>
    <n v="4.6999999999999999E-4"/>
    <n v="2.2290000000000001E-2"/>
    <n v="2.8170000000000001E-2"/>
  </r>
  <r>
    <x v="1"/>
    <x v="28"/>
    <x v="8"/>
    <x v="3"/>
    <n v="2.56"/>
    <n v="200"/>
    <n v="36"/>
    <n v="1.269E-2"/>
    <n v="7.1199999999999996E-3"/>
    <n v="1.9E-3"/>
    <n v="1.0300000000000001E-3"/>
    <n v="3.4720000000000001E-2"/>
    <n v="0.10141"/>
  </r>
  <r>
    <x v="1"/>
    <x v="28"/>
    <x v="8"/>
    <x v="4"/>
    <n v="28.26"/>
    <n v="1025.17"/>
    <n v="1158.4394500000001"/>
    <n v="0.53756999999999999"/>
    <n v="2.7E-4"/>
    <n v="0.24354999999999999"/>
    <n v="0.13833000000000001"/>
    <n v="1.4507000000000001"/>
    <n v="2.2640600000000002"/>
  </r>
  <r>
    <x v="1"/>
    <x v="28"/>
    <x v="8"/>
    <x v="5"/>
    <n v="20.92"/>
    <n v="1500"/>
    <n v="270"/>
    <n v="0.20910999999999999"/>
    <n v="3.5950000000000003E-2"/>
    <n v="0.12848999999999999"/>
    <n v="3.0300000000000001E-3"/>
    <n v="0.57096000000000002"/>
    <n v="0.47977999999999998"/>
  </r>
  <r>
    <x v="1"/>
    <x v="28"/>
    <x v="8"/>
    <x v="6"/>
    <n v="110.39"/>
    <n v="276.27999999999997"/>
    <n v="1442.1894500000001"/>
    <n v="0.72070999999999996"/>
    <n v="0"/>
    <n v="0.12348000000000001"/>
    <n v="0.29815999999999998"/>
    <n v="1.9567099999999999"/>
    <n v="3.6675200000000001"/>
  </r>
  <r>
    <x v="1"/>
    <x v="28"/>
    <x v="8"/>
    <x v="7"/>
    <n v="2.41"/>
    <n v="200"/>
    <n v="88"/>
    <n v="1.1950000000000001E-2"/>
    <n v="1.0330000000000001E-2"/>
    <n v="3.0000000000000001E-5"/>
    <n v="4.2000000000000002E-4"/>
    <n v="3.2570000000000002E-2"/>
    <n v="0.24790000000000001"/>
  </r>
  <r>
    <x v="1"/>
    <x v="28"/>
    <x v="8"/>
    <x v="8"/>
    <n v="48.47"/>
    <n v="268.66000000000003"/>
    <n v="1179.41992"/>
    <n v="0.36465999999999998"/>
    <n v="2.358E-2"/>
    <n v="5.6660000000000002E-2"/>
    <n v="0.11015999999999999"/>
    <n v="0.98182999999999998"/>
    <n v="3.0393300000000001"/>
  </r>
  <r>
    <x v="1"/>
    <x v="28"/>
    <x v="8"/>
    <x v="9"/>
    <n v="1.84"/>
    <n v="201.09"/>
    <n v="116.63"/>
    <n v="9.3200000000000002E-3"/>
    <n v="4.3600000000000002E-3"/>
    <n v="5.1999999999999995E-4"/>
    <n v="1.6900000000000001E-3"/>
    <n v="2.479E-2"/>
    <n v="0.32817000000000002"/>
  </r>
  <r>
    <x v="1"/>
    <x v="28"/>
    <x v="8"/>
    <x v="10"/>
    <n v="37.74"/>
    <n v="256"/>
    <n v="84.479979999999998"/>
    <n v="0.19469"/>
    <n v="9.1689999999999994E-2"/>
    <n v="5.5599999999999998E-3"/>
    <n v="2.6509999999999999E-2"/>
    <n v="0.53898000000000001"/>
    <n v="0.22206000000000001"/>
  </r>
  <r>
    <x v="1"/>
    <x v="29"/>
    <x v="0"/>
    <x v="0"/>
    <n v="3.97"/>
    <n v="202.63"/>
    <n v="77"/>
    <n v="2.0109999999999999E-2"/>
    <n v="6.43E-3"/>
    <n v="6.9999999999999994E-5"/>
    <n v="3.1800000000000001E-3"/>
    <n v="5.4280000000000002E-2"/>
    <n v="0.21626000000000001"/>
  </r>
  <r>
    <x v="1"/>
    <x v="29"/>
    <x v="0"/>
    <x v="1"/>
    <n v="9.19"/>
    <n v="291.26"/>
    <n v="78.639889999999994"/>
    <n v="5.4710000000000002E-2"/>
    <n v="1.081E-2"/>
    <n v="7.7299999999999999E-3"/>
    <n v="1.277E-2"/>
    <n v="0.14940000000000001"/>
    <n v="0.20429"/>
  </r>
  <r>
    <x v="1"/>
    <x v="29"/>
    <x v="0"/>
    <x v="2"/>
    <n v="0.46"/>
    <n v="200"/>
    <n v="10"/>
    <n v="2.2799999999999999E-3"/>
    <n v="1.31E-3"/>
    <n v="0"/>
    <n v="8.0000000000000007E-5"/>
    <n v="6.2599999999999999E-3"/>
    <n v="2.8170000000000001E-2"/>
  </r>
  <r>
    <x v="1"/>
    <x v="29"/>
    <x v="0"/>
    <x v="3"/>
    <n v="0.56999999999999995"/>
    <n v="200"/>
    <n v="22"/>
    <n v="2.8300000000000001E-3"/>
    <n v="2.2499999999999998E-3"/>
    <n v="4.0000000000000003E-5"/>
    <n v="3.0000000000000001E-5"/>
    <n v="7.7000000000000002E-3"/>
    <n v="6.1969999999999997E-2"/>
  </r>
  <r>
    <x v="1"/>
    <x v="29"/>
    <x v="0"/>
    <x v="4"/>
    <n v="6.96"/>
    <n v="560.23"/>
    <n v="190.47998000000001"/>
    <n v="8.0949999999999994E-2"/>
    <n v="0"/>
    <n v="7.79E-3"/>
    <n v="2.23E-2"/>
    <n v="0.21812000000000001"/>
    <n v="0.40717999999999999"/>
  </r>
  <r>
    <x v="1"/>
    <x v="29"/>
    <x v="0"/>
    <x v="5"/>
    <n v="11.92"/>
    <n v="239.59"/>
    <n v="138.95996"/>
    <n v="6.7470000000000002E-2"/>
    <n v="3.9500000000000004E-3"/>
    <n v="1.4239999999999999E-2"/>
    <n v="1.099E-2"/>
    <n v="0.18281"/>
    <n v="0.37274000000000002"/>
  </r>
  <r>
    <x v="1"/>
    <x v="29"/>
    <x v="0"/>
    <x v="6"/>
    <n v="13.03"/>
    <n v="497.08"/>
    <n v="64.62012"/>
    <n v="7.8960000000000002E-2"/>
    <n v="1.072E-2"/>
    <n v="2.7E-4"/>
    <n v="2.3400000000000001E-2"/>
    <n v="0.21701999999999999"/>
    <n v="0.14962"/>
  </r>
  <r>
    <x v="1"/>
    <x v="29"/>
    <x v="0"/>
    <x v="7"/>
    <n v="0.78"/>
    <n v="200"/>
    <n v="42"/>
    <n v="3.8700000000000002E-3"/>
    <n v="3.2499999999999999E-3"/>
    <n v="0"/>
    <n v="1.2999999999999999E-4"/>
    <n v="1.0449999999999999E-2"/>
    <n v="0.11831"/>
  </r>
  <r>
    <x v="1"/>
    <x v="29"/>
    <x v="0"/>
    <x v="8"/>
    <n v="5.96"/>
    <n v="266.91000000000003"/>
    <n v="149.46995999999999"/>
    <n v="4.2720000000000001E-2"/>
    <n v="1.1010000000000001E-2"/>
    <n v="1.1000000000000001E-3"/>
    <n v="6.1199999999999996E-3"/>
    <n v="0.11531"/>
    <n v="0.39095999999999997"/>
  </r>
  <r>
    <x v="1"/>
    <x v="29"/>
    <x v="0"/>
    <x v="9"/>
    <n v="2.93"/>
    <n v="213.55"/>
    <n v="66.200010000000006"/>
    <n v="1.617E-2"/>
    <n v="1.25E-3"/>
    <n v="2.5999999999999998E-4"/>
    <n v="6.9499999999999996E-3"/>
    <n v="4.3249999999999997E-2"/>
    <n v="0.1837"/>
  </r>
  <r>
    <x v="1"/>
    <x v="29"/>
    <x v="0"/>
    <x v="10"/>
    <n v="13.55"/>
    <n v="348.19"/>
    <n v="163.6499"/>
    <n v="9.4130000000000005E-2"/>
    <n v="2.477E-2"/>
    <n v="1.0300000000000001E-3"/>
    <n v="1.7850000000000001E-2"/>
    <n v="0.25619999999999998"/>
    <n v="0.38425999999999999"/>
  </r>
  <r>
    <x v="1"/>
    <x v="29"/>
    <x v="1"/>
    <x v="0"/>
    <n v="99.52"/>
    <n v="251.81"/>
    <n v="1440.34961"/>
    <n v="0.62151999999999996"/>
    <n v="1.9109999999999999E-2"/>
    <n v="1.9120000000000002E-2"/>
    <n v="0.37137999999999999"/>
    <n v="1.67056"/>
    <n v="3.75834"/>
  </r>
  <r>
    <x v="1"/>
    <x v="29"/>
    <x v="1"/>
    <x v="1"/>
    <n v="38.299999999999997"/>
    <n v="216"/>
    <n v="19.43994"/>
    <n v="0.18981000000000001"/>
    <n v="5.126E-2"/>
    <n v="3.056E-2"/>
    <n v="0.10946"/>
    <n v="0.52712999999999999"/>
    <n v="5.3839999999999999E-2"/>
  </r>
  <r>
    <x v="1"/>
    <x v="29"/>
    <x v="1"/>
    <x v="2"/>
    <n v="52.56"/>
    <n v="395.77"/>
    <n v="1262.4902300000001"/>
    <n v="0.50958999999999999"/>
    <n v="2.3E-3"/>
    <n v="2.3599999999999999E-2"/>
    <n v="0.33006000000000002"/>
    <n v="1.36788"/>
    <n v="3.0810399999999998"/>
  </r>
  <r>
    <x v="1"/>
    <x v="29"/>
    <x v="1"/>
    <x v="3"/>
    <n v="2.59"/>
    <n v="200"/>
    <n v="24"/>
    <n v="1.2829999999999999E-2"/>
    <n v="1.0789999999999999E-2"/>
    <n v="5.2999999999999998E-4"/>
    <n v="4.6000000000000001E-4"/>
    <n v="3.5490000000000001E-2"/>
    <n v="6.7610000000000003E-2"/>
  </r>
  <r>
    <x v="1"/>
    <x v="29"/>
    <x v="1"/>
    <x v="4"/>
    <n v="29.41"/>
    <n v="1626.89"/>
    <n v="2049.8789099999999"/>
    <n v="0.73924999999999996"/>
    <n v="4.7140000000000001E-2"/>
    <n v="0.27512999999999999"/>
    <n v="0.25165999999999999"/>
    <n v="1.9882200000000001"/>
    <n v="3.6880500000000001"/>
  </r>
  <r>
    <x v="1"/>
    <x v="29"/>
    <x v="1"/>
    <x v="5"/>
    <n v="144.28"/>
    <n v="301.77"/>
    <n v="2540.8789099999999"/>
    <n v="1.0179"/>
    <n v="6.8510000000000001E-2"/>
    <n v="0.47244000000000003"/>
    <n v="0.22836999999999999"/>
    <n v="2.7410600000000001"/>
    <n v="6.4024099999999997"/>
  </r>
  <r>
    <x v="1"/>
    <x v="29"/>
    <x v="1"/>
    <x v="6"/>
    <n v="416.15"/>
    <n v="358.44"/>
    <n v="7616.8745099999996"/>
    <n v="3.5480399999999999"/>
    <n v="4.0000000000000003E-5"/>
    <n v="0.53944000000000003"/>
    <n v="1.90723"/>
    <n v="9.5579000000000001"/>
    <n v="17.916540000000001"/>
  </r>
  <r>
    <x v="1"/>
    <x v="29"/>
    <x v="1"/>
    <x v="7"/>
    <n v="3.12"/>
    <n v="200"/>
    <n v="74"/>
    <n v="1.546E-2"/>
    <n v="1.302E-2"/>
    <n v="9.0000000000000006E-5"/>
    <n v="1.1800000000000001E-3"/>
    <n v="4.2430000000000002E-2"/>
    <n v="0.20846000000000001"/>
  </r>
  <r>
    <x v="1"/>
    <x v="29"/>
    <x v="1"/>
    <x v="8"/>
    <n v="24.22"/>
    <n v="1043.75"/>
    <n v="1075.0605499999999"/>
    <n v="0.49381000000000003"/>
    <n v="3.576E-2"/>
    <n v="0.31957999999999998"/>
    <n v="1.03E-2"/>
    <n v="1.33355"/>
    <n v="1.9875700000000001"/>
  </r>
  <r>
    <x v="1"/>
    <x v="29"/>
    <x v="1"/>
    <x v="9"/>
    <n v="24.56"/>
    <n v="213.01"/>
    <n v="400.4502"/>
    <n v="0.13086999999999999"/>
    <n v="2.3600000000000001E-3"/>
    <n v="1.3600000000000001E-3"/>
    <n v="7.5190000000000007E-2"/>
    <n v="0.35054999999999997"/>
    <n v="1.1131899999999999"/>
  </r>
  <r>
    <x v="1"/>
    <x v="29"/>
    <x v="1"/>
    <x v="10"/>
    <n v="77"/>
    <n v="957.22"/>
    <n v="2105.8789099999999"/>
    <n v="0.99502000000000002"/>
    <n v="0.11545999999999999"/>
    <n v="2.5219999999999999E-2"/>
    <n v="0.16414000000000001"/>
    <n v="2.6924000000000001"/>
    <n v="4.0511699999999999"/>
  </r>
  <r>
    <x v="1"/>
    <x v="29"/>
    <x v="2"/>
    <x v="0"/>
    <n v="13.19"/>
    <n v="200"/>
    <n v="88"/>
    <n v="6.5360000000000001E-2"/>
    <n v="4.0640000000000003E-2"/>
    <n v="2.8700000000000002E-3"/>
    <n v="1.6830000000000001E-2"/>
    <n v="0.18088000000000001"/>
    <n v="0.24790000000000001"/>
  </r>
  <r>
    <x v="1"/>
    <x v="29"/>
    <x v="2"/>
    <x v="1"/>
    <n v="65.739999999999995"/>
    <n v="255.13"/>
    <n v="38.269530000000003"/>
    <n v="0.3261"/>
    <n v="0.1032"/>
    <n v="6.3219999999999998E-2"/>
    <n v="0.17707000000000001"/>
    <n v="0.90556999999999999"/>
    <n v="0.10091"/>
  </r>
  <r>
    <x v="1"/>
    <x v="29"/>
    <x v="2"/>
    <x v="2"/>
    <n v="4.24"/>
    <n v="200"/>
    <n v="18"/>
    <n v="2.1010000000000001E-2"/>
    <n v="1.2659999999999999E-2"/>
    <n v="8.0000000000000007E-5"/>
    <n v="1.6800000000000001E-3"/>
    <n v="5.824E-2"/>
    <n v="5.0709999999999998E-2"/>
  </r>
  <r>
    <x v="1"/>
    <x v="29"/>
    <x v="2"/>
    <x v="3"/>
    <n v="4.51"/>
    <n v="200"/>
    <n v="40"/>
    <n v="2.2349999999999998E-2"/>
    <n v="1.7749999999999998E-2"/>
    <n v="8.5999999999999998E-4"/>
    <n v="1.34E-3"/>
    <n v="6.1789999999999998E-2"/>
    <n v="0.11268"/>
  </r>
  <r>
    <x v="1"/>
    <x v="29"/>
    <x v="2"/>
    <x v="4"/>
    <n v="24.54"/>
    <n v="200"/>
    <n v="0"/>
    <n v="0.12157999999999999"/>
    <n v="7.6999999999999996E-4"/>
    <n v="0.10301"/>
    <n v="2.7999999999999998E-4"/>
    <n v="0.33771000000000001"/>
    <n v="0"/>
  </r>
  <r>
    <x v="1"/>
    <x v="29"/>
    <x v="2"/>
    <x v="5"/>
    <n v="49.16"/>
    <n v="206.49"/>
    <n v="8.2597699999999996"/>
    <n v="0.24356"/>
    <n v="2.3029999999999998E-2"/>
    <n v="0.11577999999999999"/>
    <n v="5.101E-2"/>
    <n v="0.67650999999999994"/>
    <n v="2.3109999999999999E-2"/>
  </r>
  <r>
    <x v="1"/>
    <x v="29"/>
    <x v="2"/>
    <x v="6"/>
    <n v="126.83"/>
    <n v="200.03"/>
    <n v="4"/>
    <n v="0.62834000000000001"/>
    <n v="7.5799999999999999E-3"/>
    <n v="4.947E-2"/>
    <n v="0.35443000000000002"/>
    <n v="1.7453700000000001"/>
    <n v="1.1270000000000001E-2"/>
  </r>
  <r>
    <x v="1"/>
    <x v="29"/>
    <x v="2"/>
    <x v="7"/>
    <n v="5.53"/>
    <n v="200"/>
    <n v="134"/>
    <n v="2.741E-2"/>
    <n v="2.325E-2"/>
    <n v="6.0000000000000002E-5"/>
    <n v="2.9199999999999999E-3"/>
    <n v="7.5130000000000002E-2"/>
    <n v="0.37747999999999998"/>
  </r>
  <r>
    <x v="1"/>
    <x v="29"/>
    <x v="2"/>
    <x v="8"/>
    <n v="26.25"/>
    <n v="202.19"/>
    <n v="165.7998"/>
    <n v="0.13013"/>
    <n v="7.1550000000000002E-2"/>
    <n v="1.2070000000000001E-2"/>
    <n v="3.9489999999999997E-2"/>
    <n v="0.36025000000000001"/>
    <n v="0.46583000000000002"/>
  </r>
  <r>
    <x v="1"/>
    <x v="29"/>
    <x v="2"/>
    <x v="9"/>
    <n v="0.81"/>
    <n v="200"/>
    <n v="80"/>
    <n v="4.0200000000000001E-3"/>
    <n v="3.7799999999999999E-3"/>
    <n v="0"/>
    <n v="1.1E-4"/>
    <n v="1.059E-2"/>
    <n v="0.22536"/>
  </r>
  <r>
    <x v="1"/>
    <x v="29"/>
    <x v="2"/>
    <x v="10"/>
    <n v="94.72"/>
    <n v="201.76"/>
    <n v="66.580079999999995"/>
    <n v="0.46929999999999999"/>
    <n v="0.22827"/>
    <n v="2.1389999999999999E-2"/>
    <n v="0.12438"/>
    <n v="1.30314"/>
    <n v="0.18718000000000001"/>
  </r>
  <r>
    <x v="1"/>
    <x v="29"/>
    <x v="3"/>
    <x v="0"/>
    <n v="2.0099999999999998"/>
    <n v="200"/>
    <n v="56"/>
    <n v="9.9600000000000001E-3"/>
    <n v="7.6699999999999997E-3"/>
    <n v="2.9E-4"/>
    <n v="1.4E-3"/>
    <n v="2.7279999999999999E-2"/>
    <n v="0.15775"/>
  </r>
  <r>
    <x v="1"/>
    <x v="29"/>
    <x v="3"/>
    <x v="1"/>
    <n v="8.01"/>
    <n v="200"/>
    <n v="18"/>
    <n v="3.968E-2"/>
    <n v="1.3169999999999999E-2"/>
    <n v="2.6800000000000001E-3"/>
    <n v="1.7229999999999999E-2"/>
    <n v="0.11014"/>
    <n v="5.0709999999999998E-2"/>
  </r>
  <r>
    <x v="1"/>
    <x v="29"/>
    <x v="3"/>
    <x v="2"/>
    <n v="0.54"/>
    <n v="200"/>
    <n v="10"/>
    <n v="2.6800000000000001E-3"/>
    <n v="2.1800000000000001E-3"/>
    <n v="1.0000000000000001E-5"/>
    <n v="1.7000000000000001E-4"/>
    <n v="7.3800000000000003E-3"/>
    <n v="2.8170000000000001E-2"/>
  </r>
  <r>
    <x v="1"/>
    <x v="29"/>
    <x v="3"/>
    <x v="3"/>
    <n v="0.72"/>
    <n v="200"/>
    <n v="26"/>
    <n v="3.5699999999999998E-3"/>
    <n v="2.9399999999999999E-3"/>
    <n v="1.1E-4"/>
    <n v="1.2E-4"/>
    <n v="9.7599999999999996E-3"/>
    <n v="7.324E-2"/>
  </r>
  <r>
    <x v="1"/>
    <x v="29"/>
    <x v="3"/>
    <x v="4"/>
    <n v="2.97"/>
    <n v="200"/>
    <n v="0"/>
    <n v="1.4710000000000001E-2"/>
    <n v="0"/>
    <n v="8.94E-3"/>
    <n v="3.62E-3"/>
    <n v="4.0869999999999997E-2"/>
    <n v="0"/>
  </r>
  <r>
    <x v="1"/>
    <x v="29"/>
    <x v="3"/>
    <x v="5"/>
    <n v="6"/>
    <n v="200"/>
    <n v="8"/>
    <n v="2.9729999999999999E-2"/>
    <n v="1.0120000000000001E-2"/>
    <n v="6.3400000000000001E-3"/>
    <n v="3.14E-3"/>
    <n v="8.2530000000000006E-2"/>
    <n v="2.2540000000000001E-2"/>
  </r>
  <r>
    <x v="1"/>
    <x v="29"/>
    <x v="3"/>
    <x v="6"/>
    <n v="15.34"/>
    <n v="200"/>
    <n v="0"/>
    <n v="7.5999999999999998E-2"/>
    <n v="5.0000000000000002E-5"/>
    <n v="7.1300000000000001E-3"/>
    <n v="5.3069999999999999E-2"/>
    <n v="0.21110000000000001"/>
    <n v="0"/>
  </r>
  <r>
    <x v="1"/>
    <x v="29"/>
    <x v="3"/>
    <x v="7"/>
    <n v="1.24"/>
    <n v="200"/>
    <n v="80"/>
    <n v="6.1500000000000001E-3"/>
    <n v="5.6100000000000004E-3"/>
    <n v="1.0000000000000001E-5"/>
    <n v="2.2000000000000001E-4"/>
    <n v="1.6549999999999999E-2"/>
    <n v="0.22536"/>
  </r>
  <r>
    <x v="1"/>
    <x v="29"/>
    <x v="3"/>
    <x v="8"/>
    <n v="4"/>
    <n v="200"/>
    <n v="102"/>
    <n v="1.983E-2"/>
    <n v="1.4540000000000001E-2"/>
    <n v="1E-4"/>
    <n v="2.6800000000000001E-3"/>
    <n v="5.4339999999999999E-2"/>
    <n v="0.28732999999999997"/>
  </r>
  <r>
    <x v="1"/>
    <x v="29"/>
    <x v="3"/>
    <x v="9"/>
    <n v="0.65"/>
    <n v="200"/>
    <n v="70"/>
    <n v="3.2299999999999998E-3"/>
    <n v="3.15E-3"/>
    <n v="0"/>
    <n v="3.0000000000000001E-5"/>
    <n v="8.5000000000000006E-3"/>
    <n v="0.19719"/>
  </r>
  <r>
    <x v="1"/>
    <x v="29"/>
    <x v="3"/>
    <x v="10"/>
    <n v="11.72"/>
    <n v="200"/>
    <n v="38"/>
    <n v="5.8069999999999997E-2"/>
    <n v="4.4749999999999998E-2"/>
    <n v="1.82E-3"/>
    <n v="4.6800000000000001E-3"/>
    <n v="0.16106999999999999"/>
    <n v="0.10705000000000001"/>
  </r>
  <r>
    <x v="1"/>
    <x v="29"/>
    <x v="4"/>
    <x v="0"/>
    <n v="9.19"/>
    <n v="200"/>
    <n v="100"/>
    <n v="4.5539999999999997E-2"/>
    <n v="2.4479999999999998E-2"/>
    <n v="1.73E-3"/>
    <n v="8.8199999999999997E-3"/>
    <n v="0.12579000000000001"/>
    <n v="0.28170000000000001"/>
  </r>
  <r>
    <x v="1"/>
    <x v="29"/>
    <x v="4"/>
    <x v="1"/>
    <n v="44.51"/>
    <n v="200"/>
    <n v="76"/>
    <n v="0.22051999999999999"/>
    <n v="7.0529999999999995E-2"/>
    <n v="2.4240000000000001E-2"/>
    <n v="2.5430000000000001E-2"/>
    <n v="0.61204999999999998"/>
    <n v="0.21409"/>
  </r>
  <r>
    <x v="1"/>
    <x v="29"/>
    <x v="4"/>
    <x v="2"/>
    <n v="3.08"/>
    <n v="200"/>
    <n v="38"/>
    <n v="1.5259999999999999E-2"/>
    <n v="1.0149999999999999E-2"/>
    <n v="2.0000000000000001E-4"/>
    <n v="6.9999999999999994E-5"/>
    <n v="4.2139999999999997E-2"/>
    <n v="0.10705000000000001"/>
  </r>
  <r>
    <x v="1"/>
    <x v="29"/>
    <x v="4"/>
    <x v="3"/>
    <n v="3.48"/>
    <n v="200"/>
    <n v="76"/>
    <n v="1.7250000000000001E-2"/>
    <n v="1.375E-2"/>
    <n v="5.2999999999999998E-4"/>
    <n v="4.2999999999999999E-4"/>
    <n v="4.7379999999999999E-2"/>
    <n v="0.21409"/>
  </r>
  <r>
    <x v="1"/>
    <x v="29"/>
    <x v="4"/>
    <x v="4"/>
    <n v="16.420000000000002"/>
    <n v="200"/>
    <n v="0"/>
    <n v="8.1350000000000006E-2"/>
    <n v="6.8000000000000005E-4"/>
    <n v="6.2810000000000005E-2"/>
    <n v="1.7700000000000001E-3"/>
    <n v="0.22597"/>
    <n v="0"/>
  </r>
  <r>
    <x v="1"/>
    <x v="29"/>
    <x v="4"/>
    <x v="5"/>
    <n v="33.090000000000003"/>
    <n v="200"/>
    <n v="22"/>
    <n v="0.16394"/>
    <n v="3.015E-2"/>
    <n v="5.0020000000000002E-2"/>
    <n v="5.6600000000000001E-3"/>
    <n v="0.45523999999999998"/>
    <n v="6.1969999999999997E-2"/>
  </r>
  <r>
    <x v="1"/>
    <x v="29"/>
    <x v="4"/>
    <x v="6"/>
    <n v="84.9"/>
    <n v="200.03"/>
    <n v="4"/>
    <n v="0.42060999999999998"/>
    <n v="3.5E-4"/>
    <n v="7.26E-3"/>
    <n v="0.11167000000000001"/>
    <n v="1.16835"/>
    <n v="1.1270000000000001E-2"/>
  </r>
  <r>
    <x v="1"/>
    <x v="29"/>
    <x v="4"/>
    <x v="7"/>
    <n v="4.59"/>
    <n v="200"/>
    <n v="186"/>
    <n v="2.2759999999999999E-2"/>
    <n v="1.9189999999999999E-2"/>
    <n v="6.9999999999999994E-5"/>
    <n v="4.2000000000000002E-4"/>
    <n v="6.1890000000000001E-2"/>
    <n v="0.52395999999999998"/>
  </r>
  <r>
    <x v="1"/>
    <x v="29"/>
    <x v="4"/>
    <x v="8"/>
    <n v="18.809999999999999"/>
    <n v="200"/>
    <n v="236"/>
    <n v="9.3210000000000001E-2"/>
    <n v="4.6949999999999999E-2"/>
    <n v="1.3820000000000001E-2"/>
    <n v="1.074E-2"/>
    <n v="0.25724000000000002"/>
    <n v="0.66481000000000001"/>
  </r>
  <r>
    <x v="1"/>
    <x v="29"/>
    <x v="4"/>
    <x v="9"/>
    <n v="1.65"/>
    <n v="200"/>
    <n v="166"/>
    <n v="8.1899999999999994E-3"/>
    <n v="7.7200000000000003E-3"/>
    <n v="1.0000000000000001E-5"/>
    <n v="6.9999999999999994E-5"/>
    <n v="2.1569999999999999E-2"/>
    <n v="0.46761999999999998"/>
  </r>
  <r>
    <x v="1"/>
    <x v="29"/>
    <x v="4"/>
    <x v="10"/>
    <n v="63.77"/>
    <n v="200"/>
    <n v="80"/>
    <n v="0.31594"/>
    <n v="0.11505"/>
    <n v="7.7799999999999996E-3"/>
    <n v="5.4559999999999997E-2"/>
    <n v="0.87707000000000002"/>
    <n v="0.22536"/>
  </r>
  <r>
    <x v="1"/>
    <x v="29"/>
    <x v="5"/>
    <x v="0"/>
    <n v="1.39"/>
    <n v="200"/>
    <n v="54"/>
    <n v="6.8900000000000003E-3"/>
    <n v="5.0400000000000002E-3"/>
    <n v="3.0000000000000001E-5"/>
    <n v="6.7000000000000002E-4"/>
    <n v="1.8780000000000002E-2"/>
    <n v="0.15212000000000001"/>
  </r>
  <r>
    <x v="1"/>
    <x v="29"/>
    <x v="5"/>
    <x v="1"/>
    <n v="4.93"/>
    <n v="200"/>
    <n v="6"/>
    <n v="2.4420000000000001E-2"/>
    <n v="6.6E-3"/>
    <n v="1.3799999999999999E-3"/>
    <n v="4.2399999999999998E-3"/>
    <n v="6.7820000000000005E-2"/>
    <n v="1.6899999999999998E-2"/>
  </r>
  <r>
    <x v="1"/>
    <x v="29"/>
    <x v="5"/>
    <x v="2"/>
    <n v="0.35"/>
    <n v="200"/>
    <n v="6"/>
    <n v="1.73E-3"/>
    <n v="1.2099999999999999E-3"/>
    <n v="0"/>
    <n v="1.0000000000000001E-5"/>
    <n v="4.7699999999999999E-3"/>
    <n v="1.6899999999999998E-2"/>
  </r>
  <r>
    <x v="1"/>
    <x v="29"/>
    <x v="5"/>
    <x v="3"/>
    <n v="0.48"/>
    <n v="200"/>
    <n v="22"/>
    <n v="2.3800000000000002E-3"/>
    <n v="1.99E-3"/>
    <n v="4.0000000000000003E-5"/>
    <n v="4.0000000000000003E-5"/>
    <n v="6.4700000000000001E-3"/>
    <n v="6.1969999999999997E-2"/>
  </r>
  <r>
    <x v="1"/>
    <x v="29"/>
    <x v="5"/>
    <x v="4"/>
    <n v="1.85"/>
    <n v="200"/>
    <n v="0"/>
    <n v="9.1699999999999993E-3"/>
    <n v="1.3999999999999999E-4"/>
    <n v="6.7400000000000003E-3"/>
    <n v="9.6000000000000002E-4"/>
    <n v="2.546E-2"/>
    <n v="0"/>
  </r>
  <r>
    <x v="1"/>
    <x v="29"/>
    <x v="5"/>
    <x v="5"/>
    <n v="3.74"/>
    <n v="200"/>
    <n v="6"/>
    <n v="1.8530000000000001E-2"/>
    <n v="7.7000000000000002E-3"/>
    <n v="7.0800000000000004E-3"/>
    <n v="1.3699999999999999E-3"/>
    <n v="5.144E-2"/>
    <n v="1.6899999999999998E-2"/>
  </r>
  <r>
    <x v="1"/>
    <x v="29"/>
    <x v="5"/>
    <x v="6"/>
    <n v="9.58"/>
    <n v="200"/>
    <n v="0"/>
    <n v="4.7460000000000002E-2"/>
    <n v="0"/>
    <n v="2.1199999999999999E-3"/>
    <n v="1.0670000000000001E-2"/>
    <n v="0.13184000000000001"/>
    <n v="0"/>
  </r>
  <r>
    <x v="1"/>
    <x v="29"/>
    <x v="5"/>
    <x v="7"/>
    <n v="0.65"/>
    <n v="200"/>
    <n v="38"/>
    <n v="3.2200000000000002E-3"/>
    <n v="2.7799999999999999E-3"/>
    <n v="0"/>
    <n v="6.0000000000000002E-5"/>
    <n v="8.6999999999999994E-3"/>
    <n v="0.10705000000000001"/>
  </r>
  <r>
    <x v="1"/>
    <x v="29"/>
    <x v="5"/>
    <x v="8"/>
    <n v="2.2400000000000002"/>
    <n v="200"/>
    <n v="48"/>
    <n v="1.11E-2"/>
    <n v="5.9100000000000003E-3"/>
    <n v="4.4000000000000002E-4"/>
    <n v="1.65E-3"/>
    <n v="3.056E-2"/>
    <n v="0.13522000000000001"/>
  </r>
  <r>
    <x v="1"/>
    <x v="29"/>
    <x v="5"/>
    <x v="9"/>
    <n v="0.1"/>
    <n v="200"/>
    <n v="14"/>
    <n v="5.0000000000000001E-4"/>
    <n v="4.6999999999999999E-4"/>
    <n v="0"/>
    <n v="1.0000000000000001E-5"/>
    <n v="1.31E-3"/>
    <n v="3.9440000000000003E-2"/>
  </r>
  <r>
    <x v="1"/>
    <x v="29"/>
    <x v="5"/>
    <x v="10"/>
    <n v="7.28"/>
    <n v="200"/>
    <n v="22"/>
    <n v="3.6069999999999998E-2"/>
    <n v="2.7459999999999998E-2"/>
    <n v="2.9E-4"/>
    <n v="3.1900000000000001E-3"/>
    <n v="0.10005"/>
    <n v="6.1969999999999997E-2"/>
  </r>
  <r>
    <x v="1"/>
    <x v="29"/>
    <x v="6"/>
    <x v="0"/>
    <n v="3.26"/>
    <n v="200"/>
    <n v="82"/>
    <n v="1.6160000000000001E-2"/>
    <n v="1.0500000000000001E-2"/>
    <n v="3.2000000000000003E-4"/>
    <n v="3.0799999999999998E-3"/>
    <n v="4.4330000000000001E-2"/>
    <n v="0.23099"/>
  </r>
  <r>
    <x v="1"/>
    <x v="29"/>
    <x v="6"/>
    <x v="1"/>
    <n v="14.03"/>
    <n v="200"/>
    <n v="58"/>
    <n v="6.9510000000000002E-2"/>
    <n v="2.6110000000000001E-2"/>
    <n v="1.234E-2"/>
    <n v="9.7900000000000001E-3"/>
    <n v="0.19270000000000001"/>
    <n v="0.16339000000000001"/>
  </r>
  <r>
    <x v="1"/>
    <x v="29"/>
    <x v="6"/>
    <x v="2"/>
    <n v="1.07"/>
    <n v="200"/>
    <n v="26"/>
    <n v="5.3E-3"/>
    <n v="3.3400000000000001E-3"/>
    <n v="2.0000000000000002E-5"/>
    <n v="5.0000000000000002E-5"/>
    <n v="1.457E-2"/>
    <n v="7.324E-2"/>
  </r>
  <r>
    <x v="1"/>
    <x v="29"/>
    <x v="6"/>
    <x v="3"/>
    <n v="1.29"/>
    <n v="200"/>
    <n v="46"/>
    <n v="6.4000000000000003E-3"/>
    <n v="4.9899999999999996E-3"/>
    <n v="2.7E-4"/>
    <n v="6.9999999999999994E-5"/>
    <n v="1.7440000000000001E-2"/>
    <n v="0.12958"/>
  </r>
  <r>
    <x v="1"/>
    <x v="29"/>
    <x v="6"/>
    <x v="4"/>
    <n v="5.04"/>
    <n v="200"/>
    <n v="0"/>
    <n v="2.4969999999999999E-2"/>
    <n v="0"/>
    <n v="1.8849999999999999E-2"/>
    <n v="2.3600000000000001E-3"/>
    <n v="6.9360000000000005E-2"/>
    <n v="0"/>
  </r>
  <r>
    <x v="1"/>
    <x v="29"/>
    <x v="6"/>
    <x v="5"/>
    <n v="10.25"/>
    <n v="200"/>
    <n v="18"/>
    <n v="5.0779999999999999E-2"/>
    <n v="1.7010000000000001E-2"/>
    <n v="1.2789999999999999E-2"/>
    <n v="3.0200000000000001E-3"/>
    <n v="0.14094000000000001"/>
    <n v="5.0709999999999998E-2"/>
  </r>
  <r>
    <x v="1"/>
    <x v="29"/>
    <x v="6"/>
    <x v="6"/>
    <n v="26.1"/>
    <n v="222.02"/>
    <n v="2.2202099999999998"/>
    <n v="0.12931999999999999"/>
    <n v="0"/>
    <n v="9.7300000000000008E-3"/>
    <n v="5.5530000000000003E-2"/>
    <n v="0.35920000000000002"/>
    <n v="6.1199999999999996E-3"/>
  </r>
  <r>
    <x v="1"/>
    <x v="29"/>
    <x v="6"/>
    <x v="7"/>
    <n v="2.2599999999999998"/>
    <n v="200"/>
    <n v="140"/>
    <n v="1.1209999999999999E-2"/>
    <n v="9.7999999999999997E-3"/>
    <n v="8.0000000000000007E-5"/>
    <n v="2.7E-4"/>
    <n v="3.0120000000000001E-2"/>
    <n v="0.39438000000000001"/>
  </r>
  <r>
    <x v="1"/>
    <x v="29"/>
    <x v="6"/>
    <x v="8"/>
    <n v="6.77"/>
    <n v="200.34"/>
    <n v="166.28003000000001"/>
    <n v="3.3570000000000003E-2"/>
    <n v="2.051E-2"/>
    <n v="3.2599999999999999E-3"/>
    <n v="4.3400000000000001E-3"/>
    <n v="9.2030000000000001E-2"/>
    <n v="0.46823999999999999"/>
  </r>
  <r>
    <x v="1"/>
    <x v="29"/>
    <x v="6"/>
    <x v="9"/>
    <n v="1.33"/>
    <n v="200"/>
    <n v="130"/>
    <n v="6.6E-3"/>
    <n v="6.11E-3"/>
    <n v="2.0000000000000002E-5"/>
    <n v="6.9999999999999994E-5"/>
    <n v="1.7389999999999999E-2"/>
    <n v="0.36620999999999998"/>
  </r>
  <r>
    <x v="1"/>
    <x v="29"/>
    <x v="6"/>
    <x v="10"/>
    <n v="20.41"/>
    <n v="200"/>
    <n v="110"/>
    <n v="0.10113"/>
    <n v="5.3760000000000002E-2"/>
    <n v="1.0300000000000001E-3"/>
    <n v="6.11E-3"/>
    <n v="0.28014"/>
    <n v="0.30986999999999998"/>
  </r>
  <r>
    <x v="1"/>
    <x v="29"/>
    <x v="7"/>
    <x v="0"/>
    <n v="2.04"/>
    <n v="200"/>
    <n v="28"/>
    <n v="1.0109999999999999E-2"/>
    <n v="6.6600000000000001E-3"/>
    <n v="1.6000000000000001E-4"/>
    <n v="2.2300000000000002E-3"/>
    <n v="2.7890000000000002E-2"/>
    <n v="7.8880000000000006E-2"/>
  </r>
  <r>
    <x v="1"/>
    <x v="29"/>
    <x v="7"/>
    <x v="1"/>
    <n v="9.81"/>
    <n v="205.7"/>
    <n v="20.569949999999999"/>
    <n v="4.8660000000000002E-2"/>
    <n v="2.189E-2"/>
    <n v="5.7600000000000004E-3"/>
    <n v="1.29E-2"/>
    <n v="0.13503000000000001"/>
    <n v="5.7570000000000003E-2"/>
  </r>
  <r>
    <x v="1"/>
    <x v="29"/>
    <x v="7"/>
    <x v="2"/>
    <n v="0.64"/>
    <n v="200"/>
    <n v="8"/>
    <n v="3.1700000000000001E-3"/>
    <n v="2.2000000000000001E-3"/>
    <n v="2.0000000000000002E-5"/>
    <n v="3.5E-4"/>
    <n v="8.77E-3"/>
    <n v="2.2540000000000001E-2"/>
  </r>
  <r>
    <x v="1"/>
    <x v="29"/>
    <x v="7"/>
    <x v="3"/>
    <n v="0.8"/>
    <n v="200"/>
    <n v="20"/>
    <n v="3.9699999999999996E-3"/>
    <n v="3.4399999999999999E-3"/>
    <n v="1.2E-4"/>
    <n v="9.0000000000000006E-5"/>
    <n v="1.0880000000000001E-2"/>
    <n v="5.6340000000000001E-2"/>
  </r>
  <r>
    <x v="1"/>
    <x v="29"/>
    <x v="7"/>
    <x v="4"/>
    <n v="3.59"/>
    <n v="200"/>
    <n v="0"/>
    <n v="1.779E-2"/>
    <n v="0"/>
    <n v="1.4460000000000001E-2"/>
    <n v="7.2000000000000005E-4"/>
    <n v="4.9399999999999999E-2"/>
    <n v="0"/>
  </r>
  <r>
    <x v="1"/>
    <x v="29"/>
    <x v="7"/>
    <x v="5"/>
    <n v="7.41"/>
    <n v="650"/>
    <n v="26"/>
    <n v="4.1180000000000001E-2"/>
    <n v="1.273E-2"/>
    <n v="2.6290000000000001E-2"/>
    <n v="7.3999999999999999E-4"/>
    <n v="0.11380999999999999"/>
    <n v="5.1639999999999998E-2"/>
  </r>
  <r>
    <x v="1"/>
    <x v="29"/>
    <x v="7"/>
    <x v="6"/>
    <n v="18.91"/>
    <n v="963.48"/>
    <n v="19.270019999999999"/>
    <n v="9.5390000000000003E-2"/>
    <n v="0"/>
    <n v="1.6129999999999999E-2"/>
    <n v="5.6309999999999999E-2"/>
    <n v="0.26466000000000001"/>
    <n v="3.8490000000000003E-2"/>
  </r>
  <r>
    <x v="1"/>
    <x v="29"/>
    <x v="7"/>
    <x v="7"/>
    <n v="1.34"/>
    <n v="200"/>
    <n v="74"/>
    <n v="6.6499999999999997E-3"/>
    <n v="6.0299999999999998E-3"/>
    <n v="1.0000000000000001E-5"/>
    <n v="4.4000000000000002E-4"/>
    <n v="1.7940000000000001E-2"/>
    <n v="0.20846000000000001"/>
  </r>
  <r>
    <x v="1"/>
    <x v="29"/>
    <x v="7"/>
    <x v="8"/>
    <n v="4.17"/>
    <n v="208.67"/>
    <n v="56.340029999999999"/>
    <n v="2.0959999999999999E-2"/>
    <n v="8.7600000000000004E-3"/>
    <n v="3.4499999999999999E-3"/>
    <n v="5.2900000000000004E-3"/>
    <n v="5.7779999999999998E-2"/>
    <n v="0.15687000000000001"/>
  </r>
  <r>
    <x v="1"/>
    <x v="29"/>
    <x v="7"/>
    <x v="9"/>
    <n v="0.36"/>
    <n v="200"/>
    <n v="40"/>
    <n v="1.7899999999999999E-3"/>
    <n v="1.74E-3"/>
    <n v="0"/>
    <n v="5.0000000000000002E-5"/>
    <n v="4.7099999999999998E-3"/>
    <n v="0.11268"/>
  </r>
  <r>
    <x v="1"/>
    <x v="29"/>
    <x v="7"/>
    <x v="10"/>
    <n v="14.38"/>
    <n v="200"/>
    <n v="46"/>
    <n v="7.1249999999999994E-2"/>
    <n v="5.3560000000000003E-2"/>
    <n v="2.1000000000000001E-4"/>
    <n v="1.523E-2"/>
    <n v="0.19758999999999999"/>
    <n v="0.12958"/>
  </r>
  <r>
    <x v="1"/>
    <x v="29"/>
    <x v="8"/>
    <x v="0"/>
    <n v="18.18"/>
    <n v="276.41000000000003"/>
    <n v="348.27978999999999"/>
    <n v="0.13438"/>
    <n v="2.1860000000000001E-2"/>
    <n v="4.2799999999999998E-2"/>
    <n v="3.1289999999999998E-2"/>
    <n v="0.36263000000000001"/>
    <n v="0.90039000000000002"/>
  </r>
  <r>
    <x v="1"/>
    <x v="29"/>
    <x v="8"/>
    <x v="1"/>
    <n v="25.58"/>
    <n v="229.59"/>
    <n v="89.540040000000005"/>
    <n v="0.13103999999999999"/>
    <n v="9.5070000000000002E-2"/>
    <n v="4.5999999999999999E-3"/>
    <n v="1.6109999999999999E-2"/>
    <n v="0.36296"/>
    <n v="0.23962"/>
  </r>
  <r>
    <x v="1"/>
    <x v="29"/>
    <x v="8"/>
    <x v="2"/>
    <n v="1.7"/>
    <n v="200"/>
    <n v="16"/>
    <n v="8.4399999999999996E-3"/>
    <n v="1.9400000000000001E-3"/>
    <n v="1E-4"/>
    <n v="4.6999999999999999E-4"/>
    <n v="2.333E-2"/>
    <n v="4.5069999999999999E-2"/>
  </r>
  <r>
    <x v="1"/>
    <x v="29"/>
    <x v="8"/>
    <x v="3"/>
    <n v="2.88"/>
    <n v="200"/>
    <n v="64"/>
    <n v="1.4279999999999999E-2"/>
    <n v="8.2799999999999992E-3"/>
    <n v="2.0300000000000001E-3"/>
    <n v="1.1000000000000001E-3"/>
    <n v="3.891E-2"/>
    <n v="0.18029000000000001"/>
  </r>
  <r>
    <x v="1"/>
    <x v="29"/>
    <x v="8"/>
    <x v="4"/>
    <n v="29.38"/>
    <n v="1022.64"/>
    <n v="1145.3593800000001"/>
    <n v="0.56599999999999995"/>
    <n v="2.7E-4"/>
    <n v="0.25544"/>
    <n v="0.14638999999999999"/>
    <n v="1.52552"/>
    <n v="2.23922"/>
  </r>
  <r>
    <x v="1"/>
    <x v="29"/>
    <x v="8"/>
    <x v="5"/>
    <n v="21.15"/>
    <n v="1217.6099999999999"/>
    <n v="280.0498"/>
    <n v="0.21606"/>
    <n v="3.6330000000000001E-2"/>
    <n v="0.13311000000000001"/>
    <n v="3.0400000000000002E-3"/>
    <n v="0.58925000000000005"/>
    <n v="0.50805999999999996"/>
  </r>
  <r>
    <x v="1"/>
    <x v="29"/>
    <x v="8"/>
    <x v="6"/>
    <n v="115.25"/>
    <n v="281.51"/>
    <n v="1368.1209699999999"/>
    <n v="0.75466999999999995"/>
    <n v="0"/>
    <n v="0.12728"/>
    <n v="0.31301000000000001"/>
    <n v="2.0460799999999999"/>
    <n v="3.46035"/>
  </r>
  <r>
    <x v="1"/>
    <x v="29"/>
    <x v="8"/>
    <x v="7"/>
    <n v="3.3"/>
    <n v="200"/>
    <n v="178"/>
    <n v="1.6369999999999999E-2"/>
    <n v="1.4370000000000001E-2"/>
    <n v="4.0000000000000003E-5"/>
    <n v="5.1999999999999995E-4"/>
    <n v="4.4200000000000003E-2"/>
    <n v="0.50143000000000004"/>
  </r>
  <r>
    <x v="1"/>
    <x v="29"/>
    <x v="8"/>
    <x v="8"/>
    <n v="52.84"/>
    <n v="268.97000000000003"/>
    <n v="1175.41992"/>
    <n v="0.39383000000000001"/>
    <n v="2.7109999999999999E-2"/>
    <n v="6.0490000000000002E-2"/>
    <n v="0.11809"/>
    <n v="1.0586100000000001"/>
    <n v="3.02806"/>
  </r>
  <r>
    <x v="1"/>
    <x v="29"/>
    <x v="8"/>
    <x v="9"/>
    <n v="2.79"/>
    <n v="200.66"/>
    <n v="190.63004000000001"/>
    <n v="1.405E-2"/>
    <n v="8.5100000000000002E-3"/>
    <n v="5.6999999999999998E-4"/>
    <n v="1.8600000000000001E-3"/>
    <n v="3.7249999999999998E-2"/>
    <n v="0.53663000000000005"/>
  </r>
  <r>
    <x v="1"/>
    <x v="29"/>
    <x v="8"/>
    <x v="10"/>
    <n v="38.29"/>
    <n v="232.46"/>
    <n v="127.8501"/>
    <n v="0.19786000000000001"/>
    <n v="9.3710000000000002E-2"/>
    <n v="5.64E-3"/>
    <n v="2.6890000000000001E-2"/>
    <n v="0.54732999999999998"/>
    <n v="0.34464"/>
  </r>
  <r>
    <x v="1"/>
    <x v="30"/>
    <x v="0"/>
    <x v="0"/>
    <n v="4.55"/>
    <n v="201.72"/>
    <n v="117"/>
    <n v="2.3009999999999999E-2"/>
    <n v="8.3199999999999993E-3"/>
    <n v="8.0000000000000007E-5"/>
    <n v="3.4199999999999999E-3"/>
    <n v="6.1920000000000003E-2"/>
    <n v="0.32894000000000001"/>
  </r>
  <r>
    <x v="1"/>
    <x v="30"/>
    <x v="0"/>
    <x v="1"/>
    <n v="9.51"/>
    <n v="277"/>
    <n v="88.639889999999994"/>
    <n v="5.6910000000000002E-2"/>
    <n v="1.1220000000000001E-2"/>
    <n v="8.0199999999999994E-3"/>
    <n v="1.324E-2"/>
    <n v="0.15518999999999999"/>
    <n v="0.23246"/>
  </r>
  <r>
    <x v="1"/>
    <x v="30"/>
    <x v="0"/>
    <x v="2"/>
    <n v="0.55000000000000004"/>
    <n v="200"/>
    <n v="18"/>
    <n v="2.7299999999999998E-3"/>
    <n v="1.65E-3"/>
    <n v="0"/>
    <n v="9.0000000000000006E-5"/>
    <n v="7.4400000000000004E-3"/>
    <n v="5.0709999999999998E-2"/>
  </r>
  <r>
    <x v="1"/>
    <x v="30"/>
    <x v="0"/>
    <x v="3"/>
    <n v="0.78"/>
    <n v="200"/>
    <n v="42"/>
    <n v="3.8700000000000002E-3"/>
    <n v="3.1900000000000001E-3"/>
    <n v="5.0000000000000002E-5"/>
    <n v="4.0000000000000003E-5"/>
    <n v="1.044E-2"/>
    <n v="0.11831"/>
  </r>
  <r>
    <x v="1"/>
    <x v="30"/>
    <x v="0"/>
    <x v="4"/>
    <n v="7.31"/>
    <n v="552.34"/>
    <n v="193.32006999999999"/>
    <n v="8.5739999999999997E-2"/>
    <n v="0"/>
    <n v="8.0599999999999995E-3"/>
    <n v="2.3560000000000001E-2"/>
    <n v="0.23075000000000001"/>
    <n v="0.41460999999999998"/>
  </r>
  <r>
    <x v="1"/>
    <x v="30"/>
    <x v="0"/>
    <x v="5"/>
    <n v="12.54"/>
    <n v="237.03"/>
    <n v="146.95996"/>
    <n v="7.1120000000000003E-2"/>
    <n v="4.1799999999999997E-3"/>
    <n v="1.4919999999999999E-2"/>
    <n v="1.154E-2"/>
    <n v="0.19241"/>
    <n v="0.39528000000000002"/>
  </r>
  <r>
    <x v="1"/>
    <x v="30"/>
    <x v="0"/>
    <x v="6"/>
    <n v="13.18"/>
    <n v="457.47"/>
    <n v="68.62012"/>
    <n v="8.0659999999999996E-2"/>
    <n v="1.0789999999999999E-2"/>
    <n v="2.7999999999999998E-4"/>
    <n v="2.3800000000000002E-2"/>
    <n v="0.2215"/>
    <n v="0.16089000000000001"/>
  </r>
  <r>
    <x v="1"/>
    <x v="30"/>
    <x v="0"/>
    <x v="7"/>
    <n v="1.1599999999999999"/>
    <n v="200"/>
    <n v="76"/>
    <n v="5.7600000000000004E-3"/>
    <n v="4.9800000000000001E-3"/>
    <n v="0"/>
    <n v="1.7000000000000001E-4"/>
    <n v="1.541E-2"/>
    <n v="0.21409"/>
  </r>
  <r>
    <x v="1"/>
    <x v="30"/>
    <x v="0"/>
    <x v="8"/>
    <n v="6.81"/>
    <n v="244.08"/>
    <n v="207.46996999999999"/>
    <n v="4.7870000000000003E-2"/>
    <n v="1.3899999999999999E-2"/>
    <n v="1.17E-3"/>
    <n v="6.5300000000000002E-3"/>
    <n v="0.12886"/>
    <n v="0.55435000000000001"/>
  </r>
  <r>
    <x v="1"/>
    <x v="30"/>
    <x v="0"/>
    <x v="9"/>
    <n v="3.35"/>
    <n v="210"/>
    <n v="88.200010000000006"/>
    <n v="1.8360000000000001E-2"/>
    <n v="2.3500000000000001E-3"/>
    <n v="2.7999999999999998E-4"/>
    <n v="7.4400000000000004E-3"/>
    <n v="4.9009999999999998E-2"/>
    <n v="0.24567"/>
  </r>
  <r>
    <x v="1"/>
    <x v="30"/>
    <x v="0"/>
    <x v="10"/>
    <n v="14.13"/>
    <n v="320.08999999999997"/>
    <n v="185.6499"/>
    <n v="9.8739999999999994E-2"/>
    <n v="2.562E-2"/>
    <n v="1.06E-3"/>
    <n v="1.8610000000000002E-2"/>
    <n v="0.26833000000000001"/>
    <n v="0.44624000000000003"/>
  </r>
  <r>
    <x v="1"/>
    <x v="30"/>
    <x v="1"/>
    <x v="0"/>
    <n v="105.4"/>
    <n v="250.4"/>
    <n v="1472.34961"/>
    <n v="0.65807000000000004"/>
    <n v="2.0469999999999999E-2"/>
    <n v="2.0219999999999998E-2"/>
    <n v="0.39306999999999997"/>
    <n v="1.7667299999999999"/>
    <n v="3.84849"/>
  </r>
  <r>
    <x v="1"/>
    <x v="30"/>
    <x v="1"/>
    <x v="1"/>
    <n v="38.46"/>
    <n v="218"/>
    <n v="34.87988"/>
    <n v="0.19067000000000001"/>
    <n v="5.1839999999999997E-2"/>
    <n v="3.0609999999999998E-2"/>
    <n v="0.10972999999999999"/>
    <n v="0.52941000000000005"/>
    <n v="9.6409999999999996E-2"/>
  </r>
  <r>
    <x v="1"/>
    <x v="30"/>
    <x v="1"/>
    <x v="2"/>
    <n v="55.83"/>
    <n v="393.39"/>
    <n v="1286.36914"/>
    <n v="0.54152999999999996"/>
    <n v="2.5300000000000001E-3"/>
    <n v="2.5059999999999999E-2"/>
    <n v="0.35082000000000002"/>
    <n v="1.45191"/>
    <n v="3.1423199999999998"/>
  </r>
  <r>
    <x v="1"/>
    <x v="30"/>
    <x v="1"/>
    <x v="3"/>
    <n v="2.86"/>
    <n v="200"/>
    <n v="54"/>
    <n v="1.417E-2"/>
    <n v="1.197E-2"/>
    <n v="5.5999999999999995E-4"/>
    <n v="4.8999999999999998E-4"/>
    <n v="3.9019999999999999E-2"/>
    <n v="0.15212000000000001"/>
  </r>
  <r>
    <x v="1"/>
    <x v="30"/>
    <x v="1"/>
    <x v="4"/>
    <n v="30.69"/>
    <n v="1618.99"/>
    <n v="2072.3105500000001"/>
    <n v="0.79068000000000005"/>
    <n v="5.2999999999999999E-2"/>
    <n v="0.28992000000000001"/>
    <n v="0.27295999999999998"/>
    <n v="2.1235900000000001"/>
    <n v="3.7314099999999999"/>
  </r>
  <r>
    <x v="1"/>
    <x v="30"/>
    <x v="1"/>
    <x v="5"/>
    <n v="152.88999999999999"/>
    <n v="300.27999999999997"/>
    <n v="2585.4101599999999"/>
    <n v="1.0820799999999999"/>
    <n v="7.213E-2"/>
    <n v="0.50165000000000004"/>
    <n v="0.24371999999999999"/>
    <n v="2.9099400000000002"/>
    <n v="6.5224399999999996"/>
  </r>
  <r>
    <x v="1"/>
    <x v="30"/>
    <x v="1"/>
    <x v="6"/>
    <n v="437.5"/>
    <n v="358.28"/>
    <n v="7649.2031200000001"/>
    <n v="3.7379099999999998"/>
    <n v="4.0000000000000003E-5"/>
    <n v="0.56311"/>
    <n v="2.0130599999999998"/>
    <n v="10.05756"/>
    <n v="17.99682"/>
  </r>
  <r>
    <x v="1"/>
    <x v="30"/>
    <x v="1"/>
    <x v="7"/>
    <n v="3.81"/>
    <n v="200"/>
    <n v="138"/>
    <n v="1.8890000000000001E-2"/>
    <n v="1.617E-2"/>
    <n v="1E-4"/>
    <n v="1.33E-3"/>
    <n v="5.1450000000000003E-2"/>
    <n v="0.38874999999999998"/>
  </r>
  <r>
    <x v="1"/>
    <x v="30"/>
    <x v="1"/>
    <x v="8"/>
    <n v="25.74"/>
    <n v="786.92"/>
    <n v="1196.11914"/>
    <n v="0.52349999999999997"/>
    <n v="4.0529999999999997E-2"/>
    <n v="0.33681"/>
    <n v="1.0959999999999999E-2"/>
    <n v="1.41168"/>
    <n v="2.3029700000000002"/>
  </r>
  <r>
    <x v="1"/>
    <x v="30"/>
    <x v="1"/>
    <x v="9"/>
    <n v="26.71"/>
    <n v="211.44"/>
    <n v="454.6001"/>
    <n v="0.14215"/>
    <n v="4.7400000000000003E-3"/>
    <n v="1.4499999999999999E-3"/>
    <n v="8.0399999999999999E-2"/>
    <n v="0.38024999999999998"/>
    <n v="1.2656400000000001"/>
  </r>
  <r>
    <x v="1"/>
    <x v="30"/>
    <x v="1"/>
    <x v="10"/>
    <n v="79.39"/>
    <n v="904.32"/>
    <n v="2161.3203100000001"/>
    <n v="1.0486599999999999"/>
    <n v="0.11777"/>
    <n v="2.6069999999999999E-2"/>
    <n v="0.17102000000000001"/>
    <n v="2.83358"/>
    <n v="4.1865500000000004"/>
  </r>
  <r>
    <x v="1"/>
    <x v="30"/>
    <x v="2"/>
    <x v="0"/>
    <n v="14.03"/>
    <n v="200"/>
    <n v="168"/>
    <n v="6.9529999999999995E-2"/>
    <n v="4.4420000000000001E-2"/>
    <n v="2.8800000000000002E-3"/>
    <n v="1.7170000000000001E-2"/>
    <n v="0.19186"/>
    <n v="0.47326000000000001"/>
  </r>
  <r>
    <x v="1"/>
    <x v="30"/>
    <x v="2"/>
    <x v="1"/>
    <n v="66.09"/>
    <n v="251.43"/>
    <n v="88"/>
    <n v="0.32829000000000003"/>
    <n v="0.10476000000000001"/>
    <n v="6.336E-2"/>
    <n v="0.17785000000000001"/>
    <n v="0.91132000000000002"/>
    <n v="0.23313"/>
  </r>
  <r>
    <x v="1"/>
    <x v="30"/>
    <x v="2"/>
    <x v="2"/>
    <n v="4.3899999999999997"/>
    <n v="200"/>
    <n v="30"/>
    <n v="2.1749999999999999E-2"/>
    <n v="1.328E-2"/>
    <n v="8.0000000000000007E-5"/>
    <n v="1.6999999999999999E-3"/>
    <n v="6.0199999999999997E-2"/>
    <n v="8.4510000000000002E-2"/>
  </r>
  <r>
    <x v="1"/>
    <x v="30"/>
    <x v="2"/>
    <x v="3"/>
    <n v="4.87"/>
    <n v="200"/>
    <n v="72"/>
    <n v="2.4129999999999999E-2"/>
    <n v="1.925E-2"/>
    <n v="9.1E-4"/>
    <n v="1.42E-3"/>
    <n v="6.6500000000000004E-2"/>
    <n v="0.20282"/>
  </r>
  <r>
    <x v="1"/>
    <x v="30"/>
    <x v="2"/>
    <x v="4"/>
    <n v="24.54"/>
    <n v="200"/>
    <n v="0"/>
    <n v="0.12157999999999999"/>
    <n v="7.6999999999999996E-4"/>
    <n v="0.10301"/>
    <n v="2.7999999999999998E-4"/>
    <n v="0.33771000000000001"/>
    <n v="0"/>
  </r>
  <r>
    <x v="1"/>
    <x v="30"/>
    <x v="2"/>
    <x v="5"/>
    <n v="49.22"/>
    <n v="206.49"/>
    <n v="12.38965"/>
    <n v="0.24387"/>
    <n v="2.3120000000000002E-2"/>
    <n v="0.11587"/>
    <n v="5.1069999999999997E-2"/>
    <n v="0.67732000000000003"/>
    <n v="3.4669999999999999E-2"/>
  </r>
  <r>
    <x v="1"/>
    <x v="30"/>
    <x v="2"/>
    <x v="6"/>
    <n v="126.88"/>
    <n v="252.37"/>
    <n v="12.61914"/>
    <n v="0.62866"/>
    <n v="7.5799999999999999E-3"/>
    <n v="4.9480000000000003E-2"/>
    <n v="0.35457"/>
    <n v="1.7462"/>
    <n v="3.3450000000000001E-2"/>
  </r>
  <r>
    <x v="1"/>
    <x v="30"/>
    <x v="2"/>
    <x v="7"/>
    <n v="6.75"/>
    <n v="200"/>
    <n v="244"/>
    <n v="3.347E-2"/>
    <n v="2.8830000000000001E-2"/>
    <n v="6.9999999999999994E-5"/>
    <n v="3.2599999999999999E-3"/>
    <n v="9.1069999999999998E-2"/>
    <n v="0.68735000000000002"/>
  </r>
  <r>
    <x v="1"/>
    <x v="30"/>
    <x v="2"/>
    <x v="8"/>
    <n v="27.72"/>
    <n v="205.29"/>
    <n v="301.77001999999999"/>
    <n v="0.13761999999999999"/>
    <n v="7.8100000000000003E-2"/>
    <n v="1.2149999999999999E-2"/>
    <n v="4.0230000000000002E-2"/>
    <n v="0.37996000000000002"/>
    <n v="0.84360999999999997"/>
  </r>
  <r>
    <x v="1"/>
    <x v="30"/>
    <x v="2"/>
    <x v="9"/>
    <n v="1.55"/>
    <n v="200"/>
    <n v="148"/>
    <n v="7.6899999999999998E-3"/>
    <n v="7.1399999999999996E-3"/>
    <n v="1.0000000000000001E-5"/>
    <n v="2.7E-4"/>
    <n v="2.026E-2"/>
    <n v="0.41692000000000001"/>
  </r>
  <r>
    <x v="1"/>
    <x v="30"/>
    <x v="2"/>
    <x v="10"/>
    <n v="95.34"/>
    <n v="201.87"/>
    <n v="125.16016"/>
    <n v="0.47241"/>
    <n v="0.23113"/>
    <n v="2.1409999999999998E-2"/>
    <n v="0.1245"/>
    <n v="1.31132"/>
    <n v="0.35182000000000002"/>
  </r>
  <r>
    <x v="1"/>
    <x v="30"/>
    <x v="3"/>
    <x v="0"/>
    <n v="2.54"/>
    <n v="200"/>
    <n v="106"/>
    <n v="1.259E-2"/>
    <n v="1.022E-2"/>
    <n v="2.9E-4"/>
    <n v="1.49E-3"/>
    <n v="3.4209999999999997E-2"/>
    <n v="0.29859999999999998"/>
  </r>
  <r>
    <x v="1"/>
    <x v="30"/>
    <x v="3"/>
    <x v="1"/>
    <n v="8.17"/>
    <n v="200"/>
    <n v="32"/>
    <n v="4.0480000000000002E-2"/>
    <n v="1.3690000000000001E-2"/>
    <n v="2.6900000000000001E-3"/>
    <n v="1.7389999999999999E-2"/>
    <n v="0.11223"/>
    <n v="9.0139999999999998E-2"/>
  </r>
  <r>
    <x v="1"/>
    <x v="30"/>
    <x v="3"/>
    <x v="2"/>
    <n v="0.65"/>
    <n v="200"/>
    <n v="22"/>
    <n v="3.2200000000000002E-3"/>
    <n v="2.64E-3"/>
    <n v="1.0000000000000001E-5"/>
    <n v="2.0000000000000001E-4"/>
    <n v="8.8199999999999997E-3"/>
    <n v="6.1969999999999997E-2"/>
  </r>
  <r>
    <x v="1"/>
    <x v="30"/>
    <x v="3"/>
    <x v="3"/>
    <n v="0.97"/>
    <n v="200"/>
    <n v="50"/>
    <n v="4.81E-3"/>
    <n v="4.0200000000000001E-3"/>
    <n v="1.3999999999999999E-4"/>
    <n v="1.4999999999999999E-4"/>
    <n v="1.302E-2"/>
    <n v="0.14085"/>
  </r>
  <r>
    <x v="1"/>
    <x v="30"/>
    <x v="3"/>
    <x v="4"/>
    <n v="2.97"/>
    <n v="200"/>
    <n v="0"/>
    <n v="1.4710000000000001E-2"/>
    <n v="0"/>
    <n v="8.94E-3"/>
    <n v="3.62E-3"/>
    <n v="4.0869999999999997E-2"/>
    <n v="0"/>
  </r>
  <r>
    <x v="1"/>
    <x v="30"/>
    <x v="3"/>
    <x v="5"/>
    <n v="6.11"/>
    <n v="200"/>
    <n v="22"/>
    <n v="3.0269999999999998E-2"/>
    <n v="1.0540000000000001E-2"/>
    <n v="6.3699999999999998E-3"/>
    <n v="3.16E-3"/>
    <n v="8.3970000000000003E-2"/>
    <n v="6.1969999999999997E-2"/>
  </r>
  <r>
    <x v="1"/>
    <x v="30"/>
    <x v="3"/>
    <x v="6"/>
    <n v="15.35"/>
    <n v="212.01"/>
    <n v="2.12012"/>
    <n v="7.6050000000000006E-2"/>
    <n v="5.0000000000000002E-5"/>
    <n v="7.1300000000000001E-3"/>
    <n v="5.3100000000000001E-2"/>
    <n v="0.21124000000000001"/>
    <n v="5.8999999999999999E-3"/>
  </r>
  <r>
    <x v="1"/>
    <x v="30"/>
    <x v="3"/>
    <x v="7"/>
    <n v="1.97"/>
    <n v="200"/>
    <n v="146"/>
    <n v="9.7699999999999992E-3"/>
    <n v="9.0299999999999998E-3"/>
    <n v="1.0000000000000001E-5"/>
    <n v="3.1E-4"/>
    <n v="2.6089999999999999E-2"/>
    <n v="0.41127999999999998"/>
  </r>
  <r>
    <x v="1"/>
    <x v="30"/>
    <x v="3"/>
    <x v="8"/>
    <n v="5.01"/>
    <n v="200"/>
    <n v="202"/>
    <n v="2.4840000000000001E-2"/>
    <n v="1.9220000000000001E-2"/>
    <n v="1E-4"/>
    <n v="2.8600000000000001E-3"/>
    <n v="6.7530000000000007E-2"/>
    <n v="0.56903000000000004"/>
  </r>
  <r>
    <x v="1"/>
    <x v="30"/>
    <x v="3"/>
    <x v="9"/>
    <n v="1.29"/>
    <n v="200"/>
    <n v="128"/>
    <n v="6.4000000000000003E-3"/>
    <n v="6.2399999999999999E-3"/>
    <n v="0"/>
    <n v="6.0000000000000002E-5"/>
    <n v="1.686E-2"/>
    <n v="0.36058000000000001"/>
  </r>
  <r>
    <x v="1"/>
    <x v="30"/>
    <x v="3"/>
    <x v="10"/>
    <n v="12.08"/>
    <n v="200"/>
    <n v="72"/>
    <n v="5.985E-2"/>
    <n v="4.6449999999999998E-2"/>
    <n v="1.83E-3"/>
    <n v="4.7099999999999998E-3"/>
    <n v="0.16577"/>
    <n v="0.20282"/>
  </r>
  <r>
    <x v="1"/>
    <x v="30"/>
    <x v="4"/>
    <x v="0"/>
    <n v="10.14"/>
    <n v="200"/>
    <n v="190"/>
    <n v="5.0259999999999999E-2"/>
    <n v="2.8719999999999999E-2"/>
    <n v="1.75E-3"/>
    <n v="8.9800000000000001E-3"/>
    <n v="0.13819999999999999"/>
    <n v="0.53522999999999998"/>
  </r>
  <r>
    <x v="1"/>
    <x v="30"/>
    <x v="4"/>
    <x v="1"/>
    <n v="45.25"/>
    <n v="201.08"/>
    <n v="148.7998"/>
    <n v="0.22420999999999999"/>
    <n v="7.3270000000000002E-2"/>
    <n v="2.435E-2"/>
    <n v="2.555E-2"/>
    <n v="0.62177000000000004"/>
    <n v="0.41863"/>
  </r>
  <r>
    <x v="1"/>
    <x v="30"/>
    <x v="4"/>
    <x v="2"/>
    <n v="3.43"/>
    <n v="200"/>
    <n v="70"/>
    <n v="1.7000000000000001E-2"/>
    <n v="1.162E-2"/>
    <n v="2.1000000000000001E-4"/>
    <n v="8.0000000000000007E-5"/>
    <n v="4.6719999999999998E-2"/>
    <n v="0.19719"/>
  </r>
  <r>
    <x v="1"/>
    <x v="30"/>
    <x v="4"/>
    <x v="3"/>
    <n v="4.18"/>
    <n v="200"/>
    <n v="140"/>
    <n v="2.0719999999999999E-2"/>
    <n v="1.6619999999999999E-2"/>
    <n v="6.0999999999999997E-4"/>
    <n v="4.8999999999999998E-4"/>
    <n v="5.6529999999999997E-2"/>
    <n v="0.39438000000000001"/>
  </r>
  <r>
    <x v="1"/>
    <x v="30"/>
    <x v="4"/>
    <x v="4"/>
    <n v="16.420000000000002"/>
    <n v="200"/>
    <n v="0"/>
    <n v="8.1350000000000006E-2"/>
    <n v="6.8000000000000005E-4"/>
    <n v="6.2810000000000005E-2"/>
    <n v="1.7700000000000001E-3"/>
    <n v="0.22597"/>
    <n v="0"/>
  </r>
  <r>
    <x v="1"/>
    <x v="30"/>
    <x v="4"/>
    <x v="5"/>
    <n v="33.33"/>
    <n v="200"/>
    <n v="48"/>
    <n v="0.16513"/>
    <n v="3.0970000000000001E-2"/>
    <n v="5.0090000000000003E-2"/>
    <n v="5.6800000000000002E-3"/>
    <n v="0.45838000000000001"/>
    <n v="0.13522000000000001"/>
  </r>
  <r>
    <x v="1"/>
    <x v="30"/>
    <x v="4"/>
    <x v="6"/>
    <n v="84.94"/>
    <n v="200"/>
    <n v="8"/>
    <n v="0.42081000000000002"/>
    <n v="3.5E-4"/>
    <n v="7.26E-3"/>
    <n v="0.11169"/>
    <n v="1.1688700000000001"/>
    <n v="2.2540000000000001E-2"/>
  </r>
  <r>
    <x v="1"/>
    <x v="30"/>
    <x v="4"/>
    <x v="7"/>
    <n v="6.34"/>
    <n v="200"/>
    <n v="350"/>
    <n v="3.1449999999999999E-2"/>
    <n v="2.7019999999999999E-2"/>
    <n v="8.0000000000000007E-5"/>
    <n v="5.1999999999999995E-4"/>
    <n v="8.4760000000000002E-2"/>
    <n v="0.98594999999999999"/>
  </r>
  <r>
    <x v="1"/>
    <x v="30"/>
    <x v="4"/>
    <x v="8"/>
    <n v="20.98"/>
    <n v="200"/>
    <n v="434"/>
    <n v="0.10399"/>
    <n v="5.6230000000000002E-2"/>
    <n v="1.41E-2"/>
    <n v="1.111E-2"/>
    <n v="0.28559000000000001"/>
    <n v="1.22258"/>
  </r>
  <r>
    <x v="1"/>
    <x v="30"/>
    <x v="4"/>
    <x v="9"/>
    <n v="3.22"/>
    <n v="200"/>
    <n v="314"/>
    <n v="1.5990000000000001E-2"/>
    <n v="1.504E-2"/>
    <n v="2.0000000000000002E-5"/>
    <n v="1.2999999999999999E-4"/>
    <n v="4.2079999999999999E-2"/>
    <n v="0.88453999999999999"/>
  </r>
  <r>
    <x v="1"/>
    <x v="30"/>
    <x v="4"/>
    <x v="10"/>
    <n v="64.56"/>
    <n v="200"/>
    <n v="158"/>
    <n v="0.31985999999999998"/>
    <n v="0.11839"/>
    <n v="7.7799999999999996E-3"/>
    <n v="5.4640000000000001E-2"/>
    <n v="0.88739000000000001"/>
    <n v="0.44508999999999999"/>
  </r>
  <r>
    <x v="1"/>
    <x v="30"/>
    <x v="5"/>
    <x v="0"/>
    <n v="1.94"/>
    <n v="200"/>
    <n v="110"/>
    <n v="9.6200000000000001E-3"/>
    <n v="7.6400000000000001E-3"/>
    <n v="3.0000000000000001E-5"/>
    <n v="7.2999999999999996E-4"/>
    <n v="2.597E-2"/>
    <n v="0.30986999999999998"/>
  </r>
  <r>
    <x v="1"/>
    <x v="30"/>
    <x v="5"/>
    <x v="1"/>
    <n v="5.01"/>
    <n v="200"/>
    <n v="16"/>
    <n v="2.4819999999999998E-2"/>
    <n v="6.8599999999999998E-3"/>
    <n v="1.39E-3"/>
    <n v="4.2700000000000004E-3"/>
    <n v="6.8870000000000001E-2"/>
    <n v="4.5069999999999999E-2"/>
  </r>
  <r>
    <x v="1"/>
    <x v="30"/>
    <x v="5"/>
    <x v="2"/>
    <n v="0.43"/>
    <n v="200"/>
    <n v="16"/>
    <n v="2.1299999999999999E-3"/>
    <n v="1.5499999999999999E-3"/>
    <n v="0"/>
    <n v="1.0000000000000001E-5"/>
    <n v="5.8199999999999997E-3"/>
    <n v="4.5069999999999999E-2"/>
  </r>
  <r>
    <x v="1"/>
    <x v="30"/>
    <x v="5"/>
    <x v="3"/>
    <n v="0.72"/>
    <n v="200"/>
    <n v="48"/>
    <n v="3.5699999999999998E-3"/>
    <n v="3.0300000000000001E-3"/>
    <n v="5.0000000000000002E-5"/>
    <n v="6.0000000000000002E-5"/>
    <n v="9.6100000000000005E-3"/>
    <n v="0.13522000000000001"/>
  </r>
  <r>
    <x v="1"/>
    <x v="30"/>
    <x v="5"/>
    <x v="4"/>
    <n v="1.85"/>
    <n v="200"/>
    <n v="0"/>
    <n v="9.1699999999999993E-3"/>
    <n v="1.3999999999999999E-4"/>
    <n v="6.7400000000000003E-3"/>
    <n v="9.6000000000000002E-4"/>
    <n v="2.546E-2"/>
    <n v="0"/>
  </r>
  <r>
    <x v="1"/>
    <x v="30"/>
    <x v="5"/>
    <x v="5"/>
    <n v="3.8"/>
    <n v="200"/>
    <n v="12"/>
    <n v="1.883E-2"/>
    <n v="7.9100000000000004E-3"/>
    <n v="7.1199999999999996E-3"/>
    <n v="1.3799999999999999E-3"/>
    <n v="5.2220000000000003E-2"/>
    <n v="3.3799999999999997E-2"/>
  </r>
  <r>
    <x v="1"/>
    <x v="30"/>
    <x v="5"/>
    <x v="6"/>
    <n v="9.58"/>
    <n v="200"/>
    <n v="0"/>
    <n v="4.7460000000000002E-2"/>
    <n v="0"/>
    <n v="2.1199999999999999E-3"/>
    <n v="1.0670000000000001E-2"/>
    <n v="0.13184000000000001"/>
    <n v="0"/>
  </r>
  <r>
    <x v="1"/>
    <x v="30"/>
    <x v="5"/>
    <x v="7"/>
    <n v="1.06"/>
    <n v="200"/>
    <n v="82"/>
    <n v="5.2599999999999999E-3"/>
    <n v="4.6499999999999996E-3"/>
    <n v="1.0000000000000001E-5"/>
    <n v="9.0000000000000006E-5"/>
    <n v="1.405E-2"/>
    <n v="0.23099"/>
  </r>
  <r>
    <x v="1"/>
    <x v="30"/>
    <x v="5"/>
    <x v="8"/>
    <n v="2.69"/>
    <n v="200"/>
    <n v="90"/>
    <n v="1.3339999999999999E-2"/>
    <n v="7.8700000000000003E-3"/>
    <n v="4.4999999999999999E-4"/>
    <n v="1.72E-3"/>
    <n v="3.6429999999999997E-2"/>
    <n v="0.25352999999999998"/>
  </r>
  <r>
    <x v="1"/>
    <x v="30"/>
    <x v="5"/>
    <x v="9"/>
    <n v="0.25"/>
    <n v="200"/>
    <n v="30"/>
    <n v="1.24E-3"/>
    <n v="1.1900000000000001E-3"/>
    <n v="0"/>
    <n v="2.0000000000000002E-5"/>
    <n v="3.2699999999999999E-3"/>
    <n v="8.4510000000000002E-2"/>
  </r>
  <r>
    <x v="1"/>
    <x v="30"/>
    <x v="5"/>
    <x v="10"/>
    <n v="7.51"/>
    <n v="200"/>
    <n v="46"/>
    <n v="3.721E-2"/>
    <n v="2.8559999999999999E-2"/>
    <n v="2.9E-4"/>
    <n v="3.1900000000000001E-3"/>
    <n v="0.10306"/>
    <n v="0.12958"/>
  </r>
  <r>
    <x v="1"/>
    <x v="30"/>
    <x v="6"/>
    <x v="0"/>
    <n v="3.98"/>
    <n v="200"/>
    <n v="144"/>
    <n v="1.9730000000000001E-2"/>
    <n v="1.3769999999999999E-2"/>
    <n v="3.3E-4"/>
    <n v="3.1900000000000001E-3"/>
    <n v="5.3740000000000003E-2"/>
    <n v="0.40565000000000001"/>
  </r>
  <r>
    <x v="1"/>
    <x v="30"/>
    <x v="6"/>
    <x v="1"/>
    <n v="14.58"/>
    <n v="204.27"/>
    <n v="112.3501"/>
    <n v="7.2300000000000003E-2"/>
    <n v="2.8129999999999999E-2"/>
    <n v="1.2500000000000001E-2"/>
    <n v="9.9399999999999992E-3"/>
    <n v="0.20004"/>
    <n v="0.31463999999999998"/>
  </r>
  <r>
    <x v="1"/>
    <x v="30"/>
    <x v="6"/>
    <x v="2"/>
    <n v="1.3"/>
    <n v="200"/>
    <n v="46"/>
    <n v="6.45E-3"/>
    <n v="4.2399999999999998E-3"/>
    <n v="2.0000000000000002E-5"/>
    <n v="5.0000000000000002E-5"/>
    <n v="1.7569999999999999E-2"/>
    <n v="0.12958"/>
  </r>
  <r>
    <x v="1"/>
    <x v="30"/>
    <x v="6"/>
    <x v="3"/>
    <n v="1.73"/>
    <n v="200"/>
    <n v="88"/>
    <n v="8.5800000000000008E-3"/>
    <n v="6.8100000000000001E-3"/>
    <n v="3.3E-4"/>
    <n v="8.0000000000000007E-5"/>
    <n v="2.3189999999999999E-2"/>
    <n v="0.24790000000000001"/>
  </r>
  <r>
    <x v="1"/>
    <x v="30"/>
    <x v="6"/>
    <x v="4"/>
    <n v="5.05"/>
    <n v="365.99"/>
    <n v="3.6599699999999999"/>
    <n v="2.5059999999999999E-2"/>
    <n v="0"/>
    <n v="1.8870000000000001E-2"/>
    <n v="2.3999999999999998E-3"/>
    <n v="6.9599999999999995E-2"/>
    <n v="9.0799999999999995E-3"/>
  </r>
  <r>
    <x v="1"/>
    <x v="30"/>
    <x v="6"/>
    <x v="5"/>
    <n v="10.44"/>
    <n v="200"/>
    <n v="38"/>
    <n v="5.1729999999999998E-2"/>
    <n v="1.771E-2"/>
    <n v="1.2840000000000001E-2"/>
    <n v="3.0500000000000002E-3"/>
    <n v="0.14341999999999999"/>
    <n v="0.10705000000000001"/>
  </r>
  <r>
    <x v="1"/>
    <x v="30"/>
    <x v="6"/>
    <x v="6"/>
    <n v="26.13"/>
    <n v="222"/>
    <n v="6.6601600000000003"/>
    <n v="0.12948000000000001"/>
    <n v="0"/>
    <n v="9.7400000000000004E-3"/>
    <n v="5.5570000000000001E-2"/>
    <n v="0.35963000000000001"/>
    <n v="1.8350000000000002E-2"/>
  </r>
  <r>
    <x v="1"/>
    <x v="30"/>
    <x v="6"/>
    <x v="7"/>
    <n v="3.56"/>
    <n v="200"/>
    <n v="260"/>
    <n v="1.7659999999999999E-2"/>
    <n v="1.5689999999999999E-2"/>
    <n v="1.1E-4"/>
    <n v="3.6999999999999999E-4"/>
    <n v="4.7109999999999999E-2"/>
    <n v="0.73241999999999996"/>
  </r>
  <r>
    <x v="1"/>
    <x v="30"/>
    <x v="6"/>
    <x v="8"/>
    <n v="8.32"/>
    <n v="200.45"/>
    <n v="310.69995"/>
    <n v="4.1279999999999997E-2"/>
    <n v="2.7400000000000001E-2"/>
    <n v="3.3999999999999998E-3"/>
    <n v="4.62E-3"/>
    <n v="0.11232"/>
    <n v="0.87482000000000004"/>
  </r>
  <r>
    <x v="1"/>
    <x v="30"/>
    <x v="6"/>
    <x v="9"/>
    <n v="2.5499999999999998"/>
    <n v="201.7"/>
    <n v="246.08001999999999"/>
    <n v="1.2710000000000001E-2"/>
    <n v="1.1639999999999999E-2"/>
    <n v="4.0000000000000003E-5"/>
    <n v="1.4999999999999999E-4"/>
    <n v="3.347E-2"/>
    <n v="0.69160999999999995"/>
  </r>
  <r>
    <x v="1"/>
    <x v="30"/>
    <x v="6"/>
    <x v="10"/>
    <n v="21.39"/>
    <n v="200"/>
    <n v="196"/>
    <n v="0.10599"/>
    <n v="5.8029999999999998E-2"/>
    <n v="1.0399999999999999E-3"/>
    <n v="6.1799999999999997E-3"/>
    <n v="0.29294999999999999"/>
    <n v="0.55213000000000001"/>
  </r>
  <r>
    <x v="1"/>
    <x v="30"/>
    <x v="7"/>
    <x v="0"/>
    <n v="2.36"/>
    <n v="200"/>
    <n v="64"/>
    <n v="1.17E-2"/>
    <n v="8.1899999999999994E-3"/>
    <n v="1.6000000000000001E-4"/>
    <n v="2.2899999999999999E-3"/>
    <n v="3.2070000000000001E-2"/>
    <n v="0.18029000000000001"/>
  </r>
  <r>
    <x v="1"/>
    <x v="30"/>
    <x v="7"/>
    <x v="1"/>
    <n v="10.01"/>
    <n v="202.85"/>
    <n v="40.569949999999999"/>
    <n v="4.9669999999999999E-2"/>
    <n v="2.265E-2"/>
    <n v="5.7999999999999996E-3"/>
    <n v="1.2999999999999999E-2"/>
    <n v="0.13768"/>
    <n v="0.11391"/>
  </r>
  <r>
    <x v="1"/>
    <x v="30"/>
    <x v="7"/>
    <x v="2"/>
    <n v="0.72"/>
    <n v="200"/>
    <n v="16"/>
    <n v="3.5699999999999998E-3"/>
    <n v="2.5100000000000001E-3"/>
    <n v="2.0000000000000002E-5"/>
    <n v="3.6999999999999999E-4"/>
    <n v="9.8099999999999993E-3"/>
    <n v="4.5069999999999999E-2"/>
  </r>
  <r>
    <x v="1"/>
    <x v="30"/>
    <x v="7"/>
    <x v="3"/>
    <n v="1.01"/>
    <n v="200"/>
    <n v="42"/>
    <n v="5.0099999999999997E-3"/>
    <n v="4.3499999999999997E-3"/>
    <n v="1.3999999999999999E-4"/>
    <n v="1.1E-4"/>
    <n v="1.362E-2"/>
    <n v="0.11831"/>
  </r>
  <r>
    <x v="1"/>
    <x v="30"/>
    <x v="7"/>
    <x v="4"/>
    <n v="3.59"/>
    <n v="200"/>
    <n v="0"/>
    <n v="1.779E-2"/>
    <n v="0"/>
    <n v="1.4460000000000001E-2"/>
    <n v="7.2000000000000005E-4"/>
    <n v="4.9399999999999999E-2"/>
    <n v="0"/>
  </r>
  <r>
    <x v="1"/>
    <x v="30"/>
    <x v="7"/>
    <x v="5"/>
    <n v="7.51"/>
    <n v="385.8"/>
    <n v="38.57996"/>
    <n v="4.2139999999999997E-2"/>
    <n v="1.3100000000000001E-2"/>
    <n v="2.674E-2"/>
    <n v="7.6000000000000004E-4"/>
    <n v="0.11633"/>
    <n v="8.6699999999999999E-2"/>
  </r>
  <r>
    <x v="1"/>
    <x v="30"/>
    <x v="7"/>
    <x v="6"/>
    <n v="18.940000000000001"/>
    <n v="708.98"/>
    <n v="21.270019999999999"/>
    <n v="9.5909999999999995E-2"/>
    <n v="0"/>
    <n v="1.617E-2"/>
    <n v="5.6649999999999999E-2"/>
    <n v="0.26605000000000001"/>
    <n v="4.4119999999999999E-2"/>
  </r>
  <r>
    <x v="1"/>
    <x v="30"/>
    <x v="7"/>
    <x v="7"/>
    <n v="2.08"/>
    <n v="200"/>
    <n v="148"/>
    <n v="1.0319999999999999E-2"/>
    <n v="9.4599999999999997E-3"/>
    <n v="2.0000000000000002E-5"/>
    <n v="6.0999999999999997E-4"/>
    <n v="2.76E-2"/>
    <n v="0.41692000000000001"/>
  </r>
  <r>
    <x v="1"/>
    <x v="30"/>
    <x v="7"/>
    <x v="8"/>
    <n v="4.6900000000000004"/>
    <n v="204.5"/>
    <n v="106.34003"/>
    <n v="2.359E-2"/>
    <n v="1.1039999999999999E-2"/>
    <n v="3.5100000000000001E-3"/>
    <n v="5.47E-3"/>
    <n v="6.4729999999999996E-2"/>
    <n v="0.29771999999999998"/>
  </r>
  <r>
    <x v="1"/>
    <x v="30"/>
    <x v="7"/>
    <x v="9"/>
    <n v="0.77"/>
    <n v="200"/>
    <n v="82"/>
    <n v="3.82E-3"/>
    <n v="3.6900000000000001E-3"/>
    <n v="0"/>
    <n v="1.3999999999999999E-4"/>
    <n v="1.0059999999999999E-2"/>
    <n v="0.23099"/>
  </r>
  <r>
    <x v="1"/>
    <x v="30"/>
    <x v="7"/>
    <x v="10"/>
    <n v="14.85"/>
    <n v="200"/>
    <n v="94"/>
    <n v="7.3580000000000007E-2"/>
    <n v="5.5730000000000002E-2"/>
    <n v="2.1000000000000001E-4"/>
    <n v="1.5310000000000001E-2"/>
    <n v="0.20372999999999999"/>
    <n v="0.26479999999999998"/>
  </r>
  <r>
    <x v="1"/>
    <x v="30"/>
    <x v="8"/>
    <x v="0"/>
    <n v="19.850000000000001"/>
    <n v="255.66"/>
    <n v="426.95996000000002"/>
    <n v="0.14498"/>
    <n v="2.6100000000000002E-2"/>
    <n v="4.5170000000000002E-2"/>
    <n v="3.3110000000000001E-2"/>
    <n v="0.39051999999999998"/>
    <n v="1.1248199999999999"/>
  </r>
  <r>
    <x v="1"/>
    <x v="30"/>
    <x v="8"/>
    <x v="1"/>
    <n v="26.4"/>
    <n v="200"/>
    <n v="164"/>
    <n v="0.13511000000000001"/>
    <n v="9.8830000000000001E-2"/>
    <n v="4.64E-3"/>
    <n v="1.6250000000000001E-2"/>
    <n v="0.37367"/>
    <n v="0.46199000000000001"/>
  </r>
  <r>
    <x v="1"/>
    <x v="30"/>
    <x v="8"/>
    <x v="2"/>
    <n v="1.92"/>
    <n v="203.36"/>
    <n v="44.739989999999999"/>
    <n v="9.5499999999999995E-3"/>
    <n v="2.7799999999999999E-3"/>
    <n v="1E-4"/>
    <n v="4.8999999999999998E-4"/>
    <n v="2.6249999999999999E-2"/>
    <n v="0.12554000000000001"/>
  </r>
  <r>
    <x v="1"/>
    <x v="30"/>
    <x v="8"/>
    <x v="3"/>
    <n v="3.41"/>
    <n v="200"/>
    <n v="106"/>
    <n v="1.6910000000000001E-2"/>
    <n v="1.0319999999999999E-2"/>
    <n v="2.1900000000000001E-3"/>
    <n v="1.1800000000000001E-3"/>
    <n v="4.5830000000000003E-2"/>
    <n v="0.29859999999999998"/>
  </r>
  <r>
    <x v="1"/>
    <x v="30"/>
    <x v="8"/>
    <x v="4"/>
    <n v="30.5"/>
    <n v="1022.64"/>
    <n v="1145.3593800000001"/>
    <n v="0.59443000000000001"/>
    <n v="2.7E-4"/>
    <n v="0.26733000000000001"/>
    <n v="0.15445"/>
    <n v="1.6003400000000001"/>
    <n v="2.23922"/>
  </r>
  <r>
    <x v="1"/>
    <x v="30"/>
    <x v="8"/>
    <x v="5"/>
    <n v="21.48"/>
    <n v="909.24"/>
    <n v="300.0498"/>
    <n v="0.22350999999999999"/>
    <n v="3.7109999999999997E-2"/>
    <n v="0.13777"/>
    <n v="3.0599999999999998E-3"/>
    <n v="0.60885"/>
    <n v="0.56440000000000001"/>
  </r>
  <r>
    <x v="1"/>
    <x v="30"/>
    <x v="8"/>
    <x v="6"/>
    <n v="119.81"/>
    <n v="286.8"/>
    <n v="1307.8203100000001"/>
    <n v="0.78713"/>
    <n v="0"/>
    <n v="0.13094"/>
    <n v="0.32732"/>
    <n v="2.13151"/>
    <n v="3.2906599999999999"/>
  </r>
  <r>
    <x v="1"/>
    <x v="30"/>
    <x v="8"/>
    <x v="7"/>
    <n v="4.8899999999999997"/>
    <n v="200"/>
    <n v="318"/>
    <n v="2.426E-2"/>
    <n v="2.1610000000000001E-2"/>
    <n v="6.0000000000000002E-5"/>
    <n v="6.8999999999999997E-4"/>
    <n v="6.497E-2"/>
    <n v="0.89581"/>
  </r>
  <r>
    <x v="1"/>
    <x v="30"/>
    <x v="8"/>
    <x v="8"/>
    <n v="57.54"/>
    <n v="264.13"/>
    <n v="1241.41992"/>
    <n v="0.42465000000000003"/>
    <n v="3.3680000000000002E-2"/>
    <n v="6.4149999999999999E-2"/>
    <n v="0.12565000000000001"/>
    <n v="1.1396999999999999"/>
    <n v="3.2139799999999998"/>
  </r>
  <r>
    <x v="1"/>
    <x v="30"/>
    <x v="8"/>
    <x v="9"/>
    <n v="4.54"/>
    <n v="200.31"/>
    <n v="350.54003999999998"/>
    <n v="2.2759999999999999E-2"/>
    <n v="1.6420000000000001E-2"/>
    <n v="6.3000000000000003E-4"/>
    <n v="2.0500000000000002E-3"/>
    <n v="6.0139999999999999E-2"/>
    <n v="0.98714999999999997"/>
  </r>
  <r>
    <x v="1"/>
    <x v="30"/>
    <x v="8"/>
    <x v="10"/>
    <n v="39.21"/>
    <n v="222.64"/>
    <n v="204.83008000000001"/>
    <n v="0.20294999999999999"/>
    <n v="9.74E-2"/>
    <n v="5.7200000000000003E-3"/>
    <n v="2.7310000000000001E-2"/>
    <n v="0.56071000000000004"/>
    <n v="0.55932999999999999"/>
  </r>
  <r>
    <x v="1"/>
    <x v="31"/>
    <x v="0"/>
    <x v="0"/>
    <n v="5.42"/>
    <n v="201.15"/>
    <n v="175"/>
    <n v="2.7359999999999999E-2"/>
    <n v="1.153E-2"/>
    <n v="8.0000000000000007E-5"/>
    <n v="3.6900000000000001E-3"/>
    <n v="7.3349999999999999E-2"/>
    <n v="0.49232999999999999"/>
  </r>
  <r>
    <x v="1"/>
    <x v="31"/>
    <x v="0"/>
    <x v="1"/>
    <n v="9.94"/>
    <n v="259.91000000000003"/>
    <n v="111.76002"/>
    <n v="5.969E-2"/>
    <n v="1.205E-2"/>
    <n v="8.3300000000000006E-3"/>
    <n v="1.376E-2"/>
    <n v="0.16249"/>
    <n v="0.29681000000000002"/>
  </r>
  <r>
    <x v="1"/>
    <x v="31"/>
    <x v="0"/>
    <x v="2"/>
    <n v="0.72"/>
    <n v="200"/>
    <n v="34"/>
    <n v="3.5699999999999998E-3"/>
    <n v="2.2799999999999999E-3"/>
    <n v="0"/>
    <n v="1.1E-4"/>
    <n v="9.6600000000000002E-3"/>
    <n v="9.5780000000000004E-2"/>
  </r>
  <r>
    <x v="1"/>
    <x v="31"/>
    <x v="0"/>
    <x v="3"/>
    <n v="1.1499999999999999"/>
    <n v="200"/>
    <n v="74"/>
    <n v="5.7099999999999998E-3"/>
    <n v="4.8599999999999997E-3"/>
    <n v="5.0000000000000002E-5"/>
    <n v="4.0000000000000003E-5"/>
    <n v="1.528E-2"/>
    <n v="0.20846000000000001"/>
  </r>
  <r>
    <x v="1"/>
    <x v="31"/>
    <x v="0"/>
    <x v="4"/>
    <n v="7.66"/>
    <n v="552.34"/>
    <n v="193.32006999999999"/>
    <n v="9.0539999999999995E-2"/>
    <n v="0"/>
    <n v="8.3400000000000002E-3"/>
    <n v="2.4830000000000001E-2"/>
    <n v="0.24338000000000001"/>
    <n v="0.41460999999999998"/>
  </r>
  <r>
    <x v="1"/>
    <x v="31"/>
    <x v="0"/>
    <x v="5"/>
    <n v="13.21"/>
    <n v="234.27"/>
    <n v="156.95996"/>
    <n v="7.5009999999999993E-2"/>
    <n v="4.5799999999999999E-3"/>
    <n v="1.5610000000000001E-2"/>
    <n v="1.2109999999999999E-2"/>
    <n v="0.20266999999999999"/>
    <n v="0.42344999999999999"/>
  </r>
  <r>
    <x v="1"/>
    <x v="31"/>
    <x v="0"/>
    <x v="6"/>
    <n v="13.35"/>
    <n v="427.18"/>
    <n v="72.62012"/>
    <n v="8.2460000000000006E-2"/>
    <n v="1.0880000000000001E-2"/>
    <n v="2.7999999999999998E-4"/>
    <n v="2.4230000000000002E-2"/>
    <n v="0.22624"/>
    <n v="0.17216000000000001"/>
  </r>
  <r>
    <x v="1"/>
    <x v="31"/>
    <x v="0"/>
    <x v="7"/>
    <n v="1.89"/>
    <n v="200"/>
    <n v="146"/>
    <n v="9.3799999999999994E-3"/>
    <n v="8.2799999999999992E-3"/>
    <n v="0"/>
    <n v="2.4000000000000001E-4"/>
    <n v="2.495E-2"/>
    <n v="0.41127999999999998"/>
  </r>
  <r>
    <x v="1"/>
    <x v="31"/>
    <x v="0"/>
    <x v="8"/>
    <n v="8.17"/>
    <n v="227.55"/>
    <n v="309.46996999999999"/>
    <n v="5.5550000000000002E-2"/>
    <n v="1.917E-2"/>
    <n v="1.25E-3"/>
    <n v="6.9699999999999996E-3"/>
    <n v="0.14907999999999999"/>
    <n v="0.84167999999999998"/>
  </r>
  <r>
    <x v="1"/>
    <x v="31"/>
    <x v="0"/>
    <x v="9"/>
    <n v="4"/>
    <n v="206.46"/>
    <n v="134.20000999999999"/>
    <n v="2.1690000000000001E-2"/>
    <n v="4.4999999999999997E-3"/>
    <n v="2.9999999999999997E-4"/>
    <n v="7.9699999999999997E-3"/>
    <n v="5.7779999999999998E-2"/>
    <n v="0.37524999999999997"/>
  </r>
  <r>
    <x v="1"/>
    <x v="31"/>
    <x v="0"/>
    <x v="10"/>
    <n v="14.87"/>
    <n v="294.12"/>
    <n v="217.65015"/>
    <n v="0.10415000000000001"/>
    <n v="2.7230000000000001E-2"/>
    <n v="1.1000000000000001E-3"/>
    <n v="1.9390000000000001E-2"/>
    <n v="0.28254000000000001"/>
    <n v="0.53637999999999997"/>
  </r>
  <r>
    <x v="1"/>
    <x v="31"/>
    <x v="1"/>
    <x v="0"/>
    <n v="111.54"/>
    <n v="247.2"/>
    <n v="1517.80078"/>
    <n v="0.69574000000000003"/>
    <n v="2.3099999999999999E-2"/>
    <n v="2.1309999999999999E-2"/>
    <n v="0.41474"/>
    <n v="1.86588"/>
    <n v="3.98285"/>
  </r>
  <r>
    <x v="1"/>
    <x v="31"/>
    <x v="1"/>
    <x v="1"/>
    <n v="38.78"/>
    <n v="233.78"/>
    <n v="74.810059999999993"/>
    <n v="0.19253000000000001"/>
    <n v="5.3060000000000003E-2"/>
    <n v="3.0720000000000001E-2"/>
    <n v="0.11037"/>
    <n v="0.53429000000000004"/>
    <n v="0.20219000000000001"/>
  </r>
  <r>
    <x v="1"/>
    <x v="31"/>
    <x v="1"/>
    <x v="2"/>
    <n v="59.18"/>
    <n v="389.94"/>
    <n v="1306.3105499999999"/>
    <n v="0.57394999999999996"/>
    <n v="2.99E-3"/>
    <n v="2.6530000000000001E-2"/>
    <n v="0.37174000000000001"/>
    <n v="1.5372399999999999"/>
    <n v="3.1954899999999999"/>
  </r>
  <r>
    <x v="1"/>
    <x v="31"/>
    <x v="1"/>
    <x v="3"/>
    <n v="3.37"/>
    <n v="200"/>
    <n v="102"/>
    <n v="1.6709999999999999E-2"/>
    <n v="1.417E-2"/>
    <n v="6.4000000000000005E-4"/>
    <n v="5.5000000000000003E-4"/>
    <n v="4.5679999999999998E-2"/>
    <n v="0.28732999999999997"/>
  </r>
  <r>
    <x v="1"/>
    <x v="31"/>
    <x v="1"/>
    <x v="4"/>
    <n v="31.97"/>
    <n v="1618.99"/>
    <n v="2072.3105500000001"/>
    <n v="0.84211999999999998"/>
    <n v="5.8869999999999999E-2"/>
    <n v="0.30470999999999998"/>
    <n v="0.29426000000000002"/>
    <n v="2.2589600000000001"/>
    <n v="3.7314099999999999"/>
  </r>
  <r>
    <x v="1"/>
    <x v="31"/>
    <x v="1"/>
    <x v="5"/>
    <n v="161.72999999999999"/>
    <n v="298.93"/>
    <n v="2642.5703100000001"/>
    <n v="1.14767"/>
    <n v="7.6350000000000001E-2"/>
    <n v="0.53125999999999995"/>
    <n v="0.25928000000000001"/>
    <n v="3.08256"/>
    <n v="6.6738"/>
  </r>
  <r>
    <x v="1"/>
    <x v="31"/>
    <x v="1"/>
    <x v="6"/>
    <n v="458.97"/>
    <n v="358.44"/>
    <n v="7695.7343799999999"/>
    <n v="3.9289399999999999"/>
    <n v="4.0000000000000003E-5"/>
    <n v="0.58692999999999995"/>
    <n v="2.1195300000000001"/>
    <n v="10.56025"/>
    <n v="18.104320000000001"/>
  </r>
  <r>
    <x v="1"/>
    <x v="31"/>
    <x v="1"/>
    <x v="7"/>
    <n v="5.05"/>
    <n v="200"/>
    <n v="247.99997999999999"/>
    <n v="2.5049999999999999E-2"/>
    <n v="2.1829999999999999E-2"/>
    <n v="1.2E-4"/>
    <n v="1.5900000000000001E-3"/>
    <n v="6.7650000000000002E-2"/>
    <n v="0.69862000000000002"/>
  </r>
  <r>
    <x v="1"/>
    <x v="31"/>
    <x v="1"/>
    <x v="8"/>
    <n v="28.1"/>
    <n v="580.16"/>
    <n v="1369.17957"/>
    <n v="0.55747999999999998"/>
    <n v="4.922E-2"/>
    <n v="0.3543"/>
    <n v="1.191E-2"/>
    <n v="1.50112"/>
    <n v="2.7864499999999999"/>
  </r>
  <r>
    <x v="1"/>
    <x v="31"/>
    <x v="1"/>
    <x v="9"/>
    <n v="29.31"/>
    <n v="209.58"/>
    <n v="544.8999"/>
    <n v="0.15568000000000001"/>
    <n v="9.11E-3"/>
    <n v="1.5499999999999999E-3"/>
    <n v="8.5739999999999997E-2"/>
    <n v="0.41583999999999999"/>
    <n v="1.51983"/>
  </r>
  <r>
    <x v="1"/>
    <x v="31"/>
    <x v="1"/>
    <x v="10"/>
    <n v="82.1"/>
    <n v="825.57"/>
    <n v="2237.28125"/>
    <n v="1.1042000000000001"/>
    <n v="0.12144000000000001"/>
    <n v="2.6929999999999999E-2"/>
    <n v="0.17796000000000001"/>
    <n v="2.97973"/>
    <n v="4.3873600000000001"/>
  </r>
  <r>
    <x v="1"/>
    <x v="31"/>
    <x v="2"/>
    <x v="0"/>
    <n v="15.55"/>
    <n v="200"/>
    <n v="304"/>
    <n v="7.707E-2"/>
    <n v="5.1249999999999997E-2"/>
    <n v="2.9099999999999998E-3"/>
    <n v="1.779E-2"/>
    <n v="0.21171999999999999"/>
    <n v="0.85636999999999996"/>
  </r>
  <r>
    <x v="1"/>
    <x v="31"/>
    <x v="2"/>
    <x v="1"/>
    <n v="66.680000000000007"/>
    <n v="248.24"/>
    <n v="146.45996"/>
    <n v="0.33191999999999999"/>
    <n v="0.10735"/>
    <n v="6.3579999999999998E-2"/>
    <n v="0.17913999999999999"/>
    <n v="0.92088000000000003"/>
    <n v="0.38945000000000002"/>
  </r>
  <r>
    <x v="1"/>
    <x v="31"/>
    <x v="2"/>
    <x v="2"/>
    <n v="4.67"/>
    <n v="200"/>
    <n v="56"/>
    <n v="2.3140000000000001E-2"/>
    <n v="1.444E-2"/>
    <n v="8.0000000000000007E-5"/>
    <n v="1.73E-3"/>
    <n v="6.386E-2"/>
    <n v="0.15775"/>
  </r>
  <r>
    <x v="1"/>
    <x v="31"/>
    <x v="2"/>
    <x v="3"/>
    <n v="5.54"/>
    <n v="200"/>
    <n v="134"/>
    <n v="2.7459999999999998E-2"/>
    <n v="2.2040000000000001E-2"/>
    <n v="1.01E-3"/>
    <n v="1.58E-3"/>
    <n v="7.5249999999999997E-2"/>
    <n v="0.37747999999999998"/>
  </r>
  <r>
    <x v="1"/>
    <x v="31"/>
    <x v="2"/>
    <x v="4"/>
    <n v="24.54"/>
    <n v="200"/>
    <n v="0"/>
    <n v="0.12157999999999999"/>
    <n v="7.6999999999999996E-4"/>
    <n v="0.10301"/>
    <n v="2.7999999999999998E-4"/>
    <n v="0.33771000000000001"/>
    <n v="0"/>
  </r>
  <r>
    <x v="1"/>
    <x v="31"/>
    <x v="2"/>
    <x v="5"/>
    <n v="49.35"/>
    <n v="207"/>
    <n v="26.910160000000001"/>
    <n v="0.24454000000000001"/>
    <n v="2.3310000000000001E-2"/>
    <n v="0.11606"/>
    <n v="5.1209999999999999E-2"/>
    <n v="0.67908000000000002"/>
    <n v="7.5249999999999997E-2"/>
  </r>
  <r>
    <x v="1"/>
    <x v="31"/>
    <x v="2"/>
    <x v="6"/>
    <n v="126.98"/>
    <n v="226.19"/>
    <n v="22.619140000000002"/>
    <n v="0.62922"/>
    <n v="7.6099999999999996E-3"/>
    <n v="4.9489999999999999E-2"/>
    <n v="0.3548"/>
    <n v="1.7476700000000001"/>
    <n v="6.1620000000000001E-2"/>
  </r>
  <r>
    <x v="1"/>
    <x v="31"/>
    <x v="2"/>
    <x v="7"/>
    <n v="8.99"/>
    <n v="200"/>
    <n v="448"/>
    <n v="4.4589999999999998E-2"/>
    <n v="3.909E-2"/>
    <n v="8.0000000000000007E-5"/>
    <n v="3.8899999999999998E-3"/>
    <n v="0.12033000000000001"/>
    <n v="1.2620199999999999"/>
  </r>
  <r>
    <x v="1"/>
    <x v="31"/>
    <x v="2"/>
    <x v="8"/>
    <n v="30.45"/>
    <n v="205.69"/>
    <n v="561.54003999999998"/>
    <n v="0.15156"/>
    <n v="9.0230000000000005E-2"/>
    <n v="1.23E-2"/>
    <n v="4.1640000000000003E-2"/>
    <n v="0.41664000000000001"/>
    <n v="1.5689"/>
  </r>
  <r>
    <x v="1"/>
    <x v="31"/>
    <x v="2"/>
    <x v="9"/>
    <n v="2.91"/>
    <n v="200"/>
    <n v="272"/>
    <n v="1.4449999999999999E-2"/>
    <n v="1.333E-2"/>
    <n v="2.0000000000000002E-5"/>
    <n v="5.4000000000000001E-4"/>
    <n v="3.8030000000000001E-2"/>
    <n v="0.76622000000000001"/>
  </r>
  <r>
    <x v="1"/>
    <x v="31"/>
    <x v="2"/>
    <x v="10"/>
    <n v="96.48"/>
    <n v="203.98"/>
    <n v="232.53908000000001"/>
    <n v="0.47817999999999999"/>
    <n v="0.23633000000000001"/>
    <n v="2.1440000000000001E-2"/>
    <n v="0.12478"/>
    <n v="1.3265100000000001"/>
    <n v="0.65183000000000002"/>
  </r>
  <r>
    <x v="1"/>
    <x v="31"/>
    <x v="3"/>
    <x v="0"/>
    <n v="3.58"/>
    <n v="200"/>
    <n v="207.99997999999999"/>
    <n v="1.7760000000000001E-2"/>
    <n v="1.5180000000000001E-2"/>
    <n v="2.9999999999999997E-4"/>
    <n v="1.6800000000000001E-3"/>
    <n v="4.7789999999999999E-2"/>
    <n v="0.58594000000000002"/>
  </r>
  <r>
    <x v="1"/>
    <x v="31"/>
    <x v="3"/>
    <x v="1"/>
    <n v="8.49"/>
    <n v="200"/>
    <n v="64"/>
    <n v="4.2070000000000003E-2"/>
    <n v="1.478E-2"/>
    <n v="2.7299999999999998E-3"/>
    <n v="1.7690000000000001E-2"/>
    <n v="0.11641"/>
    <n v="0.18029000000000001"/>
  </r>
  <r>
    <x v="1"/>
    <x v="31"/>
    <x v="3"/>
    <x v="2"/>
    <n v="0.83"/>
    <n v="200"/>
    <n v="36"/>
    <n v="4.1200000000000004E-3"/>
    <n v="3.3999999999999998E-3"/>
    <n v="1.0000000000000001E-5"/>
    <n v="2.4000000000000001E-4"/>
    <n v="1.1169999999999999E-2"/>
    <n v="0.10141"/>
  </r>
  <r>
    <x v="1"/>
    <x v="31"/>
    <x v="3"/>
    <x v="3"/>
    <n v="1.48"/>
    <n v="200"/>
    <n v="102"/>
    <n v="7.3400000000000002E-3"/>
    <n v="6.2100000000000002E-3"/>
    <n v="2.0000000000000001E-4"/>
    <n v="2.2000000000000001E-4"/>
    <n v="1.968E-2"/>
    <n v="0.28732999999999997"/>
  </r>
  <r>
    <x v="1"/>
    <x v="31"/>
    <x v="3"/>
    <x v="4"/>
    <n v="2.97"/>
    <n v="200"/>
    <n v="0"/>
    <n v="1.4710000000000001E-2"/>
    <n v="0"/>
    <n v="8.94E-3"/>
    <n v="3.62E-3"/>
    <n v="4.0869999999999997E-2"/>
    <n v="0"/>
  </r>
  <r>
    <x v="1"/>
    <x v="31"/>
    <x v="3"/>
    <x v="5"/>
    <n v="6.34"/>
    <n v="200"/>
    <n v="46"/>
    <n v="3.141E-2"/>
    <n v="1.1390000000000001E-2"/>
    <n v="6.43E-3"/>
    <n v="3.2000000000000002E-3"/>
    <n v="8.6970000000000006E-2"/>
    <n v="0.12958"/>
  </r>
  <r>
    <x v="1"/>
    <x v="31"/>
    <x v="3"/>
    <x v="6"/>
    <n v="15.38"/>
    <n v="212.01"/>
    <n v="6.3601099999999997"/>
    <n v="7.621E-2"/>
    <n v="5.0000000000000002E-5"/>
    <n v="7.1399999999999996E-3"/>
    <n v="5.321E-2"/>
    <n v="0.21165999999999999"/>
    <n v="1.77E-2"/>
  </r>
  <r>
    <x v="1"/>
    <x v="31"/>
    <x v="3"/>
    <x v="7"/>
    <n v="3.31"/>
    <n v="200"/>
    <n v="268"/>
    <n v="1.643E-2"/>
    <n v="1.5310000000000001E-2"/>
    <n v="1.0000000000000001E-5"/>
    <n v="4.8000000000000001E-4"/>
    <n v="4.36E-2"/>
    <n v="0.75495999999999996"/>
  </r>
  <r>
    <x v="1"/>
    <x v="31"/>
    <x v="3"/>
    <x v="8"/>
    <n v="6.86"/>
    <n v="200"/>
    <n v="370"/>
    <n v="3.4029999999999998E-2"/>
    <n v="2.7789999999999999E-2"/>
    <n v="1.1E-4"/>
    <n v="3.2000000000000002E-3"/>
    <n v="9.1700000000000004E-2"/>
    <n v="1.0422899999999999"/>
  </r>
  <r>
    <x v="1"/>
    <x v="31"/>
    <x v="3"/>
    <x v="9"/>
    <n v="2.4700000000000002"/>
    <n v="200"/>
    <n v="236"/>
    <n v="1.226E-2"/>
    <n v="1.1939999999999999E-2"/>
    <n v="0"/>
    <n v="1.2E-4"/>
    <n v="3.227E-2"/>
    <n v="0.66481000000000001"/>
  </r>
  <r>
    <x v="1"/>
    <x v="31"/>
    <x v="3"/>
    <x v="10"/>
    <n v="12.75"/>
    <n v="200"/>
    <n v="134"/>
    <n v="6.318E-2"/>
    <n v="4.9619999999999997E-2"/>
    <n v="1.8500000000000001E-3"/>
    <n v="4.7800000000000004E-3"/>
    <n v="0.17452000000000001"/>
    <n v="0.37747999999999998"/>
  </r>
  <r>
    <x v="1"/>
    <x v="31"/>
    <x v="4"/>
    <x v="0"/>
    <n v="11.94"/>
    <n v="200"/>
    <n v="360"/>
    <n v="5.919E-2"/>
    <n v="3.6830000000000002E-2"/>
    <n v="1.7799999999999999E-3"/>
    <n v="9.2599999999999991E-3"/>
    <n v="0.16172"/>
    <n v="1.0141199999999999"/>
  </r>
  <r>
    <x v="1"/>
    <x v="31"/>
    <x v="4"/>
    <x v="1"/>
    <n v="46.65"/>
    <n v="201.71"/>
    <n v="282.40039000000002"/>
    <n v="0.23122000000000001"/>
    <n v="7.843E-2"/>
    <n v="2.4580000000000001E-2"/>
    <n v="2.579E-2"/>
    <n v="0.64022000000000001"/>
    <n v="0.79391"/>
  </r>
  <r>
    <x v="1"/>
    <x v="31"/>
    <x v="4"/>
    <x v="2"/>
    <n v="4.07"/>
    <n v="200"/>
    <n v="128"/>
    <n v="2.018E-2"/>
    <n v="1.426E-2"/>
    <n v="2.2000000000000001E-4"/>
    <n v="8.0000000000000007E-5"/>
    <n v="5.5079999999999997E-2"/>
    <n v="0.36058000000000001"/>
  </r>
  <r>
    <x v="1"/>
    <x v="31"/>
    <x v="4"/>
    <x v="3"/>
    <n v="5.53"/>
    <n v="200"/>
    <n v="270"/>
    <n v="2.743E-2"/>
    <n v="2.2159999999999999E-2"/>
    <n v="7.5000000000000002E-4"/>
    <n v="5.9999999999999995E-4"/>
    <n v="7.417E-2"/>
    <n v="0.76058999999999999"/>
  </r>
  <r>
    <x v="1"/>
    <x v="31"/>
    <x v="4"/>
    <x v="4"/>
    <n v="16.43"/>
    <n v="200"/>
    <n v="2"/>
    <n v="8.14E-2"/>
    <n v="6.8999999999999997E-4"/>
    <n v="6.2820000000000001E-2"/>
    <n v="1.7799999999999999E-3"/>
    <n v="0.2261"/>
    <n v="5.6299999999999996E-3"/>
  </r>
  <r>
    <x v="1"/>
    <x v="31"/>
    <x v="4"/>
    <x v="5"/>
    <n v="33.840000000000003"/>
    <n v="203.75"/>
    <n v="103.91016"/>
    <n v="0.16771"/>
    <n v="3.2660000000000002E-2"/>
    <n v="5.0279999999999998E-2"/>
    <n v="5.7000000000000002E-3"/>
    <n v="0.46516999999999997"/>
    <n v="0.29126999999999997"/>
  </r>
  <r>
    <x v="1"/>
    <x v="31"/>
    <x v="4"/>
    <x v="6"/>
    <n v="85.03"/>
    <n v="231.78"/>
    <n v="20.859380000000002"/>
    <n v="0.42132999999999998"/>
    <n v="3.5E-4"/>
    <n v="7.26E-3"/>
    <n v="0.11172"/>
    <n v="1.1702399999999999"/>
    <n v="5.6430000000000001E-2"/>
  </r>
  <r>
    <x v="1"/>
    <x v="31"/>
    <x v="4"/>
    <x v="7"/>
    <n v="9.58"/>
    <n v="200"/>
    <n v="648"/>
    <n v="4.7530000000000003E-2"/>
    <n v="4.1500000000000002E-2"/>
    <n v="1.2E-4"/>
    <n v="7.1000000000000002E-4"/>
    <n v="0.12708"/>
    <n v="1.82542"/>
  </r>
  <r>
    <x v="1"/>
    <x v="31"/>
    <x v="4"/>
    <x v="8"/>
    <n v="25.06"/>
    <n v="200.9"/>
    <n v="819.68017999999995"/>
    <n v="0.12433"/>
    <n v="7.3599999999999999E-2"/>
    <n v="1.4659999999999999E-2"/>
    <n v="1.1849999999999999E-2"/>
    <n v="0.33912999999999999"/>
    <n v="2.3058900000000002"/>
  </r>
  <r>
    <x v="1"/>
    <x v="31"/>
    <x v="4"/>
    <x v="9"/>
    <n v="6.17"/>
    <n v="200.05"/>
    <n v="590.15002000000004"/>
    <n v="3.0630000000000001E-2"/>
    <n v="2.8719999999999999E-2"/>
    <n v="5.0000000000000002E-5"/>
    <n v="2.7E-4"/>
    <n v="8.0629999999999993E-2"/>
    <n v="1.6623600000000001"/>
  </r>
  <r>
    <x v="1"/>
    <x v="31"/>
    <x v="4"/>
    <x v="10"/>
    <n v="66.040000000000006"/>
    <n v="202.49"/>
    <n v="299.67968999999999"/>
    <n v="0.32729999999999998"/>
    <n v="0.12457"/>
    <n v="7.8100000000000001E-3"/>
    <n v="5.4809999999999998E-2"/>
    <n v="0.90695999999999999"/>
    <n v="0.84104999999999996"/>
  </r>
  <r>
    <x v="1"/>
    <x v="31"/>
    <x v="5"/>
    <x v="0"/>
    <n v="2.97"/>
    <n v="200"/>
    <n v="206"/>
    <n v="1.474E-2"/>
    <n v="1.251E-2"/>
    <n v="3.0000000000000001E-5"/>
    <n v="8.3000000000000001E-4"/>
    <n v="3.943E-2"/>
    <n v="0.58030000000000004"/>
  </r>
  <r>
    <x v="1"/>
    <x v="31"/>
    <x v="5"/>
    <x v="1"/>
    <n v="5.13"/>
    <n v="200"/>
    <n v="24"/>
    <n v="2.5420000000000002E-2"/>
    <n v="7.26E-3"/>
    <n v="1.41E-3"/>
    <n v="4.3099999999999996E-3"/>
    <n v="7.0440000000000003E-2"/>
    <n v="6.7610000000000003E-2"/>
  </r>
  <r>
    <x v="1"/>
    <x v="31"/>
    <x v="5"/>
    <x v="2"/>
    <n v="0.62"/>
    <n v="200"/>
    <n v="38"/>
    <n v="3.0699999999999998E-3"/>
    <n v="2.31E-3"/>
    <n v="0"/>
    <n v="2.0000000000000002E-5"/>
    <n v="8.3000000000000001E-3"/>
    <n v="0.10705000000000001"/>
  </r>
  <r>
    <x v="1"/>
    <x v="31"/>
    <x v="5"/>
    <x v="3"/>
    <n v="1.1599999999999999"/>
    <n v="200"/>
    <n v="88"/>
    <n v="5.7600000000000004E-3"/>
    <n v="4.9300000000000004E-3"/>
    <n v="8.0000000000000007E-5"/>
    <n v="8.0000000000000007E-5"/>
    <n v="1.536E-2"/>
    <n v="0.24790000000000001"/>
  </r>
  <r>
    <x v="1"/>
    <x v="31"/>
    <x v="5"/>
    <x v="4"/>
    <n v="1.85"/>
    <n v="200"/>
    <n v="0"/>
    <n v="9.1699999999999993E-3"/>
    <n v="1.3999999999999999E-4"/>
    <n v="6.7400000000000003E-3"/>
    <n v="9.6000000000000002E-4"/>
    <n v="2.546E-2"/>
    <n v="0"/>
  </r>
  <r>
    <x v="1"/>
    <x v="31"/>
    <x v="5"/>
    <x v="5"/>
    <n v="3.95"/>
    <n v="200"/>
    <n v="30"/>
    <n v="1.9570000000000001E-2"/>
    <n v="8.3999999999999995E-3"/>
    <n v="7.2199999999999999E-3"/>
    <n v="1.41E-3"/>
    <n v="5.4179999999999999E-2"/>
    <n v="8.4510000000000002E-2"/>
  </r>
  <r>
    <x v="1"/>
    <x v="31"/>
    <x v="5"/>
    <x v="6"/>
    <n v="9.6"/>
    <n v="215.99"/>
    <n v="4.3199500000000004"/>
    <n v="4.7570000000000001E-2"/>
    <n v="0"/>
    <n v="2.1199999999999999E-3"/>
    <n v="1.069E-2"/>
    <n v="0.13211999999999999"/>
    <n v="1.197E-2"/>
  </r>
  <r>
    <x v="1"/>
    <x v="31"/>
    <x v="5"/>
    <x v="7"/>
    <n v="1.85"/>
    <n v="200"/>
    <n v="158"/>
    <n v="9.1800000000000007E-3"/>
    <n v="8.2199999999999999E-3"/>
    <n v="1.0000000000000001E-5"/>
    <n v="1.4999999999999999E-4"/>
    <n v="2.4369999999999999E-2"/>
    <n v="0.44508999999999999"/>
  </r>
  <r>
    <x v="1"/>
    <x v="31"/>
    <x v="5"/>
    <x v="8"/>
    <n v="3.61"/>
    <n v="200"/>
    <n v="184"/>
    <n v="1.7899999999999999E-2"/>
    <n v="1.192E-2"/>
    <n v="4.8000000000000001E-4"/>
    <n v="1.8400000000000001E-3"/>
    <n v="4.845E-2"/>
    <n v="0.51832999999999996"/>
  </r>
  <r>
    <x v="1"/>
    <x v="31"/>
    <x v="5"/>
    <x v="9"/>
    <n v="0.56000000000000005"/>
    <n v="200"/>
    <n v="62"/>
    <n v="2.7799999999999999E-3"/>
    <n v="2.65E-3"/>
    <n v="1.0000000000000001E-5"/>
    <n v="5.0000000000000002E-5"/>
    <n v="7.3200000000000001E-3"/>
    <n v="0.17465"/>
  </r>
  <r>
    <x v="1"/>
    <x v="31"/>
    <x v="5"/>
    <x v="10"/>
    <n v="7.97"/>
    <n v="200"/>
    <n v="92"/>
    <n v="3.9489999999999997E-2"/>
    <n v="3.074E-2"/>
    <n v="2.9E-4"/>
    <n v="3.2100000000000002E-3"/>
    <n v="0.10907"/>
    <n v="0.25916"/>
  </r>
  <r>
    <x v="1"/>
    <x v="31"/>
    <x v="6"/>
    <x v="0"/>
    <n v="5.32"/>
    <n v="204.72"/>
    <n v="274.32996000000003"/>
    <n v="2.6540000000000001E-2"/>
    <n v="1.9810000000000001E-2"/>
    <n v="3.4000000000000002E-4"/>
    <n v="3.4199999999999999E-3"/>
    <n v="7.1660000000000001E-2"/>
    <n v="0.76671"/>
  </r>
  <r>
    <x v="1"/>
    <x v="31"/>
    <x v="6"/>
    <x v="1"/>
    <n v="15.62"/>
    <n v="202.26"/>
    <n v="210.3501"/>
    <n v="7.7520000000000006E-2"/>
    <n v="3.1989999999999998E-2"/>
    <n v="1.277E-2"/>
    <n v="1.0200000000000001E-2"/>
    <n v="0.21378"/>
    <n v="0.59070999999999996"/>
  </r>
  <r>
    <x v="1"/>
    <x v="31"/>
    <x v="6"/>
    <x v="2"/>
    <n v="1.73"/>
    <n v="200"/>
    <n v="86"/>
    <n v="8.5800000000000008E-3"/>
    <n v="5.9500000000000004E-3"/>
    <n v="3.0000000000000001E-5"/>
    <n v="6.9999999999999994E-5"/>
    <n v="2.3189999999999999E-2"/>
    <n v="0.24226"/>
  </r>
  <r>
    <x v="1"/>
    <x v="31"/>
    <x v="6"/>
    <x v="3"/>
    <n v="2.54"/>
    <n v="200"/>
    <n v="162"/>
    <n v="1.26E-2"/>
    <n v="1.014E-2"/>
    <n v="4.4999999999999999E-4"/>
    <n v="1.1E-4"/>
    <n v="3.3770000000000001E-2"/>
    <n v="0.45634999999999998"/>
  </r>
  <r>
    <x v="1"/>
    <x v="31"/>
    <x v="6"/>
    <x v="4"/>
    <n v="5.0599999999999996"/>
    <n v="365.99"/>
    <n v="3.6599699999999999"/>
    <n v="2.5149999999999999E-2"/>
    <n v="0"/>
    <n v="1.89E-2"/>
    <n v="2.4399999999999999E-3"/>
    <n v="6.9839999999999999E-2"/>
    <n v="9.0799999999999995E-3"/>
  </r>
  <r>
    <x v="1"/>
    <x v="31"/>
    <x v="6"/>
    <x v="5"/>
    <n v="10.85"/>
    <n v="200"/>
    <n v="82"/>
    <n v="5.3760000000000002E-2"/>
    <n v="1.924E-2"/>
    <n v="1.2930000000000001E-2"/>
    <n v="3.0999999999999999E-3"/>
    <n v="0.14878"/>
    <n v="0.23099"/>
  </r>
  <r>
    <x v="1"/>
    <x v="31"/>
    <x v="6"/>
    <x v="6"/>
    <n v="26.2"/>
    <n v="261"/>
    <n v="18.270019999999999"/>
    <n v="0.12994"/>
    <n v="0"/>
    <n v="9.75E-3"/>
    <n v="5.568E-2"/>
    <n v="0.36081999999999997"/>
    <n v="4.8239999999999998E-2"/>
  </r>
  <r>
    <x v="1"/>
    <x v="31"/>
    <x v="6"/>
    <x v="7"/>
    <n v="5.97"/>
    <n v="200"/>
    <n v="482"/>
    <n v="2.963E-2"/>
    <n v="2.6630000000000001E-2"/>
    <n v="1.6000000000000001E-4"/>
    <n v="5.6999999999999998E-4"/>
    <n v="7.8589999999999993E-2"/>
    <n v="1.3577900000000001"/>
  </r>
  <r>
    <x v="1"/>
    <x v="31"/>
    <x v="6"/>
    <x v="8"/>
    <n v="11.24"/>
    <n v="200.53"/>
    <n v="585.54003999999998"/>
    <n v="5.5820000000000002E-2"/>
    <n v="4.0309999999999999E-2"/>
    <n v="3.6900000000000001E-3"/>
    <n v="5.1799999999999997E-3"/>
    <n v="0.15057000000000001"/>
    <n v="1.6485300000000001"/>
  </r>
  <r>
    <x v="1"/>
    <x v="31"/>
    <x v="6"/>
    <x v="9"/>
    <n v="4.82"/>
    <n v="200.92"/>
    <n v="456.08001999999999"/>
    <n v="2.4029999999999999E-2"/>
    <n v="2.1930000000000002E-2"/>
    <n v="8.0000000000000007E-5"/>
    <n v="2.9E-4"/>
    <n v="6.3259999999999997E-2"/>
    <n v="1.28318"/>
  </r>
  <r>
    <x v="1"/>
    <x v="31"/>
    <x v="6"/>
    <x v="10"/>
    <n v="23.25"/>
    <n v="200"/>
    <n v="372"/>
    <n v="0.11523"/>
    <n v="6.6070000000000004E-2"/>
    <n v="1.07E-3"/>
    <n v="6.3200000000000001E-3"/>
    <n v="0.31724999999999998"/>
    <n v="1.04792"/>
  </r>
  <r>
    <x v="1"/>
    <x v="31"/>
    <x v="7"/>
    <x v="0"/>
    <n v="2.97"/>
    <n v="200.7"/>
    <n v="122.42999"/>
    <n v="1.474E-2"/>
    <n v="1.107E-2"/>
    <n v="1.7000000000000001E-4"/>
    <n v="2.4199999999999998E-3"/>
    <n v="4.0059999999999998E-2"/>
    <n v="0.34461000000000003"/>
  </r>
  <r>
    <x v="1"/>
    <x v="31"/>
    <x v="7"/>
    <x v="1"/>
    <n v="10.4"/>
    <n v="202.92"/>
    <n v="79.139889999999994"/>
    <n v="5.1630000000000002E-2"/>
    <n v="2.4140000000000002E-2"/>
    <n v="5.8799999999999998E-3"/>
    <n v="1.3180000000000001E-2"/>
    <n v="0.14285"/>
    <n v="0.22219"/>
  </r>
  <r>
    <x v="1"/>
    <x v="31"/>
    <x v="7"/>
    <x v="2"/>
    <n v="0.88"/>
    <n v="200"/>
    <n v="32"/>
    <n v="4.3600000000000002E-3"/>
    <n v="3.13E-3"/>
    <n v="3.0000000000000001E-5"/>
    <n v="3.8999999999999999E-4"/>
    <n v="1.1900000000000001E-2"/>
    <n v="9.0139999999999998E-2"/>
  </r>
  <r>
    <x v="1"/>
    <x v="31"/>
    <x v="7"/>
    <x v="3"/>
    <n v="1.4"/>
    <n v="200"/>
    <n v="78"/>
    <n v="6.94E-3"/>
    <n v="6.0499999999999998E-3"/>
    <n v="1.9000000000000001E-4"/>
    <n v="1.3999999999999999E-4"/>
    <n v="1.8720000000000001E-2"/>
    <n v="0.21973000000000001"/>
  </r>
  <r>
    <x v="1"/>
    <x v="31"/>
    <x v="7"/>
    <x v="4"/>
    <n v="3.59"/>
    <n v="200"/>
    <n v="0"/>
    <n v="1.779E-2"/>
    <n v="0"/>
    <n v="1.4460000000000001E-2"/>
    <n v="7.2000000000000005E-4"/>
    <n v="4.9399999999999999E-2"/>
    <n v="0"/>
  </r>
  <r>
    <x v="1"/>
    <x v="31"/>
    <x v="7"/>
    <x v="5"/>
    <n v="7.71"/>
    <n v="295.8"/>
    <n v="59.160029999999999"/>
    <n v="4.3610000000000003E-2"/>
    <n v="1.3899999999999999E-2"/>
    <n v="2.7289999999999998E-2"/>
    <n v="7.9000000000000001E-4"/>
    <n v="0.1202"/>
    <n v="0.14430000000000001"/>
  </r>
  <r>
    <x v="1"/>
    <x v="31"/>
    <x v="7"/>
    <x v="6"/>
    <n v="18.98"/>
    <n v="581.74"/>
    <n v="23.270019999999999"/>
    <n v="9.6490000000000006E-2"/>
    <n v="0"/>
    <n v="1.6199999999999999E-2"/>
    <n v="5.7020000000000001E-2"/>
    <n v="0.26756999999999997"/>
    <n v="4.9750000000000003E-2"/>
  </r>
  <r>
    <x v="1"/>
    <x v="31"/>
    <x v="7"/>
    <x v="7"/>
    <n v="3.46"/>
    <n v="200"/>
    <n v="276"/>
    <n v="1.7170000000000001E-2"/>
    <n v="1.5859999999999999E-2"/>
    <n v="3.0000000000000001E-5"/>
    <n v="9.2000000000000003E-4"/>
    <n v="4.5629999999999997E-2"/>
    <n v="0.77749000000000001"/>
  </r>
  <r>
    <x v="1"/>
    <x v="31"/>
    <x v="7"/>
    <x v="8"/>
    <n v="5.67"/>
    <n v="202.39"/>
    <n v="198.33996999999999"/>
    <n v="2.852E-2"/>
    <n v="1.538E-2"/>
    <n v="3.5999999999999999E-3"/>
    <n v="5.7600000000000004E-3"/>
    <n v="7.7679999999999999E-2"/>
    <n v="0.55689"/>
  </r>
  <r>
    <x v="1"/>
    <x v="31"/>
    <x v="7"/>
    <x v="9"/>
    <n v="1.54"/>
    <n v="200"/>
    <n v="154"/>
    <n v="7.6499999999999997E-3"/>
    <n v="7.3699999999999998E-3"/>
    <n v="1.0000000000000001E-5"/>
    <n v="3.1E-4"/>
    <n v="2.0119999999999999E-2"/>
    <n v="0.43381999999999998"/>
  </r>
  <r>
    <x v="1"/>
    <x v="31"/>
    <x v="7"/>
    <x v="10"/>
    <n v="15.71"/>
    <n v="200"/>
    <n v="172"/>
    <n v="7.7850000000000003E-2"/>
    <n v="5.9659999999999998E-2"/>
    <n v="2.1000000000000001E-4"/>
    <n v="1.545E-2"/>
    <n v="0.21496999999999999"/>
    <n v="0.48452000000000001"/>
  </r>
  <r>
    <x v="1"/>
    <x v="31"/>
    <x v="8"/>
    <x v="0"/>
    <n v="22.22"/>
    <n v="239.22"/>
    <n v="566.95996000000002"/>
    <n v="0.15905"/>
    <n v="3.3689999999999998E-2"/>
    <n v="4.7629999999999999E-2"/>
    <n v="3.5000000000000003E-2"/>
    <n v="0.42754999999999999"/>
    <n v="1.51919"/>
  </r>
  <r>
    <x v="1"/>
    <x v="31"/>
    <x v="8"/>
    <x v="1"/>
    <n v="27.83"/>
    <n v="200"/>
    <n v="286"/>
    <n v="0.14221"/>
    <n v="0.10539999999999999"/>
    <n v="4.7200000000000002E-3"/>
    <n v="1.651E-2"/>
    <n v="0.39234999999999998"/>
    <n v="0.80566000000000004"/>
  </r>
  <r>
    <x v="1"/>
    <x v="31"/>
    <x v="8"/>
    <x v="2"/>
    <n v="2.2799999999999998"/>
    <n v="202.06"/>
    <n v="72.739990000000006"/>
    <n v="1.136E-2"/>
    <n v="4.1399999999999996E-3"/>
    <n v="1.1E-4"/>
    <n v="5.0000000000000001E-4"/>
    <n v="3.1E-2"/>
    <n v="0.20441000000000001"/>
  </r>
  <r>
    <x v="1"/>
    <x v="31"/>
    <x v="8"/>
    <x v="3"/>
    <n v="4.41"/>
    <n v="200"/>
    <n v="200"/>
    <n v="2.188E-2"/>
    <n v="1.435E-2"/>
    <n v="2.4099999999999998E-3"/>
    <n v="1.2999999999999999E-3"/>
    <n v="5.8889999999999998E-2"/>
    <n v="0.56340000000000001"/>
  </r>
  <r>
    <x v="1"/>
    <x v="31"/>
    <x v="8"/>
    <x v="4"/>
    <n v="31.62"/>
    <n v="1030.3599999999999"/>
    <n v="1154"/>
    <n v="0.62307999999999997"/>
    <n v="2.7E-4"/>
    <n v="0.27928999999999998"/>
    <n v="0.16256999999999999"/>
    <n v="1.6757200000000001"/>
    <n v="2.2534800000000001"/>
  </r>
  <r>
    <x v="1"/>
    <x v="31"/>
    <x v="8"/>
    <x v="5"/>
    <n v="22.03"/>
    <n v="634.55999999999995"/>
    <n v="349.00977"/>
    <n v="0.23218"/>
    <n v="3.8719999999999997E-2"/>
    <n v="0.14274999999999999"/>
    <n v="3.13E-3"/>
    <n v="0.63165000000000004"/>
    <n v="0.69787999999999994"/>
  </r>
  <r>
    <x v="1"/>
    <x v="31"/>
    <x v="8"/>
    <x v="6"/>
    <n v="124.04"/>
    <n v="293.89999999999998"/>
    <n v="1243.19922"/>
    <n v="0.81798999999999999"/>
    <n v="0"/>
    <n v="0.13444999999999999"/>
    <n v="0.34105999999999997"/>
    <n v="2.21272"/>
    <n v="3.1075499999999998"/>
  </r>
  <r>
    <x v="1"/>
    <x v="31"/>
    <x v="8"/>
    <x v="7"/>
    <n v="7.8"/>
    <n v="200"/>
    <n v="582"/>
    <n v="3.8710000000000001E-2"/>
    <n v="3.4849999999999999E-2"/>
    <n v="8.0000000000000007E-5"/>
    <n v="1E-3"/>
    <n v="0.10299"/>
    <n v="1.6394899999999999"/>
  </r>
  <r>
    <x v="1"/>
    <x v="31"/>
    <x v="8"/>
    <x v="8"/>
    <n v="62.98"/>
    <n v="254.07"/>
    <n v="1382.1406199999999"/>
    <n v="0.45895999999999998"/>
    <n v="4.564E-2"/>
    <n v="6.7549999999999999E-2"/>
    <n v="0.13267000000000001"/>
    <n v="1.2299800000000001"/>
    <n v="3.6158600000000001"/>
  </r>
  <r>
    <x v="1"/>
    <x v="31"/>
    <x v="8"/>
    <x v="9"/>
    <n v="7.67"/>
    <n v="200.17"/>
    <n v="626.53992000000005"/>
    <n v="3.8309999999999997E-2"/>
    <n v="3.0839999999999999E-2"/>
    <n v="7.1000000000000002E-4"/>
    <n v="2.3E-3"/>
    <n v="0.10106999999999999"/>
    <n v="1.76464"/>
  </r>
  <r>
    <x v="1"/>
    <x v="31"/>
    <x v="8"/>
    <x v="10"/>
    <n v="40.78"/>
    <n v="214.76"/>
    <n v="337.17968999999999"/>
    <n v="0.21132000000000001"/>
    <n v="0.10416"/>
    <n v="5.7999999999999996E-3"/>
    <n v="2.776E-2"/>
    <n v="0.58272999999999997"/>
    <n v="0.9304"/>
  </r>
  <r>
    <x v="1"/>
    <x v="32"/>
    <x v="0"/>
    <x v="0"/>
    <n v="6.29"/>
    <n v="201.15"/>
    <n v="175"/>
    <n v="3.1699999999999999E-2"/>
    <n v="1.474E-2"/>
    <n v="9.0000000000000006E-5"/>
    <n v="3.9699999999999996E-3"/>
    <n v="8.4790000000000004E-2"/>
    <n v="0.49232999999999999"/>
  </r>
  <r>
    <x v="1"/>
    <x v="32"/>
    <x v="0"/>
    <x v="1"/>
    <n v="10.39"/>
    <n v="259.73"/>
    <n v="116.87988"/>
    <n v="6.2590000000000007E-2"/>
    <n v="1.2919999999999999E-2"/>
    <n v="8.6599999999999993E-3"/>
    <n v="1.43E-2"/>
    <n v="0.17013"/>
    <n v="0.31043999999999999"/>
  </r>
  <r>
    <x v="1"/>
    <x v="32"/>
    <x v="0"/>
    <x v="2"/>
    <n v="0.89"/>
    <n v="200"/>
    <n v="34"/>
    <n v="4.4099999999999999E-3"/>
    <n v="2.9099999999999998E-3"/>
    <n v="0"/>
    <n v="1.2E-4"/>
    <n v="1.188E-2"/>
    <n v="9.5780000000000004E-2"/>
  </r>
  <r>
    <x v="1"/>
    <x v="32"/>
    <x v="0"/>
    <x v="3"/>
    <n v="1.52"/>
    <n v="200"/>
    <n v="74"/>
    <n v="7.5399999999999998E-3"/>
    <n v="6.5199999999999998E-3"/>
    <n v="6.0000000000000002E-5"/>
    <n v="5.0000000000000002E-5"/>
    <n v="2.0109999999999999E-2"/>
    <n v="0.20846000000000001"/>
  </r>
  <r>
    <x v="1"/>
    <x v="32"/>
    <x v="0"/>
    <x v="4"/>
    <n v="8.01"/>
    <n v="552.34"/>
    <n v="193.32006999999999"/>
    <n v="9.5339999999999994E-2"/>
    <n v="0"/>
    <n v="8.6199999999999992E-3"/>
    <n v="2.6089999999999999E-2"/>
    <n v="0.25601000000000002"/>
    <n v="0.41460999999999998"/>
  </r>
  <r>
    <x v="1"/>
    <x v="32"/>
    <x v="0"/>
    <x v="5"/>
    <n v="13.88"/>
    <n v="234.27"/>
    <n v="156.95996"/>
    <n v="7.8909999999999994E-2"/>
    <n v="4.9899999999999996E-3"/>
    <n v="1.6310000000000002E-2"/>
    <n v="1.268E-2"/>
    <n v="0.21292"/>
    <n v="0.42344999999999999"/>
  </r>
  <r>
    <x v="1"/>
    <x v="32"/>
    <x v="0"/>
    <x v="6"/>
    <n v="13.52"/>
    <n v="427.18"/>
    <n v="72.62012"/>
    <n v="8.4260000000000002E-2"/>
    <n v="1.098E-2"/>
    <n v="2.9E-4"/>
    <n v="2.4649999999999998E-2"/>
    <n v="0.23099"/>
    <n v="0.17216000000000001"/>
  </r>
  <r>
    <x v="1"/>
    <x v="32"/>
    <x v="0"/>
    <x v="7"/>
    <n v="2.63"/>
    <n v="200"/>
    <n v="148"/>
    <n v="1.3050000000000001E-2"/>
    <n v="1.1610000000000001E-2"/>
    <n v="1.0000000000000001E-5"/>
    <n v="3.2000000000000003E-4"/>
    <n v="3.4619999999999998E-2"/>
    <n v="0.41692000000000001"/>
  </r>
  <r>
    <x v="1"/>
    <x v="32"/>
    <x v="0"/>
    <x v="8"/>
    <n v="9.5399999999999991"/>
    <n v="227.35"/>
    <n v="311.46996999999999"/>
    <n v="6.3280000000000003E-2"/>
    <n v="2.4490000000000001E-2"/>
    <n v="1.33E-3"/>
    <n v="7.4099999999999999E-3"/>
    <n v="0.16941999999999999"/>
    <n v="0.84731000000000001"/>
  </r>
  <r>
    <x v="1"/>
    <x v="32"/>
    <x v="0"/>
    <x v="9"/>
    <n v="4.66"/>
    <n v="206.36"/>
    <n v="136.20000999999999"/>
    <n v="2.5069999999999999E-2"/>
    <n v="6.7000000000000002E-3"/>
    <n v="3.2000000000000003E-4"/>
    <n v="8.5000000000000006E-3"/>
    <n v="6.6669999999999993E-2"/>
    <n v="0.38089000000000001"/>
  </r>
  <r>
    <x v="1"/>
    <x v="32"/>
    <x v="0"/>
    <x v="10"/>
    <n v="15.62"/>
    <n v="292.87"/>
    <n v="219.6499"/>
    <n v="0.1096"/>
    <n v="2.8879999999999999E-2"/>
    <n v="1.1299999999999999E-3"/>
    <n v="2.017E-2"/>
    <n v="0.29688999999999999"/>
    <n v="0.54201999999999995"/>
  </r>
  <r>
    <x v="1"/>
    <x v="32"/>
    <x v="1"/>
    <x v="0"/>
    <n v="117.65"/>
    <n v="247.43"/>
    <n v="1511.80078"/>
    <n v="0.73326999999999998"/>
    <n v="2.5739999999999999E-2"/>
    <n v="2.24E-2"/>
    <n v="0.43630999999999998"/>
    <n v="1.9646300000000001"/>
    <n v="3.9659499999999999"/>
  </r>
  <r>
    <x v="1"/>
    <x v="32"/>
    <x v="1"/>
    <x v="1"/>
    <n v="39.11"/>
    <n v="234.21"/>
    <n v="77.290040000000005"/>
    <n v="0.19445000000000001"/>
    <n v="5.4300000000000001E-2"/>
    <n v="3.083E-2"/>
    <n v="0.11104"/>
    <n v="0.53934000000000004"/>
    <n v="0.20887"/>
  </r>
  <r>
    <x v="1"/>
    <x v="32"/>
    <x v="1"/>
    <x v="2"/>
    <n v="62.53"/>
    <n v="389.94"/>
    <n v="1306.3105499999999"/>
    <n v="0.60638000000000003"/>
    <n v="3.4499999999999999E-3"/>
    <n v="2.801E-2"/>
    <n v="0.39266000000000001"/>
    <n v="1.6225700000000001"/>
    <n v="3.1954899999999999"/>
  </r>
  <r>
    <x v="1"/>
    <x v="32"/>
    <x v="1"/>
    <x v="3"/>
    <n v="3.88"/>
    <n v="200"/>
    <n v="102"/>
    <n v="1.924E-2"/>
    <n v="1.6379999999999999E-2"/>
    <n v="7.1000000000000002E-4"/>
    <n v="6.2E-4"/>
    <n v="5.2339999999999998E-2"/>
    <n v="0.28732999999999997"/>
  </r>
  <r>
    <x v="1"/>
    <x v="32"/>
    <x v="1"/>
    <x v="4"/>
    <n v="33.229999999999997"/>
    <n v="1634.1"/>
    <n v="2058.96875"/>
    <n v="0.89322999999999997"/>
    <n v="6.4640000000000003E-2"/>
    <n v="0.31945000000000001"/>
    <n v="0.31537999999999999"/>
    <n v="2.3934500000000001"/>
    <n v="3.7022300000000001"/>
  </r>
  <r>
    <x v="1"/>
    <x v="32"/>
    <x v="1"/>
    <x v="5"/>
    <n v="170.6"/>
    <n v="297.47000000000003"/>
    <n v="2638.6015600000001"/>
    <n v="1.2131700000000001"/>
    <n v="8.047E-2"/>
    <n v="0.56083000000000005"/>
    <n v="0.27482000000000001"/>
    <n v="3.2549199999999998"/>
    <n v="6.6737000000000002"/>
  </r>
  <r>
    <x v="1"/>
    <x v="32"/>
    <x v="1"/>
    <x v="6"/>
    <n v="480.41"/>
    <n v="358.47"/>
    <n v="7685.625"/>
    <n v="4.1197100000000004"/>
    <n v="4.0000000000000003E-5"/>
    <n v="0.61073"/>
    <n v="2.22587"/>
    <n v="11.062290000000001"/>
    <n v="18.079440000000002"/>
  </r>
  <r>
    <x v="1"/>
    <x v="32"/>
    <x v="1"/>
    <x v="7"/>
    <n v="6.3"/>
    <n v="200"/>
    <n v="250"/>
    <n v="3.125E-2"/>
    <n v="2.7539999999999999E-2"/>
    <n v="1.3999999999999999E-4"/>
    <n v="1.8600000000000001E-3"/>
    <n v="8.3979999999999999E-2"/>
    <n v="0.70425000000000004"/>
  </r>
  <r>
    <x v="1"/>
    <x v="32"/>
    <x v="1"/>
    <x v="8"/>
    <n v="30.46"/>
    <n v="580.16"/>
    <n v="1369.17957"/>
    <n v="0.59147000000000005"/>
    <n v="5.79E-2"/>
    <n v="0.37179000000000001"/>
    <n v="1.2869999999999999E-2"/>
    <n v="1.59056"/>
    <n v="2.7864499999999999"/>
  </r>
  <r>
    <x v="1"/>
    <x v="32"/>
    <x v="1"/>
    <x v="9"/>
    <n v="31.92"/>
    <n v="209.6"/>
    <n v="547.0498"/>
    <n v="0.16925999999999999"/>
    <n v="1.349E-2"/>
    <n v="1.64E-3"/>
    <n v="9.1120000000000007E-2"/>
    <n v="0.45157000000000003"/>
    <n v="1.52579"/>
  </r>
  <r>
    <x v="1"/>
    <x v="32"/>
    <x v="1"/>
    <x v="10"/>
    <n v="84.78"/>
    <n v="832.57"/>
    <n v="2231.28125"/>
    <n v="1.1595800000000001"/>
    <n v="0.12511"/>
    <n v="2.7779999999999999E-2"/>
    <n v="0.18484999999999999"/>
    <n v="3.12548"/>
    <n v="4.3704499999999999"/>
  </r>
  <r>
    <x v="1"/>
    <x v="32"/>
    <x v="2"/>
    <x v="0"/>
    <n v="17.100000000000001"/>
    <n v="200"/>
    <n v="310"/>
    <n v="8.4769999999999998E-2"/>
    <n v="5.8220000000000001E-2"/>
    <n v="2.9399999999999999E-3"/>
    <n v="1.8419999999999999E-2"/>
    <n v="0.23196"/>
    <n v="0.87326999999999999"/>
  </r>
  <r>
    <x v="1"/>
    <x v="32"/>
    <x v="2"/>
    <x v="1"/>
    <n v="67.27"/>
    <n v="248.24"/>
    <n v="146.45996"/>
    <n v="0.33556000000000002"/>
    <n v="0.10995000000000001"/>
    <n v="6.3810000000000006E-2"/>
    <n v="0.18043000000000001"/>
    <n v="0.93045"/>
    <n v="0.38945000000000002"/>
  </r>
  <r>
    <x v="1"/>
    <x v="32"/>
    <x v="2"/>
    <x v="2"/>
    <n v="4.95"/>
    <n v="200"/>
    <n v="56"/>
    <n v="2.453E-2"/>
    <n v="1.559E-2"/>
    <n v="8.0000000000000007E-5"/>
    <n v="1.7600000000000001E-3"/>
    <n v="6.7519999999999997E-2"/>
    <n v="0.15775"/>
  </r>
  <r>
    <x v="1"/>
    <x v="32"/>
    <x v="2"/>
    <x v="3"/>
    <n v="6.22"/>
    <n v="200"/>
    <n v="136"/>
    <n v="3.0839999999999999E-2"/>
    <n v="2.487E-2"/>
    <n v="1.1100000000000001E-3"/>
    <n v="1.73E-3"/>
    <n v="8.4129999999999996E-2"/>
    <n v="0.38311000000000001"/>
  </r>
  <r>
    <x v="1"/>
    <x v="32"/>
    <x v="2"/>
    <x v="4"/>
    <n v="24.54"/>
    <n v="200"/>
    <n v="0"/>
    <n v="0.12157999999999999"/>
    <n v="7.6999999999999996E-4"/>
    <n v="0.10301"/>
    <n v="2.7999999999999998E-4"/>
    <n v="0.33771000000000001"/>
    <n v="0"/>
  </r>
  <r>
    <x v="1"/>
    <x v="32"/>
    <x v="2"/>
    <x v="5"/>
    <n v="49.48"/>
    <n v="207"/>
    <n v="26.910160000000001"/>
    <n v="0.24521000000000001"/>
    <n v="2.349E-2"/>
    <n v="0.11626"/>
    <n v="5.1339999999999997E-2"/>
    <n v="0.68084"/>
    <n v="7.5249999999999997E-2"/>
  </r>
  <r>
    <x v="1"/>
    <x v="32"/>
    <x v="2"/>
    <x v="6"/>
    <n v="127.08"/>
    <n v="226.19"/>
    <n v="22.619140000000002"/>
    <n v="0.62978000000000001"/>
    <n v="7.6400000000000001E-3"/>
    <n v="4.9500000000000002E-2"/>
    <n v="0.35504000000000002"/>
    <n v="1.74915"/>
    <n v="6.1620000000000001E-2"/>
  </r>
  <r>
    <x v="1"/>
    <x v="32"/>
    <x v="2"/>
    <x v="7"/>
    <n v="11.25"/>
    <n v="200"/>
    <n v="452"/>
    <n v="5.5809999999999998E-2"/>
    <n v="4.9439999999999998E-2"/>
    <n v="1E-4"/>
    <n v="4.5199999999999997E-3"/>
    <n v="0.14985999999999999"/>
    <n v="1.27328"/>
  </r>
  <r>
    <x v="1"/>
    <x v="32"/>
    <x v="2"/>
    <x v="8"/>
    <n v="33.21"/>
    <n v="205.63"/>
    <n v="567.54003999999998"/>
    <n v="0.16564999999999999"/>
    <n v="0.10249999999999999"/>
    <n v="1.2449999999999999E-2"/>
    <n v="4.3049999999999998E-2"/>
    <n v="0.45371"/>
    <n v="1.5858000000000001"/>
  </r>
  <r>
    <x v="1"/>
    <x v="32"/>
    <x v="2"/>
    <x v="9"/>
    <n v="4.3"/>
    <n v="200"/>
    <n v="278"/>
    <n v="2.1350000000000001E-2"/>
    <n v="1.9650000000000001E-2"/>
    <n v="3.0000000000000001E-5"/>
    <n v="8.1999999999999998E-4"/>
    <n v="5.6189999999999997E-2"/>
    <n v="0.78312999999999999"/>
  </r>
  <r>
    <x v="1"/>
    <x v="32"/>
    <x v="2"/>
    <x v="10"/>
    <n v="97.64"/>
    <n v="203.91"/>
    <n v="236.53906000000001"/>
    <n v="0.48404999999999998"/>
    <n v="0.24162"/>
    <n v="2.147E-2"/>
    <n v="0.12504999999999999"/>
    <n v="1.34196"/>
    <n v="0.66308999999999996"/>
  </r>
  <r>
    <x v="1"/>
    <x v="32"/>
    <x v="3"/>
    <x v="0"/>
    <n v="4.63"/>
    <n v="200"/>
    <n v="210"/>
    <n v="2.2970000000000001E-2"/>
    <n v="2.019E-2"/>
    <n v="3.2000000000000003E-4"/>
    <n v="1.8699999999999999E-3"/>
    <n v="6.1510000000000002E-2"/>
    <n v="0.59157000000000004"/>
  </r>
  <r>
    <x v="1"/>
    <x v="32"/>
    <x v="3"/>
    <x v="1"/>
    <n v="8.83"/>
    <n v="200"/>
    <n v="68"/>
    <n v="4.376E-2"/>
    <n v="1.592E-2"/>
    <n v="2.7599999999999999E-3"/>
    <n v="1.8020000000000001E-2"/>
    <n v="0.12085"/>
    <n v="0.19156000000000001"/>
  </r>
  <r>
    <x v="1"/>
    <x v="32"/>
    <x v="3"/>
    <x v="2"/>
    <n v="1.01"/>
    <n v="200"/>
    <n v="36"/>
    <n v="5.0099999999999997E-3"/>
    <n v="4.15E-3"/>
    <n v="1.0000000000000001E-5"/>
    <n v="2.7999999999999998E-4"/>
    <n v="1.3520000000000001E-2"/>
    <n v="0.10141"/>
  </r>
  <r>
    <x v="1"/>
    <x v="32"/>
    <x v="3"/>
    <x v="3"/>
    <n v="2"/>
    <n v="200"/>
    <n v="104"/>
    <n v="9.92E-3"/>
    <n v="8.4399999999999996E-3"/>
    <n v="2.5999999999999998E-4"/>
    <n v="2.9E-4"/>
    <n v="2.648E-2"/>
    <n v="0.29297000000000001"/>
  </r>
  <r>
    <x v="1"/>
    <x v="32"/>
    <x v="3"/>
    <x v="4"/>
    <n v="2.97"/>
    <n v="200"/>
    <n v="0"/>
    <n v="1.4710000000000001E-2"/>
    <n v="0"/>
    <n v="8.94E-3"/>
    <n v="3.62E-3"/>
    <n v="4.0869999999999997E-2"/>
    <n v="0"/>
  </r>
  <r>
    <x v="1"/>
    <x v="32"/>
    <x v="3"/>
    <x v="5"/>
    <n v="6.59"/>
    <n v="200"/>
    <n v="50"/>
    <n v="3.2649999999999998E-2"/>
    <n v="1.2330000000000001E-2"/>
    <n v="6.4900000000000001E-3"/>
    <n v="3.2499999999999999E-3"/>
    <n v="9.0240000000000001E-2"/>
    <n v="0.14085"/>
  </r>
  <r>
    <x v="1"/>
    <x v="32"/>
    <x v="3"/>
    <x v="6"/>
    <n v="15.41"/>
    <n v="212.01"/>
    <n v="6.3601099999999997"/>
    <n v="7.6369999999999993E-2"/>
    <n v="5.0000000000000002E-5"/>
    <n v="7.1399999999999996E-3"/>
    <n v="5.3310000000000003E-2"/>
    <n v="0.21207000000000001"/>
    <n v="1.77E-2"/>
  </r>
  <r>
    <x v="1"/>
    <x v="32"/>
    <x v="3"/>
    <x v="7"/>
    <n v="4.66"/>
    <n v="200"/>
    <n v="270"/>
    <n v="2.3130000000000001E-2"/>
    <n v="2.1649999999999999E-2"/>
    <n v="2.0000000000000002E-5"/>
    <n v="6.4000000000000005E-4"/>
    <n v="6.123E-2"/>
    <n v="0.76058999999999999"/>
  </r>
  <r>
    <x v="1"/>
    <x v="32"/>
    <x v="3"/>
    <x v="8"/>
    <n v="8.75"/>
    <n v="200"/>
    <n v="378"/>
    <n v="4.3409999999999997E-2"/>
    <n v="3.6540000000000003E-2"/>
    <n v="1.2E-4"/>
    <n v="3.5500000000000002E-3"/>
    <n v="0.11638999999999999"/>
    <n v="1.0648299999999999"/>
  </r>
  <r>
    <x v="1"/>
    <x v="32"/>
    <x v="3"/>
    <x v="9"/>
    <n v="3.67"/>
    <n v="200"/>
    <n v="240"/>
    <n v="1.822E-2"/>
    <n v="1.7739999999999999E-2"/>
    <n v="0"/>
    <n v="1.8000000000000001E-4"/>
    <n v="4.795E-2"/>
    <n v="0.67608000000000001"/>
  </r>
  <r>
    <x v="1"/>
    <x v="32"/>
    <x v="3"/>
    <x v="10"/>
    <n v="13.43"/>
    <n v="200"/>
    <n v="136"/>
    <n v="6.6559999999999994E-2"/>
    <n v="5.2839999999999998E-2"/>
    <n v="1.8699999999999999E-3"/>
    <n v="4.8500000000000001E-3"/>
    <n v="0.18340999999999999"/>
    <n v="0.38311000000000001"/>
  </r>
  <r>
    <x v="1"/>
    <x v="32"/>
    <x v="4"/>
    <x v="0"/>
    <n v="13.78"/>
    <n v="200"/>
    <n v="368"/>
    <n v="6.8330000000000002E-2"/>
    <n v="4.512E-2"/>
    <n v="1.8E-3"/>
    <n v="9.5399999999999999E-3"/>
    <n v="0.18575"/>
    <n v="1.0366599999999999"/>
  </r>
  <r>
    <x v="1"/>
    <x v="32"/>
    <x v="4"/>
    <x v="1"/>
    <n v="48.08"/>
    <n v="201.68"/>
    <n v="288.40039000000002"/>
    <n v="0.23838000000000001"/>
    <n v="8.3699999999999997E-2"/>
    <n v="2.4809999999999999E-2"/>
    <n v="2.6030000000000001E-2"/>
    <n v="0.65905000000000002"/>
    <n v="0.81081000000000003"/>
  </r>
  <r>
    <x v="1"/>
    <x v="32"/>
    <x v="4"/>
    <x v="2"/>
    <n v="4.72"/>
    <n v="200"/>
    <n v="130"/>
    <n v="2.3400000000000001E-2"/>
    <n v="1.695E-2"/>
    <n v="2.4000000000000001E-4"/>
    <n v="9.0000000000000006E-5"/>
    <n v="6.3570000000000002E-2"/>
    <n v="0.36620999999999998"/>
  </r>
  <r>
    <x v="1"/>
    <x v="32"/>
    <x v="4"/>
    <x v="3"/>
    <n v="6.92"/>
    <n v="200"/>
    <n v="278"/>
    <n v="3.4329999999999999E-2"/>
    <n v="2.7859999999999999E-2"/>
    <n v="8.9999999999999998E-4"/>
    <n v="7.2000000000000005E-4"/>
    <n v="9.2319999999999999E-2"/>
    <n v="0.78312999999999999"/>
  </r>
  <r>
    <x v="1"/>
    <x v="32"/>
    <x v="4"/>
    <x v="4"/>
    <n v="16.440000000000001"/>
    <n v="200"/>
    <n v="2"/>
    <n v="8.1449999999999995E-2"/>
    <n v="6.8999999999999997E-4"/>
    <n v="6.2829999999999997E-2"/>
    <n v="1.7799999999999999E-3"/>
    <n v="0.22622999999999999"/>
    <n v="5.6299999999999996E-3"/>
  </r>
  <r>
    <x v="1"/>
    <x v="32"/>
    <x v="4"/>
    <x v="5"/>
    <n v="34.36"/>
    <n v="203.67"/>
    <n v="105.91016"/>
    <n v="0.17033999999999999"/>
    <n v="3.4389999999999997E-2"/>
    <n v="5.0479999999999997E-2"/>
    <n v="5.7299999999999999E-3"/>
    <n v="0.47208"/>
    <n v="0.2969"/>
  </r>
  <r>
    <x v="1"/>
    <x v="32"/>
    <x v="4"/>
    <x v="6"/>
    <n v="85.12"/>
    <n v="231.78"/>
    <n v="20.859380000000002"/>
    <n v="0.42185"/>
    <n v="3.5E-4"/>
    <n v="7.26E-3"/>
    <n v="0.11175"/>
    <n v="1.1716"/>
    <n v="5.6430000000000001E-2"/>
  </r>
  <r>
    <x v="1"/>
    <x v="32"/>
    <x v="4"/>
    <x v="7"/>
    <n v="12.89"/>
    <n v="200"/>
    <n v="662"/>
    <n v="6.3960000000000003E-2"/>
    <n v="5.6309999999999999E-2"/>
    <n v="1.4999999999999999E-4"/>
    <n v="8.9999999999999998E-4"/>
    <n v="0.17033000000000001"/>
    <n v="1.8648499999999999"/>
  </r>
  <r>
    <x v="1"/>
    <x v="32"/>
    <x v="4"/>
    <x v="8"/>
    <n v="29.24"/>
    <n v="200.88"/>
    <n v="839.68017999999995"/>
    <n v="0.14518"/>
    <n v="9.1420000000000001E-2"/>
    <n v="1.523E-2"/>
    <n v="1.261E-2"/>
    <n v="0.39398"/>
    <n v="2.3622299999999998"/>
  </r>
  <r>
    <x v="1"/>
    <x v="32"/>
    <x v="4"/>
    <x v="9"/>
    <n v="9.2100000000000009"/>
    <n v="200.05"/>
    <n v="608.15002000000004"/>
    <n v="4.573E-2"/>
    <n v="4.283E-2"/>
    <n v="6.9999999999999994E-5"/>
    <n v="4.0000000000000002E-4"/>
    <n v="0.12035999999999999"/>
    <n v="1.7130700000000001"/>
  </r>
  <r>
    <x v="1"/>
    <x v="32"/>
    <x v="4"/>
    <x v="10"/>
    <n v="67.540000000000006"/>
    <n v="202.45"/>
    <n v="303.67968999999999"/>
    <n v="0.33484000000000003"/>
    <n v="0.13081999999999999"/>
    <n v="7.8300000000000002E-3"/>
    <n v="5.4989999999999997E-2"/>
    <n v="0.92679999999999996"/>
    <n v="0.85231999999999997"/>
  </r>
  <r>
    <x v="1"/>
    <x v="32"/>
    <x v="5"/>
    <x v="0"/>
    <n v="4.07"/>
    <n v="200"/>
    <n v="220"/>
    <n v="2.0199999999999999E-2"/>
    <n v="1.772E-2"/>
    <n v="4.0000000000000003E-5"/>
    <n v="9.3999999999999997E-4"/>
    <n v="5.3800000000000001E-2"/>
    <n v="0.61973999999999996"/>
  </r>
  <r>
    <x v="1"/>
    <x v="32"/>
    <x v="5"/>
    <x v="1"/>
    <n v="5.26"/>
    <n v="200"/>
    <n v="26"/>
    <n v="2.606E-2"/>
    <n v="7.6899999999999998E-3"/>
    <n v="1.42E-3"/>
    <n v="4.3600000000000002E-3"/>
    <n v="7.2139999999999996E-2"/>
    <n v="7.324E-2"/>
  </r>
  <r>
    <x v="1"/>
    <x v="32"/>
    <x v="5"/>
    <x v="2"/>
    <n v="0.82"/>
    <n v="200"/>
    <n v="40"/>
    <n v="4.0699999999999998E-3"/>
    <n v="3.1199999999999999E-3"/>
    <n v="0"/>
    <n v="2.0000000000000002E-5"/>
    <n v="1.0919999999999999E-2"/>
    <n v="0.11268"/>
  </r>
  <r>
    <x v="1"/>
    <x v="32"/>
    <x v="5"/>
    <x v="3"/>
    <n v="1.62"/>
    <n v="200"/>
    <n v="92"/>
    <n v="8.0400000000000003E-3"/>
    <n v="6.9100000000000003E-3"/>
    <n v="1.1E-4"/>
    <n v="1.1E-4"/>
    <n v="2.137E-2"/>
    <n v="0.25916"/>
  </r>
  <r>
    <x v="1"/>
    <x v="32"/>
    <x v="5"/>
    <x v="4"/>
    <n v="1.85"/>
    <n v="200"/>
    <n v="0"/>
    <n v="9.1699999999999993E-3"/>
    <n v="1.3999999999999999E-4"/>
    <n v="6.7400000000000003E-3"/>
    <n v="9.6000000000000002E-4"/>
    <n v="2.546E-2"/>
    <n v="0"/>
  </r>
  <r>
    <x v="1"/>
    <x v="32"/>
    <x v="5"/>
    <x v="5"/>
    <n v="4.1100000000000003"/>
    <n v="200"/>
    <n v="32"/>
    <n v="2.0369999999999999E-2"/>
    <n v="8.9099999999999995E-3"/>
    <n v="7.3400000000000002E-3"/>
    <n v="1.4599999999999999E-3"/>
    <n v="5.6270000000000001E-2"/>
    <n v="9.0139999999999998E-2"/>
  </r>
  <r>
    <x v="1"/>
    <x v="32"/>
    <x v="5"/>
    <x v="6"/>
    <n v="9.6199999999999992"/>
    <n v="215.99"/>
    <n v="4.3199500000000004"/>
    <n v="4.768E-2"/>
    <n v="0"/>
    <n v="2.1299999999999999E-3"/>
    <n v="1.0710000000000001E-2"/>
    <n v="0.13239999999999999"/>
    <n v="1.197E-2"/>
  </r>
  <r>
    <x v="1"/>
    <x v="32"/>
    <x v="5"/>
    <x v="7"/>
    <n v="2.68"/>
    <n v="200"/>
    <n v="166"/>
    <n v="1.3299999999999999E-2"/>
    <n v="1.1979999999999999E-2"/>
    <n v="2.0000000000000002E-5"/>
    <n v="2.0000000000000001E-4"/>
    <n v="3.5220000000000001E-2"/>
    <n v="0.46761999999999998"/>
  </r>
  <r>
    <x v="1"/>
    <x v="32"/>
    <x v="5"/>
    <x v="8"/>
    <n v="4.5599999999999996"/>
    <n v="200"/>
    <n v="190"/>
    <n v="2.2620000000000001E-2"/>
    <n v="1.61E-2"/>
    <n v="5.1000000000000004E-4"/>
    <n v="1.97E-3"/>
    <n v="6.087E-2"/>
    <n v="0.53522999999999998"/>
  </r>
  <r>
    <x v="1"/>
    <x v="32"/>
    <x v="5"/>
    <x v="9"/>
    <n v="0.89"/>
    <n v="200"/>
    <n v="66"/>
    <n v="4.4200000000000003E-3"/>
    <n v="4.1999999999999997E-3"/>
    <n v="1.0000000000000001E-5"/>
    <n v="9.0000000000000006E-5"/>
    <n v="1.163E-2"/>
    <n v="0.18592"/>
  </r>
  <r>
    <x v="1"/>
    <x v="32"/>
    <x v="5"/>
    <x v="10"/>
    <n v="8.4700000000000006"/>
    <n v="200"/>
    <n v="100"/>
    <n v="4.1980000000000003E-2"/>
    <n v="3.3099999999999997E-2"/>
    <n v="2.9E-4"/>
    <n v="3.2200000000000002E-3"/>
    <n v="0.11559999999999999"/>
    <n v="0.28170000000000001"/>
  </r>
  <r>
    <x v="1"/>
    <x v="32"/>
    <x v="6"/>
    <x v="0"/>
    <n v="6.67"/>
    <n v="204.69"/>
    <n v="276.32996000000003"/>
    <n v="3.3399999999999999E-2"/>
    <n v="2.589E-2"/>
    <n v="3.6000000000000002E-4"/>
    <n v="3.65E-3"/>
    <n v="8.9709999999999998E-2"/>
    <n v="0.77234999999999998"/>
  </r>
  <r>
    <x v="1"/>
    <x v="32"/>
    <x v="6"/>
    <x v="1"/>
    <n v="16.670000000000002"/>
    <n v="202.24"/>
    <n v="212.35007999999999"/>
    <n v="8.2790000000000002E-2"/>
    <n v="3.5889999999999998E-2"/>
    <n v="1.3050000000000001E-2"/>
    <n v="1.047E-2"/>
    <n v="0.22764999999999999"/>
    <n v="0.59633999999999998"/>
  </r>
  <r>
    <x v="1"/>
    <x v="32"/>
    <x v="6"/>
    <x v="2"/>
    <n v="2.1800000000000002"/>
    <n v="200"/>
    <n v="90"/>
    <n v="1.081E-2"/>
    <n v="7.7099999999999998E-3"/>
    <n v="3.0000000000000001E-5"/>
    <n v="8.0000000000000007E-5"/>
    <n v="2.9069999999999999E-2"/>
    <n v="0.25352999999999998"/>
  </r>
  <r>
    <x v="1"/>
    <x v="32"/>
    <x v="6"/>
    <x v="3"/>
    <n v="3.35"/>
    <n v="200"/>
    <n v="162"/>
    <n v="1.6619999999999999E-2"/>
    <n v="1.3469999999999999E-2"/>
    <n v="5.5999999999999995E-4"/>
    <n v="1.3999999999999999E-4"/>
    <n v="4.4350000000000001E-2"/>
    <n v="0.45634999999999998"/>
  </r>
  <r>
    <x v="1"/>
    <x v="32"/>
    <x v="6"/>
    <x v="4"/>
    <n v="5.07"/>
    <n v="365.99"/>
    <n v="3.6599699999999999"/>
    <n v="2.5239999999999999E-2"/>
    <n v="0"/>
    <n v="1.8919999999999999E-2"/>
    <n v="2.48E-3"/>
    <n v="7.0080000000000003E-2"/>
    <n v="9.0799999999999995E-3"/>
  </r>
  <r>
    <x v="1"/>
    <x v="32"/>
    <x v="6"/>
    <x v="5"/>
    <n v="11.26"/>
    <n v="200"/>
    <n v="82"/>
    <n v="5.5800000000000002E-2"/>
    <n v="2.078E-2"/>
    <n v="1.302E-2"/>
    <n v="3.15E-3"/>
    <n v="0.15412999999999999"/>
    <n v="0.23099"/>
  </r>
  <r>
    <x v="1"/>
    <x v="32"/>
    <x v="6"/>
    <x v="6"/>
    <n v="26.27"/>
    <n v="261"/>
    <n v="18.270019999999999"/>
    <n v="0.13039000000000001"/>
    <n v="0"/>
    <n v="9.7599999999999996E-3"/>
    <n v="5.5800000000000002E-2"/>
    <n v="0.36202000000000001"/>
    <n v="4.8239999999999998E-2"/>
  </r>
  <r>
    <x v="1"/>
    <x v="32"/>
    <x v="6"/>
    <x v="7"/>
    <n v="8.41"/>
    <n v="200"/>
    <n v="488"/>
    <n v="4.1739999999999999E-2"/>
    <n v="3.771E-2"/>
    <n v="2.2000000000000001E-4"/>
    <n v="7.6999999999999996E-4"/>
    <n v="0.11047"/>
    <n v="1.3747"/>
  </r>
  <r>
    <x v="1"/>
    <x v="32"/>
    <x v="6"/>
    <x v="8"/>
    <n v="14.2"/>
    <n v="200.52"/>
    <n v="593.54003999999998"/>
    <n v="7.0550000000000002E-2"/>
    <n v="5.339E-2"/>
    <n v="3.98E-3"/>
    <n v="5.7499999999999999E-3"/>
    <n v="0.18934000000000001"/>
    <n v="1.6710700000000001"/>
  </r>
  <r>
    <x v="1"/>
    <x v="32"/>
    <x v="6"/>
    <x v="9"/>
    <n v="7.13"/>
    <n v="200.9"/>
    <n v="464.07996000000003"/>
    <n v="3.5549999999999998E-2"/>
    <n v="3.2390000000000002E-2"/>
    <n v="1.2E-4"/>
    <n v="4.4000000000000002E-4"/>
    <n v="9.357E-2"/>
    <n v="1.3057099999999999"/>
  </r>
  <r>
    <x v="1"/>
    <x v="32"/>
    <x v="6"/>
    <x v="10"/>
    <n v="25.14"/>
    <n v="200"/>
    <n v="378"/>
    <n v="0.12461"/>
    <n v="7.424E-2"/>
    <n v="1.09E-3"/>
    <n v="6.4599999999999996E-3"/>
    <n v="0.34194000000000002"/>
    <n v="1.0648299999999999"/>
  </r>
  <r>
    <x v="1"/>
    <x v="32"/>
    <x v="7"/>
    <x v="0"/>
    <n v="3.59"/>
    <n v="200.69"/>
    <n v="124.42999"/>
    <n v="1.7829999999999999E-2"/>
    <n v="1.3990000000000001E-2"/>
    <n v="1.7000000000000001E-4"/>
    <n v="2.5500000000000002E-3"/>
    <n v="4.8189999999999997E-2"/>
    <n v="0.35024"/>
  </r>
  <r>
    <x v="1"/>
    <x v="32"/>
    <x v="7"/>
    <x v="1"/>
    <n v="10.8"/>
    <n v="202.85"/>
    <n v="81.139889999999994"/>
    <n v="5.364E-2"/>
    <n v="2.5680000000000001E-2"/>
    <n v="5.96E-3"/>
    <n v="1.337E-2"/>
    <n v="0.14815"/>
    <n v="0.22783"/>
  </r>
  <r>
    <x v="1"/>
    <x v="32"/>
    <x v="7"/>
    <x v="2"/>
    <n v="1.04"/>
    <n v="200"/>
    <n v="32"/>
    <n v="5.1599999999999997E-3"/>
    <n v="3.7499999999999999E-3"/>
    <n v="3.0000000000000001E-5"/>
    <n v="4.2000000000000002E-4"/>
    <n v="1.3990000000000001E-2"/>
    <n v="9.0139999999999998E-2"/>
  </r>
  <r>
    <x v="1"/>
    <x v="32"/>
    <x v="7"/>
    <x v="3"/>
    <n v="1.79"/>
    <n v="200"/>
    <n v="78"/>
    <n v="8.8800000000000007E-3"/>
    <n v="7.7400000000000004E-3"/>
    <n v="2.4000000000000001E-4"/>
    <n v="1.8000000000000001E-4"/>
    <n v="2.3810000000000001E-2"/>
    <n v="0.21973000000000001"/>
  </r>
  <r>
    <x v="1"/>
    <x v="32"/>
    <x v="7"/>
    <x v="4"/>
    <n v="3.59"/>
    <n v="200"/>
    <n v="0"/>
    <n v="1.779E-2"/>
    <n v="0"/>
    <n v="1.4460000000000001E-2"/>
    <n v="7.2000000000000005E-4"/>
    <n v="4.9399999999999999E-2"/>
    <n v="0"/>
  </r>
  <r>
    <x v="1"/>
    <x v="32"/>
    <x v="7"/>
    <x v="5"/>
    <n v="7.91"/>
    <n v="295.8"/>
    <n v="59.160029999999999"/>
    <n v="4.5069999999999999E-2"/>
    <n v="1.47E-2"/>
    <n v="2.785E-2"/>
    <n v="8.1999999999999998E-4"/>
    <n v="0.12406"/>
    <n v="0.14430000000000001"/>
  </r>
  <r>
    <x v="1"/>
    <x v="32"/>
    <x v="7"/>
    <x v="6"/>
    <n v="19.02"/>
    <n v="581.74"/>
    <n v="23.270019999999999"/>
    <n v="9.7070000000000004E-2"/>
    <n v="0"/>
    <n v="1.6230000000000001E-2"/>
    <n v="5.738E-2"/>
    <n v="0.26909"/>
    <n v="4.9750000000000003E-2"/>
  </r>
  <r>
    <x v="1"/>
    <x v="32"/>
    <x v="7"/>
    <x v="7"/>
    <n v="4.8600000000000003"/>
    <n v="200"/>
    <n v="280"/>
    <n v="2.4119999999999999E-2"/>
    <n v="2.2360000000000001E-2"/>
    <n v="4.0000000000000003E-5"/>
    <n v="1.24E-3"/>
    <n v="6.3920000000000005E-2"/>
    <n v="0.78876000000000002"/>
  </r>
  <r>
    <x v="1"/>
    <x v="32"/>
    <x v="7"/>
    <x v="8"/>
    <n v="6.66"/>
    <n v="202.36"/>
    <n v="200.33996999999999"/>
    <n v="3.3489999999999999E-2"/>
    <n v="1.975E-2"/>
    <n v="3.7000000000000002E-3"/>
    <n v="6.0499999999999998E-3"/>
    <n v="9.0770000000000003E-2"/>
    <n v="0.56252000000000002"/>
  </r>
  <r>
    <x v="1"/>
    <x v="32"/>
    <x v="7"/>
    <x v="9"/>
    <n v="2.34"/>
    <n v="200"/>
    <n v="160"/>
    <n v="1.162E-2"/>
    <n v="1.119E-2"/>
    <n v="1.0000000000000001E-5"/>
    <n v="4.8000000000000001E-4"/>
    <n v="3.057E-2"/>
    <n v="0.45072000000000001"/>
  </r>
  <r>
    <x v="1"/>
    <x v="32"/>
    <x v="7"/>
    <x v="10"/>
    <n v="16.57"/>
    <n v="200"/>
    <n v="172"/>
    <n v="8.2119999999999999E-2"/>
    <n v="6.3589999999999994E-2"/>
    <n v="2.1000000000000001E-4"/>
    <n v="1.559E-2"/>
    <n v="0.22620000000000001"/>
    <n v="0.48452000000000001"/>
  </r>
  <r>
    <x v="1"/>
    <x v="32"/>
    <x v="8"/>
    <x v="0"/>
    <n v="24.57"/>
    <n v="239.56"/>
    <n v="562.95996000000002"/>
    <n v="0.17302999999999999"/>
    <n v="4.1279999999999997E-2"/>
    <n v="5.006E-2"/>
    <n v="3.6859999999999997E-2"/>
    <n v="0.46433000000000002"/>
    <n v="1.50793"/>
  </r>
  <r>
    <x v="1"/>
    <x v="32"/>
    <x v="8"/>
    <x v="1"/>
    <n v="29.28"/>
    <n v="200"/>
    <n v="290"/>
    <n v="0.14940000000000001"/>
    <n v="0.11207"/>
    <n v="4.79E-3"/>
    <n v="1.6760000000000001E-2"/>
    <n v="0.41128999999999999"/>
    <n v="0.81693000000000005"/>
  </r>
  <r>
    <x v="1"/>
    <x v="32"/>
    <x v="8"/>
    <x v="2"/>
    <n v="2.64"/>
    <n v="202.06"/>
    <n v="72.739990000000006"/>
    <n v="1.316E-2"/>
    <n v="5.4999999999999997E-3"/>
    <n v="1.1E-4"/>
    <n v="5.1999999999999995E-4"/>
    <n v="3.576E-2"/>
    <n v="0.20441000000000001"/>
  </r>
  <r>
    <x v="1"/>
    <x v="32"/>
    <x v="8"/>
    <x v="3"/>
    <n v="5.43"/>
    <n v="200"/>
    <n v="204"/>
    <n v="2.6939999999999999E-2"/>
    <n v="1.847E-2"/>
    <n v="2.63E-3"/>
    <n v="1.42E-3"/>
    <n v="7.2220000000000006E-2"/>
    <n v="0.57467000000000001"/>
  </r>
  <r>
    <x v="1"/>
    <x v="32"/>
    <x v="8"/>
    <x v="4"/>
    <n v="32.75"/>
    <n v="1025.17"/>
    <n v="1158.43958"/>
    <n v="0.65183000000000002"/>
    <n v="2.7E-4"/>
    <n v="0.2913"/>
    <n v="0.17074"/>
    <n v="1.75139"/>
    <n v="2.2640600000000002"/>
  </r>
  <r>
    <x v="1"/>
    <x v="32"/>
    <x v="8"/>
    <x v="5"/>
    <n v="22.58"/>
    <n v="634.55999999999995"/>
    <n v="349.00977"/>
    <n v="0.24084"/>
    <n v="4.0329999999999998E-2"/>
    <n v="0.14773"/>
    <n v="3.1900000000000001E-3"/>
    <n v="0.65444999999999998"/>
    <n v="0.69787999999999994"/>
  </r>
  <r>
    <x v="1"/>
    <x v="32"/>
    <x v="8"/>
    <x v="6"/>
    <n v="128.01"/>
    <n v="299.99"/>
    <n v="1190.9414099999999"/>
    <n v="0.84755000000000003"/>
    <n v="0"/>
    <n v="0.13783999999999999"/>
    <n v="0.35432000000000002"/>
    <n v="2.2905099999999998"/>
    <n v="2.9604900000000001"/>
  </r>
  <r>
    <x v="1"/>
    <x v="32"/>
    <x v="8"/>
    <x v="7"/>
    <n v="10.73"/>
    <n v="200"/>
    <n v="586"/>
    <n v="5.3249999999999999E-2"/>
    <n v="4.8180000000000001E-2"/>
    <n v="1.1E-4"/>
    <n v="1.32E-3"/>
    <n v="0.14127000000000001"/>
    <n v="1.65076"/>
  </r>
  <r>
    <x v="1"/>
    <x v="32"/>
    <x v="8"/>
    <x v="8"/>
    <n v="67.92"/>
    <n v="258.44"/>
    <n v="1276.6796899999999"/>
    <n v="0.49064999999999998"/>
    <n v="5.772E-2"/>
    <n v="7.0599999999999996E-2"/>
    <n v="0.13897000000000001"/>
    <n v="1.31338"/>
    <n v="3.3228800000000001"/>
  </r>
  <r>
    <x v="1"/>
    <x v="32"/>
    <x v="8"/>
    <x v="9"/>
    <n v="10.82"/>
    <n v="200.14"/>
    <n v="630.44994999999994"/>
    <n v="5.3960000000000001E-2"/>
    <n v="4.5400000000000003E-2"/>
    <n v="7.7999999999999999E-4"/>
    <n v="2.5400000000000002E-3"/>
    <n v="0.14224999999999999"/>
    <n v="1.7757099999999999"/>
  </r>
  <r>
    <x v="1"/>
    <x v="32"/>
    <x v="8"/>
    <x v="10"/>
    <n v="42.38"/>
    <n v="214.09"/>
    <n v="342.5498"/>
    <n v="0.21981999999999999"/>
    <n v="0.11108999999999999"/>
    <n v="5.8900000000000003E-3"/>
    <n v="2.8199999999999999E-2"/>
    <n v="0.60511000000000004"/>
    <n v="0.94594"/>
  </r>
  <r>
    <x v="1"/>
    <x v="33"/>
    <x v="0"/>
    <x v="0"/>
    <n v="7.15"/>
    <n v="201.16"/>
    <n v="173"/>
    <n v="3.5990000000000001E-2"/>
    <n v="1.7950000000000001E-2"/>
    <n v="1E-4"/>
    <n v="4.2300000000000003E-3"/>
    <n v="9.6089999999999995E-2"/>
    <n v="0.48670000000000002"/>
  </r>
  <r>
    <x v="1"/>
    <x v="33"/>
    <x v="0"/>
    <x v="1"/>
    <n v="10.82"/>
    <n v="257.3"/>
    <n v="110.63988000000001"/>
    <n v="6.5329999999999999E-2"/>
    <n v="1.379E-2"/>
    <n v="8.9599999999999992E-3"/>
    <n v="1.4800000000000001E-2"/>
    <n v="0.17735000000000001"/>
    <n v="0.29443000000000003"/>
  </r>
  <r>
    <x v="1"/>
    <x v="33"/>
    <x v="0"/>
    <x v="2"/>
    <n v="1.06"/>
    <n v="200"/>
    <n v="34"/>
    <n v="5.2599999999999999E-3"/>
    <n v="3.5300000000000002E-3"/>
    <n v="0"/>
    <n v="1.3999999999999999E-4"/>
    <n v="1.41E-2"/>
    <n v="9.5780000000000004E-2"/>
  </r>
  <r>
    <x v="1"/>
    <x v="33"/>
    <x v="0"/>
    <x v="3"/>
    <n v="1.89"/>
    <n v="200"/>
    <n v="74"/>
    <n v="9.3799999999999994E-3"/>
    <n v="8.1799999999999998E-3"/>
    <n v="6.9999999999999994E-5"/>
    <n v="6.0000000000000002E-5"/>
    <n v="2.494E-2"/>
    <n v="0.20846000000000001"/>
  </r>
  <r>
    <x v="1"/>
    <x v="33"/>
    <x v="0"/>
    <x v="4"/>
    <n v="8.33"/>
    <n v="557.75"/>
    <n v="178.47998000000001"/>
    <n v="9.9769999999999998E-2"/>
    <n v="0"/>
    <n v="8.8800000000000007E-3"/>
    <n v="2.7279999999999999E-2"/>
    <n v="0.26766000000000001"/>
    <n v="0.38100000000000001"/>
  </r>
  <r>
    <x v="1"/>
    <x v="33"/>
    <x v="0"/>
    <x v="5"/>
    <n v="14.51"/>
    <n v="231.89"/>
    <n v="146.09009"/>
    <n v="8.2530000000000006E-2"/>
    <n v="5.3899999999999998E-3"/>
    <n v="1.694E-2"/>
    <n v="1.321E-2"/>
    <n v="0.22245999999999999"/>
    <n v="0.39517000000000002"/>
  </r>
  <r>
    <x v="1"/>
    <x v="33"/>
    <x v="0"/>
    <x v="6"/>
    <n v="13.68"/>
    <n v="420"/>
    <n v="67.199950000000001"/>
    <n v="8.5930000000000006E-2"/>
    <n v="1.107E-2"/>
    <n v="2.9E-4"/>
    <n v="2.5049999999999999E-2"/>
    <n v="0.23538000000000001"/>
    <n v="0.15977"/>
  </r>
  <r>
    <x v="1"/>
    <x v="33"/>
    <x v="0"/>
    <x v="7"/>
    <n v="3.37"/>
    <n v="200"/>
    <n v="148"/>
    <n v="1.6729999999999998E-2"/>
    <n v="1.494E-2"/>
    <n v="1.0000000000000001E-5"/>
    <n v="4.0000000000000002E-4"/>
    <n v="4.428E-2"/>
    <n v="0.41692000000000001"/>
  </r>
  <r>
    <x v="1"/>
    <x v="33"/>
    <x v="0"/>
    <x v="8"/>
    <n v="10.9"/>
    <n v="227.54"/>
    <n v="309.45996000000002"/>
    <n v="7.0959999999999995E-2"/>
    <n v="2.98E-2"/>
    <n v="1.41E-3"/>
    <n v="7.8399999999999997E-3"/>
    <n v="0.18964"/>
    <n v="0.84165999999999996"/>
  </r>
  <r>
    <x v="1"/>
    <x v="33"/>
    <x v="0"/>
    <x v="9"/>
    <n v="5.34"/>
    <n v="206.18"/>
    <n v="140.19995"/>
    <n v="2.8549999999999999E-2"/>
    <n v="8.9999999999999993E-3"/>
    <n v="3.4000000000000002E-4"/>
    <n v="9.0200000000000002E-3"/>
    <n v="7.5829999999999995E-2"/>
    <n v="0.39216000000000001"/>
  </r>
  <r>
    <x v="1"/>
    <x v="33"/>
    <x v="0"/>
    <x v="10"/>
    <n v="16.34"/>
    <n v="282.39"/>
    <n v="203.31981999999999"/>
    <n v="0.11464000000000001"/>
    <n v="3.0540000000000001E-2"/>
    <n v="1.17E-3"/>
    <n v="2.0889999999999999E-2"/>
    <n v="0.31017"/>
    <n v="0.50704000000000005"/>
  </r>
  <r>
    <x v="1"/>
    <x v="33"/>
    <x v="1"/>
    <x v="0"/>
    <n v="123.76"/>
    <n v="247.43"/>
    <n v="1511.80078"/>
    <n v="0.77080000000000004"/>
    <n v="2.8330000000000001E-2"/>
    <n v="2.349E-2"/>
    <n v="0.45790999999999998"/>
    <n v="2.0633900000000001"/>
    <n v="3.9659499999999999"/>
  </r>
  <r>
    <x v="1"/>
    <x v="33"/>
    <x v="1"/>
    <x v="1"/>
    <n v="39.44"/>
    <n v="234.21"/>
    <n v="77.290040000000005"/>
    <n v="0.19636999999999999"/>
    <n v="5.5539999999999999E-2"/>
    <n v="3.0939999999999999E-2"/>
    <n v="0.11171"/>
    <n v="0.54439000000000004"/>
    <n v="0.20887"/>
  </r>
  <r>
    <x v="1"/>
    <x v="33"/>
    <x v="1"/>
    <x v="2"/>
    <n v="65.92"/>
    <n v="390.03"/>
    <n v="1322.1894500000001"/>
    <n v="0.63919999999999999"/>
    <n v="3.9100000000000003E-3"/>
    <n v="2.9499999999999998E-2"/>
    <n v="0.41382999999999998"/>
    <n v="1.7089399999999999"/>
    <n v="3.2342200000000001"/>
  </r>
  <r>
    <x v="1"/>
    <x v="33"/>
    <x v="1"/>
    <x v="3"/>
    <n v="4.4000000000000004"/>
    <n v="200"/>
    <n v="104"/>
    <n v="2.1819999999999999E-2"/>
    <n v="1.8620000000000001E-2"/>
    <n v="7.9000000000000001E-4"/>
    <n v="6.8000000000000005E-4"/>
    <n v="5.9139999999999998E-2"/>
    <n v="0.29297000000000001"/>
  </r>
  <r>
    <x v="1"/>
    <x v="33"/>
    <x v="1"/>
    <x v="4"/>
    <n v="34.53"/>
    <n v="1624.85"/>
    <n v="2112.3085900000001"/>
    <n v="0.94567000000000001"/>
    <n v="7.0499999999999993E-2"/>
    <n v="0.33461999999999997"/>
    <n v="0.33700000000000002"/>
    <n v="2.5314299999999998"/>
    <n v="3.8008899999999999"/>
  </r>
  <r>
    <x v="1"/>
    <x v="33"/>
    <x v="1"/>
    <x v="5"/>
    <n v="179.58"/>
    <n v="298.72000000000003"/>
    <n v="2682.48828"/>
    <n v="1.2797499999999999"/>
    <n v="8.473E-2"/>
    <n v="0.59089000000000003"/>
    <n v="0.29061999999999999"/>
    <n v="3.4301400000000002"/>
    <n v="6.7761300000000002"/>
  </r>
  <r>
    <x v="1"/>
    <x v="33"/>
    <x v="1"/>
    <x v="6"/>
    <n v="501.97"/>
    <n v="357.97"/>
    <n v="7717.84375"/>
    <n v="4.3112899999999996"/>
    <n v="4.0000000000000003E-5"/>
    <n v="0.63461000000000001"/>
    <n v="2.3326500000000001"/>
    <n v="11.56644"/>
    <n v="18.16301"/>
  </r>
  <r>
    <x v="1"/>
    <x v="33"/>
    <x v="1"/>
    <x v="7"/>
    <n v="7.55"/>
    <n v="200"/>
    <n v="250"/>
    <n v="3.746E-2"/>
    <n v="3.3259999999999998E-2"/>
    <n v="1.6000000000000001E-4"/>
    <n v="2.1199999999999999E-3"/>
    <n v="0.10031"/>
    <n v="0.70425000000000004"/>
  </r>
  <r>
    <x v="1"/>
    <x v="33"/>
    <x v="1"/>
    <x v="8"/>
    <n v="32.840000000000003"/>
    <n v="592.09"/>
    <n v="1409.1796899999999"/>
    <n v="0.62644999999999995"/>
    <n v="6.6589999999999996E-2"/>
    <n v="0.38996999999999998"/>
    <n v="1.384E-2"/>
    <n v="1.6826099999999999"/>
    <n v="2.8559299999999999"/>
  </r>
  <r>
    <x v="1"/>
    <x v="33"/>
    <x v="1"/>
    <x v="9"/>
    <n v="34.549999999999997"/>
    <n v="209.58"/>
    <n v="551.2002"/>
    <n v="0.18293999999999999"/>
    <n v="1.7919999999999998E-2"/>
    <n v="1.74E-3"/>
    <n v="9.6530000000000005E-2"/>
    <n v="0.48758000000000001"/>
    <n v="1.53739"/>
  </r>
  <r>
    <x v="1"/>
    <x v="33"/>
    <x v="1"/>
    <x v="10"/>
    <n v="87.5"/>
    <n v="827.66"/>
    <n v="2251.23828"/>
    <n v="1.2154700000000001"/>
    <n v="0.12881000000000001"/>
    <n v="2.8639999999999999E-2"/>
    <n v="0.19181000000000001"/>
    <n v="3.2725300000000002"/>
    <n v="4.4135099999999996"/>
  </r>
  <r>
    <x v="1"/>
    <x v="33"/>
    <x v="2"/>
    <x v="0"/>
    <n v="18.649999999999999"/>
    <n v="200"/>
    <n v="310"/>
    <n v="9.2460000000000001E-2"/>
    <n v="6.5180000000000002E-2"/>
    <n v="2.97E-3"/>
    <n v="1.9050000000000001E-2"/>
    <n v="0.25220999999999999"/>
    <n v="0.87326999999999999"/>
  </r>
  <r>
    <x v="1"/>
    <x v="33"/>
    <x v="2"/>
    <x v="1"/>
    <n v="67.87"/>
    <n v="247.43"/>
    <n v="148.45996"/>
    <n v="0.33923999999999999"/>
    <n v="0.11260000000000001"/>
    <n v="6.4030000000000004E-2"/>
    <n v="0.18171999999999999"/>
    <n v="0.94015000000000004"/>
    <n v="0.39509"/>
  </r>
  <r>
    <x v="1"/>
    <x v="33"/>
    <x v="2"/>
    <x v="2"/>
    <n v="5.23"/>
    <n v="200"/>
    <n v="56"/>
    <n v="2.5919999999999999E-2"/>
    <n v="1.6750000000000001E-2"/>
    <n v="8.0000000000000007E-5"/>
    <n v="1.8E-3"/>
    <n v="7.1169999999999997E-2"/>
    <n v="0.15775"/>
  </r>
  <r>
    <x v="1"/>
    <x v="33"/>
    <x v="2"/>
    <x v="3"/>
    <n v="6.9"/>
    <n v="200"/>
    <n v="136"/>
    <n v="3.4209999999999997E-2"/>
    <n v="2.7699999999999999E-2"/>
    <n v="1.2099999999999999E-3"/>
    <n v="1.89E-3"/>
    <n v="9.3020000000000005E-2"/>
    <n v="0.38311000000000001"/>
  </r>
  <r>
    <x v="1"/>
    <x v="33"/>
    <x v="2"/>
    <x v="4"/>
    <n v="24.54"/>
    <n v="200"/>
    <n v="0"/>
    <n v="0.12157999999999999"/>
    <n v="7.6999999999999996E-4"/>
    <n v="0.10301"/>
    <n v="2.7999999999999998E-4"/>
    <n v="0.33771000000000001"/>
    <n v="0"/>
  </r>
  <r>
    <x v="1"/>
    <x v="33"/>
    <x v="2"/>
    <x v="5"/>
    <n v="49.61"/>
    <n v="207"/>
    <n v="26.910160000000001"/>
    <n v="0.24587000000000001"/>
    <n v="2.368E-2"/>
    <n v="0.11645"/>
    <n v="5.1470000000000002E-2"/>
    <n v="0.68259000000000003"/>
    <n v="7.5249999999999997E-2"/>
  </r>
  <r>
    <x v="1"/>
    <x v="33"/>
    <x v="2"/>
    <x v="6"/>
    <n v="127.18"/>
    <n v="226.19"/>
    <n v="22.619140000000002"/>
    <n v="0.63034000000000001"/>
    <n v="7.6699999999999997E-3"/>
    <n v="4.9520000000000002E-2"/>
    <n v="0.35526999999999997"/>
    <n v="1.7506299999999999"/>
    <n v="6.1620000000000001E-2"/>
  </r>
  <r>
    <x v="1"/>
    <x v="33"/>
    <x v="2"/>
    <x v="7"/>
    <n v="13.54"/>
    <n v="200"/>
    <n v="458"/>
    <n v="6.7180000000000004E-2"/>
    <n v="5.9929999999999997E-2"/>
    <n v="1.1E-4"/>
    <n v="5.1599999999999997E-3"/>
    <n v="0.17977000000000001"/>
    <n v="1.2901899999999999"/>
  </r>
  <r>
    <x v="1"/>
    <x v="33"/>
    <x v="2"/>
    <x v="8"/>
    <n v="36"/>
    <n v="205.57"/>
    <n v="573.54003999999998"/>
    <n v="0.17988999999999999"/>
    <n v="0.11491"/>
    <n v="1.26E-2"/>
    <n v="4.4470000000000003E-2"/>
    <n v="0.49118000000000001"/>
    <n v="1.6027"/>
  </r>
  <r>
    <x v="1"/>
    <x v="33"/>
    <x v="2"/>
    <x v="9"/>
    <n v="5.7"/>
    <n v="200"/>
    <n v="280"/>
    <n v="2.8299999999999999E-2"/>
    <n v="2.6020000000000001E-2"/>
    <n v="3.0000000000000001E-5"/>
    <n v="1.1100000000000001E-3"/>
    <n v="7.4480000000000005E-2"/>
    <n v="0.78876000000000002"/>
  </r>
  <r>
    <x v="1"/>
    <x v="33"/>
    <x v="2"/>
    <x v="10"/>
    <n v="98.82"/>
    <n v="203.85"/>
    <n v="240.53905"/>
    <n v="0.49002000000000001"/>
    <n v="0.247"/>
    <n v="2.1499999999999998E-2"/>
    <n v="0.12534000000000001"/>
    <n v="1.3576699999999999"/>
    <n v="0.67435999999999996"/>
  </r>
  <r>
    <x v="1"/>
    <x v="33"/>
    <x v="3"/>
    <x v="0"/>
    <n v="5.69"/>
    <n v="200"/>
    <n v="212"/>
    <n v="2.8230000000000002E-2"/>
    <n v="2.5250000000000002E-2"/>
    <n v="3.3E-4"/>
    <n v="2.0600000000000002E-3"/>
    <n v="7.5359999999999996E-2"/>
    <n v="0.59719999999999995"/>
  </r>
  <r>
    <x v="1"/>
    <x v="33"/>
    <x v="3"/>
    <x v="1"/>
    <n v="9.18"/>
    <n v="200"/>
    <n v="70"/>
    <n v="4.5490000000000003E-2"/>
    <n v="1.7100000000000001E-2"/>
    <n v="2.8E-3"/>
    <n v="1.8360000000000001E-2"/>
    <n v="0.12543000000000001"/>
    <n v="0.19719"/>
  </r>
  <r>
    <x v="1"/>
    <x v="33"/>
    <x v="3"/>
    <x v="2"/>
    <n v="1.19"/>
    <n v="200"/>
    <n v="36"/>
    <n v="5.8999999999999999E-3"/>
    <n v="4.9100000000000003E-3"/>
    <n v="1.0000000000000001E-5"/>
    <n v="3.2000000000000003E-4"/>
    <n v="1.5869999999999999E-2"/>
    <n v="0.10141"/>
  </r>
  <r>
    <x v="1"/>
    <x v="33"/>
    <x v="3"/>
    <x v="3"/>
    <n v="2.5299999999999998"/>
    <n v="200"/>
    <n v="106"/>
    <n v="1.255E-2"/>
    <n v="1.072E-2"/>
    <n v="3.2000000000000003E-4"/>
    <n v="3.6000000000000002E-4"/>
    <n v="3.3399999999999999E-2"/>
    <n v="0.29859999999999998"/>
  </r>
  <r>
    <x v="1"/>
    <x v="33"/>
    <x v="3"/>
    <x v="4"/>
    <n v="2.97"/>
    <n v="200"/>
    <n v="0"/>
    <n v="1.4710000000000001E-2"/>
    <n v="0"/>
    <n v="8.94E-3"/>
    <n v="3.62E-3"/>
    <n v="4.0869999999999997E-2"/>
    <n v="0"/>
  </r>
  <r>
    <x v="1"/>
    <x v="33"/>
    <x v="3"/>
    <x v="5"/>
    <n v="6.84"/>
    <n v="200"/>
    <n v="50"/>
    <n v="3.39E-2"/>
    <n v="1.328E-2"/>
    <n v="6.5500000000000003E-3"/>
    <n v="3.3E-3"/>
    <n v="9.35E-2"/>
    <n v="0.14085"/>
  </r>
  <r>
    <x v="1"/>
    <x v="33"/>
    <x v="3"/>
    <x v="6"/>
    <n v="15.44"/>
    <n v="212.01"/>
    <n v="6.3601099999999997"/>
    <n v="7.6520000000000005E-2"/>
    <n v="5.0000000000000002E-5"/>
    <n v="7.1500000000000001E-3"/>
    <n v="5.3420000000000002E-2"/>
    <n v="0.21249000000000001"/>
    <n v="1.77E-2"/>
  </r>
  <r>
    <x v="1"/>
    <x v="33"/>
    <x v="3"/>
    <x v="7"/>
    <n v="6.02"/>
    <n v="200"/>
    <n v="272"/>
    <n v="2.988E-2"/>
    <n v="2.8029999999999999E-2"/>
    <n v="2.0000000000000002E-5"/>
    <n v="8.0999999999999996E-4"/>
    <n v="7.9000000000000001E-2"/>
    <n v="0.76622000000000001"/>
  </r>
  <r>
    <x v="1"/>
    <x v="33"/>
    <x v="3"/>
    <x v="8"/>
    <n v="10.67"/>
    <n v="200"/>
    <n v="384"/>
    <n v="5.2940000000000001E-2"/>
    <n v="4.5429999999999998E-2"/>
    <n v="1.3999999999999999E-4"/>
    <n v="3.8999999999999998E-3"/>
    <n v="0.14147999999999999"/>
    <n v="1.0817300000000001"/>
  </r>
  <r>
    <x v="1"/>
    <x v="33"/>
    <x v="3"/>
    <x v="9"/>
    <n v="4.88"/>
    <n v="200"/>
    <n v="242"/>
    <n v="2.4230000000000002E-2"/>
    <n v="2.359E-2"/>
    <n v="0"/>
    <n v="2.4000000000000001E-4"/>
    <n v="6.3759999999999997E-2"/>
    <n v="0.68171000000000004"/>
  </r>
  <r>
    <x v="1"/>
    <x v="33"/>
    <x v="3"/>
    <x v="10"/>
    <n v="14.14"/>
    <n v="200"/>
    <n v="142"/>
    <n v="7.0080000000000003E-2"/>
    <n v="5.62E-2"/>
    <n v="1.89E-3"/>
    <n v="4.9199999999999999E-3"/>
    <n v="0.19267999999999999"/>
    <n v="0.40000999999999998"/>
  </r>
  <r>
    <x v="1"/>
    <x v="33"/>
    <x v="4"/>
    <x v="0"/>
    <n v="15.66"/>
    <n v="200"/>
    <n v="376"/>
    <n v="7.7660000000000007E-2"/>
    <n v="5.3600000000000002E-2"/>
    <n v="1.83E-3"/>
    <n v="9.8300000000000002E-3"/>
    <n v="0.21032000000000001"/>
    <n v="1.0591900000000001"/>
  </r>
  <r>
    <x v="1"/>
    <x v="33"/>
    <x v="4"/>
    <x v="1"/>
    <n v="49.57"/>
    <n v="202.15"/>
    <n v="301.2002"/>
    <n v="0.24586"/>
    <n v="8.9209999999999998E-2"/>
    <n v="2.5059999999999999E-2"/>
    <n v="2.6290000000000001E-2"/>
    <n v="0.67873000000000006"/>
    <n v="0.84633000000000003"/>
  </r>
  <r>
    <x v="1"/>
    <x v="33"/>
    <x v="4"/>
    <x v="2"/>
    <n v="5.41"/>
    <n v="200"/>
    <n v="138"/>
    <n v="2.683E-2"/>
    <n v="1.9800000000000002E-2"/>
    <n v="2.5000000000000001E-4"/>
    <n v="9.0000000000000006E-5"/>
    <n v="7.2580000000000006E-2"/>
    <n v="0.38874999999999998"/>
  </r>
  <r>
    <x v="1"/>
    <x v="33"/>
    <x v="4"/>
    <x v="3"/>
    <n v="8.33"/>
    <n v="200"/>
    <n v="282"/>
    <n v="4.1329999999999999E-2"/>
    <n v="3.3640000000000003E-2"/>
    <n v="1.0499999999999999E-3"/>
    <n v="8.4000000000000003E-4"/>
    <n v="0.11075"/>
    <n v="0.79439000000000004"/>
  </r>
  <r>
    <x v="1"/>
    <x v="33"/>
    <x v="4"/>
    <x v="4"/>
    <n v="16.45"/>
    <n v="200"/>
    <n v="2"/>
    <n v="8.1500000000000003E-2"/>
    <n v="6.8999999999999997E-4"/>
    <n v="6.2839999999999993E-2"/>
    <n v="1.7899999999999999E-3"/>
    <n v="0.22636000000000001"/>
    <n v="5.6299999999999996E-3"/>
  </r>
  <r>
    <x v="1"/>
    <x v="33"/>
    <x v="4"/>
    <x v="5"/>
    <n v="34.89"/>
    <n v="203.6"/>
    <n v="107.91016"/>
    <n v="0.17302000000000001"/>
    <n v="3.6159999999999998E-2"/>
    <n v="5.0680000000000003E-2"/>
    <n v="5.7600000000000004E-3"/>
    <n v="0.47913"/>
    <n v="0.30253999999999998"/>
  </r>
  <r>
    <x v="1"/>
    <x v="33"/>
    <x v="4"/>
    <x v="6"/>
    <n v="85.21"/>
    <n v="231.78"/>
    <n v="20.859380000000002"/>
    <n v="0.42237000000000002"/>
    <n v="3.5E-4"/>
    <n v="7.26E-3"/>
    <n v="0.11179"/>
    <n v="1.17296"/>
    <n v="5.6430000000000001E-2"/>
  </r>
  <r>
    <x v="1"/>
    <x v="33"/>
    <x v="4"/>
    <x v="7"/>
    <n v="16.3"/>
    <n v="200"/>
    <n v="682"/>
    <n v="8.0890000000000004E-2"/>
    <n v="7.1559999999999999E-2"/>
    <n v="1.8000000000000001E-4"/>
    <n v="1.1000000000000001E-3"/>
    <n v="0.21487999999999999"/>
    <n v="1.92119"/>
  </r>
  <r>
    <x v="1"/>
    <x v="33"/>
    <x v="4"/>
    <x v="8"/>
    <n v="33.549999999999997"/>
    <n v="200.85"/>
    <n v="865.68017999999995"/>
    <n v="0.16666"/>
    <n v="0.10977000000000001"/>
    <n v="1.583E-2"/>
    <n v="1.34E-2"/>
    <n v="0.45052999999999999"/>
    <n v="2.43547"/>
  </r>
  <r>
    <x v="1"/>
    <x v="33"/>
    <x v="4"/>
    <x v="9"/>
    <n v="12.36"/>
    <n v="200.05"/>
    <n v="630.15015000000005"/>
    <n v="6.1370000000000001E-2"/>
    <n v="5.7410000000000003E-2"/>
    <n v="1E-4"/>
    <n v="5.5000000000000003E-4"/>
    <n v="0.16152"/>
    <n v="1.77504"/>
  </r>
  <r>
    <x v="1"/>
    <x v="33"/>
    <x v="4"/>
    <x v="10"/>
    <n v="69.069999999999993"/>
    <n v="202.41"/>
    <n v="309.67968999999999"/>
    <n v="0.34251999999999999"/>
    <n v="0.13721"/>
    <n v="7.8499999999999993E-3"/>
    <n v="5.5169999999999997E-2"/>
    <n v="0.94703000000000004"/>
    <n v="0.86921999999999999"/>
  </r>
  <r>
    <x v="1"/>
    <x v="33"/>
    <x v="5"/>
    <x v="0"/>
    <n v="5.22"/>
    <n v="200"/>
    <n v="230"/>
    <n v="2.5909999999999999E-2"/>
    <n v="2.317E-2"/>
    <n v="4.0000000000000003E-5"/>
    <n v="1.0499999999999999E-3"/>
    <n v="6.8820000000000006E-2"/>
    <n v="0.64790999999999999"/>
  </r>
  <r>
    <x v="1"/>
    <x v="33"/>
    <x v="5"/>
    <x v="1"/>
    <n v="5.4"/>
    <n v="200"/>
    <n v="28"/>
    <n v="2.6759999999999999E-2"/>
    <n v="8.1600000000000006E-3"/>
    <n v="1.4400000000000001E-3"/>
    <n v="4.4000000000000003E-3"/>
    <n v="7.3959999999999998E-2"/>
    <n v="7.8880000000000006E-2"/>
  </r>
  <r>
    <x v="1"/>
    <x v="33"/>
    <x v="5"/>
    <x v="2"/>
    <n v="1.03"/>
    <n v="200"/>
    <n v="42"/>
    <n v="5.11E-3"/>
    <n v="3.9699999999999996E-3"/>
    <n v="0"/>
    <n v="3.0000000000000001E-5"/>
    <n v="1.366E-2"/>
    <n v="0.11831"/>
  </r>
  <r>
    <x v="1"/>
    <x v="33"/>
    <x v="5"/>
    <x v="3"/>
    <n v="2.13"/>
    <n v="200"/>
    <n v="102"/>
    <n v="1.057E-2"/>
    <n v="9.1000000000000004E-3"/>
    <n v="1.3999999999999999E-4"/>
    <n v="1.4999999999999999E-4"/>
    <n v="2.8029999999999999E-2"/>
    <n v="0.28732999999999997"/>
  </r>
  <r>
    <x v="1"/>
    <x v="33"/>
    <x v="5"/>
    <x v="4"/>
    <n v="1.85"/>
    <n v="200"/>
    <n v="0"/>
    <n v="9.1699999999999993E-3"/>
    <n v="1.3999999999999999E-4"/>
    <n v="6.7400000000000003E-3"/>
    <n v="9.6000000000000002E-4"/>
    <n v="2.546E-2"/>
    <n v="0"/>
  </r>
  <r>
    <x v="1"/>
    <x v="33"/>
    <x v="5"/>
    <x v="5"/>
    <n v="4.2699999999999996"/>
    <n v="200"/>
    <n v="32"/>
    <n v="2.1160000000000002E-2"/>
    <n v="9.4199999999999996E-3"/>
    <n v="7.4700000000000001E-3"/>
    <n v="1.5E-3"/>
    <n v="5.8369999999999998E-2"/>
    <n v="9.0139999999999998E-2"/>
  </r>
  <r>
    <x v="1"/>
    <x v="33"/>
    <x v="5"/>
    <x v="6"/>
    <n v="9.64"/>
    <n v="215.99"/>
    <n v="4.3199500000000004"/>
    <n v="4.7780000000000003E-2"/>
    <n v="0"/>
    <n v="2.1299999999999999E-3"/>
    <n v="1.073E-2"/>
    <n v="0.13267999999999999"/>
    <n v="1.197E-2"/>
  </r>
  <r>
    <x v="1"/>
    <x v="33"/>
    <x v="5"/>
    <x v="7"/>
    <n v="3.58"/>
    <n v="200"/>
    <n v="180"/>
    <n v="1.7770000000000001E-2"/>
    <n v="1.6060000000000001E-2"/>
    <n v="2.0000000000000002E-5"/>
    <n v="2.7E-4"/>
    <n v="4.6969999999999998E-2"/>
    <n v="0.50705999999999996"/>
  </r>
  <r>
    <x v="1"/>
    <x v="33"/>
    <x v="5"/>
    <x v="8"/>
    <n v="5.57"/>
    <n v="200"/>
    <n v="202"/>
    <n v="2.7629999999999998E-2"/>
    <n v="2.052E-2"/>
    <n v="5.4000000000000001E-4"/>
    <n v="2.1199999999999999E-3"/>
    <n v="7.4060000000000001E-2"/>
    <n v="0.56903000000000004"/>
  </r>
  <r>
    <x v="1"/>
    <x v="33"/>
    <x v="5"/>
    <x v="9"/>
    <n v="1.23"/>
    <n v="200"/>
    <n v="68"/>
    <n v="6.11E-3"/>
    <n v="5.8100000000000001E-3"/>
    <n v="2.0000000000000002E-5"/>
    <n v="1.2E-4"/>
    <n v="1.6070000000000001E-2"/>
    <n v="0.19156000000000001"/>
  </r>
  <r>
    <x v="1"/>
    <x v="33"/>
    <x v="5"/>
    <x v="10"/>
    <n v="8.99"/>
    <n v="200"/>
    <n v="104.00001"/>
    <n v="4.4560000000000002E-2"/>
    <n v="3.5560000000000001E-2"/>
    <n v="2.9999999999999997E-4"/>
    <n v="3.2399999999999998E-3"/>
    <n v="0.12239"/>
    <n v="0.29297000000000001"/>
  </r>
  <r>
    <x v="1"/>
    <x v="33"/>
    <x v="6"/>
    <x v="0"/>
    <n v="8.0500000000000007"/>
    <n v="204.59"/>
    <n v="282.32996000000003"/>
    <n v="4.0410000000000001E-2"/>
    <n v="3.211E-2"/>
    <n v="3.6999999999999999E-4"/>
    <n v="3.8899999999999998E-3"/>
    <n v="0.10815"/>
    <n v="0.78925000000000001"/>
  </r>
  <r>
    <x v="1"/>
    <x v="33"/>
    <x v="6"/>
    <x v="1"/>
    <n v="17.73"/>
    <n v="202.22"/>
    <n v="214.3501"/>
    <n v="8.8120000000000004E-2"/>
    <n v="3.984E-2"/>
    <n v="1.333E-2"/>
    <n v="1.074E-2"/>
    <n v="0.24165"/>
    <n v="0.60197999999999996"/>
  </r>
  <r>
    <x v="1"/>
    <x v="33"/>
    <x v="6"/>
    <x v="2"/>
    <n v="2.64"/>
    <n v="200"/>
    <n v="92"/>
    <n v="1.3100000000000001E-2"/>
    <n v="9.5099999999999994E-3"/>
    <n v="4.0000000000000003E-5"/>
    <n v="9.0000000000000006E-5"/>
    <n v="3.508E-2"/>
    <n v="0.25916"/>
  </r>
  <r>
    <x v="1"/>
    <x v="33"/>
    <x v="6"/>
    <x v="3"/>
    <n v="4.18"/>
    <n v="200"/>
    <n v="166"/>
    <n v="2.0740000000000001E-2"/>
    <n v="1.6889999999999999E-2"/>
    <n v="6.8000000000000005E-4"/>
    <n v="1.7000000000000001E-4"/>
    <n v="5.5190000000000003E-2"/>
    <n v="0.46761999999999998"/>
  </r>
  <r>
    <x v="1"/>
    <x v="33"/>
    <x v="6"/>
    <x v="4"/>
    <n v="5.08"/>
    <n v="365.99"/>
    <n v="3.6599699999999999"/>
    <n v="2.5329999999999998E-2"/>
    <n v="0"/>
    <n v="1.8939999999999999E-2"/>
    <n v="2.5200000000000001E-3"/>
    <n v="7.0319999999999994E-2"/>
    <n v="9.0799999999999995E-3"/>
  </r>
  <r>
    <x v="1"/>
    <x v="33"/>
    <x v="6"/>
    <x v="5"/>
    <n v="11.68"/>
    <n v="200"/>
    <n v="84"/>
    <n v="5.7880000000000001E-2"/>
    <n v="2.2339999999999999E-2"/>
    <n v="1.311E-2"/>
    <n v="3.2100000000000002E-3"/>
    <n v="0.15962000000000001"/>
    <n v="0.23663000000000001"/>
  </r>
  <r>
    <x v="1"/>
    <x v="33"/>
    <x v="6"/>
    <x v="6"/>
    <n v="26.34"/>
    <n v="261"/>
    <n v="18.270019999999999"/>
    <n v="0.13084000000000001"/>
    <n v="0"/>
    <n v="9.7800000000000005E-3"/>
    <n v="5.5910000000000001E-2"/>
    <n v="0.36320999999999998"/>
    <n v="4.8239999999999998E-2"/>
  </r>
  <r>
    <x v="1"/>
    <x v="33"/>
    <x v="6"/>
    <x v="7"/>
    <n v="10.9"/>
    <n v="200"/>
    <n v="498"/>
    <n v="5.4100000000000002E-2"/>
    <n v="4.9020000000000001E-2"/>
    <n v="2.7999999999999998E-4"/>
    <n v="9.7999999999999997E-4"/>
    <n v="0.14299999999999999"/>
    <n v="1.4028700000000001"/>
  </r>
  <r>
    <x v="1"/>
    <x v="33"/>
    <x v="6"/>
    <x v="8"/>
    <n v="17.22"/>
    <n v="200.51"/>
    <n v="605.54003999999998"/>
    <n v="8.5580000000000003E-2"/>
    <n v="6.6750000000000004E-2"/>
    <n v="4.28E-3"/>
    <n v="6.3299999999999997E-3"/>
    <n v="0.22889999999999999"/>
    <n v="1.7048700000000001"/>
  </r>
  <r>
    <x v="1"/>
    <x v="33"/>
    <x v="6"/>
    <x v="9"/>
    <n v="9.48"/>
    <n v="200.89"/>
    <n v="472.07996000000003"/>
    <n v="4.727E-2"/>
    <n v="4.3029999999999999E-2"/>
    <n v="1.6000000000000001E-4"/>
    <n v="5.8E-4"/>
    <n v="0.12441000000000001"/>
    <n v="1.3282499999999999"/>
  </r>
  <r>
    <x v="1"/>
    <x v="33"/>
    <x v="6"/>
    <x v="10"/>
    <n v="27.04"/>
    <n v="200"/>
    <n v="380"/>
    <n v="0.13403999999999999"/>
    <n v="8.2460000000000006E-2"/>
    <n v="1.1199999999999999E-3"/>
    <n v="6.6E-3"/>
    <n v="0.36675999999999997"/>
    <n v="1.07046"/>
  </r>
  <r>
    <x v="1"/>
    <x v="33"/>
    <x v="7"/>
    <x v="0"/>
    <n v="4.22"/>
    <n v="200.68"/>
    <n v="126.42999"/>
    <n v="2.0959999999999999E-2"/>
    <n v="1.6959999999999999E-2"/>
    <n v="1.8000000000000001E-4"/>
    <n v="2.6800000000000001E-3"/>
    <n v="5.645E-2"/>
    <n v="0.35587999999999997"/>
  </r>
  <r>
    <x v="1"/>
    <x v="33"/>
    <x v="7"/>
    <x v="1"/>
    <n v="11.2"/>
    <n v="202.85"/>
    <n v="81.139889999999994"/>
    <n v="5.5660000000000001E-2"/>
    <n v="2.7220000000000001E-2"/>
    <n v="6.0400000000000002E-3"/>
    <n v="1.3559999999999999E-2"/>
    <n v="0.15345"/>
    <n v="0.22783"/>
  </r>
  <r>
    <x v="1"/>
    <x v="33"/>
    <x v="7"/>
    <x v="2"/>
    <n v="1.22"/>
    <n v="200"/>
    <n v="36"/>
    <n v="6.0499999999999998E-3"/>
    <n v="4.45E-3"/>
    <n v="3.0000000000000001E-5"/>
    <n v="4.4999999999999999E-4"/>
    <n v="1.634E-2"/>
    <n v="0.10141"/>
  </r>
  <r>
    <x v="1"/>
    <x v="33"/>
    <x v="7"/>
    <x v="3"/>
    <n v="2.1800000000000002"/>
    <n v="200"/>
    <n v="78"/>
    <n v="1.082E-2"/>
    <n v="9.4400000000000005E-3"/>
    <n v="2.7999999999999998E-4"/>
    <n v="2.2000000000000001E-4"/>
    <n v="2.8910000000000002E-2"/>
    <n v="0.21973000000000001"/>
  </r>
  <r>
    <x v="1"/>
    <x v="33"/>
    <x v="7"/>
    <x v="4"/>
    <n v="3.59"/>
    <n v="200"/>
    <n v="0"/>
    <n v="1.779E-2"/>
    <n v="0"/>
    <n v="1.4460000000000001E-2"/>
    <n v="7.2000000000000005E-4"/>
    <n v="4.9399999999999999E-2"/>
    <n v="0"/>
  </r>
  <r>
    <x v="1"/>
    <x v="33"/>
    <x v="7"/>
    <x v="5"/>
    <n v="8.11"/>
    <n v="295.8"/>
    <n v="59.160029999999999"/>
    <n v="4.6539999999999998E-2"/>
    <n v="1.55E-2"/>
    <n v="2.8400000000000002E-2"/>
    <n v="8.4999999999999995E-4"/>
    <n v="0.12792000000000001"/>
    <n v="0.14430000000000001"/>
  </r>
  <r>
    <x v="1"/>
    <x v="33"/>
    <x v="7"/>
    <x v="6"/>
    <n v="19.059999999999999"/>
    <n v="581.74"/>
    <n v="23.270019999999999"/>
    <n v="9.7650000000000001E-2"/>
    <n v="0"/>
    <n v="1.627E-2"/>
    <n v="5.7750000000000003E-2"/>
    <n v="0.27061000000000002"/>
    <n v="4.9750000000000003E-2"/>
  </r>
  <r>
    <x v="1"/>
    <x v="33"/>
    <x v="7"/>
    <x v="7"/>
    <n v="6.29"/>
    <n v="200"/>
    <n v="286"/>
    <n v="3.1220000000000001E-2"/>
    <n v="2.9000000000000001E-2"/>
    <n v="5.0000000000000002E-5"/>
    <n v="1.56E-3"/>
    <n v="8.2610000000000003E-2"/>
    <n v="0.80566000000000004"/>
  </r>
  <r>
    <x v="1"/>
    <x v="33"/>
    <x v="7"/>
    <x v="8"/>
    <n v="7.68"/>
    <n v="202.29"/>
    <n v="206.33996999999999"/>
    <n v="3.8609999999999998E-2"/>
    <n v="2.4279999999999999E-2"/>
    <n v="3.79E-3"/>
    <n v="6.3400000000000001E-3"/>
    <n v="0.10425"/>
    <n v="0.57942000000000005"/>
  </r>
  <r>
    <x v="1"/>
    <x v="33"/>
    <x v="7"/>
    <x v="9"/>
    <n v="3.14"/>
    <n v="200"/>
    <n v="160"/>
    <n v="1.559E-2"/>
    <n v="1.5010000000000001E-2"/>
    <n v="1.0000000000000001E-5"/>
    <n v="6.4999999999999997E-4"/>
    <n v="4.1020000000000001E-2"/>
    <n v="0.45072000000000001"/>
  </r>
  <r>
    <x v="1"/>
    <x v="33"/>
    <x v="7"/>
    <x v="10"/>
    <n v="17.45"/>
    <n v="200"/>
    <n v="176"/>
    <n v="8.6489999999999997E-2"/>
    <n v="6.7629999999999996E-2"/>
    <n v="2.1000000000000001E-4"/>
    <n v="1.5730000000000001E-2"/>
    <n v="0.23769999999999999"/>
    <n v="0.49579000000000001"/>
  </r>
  <r>
    <x v="1"/>
    <x v="33"/>
    <x v="8"/>
    <x v="0"/>
    <n v="26.92"/>
    <n v="239.56"/>
    <n v="562.95996000000002"/>
    <n v="0.187"/>
    <n v="4.8959999999999997E-2"/>
    <n v="5.246E-2"/>
    <n v="3.8699999999999998E-2"/>
    <n v="0.50109999999999999"/>
    <n v="1.50793"/>
  </r>
  <r>
    <x v="1"/>
    <x v="33"/>
    <x v="8"/>
    <x v="1"/>
    <n v="30.73"/>
    <n v="200"/>
    <n v="290"/>
    <n v="0.15659999999999999"/>
    <n v="0.11874"/>
    <n v="4.8599999999999997E-3"/>
    <n v="1.702E-2"/>
    <n v="0.43024000000000001"/>
    <n v="0.81693000000000005"/>
  </r>
  <r>
    <x v="1"/>
    <x v="33"/>
    <x v="8"/>
    <x v="2"/>
    <n v="3"/>
    <n v="202.06"/>
    <n v="72.739990000000006"/>
    <n v="1.4970000000000001E-2"/>
    <n v="6.8599999999999998E-3"/>
    <n v="1.1E-4"/>
    <n v="5.2999999999999998E-4"/>
    <n v="4.0509999999999997E-2"/>
    <n v="0.20441000000000001"/>
  </r>
  <r>
    <x v="1"/>
    <x v="33"/>
    <x v="8"/>
    <x v="3"/>
    <n v="6.45"/>
    <n v="200"/>
    <n v="204"/>
    <n v="3.2009999999999997E-2"/>
    <n v="2.2589999999999999E-2"/>
    <n v="2.8600000000000001E-3"/>
    <n v="1.5499999999999999E-3"/>
    <n v="8.5550000000000001E-2"/>
    <n v="0.57467000000000001"/>
  </r>
  <r>
    <x v="1"/>
    <x v="33"/>
    <x v="8"/>
    <x v="4"/>
    <n v="33.89"/>
    <n v="1020.07"/>
    <n v="1162.88086"/>
    <n v="0.68069999999999997"/>
    <n v="2.7E-4"/>
    <n v="0.30335000000000001"/>
    <n v="0.17893999999999999"/>
    <n v="1.82735"/>
    <n v="2.2746400000000002"/>
  </r>
  <r>
    <x v="1"/>
    <x v="33"/>
    <x v="8"/>
    <x v="5"/>
    <n v="23.13"/>
    <n v="634.55999999999995"/>
    <n v="349.00977"/>
    <n v="0.2495"/>
    <n v="4.1939999999999998E-2"/>
    <n v="0.1527"/>
    <n v="3.2499999999999999E-3"/>
    <n v="0.67725000000000002"/>
    <n v="0.69787999999999994"/>
  </r>
  <r>
    <x v="1"/>
    <x v="33"/>
    <x v="8"/>
    <x v="6"/>
    <n v="131.80000000000001"/>
    <n v="304.69"/>
    <n v="1154.76172"/>
    <n v="0.87622"/>
    <n v="0"/>
    <n v="0.14115"/>
    <n v="0.36725999999999998"/>
    <n v="2.3659400000000002"/>
    <n v="2.8586800000000001"/>
  </r>
  <r>
    <x v="1"/>
    <x v="33"/>
    <x v="8"/>
    <x v="7"/>
    <n v="13.68"/>
    <n v="200"/>
    <n v="590"/>
    <n v="6.7900000000000002E-2"/>
    <n v="6.1609999999999998E-2"/>
    <n v="1.2999999999999999E-4"/>
    <n v="1.6299999999999999E-3"/>
    <n v="0.17981"/>
    <n v="1.6620299999999999"/>
  </r>
  <r>
    <x v="1"/>
    <x v="33"/>
    <x v="8"/>
    <x v="8"/>
    <n v="72.05"/>
    <n v="268.58"/>
    <n v="1109.2207000000001"/>
    <n v="0.51817999999999997"/>
    <n v="6.9919999999999996E-2"/>
    <n v="7.3099999999999998E-2"/>
    <n v="0.14413000000000001"/>
    <n v="1.3858299999999999"/>
    <n v="2.8552499999999998"/>
  </r>
  <r>
    <x v="1"/>
    <x v="33"/>
    <x v="8"/>
    <x v="9"/>
    <n v="14.06"/>
    <n v="200.14"/>
    <n v="648.44994999999994"/>
    <n v="7.0050000000000001E-2"/>
    <n v="6.0319999999999999E-2"/>
    <n v="8.5999999999999998E-4"/>
    <n v="2.7899999999999999E-3"/>
    <n v="0.18461"/>
    <n v="1.8264100000000001"/>
  </r>
  <r>
    <x v="1"/>
    <x v="33"/>
    <x v="8"/>
    <x v="10"/>
    <n v="44"/>
    <n v="213.92"/>
    <n v="346.5498"/>
    <n v="0.22842000000000001"/>
    <n v="0.1181"/>
    <n v="5.9699999999999996E-3"/>
    <n v="2.8629999999999999E-2"/>
    <n v="0.62775000000000003"/>
    <n v="0.95721000000000001"/>
  </r>
  <r>
    <x v="1"/>
    <x v="34"/>
    <x v="0"/>
    <x v="0"/>
    <n v="8.02"/>
    <n v="201.15"/>
    <n v="175"/>
    <n v="4.0340000000000001E-2"/>
    <n v="2.1160000000000002E-2"/>
    <n v="1E-4"/>
    <n v="4.5100000000000001E-3"/>
    <n v="0.10752"/>
    <n v="0.49232999999999999"/>
  </r>
  <r>
    <x v="1"/>
    <x v="34"/>
    <x v="0"/>
    <x v="1"/>
    <n v="11.26"/>
    <n v="258.55"/>
    <n v="113.76000999999999"/>
    <n v="6.8159999999999998E-2"/>
    <n v="1.4659999999999999E-2"/>
    <n v="9.2800000000000001E-3"/>
    <n v="1.532E-2"/>
    <n v="0.18478"/>
    <n v="0.30243999999999999"/>
  </r>
  <r>
    <x v="1"/>
    <x v="34"/>
    <x v="0"/>
    <x v="2"/>
    <n v="1.23"/>
    <n v="200"/>
    <n v="34"/>
    <n v="6.1000000000000004E-3"/>
    <n v="4.1599999999999996E-3"/>
    <n v="0"/>
    <n v="1.6000000000000001E-4"/>
    <n v="1.6320000000000001E-2"/>
    <n v="9.5780000000000004E-2"/>
  </r>
  <r>
    <x v="1"/>
    <x v="34"/>
    <x v="0"/>
    <x v="3"/>
    <n v="2.27"/>
    <n v="200"/>
    <n v="76"/>
    <n v="1.1270000000000001E-2"/>
    <n v="9.8899999999999995E-3"/>
    <n v="8.0000000000000007E-5"/>
    <n v="6.0000000000000002E-5"/>
    <n v="2.9909999999999999E-2"/>
    <n v="0.21409"/>
  </r>
  <r>
    <x v="1"/>
    <x v="34"/>
    <x v="0"/>
    <x v="4"/>
    <n v="8.67"/>
    <n v="541.65"/>
    <n v="184.15991"/>
    <n v="0.10434"/>
    <n v="0"/>
    <n v="9.1500000000000001E-3"/>
    <n v="2.8500000000000001E-2"/>
    <n v="0.27968999999999999"/>
    <n v="0.39587"/>
  </r>
  <r>
    <x v="1"/>
    <x v="34"/>
    <x v="0"/>
    <x v="5"/>
    <n v="15.18"/>
    <n v="234.27"/>
    <n v="156.95996"/>
    <n v="8.6430000000000007E-2"/>
    <n v="5.79E-3"/>
    <n v="1.7639999999999999E-2"/>
    <n v="1.3780000000000001E-2"/>
    <n v="0.23271"/>
    <n v="0.42344999999999999"/>
  </r>
  <r>
    <x v="1"/>
    <x v="34"/>
    <x v="0"/>
    <x v="6"/>
    <n v="13.85"/>
    <n v="427.18"/>
    <n v="72.619870000000006"/>
    <n v="8.7739999999999999E-2"/>
    <n v="1.116E-2"/>
    <n v="2.9E-4"/>
    <n v="2.547E-2"/>
    <n v="0.24012"/>
    <n v="0.17216000000000001"/>
  </r>
  <r>
    <x v="1"/>
    <x v="34"/>
    <x v="0"/>
    <x v="7"/>
    <n v="4.12"/>
    <n v="200"/>
    <n v="150"/>
    <n v="2.0449999999999999E-2"/>
    <n v="1.8319999999999999E-2"/>
    <n v="1.0000000000000001E-5"/>
    <n v="4.8000000000000001E-4"/>
    <n v="5.4080000000000003E-2"/>
    <n v="0.42254999999999998"/>
  </r>
  <r>
    <x v="1"/>
    <x v="34"/>
    <x v="0"/>
    <x v="8"/>
    <n v="12.3"/>
    <n v="228.67"/>
    <n v="320.14013999999997"/>
    <n v="7.8909999999999994E-2"/>
    <n v="3.5209999999999998E-2"/>
    <n v="1.49E-3"/>
    <n v="8.3000000000000001E-3"/>
    <n v="0.21054999999999999"/>
    <n v="0.86958999999999997"/>
  </r>
  <r>
    <x v="1"/>
    <x v="34"/>
    <x v="0"/>
    <x v="9"/>
    <n v="6.02"/>
    <n v="206.18"/>
    <n v="140.19995"/>
    <n v="3.2030000000000003E-2"/>
    <n v="1.1299999999999999E-2"/>
    <n v="3.6000000000000002E-4"/>
    <n v="9.5499999999999995E-3"/>
    <n v="8.4989999999999996E-2"/>
    <n v="0.39216000000000001"/>
  </r>
  <r>
    <x v="1"/>
    <x v="34"/>
    <x v="0"/>
    <x v="10"/>
    <n v="17.09"/>
    <n v="292.87"/>
    <n v="219.6499"/>
    <n v="0.1201"/>
    <n v="3.2190000000000003E-2"/>
    <n v="1.1999999999999999E-3"/>
    <n v="2.1669999999999998E-2"/>
    <n v="0.32451999999999998"/>
    <n v="0.54201999999999995"/>
  </r>
  <r>
    <x v="1"/>
    <x v="34"/>
    <x v="1"/>
    <x v="0"/>
    <n v="129.87"/>
    <n v="247.43"/>
    <n v="1511.80078"/>
    <n v="0.80832000000000004"/>
    <n v="3.0929999999999999E-2"/>
    <n v="2.4580000000000001E-2"/>
    <n v="0.47950999999999999"/>
    <n v="2.16214"/>
    <n v="3.9659499999999999"/>
  </r>
  <r>
    <x v="1"/>
    <x v="34"/>
    <x v="1"/>
    <x v="1"/>
    <n v="39.770000000000003"/>
    <n v="234.21"/>
    <n v="77.290040000000005"/>
    <n v="0.19828999999999999"/>
    <n v="5.6779999999999997E-2"/>
    <n v="3.1060000000000001E-2"/>
    <n v="0.11239"/>
    <n v="0.54944000000000004"/>
    <n v="0.20887"/>
  </r>
  <r>
    <x v="1"/>
    <x v="34"/>
    <x v="1"/>
    <x v="2"/>
    <n v="69.319999999999993"/>
    <n v="390.05"/>
    <n v="1326.1601599999999"/>
    <n v="0.67210999999999999"/>
    <n v="4.3699999999999998E-3"/>
    <n v="3.1E-2"/>
    <n v="0.43507000000000001"/>
    <n v="1.7955700000000001"/>
    <n v="3.2439100000000001"/>
  </r>
  <r>
    <x v="1"/>
    <x v="34"/>
    <x v="1"/>
    <x v="3"/>
    <n v="4.92"/>
    <n v="200"/>
    <n v="104"/>
    <n v="2.4400000000000002E-2"/>
    <n v="2.086E-2"/>
    <n v="8.5999999999999998E-4"/>
    <n v="7.5000000000000002E-4"/>
    <n v="6.5930000000000002E-2"/>
    <n v="0.29297000000000001"/>
  </r>
  <r>
    <x v="1"/>
    <x v="34"/>
    <x v="1"/>
    <x v="4"/>
    <n v="35.840000000000003"/>
    <n v="1624.48"/>
    <n v="2128.0703100000001"/>
    <n v="0.99848999999999999"/>
    <n v="7.646E-2"/>
    <n v="0.34984999999999999"/>
    <n v="0.35882999999999998"/>
    <n v="2.6704400000000001"/>
    <n v="3.8296700000000001"/>
  </r>
  <r>
    <x v="1"/>
    <x v="34"/>
    <x v="1"/>
    <x v="5"/>
    <n v="188.64"/>
    <n v="298.52999999999997"/>
    <n v="2704.6406200000001"/>
    <n v="1.3468899999999999"/>
    <n v="8.8999999999999996E-2"/>
    <n v="0.62121000000000004"/>
    <n v="0.30656"/>
    <n v="3.6068099999999998"/>
    <n v="6.8333500000000003"/>
  </r>
  <r>
    <x v="1"/>
    <x v="34"/>
    <x v="1"/>
    <x v="6"/>
    <n v="523.59"/>
    <n v="358.19"/>
    <n v="7744.1567400000004"/>
    <n v="4.50352"/>
    <n v="4.0000000000000003E-5"/>
    <n v="0.65859000000000001"/>
    <n v="2.4398"/>
    <n v="12.0723"/>
    <n v="18.220749999999999"/>
  </r>
  <r>
    <x v="1"/>
    <x v="34"/>
    <x v="1"/>
    <x v="7"/>
    <n v="8.8000000000000007"/>
    <n v="200"/>
    <n v="250"/>
    <n v="4.3659999999999997E-2"/>
    <n v="3.8969999999999998E-2"/>
    <n v="1.8000000000000001E-4"/>
    <n v="2.3900000000000002E-3"/>
    <n v="0.11663999999999999"/>
    <n v="0.70425000000000004"/>
  </r>
  <r>
    <x v="1"/>
    <x v="34"/>
    <x v="1"/>
    <x v="8"/>
    <n v="35.24"/>
    <n v="588.82000000000005"/>
    <n v="1413.1798100000001"/>
    <n v="0.66152999999999995"/>
    <n v="7.5370000000000006E-2"/>
    <n v="0.40815000000000001"/>
    <n v="1.481E-2"/>
    <n v="1.7749200000000001"/>
    <n v="2.8672"/>
  </r>
  <r>
    <x v="1"/>
    <x v="34"/>
    <x v="1"/>
    <x v="9"/>
    <n v="37.200000000000003"/>
    <n v="209.62"/>
    <n v="555.5"/>
    <n v="0.19672999999999999"/>
    <n v="2.2339999999999999E-2"/>
    <n v="1.8400000000000001E-3"/>
    <n v="0.10199999999999999"/>
    <n v="0.52386999999999995"/>
    <n v="1.54932"/>
  </r>
  <r>
    <x v="1"/>
    <x v="34"/>
    <x v="1"/>
    <x v="10"/>
    <n v="90.28"/>
    <n v="822.72"/>
    <n v="2287.1601599999999"/>
    <n v="1.27224"/>
    <n v="0.13259000000000001"/>
    <n v="2.9520000000000001E-2"/>
    <n v="0.19888"/>
    <n v="3.4219400000000002"/>
    <n v="4.48834"/>
  </r>
  <r>
    <x v="1"/>
    <x v="34"/>
    <x v="2"/>
    <x v="0"/>
    <n v="20.21"/>
    <n v="200"/>
    <n v="312"/>
    <n v="0.10020999999999999"/>
    <n v="7.2190000000000004E-2"/>
    <n v="3.0000000000000001E-3"/>
    <n v="1.968E-2"/>
    <n v="0.27260000000000001"/>
    <n v="0.87890000000000001"/>
  </r>
  <r>
    <x v="1"/>
    <x v="34"/>
    <x v="2"/>
    <x v="1"/>
    <n v="68.47"/>
    <n v="247.43"/>
    <n v="148.45996"/>
    <n v="0.34293000000000001"/>
    <n v="0.11524"/>
    <n v="6.4259999999999998E-2"/>
    <n v="0.18301000000000001"/>
    <n v="0.94984999999999997"/>
    <n v="0.39509"/>
  </r>
  <r>
    <x v="1"/>
    <x v="34"/>
    <x v="2"/>
    <x v="2"/>
    <n v="5.53"/>
    <n v="200"/>
    <n v="60"/>
    <n v="2.741E-2"/>
    <n v="1.7989999999999999E-2"/>
    <n v="8.0000000000000007E-5"/>
    <n v="1.83E-3"/>
    <n v="7.5090000000000004E-2"/>
    <n v="0.16902"/>
  </r>
  <r>
    <x v="1"/>
    <x v="34"/>
    <x v="2"/>
    <x v="3"/>
    <n v="7.59"/>
    <n v="200"/>
    <n v="138"/>
    <n v="3.764E-2"/>
    <n v="3.058E-2"/>
    <n v="1.31E-3"/>
    <n v="2.0500000000000002E-3"/>
    <n v="0.10203"/>
    <n v="0.38874999999999998"/>
  </r>
  <r>
    <x v="1"/>
    <x v="34"/>
    <x v="2"/>
    <x v="4"/>
    <n v="24.54"/>
    <n v="200"/>
    <n v="0"/>
    <n v="0.12157999999999999"/>
    <n v="7.6999999999999996E-4"/>
    <n v="0.10301"/>
    <n v="2.7999999999999998E-4"/>
    <n v="0.33771000000000001"/>
    <n v="0"/>
  </r>
  <r>
    <x v="1"/>
    <x v="34"/>
    <x v="2"/>
    <x v="5"/>
    <n v="49.75"/>
    <n v="207.43"/>
    <n v="29.040040000000001"/>
    <n v="0.24660000000000001"/>
    <n v="2.3859999999999999E-2"/>
    <n v="0.11667"/>
    <n v="5.1619999999999999E-2"/>
    <n v="0.68449000000000004"/>
    <n v="8.1180000000000002E-2"/>
  </r>
  <r>
    <x v="1"/>
    <x v="34"/>
    <x v="2"/>
    <x v="6"/>
    <n v="127.29"/>
    <n v="223.81"/>
    <n v="24.619140000000002"/>
    <n v="0.63095000000000001"/>
    <n v="7.7000000000000002E-3"/>
    <n v="4.9529999999999998E-2"/>
    <n v="0.35553000000000001"/>
    <n v="1.75224"/>
    <n v="6.726E-2"/>
  </r>
  <r>
    <x v="1"/>
    <x v="34"/>
    <x v="2"/>
    <x v="7"/>
    <n v="15.86"/>
    <n v="200"/>
    <n v="464"/>
    <n v="7.8689999999999996E-2"/>
    <n v="7.0550000000000002E-2"/>
    <n v="1.2E-4"/>
    <n v="5.7999999999999996E-3"/>
    <n v="0.21007999999999999"/>
    <n v="1.3070900000000001"/>
  </r>
  <r>
    <x v="1"/>
    <x v="34"/>
    <x v="2"/>
    <x v="8"/>
    <n v="38.83"/>
    <n v="205.49"/>
    <n v="581.54003999999998"/>
    <n v="0.19431999999999999"/>
    <n v="0.12751000000000001"/>
    <n v="1.2749999999999999E-2"/>
    <n v="4.5909999999999999E-2"/>
    <n v="0.52915999999999996"/>
    <n v="1.62524"/>
  </r>
  <r>
    <x v="1"/>
    <x v="34"/>
    <x v="2"/>
    <x v="9"/>
    <n v="7.13"/>
    <n v="200"/>
    <n v="286"/>
    <n v="3.5400000000000001E-2"/>
    <n v="3.2530000000000003E-2"/>
    <n v="4.0000000000000003E-5"/>
    <n v="1.39E-3"/>
    <n v="9.3160000000000007E-2"/>
    <n v="0.80566000000000004"/>
  </r>
  <r>
    <x v="1"/>
    <x v="34"/>
    <x v="2"/>
    <x v="10"/>
    <n v="100.01"/>
    <n v="203.81"/>
    <n v="242.53906000000001"/>
    <n v="0.49603999999999998"/>
    <n v="0.25244"/>
    <n v="2.1530000000000001E-2"/>
    <n v="0.12562000000000001"/>
    <n v="1.37351"/>
    <n v="0.68"/>
  </r>
  <r>
    <x v="1"/>
    <x v="34"/>
    <x v="3"/>
    <x v="0"/>
    <n v="6.77"/>
    <n v="200"/>
    <n v="216"/>
    <n v="3.3590000000000002E-2"/>
    <n v="3.04E-2"/>
    <n v="3.4000000000000002E-4"/>
    <n v="2.2599999999999999E-3"/>
    <n v="8.9469999999999994E-2"/>
    <n v="0.60846999999999996"/>
  </r>
  <r>
    <x v="1"/>
    <x v="34"/>
    <x v="3"/>
    <x v="1"/>
    <n v="9.5399999999999991"/>
    <n v="200"/>
    <n v="72"/>
    <n v="4.7280000000000003E-2"/>
    <n v="1.8280000000000001E-2"/>
    <n v="2.8400000000000001E-3"/>
    <n v="1.8720000000000001E-2"/>
    <n v="0.13013"/>
    <n v="0.20282"/>
  </r>
  <r>
    <x v="1"/>
    <x v="34"/>
    <x v="3"/>
    <x v="2"/>
    <n v="1.37"/>
    <n v="200"/>
    <n v="36"/>
    <n v="6.7999999999999996E-3"/>
    <n v="5.6600000000000001E-3"/>
    <n v="1.0000000000000001E-5"/>
    <n v="3.6000000000000002E-4"/>
    <n v="1.823E-2"/>
    <n v="0.10141"/>
  </r>
  <r>
    <x v="1"/>
    <x v="34"/>
    <x v="3"/>
    <x v="3"/>
    <n v="3.06"/>
    <n v="200"/>
    <n v="106"/>
    <n v="1.519E-2"/>
    <n v="1.299E-2"/>
    <n v="3.8999999999999999E-4"/>
    <n v="4.2999999999999999E-4"/>
    <n v="4.0329999999999998E-2"/>
    <n v="0.29859999999999998"/>
  </r>
  <r>
    <x v="1"/>
    <x v="34"/>
    <x v="3"/>
    <x v="4"/>
    <n v="2.97"/>
    <n v="200"/>
    <n v="0"/>
    <n v="1.4710000000000001E-2"/>
    <n v="0"/>
    <n v="8.94E-3"/>
    <n v="3.62E-3"/>
    <n v="4.0869999999999997E-2"/>
    <n v="0"/>
  </r>
  <r>
    <x v="1"/>
    <x v="34"/>
    <x v="3"/>
    <x v="5"/>
    <n v="7.1"/>
    <n v="200"/>
    <n v="52"/>
    <n v="3.5189999999999999E-2"/>
    <n v="1.4250000000000001E-2"/>
    <n v="6.62E-3"/>
    <n v="3.3600000000000001E-3"/>
    <n v="9.69E-2"/>
    <n v="0.14648"/>
  </r>
  <r>
    <x v="1"/>
    <x v="34"/>
    <x v="3"/>
    <x v="6"/>
    <n v="15.47"/>
    <n v="212.01"/>
    <n v="6.3601099999999997"/>
    <n v="7.6679999999999998E-2"/>
    <n v="5.0000000000000002E-5"/>
    <n v="7.1500000000000001E-3"/>
    <n v="5.3530000000000001E-2"/>
    <n v="0.21290999999999999"/>
    <n v="1.77E-2"/>
  </r>
  <r>
    <x v="1"/>
    <x v="34"/>
    <x v="3"/>
    <x v="7"/>
    <n v="7.39"/>
    <n v="200"/>
    <n v="274"/>
    <n v="3.6679999999999997E-2"/>
    <n v="3.4459999999999998E-2"/>
    <n v="2.0000000000000002E-5"/>
    <n v="9.7000000000000005E-4"/>
    <n v="9.69E-2"/>
    <n v="0.77185999999999999"/>
  </r>
  <r>
    <x v="1"/>
    <x v="34"/>
    <x v="3"/>
    <x v="8"/>
    <n v="12.6"/>
    <n v="200"/>
    <n v="386"/>
    <n v="6.2520000000000006E-2"/>
    <n v="5.4370000000000002E-2"/>
    <n v="1.4999999999999999E-4"/>
    <n v="4.2599999999999999E-3"/>
    <n v="0.16669"/>
    <n v="1.0873600000000001"/>
  </r>
  <r>
    <x v="1"/>
    <x v="34"/>
    <x v="3"/>
    <x v="9"/>
    <n v="6.12"/>
    <n v="200"/>
    <n v="247.99997999999999"/>
    <n v="3.0380000000000001E-2"/>
    <n v="2.9579999999999999E-2"/>
    <n v="0"/>
    <n v="3.1E-4"/>
    <n v="7.9960000000000003E-2"/>
    <n v="0.69862000000000002"/>
  </r>
  <r>
    <x v="1"/>
    <x v="34"/>
    <x v="3"/>
    <x v="10"/>
    <n v="14.86"/>
    <n v="200"/>
    <n v="144"/>
    <n v="7.3660000000000003E-2"/>
    <n v="5.96E-2"/>
    <n v="1.91E-3"/>
    <n v="5.0000000000000001E-3"/>
    <n v="0.20208999999999999"/>
    <n v="0.40565000000000001"/>
  </r>
  <r>
    <x v="1"/>
    <x v="34"/>
    <x v="4"/>
    <x v="0"/>
    <n v="17.59"/>
    <n v="200"/>
    <n v="386"/>
    <n v="8.7239999999999998E-2"/>
    <n v="6.232E-2"/>
    <n v="1.8600000000000001E-3"/>
    <n v="1.013E-2"/>
    <n v="0.23552999999999999"/>
    <n v="1.0873600000000001"/>
  </r>
  <r>
    <x v="1"/>
    <x v="34"/>
    <x v="4"/>
    <x v="1"/>
    <n v="51.1"/>
    <n v="202.09"/>
    <n v="309.2002"/>
    <n v="0.25352999999999998"/>
    <n v="9.4820000000000002E-2"/>
    <n v="2.5319999999999999E-2"/>
    <n v="2.656E-2"/>
    <n v="0.69893000000000005"/>
    <n v="0.86885999999999997"/>
  </r>
  <r>
    <x v="1"/>
    <x v="34"/>
    <x v="4"/>
    <x v="2"/>
    <n v="6.11"/>
    <n v="200"/>
    <n v="140"/>
    <n v="3.0300000000000001E-2"/>
    <n v="2.2700000000000001E-2"/>
    <n v="2.7E-4"/>
    <n v="1E-4"/>
    <n v="8.1729999999999997E-2"/>
    <n v="0.39438000000000001"/>
  </r>
  <r>
    <x v="1"/>
    <x v="34"/>
    <x v="4"/>
    <x v="3"/>
    <n v="9.7899999999999991"/>
    <n v="200"/>
    <n v="292"/>
    <n v="4.8570000000000002E-2"/>
    <n v="3.9629999999999999E-2"/>
    <n v="1.2099999999999999E-3"/>
    <n v="9.7000000000000005E-4"/>
    <n v="0.12981999999999999"/>
    <n v="0.82255999999999996"/>
  </r>
  <r>
    <x v="1"/>
    <x v="34"/>
    <x v="4"/>
    <x v="4"/>
    <n v="16.46"/>
    <n v="200"/>
    <n v="2"/>
    <n v="8.1549999999999997E-2"/>
    <n v="6.9999999999999999E-4"/>
    <n v="6.2850000000000003E-2"/>
    <n v="1.7899999999999999E-3"/>
    <n v="0.22649"/>
    <n v="5.6299999999999996E-3"/>
  </r>
  <r>
    <x v="1"/>
    <x v="34"/>
    <x v="4"/>
    <x v="5"/>
    <n v="35.43"/>
    <n v="203.54"/>
    <n v="109.91016"/>
    <n v="0.17574000000000001"/>
    <n v="3.798E-2"/>
    <n v="5.0869999999999999E-2"/>
    <n v="5.79E-3"/>
    <n v="0.48631000000000002"/>
    <n v="0.30817"/>
  </r>
  <r>
    <x v="1"/>
    <x v="34"/>
    <x v="4"/>
    <x v="6"/>
    <n v="85.31"/>
    <n v="228.6"/>
    <n v="22.859380000000002"/>
    <n v="0.42292999999999997"/>
    <n v="3.5E-4"/>
    <n v="7.2700000000000004E-3"/>
    <n v="0.11182"/>
    <n v="1.17445"/>
    <n v="6.207E-2"/>
  </r>
  <r>
    <x v="1"/>
    <x v="34"/>
    <x v="4"/>
    <x v="7"/>
    <n v="19.79"/>
    <n v="200"/>
    <n v="698"/>
    <n v="9.8220000000000002E-2"/>
    <n v="8.7169999999999997E-2"/>
    <n v="2.1000000000000001E-4"/>
    <n v="1.2999999999999999E-3"/>
    <n v="0.26046999999999998"/>
    <n v="1.96627"/>
  </r>
  <r>
    <x v="1"/>
    <x v="34"/>
    <x v="4"/>
    <x v="8"/>
    <n v="37.99"/>
    <n v="200.83"/>
    <n v="891.68017999999995"/>
    <n v="0.1888"/>
    <n v="0.12867000000000001"/>
    <n v="1.644E-2"/>
    <n v="1.421E-2"/>
    <n v="0.50876999999999994"/>
    <n v="2.5087100000000002"/>
  </r>
  <r>
    <x v="1"/>
    <x v="34"/>
    <x v="4"/>
    <x v="9"/>
    <n v="15.6"/>
    <n v="200.05"/>
    <n v="648.1499"/>
    <n v="7.7460000000000001E-2"/>
    <n v="7.2400000000000006E-2"/>
    <n v="1.2999999999999999E-4"/>
    <n v="6.9999999999999999E-4"/>
    <n v="0.20386000000000001"/>
    <n v="1.82575"/>
  </r>
  <r>
    <x v="1"/>
    <x v="34"/>
    <x v="4"/>
    <x v="10"/>
    <n v="70.67"/>
    <n v="202.3"/>
    <n v="323.67968999999999"/>
    <n v="0.35055999999999998"/>
    <n v="0.14384"/>
    <n v="7.8700000000000003E-3"/>
    <n v="5.5359999999999999E-2"/>
    <n v="0.96816999999999998"/>
    <n v="0.90866000000000002"/>
  </r>
  <r>
    <x v="1"/>
    <x v="34"/>
    <x v="5"/>
    <x v="0"/>
    <n v="6.48"/>
    <n v="200"/>
    <n v="252.00002000000001"/>
    <n v="3.2160000000000001E-2"/>
    <n v="2.9090000000000001E-2"/>
    <n v="5.0000000000000002E-5"/>
    <n v="1.1900000000000001E-3"/>
    <n v="8.5279999999999995E-2"/>
    <n v="0.70987999999999996"/>
  </r>
  <r>
    <x v="1"/>
    <x v="34"/>
    <x v="5"/>
    <x v="1"/>
    <n v="5.55"/>
    <n v="200"/>
    <n v="30"/>
    <n v="2.75E-2"/>
    <n v="8.6300000000000005E-3"/>
    <n v="1.4599999999999999E-3"/>
    <n v="4.4600000000000004E-3"/>
    <n v="7.5920000000000001E-2"/>
    <n v="8.4510000000000002E-2"/>
  </r>
  <r>
    <x v="1"/>
    <x v="34"/>
    <x v="5"/>
    <x v="2"/>
    <n v="1.26"/>
    <n v="200"/>
    <n v="46"/>
    <n v="6.2500000000000003E-3"/>
    <n v="4.9100000000000003E-3"/>
    <n v="0"/>
    <n v="3.0000000000000001E-5"/>
    <n v="1.6660000000000001E-2"/>
    <n v="0.12958"/>
  </r>
  <r>
    <x v="1"/>
    <x v="34"/>
    <x v="5"/>
    <x v="3"/>
    <n v="2.67"/>
    <n v="200"/>
    <n v="108"/>
    <n v="1.325E-2"/>
    <n v="1.141E-2"/>
    <n v="1.7000000000000001E-4"/>
    <n v="1.8000000000000001E-4"/>
    <n v="3.508E-2"/>
    <n v="0.30424000000000001"/>
  </r>
  <r>
    <x v="1"/>
    <x v="34"/>
    <x v="5"/>
    <x v="4"/>
    <n v="1.85"/>
    <n v="200"/>
    <n v="0"/>
    <n v="9.1699999999999993E-3"/>
    <n v="1.3999999999999999E-4"/>
    <n v="6.7400000000000003E-3"/>
    <n v="9.6000000000000002E-4"/>
    <n v="2.546E-2"/>
    <n v="0"/>
  </r>
  <r>
    <x v="1"/>
    <x v="34"/>
    <x v="5"/>
    <x v="5"/>
    <n v="4.4400000000000004"/>
    <n v="200"/>
    <n v="34"/>
    <n v="2.1999999999999999E-2"/>
    <n v="9.9699999999999997E-3"/>
    <n v="7.5900000000000004E-3"/>
    <n v="1.5399999999999999E-3"/>
    <n v="6.0589999999999998E-2"/>
    <n v="9.5780000000000004E-2"/>
  </r>
  <r>
    <x v="1"/>
    <x v="34"/>
    <x v="5"/>
    <x v="6"/>
    <n v="9.66"/>
    <n v="215.99"/>
    <n v="4.3199500000000004"/>
    <n v="4.7890000000000002E-2"/>
    <n v="0"/>
    <n v="2.1299999999999999E-3"/>
    <n v="1.074E-2"/>
    <n v="0.13297"/>
    <n v="1.197E-2"/>
  </r>
  <r>
    <x v="1"/>
    <x v="34"/>
    <x v="5"/>
    <x v="7"/>
    <n v="4.5199999999999996"/>
    <n v="200"/>
    <n v="188"/>
    <n v="2.2440000000000002E-2"/>
    <n v="2.0310000000000002E-2"/>
    <n v="3.0000000000000001E-5"/>
    <n v="3.3E-4"/>
    <n v="5.9249999999999997E-2"/>
    <n v="0.52959999999999996"/>
  </r>
  <r>
    <x v="1"/>
    <x v="34"/>
    <x v="5"/>
    <x v="8"/>
    <n v="6.63"/>
    <n v="200"/>
    <n v="212"/>
    <n v="3.2899999999999999E-2"/>
    <n v="2.5100000000000001E-2"/>
    <n v="5.8E-4"/>
    <n v="2.2799999999999999E-3"/>
    <n v="8.7910000000000002E-2"/>
    <n v="0.59719999999999995"/>
  </r>
  <r>
    <x v="1"/>
    <x v="34"/>
    <x v="5"/>
    <x v="9"/>
    <n v="1.59"/>
    <n v="200"/>
    <n v="72"/>
    <n v="7.8899999999999994E-3"/>
    <n v="7.5100000000000002E-3"/>
    <n v="2.0000000000000002E-5"/>
    <n v="1.6000000000000001E-4"/>
    <n v="2.077E-2"/>
    <n v="0.20282"/>
  </r>
  <r>
    <x v="1"/>
    <x v="34"/>
    <x v="5"/>
    <x v="10"/>
    <n v="9.5500000000000007"/>
    <n v="200"/>
    <n v="112.00001"/>
    <n v="4.734E-2"/>
    <n v="3.8210000000000001E-2"/>
    <n v="2.9999999999999997E-4"/>
    <n v="3.2599999999999999E-3"/>
    <n v="0.12970999999999999"/>
    <n v="0.3155"/>
  </r>
  <r>
    <x v="1"/>
    <x v="34"/>
    <x v="6"/>
    <x v="0"/>
    <n v="9.44"/>
    <n v="204.55"/>
    <n v="284.32996000000003"/>
    <n v="4.7469999999999998E-2"/>
    <n v="3.8379999999999997E-2"/>
    <n v="3.8999999999999999E-4"/>
    <n v="4.13E-3"/>
    <n v="0.12673000000000001"/>
    <n v="0.79488000000000003"/>
  </r>
  <r>
    <x v="1"/>
    <x v="34"/>
    <x v="6"/>
    <x v="1"/>
    <n v="18.809999999999999"/>
    <n v="202.18"/>
    <n v="218.3501"/>
    <n v="9.3539999999999998E-2"/>
    <n v="4.3839999999999997E-2"/>
    <n v="1.3610000000000001E-2"/>
    <n v="1.1010000000000001E-2"/>
    <n v="0.25591000000000003"/>
    <n v="0.61324999999999996"/>
  </r>
  <r>
    <x v="1"/>
    <x v="34"/>
    <x v="6"/>
    <x v="2"/>
    <n v="3.11"/>
    <n v="200"/>
    <n v="94"/>
    <n v="1.5429999999999999E-2"/>
    <n v="1.1350000000000001E-2"/>
    <n v="4.0000000000000003E-5"/>
    <n v="1E-4"/>
    <n v="4.122E-2"/>
    <n v="0.26479999999999998"/>
  </r>
  <r>
    <x v="1"/>
    <x v="34"/>
    <x v="6"/>
    <x v="3"/>
    <n v="5.0199999999999996"/>
    <n v="200"/>
    <n v="168"/>
    <n v="2.4910000000000002E-2"/>
    <n v="2.036E-2"/>
    <n v="8.0000000000000004E-4"/>
    <n v="1.9000000000000001E-4"/>
    <n v="6.6170000000000007E-2"/>
    <n v="0.47326000000000001"/>
  </r>
  <r>
    <x v="1"/>
    <x v="34"/>
    <x v="6"/>
    <x v="4"/>
    <n v="5.09"/>
    <n v="366"/>
    <n v="3.6600299999999999"/>
    <n v="2.5420000000000002E-2"/>
    <n v="0"/>
    <n v="1.8970000000000001E-2"/>
    <n v="2.5600000000000002E-3"/>
    <n v="7.0550000000000002E-2"/>
    <n v="9.0799999999999995E-3"/>
  </r>
  <r>
    <x v="1"/>
    <x v="34"/>
    <x v="6"/>
    <x v="5"/>
    <n v="12.12"/>
    <n v="200"/>
    <n v="88"/>
    <n v="6.0069999999999998E-2"/>
    <n v="2.4E-2"/>
    <n v="1.321E-2"/>
    <n v="3.2699999999999999E-3"/>
    <n v="0.16536999999999999"/>
    <n v="0.24790000000000001"/>
  </r>
  <r>
    <x v="1"/>
    <x v="34"/>
    <x v="6"/>
    <x v="6"/>
    <n v="26.41"/>
    <n v="261"/>
    <n v="18.270019999999999"/>
    <n v="0.1313"/>
    <n v="0"/>
    <n v="9.7900000000000001E-3"/>
    <n v="5.6030000000000003E-2"/>
    <n v="0.3644"/>
    <n v="4.8239999999999998E-2"/>
  </r>
  <r>
    <x v="1"/>
    <x v="34"/>
    <x v="6"/>
    <x v="7"/>
    <n v="13.43"/>
    <n v="200"/>
    <n v="506"/>
    <n v="6.6659999999999997E-2"/>
    <n v="6.0510000000000001E-2"/>
    <n v="3.4000000000000002E-4"/>
    <n v="1.1800000000000001E-3"/>
    <n v="0.17605000000000001"/>
    <n v="1.4254"/>
  </r>
  <r>
    <x v="1"/>
    <x v="34"/>
    <x v="6"/>
    <x v="8"/>
    <n v="20.3"/>
    <n v="200.5"/>
    <n v="617.54003999999998"/>
    <n v="0.10091"/>
    <n v="8.0390000000000003E-2"/>
    <n v="4.5799999999999999E-3"/>
    <n v="6.9100000000000003E-3"/>
    <n v="0.26923999999999998"/>
    <n v="1.7386699999999999"/>
  </r>
  <r>
    <x v="1"/>
    <x v="34"/>
    <x v="6"/>
    <x v="9"/>
    <n v="11.85"/>
    <n v="200.88"/>
    <n v="476.07996000000003"/>
    <n v="5.9089999999999997E-2"/>
    <n v="5.3780000000000001E-2"/>
    <n v="2.0000000000000001E-4"/>
    <n v="7.2999999999999996E-4"/>
    <n v="0.15551000000000001"/>
    <n v="1.33952"/>
  </r>
  <r>
    <x v="1"/>
    <x v="34"/>
    <x v="6"/>
    <x v="10"/>
    <n v="29"/>
    <n v="200"/>
    <n v="392"/>
    <n v="0.14377000000000001"/>
    <n v="9.0969999999999995E-2"/>
    <n v="1.14E-3"/>
    <n v="6.7499999999999999E-3"/>
    <n v="0.39237"/>
    <n v="1.10426"/>
  </r>
  <r>
    <x v="1"/>
    <x v="34"/>
    <x v="7"/>
    <x v="0"/>
    <n v="4.8499999999999996"/>
    <n v="200.68"/>
    <n v="126.42999"/>
    <n v="2.41E-2"/>
    <n v="1.993E-2"/>
    <n v="1.8000000000000001E-4"/>
    <n v="2.81E-3"/>
    <n v="6.4710000000000004E-2"/>
    <n v="0.35587999999999997"/>
  </r>
  <r>
    <x v="1"/>
    <x v="34"/>
    <x v="7"/>
    <x v="1"/>
    <n v="11.6"/>
    <n v="202.85"/>
    <n v="81.139889999999994"/>
    <n v="5.7669999999999999E-2"/>
    <n v="2.8760000000000001E-2"/>
    <n v="6.1199999999999996E-3"/>
    <n v="1.374E-2"/>
    <n v="0.15875"/>
    <n v="0.22783"/>
  </r>
  <r>
    <x v="1"/>
    <x v="34"/>
    <x v="7"/>
    <x v="2"/>
    <n v="1.4"/>
    <n v="200"/>
    <n v="36"/>
    <n v="6.94E-3"/>
    <n v="5.1500000000000001E-3"/>
    <n v="3.0000000000000001E-5"/>
    <n v="4.8000000000000001E-4"/>
    <n v="1.8689999999999998E-2"/>
    <n v="0.10141"/>
  </r>
  <r>
    <x v="1"/>
    <x v="34"/>
    <x v="7"/>
    <x v="3"/>
    <n v="2.59"/>
    <n v="200"/>
    <n v="82"/>
    <n v="1.285E-2"/>
    <n v="1.1220000000000001E-2"/>
    <n v="3.3E-4"/>
    <n v="2.5000000000000001E-4"/>
    <n v="3.4259999999999999E-2"/>
    <n v="0.23099"/>
  </r>
  <r>
    <x v="1"/>
    <x v="34"/>
    <x v="7"/>
    <x v="4"/>
    <n v="3.59"/>
    <n v="200"/>
    <n v="0"/>
    <n v="1.779E-2"/>
    <n v="0"/>
    <n v="1.4460000000000001E-2"/>
    <n v="7.2000000000000005E-4"/>
    <n v="4.9399999999999999E-2"/>
    <n v="0"/>
  </r>
  <r>
    <x v="1"/>
    <x v="34"/>
    <x v="7"/>
    <x v="5"/>
    <n v="8.32"/>
    <n v="291.24"/>
    <n v="61.160040000000002"/>
    <n v="4.8059999999999999E-2"/>
    <n v="1.6330000000000001E-2"/>
    <n v="2.896E-2"/>
    <n v="8.8000000000000003E-4"/>
    <n v="0.13192000000000001"/>
    <n v="0.14993000000000001"/>
  </r>
  <r>
    <x v="1"/>
    <x v="34"/>
    <x v="7"/>
    <x v="6"/>
    <n v="19.11"/>
    <n v="505.41"/>
    <n v="25.270019999999999"/>
    <n v="9.8269999999999996E-2"/>
    <n v="0"/>
    <n v="1.6299999999999999E-2"/>
    <n v="5.815E-2"/>
    <n v="0.27226"/>
    <n v="5.5390000000000002E-2"/>
  </r>
  <r>
    <x v="1"/>
    <x v="34"/>
    <x v="7"/>
    <x v="7"/>
    <n v="7.73"/>
    <n v="200"/>
    <n v="288"/>
    <n v="3.8370000000000001E-2"/>
    <n v="3.5680000000000003E-2"/>
    <n v="6.0000000000000002E-5"/>
    <n v="1.8799999999999999E-3"/>
    <n v="0.10142"/>
    <n v="0.81130000000000002"/>
  </r>
  <r>
    <x v="1"/>
    <x v="34"/>
    <x v="7"/>
    <x v="8"/>
    <n v="8.7200000000000006"/>
    <n v="202.25"/>
    <n v="210.33996999999999"/>
    <n v="4.3830000000000001E-2"/>
    <n v="2.8899999999999999E-2"/>
    <n v="3.8899999999999998E-3"/>
    <n v="6.6400000000000001E-3"/>
    <n v="0.11799"/>
    <n v="0.59069000000000005"/>
  </r>
  <r>
    <x v="1"/>
    <x v="34"/>
    <x v="7"/>
    <x v="9"/>
    <n v="3.96"/>
    <n v="200"/>
    <n v="164"/>
    <n v="1.966E-2"/>
    <n v="1.8919999999999999E-2"/>
    <n v="2.0000000000000002E-5"/>
    <n v="8.3000000000000001E-4"/>
    <n v="5.1740000000000001E-2"/>
    <n v="0.46199000000000001"/>
  </r>
  <r>
    <x v="1"/>
    <x v="34"/>
    <x v="7"/>
    <x v="10"/>
    <n v="18.36"/>
    <n v="200"/>
    <n v="182"/>
    <n v="9.0999999999999998E-2"/>
    <n v="7.1779999999999997E-2"/>
    <n v="2.1000000000000001E-4"/>
    <n v="1.5879999999999998E-2"/>
    <n v="0.24959000000000001"/>
    <n v="0.51268999999999998"/>
  </r>
  <r>
    <x v="1"/>
    <x v="34"/>
    <x v="8"/>
    <x v="0"/>
    <n v="29.28"/>
    <n v="239.39"/>
    <n v="564.95996000000002"/>
    <n v="0.20102999999999999"/>
    <n v="5.6739999999999999E-2"/>
    <n v="5.4850000000000003E-2"/>
    <n v="4.054E-2"/>
    <n v="0.53800000000000003"/>
    <n v="1.51356"/>
  </r>
  <r>
    <x v="1"/>
    <x v="34"/>
    <x v="8"/>
    <x v="1"/>
    <n v="32.200000000000003"/>
    <n v="200"/>
    <n v="294"/>
    <n v="0.16389999999999999"/>
    <n v="0.12548999999999999"/>
    <n v="4.9300000000000004E-3"/>
    <n v="1.728E-2"/>
    <n v="0.44944000000000001"/>
    <n v="0.82820000000000005"/>
  </r>
  <r>
    <x v="1"/>
    <x v="34"/>
    <x v="8"/>
    <x v="2"/>
    <n v="3.38"/>
    <n v="201.95"/>
    <n v="76.739990000000006"/>
    <n v="1.687E-2"/>
    <n v="8.2699999999999996E-3"/>
    <n v="1.2E-4"/>
    <n v="5.5000000000000003E-4"/>
    <n v="4.5519999999999998E-2"/>
    <n v="0.21568000000000001"/>
  </r>
  <r>
    <x v="1"/>
    <x v="34"/>
    <x v="8"/>
    <x v="3"/>
    <n v="7.48"/>
    <n v="200"/>
    <n v="206"/>
    <n v="3.712E-2"/>
    <n v="2.6749999999999999E-2"/>
    <n v="3.0799999999999998E-3"/>
    <n v="1.67E-3"/>
    <n v="9.9000000000000005E-2"/>
    <n v="0.58030000000000004"/>
  </r>
  <r>
    <x v="1"/>
    <x v="34"/>
    <x v="8"/>
    <x v="4"/>
    <n v="35.03"/>
    <n v="1020.07"/>
    <n v="1162.88086"/>
    <n v="0.70955999999999997"/>
    <n v="2.7E-4"/>
    <n v="0.31540000000000001"/>
    <n v="0.18715000000000001"/>
    <n v="1.9033100000000001"/>
    <n v="2.2746400000000002"/>
  </r>
  <r>
    <x v="1"/>
    <x v="34"/>
    <x v="8"/>
    <x v="5"/>
    <n v="23.69"/>
    <n v="626.79999999999995"/>
    <n v="351.00977"/>
    <n v="0.25821"/>
    <n v="4.3580000000000001E-2"/>
    <n v="0.15769"/>
    <n v="3.31E-3"/>
    <n v="0.70016999999999996"/>
    <n v="0.70350999999999997"/>
  </r>
  <r>
    <x v="1"/>
    <x v="34"/>
    <x v="8"/>
    <x v="6"/>
    <n v="135.38"/>
    <n v="310.77"/>
    <n v="1112.55078"/>
    <n v="0.90383000000000002"/>
    <n v="0"/>
    <n v="0.14435999999999999"/>
    <n v="0.37980999999999998"/>
    <n v="2.4386199999999998"/>
    <n v="2.7398899999999999"/>
  </r>
  <r>
    <x v="1"/>
    <x v="34"/>
    <x v="8"/>
    <x v="7"/>
    <n v="16.670000000000002"/>
    <n v="200"/>
    <n v="598"/>
    <n v="8.2739999999999994E-2"/>
    <n v="7.5219999999999995E-2"/>
    <n v="1.6000000000000001E-4"/>
    <n v="1.9499999999999999E-3"/>
    <n v="0.21887000000000001"/>
    <n v="1.6845699999999999"/>
  </r>
  <r>
    <x v="1"/>
    <x v="34"/>
    <x v="8"/>
    <x v="8"/>
    <n v="75.64"/>
    <n v="277.88"/>
    <n v="997.58007999999995"/>
    <n v="0.54293999999999998"/>
    <n v="8.2220000000000001E-2"/>
    <n v="7.5230000000000005E-2"/>
    <n v="0.14854000000000001"/>
    <n v="1.4510000000000001"/>
    <n v="2.5434899999999998"/>
  </r>
  <r>
    <x v="1"/>
    <x v="34"/>
    <x v="8"/>
    <x v="9"/>
    <n v="17.32"/>
    <n v="200.14"/>
    <n v="652.44994999999994"/>
    <n v="8.6249999999999993E-2"/>
    <n v="7.5340000000000004E-2"/>
    <n v="9.3000000000000005E-4"/>
    <n v="3.0400000000000002E-3"/>
    <n v="0.22722999999999999"/>
    <n v="1.83768"/>
  </r>
  <r>
    <x v="1"/>
    <x v="34"/>
    <x v="8"/>
    <x v="10"/>
    <n v="45.62"/>
    <n v="214.45"/>
    <n v="347.41016000000002"/>
    <n v="0.23704"/>
    <n v="0.12512000000000001"/>
    <n v="6.0499999999999998E-3"/>
    <n v="2.9049999999999999E-2"/>
    <n v="0.65044000000000002"/>
    <n v="0.95896000000000003"/>
  </r>
  <r>
    <x v="1"/>
    <x v="35"/>
    <x v="0"/>
    <x v="0"/>
    <n v="8.8800000000000008"/>
    <n v="201.16"/>
    <n v="173"/>
    <n v="4.4630000000000003E-2"/>
    <n v="2.436E-2"/>
    <n v="1.1E-4"/>
    <n v="4.7699999999999999E-3"/>
    <n v="0.11882"/>
    <n v="0.48670000000000002"/>
  </r>
  <r>
    <x v="1"/>
    <x v="35"/>
    <x v="0"/>
    <x v="1"/>
    <n v="11.7"/>
    <n v="258.55"/>
    <n v="113.76000999999999"/>
    <n v="7.0980000000000001E-2"/>
    <n v="1.554E-2"/>
    <n v="9.5899999999999996E-3"/>
    <n v="1.584E-2"/>
    <n v="0.19220999999999999"/>
    <n v="0.30243999999999999"/>
  </r>
  <r>
    <x v="1"/>
    <x v="35"/>
    <x v="0"/>
    <x v="2"/>
    <n v="1.41"/>
    <n v="200"/>
    <n v="36"/>
    <n v="7.0000000000000001E-3"/>
    <n v="4.8300000000000001E-3"/>
    <n v="0"/>
    <n v="1.8000000000000001E-4"/>
    <n v="1.8669999999999999E-2"/>
    <n v="0.10141"/>
  </r>
  <r>
    <x v="1"/>
    <x v="35"/>
    <x v="0"/>
    <x v="3"/>
    <n v="2.66"/>
    <n v="200"/>
    <n v="78"/>
    <n v="1.32E-2"/>
    <n v="1.1650000000000001E-2"/>
    <n v="9.0000000000000006E-5"/>
    <n v="6.9999999999999994E-5"/>
    <n v="3.5000000000000003E-2"/>
    <n v="0.21973000000000001"/>
  </r>
  <r>
    <x v="1"/>
    <x v="35"/>
    <x v="0"/>
    <x v="4"/>
    <n v="9"/>
    <n v="549.45000000000005"/>
    <n v="181.31981999999999"/>
    <n v="0.10884000000000001"/>
    <n v="0"/>
    <n v="9.41E-3"/>
    <n v="2.9700000000000001E-2"/>
    <n v="0.29154000000000002"/>
    <n v="0.38843"/>
  </r>
  <r>
    <x v="1"/>
    <x v="35"/>
    <x v="0"/>
    <x v="5"/>
    <n v="15.84"/>
    <n v="234.79"/>
    <n v="154.95996"/>
    <n v="9.0279999999999999E-2"/>
    <n v="6.1999999999999998E-3"/>
    <n v="1.8319999999999999E-2"/>
    <n v="1.434E-2"/>
    <n v="0.24284"/>
    <n v="0.41781000000000001"/>
  </r>
  <r>
    <x v="1"/>
    <x v="35"/>
    <x v="0"/>
    <x v="6"/>
    <n v="14.02"/>
    <n v="427.18"/>
    <n v="72.62012"/>
    <n v="8.9539999999999995E-2"/>
    <n v="1.1259999999999999E-2"/>
    <n v="2.9999999999999997E-4"/>
    <n v="2.5899999999999999E-2"/>
    <n v="0.24487"/>
    <n v="0.17216000000000001"/>
  </r>
  <r>
    <x v="1"/>
    <x v="35"/>
    <x v="0"/>
    <x v="7"/>
    <n v="4.88"/>
    <n v="200"/>
    <n v="152"/>
    <n v="2.4219999999999998E-2"/>
    <n v="2.1749999999999999E-2"/>
    <n v="1.0000000000000001E-5"/>
    <n v="5.5000000000000003E-4"/>
    <n v="6.4009999999999997E-2"/>
    <n v="0.42818000000000001"/>
  </r>
  <r>
    <x v="1"/>
    <x v="35"/>
    <x v="0"/>
    <x v="8"/>
    <n v="13.68"/>
    <n v="227.14"/>
    <n v="313.45996000000002"/>
    <n v="8.6690000000000003E-2"/>
    <n v="4.0629999999999999E-2"/>
    <n v="1.57E-3"/>
    <n v="8.7299999999999999E-3"/>
    <n v="0.23103000000000001"/>
    <n v="0.85292999999999997"/>
  </r>
  <r>
    <x v="1"/>
    <x v="35"/>
    <x v="0"/>
    <x v="9"/>
    <n v="6.71"/>
    <n v="206.09"/>
    <n v="142.19995"/>
    <n v="3.5560000000000001E-2"/>
    <n v="1.3639999999999999E-2"/>
    <n v="3.8000000000000002E-4"/>
    <n v="1.008E-2"/>
    <n v="9.4280000000000003E-2"/>
    <n v="0.39778999999999998"/>
  </r>
  <r>
    <x v="1"/>
    <x v="35"/>
    <x v="0"/>
    <x v="10"/>
    <n v="17.829999999999998"/>
    <n v="294.12"/>
    <n v="217.6499"/>
    <n v="0.1255"/>
    <n v="3.3840000000000002E-2"/>
    <n v="1.24E-3"/>
    <n v="2.2440000000000002E-2"/>
    <n v="0.33873999999999999"/>
    <n v="0.53637999999999997"/>
  </r>
  <r>
    <x v="1"/>
    <x v="35"/>
    <x v="1"/>
    <x v="0"/>
    <n v="135.96"/>
    <n v="247.59"/>
    <n v="1507.80078"/>
    <n v="0.84575"/>
    <n v="3.3520000000000001E-2"/>
    <n v="2.5669999999999998E-2"/>
    <n v="0.50105"/>
    <n v="2.2606299999999999"/>
    <n v="3.9546800000000002"/>
  </r>
  <r>
    <x v="1"/>
    <x v="35"/>
    <x v="1"/>
    <x v="1"/>
    <n v="40.1"/>
    <n v="234.21"/>
    <n v="77.290040000000005"/>
    <n v="0.20021"/>
    <n v="5.8020000000000002E-2"/>
    <n v="3.117E-2"/>
    <n v="0.11305999999999999"/>
    <n v="0.55449000000000004"/>
    <n v="0.20887"/>
  </r>
  <r>
    <x v="1"/>
    <x v="35"/>
    <x v="1"/>
    <x v="2"/>
    <n v="72.73"/>
    <n v="390.07"/>
    <n v="1330.13086"/>
    <n v="0.70513000000000003"/>
    <n v="4.8300000000000001E-3"/>
    <n v="3.2500000000000001E-2"/>
    <n v="0.45638000000000001"/>
    <n v="1.88246"/>
    <n v="3.25359"/>
  </r>
  <r>
    <x v="1"/>
    <x v="35"/>
    <x v="1"/>
    <x v="3"/>
    <n v="5.44"/>
    <n v="200"/>
    <n v="104"/>
    <n v="2.6980000000000001E-2"/>
    <n v="2.3099999999999999E-2"/>
    <n v="9.3999999999999997E-4"/>
    <n v="8.1999999999999998E-4"/>
    <n v="7.2720000000000007E-2"/>
    <n v="0.29297000000000001"/>
  </r>
  <r>
    <x v="1"/>
    <x v="35"/>
    <x v="1"/>
    <x v="4"/>
    <n v="37.15"/>
    <n v="1624.48"/>
    <n v="2128.0703100000001"/>
    <n v="1.05131"/>
    <n v="8.2430000000000003E-2"/>
    <n v="0.36509000000000003"/>
    <n v="0.38064999999999999"/>
    <n v="2.80945"/>
    <n v="3.8296700000000001"/>
  </r>
  <r>
    <x v="1"/>
    <x v="35"/>
    <x v="1"/>
    <x v="5"/>
    <n v="197.72"/>
    <n v="298.35000000000002"/>
    <n v="2709.01953"/>
    <n v="1.4141300000000001"/>
    <n v="9.3270000000000006E-2"/>
    <n v="0.65158000000000005"/>
    <n v="0.32251999999999997"/>
    <n v="3.7837700000000001"/>
    <n v="6.8454499999999996"/>
  </r>
  <r>
    <x v="1"/>
    <x v="35"/>
    <x v="1"/>
    <x v="6"/>
    <n v="545.20000000000005"/>
    <n v="358.27"/>
    <n v="7742.15625"/>
    <n v="4.6956899999999999"/>
    <n v="4.0000000000000003E-5"/>
    <n v="0.68254999999999999"/>
    <n v="2.5469200000000001"/>
    <n v="12.57803"/>
    <n v="18.215109999999999"/>
  </r>
  <r>
    <x v="1"/>
    <x v="35"/>
    <x v="1"/>
    <x v="7"/>
    <n v="10.06"/>
    <n v="200"/>
    <n v="252"/>
    <n v="4.9919999999999999E-2"/>
    <n v="4.471E-2"/>
    <n v="2.0000000000000001E-4"/>
    <n v="2.66E-3"/>
    <n v="0.1331"/>
    <n v="0.70987999999999996"/>
  </r>
  <r>
    <x v="1"/>
    <x v="35"/>
    <x v="1"/>
    <x v="8"/>
    <n v="37.64"/>
    <n v="588.82000000000005"/>
    <n v="1413.1798100000001"/>
    <n v="0.6966"/>
    <n v="8.4150000000000003E-2"/>
    <n v="0.42632999999999999"/>
    <n v="1.5769999999999999E-2"/>
    <n v="1.8672299999999999"/>
    <n v="2.8672"/>
  </r>
  <r>
    <x v="1"/>
    <x v="35"/>
    <x v="1"/>
    <x v="9"/>
    <n v="39.880000000000003"/>
    <n v="209.57"/>
    <n v="561.6499"/>
    <n v="0.21067"/>
    <n v="2.6859999999999998E-2"/>
    <n v="1.9400000000000001E-3"/>
    <n v="0.10750999999999999"/>
    <n v="0.56054999999999999"/>
    <n v="1.56656"/>
  </r>
  <r>
    <x v="1"/>
    <x v="35"/>
    <x v="1"/>
    <x v="10"/>
    <n v="93.03"/>
    <n v="829.51"/>
    <n v="2281.1601599999999"/>
    <n v="1.3288599999999999"/>
    <n v="0.13636000000000001"/>
    <n v="3.0380000000000001E-2"/>
    <n v="0.2059"/>
    <n v="3.5709399999999998"/>
    <n v="4.4714400000000003"/>
  </r>
  <r>
    <x v="1"/>
    <x v="35"/>
    <x v="2"/>
    <x v="0"/>
    <n v="21.79"/>
    <n v="200"/>
    <n v="316"/>
    <n v="0.10804999999999999"/>
    <n v="7.9299999999999995E-2"/>
    <n v="3.0200000000000001E-3"/>
    <n v="2.0330000000000001E-2"/>
    <n v="0.29324"/>
    <n v="0.89017000000000002"/>
  </r>
  <r>
    <x v="1"/>
    <x v="35"/>
    <x v="2"/>
    <x v="1"/>
    <n v="69.069999999999993"/>
    <n v="247.43"/>
    <n v="148.45996"/>
    <n v="0.34660999999999997"/>
    <n v="0.11788999999999999"/>
    <n v="6.4479999999999996E-2"/>
    <n v="0.18429999999999999"/>
    <n v="0.95953999999999995"/>
    <n v="0.39509"/>
  </r>
  <r>
    <x v="1"/>
    <x v="35"/>
    <x v="2"/>
    <x v="2"/>
    <n v="5.83"/>
    <n v="200"/>
    <n v="60"/>
    <n v="2.8899999999999999E-2"/>
    <n v="1.9230000000000001E-2"/>
    <n v="9.0000000000000006E-5"/>
    <n v="1.8600000000000001E-3"/>
    <n v="7.9009999999999997E-2"/>
    <n v="0.16902"/>
  </r>
  <r>
    <x v="1"/>
    <x v="35"/>
    <x v="2"/>
    <x v="3"/>
    <n v="8.2899999999999991"/>
    <n v="200"/>
    <n v="140"/>
    <n v="4.1110000000000001E-2"/>
    <n v="3.3489999999999999E-2"/>
    <n v="1.42E-3"/>
    <n v="2.2100000000000002E-3"/>
    <n v="0.11118"/>
    <n v="0.39438000000000001"/>
  </r>
  <r>
    <x v="1"/>
    <x v="35"/>
    <x v="2"/>
    <x v="4"/>
    <n v="24.54"/>
    <n v="200"/>
    <n v="0"/>
    <n v="0.12157999999999999"/>
    <n v="7.6999999999999996E-4"/>
    <n v="0.10301"/>
    <n v="2.7999999999999998E-4"/>
    <n v="0.33771000000000001"/>
    <n v="0"/>
  </r>
  <r>
    <x v="1"/>
    <x v="35"/>
    <x v="2"/>
    <x v="5"/>
    <n v="49.9"/>
    <n v="206.93"/>
    <n v="31.040040000000001"/>
    <n v="0.24737000000000001"/>
    <n v="2.4080000000000001E-2"/>
    <n v="0.11688999999999999"/>
    <n v="5.178E-2"/>
    <n v="0.68652000000000002"/>
    <n v="8.6809999999999998E-2"/>
  </r>
  <r>
    <x v="1"/>
    <x v="35"/>
    <x v="2"/>
    <x v="6"/>
    <n v="127.41"/>
    <n v="221.82"/>
    <n v="26.619140000000002"/>
    <n v="0.63161"/>
    <n v="7.7299999999999999E-3"/>
    <n v="4.9549999999999997E-2"/>
    <n v="0.35580000000000001"/>
    <n v="1.7539800000000001"/>
    <n v="7.2889999999999996E-2"/>
  </r>
  <r>
    <x v="1"/>
    <x v="35"/>
    <x v="2"/>
    <x v="7"/>
    <n v="18.2"/>
    <n v="200"/>
    <n v="467.99997000000002"/>
    <n v="9.0310000000000001E-2"/>
    <n v="8.1269999999999995E-2"/>
    <n v="1.3999999999999999E-4"/>
    <n v="6.45E-3"/>
    <n v="0.24065"/>
    <n v="1.31836"/>
  </r>
  <r>
    <x v="1"/>
    <x v="35"/>
    <x v="2"/>
    <x v="8"/>
    <n v="41.68"/>
    <n v="205.45"/>
    <n v="585.54003999999998"/>
    <n v="0.20885999999999999"/>
    <n v="0.14019000000000001"/>
    <n v="1.29E-2"/>
    <n v="4.7350000000000003E-2"/>
    <n v="0.56740999999999997"/>
    <n v="1.6365099999999999"/>
  </r>
  <r>
    <x v="1"/>
    <x v="35"/>
    <x v="2"/>
    <x v="9"/>
    <n v="8.58"/>
    <n v="200"/>
    <n v="290"/>
    <n v="4.2599999999999999E-2"/>
    <n v="3.9100000000000003E-2"/>
    <n v="5.0000000000000002E-5"/>
    <n v="1.6999999999999999E-3"/>
    <n v="0.11210000000000001"/>
    <n v="0.81693000000000005"/>
  </r>
  <r>
    <x v="1"/>
    <x v="35"/>
    <x v="2"/>
    <x v="10"/>
    <n v="101.21"/>
    <n v="203.78"/>
    <n v="244.53906000000001"/>
    <n v="0.50210999999999995"/>
    <n v="0.25791999999999998"/>
    <n v="2.1559999999999999E-2"/>
    <n v="0.12590000000000001"/>
    <n v="1.3894899999999999"/>
    <n v="0.68562999999999996"/>
  </r>
  <r>
    <x v="1"/>
    <x v="35"/>
    <x v="3"/>
    <x v="0"/>
    <n v="7.85"/>
    <n v="200"/>
    <n v="216"/>
    <n v="3.8960000000000002E-2"/>
    <n v="3.5560000000000001E-2"/>
    <n v="3.6000000000000002E-4"/>
    <n v="2.4499999999999999E-3"/>
    <n v="0.10358000000000001"/>
    <n v="0.60846999999999996"/>
  </r>
  <r>
    <x v="1"/>
    <x v="35"/>
    <x v="3"/>
    <x v="1"/>
    <n v="9.91"/>
    <n v="200"/>
    <n v="74"/>
    <n v="4.9119999999999997E-2"/>
    <n v="1.9519999999999999E-2"/>
    <n v="2.8800000000000002E-3"/>
    <n v="1.908E-2"/>
    <n v="0.13496"/>
    <n v="0.20846000000000001"/>
  </r>
  <r>
    <x v="1"/>
    <x v="35"/>
    <x v="3"/>
    <x v="2"/>
    <n v="1.56"/>
    <n v="200"/>
    <n v="38"/>
    <n v="7.7400000000000004E-3"/>
    <n v="6.45E-3"/>
    <n v="1.0000000000000001E-5"/>
    <n v="4.0999999999999999E-4"/>
    <n v="2.0709999999999999E-2"/>
    <n v="0.10705000000000001"/>
  </r>
  <r>
    <x v="1"/>
    <x v="35"/>
    <x v="3"/>
    <x v="3"/>
    <n v="3.59"/>
    <n v="200"/>
    <n v="106"/>
    <n v="1.7819999999999999E-2"/>
    <n v="1.5270000000000001E-2"/>
    <n v="4.4999999999999999E-4"/>
    <n v="5.0000000000000001E-4"/>
    <n v="4.725E-2"/>
    <n v="0.29859999999999998"/>
  </r>
  <r>
    <x v="1"/>
    <x v="35"/>
    <x v="3"/>
    <x v="4"/>
    <n v="2.97"/>
    <n v="200"/>
    <n v="0"/>
    <n v="1.4710000000000001E-2"/>
    <n v="0"/>
    <n v="8.94E-3"/>
    <n v="3.62E-3"/>
    <n v="4.0869999999999997E-2"/>
    <n v="0"/>
  </r>
  <r>
    <x v="1"/>
    <x v="35"/>
    <x v="3"/>
    <x v="5"/>
    <n v="7.36"/>
    <n v="200"/>
    <n v="52"/>
    <n v="3.6479999999999999E-2"/>
    <n v="1.523E-2"/>
    <n v="6.6899999999999998E-3"/>
    <n v="3.4099999999999998E-3"/>
    <n v="0.1003"/>
    <n v="0.14648"/>
  </r>
  <r>
    <x v="1"/>
    <x v="35"/>
    <x v="3"/>
    <x v="6"/>
    <n v="15.5"/>
    <n v="212.01"/>
    <n v="6.3601099999999997"/>
    <n v="7.6840000000000006E-2"/>
    <n v="5.0000000000000002E-5"/>
    <n v="7.1599999999999997E-3"/>
    <n v="5.3629999999999997E-2"/>
    <n v="0.21332000000000001"/>
    <n v="1.77E-2"/>
  </r>
  <r>
    <x v="1"/>
    <x v="35"/>
    <x v="3"/>
    <x v="7"/>
    <n v="8.7899999999999991"/>
    <n v="200"/>
    <n v="280"/>
    <n v="4.3630000000000002E-2"/>
    <n v="4.104E-2"/>
    <n v="3.0000000000000001E-5"/>
    <n v="1.14E-3"/>
    <n v="0.11519"/>
    <n v="0.78876000000000002"/>
  </r>
  <r>
    <x v="1"/>
    <x v="35"/>
    <x v="3"/>
    <x v="8"/>
    <n v="14.56"/>
    <n v="200"/>
    <n v="392"/>
    <n v="7.2249999999999995E-2"/>
    <n v="6.3460000000000003E-2"/>
    <n v="1.6000000000000001E-4"/>
    <n v="4.6100000000000004E-3"/>
    <n v="0.1923"/>
    <n v="1.10426"/>
  </r>
  <r>
    <x v="1"/>
    <x v="35"/>
    <x v="3"/>
    <x v="9"/>
    <n v="7.36"/>
    <n v="200"/>
    <n v="247.99997999999999"/>
    <n v="3.6540000000000003E-2"/>
    <n v="3.5569999999999997E-2"/>
    <n v="0"/>
    <n v="3.6999999999999999E-4"/>
    <n v="9.6159999999999995E-2"/>
    <n v="0.69862000000000002"/>
  </r>
  <r>
    <x v="1"/>
    <x v="35"/>
    <x v="3"/>
    <x v="10"/>
    <n v="15.58"/>
    <n v="200"/>
    <n v="144"/>
    <n v="7.7229999999999993E-2"/>
    <n v="6.3E-2"/>
    <n v="1.9300000000000001E-3"/>
    <n v="5.0699999999999999E-3"/>
    <n v="0.21149000000000001"/>
    <n v="0.40565000000000001"/>
  </r>
  <r>
    <x v="1"/>
    <x v="35"/>
    <x v="4"/>
    <x v="0"/>
    <n v="19.57"/>
    <n v="200"/>
    <n v="396"/>
    <n v="9.7070000000000004E-2"/>
    <n v="7.1260000000000004E-2"/>
    <n v="1.89E-3"/>
    <n v="1.043E-2"/>
    <n v="0.26140000000000002"/>
    <n v="1.1155299999999999"/>
  </r>
  <r>
    <x v="1"/>
    <x v="35"/>
    <x v="4"/>
    <x v="1"/>
    <n v="52.67"/>
    <n v="202.04"/>
    <n v="317.2002"/>
    <n v="0.26140999999999998"/>
    <n v="0.10059"/>
    <n v="2.5579999999999999E-2"/>
    <n v="2.6839999999999999E-2"/>
    <n v="0.71965000000000001"/>
    <n v="0.89139999999999997"/>
  </r>
  <r>
    <x v="1"/>
    <x v="35"/>
    <x v="4"/>
    <x v="2"/>
    <n v="6.82"/>
    <n v="200"/>
    <n v="142"/>
    <n v="3.3829999999999999E-2"/>
    <n v="2.564E-2"/>
    <n v="2.9E-4"/>
    <n v="1E-4"/>
    <n v="9.1009999999999994E-2"/>
    <n v="0.40000999999999998"/>
  </r>
  <r>
    <x v="1"/>
    <x v="35"/>
    <x v="4"/>
    <x v="3"/>
    <n v="11.28"/>
    <n v="200"/>
    <n v="298"/>
    <n v="5.5969999999999999E-2"/>
    <n v="4.5749999999999999E-2"/>
    <n v="1.3699999999999999E-3"/>
    <n v="1.1000000000000001E-3"/>
    <n v="0.14929000000000001"/>
    <n v="0.83947000000000005"/>
  </r>
  <r>
    <x v="1"/>
    <x v="35"/>
    <x v="4"/>
    <x v="4"/>
    <n v="16.47"/>
    <n v="200"/>
    <n v="2"/>
    <n v="8.1600000000000006E-2"/>
    <n v="6.9999999999999999E-4"/>
    <n v="6.2859999999999999E-2"/>
    <n v="1.7899999999999999E-3"/>
    <n v="0.22661999999999999"/>
    <n v="5.6299999999999996E-3"/>
  </r>
  <r>
    <x v="1"/>
    <x v="35"/>
    <x v="4"/>
    <x v="5"/>
    <n v="35.97"/>
    <n v="203.54"/>
    <n v="109.91016"/>
    <n v="0.17846999999999999"/>
    <n v="3.9800000000000002E-2"/>
    <n v="5.1069999999999997E-2"/>
    <n v="5.8199999999999997E-3"/>
    <n v="0.49348999999999998"/>
    <n v="0.30817"/>
  </r>
  <r>
    <x v="1"/>
    <x v="35"/>
    <x v="4"/>
    <x v="6"/>
    <n v="85.41"/>
    <n v="228.6"/>
    <n v="22.859380000000002"/>
    <n v="0.42349999999999999"/>
    <n v="3.5E-4"/>
    <n v="7.2700000000000004E-3"/>
    <n v="0.11186"/>
    <n v="1.1759500000000001"/>
    <n v="6.207E-2"/>
  </r>
  <r>
    <x v="1"/>
    <x v="35"/>
    <x v="4"/>
    <x v="7"/>
    <n v="23.37"/>
    <n v="200"/>
    <n v="716"/>
    <n v="0.11599"/>
    <n v="0.10317999999999999"/>
    <n v="2.4000000000000001E-4"/>
    <n v="1.5E-3"/>
    <n v="0.30724000000000001"/>
    <n v="2.0169700000000002"/>
  </r>
  <r>
    <x v="1"/>
    <x v="35"/>
    <x v="4"/>
    <x v="8"/>
    <n v="42.53"/>
    <n v="200.81"/>
    <n v="911.67975000000001"/>
    <n v="0.21143000000000001"/>
    <n v="0.14796000000000001"/>
    <n v="1.7069999999999998E-2"/>
    <n v="1.504E-2"/>
    <n v="0.56832000000000005"/>
    <n v="2.5650499999999998"/>
  </r>
  <r>
    <x v="1"/>
    <x v="35"/>
    <x v="4"/>
    <x v="9"/>
    <n v="18.920000000000002"/>
    <n v="200.05"/>
    <n v="664.1499"/>
    <n v="9.3950000000000006E-2"/>
    <n v="8.7770000000000001E-2"/>
    <n v="1.6000000000000001E-4"/>
    <n v="8.5999999999999998E-4"/>
    <n v="0.24723999999999999"/>
    <n v="1.8708199999999999"/>
  </r>
  <r>
    <x v="1"/>
    <x v="35"/>
    <x v="4"/>
    <x v="10"/>
    <n v="72.3"/>
    <n v="202.26"/>
    <n v="329.67968999999999"/>
    <n v="0.35874"/>
    <n v="0.15062"/>
    <n v="7.8899999999999994E-3"/>
    <n v="5.5550000000000002E-2"/>
    <n v="0.98970999999999998"/>
    <n v="0.92556000000000005"/>
  </r>
  <r>
    <x v="1"/>
    <x v="35"/>
    <x v="5"/>
    <x v="0"/>
    <n v="7.79"/>
    <n v="200"/>
    <n v="262"/>
    <n v="3.866E-2"/>
    <n v="3.526E-2"/>
    <n v="6.0000000000000002E-5"/>
    <n v="1.33E-3"/>
    <n v="0.1024"/>
    <n v="0.73804999999999998"/>
  </r>
  <r>
    <x v="1"/>
    <x v="35"/>
    <x v="5"/>
    <x v="1"/>
    <n v="5.73"/>
    <n v="200"/>
    <n v="36"/>
    <n v="2.8400000000000002E-2"/>
    <n v="9.1800000000000007E-3"/>
    <n v="1.48E-3"/>
    <n v="4.5300000000000002E-3"/>
    <n v="7.8280000000000002E-2"/>
    <n v="0.10141"/>
  </r>
  <r>
    <x v="1"/>
    <x v="35"/>
    <x v="5"/>
    <x v="2"/>
    <n v="1.5"/>
    <n v="200"/>
    <n v="48"/>
    <n v="7.4400000000000004E-3"/>
    <n v="5.8799999999999998E-3"/>
    <n v="0"/>
    <n v="4.0000000000000003E-5"/>
    <n v="1.9800000000000002E-2"/>
    <n v="0.13522000000000001"/>
  </r>
  <r>
    <x v="1"/>
    <x v="35"/>
    <x v="5"/>
    <x v="3"/>
    <n v="3.24"/>
    <n v="200"/>
    <n v="114.00001"/>
    <n v="1.6080000000000001E-2"/>
    <n v="1.3860000000000001E-2"/>
    <n v="2.1000000000000001E-4"/>
    <n v="2.2000000000000001E-4"/>
    <n v="4.2529999999999998E-2"/>
    <n v="0.32113999999999998"/>
  </r>
  <r>
    <x v="1"/>
    <x v="35"/>
    <x v="5"/>
    <x v="4"/>
    <n v="1.85"/>
    <n v="200"/>
    <n v="0"/>
    <n v="9.1699999999999993E-3"/>
    <n v="1.3999999999999999E-4"/>
    <n v="6.7400000000000003E-3"/>
    <n v="9.6000000000000002E-4"/>
    <n v="2.546E-2"/>
    <n v="0"/>
  </r>
  <r>
    <x v="1"/>
    <x v="35"/>
    <x v="5"/>
    <x v="5"/>
    <n v="4.63"/>
    <n v="200"/>
    <n v="38"/>
    <n v="2.2950000000000002E-2"/>
    <n v="1.06E-2"/>
    <n v="7.7200000000000003E-3"/>
    <n v="1.5900000000000001E-3"/>
    <n v="6.3070000000000001E-2"/>
    <n v="0.10705000000000001"/>
  </r>
  <r>
    <x v="1"/>
    <x v="35"/>
    <x v="5"/>
    <x v="6"/>
    <n v="9.68"/>
    <n v="215.99"/>
    <n v="4.3199500000000004"/>
    <n v="4.8000000000000001E-2"/>
    <n v="0"/>
    <n v="2.14E-3"/>
    <n v="1.076E-2"/>
    <n v="0.13325000000000001"/>
    <n v="1.197E-2"/>
  </r>
  <r>
    <x v="1"/>
    <x v="35"/>
    <x v="5"/>
    <x v="7"/>
    <n v="5.49"/>
    <n v="200"/>
    <n v="194"/>
    <n v="2.725E-2"/>
    <n v="2.47E-2"/>
    <n v="3.0000000000000001E-5"/>
    <n v="4.0000000000000002E-4"/>
    <n v="7.1929999999999994E-2"/>
    <n v="0.54649999999999999"/>
  </r>
  <r>
    <x v="1"/>
    <x v="35"/>
    <x v="5"/>
    <x v="8"/>
    <n v="7.74"/>
    <n v="200"/>
    <n v="222"/>
    <n v="3.841E-2"/>
    <n v="2.9919999999999999E-2"/>
    <n v="6.2E-4"/>
    <n v="2.4399999999999999E-3"/>
    <n v="0.10241"/>
    <n v="0.62536999999999998"/>
  </r>
  <r>
    <x v="1"/>
    <x v="35"/>
    <x v="5"/>
    <x v="9"/>
    <n v="1.97"/>
    <n v="200"/>
    <n v="76"/>
    <n v="9.7800000000000005E-3"/>
    <n v="9.2999999999999992E-3"/>
    <n v="3.0000000000000001E-5"/>
    <n v="2.0000000000000001E-4"/>
    <n v="2.5739999999999999E-2"/>
    <n v="0.21409"/>
  </r>
  <r>
    <x v="1"/>
    <x v="35"/>
    <x v="5"/>
    <x v="10"/>
    <n v="10.130000000000001"/>
    <n v="200"/>
    <n v="116"/>
    <n v="5.0220000000000001E-2"/>
    <n v="4.095E-2"/>
    <n v="2.9999999999999997E-4"/>
    <n v="3.2699999999999999E-3"/>
    <n v="0.13729"/>
    <n v="0.32677"/>
  </r>
  <r>
    <x v="1"/>
    <x v="35"/>
    <x v="6"/>
    <x v="0"/>
    <n v="10.86"/>
    <n v="204.46"/>
    <n v="290.33008000000001"/>
    <n v="5.4670000000000003E-2"/>
    <n v="4.478E-2"/>
    <n v="4.0999999999999999E-4"/>
    <n v="4.3800000000000002E-3"/>
    <n v="0.14568999999999999"/>
    <n v="0.81177999999999995"/>
  </r>
  <r>
    <x v="1"/>
    <x v="35"/>
    <x v="6"/>
    <x v="1"/>
    <n v="19.91"/>
    <n v="202.14"/>
    <n v="222.3501"/>
    <n v="9.9049999999999999E-2"/>
    <n v="4.793E-2"/>
    <n v="1.3899999999999999E-2"/>
    <n v="1.129E-2"/>
    <n v="0.27044000000000001"/>
    <n v="0.62451000000000001"/>
  </r>
  <r>
    <x v="1"/>
    <x v="35"/>
    <x v="6"/>
    <x v="2"/>
    <n v="3.58"/>
    <n v="200"/>
    <n v="94"/>
    <n v="1.7760000000000001E-2"/>
    <n v="1.32E-2"/>
    <n v="5.0000000000000002E-5"/>
    <n v="1.1E-4"/>
    <n v="4.7359999999999999E-2"/>
    <n v="0.26479999999999998"/>
  </r>
  <r>
    <x v="1"/>
    <x v="35"/>
    <x v="6"/>
    <x v="3"/>
    <n v="5.87"/>
    <n v="200"/>
    <n v="170"/>
    <n v="2.913E-2"/>
    <n v="2.3869999999999999E-2"/>
    <n v="9.2000000000000003E-4"/>
    <n v="2.2000000000000001E-4"/>
    <n v="7.7270000000000005E-2"/>
    <n v="0.47888999999999998"/>
  </r>
  <r>
    <x v="1"/>
    <x v="35"/>
    <x v="6"/>
    <x v="4"/>
    <n v="5.0999999999999996"/>
    <n v="366"/>
    <n v="3.6600299999999999"/>
    <n v="2.5510000000000001E-2"/>
    <n v="0"/>
    <n v="1.899E-2"/>
    <n v="2.5999999999999999E-3"/>
    <n v="7.0790000000000006E-2"/>
    <n v="9.0799999999999995E-3"/>
  </r>
  <r>
    <x v="1"/>
    <x v="35"/>
    <x v="6"/>
    <x v="5"/>
    <n v="12.56"/>
    <n v="200"/>
    <n v="88"/>
    <n v="6.225E-2"/>
    <n v="2.5659999999999999E-2"/>
    <n v="1.3310000000000001E-2"/>
    <n v="3.32E-3"/>
    <n v="0.17111999999999999"/>
    <n v="0.24790000000000001"/>
  </r>
  <r>
    <x v="1"/>
    <x v="35"/>
    <x v="6"/>
    <x v="6"/>
    <n v="26.48"/>
    <n v="261"/>
    <n v="18.270019999999999"/>
    <n v="0.13175000000000001"/>
    <n v="0"/>
    <n v="9.7999999999999997E-3"/>
    <n v="5.6149999999999999E-2"/>
    <n v="0.36559999999999998"/>
    <n v="4.8239999999999998E-2"/>
  </r>
  <r>
    <x v="1"/>
    <x v="35"/>
    <x v="6"/>
    <x v="7"/>
    <n v="16.02"/>
    <n v="200"/>
    <n v="518"/>
    <n v="7.9519999999999993E-2"/>
    <n v="7.2260000000000005E-2"/>
    <n v="4.0000000000000002E-4"/>
    <n v="1.4E-3"/>
    <n v="0.20988999999999999"/>
    <n v="1.4592099999999999"/>
  </r>
  <r>
    <x v="1"/>
    <x v="35"/>
    <x v="6"/>
    <x v="8"/>
    <n v="23.42"/>
    <n v="200.49"/>
    <n v="625.53979000000004"/>
    <n v="0.11644"/>
    <n v="9.4219999999999998E-2"/>
    <n v="4.8799999999999998E-3"/>
    <n v="7.4900000000000001E-3"/>
    <n v="0.31009999999999999"/>
    <n v="1.7612099999999999"/>
  </r>
  <r>
    <x v="1"/>
    <x v="35"/>
    <x v="6"/>
    <x v="9"/>
    <n v="14.26"/>
    <n v="200.86"/>
    <n v="484.08008000000001"/>
    <n v="7.1099999999999997E-2"/>
    <n v="6.4710000000000004E-2"/>
    <n v="2.4000000000000001E-4"/>
    <n v="8.8000000000000003E-4"/>
    <n v="0.18712999999999999"/>
    <n v="1.36205"/>
  </r>
  <r>
    <x v="1"/>
    <x v="35"/>
    <x v="6"/>
    <x v="10"/>
    <n v="31.01"/>
    <n v="200"/>
    <n v="402"/>
    <n v="0.15375"/>
    <n v="9.9650000000000002E-2"/>
    <n v="1.17E-3"/>
    <n v="6.8999999999999999E-3"/>
    <n v="0.41863"/>
    <n v="1.13243"/>
  </r>
  <r>
    <x v="1"/>
    <x v="35"/>
    <x v="7"/>
    <x v="0"/>
    <n v="5.49"/>
    <n v="200.67"/>
    <n v="128.42993000000001"/>
    <n v="2.7289999999999998E-2"/>
    <n v="2.2950000000000002E-2"/>
    <n v="1.9000000000000001E-4"/>
    <n v="2.9399999999999999E-3"/>
    <n v="7.3099999999999998E-2"/>
    <n v="0.36151"/>
  </r>
  <r>
    <x v="1"/>
    <x v="35"/>
    <x v="7"/>
    <x v="1"/>
    <n v="12"/>
    <n v="202.85"/>
    <n v="81.139889999999994"/>
    <n v="5.969E-2"/>
    <n v="3.0300000000000001E-2"/>
    <n v="6.1999999999999998E-3"/>
    <n v="1.393E-2"/>
    <n v="0.16405"/>
    <n v="0.22783"/>
  </r>
  <r>
    <x v="1"/>
    <x v="35"/>
    <x v="7"/>
    <x v="2"/>
    <n v="1.58"/>
    <n v="200"/>
    <n v="36"/>
    <n v="7.8399999999999997E-3"/>
    <n v="5.8500000000000002E-3"/>
    <n v="3.0000000000000001E-5"/>
    <n v="5.1000000000000004E-4"/>
    <n v="2.1049999999999999E-2"/>
    <n v="0.10141"/>
  </r>
  <r>
    <x v="1"/>
    <x v="35"/>
    <x v="7"/>
    <x v="3"/>
    <n v="3"/>
    <n v="200"/>
    <n v="82"/>
    <n v="1.489E-2"/>
    <n v="1.2999999999999999E-2"/>
    <n v="3.8000000000000002E-4"/>
    <n v="2.9E-4"/>
    <n v="3.9620000000000002E-2"/>
    <n v="0.23099"/>
  </r>
  <r>
    <x v="1"/>
    <x v="35"/>
    <x v="7"/>
    <x v="4"/>
    <n v="3.6"/>
    <n v="2000"/>
    <n v="20"/>
    <n v="1.8280000000000001E-2"/>
    <n v="0"/>
    <n v="1.4659999999999999E-2"/>
    <n v="8.7000000000000001E-4"/>
    <n v="5.0709999999999998E-2"/>
    <n v="3.474E-2"/>
  </r>
  <r>
    <x v="1"/>
    <x v="35"/>
    <x v="7"/>
    <x v="5"/>
    <n v="8.5299999999999994"/>
    <n v="291.24"/>
    <n v="61.160040000000002"/>
    <n v="4.9579999999999999E-2"/>
    <n v="1.7170000000000001E-2"/>
    <n v="2.9520000000000001E-2"/>
    <n v="9.1E-4"/>
    <n v="0.13591"/>
    <n v="0.14993000000000001"/>
  </r>
  <r>
    <x v="1"/>
    <x v="35"/>
    <x v="7"/>
    <x v="6"/>
    <n v="19.16"/>
    <n v="505.41"/>
    <n v="25.270019999999999"/>
    <n v="9.8900000000000002E-2"/>
    <n v="0"/>
    <n v="1.634E-2"/>
    <n v="5.8540000000000002E-2"/>
    <n v="0.27390999999999999"/>
    <n v="5.5390000000000002E-2"/>
  </r>
  <r>
    <x v="1"/>
    <x v="35"/>
    <x v="7"/>
    <x v="7"/>
    <n v="9.18"/>
    <n v="200"/>
    <n v="290"/>
    <n v="4.5569999999999999E-2"/>
    <n v="4.2410000000000003E-2"/>
    <n v="6.9999999999999994E-5"/>
    <n v="2.2100000000000002E-3"/>
    <n v="0.12035999999999999"/>
    <n v="0.81693000000000005"/>
  </r>
  <r>
    <x v="1"/>
    <x v="35"/>
    <x v="7"/>
    <x v="8"/>
    <n v="9.76"/>
    <n v="202.25"/>
    <n v="210.33996999999999"/>
    <n v="4.9050000000000003E-2"/>
    <n v="3.3509999999999998E-2"/>
    <n v="3.98E-3"/>
    <n v="6.94E-3"/>
    <n v="0.13173000000000001"/>
    <n v="0.59069000000000005"/>
  </r>
  <r>
    <x v="1"/>
    <x v="35"/>
    <x v="7"/>
    <x v="9"/>
    <n v="4.79"/>
    <n v="200"/>
    <n v="166"/>
    <n v="2.3779999999999999E-2"/>
    <n v="2.2890000000000001E-2"/>
    <n v="2.0000000000000002E-5"/>
    <n v="1E-3"/>
    <n v="6.2579999999999997E-2"/>
    <n v="0.46761999999999998"/>
  </r>
  <r>
    <x v="1"/>
    <x v="35"/>
    <x v="7"/>
    <x v="10"/>
    <n v="19.29"/>
    <n v="200"/>
    <n v="186"/>
    <n v="9.5619999999999997E-2"/>
    <n v="7.6039999999999996E-2"/>
    <n v="2.1000000000000001E-4"/>
    <n v="1.6039999999999999E-2"/>
    <n v="0.26173999999999997"/>
    <n v="0.52395999999999998"/>
  </r>
  <r>
    <x v="1"/>
    <x v="35"/>
    <x v="8"/>
    <x v="0"/>
    <n v="31.64"/>
    <n v="239.39"/>
    <n v="564.96045000000004"/>
    <n v="0.21504999999999999"/>
    <n v="6.4600000000000005E-2"/>
    <n v="5.7209999999999997E-2"/>
    <n v="4.2349999999999999E-2"/>
    <n v="0.57491000000000003"/>
    <n v="1.51356"/>
  </r>
  <r>
    <x v="1"/>
    <x v="35"/>
    <x v="8"/>
    <x v="1"/>
    <n v="33.67"/>
    <n v="200"/>
    <n v="294"/>
    <n v="0.17119999999999999"/>
    <n v="0.13225000000000001"/>
    <n v="5.0099999999999997E-3"/>
    <n v="1.754E-2"/>
    <n v="0.46865000000000001"/>
    <n v="0.82820000000000005"/>
  </r>
  <r>
    <x v="1"/>
    <x v="35"/>
    <x v="8"/>
    <x v="2"/>
    <n v="3.76"/>
    <n v="201.95"/>
    <n v="76.739990000000006"/>
    <n v="1.8780000000000002E-2"/>
    <n v="9.6799999999999994E-3"/>
    <n v="1.2E-4"/>
    <n v="5.6999999999999998E-4"/>
    <n v="5.0529999999999999E-2"/>
    <n v="0.21568000000000001"/>
  </r>
  <r>
    <x v="1"/>
    <x v="35"/>
    <x v="8"/>
    <x v="3"/>
    <n v="8.52"/>
    <n v="200"/>
    <n v="208"/>
    <n v="4.2279999999999998E-2"/>
    <n v="3.0960000000000001E-2"/>
    <n v="3.31E-3"/>
    <n v="1.7899999999999999E-3"/>
    <n v="0.11259"/>
    <n v="0.58594000000000002"/>
  </r>
  <r>
    <x v="1"/>
    <x v="35"/>
    <x v="8"/>
    <x v="4"/>
    <n v="36.17"/>
    <n v="1020.07"/>
    <n v="1162.88086"/>
    <n v="0.73843000000000003"/>
    <n v="2.7E-4"/>
    <n v="0.32745000000000002"/>
    <n v="0.19535"/>
    <n v="1.9792700000000001"/>
    <n v="2.2746400000000002"/>
  </r>
  <r>
    <x v="1"/>
    <x v="35"/>
    <x v="8"/>
    <x v="5"/>
    <n v="24.26"/>
    <n v="619.32000000000005"/>
    <n v="353.00977"/>
    <n v="0.26698"/>
    <n v="4.5269999999999998E-2"/>
    <n v="0.16267000000000001"/>
    <n v="3.3700000000000002E-3"/>
    <n v="0.72323000000000004"/>
    <n v="0.70913999999999999"/>
  </r>
  <r>
    <x v="1"/>
    <x v="35"/>
    <x v="8"/>
    <x v="6"/>
    <n v="138.81"/>
    <n v="316.07"/>
    <n v="1084.1093800000001"/>
    <n v="0.93074000000000001"/>
    <n v="0"/>
    <n v="0.14749999999999999"/>
    <n v="0.39212999999999998"/>
    <n v="2.50943"/>
    <n v="2.6585899999999998"/>
  </r>
  <r>
    <x v="1"/>
    <x v="35"/>
    <x v="8"/>
    <x v="7"/>
    <n v="19.690000000000001"/>
    <n v="200"/>
    <n v="604"/>
    <n v="9.7729999999999997E-2"/>
    <n v="8.8969999999999994E-2"/>
    <n v="1.8000000000000001E-4"/>
    <n v="2.2799999999999999E-3"/>
    <n v="0.25833"/>
    <n v="1.70147"/>
  </r>
  <r>
    <x v="1"/>
    <x v="35"/>
    <x v="8"/>
    <x v="8"/>
    <n v="79.17"/>
    <n v="278.17"/>
    <n v="981.93951000000004"/>
    <n v="0.56732000000000005"/>
    <n v="9.4570000000000001E-2"/>
    <n v="7.7310000000000004E-2"/>
    <n v="0.15282999999999999"/>
    <n v="1.5151399999999999"/>
    <n v="2.50217"/>
  </r>
  <r>
    <x v="1"/>
    <x v="35"/>
    <x v="8"/>
    <x v="9"/>
    <n v="20.6"/>
    <n v="200.14"/>
    <n v="656.44994999999994"/>
    <n v="0.10254000000000001"/>
    <n v="9.0450000000000003E-2"/>
    <n v="1.01E-3"/>
    <n v="3.3E-3"/>
    <n v="0.27011000000000002"/>
    <n v="1.8489500000000001"/>
  </r>
  <r>
    <x v="1"/>
    <x v="35"/>
    <x v="8"/>
    <x v="10"/>
    <n v="47.26"/>
    <n v="214.27"/>
    <n v="351.41016000000002"/>
    <n v="0.24576999999999999"/>
    <n v="0.13224"/>
    <n v="6.1399999999999996E-3"/>
    <n v="2.9479999999999999E-2"/>
    <n v="0.6734"/>
    <n v="0.97023000000000004"/>
  </r>
  <r>
    <x v="1"/>
    <x v="36"/>
    <x v="0"/>
    <x v="0"/>
    <n v="9.74"/>
    <n v="201.16"/>
    <n v="173"/>
    <n v="4.8930000000000001E-2"/>
    <n v="2.7570000000000001E-2"/>
    <n v="1.1E-4"/>
    <n v="5.0400000000000002E-3"/>
    <n v="0.13012000000000001"/>
    <n v="0.48670000000000002"/>
  </r>
  <r>
    <x v="1"/>
    <x v="36"/>
    <x v="0"/>
    <x v="1"/>
    <n v="12.15"/>
    <n v="259.73"/>
    <n v="116.88012999999999"/>
    <n v="7.3880000000000001E-2"/>
    <n v="1.6410000000000001E-2"/>
    <n v="9.92E-3"/>
    <n v="1.6379999999999999E-2"/>
    <n v="0.19985"/>
    <n v="0.31043999999999999"/>
  </r>
  <r>
    <x v="1"/>
    <x v="36"/>
    <x v="0"/>
    <x v="2"/>
    <n v="1.59"/>
    <n v="200"/>
    <n v="36"/>
    <n v="7.8899999999999994E-3"/>
    <n v="5.5100000000000001E-3"/>
    <n v="0"/>
    <n v="2.0000000000000001E-4"/>
    <n v="2.102E-2"/>
    <n v="0.10141"/>
  </r>
  <r>
    <x v="1"/>
    <x v="36"/>
    <x v="0"/>
    <x v="3"/>
    <n v="3.05"/>
    <n v="200"/>
    <n v="78"/>
    <n v="1.5140000000000001E-2"/>
    <n v="1.34E-2"/>
    <n v="1E-4"/>
    <n v="8.0000000000000007E-5"/>
    <n v="4.0099999999999997E-2"/>
    <n v="0.21973000000000001"/>
  </r>
  <r>
    <x v="1"/>
    <x v="36"/>
    <x v="0"/>
    <x v="4"/>
    <n v="9.35"/>
    <n v="552.34"/>
    <n v="193.31981999999999"/>
    <n v="0.11364"/>
    <n v="0"/>
    <n v="9.6900000000000007E-3"/>
    <n v="3.0960000000000001E-2"/>
    <n v="0.30417"/>
    <n v="0.41460999999999998"/>
  </r>
  <r>
    <x v="1"/>
    <x v="36"/>
    <x v="0"/>
    <x v="5"/>
    <n v="16.510000000000002"/>
    <n v="234.27"/>
    <n v="156.95996"/>
    <n v="9.4170000000000004E-2"/>
    <n v="6.6E-3"/>
    <n v="1.9019999999999999E-2"/>
    <n v="1.491E-2"/>
    <n v="0.25308999999999998"/>
    <n v="0.42344999999999999"/>
  </r>
  <r>
    <x v="1"/>
    <x v="36"/>
    <x v="0"/>
    <x v="6"/>
    <n v="14.19"/>
    <n v="427.18"/>
    <n v="72.62012"/>
    <n v="9.1340000000000005E-2"/>
    <n v="1.1350000000000001E-2"/>
    <n v="2.9999999999999997E-4"/>
    <n v="2.632E-2"/>
    <n v="0.24961"/>
    <n v="0.17216000000000001"/>
  </r>
  <r>
    <x v="1"/>
    <x v="36"/>
    <x v="0"/>
    <x v="7"/>
    <n v="5.64"/>
    <n v="200"/>
    <n v="152"/>
    <n v="2.8000000000000001E-2"/>
    <n v="2.5180000000000001E-2"/>
    <n v="1.0000000000000001E-5"/>
    <n v="6.3000000000000003E-4"/>
    <n v="7.3940000000000006E-2"/>
    <n v="0.42818000000000001"/>
  </r>
  <r>
    <x v="1"/>
    <x v="36"/>
    <x v="0"/>
    <x v="8"/>
    <n v="15.09"/>
    <n v="228.47"/>
    <n v="322.14013999999997"/>
    <n v="9.468E-2"/>
    <n v="4.6089999999999999E-2"/>
    <n v="1.65E-3"/>
    <n v="9.1900000000000003E-3"/>
    <n v="0.25207000000000002"/>
    <n v="0.87522999999999995"/>
  </r>
  <r>
    <x v="1"/>
    <x v="36"/>
    <x v="0"/>
    <x v="9"/>
    <n v="7.4"/>
    <n v="206.09"/>
    <n v="142.19995"/>
    <n v="3.909E-2"/>
    <n v="1.5990000000000001E-2"/>
    <n v="4.0000000000000002E-4"/>
    <n v="1.061E-2"/>
    <n v="0.10357"/>
    <n v="0.39778999999999998"/>
  </r>
  <r>
    <x v="1"/>
    <x v="36"/>
    <x v="0"/>
    <x v="10"/>
    <n v="18.600000000000001"/>
    <n v="290.45"/>
    <n v="223.6499"/>
    <n v="0.13105"/>
    <n v="3.56E-2"/>
    <n v="1.2700000000000001E-3"/>
    <n v="2.3220000000000001E-2"/>
    <n v="0.35335"/>
    <n v="0.55327999999999999"/>
  </r>
  <r>
    <x v="1"/>
    <x v="36"/>
    <x v="1"/>
    <x v="0"/>
    <n v="142.02000000000001"/>
    <n v="247.82"/>
    <n v="1501.80078"/>
    <n v="0.88302999999999998"/>
    <n v="3.6110000000000003E-2"/>
    <n v="2.6749999999999999E-2"/>
    <n v="0.52249000000000001"/>
    <n v="2.35873"/>
    <n v="3.9377800000000001"/>
  </r>
  <r>
    <x v="1"/>
    <x v="36"/>
    <x v="1"/>
    <x v="1"/>
    <n v="40.43"/>
    <n v="234.21"/>
    <n v="77.290040000000005"/>
    <n v="0.20211999999999999"/>
    <n v="5.926E-2"/>
    <n v="3.1280000000000002E-2"/>
    <n v="0.11373"/>
    <n v="0.55954000000000004"/>
    <n v="0.20887"/>
  </r>
  <r>
    <x v="1"/>
    <x v="36"/>
    <x v="1"/>
    <x v="2"/>
    <n v="76.13"/>
    <n v="390.05"/>
    <n v="1326.1601599999999"/>
    <n v="0.73804999999999998"/>
    <n v="5.3E-3"/>
    <n v="3.4000000000000002E-2"/>
    <n v="0.47761999999999999"/>
    <n v="1.9690799999999999"/>
    <n v="3.2439100000000001"/>
  </r>
  <r>
    <x v="1"/>
    <x v="36"/>
    <x v="1"/>
    <x v="3"/>
    <n v="5.96"/>
    <n v="200"/>
    <n v="104"/>
    <n v="2.9559999999999999E-2"/>
    <n v="2.5350000000000001E-2"/>
    <n v="1.0200000000000001E-3"/>
    <n v="8.8000000000000003E-4"/>
    <n v="7.9519999999999993E-2"/>
    <n v="0.29297000000000001"/>
  </r>
  <r>
    <x v="1"/>
    <x v="36"/>
    <x v="1"/>
    <x v="4"/>
    <n v="38.409999999999997"/>
    <n v="1655.26"/>
    <n v="2085.6289099999999"/>
    <n v="1.1030800000000001"/>
    <n v="8.8099999999999998E-2"/>
    <n v="0.38014999999999999"/>
    <n v="0.40190999999999999"/>
    <n v="2.9456899999999999"/>
    <n v="3.7425299999999999"/>
  </r>
  <r>
    <x v="1"/>
    <x v="36"/>
    <x v="1"/>
    <x v="5"/>
    <n v="206.78"/>
    <n v="296.2"/>
    <n v="2683.5585900000001"/>
    <n v="1.4807399999999999"/>
    <n v="9.7339999999999996E-2"/>
    <n v="0.68166000000000004"/>
    <n v="0.33832000000000001"/>
    <n v="3.9590700000000001"/>
    <n v="6.7968299999999999"/>
  </r>
  <r>
    <x v="1"/>
    <x v="36"/>
    <x v="1"/>
    <x v="6"/>
    <n v="566.71"/>
    <n v="358.15"/>
    <n v="7703.7343799999999"/>
    <n v="4.8869199999999999"/>
    <n v="4.0000000000000003E-5"/>
    <n v="0.70640000000000003"/>
    <n v="2.6535000000000002"/>
    <n v="13.081250000000001"/>
    <n v="18.126860000000001"/>
  </r>
  <r>
    <x v="1"/>
    <x v="36"/>
    <x v="1"/>
    <x v="7"/>
    <n v="11.33"/>
    <n v="200"/>
    <n v="254"/>
    <n v="5.6219999999999999E-2"/>
    <n v="5.0509999999999999E-2"/>
    <n v="2.2000000000000001E-4"/>
    <n v="2.9399999999999999E-3"/>
    <n v="0.14968999999999999"/>
    <n v="0.71552000000000004"/>
  </r>
  <r>
    <x v="1"/>
    <x v="36"/>
    <x v="1"/>
    <x v="8"/>
    <n v="40.07"/>
    <n v="585.07000000000005"/>
    <n v="1421.7089800000001"/>
    <n v="0.73189000000000004"/>
    <n v="9.3060000000000004E-2"/>
    <n v="0.44455"/>
    <n v="1.6789999999999999E-2"/>
    <n v="1.9601"/>
    <n v="2.8892099999999998"/>
  </r>
  <r>
    <x v="1"/>
    <x v="36"/>
    <x v="1"/>
    <x v="9"/>
    <n v="42.57"/>
    <n v="209.54"/>
    <n v="563.65039000000002"/>
    <n v="0.22466"/>
    <n v="3.1419999999999997E-2"/>
    <n v="2.0400000000000001E-3"/>
    <n v="0.11302"/>
    <n v="0.59736999999999996"/>
    <n v="1.57219"/>
  </r>
  <r>
    <x v="1"/>
    <x v="36"/>
    <x v="1"/>
    <x v="10"/>
    <n v="95.71"/>
    <n v="845.96"/>
    <n v="2267.1601599999999"/>
    <n v="1.38514"/>
    <n v="0.1401"/>
    <n v="3.124E-2"/>
    <n v="0.21281"/>
    <n v="3.7190400000000001"/>
    <n v="4.4320000000000004"/>
  </r>
  <r>
    <x v="1"/>
    <x v="36"/>
    <x v="2"/>
    <x v="0"/>
    <n v="23.37"/>
    <n v="200"/>
    <n v="316"/>
    <n v="0.11589000000000001"/>
    <n v="8.6400000000000005E-2"/>
    <n v="3.0500000000000002E-3"/>
    <n v="2.0969999999999999E-2"/>
    <n v="0.31387999999999999"/>
    <n v="0.89017000000000002"/>
  </r>
  <r>
    <x v="1"/>
    <x v="36"/>
    <x v="2"/>
    <x v="1"/>
    <n v="69.69"/>
    <n v="247.08"/>
    <n v="153.19042999999999"/>
    <n v="0.35042000000000001"/>
    <n v="0.12060999999999999"/>
    <n v="6.4710000000000004E-2"/>
    <n v="0.18564"/>
    <n v="0.96955000000000002"/>
    <n v="0.40793000000000001"/>
  </r>
  <r>
    <x v="1"/>
    <x v="36"/>
    <x v="2"/>
    <x v="2"/>
    <n v="6.13"/>
    <n v="200"/>
    <n v="60"/>
    <n v="3.039E-2"/>
    <n v="2.0469999999999999E-2"/>
    <n v="9.0000000000000006E-5"/>
    <n v="1.9E-3"/>
    <n v="8.2930000000000004E-2"/>
    <n v="0.16902"/>
  </r>
  <r>
    <x v="1"/>
    <x v="36"/>
    <x v="2"/>
    <x v="3"/>
    <n v="8.99"/>
    <n v="200"/>
    <n v="140"/>
    <n v="4.4589999999999998E-2"/>
    <n v="3.6409999999999998E-2"/>
    <n v="1.5200000000000001E-3"/>
    <n v="2.3700000000000001E-3"/>
    <n v="0.12032"/>
    <n v="0.39438000000000001"/>
  </r>
  <r>
    <x v="1"/>
    <x v="36"/>
    <x v="2"/>
    <x v="4"/>
    <n v="24.54"/>
    <n v="200"/>
    <n v="0"/>
    <n v="0.12157999999999999"/>
    <n v="7.6999999999999996E-4"/>
    <n v="0.10301"/>
    <n v="2.7999999999999998E-4"/>
    <n v="0.33771000000000001"/>
    <n v="0"/>
  </r>
  <r>
    <x v="1"/>
    <x v="36"/>
    <x v="2"/>
    <x v="5"/>
    <n v="50.05"/>
    <n v="206.93"/>
    <n v="31.040040000000001"/>
    <n v="0.24814"/>
    <n v="2.4289999999999999E-2"/>
    <n v="0.11712"/>
    <n v="5.1929999999999997E-2"/>
    <n v="0.68855"/>
    <n v="8.6809999999999998E-2"/>
  </r>
  <r>
    <x v="1"/>
    <x v="36"/>
    <x v="2"/>
    <x v="6"/>
    <n v="127.54"/>
    <n v="240.31"/>
    <n v="31.24023"/>
    <n v="0.63239000000000001"/>
    <n v="7.7600000000000004E-3"/>
    <n v="4.9570000000000003E-2"/>
    <n v="0.35614000000000001"/>
    <n v="1.7560199999999999"/>
    <n v="8.3809999999999996E-2"/>
  </r>
  <r>
    <x v="1"/>
    <x v="36"/>
    <x v="2"/>
    <x v="7"/>
    <n v="20.55"/>
    <n v="200"/>
    <n v="470"/>
    <n v="0.10198"/>
    <n v="9.2039999999999997E-2"/>
    <n v="1.4999999999999999E-4"/>
    <n v="7.11E-3"/>
    <n v="0.27134999999999998"/>
    <n v="1.32399"/>
  </r>
  <r>
    <x v="1"/>
    <x v="36"/>
    <x v="2"/>
    <x v="8"/>
    <n v="44.59"/>
    <n v="205.65"/>
    <n v="598.44042999999999"/>
    <n v="0.22370999999999999"/>
    <n v="0.15310000000000001"/>
    <n v="1.306E-2"/>
    <n v="4.8860000000000001E-2"/>
    <n v="0.60650000000000004"/>
    <n v="1.6722300000000001"/>
  </r>
  <r>
    <x v="1"/>
    <x v="36"/>
    <x v="2"/>
    <x v="9"/>
    <n v="10.06"/>
    <n v="200"/>
    <n v="296"/>
    <n v="4.9939999999999998E-2"/>
    <n v="4.5809999999999997E-2"/>
    <n v="6.0000000000000002E-5"/>
    <n v="2E-3"/>
    <n v="0.13144"/>
    <n v="0.83382999999999996"/>
  </r>
  <r>
    <x v="1"/>
    <x v="36"/>
    <x v="2"/>
    <x v="10"/>
    <n v="102.44"/>
    <n v="203.69"/>
    <n v="250.53906000000001"/>
    <n v="0.50832999999999995"/>
    <n v="0.26354"/>
    <n v="2.1590000000000002E-2"/>
    <n v="0.12619"/>
    <n v="1.40585"/>
    <n v="0.70252999999999999"/>
  </r>
  <r>
    <x v="1"/>
    <x v="36"/>
    <x v="3"/>
    <x v="0"/>
    <n v="8.93"/>
    <n v="200"/>
    <n v="216"/>
    <n v="4.4319999999999998E-2"/>
    <n v="4.0710000000000003E-2"/>
    <n v="3.6999999999999999E-4"/>
    <n v="2.64E-3"/>
    <n v="0.11769"/>
    <n v="0.60846999999999996"/>
  </r>
  <r>
    <x v="1"/>
    <x v="36"/>
    <x v="3"/>
    <x v="1"/>
    <n v="10.28"/>
    <n v="200"/>
    <n v="74"/>
    <n v="5.0950000000000002E-2"/>
    <n v="2.0750000000000001E-2"/>
    <n v="2.9199999999999999E-3"/>
    <n v="1.9449999999999999E-2"/>
    <n v="0.13980000000000001"/>
    <n v="0.20846000000000001"/>
  </r>
  <r>
    <x v="1"/>
    <x v="36"/>
    <x v="3"/>
    <x v="2"/>
    <n v="1.76"/>
    <n v="200"/>
    <n v="40"/>
    <n v="8.7299999999999999E-3"/>
    <n v="7.28E-3"/>
    <n v="1.0000000000000001E-5"/>
    <n v="4.6000000000000001E-4"/>
    <n v="2.332E-2"/>
    <n v="0.11268"/>
  </r>
  <r>
    <x v="1"/>
    <x v="36"/>
    <x v="3"/>
    <x v="3"/>
    <n v="4.13"/>
    <n v="200"/>
    <n v="108"/>
    <n v="2.0500000000000001E-2"/>
    <n v="1.7590000000000001E-2"/>
    <n v="5.1000000000000004E-4"/>
    <n v="5.8E-4"/>
    <n v="5.4309999999999997E-2"/>
    <n v="0.30424000000000001"/>
  </r>
  <r>
    <x v="1"/>
    <x v="36"/>
    <x v="3"/>
    <x v="4"/>
    <n v="2.97"/>
    <n v="200"/>
    <n v="0"/>
    <n v="1.4710000000000001E-2"/>
    <n v="0"/>
    <n v="8.94E-3"/>
    <n v="3.62E-3"/>
    <n v="4.0869999999999997E-2"/>
    <n v="0"/>
  </r>
  <r>
    <x v="1"/>
    <x v="36"/>
    <x v="3"/>
    <x v="5"/>
    <n v="7.63"/>
    <n v="200"/>
    <n v="54"/>
    <n v="3.7819999999999999E-2"/>
    <n v="1.6240000000000001E-2"/>
    <n v="6.7600000000000004E-3"/>
    <n v="3.46E-3"/>
    <n v="0.10382"/>
    <n v="0.15212000000000001"/>
  </r>
  <r>
    <x v="1"/>
    <x v="36"/>
    <x v="3"/>
    <x v="6"/>
    <n v="15.53"/>
    <n v="212.01"/>
    <n v="6.3601099999999997"/>
    <n v="7.6999999999999999E-2"/>
    <n v="5.0000000000000002E-5"/>
    <n v="7.1599999999999997E-3"/>
    <n v="5.3740000000000003E-2"/>
    <n v="0.21374000000000001"/>
    <n v="1.77E-2"/>
  </r>
  <r>
    <x v="1"/>
    <x v="36"/>
    <x v="3"/>
    <x v="7"/>
    <n v="10.210000000000001"/>
    <n v="200"/>
    <n v="284"/>
    <n v="5.0680000000000003E-2"/>
    <n v="4.7690000000000003E-2"/>
    <n v="3.0000000000000001E-5"/>
    <n v="1.31E-3"/>
    <n v="0.13374"/>
    <n v="0.80003000000000002"/>
  </r>
  <r>
    <x v="1"/>
    <x v="36"/>
    <x v="3"/>
    <x v="8"/>
    <n v="16.559999999999999"/>
    <n v="200"/>
    <n v="400"/>
    <n v="8.2180000000000003E-2"/>
    <n v="7.2720000000000007E-2"/>
    <n v="1.7000000000000001E-4"/>
    <n v="4.9800000000000001E-3"/>
    <n v="0.21843000000000001"/>
    <n v="1.1268"/>
  </r>
  <r>
    <x v="1"/>
    <x v="36"/>
    <x v="3"/>
    <x v="9"/>
    <n v="8.64"/>
    <n v="200"/>
    <n v="256"/>
    <n v="4.2889999999999998E-2"/>
    <n v="4.1730000000000003E-2"/>
    <n v="0"/>
    <n v="4.4000000000000002E-4"/>
    <n v="0.11287999999999999"/>
    <n v="0.72114999999999996"/>
  </r>
  <r>
    <x v="1"/>
    <x v="36"/>
    <x v="3"/>
    <x v="10"/>
    <n v="16.32"/>
    <n v="200"/>
    <n v="148"/>
    <n v="8.09E-2"/>
    <n v="6.6500000000000004E-2"/>
    <n v="1.9499999999999999E-3"/>
    <n v="5.1500000000000001E-3"/>
    <n v="0.22116"/>
    <n v="0.41692000000000001"/>
  </r>
  <r>
    <x v="1"/>
    <x v="36"/>
    <x v="4"/>
    <x v="0"/>
    <n v="21.58"/>
    <n v="200"/>
    <n v="402"/>
    <n v="0.10705000000000001"/>
    <n v="8.0339999999999995E-2"/>
    <n v="1.92E-3"/>
    <n v="1.074E-2"/>
    <n v="0.28766000000000003"/>
    <n v="1.13243"/>
  </r>
  <r>
    <x v="1"/>
    <x v="36"/>
    <x v="4"/>
    <x v="1"/>
    <n v="54.26"/>
    <n v="202.01"/>
    <n v="321.2002"/>
    <n v="0.26938000000000001"/>
    <n v="0.10642"/>
    <n v="2.5850000000000001E-2"/>
    <n v="2.7119999999999998E-2"/>
    <n v="0.74063000000000001"/>
    <n v="0.90266999999999997"/>
  </r>
  <r>
    <x v="1"/>
    <x v="36"/>
    <x v="4"/>
    <x v="2"/>
    <n v="7.55"/>
    <n v="200"/>
    <n v="146"/>
    <n v="3.7449999999999997E-2"/>
    <n v="2.8660000000000001E-2"/>
    <n v="2.9999999999999997E-4"/>
    <n v="1.1E-4"/>
    <n v="0.10054"/>
    <n v="0.41127999999999998"/>
  </r>
  <r>
    <x v="1"/>
    <x v="36"/>
    <x v="4"/>
    <x v="3"/>
    <n v="12.8"/>
    <n v="200"/>
    <n v="304"/>
    <n v="6.3519999999999993E-2"/>
    <n v="5.1990000000000001E-2"/>
    <n v="1.5299999999999999E-3"/>
    <n v="1.23E-3"/>
    <n v="0.16914000000000001"/>
    <n v="0.85636999999999996"/>
  </r>
  <r>
    <x v="1"/>
    <x v="36"/>
    <x v="4"/>
    <x v="4"/>
    <n v="16.489999999999998"/>
    <n v="200"/>
    <n v="4"/>
    <n v="8.1699999999999995E-2"/>
    <n v="7.1000000000000002E-4"/>
    <n v="6.2869999999999995E-2"/>
    <n v="1.8E-3"/>
    <n v="0.22688"/>
    <n v="1.1270000000000001E-2"/>
  </r>
  <r>
    <x v="1"/>
    <x v="36"/>
    <x v="4"/>
    <x v="5"/>
    <n v="36.520000000000003"/>
    <n v="203.47"/>
    <n v="111.91016"/>
    <n v="0.18124999999999999"/>
    <n v="4.165E-2"/>
    <n v="5.1270000000000003E-2"/>
    <n v="5.8500000000000002E-3"/>
    <n v="0.50080000000000002"/>
    <n v="0.31380000000000002"/>
  </r>
  <r>
    <x v="1"/>
    <x v="36"/>
    <x v="4"/>
    <x v="6"/>
    <n v="85.51"/>
    <n v="228.6"/>
    <n v="22.859380000000002"/>
    <n v="0.42407"/>
    <n v="3.5E-4"/>
    <n v="7.2700000000000004E-3"/>
    <n v="0.1119"/>
    <n v="1.17744"/>
    <n v="6.207E-2"/>
  </r>
  <r>
    <x v="1"/>
    <x v="36"/>
    <x v="4"/>
    <x v="7"/>
    <n v="27.04"/>
    <n v="200"/>
    <n v="734"/>
    <n v="0.13421"/>
    <n v="0.11959"/>
    <n v="2.7999999999999998E-4"/>
    <n v="1.7099999999999999E-3"/>
    <n v="0.35519000000000001"/>
    <n v="2.0676800000000002"/>
  </r>
  <r>
    <x v="1"/>
    <x v="36"/>
    <x v="4"/>
    <x v="8"/>
    <n v="47.16"/>
    <n v="200.79"/>
    <n v="929.67969000000005"/>
    <n v="0.23449999999999999"/>
    <n v="0.16764999999999999"/>
    <n v="1.771E-2"/>
    <n v="1.5890000000000001E-2"/>
    <n v="0.62905"/>
    <n v="2.6157599999999999"/>
  </r>
  <r>
    <x v="1"/>
    <x v="36"/>
    <x v="4"/>
    <x v="9"/>
    <n v="22.31"/>
    <n v="200.04"/>
    <n v="678.1499"/>
    <n v="0.11078"/>
    <n v="0.10348"/>
    <n v="1.9000000000000001E-4"/>
    <n v="1.0200000000000001E-3"/>
    <n v="0.29154000000000002"/>
    <n v="1.9102600000000001"/>
  </r>
  <r>
    <x v="1"/>
    <x v="36"/>
    <x v="4"/>
    <x v="10"/>
    <n v="74"/>
    <n v="202.16"/>
    <n v="343.67968999999999"/>
    <n v="0.36726999999999999"/>
    <n v="0.15769"/>
    <n v="7.92E-3"/>
    <n v="5.5750000000000001E-2"/>
    <n v="1.0121599999999999"/>
    <n v="0.96499999999999997"/>
  </r>
  <r>
    <x v="1"/>
    <x v="36"/>
    <x v="5"/>
    <x v="0"/>
    <n v="9.16"/>
    <n v="200"/>
    <n v="274"/>
    <n v="4.5469999999999997E-2"/>
    <n v="4.1709999999999997E-2"/>
    <n v="6.0000000000000002E-5"/>
    <n v="1.47E-3"/>
    <n v="0.12028999999999999"/>
    <n v="0.77185999999999999"/>
  </r>
  <r>
    <x v="1"/>
    <x v="36"/>
    <x v="5"/>
    <x v="1"/>
    <n v="5.93"/>
    <n v="200"/>
    <n v="40"/>
    <n v="2.9389999999999999E-2"/>
    <n v="9.8200000000000006E-3"/>
    <n v="1.5E-3"/>
    <n v="4.6100000000000004E-3"/>
    <n v="8.0890000000000004E-2"/>
    <n v="0.11268"/>
  </r>
  <r>
    <x v="1"/>
    <x v="36"/>
    <x v="5"/>
    <x v="2"/>
    <n v="1.76"/>
    <n v="200"/>
    <n v="52"/>
    <n v="8.7299999999999999E-3"/>
    <n v="6.9100000000000003E-3"/>
    <n v="0"/>
    <n v="4.0000000000000003E-5"/>
    <n v="2.3199999999999998E-2"/>
    <n v="0.14648"/>
  </r>
  <r>
    <x v="1"/>
    <x v="36"/>
    <x v="5"/>
    <x v="3"/>
    <n v="3.84"/>
    <n v="200"/>
    <n v="120"/>
    <n v="1.9060000000000001E-2"/>
    <n v="1.643E-2"/>
    <n v="2.5000000000000001E-4"/>
    <n v="2.5999999999999998E-4"/>
    <n v="5.0369999999999998E-2"/>
    <n v="0.33804000000000001"/>
  </r>
  <r>
    <x v="1"/>
    <x v="36"/>
    <x v="5"/>
    <x v="4"/>
    <n v="1.85"/>
    <n v="200"/>
    <n v="0"/>
    <n v="9.1699999999999993E-3"/>
    <n v="1.3999999999999999E-4"/>
    <n v="6.7400000000000003E-3"/>
    <n v="9.6000000000000002E-4"/>
    <n v="2.546E-2"/>
    <n v="0"/>
  </r>
  <r>
    <x v="1"/>
    <x v="36"/>
    <x v="5"/>
    <x v="5"/>
    <n v="4.82"/>
    <n v="200"/>
    <n v="38"/>
    <n v="2.3890000000000002E-2"/>
    <n v="1.123E-2"/>
    <n v="7.8499999999999993E-3"/>
    <n v="1.6299999999999999E-3"/>
    <n v="6.5549999999999997E-2"/>
    <n v="0.10705000000000001"/>
  </r>
  <r>
    <x v="1"/>
    <x v="36"/>
    <x v="5"/>
    <x v="6"/>
    <n v="9.6999999999999993"/>
    <n v="215.99"/>
    <n v="4.3199500000000004"/>
    <n v="4.8099999999999997E-2"/>
    <n v="0"/>
    <n v="2.14E-3"/>
    <n v="1.078E-2"/>
    <n v="0.13353000000000001"/>
    <n v="1.197E-2"/>
  </r>
  <r>
    <x v="1"/>
    <x v="36"/>
    <x v="5"/>
    <x v="7"/>
    <n v="6.51"/>
    <n v="200"/>
    <n v="204"/>
    <n v="3.2320000000000002E-2"/>
    <n v="2.9340000000000001E-2"/>
    <n v="4.0000000000000003E-5"/>
    <n v="4.6999999999999999E-4"/>
    <n v="8.5250000000000006E-2"/>
    <n v="0.57467000000000001"/>
  </r>
  <r>
    <x v="1"/>
    <x v="36"/>
    <x v="5"/>
    <x v="8"/>
    <n v="8.92"/>
    <n v="200"/>
    <n v="236"/>
    <n v="4.4260000000000001E-2"/>
    <n v="3.5009999999999999E-2"/>
    <n v="6.6E-4"/>
    <n v="2.63E-3"/>
    <n v="0.11783"/>
    <n v="0.66481000000000001"/>
  </r>
  <r>
    <x v="1"/>
    <x v="36"/>
    <x v="5"/>
    <x v="9"/>
    <n v="2.37"/>
    <n v="200"/>
    <n v="80"/>
    <n v="1.1769999999999999E-2"/>
    <n v="1.119E-2"/>
    <n v="3.0000000000000001E-5"/>
    <n v="2.4000000000000001E-4"/>
    <n v="3.0960000000000001E-2"/>
    <n v="0.22536"/>
  </r>
  <r>
    <x v="1"/>
    <x v="36"/>
    <x v="5"/>
    <x v="10"/>
    <n v="10.74"/>
    <n v="200"/>
    <n v="122"/>
    <n v="5.3249999999999999E-2"/>
    <n v="4.3819999999999998E-2"/>
    <n v="2.9999999999999997E-4"/>
    <n v="3.3E-3"/>
    <n v="0.14526"/>
    <n v="0.34366999999999998"/>
  </r>
  <r>
    <x v="1"/>
    <x v="36"/>
    <x v="6"/>
    <x v="0"/>
    <n v="12.3"/>
    <n v="204.4"/>
    <n v="294.33008000000001"/>
    <n v="6.198E-2"/>
    <n v="5.1279999999999999E-2"/>
    <n v="4.2000000000000002E-4"/>
    <n v="4.62E-3"/>
    <n v="0.16492000000000001"/>
    <n v="0.82304999999999995"/>
  </r>
  <r>
    <x v="1"/>
    <x v="36"/>
    <x v="6"/>
    <x v="1"/>
    <n v="21.03"/>
    <n v="202.1"/>
    <n v="226.3501"/>
    <n v="0.10467"/>
    <n v="5.21E-2"/>
    <n v="1.4189999999999999E-2"/>
    <n v="1.157E-2"/>
    <n v="0.28521999999999997"/>
    <n v="0.63578000000000001"/>
  </r>
  <r>
    <x v="1"/>
    <x v="36"/>
    <x v="6"/>
    <x v="2"/>
    <n v="4.0599999999999996"/>
    <n v="200"/>
    <n v="96"/>
    <n v="2.0150000000000001E-2"/>
    <n v="1.508E-2"/>
    <n v="5.0000000000000002E-5"/>
    <n v="1.2999999999999999E-4"/>
    <n v="5.3629999999999997E-2"/>
    <n v="0.27043"/>
  </r>
  <r>
    <x v="1"/>
    <x v="36"/>
    <x v="6"/>
    <x v="3"/>
    <n v="6.73"/>
    <n v="200"/>
    <n v="172"/>
    <n v="3.3399999999999999E-2"/>
    <n v="2.741E-2"/>
    <n v="1.0399999999999999E-3"/>
    <n v="2.5000000000000001E-4"/>
    <n v="8.8510000000000005E-2"/>
    <n v="0.48452000000000001"/>
  </r>
  <r>
    <x v="1"/>
    <x v="36"/>
    <x v="6"/>
    <x v="4"/>
    <n v="5.1100000000000003"/>
    <n v="366"/>
    <n v="3.6600299999999999"/>
    <n v="2.5610000000000001E-2"/>
    <n v="0"/>
    <n v="1.9009999999999999E-2"/>
    <n v="2.64E-3"/>
    <n v="7.1029999999999996E-2"/>
    <n v="9.0799999999999995E-3"/>
  </r>
  <r>
    <x v="1"/>
    <x v="36"/>
    <x v="6"/>
    <x v="5"/>
    <n v="13"/>
    <n v="200"/>
    <n v="88"/>
    <n v="6.4430000000000001E-2"/>
    <n v="2.7320000000000001E-2"/>
    <n v="1.34E-2"/>
    <n v="3.3800000000000002E-3"/>
    <n v="0.17687"/>
    <n v="0.24790000000000001"/>
  </r>
  <r>
    <x v="1"/>
    <x v="36"/>
    <x v="6"/>
    <x v="6"/>
    <n v="26.56"/>
    <n v="256.13"/>
    <n v="20.49023"/>
    <n v="0.13225999999999999"/>
    <n v="0"/>
    <n v="9.8200000000000006E-3"/>
    <n v="5.6270000000000001E-2"/>
    <n v="0.36693999999999999"/>
    <n v="5.4350000000000002E-2"/>
  </r>
  <r>
    <x v="1"/>
    <x v="36"/>
    <x v="6"/>
    <x v="7"/>
    <n v="18.64"/>
    <n v="200"/>
    <n v="524"/>
    <n v="9.2530000000000001E-2"/>
    <n v="8.4159999999999999E-2"/>
    <n v="4.6000000000000001E-4"/>
    <n v="1.6100000000000001E-3"/>
    <n v="0.24412"/>
    <n v="1.47611"/>
  </r>
  <r>
    <x v="1"/>
    <x v="36"/>
    <x v="6"/>
    <x v="8"/>
    <n v="26.61"/>
    <n v="200.53"/>
    <n v="639.68017999999995"/>
    <n v="0.13231999999999999"/>
    <n v="0.10831"/>
    <n v="5.1999999999999998E-3"/>
    <n v="8.1099999999999992E-3"/>
    <n v="0.35188000000000003"/>
    <n v="1.8009599999999999"/>
  </r>
  <r>
    <x v="1"/>
    <x v="36"/>
    <x v="6"/>
    <x v="9"/>
    <n v="16.71"/>
    <n v="200.85"/>
    <n v="492.08008000000001"/>
    <n v="8.3320000000000005E-2"/>
    <n v="7.5829999999999995E-2"/>
    <n v="2.7999999999999998E-4"/>
    <n v="1.0300000000000001E-3"/>
    <n v="0.21926999999999999"/>
    <n v="1.38459"/>
  </r>
  <r>
    <x v="1"/>
    <x v="36"/>
    <x v="6"/>
    <x v="10"/>
    <n v="33.06"/>
    <n v="200"/>
    <n v="410"/>
    <n v="0.16392999999999999"/>
    <n v="0.10853"/>
    <n v="1.1900000000000001E-3"/>
    <n v="7.0600000000000003E-3"/>
    <n v="0.44540999999999997"/>
    <n v="1.1549700000000001"/>
  </r>
  <r>
    <x v="1"/>
    <x v="36"/>
    <x v="7"/>
    <x v="0"/>
    <n v="6.14"/>
    <n v="200.66"/>
    <n v="130.42993000000001"/>
    <n v="3.0530000000000002E-2"/>
    <n v="2.6009999999999998E-2"/>
    <n v="1.9000000000000001E-4"/>
    <n v="3.0799999999999998E-3"/>
    <n v="8.1619999999999998E-2"/>
    <n v="0.36714999999999998"/>
  </r>
  <r>
    <x v="1"/>
    <x v="36"/>
    <x v="7"/>
    <x v="1"/>
    <n v="12.41"/>
    <n v="202.78"/>
    <n v="83.139889999999994"/>
    <n v="6.1749999999999999E-2"/>
    <n v="3.1870000000000002E-2"/>
    <n v="6.28E-3"/>
    <n v="1.4120000000000001E-2"/>
    <n v="0.16947999999999999"/>
    <n v="0.23346"/>
  </r>
  <r>
    <x v="1"/>
    <x v="36"/>
    <x v="7"/>
    <x v="2"/>
    <n v="1.76"/>
    <n v="200"/>
    <n v="36"/>
    <n v="8.7299999999999999E-3"/>
    <n v="6.5500000000000003E-3"/>
    <n v="3.0000000000000001E-5"/>
    <n v="5.4000000000000001E-4"/>
    <n v="2.3400000000000001E-2"/>
    <n v="0.10141"/>
  </r>
  <r>
    <x v="1"/>
    <x v="36"/>
    <x v="7"/>
    <x v="3"/>
    <n v="3.42"/>
    <n v="200"/>
    <n v="84"/>
    <n v="1.6969999999999999E-2"/>
    <n v="1.4829999999999999E-2"/>
    <n v="4.2999999999999999E-4"/>
    <n v="3.3E-4"/>
    <n v="4.5109999999999997E-2"/>
    <n v="0.23663000000000001"/>
  </r>
  <r>
    <x v="1"/>
    <x v="36"/>
    <x v="7"/>
    <x v="4"/>
    <n v="3.61"/>
    <n v="2000"/>
    <n v="20"/>
    <n v="1.8780000000000002E-2"/>
    <n v="0"/>
    <n v="1.486E-2"/>
    <n v="1.0200000000000001E-3"/>
    <n v="5.2019999999999997E-2"/>
    <n v="3.474E-2"/>
  </r>
  <r>
    <x v="1"/>
    <x v="36"/>
    <x v="7"/>
    <x v="5"/>
    <n v="8.75"/>
    <n v="287.08999999999997"/>
    <n v="63.159910000000004"/>
    <n v="5.1150000000000001E-2"/>
    <n v="1.805E-2"/>
    <n v="3.0099999999999998E-2"/>
    <n v="9.3999999999999997E-4"/>
    <n v="0.14004"/>
    <n v="0.15556"/>
  </r>
  <r>
    <x v="1"/>
    <x v="36"/>
    <x v="7"/>
    <x v="6"/>
    <n v="19.21"/>
    <n v="505.41"/>
    <n v="25.270019999999999"/>
    <n v="9.9529999999999993E-2"/>
    <n v="0"/>
    <n v="1.6379999999999999E-2"/>
    <n v="5.8939999999999999E-2"/>
    <n v="0.27556000000000003"/>
    <n v="5.5390000000000002E-2"/>
  </r>
  <r>
    <x v="1"/>
    <x v="36"/>
    <x v="7"/>
    <x v="7"/>
    <n v="10.68"/>
    <n v="200"/>
    <n v="300"/>
    <n v="5.3010000000000002E-2"/>
    <n v="4.938E-2"/>
    <n v="8.0000000000000007E-5"/>
    <n v="2.5500000000000002E-3"/>
    <n v="0.13996"/>
    <n v="0.84509999999999996"/>
  </r>
  <r>
    <x v="1"/>
    <x v="36"/>
    <x v="7"/>
    <x v="8"/>
    <n v="10.82"/>
    <n v="202.21"/>
    <n v="214.34009"/>
    <n v="5.4379999999999998E-2"/>
    <n v="3.823E-2"/>
    <n v="4.0800000000000003E-3"/>
    <n v="7.2399999999999999E-3"/>
    <n v="0.14573"/>
    <n v="0.60196000000000005"/>
  </r>
  <r>
    <x v="1"/>
    <x v="36"/>
    <x v="7"/>
    <x v="9"/>
    <n v="5.62"/>
    <n v="200"/>
    <n v="166"/>
    <n v="2.7900000000000001E-2"/>
    <n v="2.6849999999999999E-2"/>
    <n v="2.0000000000000002E-5"/>
    <n v="1.1800000000000001E-3"/>
    <n v="7.3419999999999999E-2"/>
    <n v="0.46761999999999998"/>
  </r>
  <r>
    <x v="1"/>
    <x v="36"/>
    <x v="7"/>
    <x v="10"/>
    <n v="20.25"/>
    <n v="200"/>
    <n v="192"/>
    <n v="0.10038999999999999"/>
    <n v="8.0420000000000005E-2"/>
    <n v="2.1000000000000001E-4"/>
    <n v="1.6199999999999999E-2"/>
    <n v="0.27428000000000002"/>
    <n v="0.54086000000000001"/>
  </r>
  <r>
    <x v="1"/>
    <x v="36"/>
    <x v="8"/>
    <x v="0"/>
    <n v="34"/>
    <n v="239.39"/>
    <n v="564.95996000000002"/>
    <n v="0.22907"/>
    <n v="7.2559999999999999E-2"/>
    <n v="5.9540000000000003E-2"/>
    <n v="4.4139999999999999E-2"/>
    <n v="0.61180999999999996"/>
    <n v="1.51356"/>
  </r>
  <r>
    <x v="1"/>
    <x v="36"/>
    <x v="8"/>
    <x v="1"/>
    <n v="35.15"/>
    <n v="200"/>
    <n v="296"/>
    <n v="0.17854999999999999"/>
    <n v="0.13905000000000001"/>
    <n v="5.0800000000000003E-3"/>
    <n v="1.78E-2"/>
    <n v="0.48798000000000002"/>
    <n v="0.83382999999999996"/>
  </r>
  <r>
    <x v="1"/>
    <x v="36"/>
    <x v="8"/>
    <x v="2"/>
    <n v="4.1500000000000004"/>
    <n v="201.9"/>
    <n v="78.739990000000006"/>
    <n v="2.0729999999999998E-2"/>
    <n v="1.1140000000000001E-2"/>
    <n v="1.2E-4"/>
    <n v="5.9000000000000003E-4"/>
    <n v="5.568E-2"/>
    <n v="0.22131999999999999"/>
  </r>
  <r>
    <x v="1"/>
    <x v="36"/>
    <x v="8"/>
    <x v="3"/>
    <n v="9.57"/>
    <n v="200"/>
    <n v="210"/>
    <n v="4.7489999999999997E-2"/>
    <n v="3.5200000000000002E-2"/>
    <n v="3.5400000000000002E-3"/>
    <n v="1.91E-3"/>
    <n v="0.12631000000000001"/>
    <n v="0.59157000000000004"/>
  </r>
  <r>
    <x v="1"/>
    <x v="36"/>
    <x v="8"/>
    <x v="4"/>
    <n v="37.31"/>
    <n v="1020.07"/>
    <n v="1162.88086"/>
    <n v="0.76729000000000003"/>
    <n v="2.7E-4"/>
    <n v="0.33949000000000001"/>
    <n v="0.20355000000000001"/>
    <n v="2.0552299999999999"/>
    <n v="2.2746400000000002"/>
  </r>
  <r>
    <x v="1"/>
    <x v="36"/>
    <x v="8"/>
    <x v="5"/>
    <n v="24.83"/>
    <n v="619.32000000000005"/>
    <n v="353.00977"/>
    <n v="0.27573999999999999"/>
    <n v="4.6969999999999998E-2"/>
    <n v="0.16766"/>
    <n v="3.4399999999999999E-3"/>
    <n v="0.74629000000000001"/>
    <n v="0.70913999999999999"/>
  </r>
  <r>
    <x v="1"/>
    <x v="36"/>
    <x v="8"/>
    <x v="6"/>
    <n v="141.97999999999999"/>
    <n v="325.51"/>
    <n v="1031.8515600000001"/>
    <n v="0.95635000000000003"/>
    <n v="0"/>
    <n v="0.15053"/>
    <n v="0.40397"/>
    <n v="2.5768300000000002"/>
    <n v="2.51153"/>
  </r>
  <r>
    <x v="1"/>
    <x v="36"/>
    <x v="8"/>
    <x v="7"/>
    <n v="22.73"/>
    <n v="200"/>
    <n v="608"/>
    <n v="0.11283"/>
    <n v="0.10281"/>
    <n v="2.1000000000000001E-4"/>
    <n v="2.5999999999999999E-3"/>
    <n v="0.29804000000000003"/>
    <n v="1.7127399999999999"/>
  </r>
  <r>
    <x v="1"/>
    <x v="36"/>
    <x v="8"/>
    <x v="8"/>
    <n v="82.68"/>
    <n v="277.06"/>
    <n v="972.48041000000001"/>
    <n v="0.59145999999999999"/>
    <n v="0.10697"/>
    <n v="7.9339999999999994E-2"/>
    <n v="0.15703"/>
    <n v="1.57866"/>
    <n v="2.4796200000000002"/>
  </r>
  <r>
    <x v="1"/>
    <x v="36"/>
    <x v="8"/>
    <x v="9"/>
    <n v="23.89"/>
    <n v="200.11"/>
    <n v="658.35986000000003"/>
    <n v="0.11888"/>
    <n v="0.10566"/>
    <n v="1.08E-3"/>
    <n v="3.5300000000000002E-3"/>
    <n v="0.31312000000000001"/>
    <n v="1.8543799999999999"/>
  </r>
  <r>
    <x v="1"/>
    <x v="36"/>
    <x v="8"/>
    <x v="10"/>
    <n v="48.88"/>
    <n v="208.24"/>
    <n v="337.34960999999998"/>
    <n v="0.25413999999999998"/>
    <n v="0.13935"/>
    <n v="6.1999999999999998E-3"/>
    <n v="2.98E-2"/>
    <n v="0.69542999999999999"/>
    <n v="0.94091000000000002"/>
  </r>
  <r>
    <x v="1"/>
    <x v="37"/>
    <x v="0"/>
    <x v="0"/>
    <n v="10.6"/>
    <n v="201.16"/>
    <n v="173"/>
    <n v="5.3220000000000003E-2"/>
    <n v="3.0779999999999998E-2"/>
    <n v="1.2E-4"/>
    <n v="5.3E-3"/>
    <n v="0.14141999999999999"/>
    <n v="0.48670000000000002"/>
  </r>
  <r>
    <x v="1"/>
    <x v="37"/>
    <x v="0"/>
    <x v="1"/>
    <n v="12.59"/>
    <n v="258.55"/>
    <n v="113.76000999999999"/>
    <n v="7.671E-2"/>
    <n v="1.728E-2"/>
    <n v="1.023E-2"/>
    <n v="1.6899999999999998E-2"/>
    <n v="0.20727999999999999"/>
    <n v="0.30243999999999999"/>
  </r>
  <r>
    <x v="1"/>
    <x v="37"/>
    <x v="0"/>
    <x v="2"/>
    <n v="1.77"/>
    <n v="200"/>
    <n v="36"/>
    <n v="8.7799999999999996E-3"/>
    <n v="6.1799999999999997E-3"/>
    <n v="0"/>
    <n v="2.2000000000000001E-4"/>
    <n v="2.3369999999999998E-2"/>
    <n v="0.10141"/>
  </r>
  <r>
    <x v="1"/>
    <x v="37"/>
    <x v="0"/>
    <x v="3"/>
    <n v="3.44"/>
    <n v="200"/>
    <n v="78"/>
    <n v="1.7069999999999998E-2"/>
    <n v="1.516E-2"/>
    <n v="1.1E-4"/>
    <n v="8.0000000000000007E-5"/>
    <n v="4.5190000000000001E-2"/>
    <n v="0.21973000000000001"/>
  </r>
  <r>
    <x v="1"/>
    <x v="37"/>
    <x v="0"/>
    <x v="4"/>
    <n v="9.69"/>
    <n v="541.65"/>
    <n v="184.16015999999999"/>
    <n v="0.11821"/>
    <n v="0"/>
    <n v="9.9600000000000001E-3"/>
    <n v="3.218E-2"/>
    <n v="0.31619999999999998"/>
    <n v="0.39587"/>
  </r>
  <r>
    <x v="1"/>
    <x v="37"/>
    <x v="0"/>
    <x v="5"/>
    <n v="17.18"/>
    <n v="234.27"/>
    <n v="156.95996"/>
    <n v="9.8070000000000004E-2"/>
    <n v="7.0099999999999997E-3"/>
    <n v="1.9709999999999998E-2"/>
    <n v="1.5480000000000001E-2"/>
    <n v="0.26334000000000002"/>
    <n v="0.42344999999999999"/>
  </r>
  <r>
    <x v="1"/>
    <x v="37"/>
    <x v="0"/>
    <x v="6"/>
    <n v="14.37"/>
    <n v="414.56"/>
    <n v="74.62012"/>
    <n v="9.3189999999999995E-2"/>
    <n v="1.149E-2"/>
    <n v="3.1E-4"/>
    <n v="2.6749999999999999E-2"/>
    <n v="0.25447999999999998"/>
    <n v="0.17779"/>
  </r>
  <r>
    <x v="1"/>
    <x v="37"/>
    <x v="0"/>
    <x v="7"/>
    <n v="6.4"/>
    <n v="200"/>
    <n v="152"/>
    <n v="3.177E-2"/>
    <n v="2.861E-2"/>
    <n v="1.0000000000000001E-5"/>
    <n v="7.1000000000000002E-4"/>
    <n v="8.387E-2"/>
    <n v="0.42818000000000001"/>
  </r>
  <r>
    <x v="1"/>
    <x v="37"/>
    <x v="0"/>
    <x v="8"/>
    <n v="16.5"/>
    <n v="228.47"/>
    <n v="322.14013999999997"/>
    <n v="0.10267999999999999"/>
    <n v="5.1549999999999999E-2"/>
    <n v="1.73E-3"/>
    <n v="9.6500000000000006E-3"/>
    <n v="0.27311000000000002"/>
    <n v="0.87522999999999995"/>
  </r>
  <r>
    <x v="1"/>
    <x v="37"/>
    <x v="0"/>
    <x v="9"/>
    <n v="8.09"/>
    <n v="206.09"/>
    <n v="142.19995"/>
    <n v="4.2619999999999998E-2"/>
    <n v="1.8329999999999999E-2"/>
    <n v="4.2000000000000002E-4"/>
    <n v="1.1129999999999999E-2"/>
    <n v="0.11285000000000001"/>
    <n v="0.39778999999999998"/>
  </r>
  <r>
    <x v="1"/>
    <x v="37"/>
    <x v="0"/>
    <x v="10"/>
    <n v="19.37"/>
    <n v="290.45"/>
    <n v="223.6499"/>
    <n v="0.1366"/>
    <n v="3.7350000000000001E-2"/>
    <n v="1.31E-3"/>
    <n v="2.401E-2"/>
    <n v="0.36796000000000001"/>
    <n v="0.55327999999999999"/>
  </r>
  <r>
    <x v="1"/>
    <x v="37"/>
    <x v="1"/>
    <x v="0"/>
    <n v="148.03"/>
    <n v="248.22"/>
    <n v="1491.80078"/>
    <n v="0.92005999999999999"/>
    <n v="3.8699999999999998E-2"/>
    <n v="2.7830000000000001E-2"/>
    <n v="0.54378000000000004"/>
    <n v="2.4561799999999998"/>
    <n v="3.9096099999999998"/>
  </r>
  <r>
    <x v="1"/>
    <x v="37"/>
    <x v="1"/>
    <x v="1"/>
    <n v="40.76"/>
    <n v="234.21"/>
    <n v="77.290040000000005"/>
    <n v="0.20404"/>
    <n v="6.0499999999999998E-2"/>
    <n v="3.1399999999999997E-2"/>
    <n v="0.11441"/>
    <n v="0.56459000000000004"/>
    <n v="0.20887"/>
  </r>
  <r>
    <x v="1"/>
    <x v="37"/>
    <x v="1"/>
    <x v="2"/>
    <n v="79.52"/>
    <n v="390.03"/>
    <n v="1322.1894500000001"/>
    <n v="0.77087000000000006"/>
    <n v="5.7600000000000004E-3"/>
    <n v="3.5490000000000001E-2"/>
    <n v="0.49879000000000001"/>
    <n v="2.05545"/>
    <n v="3.2342200000000001"/>
  </r>
  <r>
    <x v="1"/>
    <x v="37"/>
    <x v="1"/>
    <x v="3"/>
    <n v="6.49"/>
    <n v="200"/>
    <n v="106"/>
    <n v="3.2199999999999999E-2"/>
    <n v="2.7629999999999998E-2"/>
    <n v="1.09E-3"/>
    <n v="9.5E-4"/>
    <n v="8.6440000000000003E-2"/>
    <n v="0.29859999999999998"/>
  </r>
  <r>
    <x v="1"/>
    <x v="37"/>
    <x v="1"/>
    <x v="4"/>
    <n v="39.64"/>
    <n v="1668.53"/>
    <n v="2052.2890600000001"/>
    <n v="1.15402"/>
    <n v="9.3679999999999999E-2"/>
    <n v="0.39495999999999998"/>
    <n v="0.42282999999999998"/>
    <n v="3.0797500000000002"/>
    <n v="3.6786099999999999"/>
  </r>
  <r>
    <x v="1"/>
    <x v="37"/>
    <x v="1"/>
    <x v="5"/>
    <n v="215.77"/>
    <n v="292.77"/>
    <n v="2631.98047"/>
    <n v="1.5460799999999999"/>
    <n v="0.10108"/>
    <n v="0.71114999999999995"/>
    <n v="0.35382000000000002"/>
    <n v="4.1309899999999997"/>
    <n v="6.6908899999999996"/>
  </r>
  <r>
    <x v="1"/>
    <x v="37"/>
    <x v="1"/>
    <x v="6"/>
    <n v="588.04999999999995"/>
    <n v="358.16"/>
    <n v="7643.09375"/>
    <n v="5.0766400000000003"/>
    <n v="4.0000000000000003E-5"/>
    <n v="0.73006000000000004"/>
    <n v="2.7592500000000002"/>
    <n v="13.58051"/>
    <n v="17.98321"/>
  </r>
  <r>
    <x v="1"/>
    <x v="37"/>
    <x v="1"/>
    <x v="7"/>
    <n v="12.6"/>
    <n v="200"/>
    <n v="254"/>
    <n v="6.2530000000000002E-2"/>
    <n v="5.6300000000000003E-2"/>
    <n v="2.4000000000000001E-4"/>
    <n v="3.2100000000000002E-3"/>
    <n v="0.16628000000000001"/>
    <n v="0.71552000000000004"/>
  </r>
  <r>
    <x v="1"/>
    <x v="37"/>
    <x v="1"/>
    <x v="8"/>
    <n v="42.5"/>
    <n v="585.07000000000005"/>
    <n v="1421.7109399999999"/>
    <n v="0.76717999999999997"/>
    <n v="0.10197000000000001"/>
    <n v="0.46277000000000001"/>
    <n v="1.7809999999999999E-2"/>
    <n v="2.0529700000000002"/>
    <n v="2.8892099999999998"/>
  </r>
  <r>
    <x v="1"/>
    <x v="37"/>
    <x v="1"/>
    <x v="9"/>
    <n v="45.26"/>
    <n v="209.48"/>
    <n v="563.5"/>
    <n v="0.23865"/>
    <n v="3.6040000000000003E-2"/>
    <n v="2.14E-3"/>
    <n v="0.11849999999999999"/>
    <n v="0.63417999999999997"/>
    <n v="1.57186"/>
  </r>
  <r>
    <x v="1"/>
    <x v="37"/>
    <x v="1"/>
    <x v="10"/>
    <n v="98.21"/>
    <n v="882.9"/>
    <n v="2207.23828"/>
    <n v="1.4399299999999999"/>
    <n v="0.14371999999999999"/>
    <n v="3.2059999999999998E-2"/>
    <n v="0.21940999999999999"/>
    <n v="3.8632200000000001"/>
    <n v="4.2895599999999998"/>
  </r>
  <r>
    <x v="1"/>
    <x v="37"/>
    <x v="2"/>
    <x v="0"/>
    <n v="24.98"/>
    <n v="200"/>
    <n v="322"/>
    <n v="0.12389"/>
    <n v="9.3640000000000001E-2"/>
    <n v="3.0799999999999998E-3"/>
    <n v="2.162E-2"/>
    <n v="0.33490999999999999"/>
    <n v="0.90707000000000004"/>
  </r>
  <r>
    <x v="1"/>
    <x v="37"/>
    <x v="2"/>
    <x v="1"/>
    <n v="70.33"/>
    <n v="255.11"/>
    <n v="163.26953"/>
    <n v="0.35447000000000001"/>
    <n v="0.12346"/>
    <n v="6.497E-2"/>
    <n v="0.18712999999999999"/>
    <n v="0.98021999999999998"/>
    <n v="0.43087999999999999"/>
  </r>
  <r>
    <x v="1"/>
    <x v="37"/>
    <x v="2"/>
    <x v="2"/>
    <n v="6.44"/>
    <n v="200"/>
    <n v="62"/>
    <n v="3.193E-2"/>
    <n v="2.1749999999999999E-2"/>
    <n v="9.0000000000000006E-5"/>
    <n v="1.9300000000000001E-3"/>
    <n v="8.6980000000000002E-2"/>
    <n v="0.17465"/>
  </r>
  <r>
    <x v="1"/>
    <x v="37"/>
    <x v="2"/>
    <x v="3"/>
    <n v="9.6999999999999993"/>
    <n v="200"/>
    <n v="142"/>
    <n v="4.811E-2"/>
    <n v="3.9359999999999999E-2"/>
    <n v="1.6299999999999999E-3"/>
    <n v="2.5400000000000002E-3"/>
    <n v="0.12959999999999999"/>
    <n v="0.40000999999999998"/>
  </r>
  <r>
    <x v="1"/>
    <x v="37"/>
    <x v="2"/>
    <x v="4"/>
    <n v="24.54"/>
    <n v="200"/>
    <n v="0"/>
    <n v="0.12157999999999999"/>
    <n v="7.6999999999999996E-4"/>
    <n v="0.10301"/>
    <n v="2.7999999999999998E-4"/>
    <n v="0.33771000000000001"/>
    <n v="0"/>
  </r>
  <r>
    <x v="1"/>
    <x v="37"/>
    <x v="2"/>
    <x v="5"/>
    <n v="50.2"/>
    <n v="206.93"/>
    <n v="31.040040000000001"/>
    <n v="0.24890999999999999"/>
    <n v="2.4510000000000001E-2"/>
    <n v="0.11734"/>
    <n v="5.2080000000000001E-2"/>
    <n v="0.69057000000000002"/>
    <n v="8.6809999999999998E-2"/>
  </r>
  <r>
    <x v="1"/>
    <x v="37"/>
    <x v="2"/>
    <x v="6"/>
    <n v="127.67"/>
    <n v="240.31"/>
    <n v="31.24023"/>
    <n v="0.63317000000000001"/>
    <n v="7.7799999999999996E-3"/>
    <n v="4.9590000000000002E-2"/>
    <n v="0.35648000000000002"/>
    <n v="1.75806"/>
    <n v="8.3809999999999996E-2"/>
  </r>
  <r>
    <x v="1"/>
    <x v="37"/>
    <x v="2"/>
    <x v="7"/>
    <n v="22.93"/>
    <n v="200"/>
    <n v="476"/>
    <n v="0.11379"/>
    <n v="0.10294"/>
    <n v="1.6000000000000001E-4"/>
    <n v="7.77E-3"/>
    <n v="0.30245"/>
    <n v="1.3408899999999999"/>
  </r>
  <r>
    <x v="1"/>
    <x v="37"/>
    <x v="2"/>
    <x v="8"/>
    <n v="47.52"/>
    <n v="205.61"/>
    <n v="602.44042999999999"/>
    <n v="0.23866000000000001"/>
    <n v="0.1661"/>
    <n v="1.3220000000000001E-2"/>
    <n v="5.0380000000000001E-2"/>
    <n v="0.64585999999999999"/>
    <n v="1.6835"/>
  </r>
  <r>
    <x v="1"/>
    <x v="37"/>
    <x v="2"/>
    <x v="9"/>
    <n v="11.58"/>
    <n v="200"/>
    <n v="304"/>
    <n v="5.7489999999999999E-2"/>
    <n v="5.2720000000000003E-2"/>
    <n v="6.9999999999999994E-5"/>
    <n v="2.31E-3"/>
    <n v="0.15129999999999999"/>
    <n v="0.85636999999999996"/>
  </r>
  <r>
    <x v="1"/>
    <x v="37"/>
    <x v="2"/>
    <x v="10"/>
    <n v="103.68"/>
    <n v="203.66"/>
    <n v="252.53906000000001"/>
    <n v="0.51459999999999995"/>
    <n v="0.26922000000000001"/>
    <n v="2.162E-2"/>
    <n v="0.12648000000000001"/>
    <n v="1.42235"/>
    <n v="0.70816999999999997"/>
  </r>
  <r>
    <x v="1"/>
    <x v="37"/>
    <x v="3"/>
    <x v="0"/>
    <n v="10.029999999999999"/>
    <n v="200"/>
    <n v="219.99997999999999"/>
    <n v="4.9779999999999998E-2"/>
    <n v="4.5960000000000001E-2"/>
    <n v="3.8999999999999999E-4"/>
    <n v="2.8500000000000001E-3"/>
    <n v="0.13206000000000001"/>
    <n v="0.61973999999999996"/>
  </r>
  <r>
    <x v="1"/>
    <x v="37"/>
    <x v="3"/>
    <x v="1"/>
    <n v="10.67"/>
    <n v="207.38"/>
    <n v="80.87988"/>
    <n v="5.296E-2"/>
    <n v="2.2020000000000001E-2"/>
    <n v="2.97E-3"/>
    <n v="1.9890000000000001E-2"/>
    <n v="0.14507999999999999"/>
    <n v="0.22549"/>
  </r>
  <r>
    <x v="1"/>
    <x v="37"/>
    <x v="3"/>
    <x v="2"/>
    <n v="1.97"/>
    <n v="200"/>
    <n v="42"/>
    <n v="9.7800000000000005E-3"/>
    <n v="8.1600000000000006E-3"/>
    <n v="1.0000000000000001E-5"/>
    <n v="5.1000000000000004E-4"/>
    <n v="2.606E-2"/>
    <n v="0.11831"/>
  </r>
  <r>
    <x v="1"/>
    <x v="37"/>
    <x v="3"/>
    <x v="3"/>
    <n v="4.67"/>
    <n v="200"/>
    <n v="108"/>
    <n v="2.3179999999999999E-2"/>
    <n v="1.9910000000000001E-2"/>
    <n v="5.8E-4"/>
    <n v="6.4999999999999997E-4"/>
    <n v="6.1359999999999998E-2"/>
    <n v="0.30424000000000001"/>
  </r>
  <r>
    <x v="1"/>
    <x v="37"/>
    <x v="3"/>
    <x v="4"/>
    <n v="2.97"/>
    <n v="200"/>
    <n v="0"/>
    <n v="1.4710000000000001E-2"/>
    <n v="0"/>
    <n v="8.94E-3"/>
    <n v="3.62E-3"/>
    <n v="4.0869999999999997E-2"/>
    <n v="0"/>
  </r>
  <r>
    <x v="1"/>
    <x v="37"/>
    <x v="3"/>
    <x v="5"/>
    <n v="7.9"/>
    <n v="200"/>
    <n v="54"/>
    <n v="3.916E-2"/>
    <n v="1.7250000000000001E-2"/>
    <n v="6.8300000000000001E-3"/>
    <n v="3.5200000000000001E-3"/>
    <n v="0.10735"/>
    <n v="0.15212000000000001"/>
  </r>
  <r>
    <x v="1"/>
    <x v="37"/>
    <x v="3"/>
    <x v="6"/>
    <n v="15.57"/>
    <n v="212"/>
    <n v="8.4799799999999994"/>
    <n v="7.7210000000000001E-2"/>
    <n v="5.0000000000000002E-5"/>
    <n v="7.1700000000000002E-3"/>
    <n v="5.3879999999999997E-2"/>
    <n v="0.21429000000000001"/>
    <n v="2.3599999999999999E-2"/>
  </r>
  <r>
    <x v="1"/>
    <x v="37"/>
    <x v="3"/>
    <x v="7"/>
    <n v="11.65"/>
    <n v="200"/>
    <n v="288"/>
    <n v="5.7829999999999999E-2"/>
    <n v="5.4449999999999998E-2"/>
    <n v="4.0000000000000003E-5"/>
    <n v="1.49E-3"/>
    <n v="0.15254999999999999"/>
    <n v="0.81130000000000002"/>
  </r>
  <r>
    <x v="1"/>
    <x v="37"/>
    <x v="3"/>
    <x v="8"/>
    <n v="18.59"/>
    <n v="200"/>
    <n v="406"/>
    <n v="9.2259999999999995E-2"/>
    <n v="8.2129999999999995E-2"/>
    <n v="1.8000000000000001E-4"/>
    <n v="5.3499999999999997E-3"/>
    <n v="0.24495"/>
    <n v="1.1436999999999999"/>
  </r>
  <r>
    <x v="1"/>
    <x v="37"/>
    <x v="3"/>
    <x v="9"/>
    <n v="9.94"/>
    <n v="200"/>
    <n v="260"/>
    <n v="4.9349999999999998E-2"/>
    <n v="4.7989999999999998E-2"/>
    <n v="0"/>
    <n v="5.1000000000000004E-4"/>
    <n v="0.12986"/>
    <n v="0.73241999999999996"/>
  </r>
  <r>
    <x v="1"/>
    <x v="37"/>
    <x v="3"/>
    <x v="10"/>
    <n v="17.07"/>
    <n v="200"/>
    <n v="150"/>
    <n v="8.4629999999999997E-2"/>
    <n v="7.0040000000000005E-2"/>
    <n v="1.98E-3"/>
    <n v="5.2199999999999998E-3"/>
    <n v="0.23096"/>
    <n v="0.42254999999999998"/>
  </r>
  <r>
    <x v="1"/>
    <x v="37"/>
    <x v="4"/>
    <x v="0"/>
    <n v="23.68"/>
    <n v="200"/>
    <n v="420"/>
    <n v="0.11747"/>
    <n v="8.974E-2"/>
    <n v="1.9499999999999999E-3"/>
    <n v="1.1089999999999999E-2"/>
    <n v="0.31508999999999998"/>
    <n v="1.1831400000000001"/>
  </r>
  <r>
    <x v="1"/>
    <x v="37"/>
    <x v="4"/>
    <x v="1"/>
    <n v="55.9"/>
    <n v="201.95"/>
    <n v="331.2002"/>
    <n v="0.27760000000000001"/>
    <n v="0.11246"/>
    <n v="2.613E-2"/>
    <n v="2.741E-2"/>
    <n v="0.76226000000000005"/>
    <n v="0.93084"/>
  </r>
  <r>
    <x v="1"/>
    <x v="37"/>
    <x v="4"/>
    <x v="2"/>
    <n v="8.2899999999999991"/>
    <n v="200"/>
    <n v="148"/>
    <n v="4.113E-2"/>
    <n v="3.1730000000000001E-2"/>
    <n v="3.2000000000000003E-4"/>
    <n v="1.2E-4"/>
    <n v="0.11021"/>
    <n v="0.41692000000000001"/>
  </r>
  <r>
    <x v="1"/>
    <x v="37"/>
    <x v="4"/>
    <x v="3"/>
    <n v="14.36"/>
    <n v="200"/>
    <n v="312"/>
    <n v="7.1260000000000004E-2"/>
    <n v="5.8380000000000001E-2"/>
    <n v="1.6999999999999999E-3"/>
    <n v="1.3600000000000001E-3"/>
    <n v="0.18951999999999999"/>
    <n v="0.87890000000000001"/>
  </r>
  <r>
    <x v="1"/>
    <x v="37"/>
    <x v="4"/>
    <x v="4"/>
    <n v="16.510000000000002"/>
    <n v="200"/>
    <n v="4"/>
    <n v="8.1799999999999998E-2"/>
    <n v="7.2000000000000005E-4"/>
    <n v="6.2890000000000001E-2"/>
    <n v="1.81E-3"/>
    <n v="0.22714000000000001"/>
    <n v="1.1270000000000001E-2"/>
  </r>
  <r>
    <x v="1"/>
    <x v="37"/>
    <x v="4"/>
    <x v="5"/>
    <n v="37.08"/>
    <n v="203.41"/>
    <n v="113.91016"/>
    <n v="0.18407999999999999"/>
    <n v="4.3560000000000001E-2"/>
    <n v="5.1470000000000002E-2"/>
    <n v="5.8799999999999998E-3"/>
    <n v="0.50824000000000003"/>
    <n v="0.31944"/>
  </r>
  <r>
    <x v="1"/>
    <x v="37"/>
    <x v="4"/>
    <x v="6"/>
    <n v="85.62"/>
    <n v="325.81"/>
    <n v="35.839840000000002"/>
    <n v="0.42496"/>
    <n v="3.5E-4"/>
    <n v="7.2700000000000004E-3"/>
    <n v="0.11196"/>
    <n v="1.1797800000000001"/>
    <n v="8.6760000000000004E-2"/>
  </r>
  <r>
    <x v="1"/>
    <x v="37"/>
    <x v="4"/>
    <x v="7"/>
    <n v="30.83"/>
    <n v="200"/>
    <n v="758"/>
    <n v="0.15303"/>
    <n v="0.13653999999999999"/>
    <n v="3.1E-4"/>
    <n v="1.9300000000000001E-3"/>
    <n v="0.4047"/>
    <n v="2.1352899999999999"/>
  </r>
  <r>
    <x v="1"/>
    <x v="37"/>
    <x v="4"/>
    <x v="8"/>
    <n v="51.9"/>
    <n v="200.78"/>
    <n v="951.67969000000005"/>
    <n v="0.25813000000000003"/>
    <n v="0.18784999999999999"/>
    <n v="1.8360000000000001E-2"/>
    <n v="1.6750000000000001E-2"/>
    <n v="0.69121999999999995"/>
    <n v="2.6777299999999999"/>
  </r>
  <r>
    <x v="1"/>
    <x v="37"/>
    <x v="4"/>
    <x v="9"/>
    <n v="25.79"/>
    <n v="200.04"/>
    <n v="696.1499"/>
    <n v="0.12806000000000001"/>
    <n v="0.11960999999999999"/>
    <n v="2.1000000000000001E-4"/>
    <n v="1.1800000000000001E-3"/>
    <n v="0.33701999999999999"/>
    <n v="1.96096"/>
  </r>
  <r>
    <x v="1"/>
    <x v="37"/>
    <x v="4"/>
    <x v="10"/>
    <n v="75.75"/>
    <n v="202.1"/>
    <n v="353.67968999999999"/>
    <n v="0.37605"/>
    <n v="0.16500999999999999"/>
    <n v="7.9399999999999991E-3"/>
    <n v="5.595E-2"/>
    <n v="1.0352600000000001"/>
    <n v="0.99317"/>
  </r>
  <r>
    <x v="1"/>
    <x v="37"/>
    <x v="5"/>
    <x v="0"/>
    <n v="10.6"/>
    <n v="200"/>
    <n v="288"/>
    <n v="5.2609999999999997E-2"/>
    <n v="4.8509999999999998E-2"/>
    <n v="6.9999999999999994E-5"/>
    <n v="1.6199999999999999E-3"/>
    <n v="0.13911000000000001"/>
    <n v="0.81130000000000002"/>
  </r>
  <r>
    <x v="1"/>
    <x v="37"/>
    <x v="5"/>
    <x v="1"/>
    <n v="6.14"/>
    <n v="200"/>
    <n v="42"/>
    <n v="3.0429999999999999E-2"/>
    <n v="1.0460000000000001E-2"/>
    <n v="1.5299999999999999E-3"/>
    <n v="4.6899999999999997E-3"/>
    <n v="8.3629999999999996E-2"/>
    <n v="0.11831"/>
  </r>
  <r>
    <x v="1"/>
    <x v="37"/>
    <x v="5"/>
    <x v="2"/>
    <n v="2.0299999999999998"/>
    <n v="200"/>
    <n v="54"/>
    <n v="1.0070000000000001E-2"/>
    <n v="7.9799999999999992E-3"/>
    <n v="0"/>
    <n v="5.0000000000000002E-5"/>
    <n v="2.6720000000000001E-2"/>
    <n v="0.15212000000000001"/>
  </r>
  <r>
    <x v="1"/>
    <x v="37"/>
    <x v="5"/>
    <x v="3"/>
    <n v="4.47"/>
    <n v="200"/>
    <n v="126"/>
    <n v="2.2190000000000001E-2"/>
    <n v="1.9120000000000002E-2"/>
    <n v="2.9E-4"/>
    <n v="2.9999999999999997E-4"/>
    <n v="5.8599999999999999E-2"/>
    <n v="0.35493999999999998"/>
  </r>
  <r>
    <x v="1"/>
    <x v="37"/>
    <x v="5"/>
    <x v="4"/>
    <n v="1.86"/>
    <n v="376"/>
    <n v="3.7600099999999999"/>
    <n v="9.2599999999999991E-3"/>
    <n v="1.3999999999999999E-4"/>
    <n v="6.77E-3"/>
    <n v="1E-3"/>
    <n v="2.5700000000000001E-2"/>
    <n v="9.2800000000000001E-3"/>
  </r>
  <r>
    <x v="1"/>
    <x v="37"/>
    <x v="5"/>
    <x v="5"/>
    <n v="5.03"/>
    <n v="200"/>
    <n v="42"/>
    <n v="2.4930000000000001E-2"/>
    <n v="1.1939999999999999E-2"/>
    <n v="7.9900000000000006E-3"/>
    <n v="1.6800000000000001E-3"/>
    <n v="6.8290000000000003E-2"/>
    <n v="0.11831"/>
  </r>
  <r>
    <x v="1"/>
    <x v="37"/>
    <x v="5"/>
    <x v="6"/>
    <n v="9.7200000000000006"/>
    <n v="215.99"/>
    <n v="4.3199500000000004"/>
    <n v="4.8210000000000003E-2"/>
    <n v="0"/>
    <n v="2.14E-3"/>
    <n v="1.0800000000000001E-2"/>
    <n v="0.13381000000000001"/>
    <n v="1.197E-2"/>
  </r>
  <r>
    <x v="1"/>
    <x v="37"/>
    <x v="5"/>
    <x v="7"/>
    <n v="7.59"/>
    <n v="200"/>
    <n v="216"/>
    <n v="3.7679999999999998E-2"/>
    <n v="3.424E-2"/>
    <n v="4.0000000000000003E-5"/>
    <n v="5.5000000000000003E-4"/>
    <n v="9.9360000000000004E-2"/>
    <n v="0.60846999999999996"/>
  </r>
  <r>
    <x v="1"/>
    <x v="37"/>
    <x v="5"/>
    <x v="8"/>
    <n v="10.18"/>
    <n v="202.52"/>
    <n v="255.17004"/>
    <n v="5.0599999999999999E-2"/>
    <n v="4.0379999999999999E-2"/>
    <n v="7.1000000000000002E-4"/>
    <n v="2.8600000000000001E-3"/>
    <n v="0.13449"/>
    <n v="0.71618000000000004"/>
  </r>
  <r>
    <x v="1"/>
    <x v="37"/>
    <x v="5"/>
    <x v="9"/>
    <n v="2.8"/>
    <n v="200"/>
    <n v="86"/>
    <n v="1.3899999999999999E-2"/>
    <n v="1.3220000000000001E-2"/>
    <n v="4.0000000000000003E-5"/>
    <n v="2.9E-4"/>
    <n v="3.6580000000000001E-2"/>
    <n v="0.24226"/>
  </r>
  <r>
    <x v="1"/>
    <x v="37"/>
    <x v="5"/>
    <x v="10"/>
    <n v="11.4"/>
    <n v="200"/>
    <n v="132"/>
    <n v="5.6520000000000001E-2"/>
    <n v="4.6929999999999999E-2"/>
    <n v="2.9999999999999997E-4"/>
    <n v="3.32E-3"/>
    <n v="0.15387999999999999"/>
    <n v="0.37184"/>
  </r>
  <r>
    <x v="1"/>
    <x v="37"/>
    <x v="6"/>
    <x v="0"/>
    <n v="13.77"/>
    <n v="204.31"/>
    <n v="300.33008000000001"/>
    <n v="6.9440000000000002E-2"/>
    <n v="5.7910000000000003E-2"/>
    <n v="4.4000000000000002E-4"/>
    <n v="4.8700000000000002E-3"/>
    <n v="0.18453"/>
    <n v="0.83994999999999997"/>
  </r>
  <r>
    <x v="1"/>
    <x v="37"/>
    <x v="6"/>
    <x v="1"/>
    <n v="22.17"/>
    <n v="202.06"/>
    <n v="230.3501"/>
    <n v="0.11039"/>
    <n v="5.636E-2"/>
    <n v="1.4489999999999999E-2"/>
    <n v="1.1860000000000001E-2"/>
    <n v="0.30026999999999998"/>
    <n v="0.64705000000000001"/>
  </r>
  <r>
    <x v="1"/>
    <x v="37"/>
    <x v="6"/>
    <x v="2"/>
    <n v="4.54"/>
    <n v="200"/>
    <n v="96"/>
    <n v="2.2530000000000001E-2"/>
    <n v="1.6969999999999999E-2"/>
    <n v="6.0000000000000002E-5"/>
    <n v="1.3999999999999999E-4"/>
    <n v="5.9900000000000002E-2"/>
    <n v="0.27043"/>
  </r>
  <r>
    <x v="1"/>
    <x v="37"/>
    <x v="6"/>
    <x v="3"/>
    <n v="7.6"/>
    <n v="200"/>
    <n v="174"/>
    <n v="3.7719999999999997E-2"/>
    <n v="3.1E-2"/>
    <n v="1.17E-3"/>
    <n v="2.7999999999999998E-4"/>
    <n v="9.987E-2"/>
    <n v="0.49015999999999998"/>
  </r>
  <r>
    <x v="1"/>
    <x v="37"/>
    <x v="6"/>
    <x v="4"/>
    <n v="5.12"/>
    <n v="366"/>
    <n v="3.6600299999999999"/>
    <n v="2.5700000000000001E-2"/>
    <n v="0"/>
    <n v="1.9040000000000001E-2"/>
    <n v="2.6800000000000001E-3"/>
    <n v="7.127E-2"/>
    <n v="9.0799999999999995E-3"/>
  </r>
  <r>
    <x v="1"/>
    <x v="37"/>
    <x v="6"/>
    <x v="5"/>
    <n v="13.46"/>
    <n v="200"/>
    <n v="92"/>
    <n v="6.6720000000000002E-2"/>
    <n v="2.9069999999999999E-2"/>
    <n v="1.35E-2"/>
    <n v="3.4399999999999999E-3"/>
    <n v="0.18287999999999999"/>
    <n v="0.25916"/>
  </r>
  <r>
    <x v="1"/>
    <x v="37"/>
    <x v="6"/>
    <x v="6"/>
    <n v="26.64"/>
    <n v="256.13"/>
    <n v="20.49023"/>
    <n v="0.13277"/>
    <n v="0"/>
    <n v="9.8300000000000002E-3"/>
    <n v="5.6399999999999999E-2"/>
    <n v="0.36828"/>
    <n v="5.4350000000000002E-2"/>
  </r>
  <r>
    <x v="1"/>
    <x v="37"/>
    <x v="6"/>
    <x v="7"/>
    <n v="21.3"/>
    <n v="200"/>
    <n v="532"/>
    <n v="0.10573"/>
    <n v="9.6229999999999996E-2"/>
    <n v="5.1999999999999995E-4"/>
    <n v="1.83E-3"/>
    <n v="0.27887000000000001"/>
    <n v="1.49864"/>
  </r>
  <r>
    <x v="1"/>
    <x v="37"/>
    <x v="6"/>
    <x v="8"/>
    <n v="29.83"/>
    <n v="200.52"/>
    <n v="645.68017999999995"/>
    <n v="0.14834"/>
    <n v="0.12255000000000001"/>
    <n v="5.5199999999999997E-3"/>
    <n v="8.7200000000000003E-3"/>
    <n v="0.39406000000000002"/>
    <n v="1.81786"/>
  </r>
  <r>
    <x v="1"/>
    <x v="37"/>
    <x v="6"/>
    <x v="9"/>
    <n v="19.23"/>
    <n v="200.83"/>
    <n v="506.08008000000001"/>
    <n v="9.5880000000000007E-2"/>
    <n v="8.7249999999999994E-2"/>
    <n v="3.2000000000000003E-4"/>
    <n v="1.1900000000000001E-3"/>
    <n v="0.25233"/>
    <n v="1.4240299999999999"/>
  </r>
  <r>
    <x v="1"/>
    <x v="37"/>
    <x v="6"/>
    <x v="10"/>
    <n v="35.14"/>
    <n v="200"/>
    <n v="416.00002999999998"/>
    <n v="0.17424999999999999"/>
    <n v="0.11753"/>
    <n v="1.2199999999999999E-3"/>
    <n v="7.2100000000000003E-3"/>
    <n v="0.47258"/>
    <n v="1.17187"/>
  </r>
  <r>
    <x v="1"/>
    <x v="37"/>
    <x v="7"/>
    <x v="0"/>
    <n v="6.8"/>
    <n v="200.65"/>
    <n v="132.42993000000001"/>
    <n v="3.381E-2"/>
    <n v="2.913E-2"/>
    <n v="1.9000000000000001E-4"/>
    <n v="3.2200000000000002E-3"/>
    <n v="9.0270000000000003E-2"/>
    <n v="0.37278"/>
  </r>
  <r>
    <x v="1"/>
    <x v="37"/>
    <x v="7"/>
    <x v="1"/>
    <n v="12.83"/>
    <n v="202.71"/>
    <n v="85.139889999999994"/>
    <n v="6.386E-2"/>
    <n v="3.3500000000000002E-2"/>
    <n v="6.3600000000000002E-3"/>
    <n v="1.431E-2"/>
    <n v="0.17504"/>
    <n v="0.23910000000000001"/>
  </r>
  <r>
    <x v="1"/>
    <x v="37"/>
    <x v="7"/>
    <x v="2"/>
    <n v="1.94"/>
    <n v="200"/>
    <n v="36"/>
    <n v="9.6299999999999997E-3"/>
    <n v="7.2500000000000004E-3"/>
    <n v="4.0000000000000003E-5"/>
    <n v="5.6999999999999998E-4"/>
    <n v="2.5749999999999999E-2"/>
    <n v="0.10141"/>
  </r>
  <r>
    <x v="1"/>
    <x v="37"/>
    <x v="7"/>
    <x v="3"/>
    <n v="3.85"/>
    <n v="200"/>
    <n v="86"/>
    <n v="1.9109999999999999E-2"/>
    <n v="1.67E-2"/>
    <n v="4.8000000000000001E-4"/>
    <n v="3.6999999999999999E-4"/>
    <n v="5.0720000000000001E-2"/>
    <n v="0.24226"/>
  </r>
  <r>
    <x v="1"/>
    <x v="37"/>
    <x v="7"/>
    <x v="4"/>
    <n v="3.62"/>
    <n v="2000"/>
    <n v="20"/>
    <n v="1.9279999999999999E-2"/>
    <n v="0"/>
    <n v="1.506E-2"/>
    <n v="1.17E-3"/>
    <n v="5.3319999999999999E-2"/>
    <n v="3.474E-2"/>
  </r>
  <r>
    <x v="1"/>
    <x v="37"/>
    <x v="7"/>
    <x v="5"/>
    <n v="8.9700000000000006"/>
    <n v="287.08999999999997"/>
    <n v="63.159910000000004"/>
    <n v="5.2720000000000003E-2"/>
    <n v="1.8929999999999999E-2"/>
    <n v="3.0669999999999999E-2"/>
    <n v="9.7999999999999997E-4"/>
    <n v="0.14416999999999999"/>
    <n v="0.15556"/>
  </r>
  <r>
    <x v="1"/>
    <x v="37"/>
    <x v="7"/>
    <x v="6"/>
    <n v="19.260000000000002"/>
    <n v="505.41"/>
    <n v="25.270019999999999"/>
    <n v="0.10016"/>
    <n v="0"/>
    <n v="1.6410000000000001E-2"/>
    <n v="5.9339999999999997E-2"/>
    <n v="0.27721000000000001"/>
    <n v="5.5390000000000002E-2"/>
  </r>
  <r>
    <x v="1"/>
    <x v="37"/>
    <x v="7"/>
    <x v="7"/>
    <n v="12.21"/>
    <n v="200"/>
    <n v="306"/>
    <n v="6.0609999999999997E-2"/>
    <n v="5.6469999999999999E-2"/>
    <n v="9.0000000000000006E-5"/>
    <n v="2.8999999999999998E-3"/>
    <n v="0.15995000000000001"/>
    <n v="0.86199999999999999"/>
  </r>
  <r>
    <x v="1"/>
    <x v="37"/>
    <x v="7"/>
    <x v="8"/>
    <n v="11.88"/>
    <n v="202.21"/>
    <n v="214.34009"/>
    <n v="5.9700000000000003E-2"/>
    <n v="4.2939999999999999E-2"/>
    <n v="4.1799999999999997E-3"/>
    <n v="7.5399999999999998E-3"/>
    <n v="0.15973000000000001"/>
    <n v="0.60196000000000005"/>
  </r>
  <r>
    <x v="1"/>
    <x v="37"/>
    <x v="7"/>
    <x v="9"/>
    <n v="6.46"/>
    <n v="200"/>
    <n v="168"/>
    <n v="3.2070000000000001E-2"/>
    <n v="3.0870000000000002E-2"/>
    <n v="3.0000000000000001E-5"/>
    <n v="1.3600000000000001E-3"/>
    <n v="8.4400000000000003E-2"/>
    <n v="0.47326000000000001"/>
  </r>
  <r>
    <x v="1"/>
    <x v="37"/>
    <x v="7"/>
    <x v="10"/>
    <n v="21.23"/>
    <n v="200"/>
    <n v="196"/>
    <n v="0.10525"/>
    <n v="8.4900000000000003E-2"/>
    <n v="2.2000000000000001E-4"/>
    <n v="1.6369999999999999E-2"/>
    <n v="0.28708"/>
    <n v="0.55213000000000001"/>
  </r>
  <r>
    <x v="1"/>
    <x v="37"/>
    <x v="8"/>
    <x v="0"/>
    <n v="36.36"/>
    <n v="239.39"/>
    <n v="564.95996000000002"/>
    <n v="0.24310000000000001"/>
    <n v="8.0519999999999994E-2"/>
    <n v="6.1879999999999998E-2"/>
    <n v="4.5929999999999999E-2"/>
    <n v="0.64871999999999996"/>
    <n v="1.51356"/>
  </r>
  <r>
    <x v="1"/>
    <x v="37"/>
    <x v="8"/>
    <x v="1"/>
    <n v="36.64"/>
    <n v="200"/>
    <n v="298"/>
    <n v="0.18593999999999999"/>
    <n v="0.1459"/>
    <n v="5.1500000000000001E-3"/>
    <n v="1.8069999999999999E-2"/>
    <n v="0.50744999999999996"/>
    <n v="0.83947000000000005"/>
  </r>
  <r>
    <x v="1"/>
    <x v="37"/>
    <x v="8"/>
    <x v="2"/>
    <n v="4.54"/>
    <n v="201.9"/>
    <n v="78.739990000000006"/>
    <n v="2.2689999999999998E-2"/>
    <n v="1.26E-2"/>
    <n v="1.2999999999999999E-4"/>
    <n v="5.9999999999999995E-4"/>
    <n v="6.0819999999999999E-2"/>
    <n v="0.22131999999999999"/>
  </r>
  <r>
    <x v="1"/>
    <x v="37"/>
    <x v="8"/>
    <x v="3"/>
    <n v="10.62"/>
    <n v="200"/>
    <n v="210"/>
    <n v="5.271E-2"/>
    <n v="3.9449999999999999E-2"/>
    <n v="3.7699999999999999E-3"/>
    <n v="2.0400000000000001E-3"/>
    <n v="0.14002000000000001"/>
    <n v="0.59157000000000004"/>
  </r>
  <r>
    <x v="1"/>
    <x v="37"/>
    <x v="8"/>
    <x v="4"/>
    <n v="38.46"/>
    <n v="1022.57"/>
    <n v="1175.9589800000001"/>
    <n v="0.79647999999999997"/>
    <n v="2.7E-4"/>
    <n v="0.35165999999999997"/>
    <n v="0.21185999999999999"/>
    <n v="2.13205"/>
    <n v="2.29948"/>
  </r>
  <r>
    <x v="1"/>
    <x v="37"/>
    <x v="8"/>
    <x v="5"/>
    <n v="25.4"/>
    <n v="619.32000000000005"/>
    <n v="353.00977"/>
    <n v="0.28449999999999998"/>
    <n v="4.8660000000000002E-2"/>
    <n v="0.17265"/>
    <n v="3.5000000000000001E-3"/>
    <n v="0.76934999999999998"/>
    <n v="0.70913999999999999"/>
  </r>
  <r>
    <x v="1"/>
    <x v="37"/>
    <x v="8"/>
    <x v="6"/>
    <n v="145.11000000000001"/>
    <n v="327.08999999999997"/>
    <n v="1023.80859"/>
    <n v="0.98177000000000003"/>
    <n v="0"/>
    <n v="0.15354000000000001"/>
    <n v="0.41572999999999999"/>
    <n v="2.64371"/>
    <n v="2.4889100000000002"/>
  </r>
  <r>
    <x v="1"/>
    <x v="37"/>
    <x v="8"/>
    <x v="7"/>
    <n v="25.8"/>
    <n v="200"/>
    <n v="614"/>
    <n v="0.12806999999999999"/>
    <n v="0.11677999999999999"/>
    <n v="2.4000000000000001E-4"/>
    <n v="2.9299999999999999E-3"/>
    <n v="0.33815000000000001"/>
    <n v="1.7296400000000001"/>
  </r>
  <r>
    <x v="1"/>
    <x v="37"/>
    <x v="8"/>
    <x v="8"/>
    <n v="86.23"/>
    <n v="275.68"/>
    <n v="978.66016000000002"/>
    <n v="0.61575000000000002"/>
    <n v="0.11944"/>
    <n v="8.1379999999999994E-2"/>
    <n v="0.16123999999999999"/>
    <n v="1.64259"/>
    <n v="2.4984000000000002"/>
  </r>
  <r>
    <x v="1"/>
    <x v="37"/>
    <x v="8"/>
    <x v="9"/>
    <n v="27.21"/>
    <n v="200.11"/>
    <n v="664.35986000000003"/>
    <n v="0.13538"/>
    <n v="0.12101000000000001"/>
    <n v="1.16E-3"/>
    <n v="3.7699999999999999E-3"/>
    <n v="0.35650999999999999"/>
    <n v="1.8712800000000001"/>
  </r>
  <r>
    <x v="1"/>
    <x v="37"/>
    <x v="8"/>
    <x v="10"/>
    <n v="50.51"/>
    <n v="208.19"/>
    <n v="339.34960999999998"/>
    <n v="0.26256000000000002"/>
    <n v="0.14651"/>
    <n v="6.2599999999999999E-3"/>
    <n v="3.0130000000000001E-2"/>
    <n v="0.71760000000000002"/>
    <n v="0.94654000000000005"/>
  </r>
  <r>
    <x v="2"/>
    <x v="0"/>
    <x v="0"/>
    <x v="0"/>
    <n v="6.4"/>
    <n v="367"/>
    <n v="2348.29126"/>
    <n v="5.8290000000000002E-2"/>
    <n v="5.1459999999999999E-2"/>
    <n v="4.0000000000000003E-5"/>
    <n v="1.7799999999999999E-3"/>
    <n v="0.17935000000000001"/>
    <n v="0"/>
  </r>
  <r>
    <x v="2"/>
    <x v="0"/>
    <x v="0"/>
    <x v="1"/>
    <n v="15.51"/>
    <n v="367"/>
    <n v="5690.4472699999997"/>
    <n v="0.14124999999999999"/>
    <n v="7.2639999999999996E-2"/>
    <n v="9.4900000000000002E-3"/>
    <n v="1.5679999999999999E-2"/>
    <n v="0.43462000000000001"/>
    <n v="0"/>
  </r>
  <r>
    <x v="2"/>
    <x v="0"/>
    <x v="0"/>
    <x v="2"/>
    <n v="0"/>
    <n v="367"/>
    <n v="0"/>
    <n v="0"/>
    <n v="0"/>
    <n v="0"/>
    <n v="0"/>
    <n v="0"/>
    <n v="0"/>
  </r>
  <r>
    <x v="2"/>
    <x v="0"/>
    <x v="0"/>
    <x v="3"/>
    <n v="0"/>
    <n v="367"/>
    <n v="0"/>
    <n v="0"/>
    <n v="0"/>
    <n v="0"/>
    <n v="0"/>
    <n v="0"/>
    <n v="0"/>
  </r>
  <r>
    <x v="2"/>
    <x v="0"/>
    <x v="0"/>
    <x v="4"/>
    <n v="0"/>
    <n v="367"/>
    <n v="0"/>
    <n v="0"/>
    <n v="0"/>
    <n v="0"/>
    <n v="0"/>
    <n v="0"/>
    <n v="0"/>
  </r>
  <r>
    <x v="2"/>
    <x v="0"/>
    <x v="0"/>
    <x v="5"/>
    <n v="0"/>
    <n v="367"/>
    <n v="0"/>
    <n v="0"/>
    <n v="0"/>
    <n v="0"/>
    <n v="0"/>
    <n v="0"/>
    <n v="0"/>
  </r>
  <r>
    <x v="2"/>
    <x v="0"/>
    <x v="0"/>
    <x v="6"/>
    <n v="0"/>
    <n v="367"/>
    <n v="0"/>
    <n v="0"/>
    <n v="0"/>
    <n v="0"/>
    <n v="0"/>
    <n v="0"/>
    <n v="0"/>
  </r>
  <r>
    <x v="2"/>
    <x v="0"/>
    <x v="0"/>
    <x v="7"/>
    <n v="0"/>
    <n v="367"/>
    <n v="0"/>
    <n v="0"/>
    <n v="0"/>
    <n v="0"/>
    <n v="0"/>
    <n v="0"/>
    <n v="0"/>
  </r>
  <r>
    <x v="2"/>
    <x v="0"/>
    <x v="0"/>
    <x v="8"/>
    <n v="0"/>
    <n v="367"/>
    <n v="0"/>
    <n v="0"/>
    <n v="0"/>
    <n v="0"/>
    <n v="0"/>
    <n v="0"/>
    <n v="0"/>
  </r>
  <r>
    <x v="2"/>
    <x v="0"/>
    <x v="0"/>
    <x v="9"/>
    <n v="0"/>
    <n v="367"/>
    <n v="0"/>
    <n v="0"/>
    <n v="0"/>
    <n v="0"/>
    <n v="0"/>
    <n v="0"/>
    <n v="0"/>
  </r>
  <r>
    <x v="2"/>
    <x v="0"/>
    <x v="0"/>
    <x v="10"/>
    <n v="0"/>
    <n v="367"/>
    <n v="0"/>
    <n v="0"/>
    <n v="0"/>
    <n v="0"/>
    <n v="0"/>
    <n v="0"/>
    <n v="0"/>
  </r>
  <r>
    <x v="2"/>
    <x v="0"/>
    <x v="1"/>
    <x v="0"/>
    <n v="7.91"/>
    <n v="367"/>
    <n v="2903.9216299999998"/>
    <n v="7.2080000000000005E-2"/>
    <n v="4.5789999999999997E-2"/>
    <n v="1.1199999999999999E-3"/>
    <n v="2.0480000000000002E-2"/>
    <n v="0.22178999999999999"/>
    <n v="0"/>
  </r>
  <r>
    <x v="2"/>
    <x v="0"/>
    <x v="1"/>
    <x v="1"/>
    <n v="37"/>
    <n v="367"/>
    <n v="13577.97949"/>
    <n v="0.33704000000000001"/>
    <n v="0.17138"/>
    <n v="2.9559999999999999E-2"/>
    <n v="0.17598"/>
    <n v="1.03704"/>
    <n v="0"/>
  </r>
  <r>
    <x v="2"/>
    <x v="0"/>
    <x v="1"/>
    <x v="2"/>
    <n v="0"/>
    <n v="367"/>
    <n v="0"/>
    <n v="0"/>
    <n v="0"/>
    <n v="0"/>
    <n v="0"/>
    <n v="0"/>
    <n v="0"/>
  </r>
  <r>
    <x v="2"/>
    <x v="0"/>
    <x v="1"/>
    <x v="3"/>
    <n v="0"/>
    <n v="367"/>
    <n v="0"/>
    <n v="0"/>
    <n v="0"/>
    <n v="0"/>
    <n v="0"/>
    <n v="0"/>
    <n v="0"/>
  </r>
  <r>
    <x v="2"/>
    <x v="0"/>
    <x v="1"/>
    <x v="4"/>
    <n v="8.89"/>
    <n v="367"/>
    <n v="3262.0546899999999"/>
    <n v="8.097E-2"/>
    <n v="1.3799999999999999E-3"/>
    <n v="0.11919"/>
    <n v="3.678E-2"/>
    <n v="0.24914"/>
    <n v="0"/>
  </r>
  <r>
    <x v="2"/>
    <x v="0"/>
    <x v="1"/>
    <x v="5"/>
    <n v="0"/>
    <n v="367"/>
    <n v="0"/>
    <n v="0"/>
    <n v="0"/>
    <n v="0"/>
    <n v="0"/>
    <n v="0"/>
    <n v="0"/>
  </r>
  <r>
    <x v="2"/>
    <x v="0"/>
    <x v="1"/>
    <x v="6"/>
    <n v="0"/>
    <n v="367"/>
    <n v="0"/>
    <n v="0"/>
    <n v="0"/>
    <n v="0"/>
    <n v="0"/>
    <n v="0"/>
    <n v="0"/>
  </r>
  <r>
    <x v="2"/>
    <x v="0"/>
    <x v="1"/>
    <x v="7"/>
    <n v="0"/>
    <n v="367"/>
    <n v="0"/>
    <n v="0"/>
    <n v="0"/>
    <n v="0"/>
    <n v="0"/>
    <n v="0"/>
    <n v="0"/>
  </r>
  <r>
    <x v="2"/>
    <x v="0"/>
    <x v="1"/>
    <x v="8"/>
    <n v="4.66"/>
    <n v="367"/>
    <n v="1708.6568600000001"/>
    <n v="4.2410000000000003E-2"/>
    <n v="2.23E-2"/>
    <n v="1.9029999999999998E-2"/>
    <n v="9.8600000000000007E-3"/>
    <n v="0.1305"/>
    <n v="0"/>
  </r>
  <r>
    <x v="2"/>
    <x v="0"/>
    <x v="1"/>
    <x v="9"/>
    <n v="0"/>
    <n v="367"/>
    <n v="0"/>
    <n v="0"/>
    <n v="0"/>
    <n v="0"/>
    <n v="0"/>
    <n v="0"/>
    <n v="0"/>
  </r>
  <r>
    <x v="2"/>
    <x v="0"/>
    <x v="1"/>
    <x v="10"/>
    <n v="0.72"/>
    <n v="367"/>
    <n v="264.94601"/>
    <n v="6.5799999999999999E-3"/>
    <n v="3.5599999999999998E-3"/>
    <n v="1.9000000000000001E-4"/>
    <n v="1.5100000000000001E-3"/>
    <n v="2.0240000000000001E-2"/>
    <n v="0"/>
  </r>
  <r>
    <x v="2"/>
    <x v="0"/>
    <x v="2"/>
    <x v="0"/>
    <n v="0"/>
    <n v="367"/>
    <n v="0"/>
    <n v="0"/>
    <n v="0"/>
    <n v="0"/>
    <n v="0"/>
    <n v="0"/>
    <n v="0"/>
  </r>
  <r>
    <x v="2"/>
    <x v="0"/>
    <x v="2"/>
    <x v="1"/>
    <n v="2.87"/>
    <n v="367"/>
    <n v="1052.68237"/>
    <n v="2.613E-2"/>
    <n v="1.3259999999999999E-2"/>
    <n v="2.7699999999999999E-3"/>
    <n v="1.5949999999999999E-2"/>
    <n v="8.0399999999999999E-2"/>
    <n v="0"/>
  </r>
  <r>
    <x v="2"/>
    <x v="0"/>
    <x v="2"/>
    <x v="2"/>
    <n v="0"/>
    <n v="367"/>
    <n v="0"/>
    <n v="0"/>
    <n v="0"/>
    <n v="0"/>
    <n v="0"/>
    <n v="0"/>
    <n v="0"/>
  </r>
  <r>
    <x v="2"/>
    <x v="0"/>
    <x v="2"/>
    <x v="3"/>
    <n v="0"/>
    <n v="367"/>
    <n v="0"/>
    <n v="0"/>
    <n v="0"/>
    <n v="0"/>
    <n v="0"/>
    <n v="0"/>
    <n v="0"/>
  </r>
  <r>
    <x v="2"/>
    <x v="0"/>
    <x v="2"/>
    <x v="4"/>
    <n v="0.01"/>
    <n v="367"/>
    <n v="3.2229100000000002"/>
    <n v="8.0000000000000007E-5"/>
    <n v="0"/>
    <n v="1.6000000000000001E-4"/>
    <n v="0"/>
    <n v="2.5000000000000001E-4"/>
    <n v="0"/>
  </r>
  <r>
    <x v="2"/>
    <x v="0"/>
    <x v="2"/>
    <x v="5"/>
    <n v="0"/>
    <n v="367"/>
    <n v="0"/>
    <n v="0"/>
    <n v="0"/>
    <n v="0"/>
    <n v="0"/>
    <n v="0"/>
    <n v="0"/>
  </r>
  <r>
    <x v="2"/>
    <x v="0"/>
    <x v="2"/>
    <x v="6"/>
    <n v="0"/>
    <n v="367"/>
    <n v="0"/>
    <n v="0"/>
    <n v="0"/>
    <n v="0"/>
    <n v="0"/>
    <n v="0"/>
    <n v="0"/>
  </r>
  <r>
    <x v="2"/>
    <x v="0"/>
    <x v="2"/>
    <x v="7"/>
    <n v="0"/>
    <n v="367"/>
    <n v="0"/>
    <n v="0"/>
    <n v="0"/>
    <n v="0"/>
    <n v="0"/>
    <n v="0"/>
    <n v="0"/>
  </r>
  <r>
    <x v="2"/>
    <x v="0"/>
    <x v="2"/>
    <x v="8"/>
    <n v="0"/>
    <n v="367"/>
    <n v="0"/>
    <n v="0"/>
    <n v="0"/>
    <n v="0"/>
    <n v="0"/>
    <n v="0"/>
    <n v="0"/>
  </r>
  <r>
    <x v="2"/>
    <x v="0"/>
    <x v="2"/>
    <x v="9"/>
    <n v="0"/>
    <n v="367"/>
    <n v="0"/>
    <n v="0"/>
    <n v="0"/>
    <n v="0"/>
    <n v="0"/>
    <n v="0"/>
    <n v="0"/>
  </r>
  <r>
    <x v="2"/>
    <x v="0"/>
    <x v="2"/>
    <x v="10"/>
    <n v="1.72"/>
    <n v="367"/>
    <n v="629.67553999999996"/>
    <n v="1.5630000000000002E-2"/>
    <n v="7.8799999999999999E-3"/>
    <n v="3.8999999999999999E-4"/>
    <n v="3.5400000000000002E-3"/>
    <n v="4.8090000000000001E-2"/>
    <n v="0"/>
  </r>
  <r>
    <x v="2"/>
    <x v="0"/>
    <x v="3"/>
    <x v="0"/>
    <n v="0"/>
    <n v="367"/>
    <n v="0"/>
    <n v="0"/>
    <n v="0"/>
    <n v="0"/>
    <n v="0"/>
    <n v="0"/>
    <n v="0"/>
  </r>
  <r>
    <x v="2"/>
    <x v="0"/>
    <x v="3"/>
    <x v="1"/>
    <n v="0.1"/>
    <n v="367"/>
    <n v="37.10051"/>
    <n v="9.2000000000000003E-4"/>
    <n v="5.0000000000000001E-4"/>
    <n v="3.0000000000000001E-5"/>
    <n v="3.1E-4"/>
    <n v="2.8300000000000001E-3"/>
    <n v="0"/>
  </r>
  <r>
    <x v="2"/>
    <x v="0"/>
    <x v="3"/>
    <x v="2"/>
    <n v="0"/>
    <n v="367"/>
    <n v="0"/>
    <n v="0"/>
    <n v="0"/>
    <n v="0"/>
    <n v="0"/>
    <n v="0"/>
    <n v="0"/>
  </r>
  <r>
    <x v="2"/>
    <x v="0"/>
    <x v="3"/>
    <x v="3"/>
    <n v="0"/>
    <n v="367"/>
    <n v="0"/>
    <n v="0"/>
    <n v="0"/>
    <n v="0"/>
    <n v="0"/>
    <n v="0"/>
    <n v="0"/>
  </r>
  <r>
    <x v="2"/>
    <x v="0"/>
    <x v="3"/>
    <x v="4"/>
    <n v="0.12"/>
    <n v="367"/>
    <n v="44.76258"/>
    <n v="1.1100000000000001E-3"/>
    <n v="3.0000000000000001E-5"/>
    <n v="6.3000000000000003E-4"/>
    <n v="1.2700000000000001E-3"/>
    <n v="3.4199999999999999E-3"/>
    <n v="0"/>
  </r>
  <r>
    <x v="2"/>
    <x v="0"/>
    <x v="3"/>
    <x v="5"/>
    <n v="0"/>
    <n v="367"/>
    <n v="0"/>
    <n v="0"/>
    <n v="0"/>
    <n v="0"/>
    <n v="0"/>
    <n v="0"/>
    <n v="0"/>
  </r>
  <r>
    <x v="2"/>
    <x v="0"/>
    <x v="3"/>
    <x v="6"/>
    <n v="0"/>
    <n v="367"/>
    <n v="0"/>
    <n v="0"/>
    <n v="0"/>
    <n v="0"/>
    <n v="0"/>
    <n v="0"/>
    <n v="0"/>
  </r>
  <r>
    <x v="2"/>
    <x v="0"/>
    <x v="3"/>
    <x v="7"/>
    <n v="0"/>
    <n v="367"/>
    <n v="0"/>
    <n v="0"/>
    <n v="0"/>
    <n v="0"/>
    <n v="0"/>
    <n v="0"/>
    <n v="0"/>
  </r>
  <r>
    <x v="2"/>
    <x v="0"/>
    <x v="3"/>
    <x v="8"/>
    <n v="0"/>
    <n v="367"/>
    <n v="0"/>
    <n v="0"/>
    <n v="0"/>
    <n v="0"/>
    <n v="0"/>
    <n v="0"/>
    <n v="0"/>
  </r>
  <r>
    <x v="2"/>
    <x v="0"/>
    <x v="3"/>
    <x v="9"/>
    <n v="0"/>
    <n v="367"/>
    <n v="0"/>
    <n v="0"/>
    <n v="0"/>
    <n v="0"/>
    <n v="0"/>
    <n v="0"/>
    <n v="0"/>
  </r>
  <r>
    <x v="2"/>
    <x v="0"/>
    <x v="3"/>
    <x v="10"/>
    <n v="0.15"/>
    <n v="367"/>
    <n v="55.247489999999999"/>
    <n v="1.3699999999999999E-3"/>
    <n v="1.17E-3"/>
    <n v="2.0000000000000002E-5"/>
    <n v="8.0000000000000007E-5"/>
    <n v="4.2199999999999998E-3"/>
    <n v="0"/>
  </r>
  <r>
    <x v="2"/>
    <x v="0"/>
    <x v="4"/>
    <x v="0"/>
    <n v="0"/>
    <n v="367"/>
    <n v="0"/>
    <n v="0"/>
    <n v="0"/>
    <n v="0"/>
    <n v="0"/>
    <n v="0"/>
    <n v="0"/>
  </r>
  <r>
    <x v="2"/>
    <x v="0"/>
    <x v="4"/>
    <x v="1"/>
    <n v="0.87"/>
    <n v="367"/>
    <n v="319.79021999999998"/>
    <n v="7.9399999999999991E-3"/>
    <n v="4.2700000000000004E-3"/>
    <n v="4.8000000000000001E-4"/>
    <n v="5.0000000000000001E-4"/>
    <n v="2.4420000000000001E-2"/>
    <n v="0"/>
  </r>
  <r>
    <x v="2"/>
    <x v="0"/>
    <x v="4"/>
    <x v="2"/>
    <n v="0"/>
    <n v="367"/>
    <n v="0"/>
    <n v="0"/>
    <n v="0"/>
    <n v="0"/>
    <n v="0"/>
    <n v="0"/>
    <n v="0"/>
  </r>
  <r>
    <x v="2"/>
    <x v="0"/>
    <x v="4"/>
    <x v="3"/>
    <n v="0"/>
    <n v="367"/>
    <n v="0"/>
    <n v="0"/>
    <n v="0"/>
    <n v="0"/>
    <n v="0"/>
    <n v="0"/>
    <n v="0"/>
  </r>
  <r>
    <x v="2"/>
    <x v="0"/>
    <x v="4"/>
    <x v="4"/>
    <n v="2.14"/>
    <n v="367"/>
    <n v="783.95781999999997"/>
    <n v="1.9460000000000002E-2"/>
    <n v="9.7999999999999997E-4"/>
    <n v="2.7519999999999999E-2"/>
    <n v="2.5500000000000002E-3"/>
    <n v="5.9880000000000003E-2"/>
    <n v="0"/>
  </r>
  <r>
    <x v="2"/>
    <x v="0"/>
    <x v="4"/>
    <x v="5"/>
    <n v="0"/>
    <n v="367"/>
    <n v="0"/>
    <n v="0"/>
    <n v="0"/>
    <n v="0"/>
    <n v="0"/>
    <n v="0"/>
    <n v="0"/>
  </r>
  <r>
    <x v="2"/>
    <x v="0"/>
    <x v="4"/>
    <x v="6"/>
    <n v="0.46"/>
    <n v="367"/>
    <n v="170.58170000000001"/>
    <n v="4.2300000000000003E-3"/>
    <n v="3.5E-4"/>
    <n v="4.0000000000000003E-5"/>
    <n v="6.0999999999999997E-4"/>
    <n v="1.303E-2"/>
    <n v="0"/>
  </r>
  <r>
    <x v="2"/>
    <x v="0"/>
    <x v="4"/>
    <x v="7"/>
    <n v="0"/>
    <n v="367"/>
    <n v="0"/>
    <n v="0"/>
    <n v="0"/>
    <n v="0"/>
    <n v="0"/>
    <n v="0"/>
    <n v="0"/>
  </r>
  <r>
    <x v="2"/>
    <x v="0"/>
    <x v="4"/>
    <x v="8"/>
    <n v="0"/>
    <n v="367"/>
    <n v="0"/>
    <n v="0"/>
    <n v="0"/>
    <n v="0"/>
    <n v="0"/>
    <n v="0"/>
    <n v="0"/>
  </r>
  <r>
    <x v="2"/>
    <x v="0"/>
    <x v="4"/>
    <x v="9"/>
    <n v="0"/>
    <n v="367"/>
    <n v="0"/>
    <n v="0"/>
    <n v="0"/>
    <n v="0"/>
    <n v="0"/>
    <n v="0"/>
    <n v="0"/>
  </r>
  <r>
    <x v="2"/>
    <x v="0"/>
    <x v="4"/>
    <x v="10"/>
    <n v="0"/>
    <n v="367"/>
    <n v="1.61307"/>
    <n v="4.0000000000000003E-5"/>
    <n v="2.0000000000000002E-5"/>
    <n v="0"/>
    <n v="0"/>
    <n v="1.2E-4"/>
    <n v="0"/>
  </r>
  <r>
    <x v="2"/>
    <x v="0"/>
    <x v="5"/>
    <x v="0"/>
    <n v="0"/>
    <n v="367"/>
    <n v="0"/>
    <n v="0"/>
    <n v="0"/>
    <n v="0"/>
    <n v="0"/>
    <n v="0"/>
    <n v="0"/>
  </r>
  <r>
    <x v="2"/>
    <x v="0"/>
    <x v="5"/>
    <x v="1"/>
    <n v="0"/>
    <n v="367"/>
    <n v="0"/>
    <n v="0"/>
    <n v="0"/>
    <n v="0"/>
    <n v="0"/>
    <n v="0"/>
    <n v="0"/>
  </r>
  <r>
    <x v="2"/>
    <x v="0"/>
    <x v="5"/>
    <x v="2"/>
    <n v="0"/>
    <n v="367"/>
    <n v="0"/>
    <n v="0"/>
    <n v="0"/>
    <n v="0"/>
    <n v="0"/>
    <n v="0"/>
    <n v="0"/>
  </r>
  <r>
    <x v="2"/>
    <x v="0"/>
    <x v="5"/>
    <x v="3"/>
    <n v="0"/>
    <n v="367"/>
    <n v="0"/>
    <n v="0"/>
    <n v="0"/>
    <n v="0"/>
    <n v="0"/>
    <n v="0"/>
    <n v="0"/>
  </r>
  <r>
    <x v="2"/>
    <x v="0"/>
    <x v="5"/>
    <x v="4"/>
    <n v="0"/>
    <n v="367"/>
    <n v="0"/>
    <n v="0"/>
    <n v="0"/>
    <n v="0"/>
    <n v="0"/>
    <n v="0"/>
    <n v="0"/>
  </r>
  <r>
    <x v="2"/>
    <x v="0"/>
    <x v="5"/>
    <x v="5"/>
    <n v="0"/>
    <n v="367"/>
    <n v="0"/>
    <n v="0"/>
    <n v="0"/>
    <n v="0"/>
    <n v="0"/>
    <n v="0"/>
    <n v="0"/>
  </r>
  <r>
    <x v="2"/>
    <x v="0"/>
    <x v="5"/>
    <x v="6"/>
    <n v="0"/>
    <n v="367"/>
    <n v="0"/>
    <n v="0"/>
    <n v="0"/>
    <n v="0"/>
    <n v="0"/>
    <n v="0"/>
    <n v="0"/>
  </r>
  <r>
    <x v="2"/>
    <x v="0"/>
    <x v="5"/>
    <x v="7"/>
    <n v="0"/>
    <n v="367"/>
    <n v="0"/>
    <n v="0"/>
    <n v="0"/>
    <n v="0"/>
    <n v="0"/>
    <n v="0"/>
    <n v="0"/>
  </r>
  <r>
    <x v="2"/>
    <x v="0"/>
    <x v="5"/>
    <x v="8"/>
    <n v="0"/>
    <n v="367"/>
    <n v="0"/>
    <n v="0"/>
    <n v="0"/>
    <n v="0"/>
    <n v="0"/>
    <n v="0"/>
    <n v="0"/>
  </r>
  <r>
    <x v="2"/>
    <x v="0"/>
    <x v="5"/>
    <x v="9"/>
    <n v="0"/>
    <n v="367"/>
    <n v="0"/>
    <n v="0"/>
    <n v="0"/>
    <n v="0"/>
    <n v="0"/>
    <n v="0"/>
    <n v="0"/>
  </r>
  <r>
    <x v="2"/>
    <x v="0"/>
    <x v="5"/>
    <x v="10"/>
    <n v="0"/>
    <n v="367"/>
    <n v="0"/>
    <n v="0"/>
    <n v="0"/>
    <n v="0"/>
    <n v="0"/>
    <n v="0"/>
    <n v="0"/>
  </r>
  <r>
    <x v="2"/>
    <x v="0"/>
    <x v="6"/>
    <x v="0"/>
    <n v="0"/>
    <n v="367"/>
    <n v="0"/>
    <n v="0"/>
    <n v="0"/>
    <n v="0"/>
    <n v="0"/>
    <n v="0"/>
    <n v="0"/>
  </r>
  <r>
    <x v="2"/>
    <x v="0"/>
    <x v="6"/>
    <x v="1"/>
    <n v="-5.43"/>
    <n v="367"/>
    <n v="-1992.5190399999999"/>
    <n v="-4.9459999999999997E-2"/>
    <n v="-2.9219999999999999E-2"/>
    <n v="-4.9100000000000003E-3"/>
    <n v="-4.7200000000000002E-3"/>
    <n v="-0.15218000000000001"/>
    <n v="0"/>
  </r>
  <r>
    <x v="2"/>
    <x v="0"/>
    <x v="6"/>
    <x v="2"/>
    <n v="0"/>
    <n v="367"/>
    <n v="0"/>
    <n v="0"/>
    <n v="0"/>
    <n v="0"/>
    <n v="0"/>
    <n v="0"/>
    <n v="0"/>
  </r>
  <r>
    <x v="2"/>
    <x v="0"/>
    <x v="6"/>
    <x v="3"/>
    <n v="0"/>
    <n v="367"/>
    <n v="0"/>
    <n v="0"/>
    <n v="0"/>
    <n v="0"/>
    <n v="0"/>
    <n v="0"/>
    <n v="0"/>
  </r>
  <r>
    <x v="2"/>
    <x v="0"/>
    <x v="6"/>
    <x v="4"/>
    <n v="0"/>
    <n v="367"/>
    <n v="1.2098"/>
    <n v="3.0000000000000001E-5"/>
    <n v="0"/>
    <n v="4.0000000000000003E-5"/>
    <n v="1.0000000000000001E-5"/>
    <n v="9.0000000000000006E-5"/>
    <n v="0"/>
  </r>
  <r>
    <x v="2"/>
    <x v="0"/>
    <x v="6"/>
    <x v="5"/>
    <n v="0"/>
    <n v="367"/>
    <n v="0"/>
    <n v="0"/>
    <n v="0"/>
    <n v="0"/>
    <n v="0"/>
    <n v="0"/>
    <n v="0"/>
  </r>
  <r>
    <x v="2"/>
    <x v="0"/>
    <x v="6"/>
    <x v="6"/>
    <n v="7.68"/>
    <n v="367"/>
    <n v="2818.8322800000001"/>
    <n v="6.9970000000000004E-2"/>
    <n v="0"/>
    <n v="2.8700000000000002E-3"/>
    <n v="2.6030000000000001E-2"/>
    <n v="0.21529000000000001"/>
    <n v="0"/>
  </r>
  <r>
    <x v="2"/>
    <x v="0"/>
    <x v="6"/>
    <x v="7"/>
    <n v="0"/>
    <n v="367"/>
    <n v="0"/>
    <n v="0"/>
    <n v="0"/>
    <n v="0"/>
    <n v="0"/>
    <n v="0"/>
    <n v="0"/>
  </r>
  <r>
    <x v="2"/>
    <x v="0"/>
    <x v="6"/>
    <x v="8"/>
    <n v="0"/>
    <n v="367"/>
    <n v="0"/>
    <n v="0"/>
    <n v="0"/>
    <n v="0"/>
    <n v="0"/>
    <n v="0"/>
    <n v="0"/>
  </r>
  <r>
    <x v="2"/>
    <x v="0"/>
    <x v="6"/>
    <x v="9"/>
    <n v="0"/>
    <n v="367"/>
    <n v="0"/>
    <n v="0"/>
    <n v="0"/>
    <n v="0"/>
    <n v="0"/>
    <n v="0"/>
    <n v="0"/>
  </r>
  <r>
    <x v="2"/>
    <x v="0"/>
    <x v="6"/>
    <x v="10"/>
    <n v="0.38"/>
    <n v="367"/>
    <n v="138.32037"/>
    <n v="3.4299999999999999E-3"/>
    <n v="2.3500000000000001E-3"/>
    <n v="2.0000000000000002E-5"/>
    <n v="1.2E-4"/>
    <n v="1.056E-2"/>
    <n v="0"/>
  </r>
  <r>
    <x v="2"/>
    <x v="0"/>
    <x v="7"/>
    <x v="0"/>
    <n v="0"/>
    <n v="367"/>
    <n v="0"/>
    <n v="0"/>
    <n v="0"/>
    <n v="0"/>
    <n v="0"/>
    <n v="0"/>
    <n v="0"/>
  </r>
  <r>
    <x v="2"/>
    <x v="0"/>
    <x v="7"/>
    <x v="1"/>
    <n v="0"/>
    <n v="367"/>
    <n v="0"/>
    <n v="0"/>
    <n v="0"/>
    <n v="0"/>
    <n v="0"/>
    <n v="0"/>
    <n v="0"/>
  </r>
  <r>
    <x v="2"/>
    <x v="0"/>
    <x v="7"/>
    <x v="2"/>
    <n v="0"/>
    <n v="367"/>
    <n v="0"/>
    <n v="0"/>
    <n v="0"/>
    <n v="0"/>
    <n v="0"/>
    <n v="0"/>
    <n v="0"/>
  </r>
  <r>
    <x v="2"/>
    <x v="0"/>
    <x v="7"/>
    <x v="3"/>
    <n v="0"/>
    <n v="367"/>
    <n v="0"/>
    <n v="0"/>
    <n v="0"/>
    <n v="0"/>
    <n v="0"/>
    <n v="0"/>
    <n v="0"/>
  </r>
  <r>
    <x v="2"/>
    <x v="0"/>
    <x v="7"/>
    <x v="4"/>
    <n v="0"/>
    <n v="367"/>
    <n v="0"/>
    <n v="0"/>
    <n v="0"/>
    <n v="0"/>
    <n v="0"/>
    <n v="0"/>
    <n v="0"/>
  </r>
  <r>
    <x v="2"/>
    <x v="0"/>
    <x v="7"/>
    <x v="5"/>
    <n v="0"/>
    <n v="367"/>
    <n v="1.61307"/>
    <n v="4.0000000000000003E-5"/>
    <n v="2.0000000000000002E-5"/>
    <n v="4.0000000000000003E-5"/>
    <n v="0"/>
    <n v="1.2E-4"/>
    <n v="0"/>
  </r>
  <r>
    <x v="2"/>
    <x v="0"/>
    <x v="7"/>
    <x v="6"/>
    <n v="0.02"/>
    <n v="367"/>
    <n v="6.8555299999999999"/>
    <n v="1.7000000000000001E-4"/>
    <n v="3.0000000000000001E-5"/>
    <n v="2.0000000000000002E-5"/>
    <n v="1.4999999999999999E-4"/>
    <n v="5.1999999999999995E-4"/>
    <n v="0"/>
  </r>
  <r>
    <x v="2"/>
    <x v="0"/>
    <x v="7"/>
    <x v="7"/>
    <n v="0"/>
    <n v="367"/>
    <n v="0"/>
    <n v="0"/>
    <n v="0"/>
    <n v="0"/>
    <n v="0"/>
    <n v="0"/>
    <n v="0"/>
  </r>
  <r>
    <x v="2"/>
    <x v="0"/>
    <x v="7"/>
    <x v="8"/>
    <n v="0"/>
    <n v="367"/>
    <n v="0"/>
    <n v="0"/>
    <n v="0"/>
    <n v="0"/>
    <n v="0"/>
    <n v="0"/>
    <n v="0"/>
  </r>
  <r>
    <x v="2"/>
    <x v="0"/>
    <x v="7"/>
    <x v="9"/>
    <n v="0"/>
    <n v="367"/>
    <n v="0"/>
    <n v="0"/>
    <n v="0"/>
    <n v="0"/>
    <n v="0"/>
    <n v="0"/>
    <n v="0"/>
  </r>
  <r>
    <x v="2"/>
    <x v="0"/>
    <x v="7"/>
    <x v="10"/>
    <n v="0"/>
    <n v="367"/>
    <n v="0"/>
    <n v="0"/>
    <n v="0"/>
    <n v="0"/>
    <n v="0"/>
    <n v="0"/>
    <n v="0"/>
  </r>
  <r>
    <x v="2"/>
    <x v="0"/>
    <x v="8"/>
    <x v="0"/>
    <n v="0"/>
    <n v="367"/>
    <n v="0"/>
    <n v="0"/>
    <n v="0"/>
    <n v="0"/>
    <n v="0"/>
    <n v="0"/>
    <n v="0"/>
  </r>
  <r>
    <x v="2"/>
    <x v="0"/>
    <x v="8"/>
    <x v="1"/>
    <n v="13.9"/>
    <n v="367"/>
    <n v="5101.0585899999996"/>
    <n v="0.12662000000000001"/>
    <n v="0.10888"/>
    <n v="2.47E-3"/>
    <n v="8.7799999999999996E-3"/>
    <n v="0.3896"/>
    <n v="0"/>
  </r>
  <r>
    <x v="2"/>
    <x v="0"/>
    <x v="8"/>
    <x v="2"/>
    <n v="0"/>
    <n v="367"/>
    <n v="0"/>
    <n v="0"/>
    <n v="0"/>
    <n v="0"/>
    <n v="0"/>
    <n v="0"/>
    <n v="0"/>
  </r>
  <r>
    <x v="2"/>
    <x v="0"/>
    <x v="8"/>
    <x v="3"/>
    <n v="0"/>
    <n v="367"/>
    <n v="0"/>
    <n v="0"/>
    <n v="0"/>
    <n v="0"/>
    <n v="0"/>
    <n v="0"/>
    <n v="0"/>
  </r>
  <r>
    <x v="2"/>
    <x v="0"/>
    <x v="8"/>
    <x v="4"/>
    <n v="5.67"/>
    <n v="367"/>
    <n v="2081.59546"/>
    <n v="5.1670000000000001E-2"/>
    <n v="0"/>
    <n v="6.9220000000000004E-2"/>
    <n v="2.487E-2"/>
    <n v="0.15898000000000001"/>
    <n v="0"/>
  </r>
  <r>
    <x v="2"/>
    <x v="0"/>
    <x v="8"/>
    <x v="5"/>
    <n v="0"/>
    <n v="367"/>
    <n v="0"/>
    <n v="0"/>
    <n v="0"/>
    <n v="0"/>
    <n v="0"/>
    <n v="0"/>
    <n v="0"/>
  </r>
  <r>
    <x v="2"/>
    <x v="0"/>
    <x v="8"/>
    <x v="6"/>
    <n v="3.42"/>
    <n v="367"/>
    <n v="1256.9339600000001"/>
    <n v="3.1199999999999999E-2"/>
    <n v="1.6299999999999999E-3"/>
    <n v="5.1799999999999997E-3"/>
    <n v="1.6879999999999999E-2"/>
    <n v="9.6000000000000002E-2"/>
    <n v="0"/>
  </r>
  <r>
    <x v="2"/>
    <x v="0"/>
    <x v="8"/>
    <x v="7"/>
    <n v="0"/>
    <n v="367"/>
    <n v="0"/>
    <n v="0"/>
    <n v="0"/>
    <n v="0"/>
    <n v="0"/>
    <n v="0"/>
    <n v="0"/>
  </r>
  <r>
    <x v="2"/>
    <x v="0"/>
    <x v="8"/>
    <x v="8"/>
    <n v="0.72"/>
    <n v="367"/>
    <n v="265.08416999999997"/>
    <n v="6.5799999999999999E-3"/>
    <n v="3.5899999999999999E-3"/>
    <n v="6.2E-4"/>
    <n v="1.2700000000000001E-3"/>
    <n v="2.0250000000000001E-2"/>
    <n v="0"/>
  </r>
  <r>
    <x v="2"/>
    <x v="0"/>
    <x v="8"/>
    <x v="9"/>
    <n v="0"/>
    <n v="367"/>
    <n v="0"/>
    <n v="0"/>
    <n v="0"/>
    <n v="0"/>
    <n v="0"/>
    <n v="0"/>
    <n v="0"/>
  </r>
  <r>
    <x v="2"/>
    <x v="0"/>
    <x v="8"/>
    <x v="10"/>
    <n v="20.29"/>
    <n v="367"/>
    <n v="7448.1406200000001"/>
    <n v="0.18487999999999999"/>
    <n v="9.8820000000000005E-2"/>
    <n v="2.5899999999999999E-3"/>
    <n v="1.338E-2"/>
    <n v="0.56886000000000003"/>
    <n v="0"/>
  </r>
  <r>
    <x v="2"/>
    <x v="1"/>
    <x v="0"/>
    <x v="0"/>
    <n v="6.24"/>
    <n v="370"/>
    <n v="-60.287460000000003"/>
    <n v="5.679E-2"/>
    <n v="5.0139999999999997E-2"/>
    <n v="4.0000000000000003E-5"/>
    <n v="1.73E-3"/>
    <n v="0.17477999999999999"/>
    <n v="-0.15001"/>
  </r>
  <r>
    <x v="2"/>
    <x v="1"/>
    <x v="0"/>
    <x v="1"/>
    <n v="15.21"/>
    <n v="370"/>
    <n v="-110.16768"/>
    <n v="0.13852"/>
    <n v="7.1230000000000002E-2"/>
    <n v="9.3100000000000006E-3"/>
    <n v="1.538E-2"/>
    <n v="0.42625000000000002"/>
    <n v="-0.27412999999999998"/>
  </r>
  <r>
    <x v="2"/>
    <x v="1"/>
    <x v="0"/>
    <x v="2"/>
    <n v="0"/>
    <n v="370"/>
    <n v="0"/>
    <n v="0"/>
    <n v="0"/>
    <n v="0"/>
    <n v="0"/>
    <n v="0"/>
    <n v="0"/>
  </r>
  <r>
    <x v="2"/>
    <x v="1"/>
    <x v="0"/>
    <x v="3"/>
    <n v="0"/>
    <n v="370"/>
    <n v="0"/>
    <n v="0"/>
    <n v="0"/>
    <n v="0"/>
    <n v="0"/>
    <n v="0"/>
    <n v="0"/>
  </r>
  <r>
    <x v="2"/>
    <x v="1"/>
    <x v="0"/>
    <x v="4"/>
    <n v="0"/>
    <n v="370"/>
    <n v="0"/>
    <n v="0"/>
    <n v="0"/>
    <n v="0"/>
    <n v="0"/>
    <n v="0"/>
    <n v="0"/>
  </r>
  <r>
    <x v="2"/>
    <x v="1"/>
    <x v="0"/>
    <x v="5"/>
    <n v="0"/>
    <n v="370"/>
    <n v="0"/>
    <n v="0"/>
    <n v="0"/>
    <n v="0"/>
    <n v="0"/>
    <n v="0"/>
    <n v="0"/>
  </r>
  <r>
    <x v="2"/>
    <x v="1"/>
    <x v="0"/>
    <x v="6"/>
    <n v="0"/>
    <n v="370"/>
    <n v="0"/>
    <n v="0"/>
    <n v="0"/>
    <n v="0"/>
    <n v="0"/>
    <n v="0"/>
    <n v="0"/>
  </r>
  <r>
    <x v="2"/>
    <x v="1"/>
    <x v="0"/>
    <x v="7"/>
    <n v="0"/>
    <n v="370"/>
    <n v="0"/>
    <n v="0"/>
    <n v="0"/>
    <n v="0"/>
    <n v="0"/>
    <n v="0"/>
    <n v="0"/>
  </r>
  <r>
    <x v="2"/>
    <x v="1"/>
    <x v="0"/>
    <x v="8"/>
    <n v="0"/>
    <n v="370"/>
    <n v="0"/>
    <n v="0"/>
    <n v="0"/>
    <n v="0"/>
    <n v="0"/>
    <n v="0"/>
    <n v="0"/>
  </r>
  <r>
    <x v="2"/>
    <x v="1"/>
    <x v="0"/>
    <x v="9"/>
    <n v="0"/>
    <n v="370"/>
    <n v="0"/>
    <n v="0"/>
    <n v="0"/>
    <n v="0"/>
    <n v="0"/>
    <n v="0"/>
    <n v="0"/>
  </r>
  <r>
    <x v="2"/>
    <x v="1"/>
    <x v="0"/>
    <x v="10"/>
    <n v="0"/>
    <n v="370"/>
    <n v="0"/>
    <n v="0"/>
    <n v="0"/>
    <n v="0"/>
    <n v="0"/>
    <n v="0"/>
    <n v="0"/>
  </r>
  <r>
    <x v="2"/>
    <x v="1"/>
    <x v="1"/>
    <x v="0"/>
    <n v="8.1"/>
    <n v="370"/>
    <n v="70.925049999999999"/>
    <n v="7.3840000000000003E-2"/>
    <n v="4.6920000000000003E-2"/>
    <n v="1.14E-3"/>
    <n v="2.0979999999999999E-2"/>
    <n v="0.22717000000000001"/>
    <n v="0.17648"/>
  </r>
  <r>
    <x v="2"/>
    <x v="1"/>
    <x v="1"/>
    <x v="1"/>
    <n v="41.14"/>
    <n v="370"/>
    <n v="1532.34277"/>
    <n v="0.37507000000000001"/>
    <n v="0.19081000000000001"/>
    <n v="3.2870000000000003E-2"/>
    <n v="0.19567999999999999"/>
    <n v="1.1533500000000001"/>
    <n v="3.8129"/>
  </r>
  <r>
    <x v="2"/>
    <x v="1"/>
    <x v="1"/>
    <x v="2"/>
    <n v="0"/>
    <n v="370"/>
    <n v="0"/>
    <n v="0"/>
    <n v="0"/>
    <n v="0"/>
    <n v="0"/>
    <n v="0"/>
    <n v="0"/>
  </r>
  <r>
    <x v="2"/>
    <x v="1"/>
    <x v="1"/>
    <x v="3"/>
    <n v="0"/>
    <n v="370"/>
    <n v="0"/>
    <n v="0"/>
    <n v="0"/>
    <n v="0"/>
    <n v="0"/>
    <n v="0"/>
    <n v="0"/>
  </r>
  <r>
    <x v="2"/>
    <x v="1"/>
    <x v="1"/>
    <x v="4"/>
    <n v="9.75"/>
    <n v="370"/>
    <n v="319.64794999999998"/>
    <n v="8.8910000000000003E-2"/>
    <n v="1.5100000000000001E-3"/>
    <n v="0.13078999999999999"/>
    <n v="4.036E-2"/>
    <n v="0.27340999999999999"/>
    <n v="0.79537000000000002"/>
  </r>
  <r>
    <x v="2"/>
    <x v="1"/>
    <x v="1"/>
    <x v="5"/>
    <n v="0"/>
    <n v="370"/>
    <n v="0"/>
    <n v="0"/>
    <n v="0"/>
    <n v="0"/>
    <n v="0"/>
    <n v="0"/>
    <n v="0"/>
  </r>
  <r>
    <x v="2"/>
    <x v="1"/>
    <x v="1"/>
    <x v="6"/>
    <n v="0"/>
    <n v="370"/>
    <n v="0"/>
    <n v="0"/>
    <n v="0"/>
    <n v="0"/>
    <n v="0"/>
    <n v="0"/>
    <n v="0"/>
  </r>
  <r>
    <x v="2"/>
    <x v="1"/>
    <x v="1"/>
    <x v="7"/>
    <n v="0"/>
    <n v="370"/>
    <n v="0"/>
    <n v="0"/>
    <n v="0"/>
    <n v="0"/>
    <n v="0"/>
    <n v="0"/>
    <n v="0"/>
  </r>
  <r>
    <x v="2"/>
    <x v="1"/>
    <x v="1"/>
    <x v="8"/>
    <n v="4.3899999999999997"/>
    <n v="370"/>
    <n v="-98.377579999999995"/>
    <n v="3.9969999999999999E-2"/>
    <n v="2.1010000000000001E-2"/>
    <n v="1.7940000000000001E-2"/>
    <n v="9.2899999999999996E-3"/>
    <n v="0.12303"/>
    <n v="-0.24479000000000001"/>
  </r>
  <r>
    <x v="2"/>
    <x v="1"/>
    <x v="1"/>
    <x v="9"/>
    <n v="0"/>
    <n v="370"/>
    <n v="0"/>
    <n v="0"/>
    <n v="0"/>
    <n v="0"/>
    <n v="0"/>
    <n v="0"/>
    <n v="0"/>
  </r>
  <r>
    <x v="2"/>
    <x v="1"/>
    <x v="1"/>
    <x v="10"/>
    <n v="6.08"/>
    <n v="370"/>
    <n v="1981.2346199999999"/>
    <n v="5.5759999999999997E-2"/>
    <n v="3.0210000000000001E-2"/>
    <n v="1.57E-3"/>
    <n v="1.272E-2"/>
    <n v="0.17063"/>
    <n v="4.9298599999999997"/>
  </r>
  <r>
    <x v="2"/>
    <x v="1"/>
    <x v="2"/>
    <x v="0"/>
    <n v="0"/>
    <n v="370"/>
    <n v="0"/>
    <n v="0"/>
    <n v="0"/>
    <n v="0"/>
    <n v="0"/>
    <n v="0"/>
    <n v="0"/>
  </r>
  <r>
    <x v="2"/>
    <x v="1"/>
    <x v="2"/>
    <x v="1"/>
    <n v="5.57"/>
    <n v="370"/>
    <n v="1000.9712500000001"/>
    <n v="5.0979999999999998E-2"/>
    <n v="2.597E-2"/>
    <n v="5.3800000000000002E-3"/>
    <n v="3.099E-2"/>
    <n v="0.15637999999999999"/>
    <n v="2.4906999999999999"/>
  </r>
  <r>
    <x v="2"/>
    <x v="1"/>
    <x v="2"/>
    <x v="2"/>
    <n v="0"/>
    <n v="370"/>
    <n v="0"/>
    <n v="0"/>
    <n v="0"/>
    <n v="0"/>
    <n v="0"/>
    <n v="0"/>
    <n v="0"/>
  </r>
  <r>
    <x v="2"/>
    <x v="1"/>
    <x v="2"/>
    <x v="3"/>
    <n v="0"/>
    <n v="370"/>
    <n v="0"/>
    <n v="0"/>
    <n v="0"/>
    <n v="0"/>
    <n v="0"/>
    <n v="0"/>
    <n v="0"/>
  </r>
  <r>
    <x v="2"/>
    <x v="1"/>
    <x v="2"/>
    <x v="4"/>
    <n v="0.01"/>
    <n v="370"/>
    <n v="0.37652000000000002"/>
    <n v="9.0000000000000006E-5"/>
    <n v="0"/>
    <n v="1.7000000000000001E-4"/>
    <n v="1.0000000000000001E-5"/>
    <n v="2.7E-4"/>
    <n v="9.3999999999999997E-4"/>
  </r>
  <r>
    <x v="2"/>
    <x v="1"/>
    <x v="2"/>
    <x v="5"/>
    <n v="0"/>
    <n v="370"/>
    <n v="0"/>
    <n v="0"/>
    <n v="0"/>
    <n v="0"/>
    <n v="0"/>
    <n v="0"/>
    <n v="0"/>
  </r>
  <r>
    <x v="2"/>
    <x v="1"/>
    <x v="2"/>
    <x v="6"/>
    <n v="0"/>
    <n v="370"/>
    <n v="0"/>
    <n v="0"/>
    <n v="0"/>
    <n v="0"/>
    <n v="0"/>
    <n v="0"/>
    <n v="0"/>
  </r>
  <r>
    <x v="2"/>
    <x v="1"/>
    <x v="2"/>
    <x v="7"/>
    <n v="0"/>
    <n v="370"/>
    <n v="0"/>
    <n v="0"/>
    <n v="0"/>
    <n v="0"/>
    <n v="0"/>
    <n v="0"/>
    <n v="0"/>
  </r>
  <r>
    <x v="2"/>
    <x v="1"/>
    <x v="2"/>
    <x v="8"/>
    <n v="0"/>
    <n v="370"/>
    <n v="0"/>
    <n v="0"/>
    <n v="0"/>
    <n v="0"/>
    <n v="0"/>
    <n v="0"/>
    <n v="0"/>
  </r>
  <r>
    <x v="2"/>
    <x v="1"/>
    <x v="2"/>
    <x v="9"/>
    <n v="0"/>
    <n v="370"/>
    <n v="0"/>
    <n v="0"/>
    <n v="0"/>
    <n v="0"/>
    <n v="0"/>
    <n v="0"/>
    <n v="0"/>
  </r>
  <r>
    <x v="2"/>
    <x v="1"/>
    <x v="2"/>
    <x v="10"/>
    <n v="0.3"/>
    <n v="370"/>
    <n v="-522.42389000000003"/>
    <n v="2.66E-3"/>
    <n v="1.34E-3"/>
    <n v="6.9999999999999994E-5"/>
    <n v="6.3000000000000003E-4"/>
    <n v="8.4399999999999996E-3"/>
    <n v="-1.2999400000000001"/>
  </r>
  <r>
    <x v="2"/>
    <x v="1"/>
    <x v="3"/>
    <x v="0"/>
    <n v="0"/>
    <n v="370"/>
    <n v="0"/>
    <n v="0"/>
    <n v="0"/>
    <n v="0"/>
    <n v="0"/>
    <n v="0"/>
    <n v="0"/>
  </r>
  <r>
    <x v="2"/>
    <x v="1"/>
    <x v="3"/>
    <x v="1"/>
    <n v="0.81"/>
    <n v="370"/>
    <n v="262.58899000000002"/>
    <n v="7.4400000000000004E-3"/>
    <n v="4.0200000000000001E-3"/>
    <n v="2.7E-4"/>
    <n v="2.49E-3"/>
    <n v="2.2769999999999999E-2"/>
    <n v="0.65339000000000003"/>
  </r>
  <r>
    <x v="2"/>
    <x v="1"/>
    <x v="3"/>
    <x v="2"/>
    <n v="0"/>
    <n v="370"/>
    <n v="0"/>
    <n v="0"/>
    <n v="0"/>
    <n v="0"/>
    <n v="0"/>
    <n v="0"/>
    <n v="0"/>
  </r>
  <r>
    <x v="2"/>
    <x v="1"/>
    <x v="3"/>
    <x v="3"/>
    <n v="0"/>
    <n v="370"/>
    <n v="0"/>
    <n v="0"/>
    <n v="0"/>
    <n v="0"/>
    <n v="0"/>
    <n v="0"/>
    <n v="0"/>
  </r>
  <r>
    <x v="2"/>
    <x v="1"/>
    <x v="3"/>
    <x v="4"/>
    <n v="7.0000000000000007E-2"/>
    <n v="370"/>
    <n v="-18.961300000000001"/>
    <n v="6.4000000000000005E-4"/>
    <n v="2.0000000000000002E-5"/>
    <n v="3.6000000000000002E-4"/>
    <n v="7.2999999999999996E-4"/>
    <n v="1.98E-3"/>
    <n v="-4.718E-2"/>
  </r>
  <r>
    <x v="2"/>
    <x v="1"/>
    <x v="3"/>
    <x v="5"/>
    <n v="0"/>
    <n v="370"/>
    <n v="0"/>
    <n v="0"/>
    <n v="0"/>
    <n v="0"/>
    <n v="0"/>
    <n v="0"/>
    <n v="0"/>
  </r>
  <r>
    <x v="2"/>
    <x v="1"/>
    <x v="3"/>
    <x v="6"/>
    <n v="0"/>
    <n v="370"/>
    <n v="0"/>
    <n v="0"/>
    <n v="0"/>
    <n v="0"/>
    <n v="0"/>
    <n v="0"/>
    <n v="0"/>
  </r>
  <r>
    <x v="2"/>
    <x v="1"/>
    <x v="3"/>
    <x v="7"/>
    <n v="0"/>
    <n v="370"/>
    <n v="0"/>
    <n v="0"/>
    <n v="0"/>
    <n v="0"/>
    <n v="0"/>
    <n v="0"/>
    <n v="0"/>
  </r>
  <r>
    <x v="2"/>
    <x v="1"/>
    <x v="3"/>
    <x v="8"/>
    <n v="0"/>
    <n v="370"/>
    <n v="0"/>
    <n v="0"/>
    <n v="0"/>
    <n v="0"/>
    <n v="0"/>
    <n v="0"/>
    <n v="0"/>
  </r>
  <r>
    <x v="2"/>
    <x v="1"/>
    <x v="3"/>
    <x v="9"/>
    <n v="0"/>
    <n v="370"/>
    <n v="0"/>
    <n v="0"/>
    <n v="0"/>
    <n v="0"/>
    <n v="0"/>
    <n v="0"/>
    <n v="0"/>
  </r>
  <r>
    <x v="2"/>
    <x v="1"/>
    <x v="3"/>
    <x v="10"/>
    <n v="0.15"/>
    <n v="370"/>
    <n v="-0.50729999999999997"/>
    <n v="1.3600000000000001E-3"/>
    <n v="1.16E-3"/>
    <n v="2.0000000000000002E-5"/>
    <n v="8.0000000000000007E-5"/>
    <n v="4.1799999999999997E-3"/>
    <n v="-1.2600000000000001E-3"/>
  </r>
  <r>
    <x v="2"/>
    <x v="1"/>
    <x v="4"/>
    <x v="0"/>
    <n v="0"/>
    <n v="370"/>
    <n v="0"/>
    <n v="0"/>
    <n v="0"/>
    <n v="0"/>
    <n v="0"/>
    <n v="0"/>
    <n v="0"/>
  </r>
  <r>
    <x v="2"/>
    <x v="1"/>
    <x v="4"/>
    <x v="1"/>
    <n v="1.02"/>
    <n v="370"/>
    <n v="55.940429999999999"/>
    <n v="9.3299999999999998E-3"/>
    <n v="5.0200000000000002E-3"/>
    <n v="5.5999999999999995E-4"/>
    <n v="5.9000000000000003E-4"/>
    <n v="2.8670000000000001E-2"/>
    <n v="0.13919999999999999"/>
  </r>
  <r>
    <x v="2"/>
    <x v="1"/>
    <x v="4"/>
    <x v="2"/>
    <n v="0"/>
    <n v="370"/>
    <n v="0"/>
    <n v="0"/>
    <n v="0"/>
    <n v="0"/>
    <n v="0"/>
    <n v="0"/>
    <n v="0"/>
  </r>
  <r>
    <x v="2"/>
    <x v="1"/>
    <x v="4"/>
    <x v="3"/>
    <n v="0"/>
    <n v="370"/>
    <n v="0"/>
    <n v="0"/>
    <n v="0"/>
    <n v="0"/>
    <n v="0"/>
    <n v="0"/>
    <n v="0"/>
  </r>
  <r>
    <x v="2"/>
    <x v="1"/>
    <x v="4"/>
    <x v="4"/>
    <n v="2.62"/>
    <n v="370"/>
    <n v="179.50756999999999"/>
    <n v="2.392E-2"/>
    <n v="1.2099999999999999E-3"/>
    <n v="3.3790000000000001E-2"/>
    <n v="3.13E-3"/>
    <n v="7.3499999999999996E-2"/>
    <n v="0.44666"/>
  </r>
  <r>
    <x v="2"/>
    <x v="1"/>
    <x v="4"/>
    <x v="5"/>
    <n v="0"/>
    <n v="370"/>
    <n v="0"/>
    <n v="0"/>
    <n v="0"/>
    <n v="0"/>
    <n v="0"/>
    <n v="0"/>
    <n v="0"/>
  </r>
  <r>
    <x v="2"/>
    <x v="1"/>
    <x v="4"/>
    <x v="6"/>
    <n v="0.89"/>
    <n v="370"/>
    <n v="158.12711999999999"/>
    <n v="8.1600000000000006E-3"/>
    <n v="6.8000000000000005E-4"/>
    <n v="8.0000000000000007E-5"/>
    <n v="1.17E-3"/>
    <n v="2.503E-2"/>
    <n v="0.39345999999999998"/>
  </r>
  <r>
    <x v="2"/>
    <x v="1"/>
    <x v="4"/>
    <x v="7"/>
    <n v="0"/>
    <n v="370"/>
    <n v="0"/>
    <n v="0"/>
    <n v="0"/>
    <n v="0"/>
    <n v="0"/>
    <n v="0"/>
    <n v="0"/>
  </r>
  <r>
    <x v="2"/>
    <x v="1"/>
    <x v="4"/>
    <x v="8"/>
    <n v="0"/>
    <n v="370"/>
    <n v="0"/>
    <n v="0"/>
    <n v="0"/>
    <n v="0"/>
    <n v="0"/>
    <n v="0"/>
    <n v="0"/>
  </r>
  <r>
    <x v="2"/>
    <x v="1"/>
    <x v="4"/>
    <x v="9"/>
    <n v="0"/>
    <n v="370"/>
    <n v="0"/>
    <n v="0"/>
    <n v="0"/>
    <n v="0"/>
    <n v="0"/>
    <n v="0"/>
    <n v="0"/>
  </r>
  <r>
    <x v="2"/>
    <x v="1"/>
    <x v="4"/>
    <x v="10"/>
    <n v="1.86"/>
    <n v="370"/>
    <n v="685.94141000000002"/>
    <n v="1.7069999999999998E-2"/>
    <n v="7.9100000000000004E-3"/>
    <n v="2.3000000000000001E-4"/>
    <n v="1.91E-3"/>
    <n v="5.219E-2"/>
    <n v="1.7068099999999999"/>
  </r>
  <r>
    <x v="2"/>
    <x v="1"/>
    <x v="5"/>
    <x v="0"/>
    <n v="0"/>
    <n v="370"/>
    <n v="0"/>
    <n v="0"/>
    <n v="0"/>
    <n v="0"/>
    <n v="0"/>
    <n v="0"/>
    <n v="0"/>
  </r>
  <r>
    <x v="2"/>
    <x v="1"/>
    <x v="5"/>
    <x v="1"/>
    <n v="0"/>
    <n v="370"/>
    <n v="0"/>
    <n v="0"/>
    <n v="0"/>
    <n v="0"/>
    <n v="0"/>
    <n v="0"/>
    <n v="0"/>
  </r>
  <r>
    <x v="2"/>
    <x v="1"/>
    <x v="5"/>
    <x v="2"/>
    <n v="0"/>
    <n v="370"/>
    <n v="0"/>
    <n v="0"/>
    <n v="0"/>
    <n v="0"/>
    <n v="0"/>
    <n v="0"/>
    <n v="0"/>
  </r>
  <r>
    <x v="2"/>
    <x v="1"/>
    <x v="5"/>
    <x v="3"/>
    <n v="0"/>
    <n v="370"/>
    <n v="0"/>
    <n v="0"/>
    <n v="0"/>
    <n v="0"/>
    <n v="0"/>
    <n v="0"/>
    <n v="0"/>
  </r>
  <r>
    <x v="2"/>
    <x v="1"/>
    <x v="5"/>
    <x v="4"/>
    <n v="0"/>
    <n v="370"/>
    <n v="0"/>
    <n v="0"/>
    <n v="0"/>
    <n v="0"/>
    <n v="0"/>
    <n v="0"/>
    <n v="0"/>
  </r>
  <r>
    <x v="2"/>
    <x v="1"/>
    <x v="5"/>
    <x v="5"/>
    <n v="0"/>
    <n v="370"/>
    <n v="0"/>
    <n v="0"/>
    <n v="0"/>
    <n v="0"/>
    <n v="0"/>
    <n v="0"/>
    <n v="0"/>
  </r>
  <r>
    <x v="2"/>
    <x v="1"/>
    <x v="5"/>
    <x v="6"/>
    <n v="0"/>
    <n v="370"/>
    <n v="0"/>
    <n v="0"/>
    <n v="0"/>
    <n v="0"/>
    <n v="0"/>
    <n v="0"/>
    <n v="0"/>
  </r>
  <r>
    <x v="2"/>
    <x v="1"/>
    <x v="5"/>
    <x v="7"/>
    <n v="0"/>
    <n v="370"/>
    <n v="0"/>
    <n v="0"/>
    <n v="0"/>
    <n v="0"/>
    <n v="0"/>
    <n v="0"/>
    <n v="0"/>
  </r>
  <r>
    <x v="2"/>
    <x v="1"/>
    <x v="5"/>
    <x v="8"/>
    <n v="0"/>
    <n v="370"/>
    <n v="0"/>
    <n v="0"/>
    <n v="0"/>
    <n v="0"/>
    <n v="0"/>
    <n v="0"/>
    <n v="0"/>
  </r>
  <r>
    <x v="2"/>
    <x v="1"/>
    <x v="5"/>
    <x v="9"/>
    <n v="0"/>
    <n v="370"/>
    <n v="0"/>
    <n v="0"/>
    <n v="0"/>
    <n v="0"/>
    <n v="0"/>
    <n v="0"/>
    <n v="0"/>
  </r>
  <r>
    <x v="2"/>
    <x v="1"/>
    <x v="5"/>
    <x v="10"/>
    <n v="0"/>
    <n v="370"/>
    <n v="0"/>
    <n v="0"/>
    <n v="0"/>
    <n v="0"/>
    <n v="0"/>
    <n v="0"/>
    <n v="0"/>
  </r>
  <r>
    <x v="2"/>
    <x v="1"/>
    <x v="6"/>
    <x v="0"/>
    <n v="0"/>
    <n v="370"/>
    <n v="0"/>
    <n v="0"/>
    <n v="0"/>
    <n v="0"/>
    <n v="0"/>
    <n v="0"/>
    <n v="0"/>
  </r>
  <r>
    <x v="2"/>
    <x v="1"/>
    <x v="6"/>
    <x v="1"/>
    <n v="0.04"/>
    <n v="370"/>
    <n v="2022.0864300000001"/>
    <n v="7.2999999999999996E-4"/>
    <n v="5.5000000000000003E-4"/>
    <n v="3.0000000000000001E-5"/>
    <n v="3.0000000000000001E-5"/>
    <n v="1.31E-3"/>
    <n v="5.0315200000000004"/>
  </r>
  <r>
    <x v="2"/>
    <x v="1"/>
    <x v="6"/>
    <x v="2"/>
    <n v="0"/>
    <n v="370"/>
    <n v="0"/>
    <n v="0"/>
    <n v="0"/>
    <n v="0"/>
    <n v="0"/>
    <n v="0"/>
    <n v="0"/>
  </r>
  <r>
    <x v="2"/>
    <x v="1"/>
    <x v="6"/>
    <x v="3"/>
    <n v="0"/>
    <n v="370"/>
    <n v="0"/>
    <n v="0"/>
    <n v="0"/>
    <n v="0"/>
    <n v="0"/>
    <n v="0"/>
    <n v="0"/>
  </r>
  <r>
    <x v="2"/>
    <x v="1"/>
    <x v="6"/>
    <x v="4"/>
    <n v="0"/>
    <n v="370"/>
    <n v="-1.2209099999999999"/>
    <n v="0"/>
    <n v="0"/>
    <n v="0"/>
    <n v="0"/>
    <n v="0"/>
    <n v="-3.0400000000000002E-3"/>
  </r>
  <r>
    <x v="2"/>
    <x v="1"/>
    <x v="6"/>
    <x v="5"/>
    <n v="0"/>
    <n v="370"/>
    <n v="0"/>
    <n v="0"/>
    <n v="0"/>
    <n v="0"/>
    <n v="0"/>
    <n v="0"/>
    <n v="0"/>
  </r>
  <r>
    <x v="2"/>
    <x v="1"/>
    <x v="6"/>
    <x v="6"/>
    <n v="7.35"/>
    <n v="370"/>
    <n v="-123.87768"/>
    <n v="6.6890000000000005E-2"/>
    <n v="0"/>
    <n v="2.7399999999999998E-3"/>
    <n v="2.4899999999999999E-2"/>
    <n v="0.20588999999999999"/>
    <n v="-0.30824000000000001"/>
  </r>
  <r>
    <x v="2"/>
    <x v="1"/>
    <x v="6"/>
    <x v="7"/>
    <n v="0"/>
    <n v="370"/>
    <n v="0"/>
    <n v="0"/>
    <n v="0"/>
    <n v="0"/>
    <n v="0"/>
    <n v="0"/>
    <n v="0"/>
  </r>
  <r>
    <x v="2"/>
    <x v="1"/>
    <x v="6"/>
    <x v="8"/>
    <n v="0"/>
    <n v="370"/>
    <n v="0"/>
    <n v="0"/>
    <n v="0"/>
    <n v="0"/>
    <n v="0"/>
    <n v="0"/>
    <n v="0"/>
  </r>
  <r>
    <x v="2"/>
    <x v="1"/>
    <x v="6"/>
    <x v="9"/>
    <n v="0"/>
    <n v="370"/>
    <n v="0"/>
    <n v="0"/>
    <n v="0"/>
    <n v="0"/>
    <n v="0"/>
    <n v="0"/>
    <n v="0"/>
  </r>
  <r>
    <x v="2"/>
    <x v="1"/>
    <x v="6"/>
    <x v="10"/>
    <n v="1.07"/>
    <n v="370"/>
    <n v="254.80405999999999"/>
    <n v="9.7599999999999996E-3"/>
    <n v="6.6800000000000002E-3"/>
    <n v="6.0000000000000002E-5"/>
    <n v="3.3E-4"/>
    <n v="2.9909999999999999E-2"/>
    <n v="0.63402000000000003"/>
  </r>
  <r>
    <x v="2"/>
    <x v="1"/>
    <x v="7"/>
    <x v="0"/>
    <n v="0"/>
    <n v="370"/>
    <n v="0"/>
    <n v="0"/>
    <n v="0"/>
    <n v="0"/>
    <n v="0"/>
    <n v="0"/>
    <n v="0"/>
  </r>
  <r>
    <x v="2"/>
    <x v="1"/>
    <x v="7"/>
    <x v="1"/>
    <n v="0"/>
    <n v="370"/>
    <n v="0"/>
    <n v="0"/>
    <n v="0"/>
    <n v="0"/>
    <n v="0"/>
    <n v="0"/>
    <n v="0"/>
  </r>
  <r>
    <x v="2"/>
    <x v="1"/>
    <x v="7"/>
    <x v="2"/>
    <n v="0"/>
    <n v="370"/>
    <n v="0"/>
    <n v="0"/>
    <n v="0"/>
    <n v="0"/>
    <n v="0"/>
    <n v="0"/>
    <n v="0"/>
  </r>
  <r>
    <x v="2"/>
    <x v="1"/>
    <x v="7"/>
    <x v="3"/>
    <n v="0"/>
    <n v="370"/>
    <n v="0"/>
    <n v="0"/>
    <n v="0"/>
    <n v="0"/>
    <n v="0"/>
    <n v="0"/>
    <n v="0"/>
  </r>
  <r>
    <x v="2"/>
    <x v="1"/>
    <x v="7"/>
    <x v="4"/>
    <n v="0"/>
    <n v="370"/>
    <n v="0"/>
    <n v="0"/>
    <n v="0"/>
    <n v="0"/>
    <n v="0"/>
    <n v="0"/>
    <n v="0"/>
  </r>
  <r>
    <x v="2"/>
    <x v="1"/>
    <x v="7"/>
    <x v="5"/>
    <n v="0.01"/>
    <n v="370"/>
    <n v="0.38845000000000002"/>
    <n v="5.0000000000000002E-5"/>
    <n v="2.0000000000000002E-5"/>
    <n v="6.0000000000000002E-5"/>
    <n v="0"/>
    <n v="1.4999999999999999E-4"/>
    <n v="9.7000000000000005E-4"/>
  </r>
  <r>
    <x v="2"/>
    <x v="1"/>
    <x v="7"/>
    <x v="6"/>
    <n v="0.01"/>
    <n v="370"/>
    <n v="-2.0792799999999998"/>
    <n v="1.2E-4"/>
    <n v="2.0000000000000002E-5"/>
    <n v="1.0000000000000001E-5"/>
    <n v="1E-4"/>
    <n v="3.6999999999999999E-4"/>
    <n v="-5.1700000000000001E-3"/>
  </r>
  <r>
    <x v="2"/>
    <x v="1"/>
    <x v="7"/>
    <x v="7"/>
    <n v="0"/>
    <n v="370"/>
    <n v="0"/>
    <n v="0"/>
    <n v="0"/>
    <n v="0"/>
    <n v="0"/>
    <n v="0"/>
    <n v="0"/>
  </r>
  <r>
    <x v="2"/>
    <x v="1"/>
    <x v="7"/>
    <x v="8"/>
    <n v="0"/>
    <n v="370"/>
    <n v="0"/>
    <n v="0"/>
    <n v="0"/>
    <n v="0"/>
    <n v="0"/>
    <n v="0"/>
    <n v="0"/>
  </r>
  <r>
    <x v="2"/>
    <x v="1"/>
    <x v="7"/>
    <x v="9"/>
    <n v="0"/>
    <n v="370"/>
    <n v="0"/>
    <n v="0"/>
    <n v="0"/>
    <n v="0"/>
    <n v="0"/>
    <n v="0"/>
    <n v="0"/>
  </r>
  <r>
    <x v="2"/>
    <x v="1"/>
    <x v="7"/>
    <x v="10"/>
    <n v="0"/>
    <n v="370"/>
    <n v="0"/>
    <n v="0"/>
    <n v="0"/>
    <n v="0"/>
    <n v="0"/>
    <n v="0"/>
    <n v="0"/>
  </r>
  <r>
    <x v="2"/>
    <x v="1"/>
    <x v="8"/>
    <x v="0"/>
    <n v="0"/>
    <n v="370"/>
    <n v="0"/>
    <n v="0"/>
    <n v="0"/>
    <n v="0"/>
    <n v="0"/>
    <n v="0"/>
    <n v="0"/>
  </r>
  <r>
    <x v="2"/>
    <x v="1"/>
    <x v="8"/>
    <x v="1"/>
    <n v="11.41"/>
    <n v="370"/>
    <n v="-921.95519999999999"/>
    <n v="0.10373"/>
    <n v="8.9179999999999995E-2"/>
    <n v="2.0300000000000001E-3"/>
    <n v="7.2100000000000003E-3"/>
    <n v="0.31962000000000002"/>
    <n v="-2.2940800000000001"/>
  </r>
  <r>
    <x v="2"/>
    <x v="1"/>
    <x v="8"/>
    <x v="2"/>
    <n v="0"/>
    <n v="370"/>
    <n v="0"/>
    <n v="0"/>
    <n v="0"/>
    <n v="0"/>
    <n v="0"/>
    <n v="0"/>
    <n v="0"/>
  </r>
  <r>
    <x v="2"/>
    <x v="1"/>
    <x v="8"/>
    <x v="3"/>
    <n v="0"/>
    <n v="370"/>
    <n v="0"/>
    <n v="0"/>
    <n v="0"/>
    <n v="0"/>
    <n v="0"/>
    <n v="0"/>
    <n v="0"/>
  </r>
  <r>
    <x v="2"/>
    <x v="1"/>
    <x v="8"/>
    <x v="4"/>
    <n v="14.18"/>
    <n v="370"/>
    <n v="3149.4929200000001"/>
    <n v="0.12984999999999999"/>
    <n v="0"/>
    <n v="0.17319999999999999"/>
    <n v="6.2390000000000001E-2"/>
    <n v="0.39806000000000002"/>
    <n v="7.8368200000000003"/>
  </r>
  <r>
    <x v="2"/>
    <x v="1"/>
    <x v="8"/>
    <x v="5"/>
    <n v="0"/>
    <n v="370"/>
    <n v="0"/>
    <n v="0"/>
    <n v="0"/>
    <n v="0"/>
    <n v="0"/>
    <n v="0"/>
    <n v="0"/>
  </r>
  <r>
    <x v="2"/>
    <x v="1"/>
    <x v="8"/>
    <x v="6"/>
    <n v="3.56"/>
    <n v="370"/>
    <n v="51.766719999999999"/>
    <n v="3.2480000000000002E-2"/>
    <n v="1.6999999999999999E-3"/>
    <n v="5.3899999999999998E-3"/>
    <n v="1.7569999999999999E-2"/>
    <n v="9.9930000000000005E-2"/>
    <n v="0.12881000000000001"/>
  </r>
  <r>
    <x v="2"/>
    <x v="1"/>
    <x v="8"/>
    <x v="7"/>
    <n v="0"/>
    <n v="370"/>
    <n v="0"/>
    <n v="0"/>
    <n v="0"/>
    <n v="0"/>
    <n v="0"/>
    <n v="0"/>
    <n v="0"/>
  </r>
  <r>
    <x v="2"/>
    <x v="1"/>
    <x v="8"/>
    <x v="8"/>
    <n v="1.95"/>
    <n v="370"/>
    <n v="453.47165000000001"/>
    <n v="1.7840000000000002E-2"/>
    <n v="9.7699999999999992E-3"/>
    <n v="1.66E-3"/>
    <n v="3.4299999999999999E-3"/>
    <n v="5.4670000000000003E-2"/>
    <n v="1.12836"/>
  </r>
  <r>
    <x v="2"/>
    <x v="1"/>
    <x v="8"/>
    <x v="9"/>
    <n v="0"/>
    <n v="370"/>
    <n v="0"/>
    <n v="0"/>
    <n v="0"/>
    <n v="0"/>
    <n v="0"/>
    <n v="0"/>
    <n v="0"/>
  </r>
  <r>
    <x v="2"/>
    <x v="1"/>
    <x v="8"/>
    <x v="10"/>
    <n v="13.57"/>
    <n v="370"/>
    <n v="-2489.7470699999999"/>
    <n v="0.12307999999999999"/>
    <n v="6.5769999999999995E-2"/>
    <n v="1.73E-3"/>
    <n v="8.94E-3"/>
    <n v="0.37986999999999999"/>
    <n v="-6.1951900000000002"/>
  </r>
  <r>
    <x v="2"/>
    <x v="2"/>
    <x v="0"/>
    <x v="0"/>
    <n v="5.22"/>
    <n v="373"/>
    <n v="-378.46438999999998"/>
    <n v="4.7399999999999998E-2"/>
    <n v="4.1829999999999999E-2"/>
    <n v="3.0000000000000001E-5"/>
    <n v="1.4499999999999999E-3"/>
    <n v="0.14631"/>
    <n v="-0.93401000000000001"/>
  </r>
  <r>
    <x v="2"/>
    <x v="2"/>
    <x v="0"/>
    <x v="1"/>
    <n v="13.26"/>
    <n v="373"/>
    <n v="-724.85100999999997"/>
    <n v="0.12052"/>
    <n v="6.1929999999999999E-2"/>
    <n v="8.1200000000000005E-3"/>
    <n v="1.341E-2"/>
    <n v="0.37173"/>
    <n v="-1.7888599999999999"/>
  </r>
  <r>
    <x v="2"/>
    <x v="2"/>
    <x v="0"/>
    <x v="2"/>
    <n v="0"/>
    <n v="373"/>
    <n v="0"/>
    <n v="0"/>
    <n v="0"/>
    <n v="0"/>
    <n v="0"/>
    <n v="0"/>
    <n v="0"/>
  </r>
  <r>
    <x v="2"/>
    <x v="2"/>
    <x v="0"/>
    <x v="3"/>
    <n v="0"/>
    <n v="373"/>
    <n v="0"/>
    <n v="0"/>
    <n v="0"/>
    <n v="0"/>
    <n v="0"/>
    <n v="0"/>
    <n v="0"/>
  </r>
  <r>
    <x v="2"/>
    <x v="2"/>
    <x v="0"/>
    <x v="4"/>
    <n v="0"/>
    <n v="373"/>
    <n v="0"/>
    <n v="0"/>
    <n v="0"/>
    <n v="0"/>
    <n v="0"/>
    <n v="0"/>
    <n v="0"/>
  </r>
  <r>
    <x v="2"/>
    <x v="2"/>
    <x v="0"/>
    <x v="5"/>
    <n v="0"/>
    <n v="373"/>
    <n v="0"/>
    <n v="0"/>
    <n v="0"/>
    <n v="0"/>
    <n v="0"/>
    <n v="0"/>
    <n v="0"/>
  </r>
  <r>
    <x v="2"/>
    <x v="2"/>
    <x v="0"/>
    <x v="6"/>
    <n v="0"/>
    <n v="373"/>
    <n v="0"/>
    <n v="0"/>
    <n v="0"/>
    <n v="0"/>
    <n v="0"/>
    <n v="0"/>
    <n v="0"/>
  </r>
  <r>
    <x v="2"/>
    <x v="2"/>
    <x v="0"/>
    <x v="7"/>
    <n v="0"/>
    <n v="373"/>
    <n v="0"/>
    <n v="0"/>
    <n v="0"/>
    <n v="0"/>
    <n v="0"/>
    <n v="0"/>
    <n v="0"/>
  </r>
  <r>
    <x v="2"/>
    <x v="2"/>
    <x v="0"/>
    <x v="8"/>
    <n v="0"/>
    <n v="373"/>
    <n v="0"/>
    <n v="0"/>
    <n v="0"/>
    <n v="0"/>
    <n v="0"/>
    <n v="0"/>
    <n v="0"/>
  </r>
  <r>
    <x v="2"/>
    <x v="2"/>
    <x v="0"/>
    <x v="9"/>
    <n v="0"/>
    <n v="373"/>
    <n v="0"/>
    <n v="0"/>
    <n v="0"/>
    <n v="0"/>
    <n v="0"/>
    <n v="0"/>
    <n v="0"/>
  </r>
  <r>
    <x v="2"/>
    <x v="2"/>
    <x v="0"/>
    <x v="10"/>
    <n v="0"/>
    <n v="373"/>
    <n v="0"/>
    <n v="0"/>
    <n v="0"/>
    <n v="0"/>
    <n v="0"/>
    <n v="0"/>
    <n v="0"/>
  </r>
  <r>
    <x v="2"/>
    <x v="2"/>
    <x v="1"/>
    <x v="0"/>
    <n v="8.08"/>
    <n v="373"/>
    <n v="-8.2776200000000006"/>
    <n v="7.3639999999999997E-2"/>
    <n v="4.6789999999999998E-2"/>
    <n v="1.14E-3"/>
    <n v="2.0920000000000001E-2"/>
    <n v="0.22655"/>
    <n v="-2.043E-2"/>
  </r>
  <r>
    <x v="2"/>
    <x v="2"/>
    <x v="1"/>
    <x v="1"/>
    <n v="40.520000000000003"/>
    <n v="373"/>
    <n v="-231.53706"/>
    <n v="0.36932999999999999"/>
    <n v="0.18786"/>
    <n v="3.2379999999999999E-2"/>
    <n v="0.19272"/>
    <n v="1.1359399999999999"/>
    <n v="-0.57140999999999997"/>
  </r>
  <r>
    <x v="2"/>
    <x v="2"/>
    <x v="1"/>
    <x v="2"/>
    <n v="0"/>
    <n v="373"/>
    <n v="0"/>
    <n v="0"/>
    <n v="0"/>
    <n v="0"/>
    <n v="0"/>
    <n v="0"/>
    <n v="0"/>
  </r>
  <r>
    <x v="2"/>
    <x v="2"/>
    <x v="1"/>
    <x v="3"/>
    <n v="0"/>
    <n v="373"/>
    <n v="0"/>
    <n v="0"/>
    <n v="0"/>
    <n v="0"/>
    <n v="0"/>
    <n v="0"/>
    <n v="0"/>
  </r>
  <r>
    <x v="2"/>
    <x v="2"/>
    <x v="1"/>
    <x v="4"/>
    <n v="10.029999999999999"/>
    <n v="373"/>
    <n v="105.08301"/>
    <n v="9.1509999999999994E-2"/>
    <n v="1.56E-3"/>
    <n v="0.13457"/>
    <n v="4.1529999999999997E-2"/>
    <n v="0.28131"/>
    <n v="0.25933"/>
  </r>
  <r>
    <x v="2"/>
    <x v="2"/>
    <x v="1"/>
    <x v="5"/>
    <n v="0"/>
    <n v="373"/>
    <n v="0"/>
    <n v="0"/>
    <n v="0"/>
    <n v="0"/>
    <n v="0"/>
    <n v="0"/>
    <n v="0"/>
  </r>
  <r>
    <x v="2"/>
    <x v="2"/>
    <x v="1"/>
    <x v="6"/>
    <n v="0"/>
    <n v="373"/>
    <n v="0"/>
    <n v="0"/>
    <n v="0"/>
    <n v="0"/>
    <n v="0"/>
    <n v="0"/>
    <n v="0"/>
  </r>
  <r>
    <x v="2"/>
    <x v="2"/>
    <x v="1"/>
    <x v="7"/>
    <n v="0"/>
    <n v="373"/>
    <n v="0"/>
    <n v="0"/>
    <n v="0"/>
    <n v="0"/>
    <n v="0"/>
    <n v="0"/>
    <n v="0"/>
  </r>
  <r>
    <x v="2"/>
    <x v="2"/>
    <x v="1"/>
    <x v="8"/>
    <n v="6.84"/>
    <n v="373"/>
    <n v="914.84180000000003"/>
    <n v="6.268E-2"/>
    <n v="3.3070000000000002E-2"/>
    <n v="2.7959999999999999E-2"/>
    <n v="1.4489999999999999E-2"/>
    <n v="0.19184999999999999"/>
    <n v="2.2577400000000001"/>
  </r>
  <r>
    <x v="2"/>
    <x v="2"/>
    <x v="1"/>
    <x v="9"/>
    <n v="0"/>
    <n v="373"/>
    <n v="0"/>
    <n v="0"/>
    <n v="0"/>
    <n v="0"/>
    <n v="0"/>
    <n v="0"/>
    <n v="0"/>
  </r>
  <r>
    <x v="2"/>
    <x v="2"/>
    <x v="1"/>
    <x v="10"/>
    <n v="3.75"/>
    <n v="373"/>
    <n v="-866.68535999999995"/>
    <n v="3.424E-2"/>
    <n v="1.8519999999999998E-2"/>
    <n v="9.7000000000000005E-4"/>
    <n v="7.8600000000000007E-3"/>
    <n v="0.10544000000000001"/>
    <n v="-2.13889"/>
  </r>
  <r>
    <x v="2"/>
    <x v="2"/>
    <x v="2"/>
    <x v="0"/>
    <n v="0"/>
    <n v="373"/>
    <n v="0"/>
    <n v="0"/>
    <n v="0"/>
    <n v="0"/>
    <n v="0"/>
    <n v="0"/>
    <n v="0"/>
  </r>
  <r>
    <x v="2"/>
    <x v="2"/>
    <x v="2"/>
    <x v="1"/>
    <n v="2.4"/>
    <n v="373"/>
    <n v="-1183.81702"/>
    <n v="2.1590000000000002E-2"/>
    <n v="1.082E-2"/>
    <n v="2.31E-3"/>
    <n v="1.3350000000000001E-2"/>
    <n v="6.7339999999999997E-2"/>
    <n v="-2.9215399999999998"/>
  </r>
  <r>
    <x v="2"/>
    <x v="2"/>
    <x v="2"/>
    <x v="2"/>
    <n v="0"/>
    <n v="373"/>
    <n v="0"/>
    <n v="0"/>
    <n v="0"/>
    <n v="0"/>
    <n v="0"/>
    <n v="0"/>
    <n v="0"/>
  </r>
  <r>
    <x v="2"/>
    <x v="2"/>
    <x v="2"/>
    <x v="3"/>
    <n v="0"/>
    <n v="373"/>
    <n v="0"/>
    <n v="0"/>
    <n v="0"/>
    <n v="0"/>
    <n v="0"/>
    <n v="0"/>
    <n v="0"/>
  </r>
  <r>
    <x v="2"/>
    <x v="2"/>
    <x v="2"/>
    <x v="4"/>
    <n v="0.02"/>
    <n v="373"/>
    <n v="1.98492"/>
    <n v="1.3999999999999999E-4"/>
    <n v="0"/>
    <n v="2.7E-4"/>
    <n v="1.0000000000000001E-5"/>
    <n v="4.2000000000000002E-4"/>
    <n v="4.8999999999999998E-3"/>
  </r>
  <r>
    <x v="2"/>
    <x v="2"/>
    <x v="2"/>
    <x v="5"/>
    <n v="0"/>
    <n v="373"/>
    <n v="0"/>
    <n v="0"/>
    <n v="0"/>
    <n v="0"/>
    <n v="0"/>
    <n v="0"/>
    <n v="0"/>
  </r>
  <r>
    <x v="2"/>
    <x v="2"/>
    <x v="2"/>
    <x v="6"/>
    <n v="0"/>
    <n v="373"/>
    <n v="0"/>
    <n v="0"/>
    <n v="0"/>
    <n v="0"/>
    <n v="0"/>
    <n v="0"/>
    <n v="0"/>
  </r>
  <r>
    <x v="2"/>
    <x v="2"/>
    <x v="2"/>
    <x v="7"/>
    <n v="0"/>
    <n v="373"/>
    <n v="0"/>
    <n v="0"/>
    <n v="0"/>
    <n v="0"/>
    <n v="0"/>
    <n v="0"/>
    <n v="0"/>
  </r>
  <r>
    <x v="2"/>
    <x v="2"/>
    <x v="2"/>
    <x v="8"/>
    <n v="0"/>
    <n v="373"/>
    <n v="0"/>
    <n v="0"/>
    <n v="0"/>
    <n v="0"/>
    <n v="0"/>
    <n v="0"/>
    <n v="0"/>
  </r>
  <r>
    <x v="2"/>
    <x v="2"/>
    <x v="2"/>
    <x v="9"/>
    <n v="0"/>
    <n v="373"/>
    <n v="0"/>
    <n v="0"/>
    <n v="0"/>
    <n v="0"/>
    <n v="0"/>
    <n v="0"/>
    <n v="0"/>
  </r>
  <r>
    <x v="2"/>
    <x v="2"/>
    <x v="2"/>
    <x v="10"/>
    <n v="0.11"/>
    <n v="373"/>
    <n v="-72.218149999999994"/>
    <n v="8.7000000000000001E-4"/>
    <n v="4.2999999999999999E-4"/>
    <n v="3.0000000000000001E-5"/>
    <n v="2.3000000000000001E-4"/>
    <n v="3.0000000000000001E-3"/>
    <n v="-0.17823"/>
  </r>
  <r>
    <x v="2"/>
    <x v="2"/>
    <x v="3"/>
    <x v="0"/>
    <n v="0"/>
    <n v="373"/>
    <n v="0"/>
    <n v="0"/>
    <n v="0"/>
    <n v="0"/>
    <n v="0"/>
    <n v="0"/>
    <n v="0"/>
  </r>
  <r>
    <x v="2"/>
    <x v="2"/>
    <x v="3"/>
    <x v="1"/>
    <n v="0.55000000000000004"/>
    <n v="373"/>
    <n v="-95.448639999999997"/>
    <n v="5.0699999999999999E-3"/>
    <n v="2.7399999999999998E-3"/>
    <n v="1.9000000000000001E-4"/>
    <n v="1.6999999999999999E-3"/>
    <n v="1.559E-2"/>
    <n v="-0.23555999999999999"/>
  </r>
  <r>
    <x v="2"/>
    <x v="2"/>
    <x v="3"/>
    <x v="2"/>
    <n v="0"/>
    <n v="373"/>
    <n v="0"/>
    <n v="0"/>
    <n v="0"/>
    <n v="0"/>
    <n v="0"/>
    <n v="0"/>
    <n v="0"/>
  </r>
  <r>
    <x v="2"/>
    <x v="2"/>
    <x v="3"/>
    <x v="3"/>
    <n v="0"/>
    <n v="373"/>
    <n v="0"/>
    <n v="0"/>
    <n v="0"/>
    <n v="0"/>
    <n v="0"/>
    <n v="0"/>
    <n v="0"/>
  </r>
  <r>
    <x v="2"/>
    <x v="2"/>
    <x v="3"/>
    <x v="4"/>
    <n v="0.04"/>
    <n v="373"/>
    <n v="-11.88815"/>
    <n v="3.5E-4"/>
    <n v="1.0000000000000001E-5"/>
    <n v="2.0000000000000001E-4"/>
    <n v="4.0000000000000002E-4"/>
    <n v="1.09E-3"/>
    <n v="-2.9340000000000001E-2"/>
  </r>
  <r>
    <x v="2"/>
    <x v="2"/>
    <x v="3"/>
    <x v="5"/>
    <n v="0"/>
    <n v="373"/>
    <n v="0"/>
    <n v="0"/>
    <n v="0"/>
    <n v="0"/>
    <n v="0"/>
    <n v="0"/>
    <n v="0"/>
  </r>
  <r>
    <x v="2"/>
    <x v="2"/>
    <x v="3"/>
    <x v="6"/>
    <n v="0"/>
    <n v="373"/>
    <n v="0"/>
    <n v="0"/>
    <n v="0"/>
    <n v="0"/>
    <n v="0"/>
    <n v="0"/>
    <n v="0"/>
  </r>
  <r>
    <x v="2"/>
    <x v="2"/>
    <x v="3"/>
    <x v="7"/>
    <n v="0"/>
    <n v="373"/>
    <n v="0"/>
    <n v="0"/>
    <n v="0"/>
    <n v="0"/>
    <n v="0"/>
    <n v="0"/>
    <n v="0"/>
  </r>
  <r>
    <x v="2"/>
    <x v="2"/>
    <x v="3"/>
    <x v="8"/>
    <n v="0"/>
    <n v="373"/>
    <n v="0"/>
    <n v="0"/>
    <n v="0"/>
    <n v="0"/>
    <n v="0"/>
    <n v="0"/>
    <n v="0"/>
  </r>
  <r>
    <x v="2"/>
    <x v="2"/>
    <x v="3"/>
    <x v="9"/>
    <n v="0"/>
    <n v="373"/>
    <n v="0"/>
    <n v="0"/>
    <n v="0"/>
    <n v="0"/>
    <n v="0"/>
    <n v="0"/>
    <n v="0"/>
  </r>
  <r>
    <x v="2"/>
    <x v="2"/>
    <x v="3"/>
    <x v="10"/>
    <n v="0.3"/>
    <n v="373"/>
    <n v="56.413119999999999"/>
    <n v="2.7599999999999999E-3"/>
    <n v="2.3600000000000001E-3"/>
    <n v="5.0000000000000002E-5"/>
    <n v="1.6000000000000001E-4"/>
    <n v="8.4200000000000004E-3"/>
    <n v="0.13922000000000001"/>
  </r>
  <r>
    <x v="2"/>
    <x v="2"/>
    <x v="4"/>
    <x v="0"/>
    <n v="0"/>
    <n v="373"/>
    <n v="0"/>
    <n v="0"/>
    <n v="0"/>
    <n v="0"/>
    <n v="0"/>
    <n v="0"/>
    <n v="0"/>
  </r>
  <r>
    <x v="2"/>
    <x v="2"/>
    <x v="4"/>
    <x v="1"/>
    <n v="0.02"/>
    <n v="373"/>
    <n v="-374.53505999999999"/>
    <n v="3.0000000000000001E-5"/>
    <n v="-2.0000000000000002E-5"/>
    <n v="1.0000000000000001E-5"/>
    <n v="1.0000000000000001E-5"/>
    <n v="5.0000000000000001E-4"/>
    <n v="-0.92432000000000003"/>
  </r>
  <r>
    <x v="2"/>
    <x v="2"/>
    <x v="4"/>
    <x v="2"/>
    <n v="0"/>
    <n v="373"/>
    <n v="0"/>
    <n v="0"/>
    <n v="0"/>
    <n v="0"/>
    <n v="0"/>
    <n v="0"/>
    <n v="0"/>
  </r>
  <r>
    <x v="2"/>
    <x v="2"/>
    <x v="4"/>
    <x v="3"/>
    <n v="0"/>
    <n v="373"/>
    <n v="0"/>
    <n v="0"/>
    <n v="0"/>
    <n v="0"/>
    <n v="0"/>
    <n v="0"/>
    <n v="0"/>
  </r>
  <r>
    <x v="2"/>
    <x v="2"/>
    <x v="4"/>
    <x v="4"/>
    <n v="3.07"/>
    <n v="373"/>
    <n v="167.36938000000001"/>
    <n v="2.8070000000000001E-2"/>
    <n v="1.42E-3"/>
    <n v="3.9570000000000001E-2"/>
    <n v="3.6600000000000001E-3"/>
    <n v="8.609E-2"/>
    <n v="0.41304999999999997"/>
  </r>
  <r>
    <x v="2"/>
    <x v="2"/>
    <x v="4"/>
    <x v="5"/>
    <n v="0"/>
    <n v="373"/>
    <n v="0"/>
    <n v="0"/>
    <n v="0"/>
    <n v="0"/>
    <n v="0"/>
    <n v="0"/>
    <n v="0"/>
  </r>
  <r>
    <x v="2"/>
    <x v="2"/>
    <x v="4"/>
    <x v="6"/>
    <n v="0.37"/>
    <n v="373"/>
    <n v="-194.38889"/>
    <n v="3.3300000000000001E-3"/>
    <n v="2.5999999999999998E-4"/>
    <n v="3.0000000000000001E-5"/>
    <n v="4.8999999999999998E-4"/>
    <n v="1.0410000000000001E-2"/>
    <n v="-0.47972999999999999"/>
  </r>
  <r>
    <x v="2"/>
    <x v="2"/>
    <x v="4"/>
    <x v="7"/>
    <n v="0"/>
    <n v="373"/>
    <n v="0"/>
    <n v="0"/>
    <n v="0"/>
    <n v="0"/>
    <n v="0"/>
    <n v="0"/>
    <n v="0"/>
  </r>
  <r>
    <x v="2"/>
    <x v="2"/>
    <x v="4"/>
    <x v="8"/>
    <n v="0"/>
    <n v="373"/>
    <n v="0"/>
    <n v="0"/>
    <n v="0"/>
    <n v="0"/>
    <n v="0"/>
    <n v="0"/>
    <n v="0"/>
  </r>
  <r>
    <x v="2"/>
    <x v="2"/>
    <x v="4"/>
    <x v="9"/>
    <n v="0"/>
    <n v="373"/>
    <n v="0"/>
    <n v="0"/>
    <n v="0"/>
    <n v="0"/>
    <n v="0"/>
    <n v="0"/>
    <n v="0"/>
  </r>
  <r>
    <x v="2"/>
    <x v="2"/>
    <x v="4"/>
    <x v="10"/>
    <n v="2.83"/>
    <n v="373"/>
    <n v="362.31909000000002"/>
    <n v="2.606E-2"/>
    <n v="1.21E-2"/>
    <n v="3.5E-4"/>
    <n v="2.9099999999999998E-3"/>
    <n v="7.9450000000000007E-2"/>
    <n v="0.89417000000000002"/>
  </r>
  <r>
    <x v="2"/>
    <x v="2"/>
    <x v="5"/>
    <x v="0"/>
    <n v="0"/>
    <n v="373"/>
    <n v="0"/>
    <n v="0"/>
    <n v="0"/>
    <n v="0"/>
    <n v="0"/>
    <n v="0"/>
    <n v="0"/>
  </r>
  <r>
    <x v="2"/>
    <x v="2"/>
    <x v="5"/>
    <x v="1"/>
    <n v="0"/>
    <n v="373"/>
    <n v="0"/>
    <n v="0"/>
    <n v="0"/>
    <n v="0"/>
    <n v="0"/>
    <n v="0"/>
    <n v="0"/>
  </r>
  <r>
    <x v="2"/>
    <x v="2"/>
    <x v="5"/>
    <x v="2"/>
    <n v="0"/>
    <n v="373"/>
    <n v="0"/>
    <n v="0"/>
    <n v="0"/>
    <n v="0"/>
    <n v="0"/>
    <n v="0"/>
    <n v="0"/>
  </r>
  <r>
    <x v="2"/>
    <x v="2"/>
    <x v="5"/>
    <x v="3"/>
    <n v="0"/>
    <n v="373"/>
    <n v="0"/>
    <n v="0"/>
    <n v="0"/>
    <n v="0"/>
    <n v="0"/>
    <n v="0"/>
    <n v="0"/>
  </r>
  <r>
    <x v="2"/>
    <x v="2"/>
    <x v="5"/>
    <x v="4"/>
    <n v="0"/>
    <n v="373"/>
    <n v="0"/>
    <n v="0"/>
    <n v="0"/>
    <n v="0"/>
    <n v="0"/>
    <n v="0"/>
    <n v="0"/>
  </r>
  <r>
    <x v="2"/>
    <x v="2"/>
    <x v="5"/>
    <x v="5"/>
    <n v="0"/>
    <n v="373"/>
    <n v="0"/>
    <n v="0"/>
    <n v="0"/>
    <n v="0"/>
    <n v="0"/>
    <n v="0"/>
    <n v="0"/>
  </r>
  <r>
    <x v="2"/>
    <x v="2"/>
    <x v="5"/>
    <x v="6"/>
    <n v="0"/>
    <n v="373"/>
    <n v="0"/>
    <n v="0"/>
    <n v="0"/>
    <n v="0"/>
    <n v="0"/>
    <n v="0"/>
    <n v="0"/>
  </r>
  <r>
    <x v="2"/>
    <x v="2"/>
    <x v="5"/>
    <x v="7"/>
    <n v="0"/>
    <n v="373"/>
    <n v="0"/>
    <n v="0"/>
    <n v="0"/>
    <n v="0"/>
    <n v="0"/>
    <n v="0"/>
    <n v="0"/>
  </r>
  <r>
    <x v="2"/>
    <x v="2"/>
    <x v="5"/>
    <x v="8"/>
    <n v="0"/>
    <n v="373"/>
    <n v="0"/>
    <n v="0"/>
    <n v="0"/>
    <n v="0"/>
    <n v="0"/>
    <n v="0"/>
    <n v="0"/>
  </r>
  <r>
    <x v="2"/>
    <x v="2"/>
    <x v="5"/>
    <x v="9"/>
    <n v="0"/>
    <n v="373"/>
    <n v="0"/>
    <n v="0"/>
    <n v="0"/>
    <n v="0"/>
    <n v="0"/>
    <n v="0"/>
    <n v="0"/>
  </r>
  <r>
    <x v="2"/>
    <x v="2"/>
    <x v="5"/>
    <x v="10"/>
    <n v="0"/>
    <n v="373"/>
    <n v="0"/>
    <n v="0"/>
    <n v="0"/>
    <n v="0"/>
    <n v="0"/>
    <n v="0"/>
    <n v="0"/>
  </r>
  <r>
    <x v="2"/>
    <x v="2"/>
    <x v="6"/>
    <x v="0"/>
    <n v="0"/>
    <n v="373"/>
    <n v="0"/>
    <n v="0"/>
    <n v="0"/>
    <n v="0"/>
    <n v="0"/>
    <n v="0"/>
    <n v="0"/>
  </r>
  <r>
    <x v="2"/>
    <x v="2"/>
    <x v="6"/>
    <x v="1"/>
    <n v="0"/>
    <n v="373"/>
    <n v="-13.400790000000001"/>
    <n v="4.0000000000000002E-4"/>
    <n v="3.5E-4"/>
    <n v="0"/>
    <n v="0"/>
    <n v="3.1E-4"/>
    <n v="-3.3070000000000002E-2"/>
  </r>
  <r>
    <x v="2"/>
    <x v="2"/>
    <x v="6"/>
    <x v="2"/>
    <n v="0"/>
    <n v="373"/>
    <n v="0"/>
    <n v="0"/>
    <n v="0"/>
    <n v="0"/>
    <n v="0"/>
    <n v="0"/>
    <n v="0"/>
  </r>
  <r>
    <x v="2"/>
    <x v="2"/>
    <x v="6"/>
    <x v="3"/>
    <n v="0"/>
    <n v="373"/>
    <n v="0"/>
    <n v="0"/>
    <n v="0"/>
    <n v="0"/>
    <n v="0"/>
    <n v="0"/>
    <n v="0"/>
  </r>
  <r>
    <x v="2"/>
    <x v="2"/>
    <x v="6"/>
    <x v="4"/>
    <n v="0"/>
    <n v="373"/>
    <n v="1.6143000000000001"/>
    <n v="4.0000000000000003E-5"/>
    <n v="0"/>
    <n v="5.0000000000000002E-5"/>
    <n v="2.0000000000000002E-5"/>
    <n v="1.2E-4"/>
    <n v="3.98E-3"/>
  </r>
  <r>
    <x v="2"/>
    <x v="2"/>
    <x v="6"/>
    <x v="5"/>
    <n v="0"/>
    <n v="373"/>
    <n v="0"/>
    <n v="0"/>
    <n v="0"/>
    <n v="0"/>
    <n v="0"/>
    <n v="0"/>
    <n v="0"/>
  </r>
  <r>
    <x v="2"/>
    <x v="2"/>
    <x v="6"/>
    <x v="6"/>
    <n v="7.49"/>
    <n v="373"/>
    <n v="53.877929999999999"/>
    <n v="6.8229999999999999E-2"/>
    <n v="0"/>
    <n v="2.7899999999999999E-3"/>
    <n v="2.5389999999999999E-2"/>
    <n v="0.20993999999999999"/>
    <n v="0.13297"/>
  </r>
  <r>
    <x v="2"/>
    <x v="2"/>
    <x v="6"/>
    <x v="7"/>
    <n v="0"/>
    <n v="373"/>
    <n v="0"/>
    <n v="0"/>
    <n v="0"/>
    <n v="0"/>
    <n v="0"/>
    <n v="0"/>
    <n v="0"/>
  </r>
  <r>
    <x v="2"/>
    <x v="2"/>
    <x v="6"/>
    <x v="8"/>
    <n v="0"/>
    <n v="373"/>
    <n v="0"/>
    <n v="0"/>
    <n v="0"/>
    <n v="0"/>
    <n v="0"/>
    <n v="0"/>
    <n v="0"/>
  </r>
  <r>
    <x v="2"/>
    <x v="2"/>
    <x v="6"/>
    <x v="9"/>
    <n v="0"/>
    <n v="373"/>
    <n v="0"/>
    <n v="0"/>
    <n v="0"/>
    <n v="0"/>
    <n v="0"/>
    <n v="0"/>
    <n v="0"/>
  </r>
  <r>
    <x v="2"/>
    <x v="2"/>
    <x v="6"/>
    <x v="10"/>
    <n v="0.77"/>
    <n v="373"/>
    <n v="-110.72357"/>
    <n v="7.0099999999999997E-3"/>
    <n v="4.79E-3"/>
    <n v="4.0000000000000003E-5"/>
    <n v="2.4000000000000001E-4"/>
    <n v="2.1579999999999998E-2"/>
    <n v="-0.27324999999999999"/>
  </r>
  <r>
    <x v="2"/>
    <x v="2"/>
    <x v="7"/>
    <x v="0"/>
    <n v="0"/>
    <n v="373"/>
    <n v="0"/>
    <n v="0"/>
    <n v="0"/>
    <n v="0"/>
    <n v="0"/>
    <n v="0"/>
    <n v="0"/>
  </r>
  <r>
    <x v="2"/>
    <x v="2"/>
    <x v="7"/>
    <x v="1"/>
    <n v="0"/>
    <n v="373"/>
    <n v="0"/>
    <n v="0"/>
    <n v="0"/>
    <n v="0"/>
    <n v="0"/>
    <n v="0"/>
    <n v="0"/>
  </r>
  <r>
    <x v="2"/>
    <x v="2"/>
    <x v="7"/>
    <x v="2"/>
    <n v="0"/>
    <n v="373"/>
    <n v="0"/>
    <n v="0"/>
    <n v="0"/>
    <n v="0"/>
    <n v="0"/>
    <n v="0"/>
    <n v="0"/>
  </r>
  <r>
    <x v="2"/>
    <x v="2"/>
    <x v="7"/>
    <x v="3"/>
    <n v="0"/>
    <n v="373"/>
    <n v="0"/>
    <n v="0"/>
    <n v="0"/>
    <n v="0"/>
    <n v="0"/>
    <n v="0"/>
    <n v="0"/>
  </r>
  <r>
    <x v="2"/>
    <x v="2"/>
    <x v="7"/>
    <x v="4"/>
    <n v="0"/>
    <n v="373"/>
    <n v="0"/>
    <n v="0"/>
    <n v="0"/>
    <n v="0"/>
    <n v="0"/>
    <n v="0"/>
    <n v="0"/>
  </r>
  <r>
    <x v="2"/>
    <x v="2"/>
    <x v="7"/>
    <x v="5"/>
    <n v="0.01"/>
    <n v="373"/>
    <n v="-1.6740000000000001E-2"/>
    <n v="5.0000000000000002E-5"/>
    <n v="2.0000000000000002E-5"/>
    <n v="5.0000000000000002E-5"/>
    <n v="0"/>
    <n v="1.4999999999999999E-4"/>
    <n v="-4.0000000000000003E-5"/>
  </r>
  <r>
    <x v="2"/>
    <x v="2"/>
    <x v="7"/>
    <x v="6"/>
    <n v="0.01"/>
    <n v="373"/>
    <n v="0.36613000000000001"/>
    <n v="1.2999999999999999E-4"/>
    <n v="2.0000000000000002E-5"/>
    <n v="1.0000000000000001E-5"/>
    <n v="1.1E-4"/>
    <n v="3.8999999999999999E-4"/>
    <n v="8.9999999999999998E-4"/>
  </r>
  <r>
    <x v="2"/>
    <x v="2"/>
    <x v="7"/>
    <x v="7"/>
    <n v="0"/>
    <n v="373"/>
    <n v="0"/>
    <n v="0"/>
    <n v="0"/>
    <n v="0"/>
    <n v="0"/>
    <n v="0"/>
    <n v="0"/>
  </r>
  <r>
    <x v="2"/>
    <x v="2"/>
    <x v="7"/>
    <x v="8"/>
    <n v="0"/>
    <n v="373"/>
    <n v="0"/>
    <n v="0"/>
    <n v="0"/>
    <n v="0"/>
    <n v="0"/>
    <n v="0"/>
    <n v="0"/>
  </r>
  <r>
    <x v="2"/>
    <x v="2"/>
    <x v="7"/>
    <x v="9"/>
    <n v="0"/>
    <n v="373"/>
    <n v="0"/>
    <n v="0"/>
    <n v="0"/>
    <n v="0"/>
    <n v="0"/>
    <n v="0"/>
    <n v="0"/>
  </r>
  <r>
    <x v="2"/>
    <x v="2"/>
    <x v="7"/>
    <x v="10"/>
    <n v="0"/>
    <n v="373"/>
    <n v="0"/>
    <n v="0"/>
    <n v="0"/>
    <n v="0"/>
    <n v="0"/>
    <n v="0"/>
    <n v="0"/>
  </r>
  <r>
    <x v="2"/>
    <x v="2"/>
    <x v="8"/>
    <x v="0"/>
    <n v="0"/>
    <n v="373"/>
    <n v="0"/>
    <n v="0"/>
    <n v="0"/>
    <n v="0"/>
    <n v="0"/>
    <n v="0"/>
    <n v="0"/>
  </r>
  <r>
    <x v="2"/>
    <x v="2"/>
    <x v="8"/>
    <x v="1"/>
    <n v="11.77"/>
    <n v="373"/>
    <n v="136.59180000000001"/>
    <n v="0.10713"/>
    <n v="9.2100000000000001E-2"/>
    <n v="2.0899999999999998E-3"/>
    <n v="7.4400000000000004E-3"/>
    <n v="0.32989000000000002"/>
    <n v="0.33709"/>
  </r>
  <r>
    <x v="2"/>
    <x v="2"/>
    <x v="8"/>
    <x v="2"/>
    <n v="0"/>
    <n v="373"/>
    <n v="0"/>
    <n v="0"/>
    <n v="0"/>
    <n v="0"/>
    <n v="0"/>
    <n v="0"/>
    <n v="0"/>
  </r>
  <r>
    <x v="2"/>
    <x v="2"/>
    <x v="8"/>
    <x v="3"/>
    <n v="0"/>
    <n v="373"/>
    <n v="0"/>
    <n v="0"/>
    <n v="0"/>
    <n v="0"/>
    <n v="0"/>
    <n v="0"/>
    <n v="0"/>
  </r>
  <r>
    <x v="2"/>
    <x v="2"/>
    <x v="8"/>
    <x v="4"/>
    <n v="13.54"/>
    <n v="373"/>
    <n v="-241.16463999999999"/>
    <n v="0.12386"/>
    <n v="0"/>
    <n v="0.16531000000000001"/>
    <n v="5.9549999999999999E-2"/>
    <n v="0.37991999999999998"/>
    <n v="-0.59516999999999998"/>
  </r>
  <r>
    <x v="2"/>
    <x v="2"/>
    <x v="8"/>
    <x v="5"/>
    <n v="0"/>
    <n v="373"/>
    <n v="0"/>
    <n v="0"/>
    <n v="0"/>
    <n v="0"/>
    <n v="0"/>
    <n v="0"/>
    <n v="0"/>
  </r>
  <r>
    <x v="2"/>
    <x v="2"/>
    <x v="8"/>
    <x v="6"/>
    <n v="0"/>
    <n v="373"/>
    <n v="-1329.66931"/>
    <n v="-5.1999999999999995E-4"/>
    <n v="-3.1E-4"/>
    <n v="0"/>
    <n v="1.0000000000000001E-5"/>
    <n v="-9.0000000000000006E-5"/>
    <n v="-3.2814899999999998"/>
  </r>
  <r>
    <x v="2"/>
    <x v="2"/>
    <x v="8"/>
    <x v="7"/>
    <n v="0"/>
    <n v="373"/>
    <n v="0"/>
    <n v="0"/>
    <n v="0"/>
    <n v="0"/>
    <n v="0"/>
    <n v="0"/>
    <n v="0"/>
  </r>
  <r>
    <x v="2"/>
    <x v="2"/>
    <x v="8"/>
    <x v="8"/>
    <n v="1.89"/>
    <n v="373"/>
    <n v="-22.360990000000001"/>
    <n v="1.728E-2"/>
    <n v="9.4599999999999997E-3"/>
    <n v="1.6100000000000001E-3"/>
    <n v="3.3300000000000001E-3"/>
    <n v="5.2990000000000002E-2"/>
    <n v="-5.518E-2"/>
  </r>
  <r>
    <x v="2"/>
    <x v="2"/>
    <x v="8"/>
    <x v="9"/>
    <n v="0"/>
    <n v="373"/>
    <n v="0"/>
    <n v="0"/>
    <n v="0"/>
    <n v="0"/>
    <n v="0"/>
    <n v="0"/>
    <n v="0"/>
  </r>
  <r>
    <x v="2"/>
    <x v="2"/>
    <x v="8"/>
    <x v="10"/>
    <n v="13.85"/>
    <n v="373"/>
    <n v="107.15331999999999"/>
    <n v="0.12573999999999999"/>
    <n v="6.719E-2"/>
    <n v="1.7700000000000001E-3"/>
    <n v="9.1299999999999992E-3"/>
    <n v="0.38793"/>
    <n v="0.26444000000000001"/>
  </r>
  <r>
    <x v="2"/>
    <x v="3"/>
    <x v="0"/>
    <x v="0"/>
    <n v="5.42"/>
    <n v="300"/>
    <n v="60"/>
    <n v="4.8890000000000003E-2"/>
    <n v="4.2040000000000001E-2"/>
    <n v="4.0000000000000003E-5"/>
    <n v="1.7799999999999999E-3"/>
    <n v="0.15082000000000001"/>
    <n v="0.13531000000000001"/>
  </r>
  <r>
    <x v="2"/>
    <x v="3"/>
    <x v="0"/>
    <x v="1"/>
    <n v="14.19"/>
    <n v="312"/>
    <n v="290.16016000000002"/>
    <n v="0.12773000000000001"/>
    <n v="6.1929999999999999E-2"/>
    <n v="9.2999999999999992E-3"/>
    <n v="1.536E-2"/>
    <n v="0.39356000000000002"/>
    <n v="0.65029000000000003"/>
  </r>
  <r>
    <x v="2"/>
    <x v="3"/>
    <x v="0"/>
    <x v="2"/>
    <n v="0"/>
    <n v="373"/>
    <n v="0"/>
    <n v="0"/>
    <n v="0"/>
    <n v="0"/>
    <n v="0"/>
    <n v="0"/>
    <n v="0"/>
  </r>
  <r>
    <x v="2"/>
    <x v="3"/>
    <x v="0"/>
    <x v="3"/>
    <n v="0.01"/>
    <n v="300"/>
    <n v="3"/>
    <n v="6.9999999999999994E-5"/>
    <n v="3.0000000000000001E-5"/>
    <n v="0"/>
    <n v="0"/>
    <n v="2.3000000000000001E-4"/>
    <n v="6.77E-3"/>
  </r>
  <r>
    <x v="2"/>
    <x v="3"/>
    <x v="0"/>
    <x v="4"/>
    <n v="1.29"/>
    <n v="661.55"/>
    <n v="853.40002000000004"/>
    <n v="2.1180000000000001E-2"/>
    <n v="0"/>
    <n v="1.23E-3"/>
    <n v="5.6100000000000004E-3"/>
    <n v="6.4189999999999997E-2"/>
    <n v="1.61415"/>
  </r>
  <r>
    <x v="2"/>
    <x v="3"/>
    <x v="0"/>
    <x v="5"/>
    <n v="0.87"/>
    <n v="377.38"/>
    <n v="328.32001000000002"/>
    <n v="8.1499999999999993E-3"/>
    <n v="6.0999999999999997E-4"/>
    <n v="1.4499999999999999E-3"/>
    <n v="1.1900000000000001E-3"/>
    <n v="2.47E-2"/>
    <n v="0.71094999999999997"/>
  </r>
  <r>
    <x v="2"/>
    <x v="3"/>
    <x v="0"/>
    <x v="6"/>
    <n v="0.55000000000000004"/>
    <n v="506.8"/>
    <n v="278.73998999999998"/>
    <n v="6.9199999999999999E-3"/>
    <n v="6.9999999999999994E-5"/>
    <n v="2.0000000000000002E-5"/>
    <n v="1.75E-3"/>
    <n v="2.0969999999999999E-2"/>
    <n v="0.57674999999999998"/>
  </r>
  <r>
    <x v="2"/>
    <x v="3"/>
    <x v="0"/>
    <x v="7"/>
    <n v="0"/>
    <n v="373"/>
    <n v="0"/>
    <n v="0"/>
    <n v="0"/>
    <n v="0"/>
    <n v="0"/>
    <n v="0"/>
    <n v="0"/>
  </r>
  <r>
    <x v="2"/>
    <x v="3"/>
    <x v="0"/>
    <x v="8"/>
    <n v="0.81"/>
    <n v="409.27"/>
    <n v="331.51001000000002"/>
    <n v="8.2299999999999995E-3"/>
    <n v="0"/>
    <n v="2.5000000000000001E-4"/>
    <n v="1.3600000000000001E-3"/>
    <n v="2.494E-2"/>
    <n v="0.70948"/>
  </r>
  <r>
    <x v="2"/>
    <x v="3"/>
    <x v="0"/>
    <x v="9"/>
    <n v="0.55000000000000004"/>
    <n v="300"/>
    <n v="165"/>
    <n v="4.1000000000000003E-3"/>
    <n v="1.6000000000000001E-4"/>
    <n v="6.0000000000000002E-5"/>
    <n v="1.74E-3"/>
    <n v="1.2409999999999999E-2"/>
    <n v="0.37211"/>
  </r>
  <r>
    <x v="2"/>
    <x v="3"/>
    <x v="0"/>
    <x v="10"/>
    <n v="1.1499999999999999"/>
    <n v="511.83"/>
    <n v="588.60999000000004"/>
    <n v="1.461E-2"/>
    <n v="0"/>
    <n v="1.1E-4"/>
    <n v="2.4199999999999998E-3"/>
    <n v="4.4269999999999997E-2"/>
    <n v="1.1727300000000001"/>
  </r>
  <r>
    <x v="2"/>
    <x v="3"/>
    <x v="1"/>
    <x v="0"/>
    <n v="12.94"/>
    <n v="365.38"/>
    <n v="1775.75"/>
    <n v="0.11772000000000001"/>
    <n v="5.1769999999999997E-2"/>
    <n v="2.16E-3"/>
    <n v="4.1090000000000002E-2"/>
    <n v="0.36012"/>
    <n v="3.8236300000000001"/>
  </r>
  <r>
    <x v="2"/>
    <x v="3"/>
    <x v="1"/>
    <x v="1"/>
    <n v="45.26"/>
    <n v="300"/>
    <n v="1422.0001199999999"/>
    <n v="0.40461999999999998"/>
    <n v="0.19445000000000001"/>
    <n v="3.891E-2"/>
    <n v="0.2316"/>
    <n v="1.2428999999999999"/>
    <n v="3.20695"/>
  </r>
  <r>
    <x v="2"/>
    <x v="3"/>
    <x v="1"/>
    <x v="2"/>
    <n v="3.28"/>
    <n v="300"/>
    <n v="984"/>
    <n v="2.443E-2"/>
    <n v="3.8999999999999999E-4"/>
    <n v="1.4599999999999999E-3"/>
    <n v="2.0709999999999999E-2"/>
    <n v="7.4020000000000002E-2"/>
    <n v="2.21915"/>
  </r>
  <r>
    <x v="2"/>
    <x v="3"/>
    <x v="1"/>
    <x v="3"/>
    <n v="0"/>
    <n v="373"/>
    <n v="0"/>
    <n v="0"/>
    <n v="0"/>
    <n v="0"/>
    <n v="0"/>
    <n v="0"/>
    <n v="0"/>
  </r>
  <r>
    <x v="2"/>
    <x v="3"/>
    <x v="1"/>
    <x v="4"/>
    <n v="12.83"/>
    <n v="1120.8900000000001"/>
    <n v="3138.5"/>
    <n v="0.16941999999999999"/>
    <n v="1.56E-3"/>
    <n v="0.1641"/>
    <n v="0.13779"/>
    <n v="0.51739000000000002"/>
    <n v="5.5674799999999998"/>
  </r>
  <r>
    <x v="2"/>
    <x v="3"/>
    <x v="1"/>
    <x v="5"/>
    <n v="4.8099999999999996"/>
    <n v="363.82"/>
    <n v="1749.9595899999999"/>
    <n v="4.3439999999999999E-2"/>
    <n v="5.9300000000000004E-3"/>
    <n v="2.8199999999999999E-2"/>
    <n v="1.4930000000000001E-2"/>
    <n v="0.13163"/>
    <n v="3.8157700000000001"/>
  </r>
  <r>
    <x v="2"/>
    <x v="3"/>
    <x v="1"/>
    <x v="6"/>
    <n v="20.399999999999999"/>
    <n v="436.82"/>
    <n v="8911.1601599999995"/>
    <n v="0.22120000000000001"/>
    <n v="0"/>
    <n v="2.5250000000000002E-2"/>
    <n v="0.11289"/>
    <n v="0.67029000000000005"/>
    <n v="18.527629999999998"/>
  </r>
  <r>
    <x v="2"/>
    <x v="3"/>
    <x v="1"/>
    <x v="7"/>
    <n v="0"/>
    <n v="373"/>
    <n v="0"/>
    <n v="0"/>
    <n v="0"/>
    <n v="0"/>
    <n v="0"/>
    <n v="0"/>
    <n v="0"/>
  </r>
  <r>
    <x v="2"/>
    <x v="3"/>
    <x v="1"/>
    <x v="8"/>
    <n v="20.36"/>
    <n v="401.42"/>
    <n v="5427.25"/>
    <n v="0.19739999999999999"/>
    <n v="3.3790000000000001E-2"/>
    <n v="0.11532000000000001"/>
    <n v="0.11558"/>
    <n v="0.60007999999999995"/>
    <n v="11.378830000000001"/>
  </r>
  <r>
    <x v="2"/>
    <x v="3"/>
    <x v="1"/>
    <x v="9"/>
    <n v="1.65"/>
    <n v="300"/>
    <n v="495"/>
    <n v="1.2290000000000001E-2"/>
    <n v="2.5999999999999998E-4"/>
    <n v="1.2E-4"/>
    <n v="6.6699999999999997E-3"/>
    <n v="3.7229999999999999E-2"/>
    <n v="1.1163400000000001"/>
  </r>
  <r>
    <x v="2"/>
    <x v="3"/>
    <x v="1"/>
    <x v="10"/>
    <n v="4.7300000000000004"/>
    <n v="1345.67"/>
    <n v="1318.7601299999999"/>
    <n v="6.6979999999999998E-2"/>
    <n v="1.9009999999999999E-2"/>
    <n v="1.4599999999999999E-3"/>
    <n v="1.1809999999999999E-2"/>
    <n v="0.20463000000000001"/>
    <n v="2.3125399999999998"/>
  </r>
  <r>
    <x v="2"/>
    <x v="3"/>
    <x v="2"/>
    <x v="0"/>
    <n v="0.52"/>
    <n v="1110.1300000000001"/>
    <n v="577.27002000000005"/>
    <n v="1.4330000000000001E-2"/>
    <n v="3.4000000000000002E-4"/>
    <n v="4.0000000000000002E-4"/>
    <n v="8.8699999999999994E-3"/>
    <n v="4.342E-2"/>
    <n v="1.02532"/>
  </r>
  <r>
    <x v="2"/>
    <x v="3"/>
    <x v="2"/>
    <x v="1"/>
    <n v="6.34"/>
    <n v="300"/>
    <n v="1182.0001199999999"/>
    <n v="5.0930000000000003E-2"/>
    <n v="1.11E-2"/>
    <n v="9.6900000000000007E-3"/>
    <n v="5.586E-2"/>
    <n v="0.15625"/>
    <n v="2.6656900000000001"/>
  </r>
  <r>
    <x v="2"/>
    <x v="3"/>
    <x v="2"/>
    <x v="2"/>
    <n v="0.06"/>
    <n v="300"/>
    <n v="18"/>
    <n v="4.4999999999999999E-4"/>
    <n v="0"/>
    <n v="0"/>
    <n v="1E-4"/>
    <n v="1.3500000000000001E-3"/>
    <n v="4.0590000000000001E-2"/>
  </r>
  <r>
    <x v="2"/>
    <x v="3"/>
    <x v="2"/>
    <x v="3"/>
    <n v="0"/>
    <n v="373"/>
    <n v="0"/>
    <n v="0"/>
    <n v="0"/>
    <n v="0"/>
    <n v="0"/>
    <n v="0"/>
    <n v="0"/>
  </r>
  <r>
    <x v="2"/>
    <x v="3"/>
    <x v="2"/>
    <x v="4"/>
    <n v="2"/>
    <n v="1339.67"/>
    <n v="2652.5500499999998"/>
    <n v="6.5979999999999997E-2"/>
    <n v="0"/>
    <n v="9.5170000000000005E-2"/>
    <n v="3.193E-2"/>
    <n v="0.19994999999999999"/>
    <n v="4.6248899999999997"/>
  </r>
  <r>
    <x v="2"/>
    <x v="3"/>
    <x v="2"/>
    <x v="5"/>
    <n v="0.97"/>
    <n v="400.81"/>
    <n v="388.78998000000001"/>
    <n v="9.6500000000000006E-3"/>
    <n v="1.2700000000000001E-3"/>
    <n v="5.1500000000000001E-3"/>
    <n v="3.5400000000000002E-3"/>
    <n v="2.9239999999999999E-2"/>
    <n v="0.82289999999999996"/>
  </r>
  <r>
    <x v="2"/>
    <x v="3"/>
    <x v="2"/>
    <x v="6"/>
    <n v="2.76"/>
    <n v="447.37"/>
    <n v="1234.73999"/>
    <n v="3.065E-2"/>
    <n v="1.4300000000000001E-3"/>
    <n v="7.2999999999999996E-4"/>
    <n v="1.294E-2"/>
    <n v="9.2880000000000004E-2"/>
    <n v="2.5514899999999998"/>
  </r>
  <r>
    <x v="2"/>
    <x v="3"/>
    <x v="2"/>
    <x v="7"/>
    <n v="0"/>
    <n v="373"/>
    <n v="0"/>
    <n v="0"/>
    <n v="0"/>
    <n v="0"/>
    <n v="0"/>
    <n v="0"/>
    <n v="0"/>
  </r>
  <r>
    <x v="2"/>
    <x v="3"/>
    <x v="2"/>
    <x v="8"/>
    <n v="4.0999999999999996"/>
    <n v="386.82"/>
    <n v="1585.9499499999999"/>
    <n v="3.9370000000000002E-2"/>
    <n v="0"/>
    <n v="3.7399999999999998E-3"/>
    <n v="3.524E-2"/>
    <n v="0.11928999999999999"/>
    <n v="3.3937400000000002"/>
  </r>
  <r>
    <x v="2"/>
    <x v="3"/>
    <x v="2"/>
    <x v="9"/>
    <n v="0.65"/>
    <n v="398.22"/>
    <n v="258.83999999999997"/>
    <n v="6.43E-3"/>
    <n v="6.9999999999999999E-4"/>
    <n v="8.0000000000000007E-5"/>
    <n v="2.6800000000000001E-3"/>
    <n v="1.9470000000000001E-2"/>
    <n v="0.54984"/>
  </r>
  <r>
    <x v="2"/>
    <x v="3"/>
    <x v="2"/>
    <x v="10"/>
    <n v="1.59"/>
    <n v="361.66"/>
    <n v="535.26000999999997"/>
    <n v="1.4160000000000001E-2"/>
    <n v="4.2999999999999999E-4"/>
    <n v="4.8000000000000001E-4"/>
    <n v="4.3600000000000002E-3"/>
    <n v="4.3270000000000003E-2"/>
    <n v="1.15503"/>
  </r>
  <r>
    <x v="2"/>
    <x v="3"/>
    <x v="3"/>
    <x v="0"/>
    <n v="0.27"/>
    <n v="803.7"/>
    <n v="217"/>
    <n v="5.3899999999999998E-3"/>
    <n v="3.2000000000000003E-4"/>
    <n v="1.4999999999999999E-4"/>
    <n v="2.1900000000000001E-3"/>
    <n v="1.6320000000000001E-2"/>
    <n v="0.39491999999999999"/>
  </r>
  <r>
    <x v="2"/>
    <x v="3"/>
    <x v="3"/>
    <x v="1"/>
    <n v="1.36"/>
    <n v="300"/>
    <n v="243"/>
    <n v="1.11E-2"/>
    <n v="2.81E-3"/>
    <n v="8.5999999999999998E-4"/>
    <n v="7.8100000000000001E-3"/>
    <n v="3.3869999999999997E-2"/>
    <n v="0.54801999999999995"/>
  </r>
  <r>
    <x v="2"/>
    <x v="3"/>
    <x v="3"/>
    <x v="2"/>
    <n v="0"/>
    <n v="373"/>
    <n v="0"/>
    <n v="0"/>
    <n v="0"/>
    <n v="0"/>
    <n v="0"/>
    <n v="0"/>
    <n v="0"/>
  </r>
  <r>
    <x v="2"/>
    <x v="3"/>
    <x v="3"/>
    <x v="3"/>
    <n v="0"/>
    <n v="373"/>
    <n v="0"/>
    <n v="0"/>
    <n v="0"/>
    <n v="0"/>
    <n v="0"/>
    <n v="0"/>
    <n v="0"/>
  </r>
  <r>
    <x v="2"/>
    <x v="3"/>
    <x v="3"/>
    <x v="4"/>
    <n v="0.93"/>
    <n v="668.13"/>
    <n v="594.64000999999996"/>
    <n v="1.511E-2"/>
    <n v="1.0000000000000001E-5"/>
    <n v="2.9399999999999999E-3"/>
    <n v="1.822E-2"/>
    <n v="4.5809999999999997E-2"/>
    <n v="1.1238900000000001"/>
  </r>
  <r>
    <x v="2"/>
    <x v="3"/>
    <x v="3"/>
    <x v="5"/>
    <n v="0.18"/>
    <n v="754.22"/>
    <n v="135.75998999999999"/>
    <n v="3.3700000000000002E-3"/>
    <n v="2.9E-4"/>
    <n v="4.6999999999999999E-4"/>
    <n v="3.6999999999999999E-4"/>
    <n v="1.021E-2"/>
    <n v="0.25579000000000002"/>
  </r>
  <r>
    <x v="2"/>
    <x v="3"/>
    <x v="3"/>
    <x v="6"/>
    <n v="2.17"/>
    <n v="376.82"/>
    <n v="817.68993999999998"/>
    <n v="2.0299999999999999E-2"/>
    <n v="0"/>
    <n v="5.6999999999999998E-4"/>
    <n v="1.3299999999999999E-2"/>
    <n v="6.1510000000000002E-2"/>
    <n v="1.7524"/>
  </r>
  <r>
    <x v="2"/>
    <x v="3"/>
    <x v="3"/>
    <x v="7"/>
    <n v="0"/>
    <n v="373"/>
    <n v="0"/>
    <n v="0"/>
    <n v="0"/>
    <n v="0"/>
    <n v="0"/>
    <n v="0"/>
    <n v="0"/>
  </r>
  <r>
    <x v="2"/>
    <x v="3"/>
    <x v="3"/>
    <x v="8"/>
    <n v="1.6"/>
    <n v="325.08"/>
    <n v="520.13"/>
    <n v="1.291E-2"/>
    <n v="5.5000000000000003E-4"/>
    <n v="1.2E-4"/>
    <n v="3.8800000000000002E-3"/>
    <n v="3.9120000000000002E-2"/>
    <n v="1.1544700000000001"/>
  </r>
  <r>
    <x v="2"/>
    <x v="3"/>
    <x v="3"/>
    <x v="9"/>
    <n v="0.43"/>
    <n v="300"/>
    <n v="129"/>
    <n v="3.2000000000000002E-3"/>
    <n v="0"/>
    <n v="1.0000000000000001E-5"/>
    <n v="1.15E-3"/>
    <n v="9.7000000000000003E-3"/>
    <n v="0.29093000000000002"/>
  </r>
  <r>
    <x v="2"/>
    <x v="3"/>
    <x v="3"/>
    <x v="10"/>
    <n v="0.33"/>
    <n v="1230.67"/>
    <n v="36.92"/>
    <n v="3.6800000000000001E-3"/>
    <n v="2.3600000000000001E-3"/>
    <n v="9.0000000000000006E-5"/>
    <n v="2.9E-4"/>
    <n v="1.12E-2"/>
    <n v="6.6110000000000002E-2"/>
  </r>
  <r>
    <x v="2"/>
    <x v="3"/>
    <x v="4"/>
    <x v="0"/>
    <n v="0.22"/>
    <n v="467.64"/>
    <n v="102.88"/>
    <n v="2.5500000000000002E-3"/>
    <n v="0"/>
    <n v="6.0000000000000002E-5"/>
    <n v="6.4000000000000005E-4"/>
    <n v="7.7400000000000004E-3"/>
    <n v="0.20724000000000001"/>
  </r>
  <r>
    <x v="2"/>
    <x v="3"/>
    <x v="4"/>
    <x v="1"/>
    <n v="0.13"/>
    <n v="300"/>
    <n v="33"/>
    <n v="8.4999999999999995E-4"/>
    <n v="-2.0000000000000002E-5"/>
    <n v="1.6000000000000001E-4"/>
    <n v="1.7000000000000001E-4"/>
    <n v="2.98E-3"/>
    <n v="7.442E-2"/>
  </r>
  <r>
    <x v="2"/>
    <x v="3"/>
    <x v="4"/>
    <x v="2"/>
    <n v="0"/>
    <n v="373"/>
    <n v="0"/>
    <n v="0"/>
    <n v="0"/>
    <n v="0"/>
    <n v="0"/>
    <n v="0"/>
    <n v="0"/>
  </r>
  <r>
    <x v="2"/>
    <x v="3"/>
    <x v="4"/>
    <x v="3"/>
    <n v="0"/>
    <n v="373"/>
    <n v="0"/>
    <n v="0"/>
    <n v="0"/>
    <n v="0"/>
    <n v="0"/>
    <n v="0"/>
    <n v="0"/>
  </r>
  <r>
    <x v="2"/>
    <x v="3"/>
    <x v="4"/>
    <x v="4"/>
    <n v="3.15"/>
    <n v="1468"/>
    <n v="117.43993"/>
    <n v="3.099E-2"/>
    <n v="1.42E-3"/>
    <n v="4.0849999999999997E-2"/>
    <n v="4.2500000000000003E-3"/>
    <n v="9.493E-2"/>
    <n v="0.20282"/>
  </r>
  <r>
    <x v="2"/>
    <x v="3"/>
    <x v="4"/>
    <x v="5"/>
    <n v="0.08"/>
    <n v="455.25"/>
    <n v="36.42"/>
    <n v="8.9999999999999998E-4"/>
    <n v="2.0000000000000002E-5"/>
    <n v="2.5999999999999998E-4"/>
    <n v="4.0000000000000003E-5"/>
    <n v="2.7399999999999998E-3"/>
    <n v="7.5740000000000002E-2"/>
  </r>
  <r>
    <x v="2"/>
    <x v="3"/>
    <x v="4"/>
    <x v="6"/>
    <n v="0.53"/>
    <n v="533.62"/>
    <n v="85.38"/>
    <n v="5.45E-3"/>
    <n v="2.7999999999999998E-4"/>
    <n v="4.0000000000000003E-5"/>
    <n v="6.3000000000000003E-4"/>
    <n v="1.6830000000000001E-2"/>
    <n v="0.17094999999999999"/>
  </r>
  <r>
    <x v="2"/>
    <x v="3"/>
    <x v="4"/>
    <x v="7"/>
    <n v="0"/>
    <n v="373"/>
    <n v="0"/>
    <n v="0"/>
    <n v="0"/>
    <n v="0"/>
    <n v="0"/>
    <n v="0"/>
    <n v="0"/>
  </r>
  <r>
    <x v="2"/>
    <x v="3"/>
    <x v="4"/>
    <x v="8"/>
    <n v="0.43"/>
    <n v="404.42"/>
    <n v="173.89999"/>
    <n v="4.3200000000000001E-3"/>
    <n v="1.8000000000000001E-4"/>
    <n v="7.6999999999999996E-4"/>
    <n v="1.0300000000000001E-3"/>
    <n v="1.308E-2"/>
    <n v="0.36641000000000001"/>
  </r>
  <r>
    <x v="2"/>
    <x v="3"/>
    <x v="4"/>
    <x v="9"/>
    <n v="0.05"/>
    <n v="311.60000000000002"/>
    <n v="15.58"/>
    <n v="3.8999999999999999E-4"/>
    <n v="0"/>
    <n v="1.0000000000000001E-5"/>
    <n v="8.0000000000000007E-5"/>
    <n v="1.17E-3"/>
    <n v="3.492E-2"/>
  </r>
  <r>
    <x v="2"/>
    <x v="3"/>
    <x v="4"/>
    <x v="10"/>
    <n v="3.02"/>
    <n v="445.89"/>
    <n v="84.719970000000004"/>
    <n v="2.8160000000000001E-2"/>
    <n v="1.21E-2"/>
    <n v="3.8000000000000002E-4"/>
    <n v="3.1700000000000001E-3"/>
    <n v="8.5819999999999994E-2"/>
    <n v="0.17427999999999999"/>
  </r>
  <r>
    <x v="2"/>
    <x v="3"/>
    <x v="5"/>
    <x v="0"/>
    <n v="0"/>
    <n v="373"/>
    <n v="0"/>
    <n v="0"/>
    <n v="0"/>
    <n v="0"/>
    <n v="0"/>
    <n v="0"/>
    <n v="0"/>
  </r>
  <r>
    <x v="2"/>
    <x v="3"/>
    <x v="5"/>
    <x v="1"/>
    <n v="0"/>
    <n v="373"/>
    <n v="0"/>
    <n v="0"/>
    <n v="0"/>
    <n v="0"/>
    <n v="0"/>
    <n v="0"/>
    <n v="0"/>
  </r>
  <r>
    <x v="2"/>
    <x v="3"/>
    <x v="5"/>
    <x v="2"/>
    <n v="0"/>
    <n v="373"/>
    <n v="0"/>
    <n v="0"/>
    <n v="0"/>
    <n v="0"/>
    <n v="0"/>
    <n v="0"/>
    <n v="0"/>
  </r>
  <r>
    <x v="2"/>
    <x v="3"/>
    <x v="5"/>
    <x v="3"/>
    <n v="0"/>
    <n v="373"/>
    <n v="0"/>
    <n v="0"/>
    <n v="0"/>
    <n v="0"/>
    <n v="0"/>
    <n v="0"/>
    <n v="0"/>
  </r>
  <r>
    <x v="2"/>
    <x v="3"/>
    <x v="5"/>
    <x v="4"/>
    <n v="0.01"/>
    <n v="307"/>
    <n v="3.07"/>
    <n v="8.0000000000000007E-5"/>
    <n v="0"/>
    <n v="3.0000000000000001E-5"/>
    <n v="4.0000000000000003E-5"/>
    <n v="2.3000000000000001E-4"/>
    <n v="6.8999999999999999E-3"/>
  </r>
  <r>
    <x v="2"/>
    <x v="3"/>
    <x v="5"/>
    <x v="5"/>
    <n v="0"/>
    <n v="373"/>
    <n v="0"/>
    <n v="0"/>
    <n v="0"/>
    <n v="0"/>
    <n v="0"/>
    <n v="0"/>
    <n v="0"/>
  </r>
  <r>
    <x v="2"/>
    <x v="3"/>
    <x v="5"/>
    <x v="6"/>
    <n v="0.01"/>
    <n v="300"/>
    <n v="3"/>
    <n v="6.9999999999999994E-5"/>
    <n v="0"/>
    <n v="0"/>
    <n v="1.0000000000000001E-5"/>
    <n v="2.3000000000000001E-4"/>
    <n v="6.77E-3"/>
  </r>
  <r>
    <x v="2"/>
    <x v="3"/>
    <x v="5"/>
    <x v="7"/>
    <n v="0"/>
    <n v="373"/>
    <n v="0"/>
    <n v="0"/>
    <n v="0"/>
    <n v="0"/>
    <n v="0"/>
    <n v="0"/>
    <n v="0"/>
  </r>
  <r>
    <x v="2"/>
    <x v="3"/>
    <x v="5"/>
    <x v="8"/>
    <n v="0"/>
    <n v="373"/>
    <n v="0"/>
    <n v="0"/>
    <n v="0"/>
    <n v="0"/>
    <n v="0"/>
    <n v="0"/>
    <n v="0"/>
  </r>
  <r>
    <x v="2"/>
    <x v="3"/>
    <x v="5"/>
    <x v="9"/>
    <n v="0.01"/>
    <n v="361"/>
    <n v="3.61"/>
    <n v="9.0000000000000006E-5"/>
    <n v="0"/>
    <n v="1.0000000000000001E-5"/>
    <n v="1.1E-4"/>
    <n v="2.7E-4"/>
    <n v="7.9000000000000008E-3"/>
  </r>
  <r>
    <x v="2"/>
    <x v="3"/>
    <x v="5"/>
    <x v="10"/>
    <n v="0"/>
    <n v="373"/>
    <n v="0"/>
    <n v="0"/>
    <n v="0"/>
    <n v="0"/>
    <n v="0"/>
    <n v="0"/>
    <n v="0"/>
  </r>
  <r>
    <x v="2"/>
    <x v="3"/>
    <x v="6"/>
    <x v="0"/>
    <n v="0.23"/>
    <n v="582.48"/>
    <n v="133.97"/>
    <n v="3.3300000000000001E-3"/>
    <n v="0"/>
    <n v="5.0000000000000002E-5"/>
    <n v="7.2000000000000005E-4"/>
    <n v="1.008E-2"/>
    <n v="0.26484000000000002"/>
  </r>
  <r>
    <x v="2"/>
    <x v="3"/>
    <x v="6"/>
    <x v="1"/>
    <n v="0.14000000000000001"/>
    <n v="447.14"/>
    <n v="62.6"/>
    <n v="1.9599999999999999E-3"/>
    <n v="3.5E-4"/>
    <n v="3.6999999999999999E-4"/>
    <n v="3.6000000000000002E-4"/>
    <n v="5.0099999999999997E-3"/>
    <n v="0.13241"/>
  </r>
  <r>
    <x v="2"/>
    <x v="3"/>
    <x v="6"/>
    <x v="2"/>
    <n v="0"/>
    <n v="373"/>
    <n v="0"/>
    <n v="0"/>
    <n v="0"/>
    <n v="0"/>
    <n v="0"/>
    <n v="0"/>
    <n v="0"/>
  </r>
  <r>
    <x v="2"/>
    <x v="3"/>
    <x v="6"/>
    <x v="3"/>
    <n v="0"/>
    <n v="373"/>
    <n v="0"/>
    <n v="0"/>
    <n v="0"/>
    <n v="0"/>
    <n v="0"/>
    <n v="0"/>
    <n v="0"/>
  </r>
  <r>
    <x v="2"/>
    <x v="3"/>
    <x v="6"/>
    <x v="4"/>
    <n v="0.4"/>
    <n v="1000.1"/>
    <n v="400.03998000000001"/>
    <n v="9.9699999999999997E-3"/>
    <n v="0"/>
    <n v="4.0699999999999998E-3"/>
    <n v="6.7200000000000003E-3"/>
    <n v="3.0210000000000001E-2"/>
    <n v="0.71963999999999995"/>
  </r>
  <r>
    <x v="2"/>
    <x v="3"/>
    <x v="6"/>
    <x v="5"/>
    <n v="0.06"/>
    <n v="603.5"/>
    <n v="36.21"/>
    <n v="8.9999999999999998E-4"/>
    <n v="0"/>
    <n v="3.2000000000000003E-4"/>
    <n v="1.9000000000000001E-4"/>
    <n v="2.7200000000000002E-3"/>
    <n v="7.3020000000000002E-2"/>
  </r>
  <r>
    <x v="2"/>
    <x v="3"/>
    <x v="6"/>
    <x v="6"/>
    <n v="7.97"/>
    <n v="416.69"/>
    <n v="200.01000999999999"/>
    <n v="7.3200000000000001E-2"/>
    <n v="0"/>
    <n v="2.9199999999999999E-3"/>
    <n v="2.6499999999999999E-2"/>
    <n v="0.22499"/>
    <n v="0.41761999999999999"/>
  </r>
  <r>
    <x v="2"/>
    <x v="3"/>
    <x v="6"/>
    <x v="7"/>
    <n v="0"/>
    <n v="373"/>
    <n v="0"/>
    <n v="0"/>
    <n v="0"/>
    <n v="0"/>
    <n v="0"/>
    <n v="0"/>
    <n v="0"/>
  </r>
  <r>
    <x v="2"/>
    <x v="3"/>
    <x v="6"/>
    <x v="8"/>
    <n v="0.79"/>
    <n v="363.09"/>
    <n v="286.83999999999997"/>
    <n v="7.1199999999999996E-3"/>
    <n v="0"/>
    <n v="1.06E-3"/>
    <n v="2.0500000000000002E-3"/>
    <n v="2.1579999999999998E-2"/>
    <n v="0.61311000000000004"/>
  </r>
  <r>
    <x v="2"/>
    <x v="3"/>
    <x v="6"/>
    <x v="9"/>
    <n v="0.12"/>
    <n v="509.83"/>
    <n v="61.18"/>
    <n v="1.5200000000000001E-3"/>
    <n v="0"/>
    <n v="5.0000000000000002E-5"/>
    <n v="2.0000000000000001E-4"/>
    <n v="4.5999999999999999E-3"/>
    <n v="0.12539"/>
  </r>
  <r>
    <x v="2"/>
    <x v="3"/>
    <x v="6"/>
    <x v="10"/>
    <n v="0.79"/>
    <n v="300"/>
    <n v="6"/>
    <n v="7.1599999999999997E-3"/>
    <n v="4.79E-3"/>
    <n v="5.0000000000000002E-5"/>
    <n v="2.7E-4"/>
    <n v="2.2030000000000001E-2"/>
    <n v="1.353E-2"/>
  </r>
  <r>
    <x v="2"/>
    <x v="3"/>
    <x v="7"/>
    <x v="0"/>
    <n v="0.56999999999999995"/>
    <n v="389.47"/>
    <n v="222"/>
    <n v="5.5100000000000001E-3"/>
    <n v="0"/>
    <n v="6.9999999999999994E-5"/>
    <n v="2.1800000000000001E-3"/>
    <n v="1.67E-2"/>
    <n v="0.46523999999999999"/>
  </r>
  <r>
    <x v="2"/>
    <x v="3"/>
    <x v="7"/>
    <x v="1"/>
    <n v="0.48"/>
    <n v="300"/>
    <n v="144"/>
    <n v="3.5699999999999998E-3"/>
    <n v="0"/>
    <n v="6.4000000000000005E-4"/>
    <n v="1.5100000000000001E-3"/>
    <n v="1.0829999999999999E-2"/>
    <n v="0.32474999999999998"/>
  </r>
  <r>
    <x v="2"/>
    <x v="3"/>
    <x v="7"/>
    <x v="2"/>
    <n v="0.03"/>
    <n v="300"/>
    <n v="9"/>
    <n v="2.2000000000000001E-4"/>
    <n v="0"/>
    <n v="1.0000000000000001E-5"/>
    <n v="1.3999999999999999E-4"/>
    <n v="6.8000000000000005E-4"/>
    <n v="2.0299999999999999E-2"/>
  </r>
  <r>
    <x v="2"/>
    <x v="3"/>
    <x v="7"/>
    <x v="3"/>
    <n v="0"/>
    <n v="373"/>
    <n v="0"/>
    <n v="0"/>
    <n v="0"/>
    <n v="0"/>
    <n v="0"/>
    <n v="0"/>
    <n v="0"/>
  </r>
  <r>
    <x v="2"/>
    <x v="3"/>
    <x v="7"/>
    <x v="4"/>
    <n v="0.62"/>
    <n v="1139.18"/>
    <n v="706.29003999999998"/>
    <n v="1.753E-2"/>
    <n v="0"/>
    <n v="6.6400000000000001E-3"/>
    <n v="2.7029999999999998E-2"/>
    <n v="5.3129999999999997E-2"/>
    <n v="1.24753"/>
  </r>
  <r>
    <x v="2"/>
    <x v="3"/>
    <x v="7"/>
    <x v="5"/>
    <n v="0.38"/>
    <n v="1381.78"/>
    <n v="511.26006999999998"/>
    <n v="1.274E-2"/>
    <n v="2.0000000000000002E-5"/>
    <n v="1.418E-2"/>
    <n v="2.0999999999999999E-3"/>
    <n v="3.8609999999999998E-2"/>
    <n v="0.89041999999999999"/>
  </r>
  <r>
    <x v="2"/>
    <x v="3"/>
    <x v="7"/>
    <x v="6"/>
    <n v="0.81"/>
    <n v="411.94"/>
    <n v="329.54998999999998"/>
    <n v="8.3099999999999997E-3"/>
    <n v="8.8999999999999995E-4"/>
    <n v="5.8E-4"/>
    <n v="6.2899999999999996E-3"/>
    <n v="2.5180000000000001E-2"/>
    <n v="0.69864999999999999"/>
  </r>
  <r>
    <x v="2"/>
    <x v="3"/>
    <x v="7"/>
    <x v="7"/>
    <n v="0"/>
    <n v="373"/>
    <n v="0"/>
    <n v="0"/>
    <n v="0"/>
    <n v="0"/>
    <n v="0"/>
    <n v="0"/>
    <n v="0"/>
  </r>
  <r>
    <x v="2"/>
    <x v="3"/>
    <x v="7"/>
    <x v="8"/>
    <n v="1.62"/>
    <n v="351.1"/>
    <n v="568.78998000000001"/>
    <n v="1.4120000000000001E-2"/>
    <n v="0"/>
    <n v="1.89E-3"/>
    <n v="5.8599999999999998E-3"/>
    <n v="4.2779999999999999E-2"/>
    <n v="1.2411700000000001"/>
  </r>
  <r>
    <x v="2"/>
    <x v="3"/>
    <x v="7"/>
    <x v="9"/>
    <n v="0.01"/>
    <n v="300"/>
    <n v="3"/>
    <n v="6.9999999999999994E-5"/>
    <n v="4.0000000000000003E-5"/>
    <n v="0"/>
    <n v="6.0000000000000002E-5"/>
    <n v="2.3000000000000001E-4"/>
    <n v="6.77E-3"/>
  </r>
  <r>
    <x v="2"/>
    <x v="3"/>
    <x v="7"/>
    <x v="10"/>
    <n v="0.12"/>
    <n v="726"/>
    <n v="87.12"/>
    <n v="2.16E-3"/>
    <n v="0"/>
    <n v="1.0000000000000001E-5"/>
    <n v="1.08E-3"/>
    <n v="6.5500000000000003E-3"/>
    <n v="0.17057"/>
  </r>
  <r>
    <x v="2"/>
    <x v="3"/>
    <x v="8"/>
    <x v="0"/>
    <n v="1.77"/>
    <n v="395.86"/>
    <n v="700.67998999999998"/>
    <n v="1.7389999999999999E-2"/>
    <n v="7.9000000000000001E-4"/>
    <n v="7.9799999999999992E-3"/>
    <n v="6.1199999999999996E-3"/>
    <n v="5.2699999999999997E-2"/>
    <n v="1.50119"/>
  </r>
  <r>
    <x v="2"/>
    <x v="3"/>
    <x v="8"/>
    <x v="1"/>
    <n v="11.84"/>
    <n v="1354"/>
    <n v="94.779790000000006"/>
    <n v="0.10947999999999999"/>
    <n v="9.2100000000000001E-2"/>
    <n v="2.1800000000000001E-3"/>
    <n v="7.7299999999999999E-3"/>
    <n v="0.33701999999999999"/>
    <n v="0.16794999999999999"/>
  </r>
  <r>
    <x v="2"/>
    <x v="3"/>
    <x v="8"/>
    <x v="2"/>
    <n v="1.94"/>
    <n v="300"/>
    <n v="582"/>
    <n v="1.4449999999999999E-2"/>
    <n v="4.6999999999999999E-4"/>
    <n v="2.1000000000000001E-4"/>
    <n v="9.8999999999999999E-4"/>
    <n v="4.3779999999999999E-2"/>
    <n v="1.3125500000000001"/>
  </r>
  <r>
    <x v="2"/>
    <x v="3"/>
    <x v="8"/>
    <x v="3"/>
    <n v="0.04"/>
    <n v="300"/>
    <n v="12"/>
    <n v="2.9999999999999997E-4"/>
    <n v="6.9999999999999994E-5"/>
    <n v="8.0000000000000007E-5"/>
    <n v="4.0000000000000003E-5"/>
    <n v="8.9999999999999998E-4"/>
    <n v="2.7060000000000001E-2"/>
  </r>
  <r>
    <x v="2"/>
    <x v="3"/>
    <x v="8"/>
    <x v="4"/>
    <n v="18.22"/>
    <n v="796.26"/>
    <n v="3726.4995100000001"/>
    <n v="0.21636"/>
    <n v="0"/>
    <n v="0.21684"/>
    <n v="0.10668999999999999"/>
    <n v="0.66022000000000003"/>
    <n v="7.0163099999999998"/>
  </r>
  <r>
    <x v="2"/>
    <x v="3"/>
    <x v="8"/>
    <x v="5"/>
    <n v="3.29"/>
    <n v="484.5"/>
    <n v="1594.0200199999999"/>
    <n v="3.9570000000000001E-2"/>
    <n v="8.0000000000000007E-5"/>
    <n v="5.1369999999999999E-2"/>
    <n v="7.0899999999999999E-3"/>
    <n v="0.11990000000000001"/>
    <n v="3.23122"/>
  </r>
  <r>
    <x v="2"/>
    <x v="3"/>
    <x v="8"/>
    <x v="6"/>
    <n v="17.37"/>
    <n v="372.58"/>
    <n v="6471.7206999999999"/>
    <n v="0.16012000000000001"/>
    <n v="-3.1E-4"/>
    <n v="1.423E-2"/>
    <n v="5.568E-2"/>
    <n v="0.48670999999999998"/>
    <n v="13.84324"/>
  </r>
  <r>
    <x v="2"/>
    <x v="3"/>
    <x v="8"/>
    <x v="7"/>
    <n v="0"/>
    <n v="373"/>
    <n v="0"/>
    <n v="0"/>
    <n v="0"/>
    <n v="0"/>
    <n v="0"/>
    <n v="0"/>
    <n v="0"/>
  </r>
  <r>
    <x v="2"/>
    <x v="3"/>
    <x v="8"/>
    <x v="8"/>
    <n v="16.02"/>
    <n v="359.13"/>
    <n v="5074.4399400000002"/>
    <n v="0.14324000000000001"/>
    <n v="1.2800000000000001E-2"/>
    <n v="1.6250000000000001E-2"/>
    <n v="3.3570000000000003E-2"/>
    <n v="0.43468000000000001"/>
    <n v="10.98185"/>
  </r>
  <r>
    <x v="2"/>
    <x v="3"/>
    <x v="8"/>
    <x v="9"/>
    <n v="0.45"/>
    <n v="300"/>
    <n v="135"/>
    <n v="3.3500000000000001E-3"/>
    <n v="5.9000000000000003E-4"/>
    <n v="1.8000000000000001E-4"/>
    <n v="5.9999999999999995E-4"/>
    <n v="1.0149999999999999E-2"/>
    <n v="0.30446000000000001"/>
  </r>
  <r>
    <x v="2"/>
    <x v="3"/>
    <x v="8"/>
    <x v="10"/>
    <n v="20.12"/>
    <n v="351.17"/>
    <n v="2201.8603499999999"/>
    <n v="0.18038999999999999"/>
    <n v="6.719E-2"/>
    <n v="3.0799999999999998E-3"/>
    <n v="1.5900000000000001E-2"/>
    <n v="0.55354999999999999"/>
    <n v="4.8355399999999999"/>
  </r>
  <r>
    <x v="2"/>
    <x v="4"/>
    <x v="0"/>
    <x v="0"/>
    <n v="5.63"/>
    <n v="300"/>
    <n v="63"/>
    <n v="5.0450000000000002E-2"/>
    <n v="4.2270000000000002E-2"/>
    <n v="5.0000000000000002E-5"/>
    <n v="2.1199999999999999E-3"/>
    <n v="0.15556"/>
    <n v="0.14221"/>
  </r>
  <r>
    <x v="2"/>
    <x v="4"/>
    <x v="0"/>
    <x v="1"/>
    <n v="15.09"/>
    <n v="312"/>
    <n v="280.7998"/>
    <n v="0.13469999999999999"/>
    <n v="6.1929999999999999E-2"/>
    <n v="1.044E-2"/>
    <n v="1.7239999999999998E-2"/>
    <n v="0.41467999999999999"/>
    <n v="0.62988999999999995"/>
  </r>
  <r>
    <x v="2"/>
    <x v="4"/>
    <x v="0"/>
    <x v="2"/>
    <n v="0"/>
    <n v="373"/>
    <n v="0"/>
    <n v="0"/>
    <n v="0"/>
    <n v="0"/>
    <n v="0"/>
    <n v="0"/>
    <n v="0"/>
  </r>
  <r>
    <x v="2"/>
    <x v="4"/>
    <x v="0"/>
    <x v="3"/>
    <n v="0.02"/>
    <n v="300"/>
    <n v="3"/>
    <n v="1.4999999999999999E-4"/>
    <n v="6.0000000000000002E-5"/>
    <n v="1.0000000000000001E-5"/>
    <n v="1.0000000000000001E-5"/>
    <n v="4.4999999999999999E-4"/>
    <n v="6.77E-3"/>
  </r>
  <r>
    <x v="2"/>
    <x v="4"/>
    <x v="0"/>
    <x v="4"/>
    <n v="2.5499999999999998"/>
    <n v="715.52"/>
    <n v="901.55993999999998"/>
    <n v="4.3560000000000001E-2"/>
    <n v="0"/>
    <n v="2.5500000000000002E-3"/>
    <n v="1.159E-2"/>
    <n v="0.13200999999999999"/>
    <n v="1.6855100000000001"/>
  </r>
  <r>
    <x v="2"/>
    <x v="4"/>
    <x v="0"/>
    <x v="5"/>
    <n v="1.63"/>
    <n v="383.66"/>
    <n v="291.58001999999999"/>
    <n v="1.5389999999999999E-2"/>
    <n v="1.1100000000000001E-3"/>
    <n v="2.7699999999999999E-3"/>
    <n v="2.2699999999999999E-3"/>
    <n v="4.6629999999999998E-2"/>
    <n v="0.63031000000000004"/>
  </r>
  <r>
    <x v="2"/>
    <x v="4"/>
    <x v="0"/>
    <x v="6"/>
    <n v="1.0900000000000001"/>
    <n v="510.63"/>
    <n v="275.73998999999998"/>
    <n v="1.376E-2"/>
    <n v="1.1E-4"/>
    <n v="4.0000000000000003E-5"/>
    <n v="3.48E-3"/>
    <n v="4.1709999999999997E-2"/>
    <n v="0.57050999999999996"/>
  </r>
  <r>
    <x v="2"/>
    <x v="4"/>
    <x v="0"/>
    <x v="7"/>
    <n v="0"/>
    <n v="373"/>
    <n v="0"/>
    <n v="0"/>
    <n v="0"/>
    <n v="0"/>
    <n v="0"/>
    <n v="0"/>
    <n v="0"/>
  </r>
  <r>
    <x v="2"/>
    <x v="4"/>
    <x v="0"/>
    <x v="8"/>
    <n v="1.58"/>
    <n v="410.61"/>
    <n v="316.16998000000001"/>
    <n v="1.6080000000000001E-2"/>
    <n v="0"/>
    <n v="4.8000000000000001E-4"/>
    <n v="2.6700000000000001E-3"/>
    <n v="4.8719999999999999E-2"/>
    <n v="0.67693999999999999"/>
  </r>
  <r>
    <x v="2"/>
    <x v="4"/>
    <x v="0"/>
    <x v="9"/>
    <n v="1.04"/>
    <n v="300"/>
    <n v="147"/>
    <n v="7.7400000000000004E-3"/>
    <n v="2.9999999999999997E-4"/>
    <n v="1.2E-4"/>
    <n v="3.32E-3"/>
    <n v="2.3470000000000001E-2"/>
    <n v="0.33182"/>
  </r>
  <r>
    <x v="2"/>
    <x v="4"/>
    <x v="0"/>
    <x v="10"/>
    <n v="2.2400000000000002"/>
    <n v="547.65"/>
    <n v="596.94006000000002"/>
    <n v="2.9430000000000001E-2"/>
    <n v="0"/>
    <n v="2.2000000000000001E-4"/>
    <n v="4.8999999999999998E-3"/>
    <n v="8.9179999999999995E-2"/>
    <n v="1.17516"/>
  </r>
  <r>
    <x v="2"/>
    <x v="4"/>
    <x v="1"/>
    <x v="0"/>
    <n v="17.55"/>
    <n v="359.22"/>
    <n v="1656.0001199999999"/>
    <n v="0.15881999999999999"/>
    <n v="5.654E-2"/>
    <n v="3.0999999999999999E-3"/>
    <n v="5.9790000000000003E-2"/>
    <n v="0.48469000000000001"/>
    <n v="3.5835400000000002"/>
  </r>
  <r>
    <x v="2"/>
    <x v="4"/>
    <x v="1"/>
    <x v="1"/>
    <n v="48.98"/>
    <n v="300"/>
    <n v="1115.99902"/>
    <n v="0.43231999999999998"/>
    <n v="0.19821"/>
    <n v="4.4549999999999999E-2"/>
    <n v="0.26518000000000003"/>
    <n v="1.32684"/>
    <n v="2.5191499999999998"/>
  </r>
  <r>
    <x v="2"/>
    <x v="4"/>
    <x v="1"/>
    <x v="2"/>
    <n v="6.12"/>
    <n v="300"/>
    <n v="852"/>
    <n v="4.5569999999999999E-2"/>
    <n v="4.6000000000000001E-4"/>
    <n v="2.7499999999999998E-3"/>
    <n v="3.8960000000000002E-2"/>
    <n v="0.1381"/>
    <n v="1.92323"/>
  </r>
  <r>
    <x v="2"/>
    <x v="4"/>
    <x v="1"/>
    <x v="3"/>
    <n v="0"/>
    <n v="373"/>
    <n v="0"/>
    <n v="0"/>
    <n v="0"/>
    <n v="0"/>
    <n v="0"/>
    <n v="0"/>
    <n v="0"/>
  </r>
  <r>
    <x v="2"/>
    <x v="4"/>
    <x v="1"/>
    <x v="4"/>
    <n v="15.79"/>
    <n v="1153.6500000000001"/>
    <n v="3414.7997999999998"/>
    <n v="0.25418000000000002"/>
    <n v="1.56E-3"/>
    <n v="0.19625999999999999"/>
    <n v="0.24259"/>
    <n v="0.77424999999999999"/>
    <n v="6.0422500000000001"/>
  </r>
  <r>
    <x v="2"/>
    <x v="4"/>
    <x v="1"/>
    <x v="5"/>
    <n v="9.08"/>
    <n v="369.6"/>
    <n v="1578.17993"/>
    <n v="8.2610000000000003E-2"/>
    <n v="1.086E-2"/>
    <n v="5.459E-2"/>
    <n v="2.8899999999999999E-2"/>
    <n v="0.25034000000000001"/>
    <n v="3.4354399999999998"/>
  </r>
  <r>
    <x v="2"/>
    <x v="4"/>
    <x v="1"/>
    <x v="6"/>
    <n v="39.369999999999997"/>
    <n v="442.04"/>
    <n v="8385.5390599999992"/>
    <n v="0.42934"/>
    <n v="0"/>
    <n v="4.922E-2"/>
    <n v="0.22004000000000001"/>
    <n v="1.30104"/>
    <n v="17.407859999999999"/>
  </r>
  <r>
    <x v="2"/>
    <x v="4"/>
    <x v="1"/>
    <x v="7"/>
    <n v="0"/>
    <n v="373"/>
    <n v="0"/>
    <n v="0"/>
    <n v="0"/>
    <n v="0"/>
    <n v="0"/>
    <n v="0"/>
    <n v="0"/>
  </r>
  <r>
    <x v="2"/>
    <x v="4"/>
    <x v="1"/>
    <x v="8"/>
    <n v="32.700000000000003"/>
    <n v="419.89"/>
    <n v="5181.3906200000001"/>
    <n v="0.32601000000000002"/>
    <n v="3.4439999999999998E-2"/>
    <n v="0.20066000000000001"/>
    <n v="0.21437"/>
    <n v="0.98982000000000003"/>
    <n v="10.76301"/>
  </r>
  <r>
    <x v="2"/>
    <x v="4"/>
    <x v="1"/>
    <x v="9"/>
    <n v="3.11"/>
    <n v="300"/>
    <n v="437.99997000000002"/>
    <n v="2.316E-2"/>
    <n v="4.8999999999999998E-4"/>
    <n v="2.3000000000000001E-4"/>
    <n v="1.257E-2"/>
    <n v="7.0180000000000006E-2"/>
    <n v="0.98870000000000002"/>
  </r>
  <r>
    <x v="2"/>
    <x v="4"/>
    <x v="1"/>
    <x v="10"/>
    <n v="5.58"/>
    <n v="1460.47"/>
    <n v="1241.3998999999999"/>
    <n v="9.7790000000000002E-2"/>
    <n v="1.9179999999999999E-2"/>
    <n v="1.9300000000000001E-3"/>
    <n v="1.5570000000000001E-2"/>
    <n v="0.29801"/>
    <n v="2.1630600000000002"/>
  </r>
  <r>
    <x v="2"/>
    <x v="4"/>
    <x v="2"/>
    <x v="0"/>
    <n v="0.88"/>
    <n v="1238.31"/>
    <n v="445.79007000000001"/>
    <n v="2.5389999999999999E-2"/>
    <n v="4.2999999999999999E-4"/>
    <n v="7.1000000000000002E-4"/>
    <n v="1.583E-2"/>
    <n v="7.6950000000000005E-2"/>
    <n v="0.78444999999999998"/>
  </r>
  <r>
    <x v="2"/>
    <x v="4"/>
    <x v="2"/>
    <x v="1"/>
    <n v="9.69"/>
    <n v="300"/>
    <n v="1005"/>
    <n v="7.5880000000000003E-2"/>
    <n v="1.11E-2"/>
    <n v="1.6029999999999999E-2"/>
    <n v="9.2429999999999998E-2"/>
    <n v="0.23183999999999999"/>
    <n v="2.2685900000000001"/>
  </r>
  <r>
    <x v="2"/>
    <x v="4"/>
    <x v="2"/>
    <x v="2"/>
    <n v="0.11"/>
    <n v="300"/>
    <n v="15"/>
    <n v="8.1999999999999998E-4"/>
    <n v="0"/>
    <n v="1.0000000000000001E-5"/>
    <n v="1.8000000000000001E-4"/>
    <n v="2.48E-3"/>
    <n v="3.3860000000000001E-2"/>
  </r>
  <r>
    <x v="2"/>
    <x v="4"/>
    <x v="2"/>
    <x v="3"/>
    <n v="0"/>
    <n v="373"/>
    <n v="0"/>
    <n v="0"/>
    <n v="0"/>
    <n v="0"/>
    <n v="0"/>
    <n v="0"/>
    <n v="0"/>
  </r>
  <r>
    <x v="2"/>
    <x v="4"/>
    <x v="2"/>
    <x v="4"/>
    <n v="4.0199999999999996"/>
    <n v="1369.14"/>
    <n v="2765.6601599999999"/>
    <n v="0.13463"/>
    <n v="0"/>
    <n v="0.19458"/>
    <n v="6.4269999999999994E-2"/>
    <n v="0.40798000000000001"/>
    <n v="4.81386"/>
  </r>
  <r>
    <x v="2"/>
    <x v="4"/>
    <x v="2"/>
    <x v="5"/>
    <n v="1.67"/>
    <n v="429.9"/>
    <n v="300.92998999999998"/>
    <n v="1.712E-2"/>
    <n v="2.0799999999999998E-3"/>
    <n v="9.3500000000000007E-3"/>
    <n v="6.43E-3"/>
    <n v="5.1880000000000003E-2"/>
    <n v="0.62809999999999999"/>
  </r>
  <r>
    <x v="2"/>
    <x v="4"/>
    <x v="2"/>
    <x v="6"/>
    <n v="5.0599999999999996"/>
    <n v="445.84"/>
    <n v="1025.43994"/>
    <n v="5.6099999999999997E-2"/>
    <n v="2.65E-3"/>
    <n v="1.33E-3"/>
    <n v="2.3630000000000002E-2"/>
    <n v="0.17000999999999999"/>
    <n v="2.1217800000000002"/>
  </r>
  <r>
    <x v="2"/>
    <x v="4"/>
    <x v="2"/>
    <x v="7"/>
    <n v="0"/>
    <n v="373"/>
    <n v="0"/>
    <n v="0"/>
    <n v="0"/>
    <n v="0"/>
    <n v="0"/>
    <n v="0"/>
    <n v="0"/>
  </r>
  <r>
    <x v="2"/>
    <x v="4"/>
    <x v="2"/>
    <x v="8"/>
    <n v="7.45"/>
    <n v="393.94"/>
    <n v="1319.69019"/>
    <n v="7.2120000000000004E-2"/>
    <n v="0"/>
    <n v="6.8900000000000003E-3"/>
    <n v="6.4930000000000002E-2"/>
    <n v="0.21856"/>
    <n v="2.8146100000000001"/>
  </r>
  <r>
    <x v="2"/>
    <x v="4"/>
    <x v="2"/>
    <x v="9"/>
    <n v="1.1200000000000001"/>
    <n v="401.87"/>
    <n v="188.88"/>
    <n v="1.111E-2"/>
    <n v="1.08E-3"/>
    <n v="1.4999999999999999E-4"/>
    <n v="4.7299999999999998E-3"/>
    <n v="3.3680000000000002E-2"/>
    <n v="0.40090999999999999"/>
  </r>
  <r>
    <x v="2"/>
    <x v="4"/>
    <x v="2"/>
    <x v="10"/>
    <n v="2.88"/>
    <n v="351.89"/>
    <n v="453.93997000000002"/>
    <n v="2.5420000000000002E-2"/>
    <n v="4.2999999999999999E-4"/>
    <n v="8.5999999999999998E-4"/>
    <n v="7.8100000000000001E-3"/>
    <n v="7.7410000000000007E-2"/>
    <n v="0.98738000000000004"/>
  </r>
  <r>
    <x v="2"/>
    <x v="4"/>
    <x v="3"/>
    <x v="0"/>
    <n v="0.44"/>
    <n v="900"/>
    <n v="153"/>
    <n v="9.1800000000000007E-3"/>
    <n v="4.4999999999999999E-4"/>
    <n v="2.5999999999999998E-4"/>
    <n v="3.8E-3"/>
    <n v="2.7830000000000001E-2"/>
    <n v="0.27445000000000003"/>
  </r>
  <r>
    <x v="2"/>
    <x v="4"/>
    <x v="3"/>
    <x v="1"/>
    <n v="2.02"/>
    <n v="300"/>
    <n v="198"/>
    <n v="1.602E-2"/>
    <n v="2.81E-3"/>
    <n v="1.41E-3"/>
    <n v="1.2869999999999999E-2"/>
    <n v="4.8759999999999998E-2"/>
    <n v="0.44695000000000001"/>
  </r>
  <r>
    <x v="2"/>
    <x v="4"/>
    <x v="3"/>
    <x v="2"/>
    <n v="0"/>
    <n v="373"/>
    <n v="0"/>
    <n v="0"/>
    <n v="0"/>
    <n v="0"/>
    <n v="0"/>
    <n v="0"/>
    <n v="0"/>
  </r>
  <r>
    <x v="2"/>
    <x v="4"/>
    <x v="3"/>
    <x v="3"/>
    <n v="0"/>
    <n v="373"/>
    <n v="0"/>
    <n v="0"/>
    <n v="0"/>
    <n v="0"/>
    <n v="0"/>
    <n v="0"/>
    <n v="0"/>
  </r>
  <r>
    <x v="2"/>
    <x v="4"/>
    <x v="3"/>
    <x v="4"/>
    <n v="1.69"/>
    <n v="680.74"/>
    <n v="517.35991999999999"/>
    <n v="2.7949999999999999E-2"/>
    <n v="1.0000000000000001E-5"/>
    <n v="5.3200000000000001E-3"/>
    <n v="3.3709999999999997E-2"/>
    <n v="8.473E-2"/>
    <n v="0.97628999999999999"/>
  </r>
  <r>
    <x v="2"/>
    <x v="4"/>
    <x v="3"/>
    <x v="5"/>
    <n v="0.28000000000000003"/>
    <n v="1015.4"/>
    <n v="101.53999"/>
    <n v="5.8900000000000003E-3"/>
    <n v="3.6999999999999999E-4"/>
    <n v="8.1999999999999998E-4"/>
    <n v="6.4999999999999997E-4"/>
    <n v="1.7850000000000001E-2"/>
    <n v="0.18507999999999999"/>
  </r>
  <r>
    <x v="2"/>
    <x v="4"/>
    <x v="3"/>
    <x v="6"/>
    <n v="4.09"/>
    <n v="377.88"/>
    <n v="725.52002000000005"/>
    <n v="3.8309999999999997E-2"/>
    <n v="0"/>
    <n v="1.09E-3"/>
    <n v="2.5139999999999999E-2"/>
    <n v="0.11608"/>
    <n v="1.55535"/>
  </r>
  <r>
    <x v="2"/>
    <x v="4"/>
    <x v="3"/>
    <x v="7"/>
    <n v="0"/>
    <n v="373"/>
    <n v="0"/>
    <n v="0"/>
    <n v="0"/>
    <n v="0"/>
    <n v="0"/>
    <n v="0"/>
    <n v="0"/>
  </r>
  <r>
    <x v="2"/>
    <x v="4"/>
    <x v="3"/>
    <x v="8"/>
    <n v="2.87"/>
    <n v="326.8"/>
    <n v="415.03998000000001"/>
    <n v="2.3210000000000001E-2"/>
    <n v="9.7999999999999997E-4"/>
    <n v="2.1000000000000001E-4"/>
    <n v="7.0200000000000002E-3"/>
    <n v="7.034E-2"/>
    <n v="0.92101999999999995"/>
  </r>
  <r>
    <x v="2"/>
    <x v="4"/>
    <x v="3"/>
    <x v="9"/>
    <n v="0.77"/>
    <n v="300"/>
    <n v="102"/>
    <n v="5.7299999999999999E-3"/>
    <n v="0"/>
    <n v="2.0000000000000002E-5"/>
    <n v="2.0600000000000002E-3"/>
    <n v="1.738E-2"/>
    <n v="0.23025000000000001"/>
  </r>
  <r>
    <x v="2"/>
    <x v="4"/>
    <x v="3"/>
    <x v="10"/>
    <n v="0.36"/>
    <n v="1230.67"/>
    <n v="36.92"/>
    <n v="4.5900000000000003E-3"/>
    <n v="2.3600000000000001E-3"/>
    <n v="1.2999999999999999E-4"/>
    <n v="4.2999999999999999E-4"/>
    <n v="1.3979999999999999E-2"/>
    <n v="6.6180000000000003E-2"/>
  </r>
  <r>
    <x v="2"/>
    <x v="4"/>
    <x v="4"/>
    <x v="0"/>
    <n v="0.37"/>
    <n v="539.47"/>
    <n v="80.92"/>
    <n v="4.5599999999999998E-3"/>
    <n v="0"/>
    <n v="1.1E-4"/>
    <n v="1.15E-3"/>
    <n v="1.383E-2"/>
    <n v="0.15825"/>
  </r>
  <r>
    <x v="2"/>
    <x v="4"/>
    <x v="4"/>
    <x v="1"/>
    <n v="0.21"/>
    <n v="300"/>
    <n v="24"/>
    <n v="1.4400000000000001E-3"/>
    <n v="-2.0000000000000002E-5"/>
    <n v="2.5999999999999998E-4"/>
    <n v="2.7999999999999998E-4"/>
    <n v="4.79E-3"/>
    <n v="5.4179999999999999E-2"/>
  </r>
  <r>
    <x v="2"/>
    <x v="4"/>
    <x v="4"/>
    <x v="2"/>
    <n v="0"/>
    <n v="373"/>
    <n v="0"/>
    <n v="0"/>
    <n v="0"/>
    <n v="0"/>
    <n v="0"/>
    <n v="0"/>
    <n v="0"/>
  </r>
  <r>
    <x v="2"/>
    <x v="4"/>
    <x v="4"/>
    <x v="3"/>
    <n v="0"/>
    <n v="373"/>
    <n v="0"/>
    <n v="0"/>
    <n v="0"/>
    <n v="0"/>
    <n v="0"/>
    <n v="0"/>
    <n v="0"/>
  </r>
  <r>
    <x v="2"/>
    <x v="4"/>
    <x v="4"/>
    <x v="4"/>
    <n v="3.23"/>
    <n v="1468"/>
    <n v="117.43993"/>
    <n v="3.39E-2"/>
    <n v="1.42E-3"/>
    <n v="4.2130000000000001E-2"/>
    <n v="4.8399999999999997E-3"/>
    <n v="0.10376000000000001"/>
    <n v="0.20301"/>
  </r>
  <r>
    <x v="2"/>
    <x v="4"/>
    <x v="4"/>
    <x v="5"/>
    <n v="0.13"/>
    <n v="530.20000000000005"/>
    <n v="26.51"/>
    <n v="1.56E-3"/>
    <n v="2.0000000000000002E-5"/>
    <n v="4.6000000000000001E-4"/>
    <n v="6.9999999999999994E-5"/>
    <n v="4.7299999999999998E-3"/>
    <n v="5.3809999999999997E-2"/>
  </r>
  <r>
    <x v="2"/>
    <x v="4"/>
    <x v="4"/>
    <x v="6"/>
    <n v="0.62"/>
    <n v="674"/>
    <n v="60.659990000000001"/>
    <n v="6.96E-3"/>
    <n v="2.9E-4"/>
    <n v="5.0000000000000002E-5"/>
    <n v="7.3999999999999999E-4"/>
    <n v="2.1389999999999999E-2"/>
    <n v="0.11693000000000001"/>
  </r>
  <r>
    <x v="2"/>
    <x v="4"/>
    <x v="4"/>
    <x v="7"/>
    <n v="0"/>
    <n v="373"/>
    <n v="0"/>
    <n v="0"/>
    <n v="0"/>
    <n v="0"/>
    <n v="0"/>
    <n v="0"/>
    <n v="0"/>
  </r>
  <r>
    <x v="2"/>
    <x v="4"/>
    <x v="4"/>
    <x v="8"/>
    <n v="0.71"/>
    <n v="497.46"/>
    <n v="139.29001"/>
    <n v="7.77E-3"/>
    <n v="2.7E-4"/>
    <n v="1.5E-3"/>
    <n v="1.98E-3"/>
    <n v="2.3560000000000001E-2"/>
    <n v="0.28132000000000001"/>
  </r>
  <r>
    <x v="2"/>
    <x v="4"/>
    <x v="4"/>
    <x v="9"/>
    <n v="0.09"/>
    <n v="314.5"/>
    <n v="12.58"/>
    <n v="6.9999999999999999E-4"/>
    <n v="0"/>
    <n v="3.0000000000000001E-5"/>
    <n v="1.4999999999999999E-4"/>
    <n v="2.1199999999999999E-3"/>
    <n v="2.818E-2"/>
  </r>
  <r>
    <x v="2"/>
    <x v="4"/>
    <x v="4"/>
    <x v="10"/>
    <n v="3.14"/>
    <n v="508.67"/>
    <n v="61.040039999999998"/>
    <n v="2.9680000000000002E-2"/>
    <n v="1.21E-2"/>
    <n v="4.0000000000000002E-4"/>
    <n v="3.3700000000000002E-3"/>
    <n v="9.0410000000000004E-2"/>
    <n v="0.12223000000000001"/>
  </r>
  <r>
    <x v="2"/>
    <x v="4"/>
    <x v="5"/>
    <x v="0"/>
    <n v="0"/>
    <n v="373"/>
    <n v="0"/>
    <n v="0"/>
    <n v="0"/>
    <n v="0"/>
    <n v="0"/>
    <n v="0"/>
    <n v="0"/>
  </r>
  <r>
    <x v="2"/>
    <x v="4"/>
    <x v="5"/>
    <x v="1"/>
    <n v="0"/>
    <n v="373"/>
    <n v="0"/>
    <n v="0"/>
    <n v="0"/>
    <n v="0"/>
    <n v="0"/>
    <n v="0"/>
    <n v="0"/>
  </r>
  <r>
    <x v="2"/>
    <x v="4"/>
    <x v="5"/>
    <x v="2"/>
    <n v="0"/>
    <n v="373"/>
    <n v="0"/>
    <n v="0"/>
    <n v="0"/>
    <n v="0"/>
    <n v="0"/>
    <n v="0"/>
    <n v="0"/>
  </r>
  <r>
    <x v="2"/>
    <x v="4"/>
    <x v="5"/>
    <x v="3"/>
    <n v="0"/>
    <n v="373"/>
    <n v="0"/>
    <n v="0"/>
    <n v="0"/>
    <n v="0"/>
    <n v="0"/>
    <n v="0"/>
    <n v="0"/>
  </r>
  <r>
    <x v="2"/>
    <x v="4"/>
    <x v="5"/>
    <x v="4"/>
    <n v="0.02"/>
    <n v="307"/>
    <n v="3.07"/>
    <n v="1.4999999999999999E-4"/>
    <n v="0"/>
    <n v="5.0000000000000002E-5"/>
    <n v="8.0000000000000007E-5"/>
    <n v="4.6000000000000001E-4"/>
    <n v="6.8999999999999999E-3"/>
  </r>
  <r>
    <x v="2"/>
    <x v="4"/>
    <x v="5"/>
    <x v="5"/>
    <n v="0"/>
    <n v="373"/>
    <n v="0"/>
    <n v="0"/>
    <n v="0"/>
    <n v="0"/>
    <n v="0"/>
    <n v="0"/>
    <n v="0"/>
  </r>
  <r>
    <x v="2"/>
    <x v="4"/>
    <x v="5"/>
    <x v="6"/>
    <n v="0.01"/>
    <n v="373"/>
    <n v="0"/>
    <n v="6.9999999999999994E-5"/>
    <n v="0"/>
    <n v="0"/>
    <n v="1.0000000000000001E-5"/>
    <n v="2.3000000000000001E-4"/>
    <n v="0"/>
  </r>
  <r>
    <x v="2"/>
    <x v="4"/>
    <x v="5"/>
    <x v="7"/>
    <n v="0"/>
    <n v="373"/>
    <n v="0"/>
    <n v="0"/>
    <n v="0"/>
    <n v="0"/>
    <n v="0"/>
    <n v="0"/>
    <n v="0"/>
  </r>
  <r>
    <x v="2"/>
    <x v="4"/>
    <x v="5"/>
    <x v="8"/>
    <n v="0"/>
    <n v="373"/>
    <n v="0"/>
    <n v="0"/>
    <n v="0"/>
    <n v="0"/>
    <n v="0"/>
    <n v="0"/>
    <n v="0"/>
  </r>
  <r>
    <x v="2"/>
    <x v="4"/>
    <x v="5"/>
    <x v="9"/>
    <n v="0.02"/>
    <n v="361"/>
    <n v="3.61"/>
    <n v="1.8000000000000001E-4"/>
    <n v="0"/>
    <n v="3.0000000000000001E-5"/>
    <n v="2.2000000000000001E-4"/>
    <n v="5.4000000000000001E-4"/>
    <n v="7.9100000000000004E-3"/>
  </r>
  <r>
    <x v="2"/>
    <x v="4"/>
    <x v="5"/>
    <x v="10"/>
    <n v="0"/>
    <n v="373"/>
    <n v="0"/>
    <n v="0"/>
    <n v="0"/>
    <n v="0"/>
    <n v="0"/>
    <n v="0"/>
    <n v="0"/>
  </r>
  <r>
    <x v="2"/>
    <x v="4"/>
    <x v="6"/>
    <x v="0"/>
    <n v="0.36"/>
    <n v="676.77"/>
    <n v="87.98"/>
    <n v="5.5100000000000001E-3"/>
    <n v="0"/>
    <n v="8.0000000000000007E-5"/>
    <n v="1.1999999999999999E-3"/>
    <n v="1.669E-2"/>
    <n v="0.16977"/>
  </r>
  <r>
    <x v="2"/>
    <x v="4"/>
    <x v="6"/>
    <x v="1"/>
    <n v="0.24"/>
    <n v="452"/>
    <n v="45.2"/>
    <n v="3.0799999999999998E-3"/>
    <n v="3.5E-4"/>
    <n v="6.4999999999999997E-4"/>
    <n v="6.3000000000000003E-4"/>
    <n v="8.4100000000000008E-3"/>
    <n v="9.5519999999999994E-2"/>
  </r>
  <r>
    <x v="2"/>
    <x v="4"/>
    <x v="6"/>
    <x v="2"/>
    <n v="0"/>
    <n v="373"/>
    <n v="0"/>
    <n v="0"/>
    <n v="0"/>
    <n v="0"/>
    <n v="0"/>
    <n v="0"/>
    <n v="0"/>
  </r>
  <r>
    <x v="2"/>
    <x v="4"/>
    <x v="6"/>
    <x v="3"/>
    <n v="0"/>
    <n v="373"/>
    <n v="0"/>
    <n v="0"/>
    <n v="0"/>
    <n v="0"/>
    <n v="0"/>
    <n v="0"/>
    <n v="0"/>
  </r>
  <r>
    <x v="2"/>
    <x v="4"/>
    <x v="6"/>
    <x v="4"/>
    <n v="0.73"/>
    <n v="1069.76"/>
    <n v="353.02005000000003"/>
    <n v="1.873E-2"/>
    <n v="0"/>
    <n v="7.6699999999999997E-3"/>
    <n v="1.272E-2"/>
    <n v="5.6770000000000001E-2"/>
    <n v="0.63061999999999996"/>
  </r>
  <r>
    <x v="2"/>
    <x v="4"/>
    <x v="6"/>
    <x v="5"/>
    <n v="0.1"/>
    <n v="603.5"/>
    <n v="24.14"/>
    <n v="1.5E-3"/>
    <n v="0"/>
    <n v="5.4000000000000001E-4"/>
    <n v="3.2000000000000003E-4"/>
    <n v="4.5399999999999998E-3"/>
    <n v="4.8730000000000002E-2"/>
  </r>
  <r>
    <x v="2"/>
    <x v="4"/>
    <x v="6"/>
    <x v="6"/>
    <n v="8.1999999999999993"/>
    <n v="459.52"/>
    <n v="105.68994000000001"/>
    <n v="7.5819999999999999E-2"/>
    <n v="0"/>
    <n v="2.98E-3"/>
    <n v="2.7109999999999999E-2"/>
    <n v="0.23294000000000001"/>
    <n v="0.21654000000000001"/>
  </r>
  <r>
    <x v="2"/>
    <x v="4"/>
    <x v="6"/>
    <x v="7"/>
    <n v="0"/>
    <n v="373"/>
    <n v="0"/>
    <n v="0"/>
    <n v="0"/>
    <n v="0"/>
    <n v="0"/>
    <n v="0"/>
    <n v="0"/>
  </r>
  <r>
    <x v="2"/>
    <x v="4"/>
    <x v="6"/>
    <x v="8"/>
    <n v="1.24"/>
    <n v="374.89"/>
    <n v="168.69998000000001"/>
    <n v="1.1310000000000001E-2"/>
    <n v="0"/>
    <n v="1.7099999999999999E-3"/>
    <n v="3.3E-3"/>
    <n v="3.4270000000000002E-2"/>
    <n v="0.35808000000000001"/>
  </r>
  <r>
    <x v="2"/>
    <x v="4"/>
    <x v="6"/>
    <x v="9"/>
    <n v="0.17"/>
    <n v="530.20000000000005"/>
    <n v="26.51"/>
    <n v="2.1800000000000001E-3"/>
    <n v="0"/>
    <n v="8.0000000000000007E-5"/>
    <n v="2.9E-4"/>
    <n v="6.6E-3"/>
    <n v="5.3990000000000003E-2"/>
  </r>
  <r>
    <x v="2"/>
    <x v="4"/>
    <x v="6"/>
    <x v="10"/>
    <n v="0.8"/>
    <n v="300"/>
    <n v="3"/>
    <n v="7.2300000000000003E-3"/>
    <n v="4.79E-3"/>
    <n v="5.0000000000000002E-5"/>
    <n v="2.7999999999999998E-4"/>
    <n v="2.2249999999999999E-2"/>
    <n v="6.77E-3"/>
  </r>
  <r>
    <x v="2"/>
    <x v="4"/>
    <x v="7"/>
    <x v="0"/>
    <n v="1.04"/>
    <n v="336.17"/>
    <n v="158"/>
    <n v="9.4299999999999991E-3"/>
    <n v="0"/>
    <n v="1.2E-4"/>
    <n v="3.7000000000000002E-3"/>
    <n v="2.8580000000000001E-2"/>
    <n v="0.34483999999999998"/>
  </r>
  <r>
    <x v="2"/>
    <x v="4"/>
    <x v="7"/>
    <x v="1"/>
    <n v="0.93"/>
    <n v="300"/>
    <n v="135"/>
    <n v="6.9300000000000004E-3"/>
    <n v="0"/>
    <n v="1.24E-3"/>
    <n v="2.9299999999999999E-3"/>
    <n v="2.0990000000000002E-2"/>
    <n v="0.30474000000000001"/>
  </r>
  <r>
    <x v="2"/>
    <x v="4"/>
    <x v="7"/>
    <x v="2"/>
    <n v="0.06"/>
    <n v="300"/>
    <n v="9"/>
    <n v="4.4999999999999999E-4"/>
    <n v="0"/>
    <n v="2.0000000000000002E-5"/>
    <n v="2.9E-4"/>
    <n v="1.3500000000000001E-3"/>
    <n v="2.0320000000000001E-2"/>
  </r>
  <r>
    <x v="2"/>
    <x v="4"/>
    <x v="7"/>
    <x v="3"/>
    <n v="0"/>
    <n v="373"/>
    <n v="0"/>
    <n v="0"/>
    <n v="0"/>
    <n v="0"/>
    <n v="0"/>
    <n v="0"/>
    <n v="0"/>
  </r>
  <r>
    <x v="2"/>
    <x v="4"/>
    <x v="7"/>
    <x v="4"/>
    <n v="1.25"/>
    <n v="1133.25"/>
    <n v="713.94994999999994"/>
    <n v="3.5249999999999997E-2"/>
    <n v="0"/>
    <n v="1.3350000000000001E-2"/>
    <n v="5.4179999999999999E-2"/>
    <n v="0.10682999999999999"/>
    <n v="1.26356"/>
  </r>
  <r>
    <x v="2"/>
    <x v="4"/>
    <x v="7"/>
    <x v="5"/>
    <n v="0.69"/>
    <n v="1371.23"/>
    <n v="425.08001999999999"/>
    <n v="2.3290000000000002E-2"/>
    <n v="2.0000000000000002E-5"/>
    <n v="2.5930000000000002E-2"/>
    <n v="3.8500000000000001E-3"/>
    <n v="7.0580000000000004E-2"/>
    <n v="0.74173"/>
  </r>
  <r>
    <x v="2"/>
    <x v="4"/>
    <x v="7"/>
    <x v="6"/>
    <n v="1.43"/>
    <n v="403.21"/>
    <n v="249.99001999999999"/>
    <n v="1.451E-2"/>
    <n v="1.5499999999999999E-3"/>
    <n v="1.01E-3"/>
    <n v="1.094E-2"/>
    <n v="4.3990000000000001E-2"/>
    <n v="0.53283000000000003"/>
  </r>
  <r>
    <x v="2"/>
    <x v="4"/>
    <x v="7"/>
    <x v="7"/>
    <n v="0"/>
    <n v="373"/>
    <n v="0"/>
    <n v="0"/>
    <n v="0"/>
    <n v="0"/>
    <n v="0"/>
    <n v="0"/>
    <n v="0"/>
  </r>
  <r>
    <x v="2"/>
    <x v="4"/>
    <x v="7"/>
    <x v="8"/>
    <n v="3.16"/>
    <n v="346.66"/>
    <n v="533.85991999999999"/>
    <n v="2.7369999999999998E-2"/>
    <n v="0"/>
    <n v="3.64E-3"/>
    <n v="1.1270000000000001E-2"/>
    <n v="8.294E-2"/>
    <n v="1.1694199999999999"/>
  </r>
  <r>
    <x v="2"/>
    <x v="4"/>
    <x v="7"/>
    <x v="9"/>
    <n v="0.02"/>
    <n v="300"/>
    <n v="3"/>
    <n v="1.4999999999999999E-4"/>
    <n v="8.0000000000000007E-5"/>
    <n v="0"/>
    <n v="1.1E-4"/>
    <n v="4.4999999999999999E-4"/>
    <n v="6.77E-3"/>
  </r>
  <r>
    <x v="2"/>
    <x v="4"/>
    <x v="7"/>
    <x v="10"/>
    <n v="0.23"/>
    <n v="726"/>
    <n v="79.860010000000003"/>
    <n v="4.1399999999999996E-3"/>
    <n v="0"/>
    <n v="2.0000000000000002E-5"/>
    <n v="2.0600000000000002E-3"/>
    <n v="1.256E-2"/>
    <n v="0.1565"/>
  </r>
  <r>
    <x v="2"/>
    <x v="4"/>
    <x v="8"/>
    <x v="0"/>
    <n v="3"/>
    <n v="411.24"/>
    <n v="505.82001000000002"/>
    <n v="2.9950000000000001E-2"/>
    <n v="1.1999999999999999E-3"/>
    <n v="1.397E-2"/>
    <n v="1.072E-2"/>
    <n v="9.0749999999999997E-2"/>
    <n v="1.0761400000000001"/>
  </r>
  <r>
    <x v="2"/>
    <x v="4"/>
    <x v="8"/>
    <x v="1"/>
    <n v="11.88"/>
    <n v="1354.01"/>
    <n v="54.160159999999998"/>
    <n v="0.11082"/>
    <n v="9.2100000000000001E-2"/>
    <n v="2.2300000000000002E-3"/>
    <n v="7.9000000000000008E-3"/>
    <n v="0.34109"/>
    <n v="9.6060000000000006E-2"/>
  </r>
  <r>
    <x v="2"/>
    <x v="4"/>
    <x v="8"/>
    <x v="2"/>
    <n v="2.91"/>
    <n v="300"/>
    <n v="291"/>
    <n v="2.1669999999999998E-2"/>
    <n v="4.6999999999999999E-4"/>
    <n v="3.2000000000000003E-4"/>
    <n v="1.5200000000000001E-3"/>
    <n v="6.5670000000000006E-2"/>
    <n v="0.65688000000000002"/>
  </r>
  <r>
    <x v="2"/>
    <x v="4"/>
    <x v="8"/>
    <x v="3"/>
    <n v="0.06"/>
    <n v="300"/>
    <n v="6"/>
    <n v="4.4999999999999999E-4"/>
    <n v="1.1E-4"/>
    <n v="1.1E-4"/>
    <n v="6.0000000000000002E-5"/>
    <n v="1.3500000000000001E-3"/>
    <n v="1.354E-2"/>
  </r>
  <r>
    <x v="2"/>
    <x v="4"/>
    <x v="8"/>
    <x v="4"/>
    <n v="21.94"/>
    <n v="831.91"/>
    <n v="3094.6894499999999"/>
    <n v="0.29318"/>
    <n v="0"/>
    <n v="0.25994"/>
    <n v="0.14612"/>
    <n v="0.89300000000000002"/>
    <n v="5.7931900000000001"/>
  </r>
  <r>
    <x v="2"/>
    <x v="4"/>
    <x v="8"/>
    <x v="5"/>
    <n v="6.3"/>
    <n v="495.65"/>
    <n v="1491.9001499999999"/>
    <n v="7.6600000000000001E-2"/>
    <n v="8.0000000000000007E-5"/>
    <n v="9.9460000000000007E-2"/>
    <n v="1.3729999999999999E-2"/>
    <n v="0.23211999999999999"/>
    <n v="3.0145400000000002"/>
  </r>
  <r>
    <x v="2"/>
    <x v="4"/>
    <x v="8"/>
    <x v="6"/>
    <n v="27.96"/>
    <n v="393.44"/>
    <n v="4166.5195299999996"/>
    <n v="0.26355000000000001"/>
    <n v="-3.1E-4"/>
    <n v="2.3869999999999999E-2"/>
    <n v="9.3390000000000001E-2"/>
    <n v="0.80010999999999999"/>
    <n v="8.8109900000000003"/>
  </r>
  <r>
    <x v="2"/>
    <x v="4"/>
    <x v="8"/>
    <x v="7"/>
    <n v="0"/>
    <n v="373"/>
    <n v="0"/>
    <n v="0"/>
    <n v="0"/>
    <n v="0"/>
    <n v="0"/>
    <n v="0"/>
    <n v="0"/>
  </r>
  <r>
    <x v="2"/>
    <x v="4"/>
    <x v="8"/>
    <x v="8"/>
    <n v="24.14"/>
    <n v="374.43"/>
    <n v="3040.3593799999999"/>
    <n v="0.21870999999999999"/>
    <n v="1.465E-2"/>
    <n v="2.547E-2"/>
    <n v="5.2609999999999997E-2"/>
    <n v="0.66337000000000002"/>
    <n v="6.5253199999999998"/>
  </r>
  <r>
    <x v="2"/>
    <x v="4"/>
    <x v="8"/>
    <x v="9"/>
    <n v="0.66"/>
    <n v="300"/>
    <n v="63"/>
    <n v="4.9100000000000003E-3"/>
    <n v="8.0000000000000004E-4"/>
    <n v="2.7999999999999998E-4"/>
    <n v="9.1E-4"/>
    <n v="1.489E-2"/>
    <n v="0.14221"/>
  </r>
  <r>
    <x v="2"/>
    <x v="4"/>
    <x v="8"/>
    <x v="10"/>
    <n v="23.34"/>
    <n v="353.35"/>
    <n v="1137.7998"/>
    <n v="0.20863999999999999"/>
    <n v="6.719E-2"/>
    <n v="3.7699999999999999E-3"/>
    <n v="1.9449999999999999E-2"/>
    <n v="0.63912999999999998"/>
    <n v="2.4971199999999998"/>
  </r>
  <r>
    <x v="2"/>
    <x v="5"/>
    <x v="0"/>
    <x v="0"/>
    <n v="5.76"/>
    <n v="300"/>
    <n v="39"/>
    <n v="5.142E-2"/>
    <n v="4.2419999999999999E-2"/>
    <n v="5.0000000000000002E-5"/>
    <n v="2.32E-3"/>
    <n v="0.1585"/>
    <n v="8.8120000000000004E-2"/>
  </r>
  <r>
    <x v="2"/>
    <x v="5"/>
    <x v="0"/>
    <x v="1"/>
    <n v="15.6"/>
    <n v="312"/>
    <n v="159.12011999999999"/>
    <n v="0.13865"/>
    <n v="6.1929999999999999E-2"/>
    <n v="1.108E-2"/>
    <n v="1.83E-2"/>
    <n v="0.42664999999999997"/>
    <n v="0.35726000000000002"/>
  </r>
  <r>
    <x v="2"/>
    <x v="5"/>
    <x v="0"/>
    <x v="2"/>
    <n v="0"/>
    <n v="373"/>
    <n v="0"/>
    <n v="0"/>
    <n v="0"/>
    <n v="0"/>
    <n v="0"/>
    <n v="0"/>
    <n v="0"/>
  </r>
  <r>
    <x v="2"/>
    <x v="5"/>
    <x v="0"/>
    <x v="3"/>
    <n v="0.02"/>
    <n v="373"/>
    <n v="0"/>
    <n v="1.4999999999999999E-4"/>
    <n v="6.0000000000000002E-5"/>
    <n v="1.0000000000000001E-5"/>
    <n v="1.0000000000000001E-5"/>
    <n v="4.4999999999999999E-4"/>
    <n v="0"/>
  </r>
  <r>
    <x v="2"/>
    <x v="5"/>
    <x v="0"/>
    <x v="4"/>
    <n v="3.24"/>
    <n v="749.91"/>
    <n v="517.43993999999998"/>
    <n v="5.6410000000000002E-2"/>
    <n v="0"/>
    <n v="3.31E-3"/>
    <n v="1.504E-2"/>
    <n v="0.17093"/>
    <n v="0.96118000000000003"/>
  </r>
  <r>
    <x v="2"/>
    <x v="5"/>
    <x v="0"/>
    <x v="5"/>
    <n v="2.15"/>
    <n v="371.92"/>
    <n v="193.40002000000001"/>
    <n v="2.019E-2"/>
    <n v="1.49E-3"/>
    <n v="3.6099999999999999E-3"/>
    <n v="2.96E-3"/>
    <n v="6.1179999999999998E-2"/>
    <n v="0.42054999999999998"/>
  </r>
  <r>
    <x v="2"/>
    <x v="5"/>
    <x v="0"/>
    <x v="6"/>
    <n v="1.37"/>
    <n v="507.43"/>
    <n v="142.08001999999999"/>
    <n v="1.729E-2"/>
    <n v="1.1E-4"/>
    <n v="5.0000000000000002E-5"/>
    <n v="4.4099999999999999E-3"/>
    <n v="5.2389999999999999E-2"/>
    <n v="0.29447000000000001"/>
  </r>
  <r>
    <x v="2"/>
    <x v="5"/>
    <x v="0"/>
    <x v="7"/>
    <n v="0"/>
    <n v="373"/>
    <n v="0"/>
    <n v="0"/>
    <n v="0"/>
    <n v="0"/>
    <n v="0"/>
    <n v="0"/>
    <n v="0"/>
  </r>
  <r>
    <x v="2"/>
    <x v="5"/>
    <x v="0"/>
    <x v="8"/>
    <n v="1.97"/>
    <n v="411.33"/>
    <n v="160.41998000000001"/>
    <n v="2.0060000000000001E-2"/>
    <n v="0"/>
    <n v="5.9999999999999995E-4"/>
    <n v="3.3300000000000001E-3"/>
    <n v="6.0780000000000001E-2"/>
    <n v="0.34370000000000001"/>
  </r>
  <r>
    <x v="2"/>
    <x v="5"/>
    <x v="0"/>
    <x v="9"/>
    <n v="1.33"/>
    <n v="300"/>
    <n v="87"/>
    <n v="9.9000000000000008E-3"/>
    <n v="3.6999999999999999E-4"/>
    <n v="1.6000000000000001E-4"/>
    <n v="4.3099999999999996E-3"/>
    <n v="3.0009999999999998E-2"/>
    <n v="0.19656999999999999"/>
  </r>
  <r>
    <x v="2"/>
    <x v="5"/>
    <x v="0"/>
    <x v="10"/>
    <n v="2.75"/>
    <n v="546.35"/>
    <n v="278.64001000000002"/>
    <n v="3.6339999999999997E-2"/>
    <n v="0"/>
    <n v="2.7999999999999998E-4"/>
    <n v="6.0800000000000003E-3"/>
    <n v="0.11014"/>
    <n v="0.54896"/>
  </r>
  <r>
    <x v="2"/>
    <x v="5"/>
    <x v="1"/>
    <x v="0"/>
    <n v="22.43"/>
    <n v="359.35"/>
    <n v="1753.6498999999999"/>
    <n v="0.20235"/>
    <n v="6.1580000000000003E-2"/>
    <n v="4.1000000000000003E-3"/>
    <n v="7.9589999999999994E-2"/>
    <n v="0.61658999999999997"/>
    <n v="3.7985099999999998"/>
  </r>
  <r>
    <x v="2"/>
    <x v="5"/>
    <x v="1"/>
    <x v="1"/>
    <n v="53.36"/>
    <n v="300"/>
    <n v="1314"/>
    <n v="0.46494000000000002"/>
    <n v="0.20280000000000001"/>
    <n v="5.1130000000000002E-2"/>
    <n v="0.30436999999999997"/>
    <n v="1.4256800000000001"/>
    <n v="2.96882"/>
  </r>
  <r>
    <x v="2"/>
    <x v="5"/>
    <x v="1"/>
    <x v="2"/>
    <n v="9.18"/>
    <n v="300"/>
    <n v="918.00005999999996"/>
    <n v="6.8360000000000004E-2"/>
    <n v="5.4000000000000001E-4"/>
    <n v="4.13E-3"/>
    <n v="5.8630000000000002E-2"/>
    <n v="0.20715"/>
    <n v="2.0741100000000001"/>
  </r>
  <r>
    <x v="2"/>
    <x v="5"/>
    <x v="1"/>
    <x v="3"/>
    <n v="0"/>
    <n v="373"/>
    <n v="0"/>
    <n v="0"/>
    <n v="0"/>
    <n v="0"/>
    <n v="0"/>
    <n v="0"/>
    <n v="0"/>
  </r>
  <r>
    <x v="2"/>
    <x v="5"/>
    <x v="1"/>
    <x v="4"/>
    <n v="19.14"/>
    <n v="1163.75"/>
    <n v="3898.5500499999998"/>
    <n v="0.35094999999999998"/>
    <n v="1.56E-3"/>
    <n v="0.23297999999999999"/>
    <n v="0.36225000000000002"/>
    <n v="1.06749"/>
    <n v="6.8973000000000004"/>
  </r>
  <r>
    <x v="2"/>
    <x v="5"/>
    <x v="1"/>
    <x v="5"/>
    <n v="14.07"/>
    <n v="367.66"/>
    <n v="1834.62012"/>
    <n v="0.12814999999999999"/>
    <n v="1.6789999999999999E-2"/>
    <n v="8.4940000000000002E-2"/>
    <n v="4.4970000000000003E-2"/>
    <n v="0.38834000000000002"/>
    <n v="4.0006399999999998"/>
  </r>
  <r>
    <x v="2"/>
    <x v="5"/>
    <x v="1"/>
    <x v="6"/>
    <n v="58.98"/>
    <n v="446.98"/>
    <n v="8765.2597700000006"/>
    <n v="0.64692000000000005"/>
    <n v="0"/>
    <n v="7.4459999999999998E-2"/>
    <n v="0.33285999999999999"/>
    <n v="1.9603600000000001"/>
    <n v="18.172879999999999"/>
  </r>
  <r>
    <x v="2"/>
    <x v="5"/>
    <x v="1"/>
    <x v="7"/>
    <n v="0"/>
    <n v="373"/>
    <n v="0"/>
    <n v="0"/>
    <n v="0"/>
    <n v="0"/>
    <n v="0"/>
    <n v="0"/>
    <n v="0"/>
  </r>
  <r>
    <x v="2"/>
    <x v="5"/>
    <x v="1"/>
    <x v="8"/>
    <n v="46.3"/>
    <n v="419.85"/>
    <n v="5709.9296899999999"/>
    <n v="0.46773999999999999"/>
    <n v="3.5139999999999998E-2"/>
    <n v="0.29457"/>
    <n v="0.32307000000000002"/>
    <n v="1.4193100000000001"/>
    <n v="11.87255"/>
  </r>
  <r>
    <x v="2"/>
    <x v="5"/>
    <x v="1"/>
    <x v="9"/>
    <n v="4.5999999999999996"/>
    <n v="300"/>
    <n v="447.00002999999998"/>
    <n v="3.4250000000000003E-2"/>
    <n v="7.5000000000000002E-4"/>
    <n v="3.4000000000000002E-4"/>
    <n v="1.8679999999999999E-2"/>
    <n v="0.1038"/>
    <n v="1.0099400000000001"/>
  </r>
  <r>
    <x v="2"/>
    <x v="5"/>
    <x v="1"/>
    <x v="10"/>
    <n v="6.45"/>
    <n v="1458.99"/>
    <n v="1269.3203100000001"/>
    <n v="0.1293"/>
    <n v="1.9359999999999999E-2"/>
    <n v="2.3999999999999998E-3"/>
    <n v="1.9400000000000001E-2"/>
    <n v="0.39349000000000001"/>
    <n v="2.2143700000000002"/>
  </r>
  <r>
    <x v="2"/>
    <x v="5"/>
    <x v="2"/>
    <x v="0"/>
    <n v="1.17"/>
    <n v="1262.24"/>
    <n v="366.05005"/>
    <n v="3.4479999999999997E-2"/>
    <n v="4.6000000000000001E-4"/>
    <n v="9.6000000000000002E-4"/>
    <n v="2.155E-2"/>
    <n v="0.10449"/>
    <n v="0.64434999999999998"/>
  </r>
  <r>
    <x v="2"/>
    <x v="5"/>
    <x v="2"/>
    <x v="1"/>
    <n v="13.09"/>
    <n v="300"/>
    <n v="1020"/>
    <n v="0.1012"/>
    <n v="1.11E-2"/>
    <n v="2.247E-2"/>
    <n v="0.12953000000000001"/>
    <n v="0.30856"/>
    <n v="2.3045599999999999"/>
  </r>
  <r>
    <x v="2"/>
    <x v="5"/>
    <x v="2"/>
    <x v="2"/>
    <n v="0.16"/>
    <n v="300"/>
    <n v="15"/>
    <n v="1.1900000000000001E-3"/>
    <n v="0"/>
    <n v="1.0000000000000001E-5"/>
    <n v="2.7E-4"/>
    <n v="3.6099999999999999E-3"/>
    <n v="3.3890000000000003E-2"/>
  </r>
  <r>
    <x v="2"/>
    <x v="5"/>
    <x v="2"/>
    <x v="3"/>
    <n v="0"/>
    <n v="373"/>
    <n v="0"/>
    <n v="0"/>
    <n v="0"/>
    <n v="0"/>
    <n v="0"/>
    <n v="0"/>
    <n v="0"/>
  </r>
  <r>
    <x v="2"/>
    <x v="5"/>
    <x v="2"/>
    <x v="4"/>
    <n v="6.15"/>
    <n v="1374.41"/>
    <n v="2927.5004899999999"/>
    <n v="0.20730000000000001"/>
    <n v="0"/>
    <n v="0.2999"/>
    <n v="9.7780000000000006E-2"/>
    <n v="0.62817999999999996"/>
    <n v="5.0978399999999997"/>
  </r>
  <r>
    <x v="2"/>
    <x v="5"/>
    <x v="2"/>
    <x v="5"/>
    <n v="2.27"/>
    <n v="426.47"/>
    <n v="255.87998999999999"/>
    <n v="2.3470000000000001E-2"/>
    <n v="2.7399999999999998E-3"/>
    <n v="1.2959999999999999E-2"/>
    <n v="8.9099999999999995E-3"/>
    <n v="7.1129999999999999E-2"/>
    <n v="0.53586999999999996"/>
  </r>
  <r>
    <x v="2"/>
    <x v="5"/>
    <x v="2"/>
    <x v="6"/>
    <n v="7.2"/>
    <n v="437.25"/>
    <n v="935.70996000000002"/>
    <n v="7.9329999999999998E-2"/>
    <n v="3.7799999999999999E-3"/>
    <n v="1.8699999999999999E-3"/>
    <n v="3.3320000000000002E-2"/>
    <n v="0.24038999999999999"/>
    <n v="1.9462699999999999"/>
  </r>
  <r>
    <x v="2"/>
    <x v="5"/>
    <x v="2"/>
    <x v="7"/>
    <n v="0"/>
    <n v="373"/>
    <n v="0"/>
    <n v="0"/>
    <n v="0"/>
    <n v="0"/>
    <n v="0"/>
    <n v="0"/>
    <n v="0"/>
  </r>
  <r>
    <x v="2"/>
    <x v="5"/>
    <x v="2"/>
    <x v="8"/>
    <n v="10.63"/>
    <n v="393.09"/>
    <n v="1250.0400400000001"/>
    <n v="0.10315000000000001"/>
    <n v="6.9999999999999994E-5"/>
    <n v="9.8600000000000007E-3"/>
    <n v="9.2910000000000006E-2"/>
    <n v="0.31258999999999998"/>
    <n v="2.6692499999999999"/>
  </r>
  <r>
    <x v="2"/>
    <x v="5"/>
    <x v="2"/>
    <x v="9"/>
    <n v="1.56"/>
    <n v="408.82"/>
    <n v="179.87996999999999"/>
    <n v="1.558E-2"/>
    <n v="1.3799999999999999E-3"/>
    <n v="2.1000000000000001E-4"/>
    <n v="6.7400000000000003E-3"/>
    <n v="4.7210000000000002E-2"/>
    <n v="0.38094"/>
  </r>
  <r>
    <x v="2"/>
    <x v="5"/>
    <x v="2"/>
    <x v="10"/>
    <n v="4.1500000000000004"/>
    <n v="351.75"/>
    <n v="446.71996999999999"/>
    <n v="3.6510000000000001E-2"/>
    <n v="4.2999999999999999E-4"/>
    <n v="1.23E-3"/>
    <n v="1.119E-2"/>
    <n v="0.11101"/>
    <n v="0.97248000000000001"/>
  </r>
  <r>
    <x v="2"/>
    <x v="5"/>
    <x v="3"/>
    <x v="0"/>
    <n v="0.56999999999999995"/>
    <n v="1084.6199999999999"/>
    <n v="141"/>
    <n v="1.268E-2"/>
    <n v="5.0000000000000001E-4"/>
    <n v="3.6999999999999999E-4"/>
    <n v="5.3200000000000001E-3"/>
    <n v="3.8440000000000002E-2"/>
    <n v="0.24759"/>
  </r>
  <r>
    <x v="2"/>
    <x v="5"/>
    <x v="3"/>
    <x v="1"/>
    <n v="2.6"/>
    <n v="300"/>
    <n v="174"/>
    <n v="2.034E-2"/>
    <n v="2.81E-3"/>
    <n v="1.9E-3"/>
    <n v="1.7319999999999999E-2"/>
    <n v="6.1850000000000002E-2"/>
    <n v="0.39312999999999998"/>
  </r>
  <r>
    <x v="2"/>
    <x v="5"/>
    <x v="3"/>
    <x v="2"/>
    <n v="0"/>
    <n v="373"/>
    <n v="0"/>
    <n v="0"/>
    <n v="0"/>
    <n v="0"/>
    <n v="0"/>
    <n v="0"/>
    <n v="0"/>
  </r>
  <r>
    <x v="2"/>
    <x v="5"/>
    <x v="3"/>
    <x v="3"/>
    <n v="0"/>
    <n v="373"/>
    <n v="0"/>
    <n v="0"/>
    <n v="0"/>
    <n v="0"/>
    <n v="0"/>
    <n v="0"/>
    <n v="0"/>
  </r>
  <r>
    <x v="2"/>
    <x v="5"/>
    <x v="3"/>
    <x v="4"/>
    <n v="2.35"/>
    <n v="673.94"/>
    <n v="444.80005"/>
    <n v="3.8989999999999997E-2"/>
    <n v="1.0000000000000001E-5"/>
    <n v="7.3699999999999998E-3"/>
    <n v="4.7030000000000002E-2"/>
    <n v="0.11819"/>
    <n v="0.84126000000000001"/>
  </r>
  <r>
    <x v="2"/>
    <x v="5"/>
    <x v="3"/>
    <x v="5"/>
    <n v="0.34"/>
    <n v="1322"/>
    <n v="79.320009999999996"/>
    <n v="7.8600000000000007E-3"/>
    <n v="3.6999999999999999E-4"/>
    <n v="1.09E-3"/>
    <n v="8.5999999999999998E-4"/>
    <n v="2.3820000000000001E-2"/>
    <n v="0.14136000000000001"/>
  </r>
  <r>
    <x v="2"/>
    <x v="5"/>
    <x v="3"/>
    <x v="6"/>
    <n v="5.63"/>
    <n v="384.86"/>
    <n v="592.67993000000001"/>
    <n v="5.3019999999999998E-2"/>
    <n v="0"/>
    <n v="1.5100000000000001E-3"/>
    <n v="3.4970000000000001E-2"/>
    <n v="0.16066"/>
    <n v="1.2667600000000001"/>
  </r>
  <r>
    <x v="2"/>
    <x v="5"/>
    <x v="3"/>
    <x v="7"/>
    <n v="0"/>
    <n v="373"/>
    <n v="0"/>
    <n v="0"/>
    <n v="0"/>
    <n v="0"/>
    <n v="0"/>
    <n v="0"/>
    <n v="0"/>
  </r>
  <r>
    <x v="2"/>
    <x v="5"/>
    <x v="3"/>
    <x v="8"/>
    <n v="3.79"/>
    <n v="334.79"/>
    <n v="308.00995"/>
    <n v="3.0859999999999999E-2"/>
    <n v="1.2800000000000001E-3"/>
    <n v="2.9E-4"/>
    <n v="9.4299999999999991E-3"/>
    <n v="9.3509999999999996E-2"/>
    <n v="0.68093999999999999"/>
  </r>
  <r>
    <x v="2"/>
    <x v="5"/>
    <x v="3"/>
    <x v="9"/>
    <n v="1.03"/>
    <n v="300"/>
    <n v="78"/>
    <n v="7.6699999999999997E-3"/>
    <n v="0"/>
    <n v="2.0000000000000002E-5"/>
    <n v="2.7699999999999999E-3"/>
    <n v="2.324E-2"/>
    <n v="0.17623"/>
  </r>
  <r>
    <x v="2"/>
    <x v="5"/>
    <x v="3"/>
    <x v="10"/>
    <n v="0.39"/>
    <n v="1230.67"/>
    <n v="36.92"/>
    <n v="5.5100000000000001E-3"/>
    <n v="2.3600000000000001E-3"/>
    <n v="1.7000000000000001E-4"/>
    <n v="5.5999999999999995E-4"/>
    <n v="1.6760000000000001E-2"/>
    <n v="6.6239999999999993E-2"/>
  </r>
  <r>
    <x v="2"/>
    <x v="5"/>
    <x v="4"/>
    <x v="0"/>
    <n v="0.57999999999999996"/>
    <n v="475.62"/>
    <n v="99.879990000000006"/>
    <n v="7.0400000000000003E-3"/>
    <n v="0"/>
    <n v="1.7000000000000001E-4"/>
    <n v="1.7799999999999999E-3"/>
    <n v="2.1340000000000001E-2"/>
    <n v="0.20083999999999999"/>
  </r>
  <r>
    <x v="2"/>
    <x v="5"/>
    <x v="4"/>
    <x v="1"/>
    <n v="0.32"/>
    <n v="300"/>
    <n v="33"/>
    <n v="2.2599999999999999E-3"/>
    <n v="-2.0000000000000002E-5"/>
    <n v="4.0999999999999999E-4"/>
    <n v="4.2999999999999999E-4"/>
    <n v="7.2700000000000004E-3"/>
    <n v="7.4560000000000001E-2"/>
  </r>
  <r>
    <x v="2"/>
    <x v="5"/>
    <x v="4"/>
    <x v="2"/>
    <n v="0"/>
    <n v="373"/>
    <n v="0"/>
    <n v="0"/>
    <n v="0"/>
    <n v="0"/>
    <n v="0"/>
    <n v="0"/>
    <n v="0"/>
  </r>
  <r>
    <x v="2"/>
    <x v="5"/>
    <x v="4"/>
    <x v="3"/>
    <n v="0"/>
    <n v="373"/>
    <n v="0"/>
    <n v="0"/>
    <n v="0"/>
    <n v="0"/>
    <n v="0"/>
    <n v="0"/>
    <n v="0"/>
  </r>
  <r>
    <x v="2"/>
    <x v="5"/>
    <x v="4"/>
    <x v="4"/>
    <n v="3.33"/>
    <n v="1487.1"/>
    <n v="148.70996"/>
    <n v="3.7589999999999998E-2"/>
    <n v="1.42E-3"/>
    <n v="4.3740000000000001E-2"/>
    <n v="5.5900000000000004E-3"/>
    <n v="0.11494"/>
    <n v="0.25716"/>
  </r>
  <r>
    <x v="2"/>
    <x v="5"/>
    <x v="4"/>
    <x v="5"/>
    <n v="0.21"/>
    <n v="565"/>
    <n v="45.2"/>
    <n v="2.6800000000000001E-3"/>
    <n v="2.0000000000000002E-5"/>
    <n v="8.0999999999999996E-4"/>
    <n v="1.2E-4"/>
    <n v="8.1300000000000001E-3"/>
    <n v="9.078E-2"/>
  </r>
  <r>
    <x v="2"/>
    <x v="5"/>
    <x v="4"/>
    <x v="6"/>
    <n v="0.75"/>
    <n v="650"/>
    <n v="84.5"/>
    <n v="9.0600000000000003E-3"/>
    <n v="3.1E-4"/>
    <n v="6.0000000000000002E-5"/>
    <n v="8.8000000000000003E-4"/>
    <n v="2.775E-2"/>
    <n v="0.16395999999999999"/>
  </r>
  <r>
    <x v="2"/>
    <x v="5"/>
    <x v="4"/>
    <x v="7"/>
    <n v="0"/>
    <n v="373"/>
    <n v="0"/>
    <n v="0"/>
    <n v="0"/>
    <n v="0"/>
    <n v="0"/>
    <n v="0"/>
    <n v="0"/>
  </r>
  <r>
    <x v="2"/>
    <x v="5"/>
    <x v="4"/>
    <x v="8"/>
    <n v="1.1200000000000001"/>
    <n v="479.8"/>
    <n v="196.72"/>
    <n v="1.2659999999999999E-2"/>
    <n v="4.2000000000000002E-4"/>
    <n v="2.5000000000000001E-3"/>
    <n v="3.31E-3"/>
    <n v="3.8350000000000002E-2"/>
    <n v="0.40028999999999998"/>
  </r>
  <r>
    <x v="2"/>
    <x v="5"/>
    <x v="4"/>
    <x v="9"/>
    <n v="0.15"/>
    <n v="314.5"/>
    <n v="18.87"/>
    <n v="1.17E-3"/>
    <n v="0"/>
    <n v="5.0000000000000002E-5"/>
    <n v="2.5999999999999998E-4"/>
    <n v="3.5400000000000002E-3"/>
    <n v="4.231E-2"/>
  </r>
  <r>
    <x v="2"/>
    <x v="5"/>
    <x v="4"/>
    <x v="10"/>
    <n v="3.31"/>
    <n v="463.06"/>
    <n v="78.719970000000004"/>
    <n v="3.1629999999999998E-2"/>
    <n v="1.21E-2"/>
    <n v="4.2999999999999999E-4"/>
    <n v="3.6099999999999999E-3"/>
    <n v="9.6329999999999999E-2"/>
    <n v="0.16103999999999999"/>
  </r>
  <r>
    <x v="2"/>
    <x v="5"/>
    <x v="5"/>
    <x v="0"/>
    <n v="0"/>
    <n v="373"/>
    <n v="0"/>
    <n v="0"/>
    <n v="0"/>
    <n v="0"/>
    <n v="0"/>
    <n v="0"/>
    <n v="0"/>
  </r>
  <r>
    <x v="2"/>
    <x v="5"/>
    <x v="5"/>
    <x v="1"/>
    <n v="0"/>
    <n v="373"/>
    <n v="0"/>
    <n v="0"/>
    <n v="0"/>
    <n v="0"/>
    <n v="0"/>
    <n v="0"/>
    <n v="0"/>
  </r>
  <r>
    <x v="2"/>
    <x v="5"/>
    <x v="5"/>
    <x v="2"/>
    <n v="0"/>
    <n v="373"/>
    <n v="0"/>
    <n v="0"/>
    <n v="0"/>
    <n v="0"/>
    <n v="0"/>
    <n v="0"/>
    <n v="0"/>
  </r>
  <r>
    <x v="2"/>
    <x v="5"/>
    <x v="5"/>
    <x v="3"/>
    <n v="0"/>
    <n v="373"/>
    <n v="0"/>
    <n v="0"/>
    <n v="0"/>
    <n v="0"/>
    <n v="0"/>
    <n v="0"/>
    <n v="0"/>
  </r>
  <r>
    <x v="2"/>
    <x v="5"/>
    <x v="5"/>
    <x v="4"/>
    <n v="0.03"/>
    <n v="307"/>
    <n v="3.07"/>
    <n v="2.3000000000000001E-4"/>
    <n v="0"/>
    <n v="8.0000000000000007E-5"/>
    <n v="1.2E-4"/>
    <n v="6.8999999999999997E-4"/>
    <n v="6.9100000000000003E-3"/>
  </r>
  <r>
    <x v="2"/>
    <x v="5"/>
    <x v="5"/>
    <x v="5"/>
    <n v="0"/>
    <n v="373"/>
    <n v="0"/>
    <n v="0"/>
    <n v="0"/>
    <n v="0"/>
    <n v="0"/>
    <n v="0"/>
    <n v="0"/>
  </r>
  <r>
    <x v="2"/>
    <x v="5"/>
    <x v="5"/>
    <x v="6"/>
    <n v="0.01"/>
    <n v="373"/>
    <n v="0"/>
    <n v="6.9999999999999994E-5"/>
    <n v="0"/>
    <n v="0"/>
    <n v="1.0000000000000001E-5"/>
    <n v="2.3000000000000001E-4"/>
    <n v="0"/>
  </r>
  <r>
    <x v="2"/>
    <x v="5"/>
    <x v="5"/>
    <x v="7"/>
    <n v="0"/>
    <n v="373"/>
    <n v="0"/>
    <n v="0"/>
    <n v="0"/>
    <n v="0"/>
    <n v="0"/>
    <n v="0"/>
    <n v="0"/>
  </r>
  <r>
    <x v="2"/>
    <x v="5"/>
    <x v="5"/>
    <x v="8"/>
    <n v="0"/>
    <n v="373"/>
    <n v="0"/>
    <n v="0"/>
    <n v="0"/>
    <n v="0"/>
    <n v="0"/>
    <n v="0"/>
    <n v="0"/>
  </r>
  <r>
    <x v="2"/>
    <x v="5"/>
    <x v="5"/>
    <x v="9"/>
    <n v="0.03"/>
    <n v="361"/>
    <n v="3.61"/>
    <n v="2.7E-4"/>
    <n v="0"/>
    <n v="4.0000000000000003E-5"/>
    <n v="3.3E-4"/>
    <n v="8.0999999999999996E-4"/>
    <n v="7.92E-3"/>
  </r>
  <r>
    <x v="2"/>
    <x v="5"/>
    <x v="5"/>
    <x v="10"/>
    <n v="0"/>
    <n v="373"/>
    <n v="0"/>
    <n v="0"/>
    <n v="0"/>
    <n v="0"/>
    <n v="0"/>
    <n v="0"/>
    <n v="0"/>
  </r>
  <r>
    <x v="2"/>
    <x v="5"/>
    <x v="6"/>
    <x v="0"/>
    <n v="0.4"/>
    <n v="991.5"/>
    <n v="39.659990000000001"/>
    <n v="6.4900000000000001E-3"/>
    <n v="0"/>
    <n v="1E-4"/>
    <n v="1.4400000000000001E-3"/>
    <n v="1.968E-2"/>
    <n v="7.2099999999999997E-2"/>
  </r>
  <r>
    <x v="2"/>
    <x v="5"/>
    <x v="6"/>
    <x v="1"/>
    <n v="0.28999999999999998"/>
    <n v="452"/>
    <n v="22.600010000000001"/>
    <n v="3.64E-3"/>
    <n v="3.5E-4"/>
    <n v="7.9000000000000001E-4"/>
    <n v="7.6000000000000004E-4"/>
    <n v="1.0109999999999999E-2"/>
    <n v="4.7800000000000002E-2"/>
  </r>
  <r>
    <x v="2"/>
    <x v="5"/>
    <x v="6"/>
    <x v="2"/>
    <n v="0"/>
    <n v="373"/>
    <n v="0"/>
    <n v="0"/>
    <n v="0"/>
    <n v="0"/>
    <n v="0"/>
    <n v="0"/>
    <n v="0"/>
  </r>
  <r>
    <x v="2"/>
    <x v="5"/>
    <x v="6"/>
    <x v="3"/>
    <n v="0"/>
    <n v="373"/>
    <n v="0"/>
    <n v="0"/>
    <n v="0"/>
    <n v="0"/>
    <n v="0"/>
    <n v="0"/>
    <n v="0"/>
  </r>
  <r>
    <x v="2"/>
    <x v="5"/>
    <x v="6"/>
    <x v="4"/>
    <n v="0.97"/>
    <n v="1151.42"/>
    <n v="276.33996999999999"/>
    <n v="2.5590000000000002E-2"/>
    <n v="0"/>
    <n v="1.0529999999999999E-2"/>
    <n v="1.7489999999999999E-2"/>
    <n v="7.7549999999999994E-2"/>
    <n v="0.48998000000000003"/>
  </r>
  <r>
    <x v="2"/>
    <x v="5"/>
    <x v="6"/>
    <x v="5"/>
    <n v="0.13"/>
    <n v="601"/>
    <n v="18.03"/>
    <n v="1.9499999999999999E-3"/>
    <n v="0"/>
    <n v="7.1000000000000002E-4"/>
    <n v="4.2000000000000002E-4"/>
    <n v="5.8999999999999999E-3"/>
    <n v="3.6450000000000003E-2"/>
  </r>
  <r>
    <x v="2"/>
    <x v="5"/>
    <x v="6"/>
    <x v="6"/>
    <n v="8.27"/>
    <n v="548.15"/>
    <n v="38.37012"/>
    <n v="7.6770000000000005E-2"/>
    <n v="0"/>
    <n v="3.0100000000000001E-3"/>
    <n v="2.734E-2"/>
    <n v="0.23582"/>
    <n v="7.6090000000000005E-2"/>
  </r>
  <r>
    <x v="2"/>
    <x v="5"/>
    <x v="6"/>
    <x v="7"/>
    <n v="0"/>
    <n v="373"/>
    <n v="0"/>
    <n v="0"/>
    <n v="0"/>
    <n v="0"/>
    <n v="0"/>
    <n v="0"/>
    <n v="0"/>
  </r>
  <r>
    <x v="2"/>
    <x v="5"/>
    <x v="6"/>
    <x v="8"/>
    <n v="1.44"/>
    <n v="464.95"/>
    <n v="92.989990000000006"/>
    <n v="1.362E-2"/>
    <n v="0"/>
    <n v="2.0899999999999998E-3"/>
    <n v="4.0499999999999998E-3"/>
    <n v="4.1259999999999998E-2"/>
    <n v="0.18762999999999999"/>
  </r>
  <r>
    <x v="2"/>
    <x v="5"/>
    <x v="6"/>
    <x v="9"/>
    <n v="0.18"/>
    <n v="408"/>
    <n v="4.08"/>
    <n v="2.2799999999999999E-3"/>
    <n v="0"/>
    <n v="8.0000000000000007E-5"/>
    <n v="2.9999999999999997E-4"/>
    <n v="6.8999999999999999E-3"/>
    <n v="8.7799999999999996E-3"/>
  </r>
  <r>
    <x v="2"/>
    <x v="5"/>
    <x v="6"/>
    <x v="10"/>
    <n v="0.8"/>
    <n v="373"/>
    <n v="0"/>
    <n v="7.2300000000000003E-3"/>
    <n v="4.79E-3"/>
    <n v="5.0000000000000002E-5"/>
    <n v="2.7999999999999998E-4"/>
    <n v="2.2249999999999999E-2"/>
    <n v="0"/>
  </r>
  <r>
    <x v="2"/>
    <x v="5"/>
    <x v="7"/>
    <x v="0"/>
    <n v="1.48"/>
    <n v="338.64"/>
    <n v="149"/>
    <n v="1.3129999999999999E-2"/>
    <n v="0"/>
    <n v="1.7000000000000001E-4"/>
    <n v="5.1500000000000001E-3"/>
    <n v="3.9789999999999999E-2"/>
    <n v="0.32482"/>
  </r>
  <r>
    <x v="2"/>
    <x v="5"/>
    <x v="7"/>
    <x v="1"/>
    <n v="1.36"/>
    <n v="300"/>
    <n v="129"/>
    <n v="1.013E-2"/>
    <n v="0"/>
    <n v="1.81E-3"/>
    <n v="4.28E-3"/>
    <n v="3.0689999999999999E-2"/>
    <n v="0.29146"/>
  </r>
  <r>
    <x v="2"/>
    <x v="5"/>
    <x v="7"/>
    <x v="2"/>
    <n v="0.08"/>
    <n v="300"/>
    <n v="6"/>
    <n v="5.9999999999999995E-4"/>
    <n v="0"/>
    <n v="2.0000000000000002E-5"/>
    <n v="3.8999999999999999E-4"/>
    <n v="1.81E-3"/>
    <n v="1.3559999999999999E-2"/>
  </r>
  <r>
    <x v="2"/>
    <x v="5"/>
    <x v="7"/>
    <x v="3"/>
    <n v="0"/>
    <n v="373"/>
    <n v="0"/>
    <n v="0"/>
    <n v="0"/>
    <n v="0"/>
    <n v="0"/>
    <n v="0"/>
    <n v="0"/>
  </r>
  <r>
    <x v="2"/>
    <x v="5"/>
    <x v="7"/>
    <x v="4"/>
    <n v="1.75"/>
    <n v="1168.92"/>
    <n v="584.45996000000002"/>
    <n v="4.9759999999999999E-2"/>
    <n v="0"/>
    <n v="1.8870000000000001E-2"/>
    <n v="7.6310000000000003E-2"/>
    <n v="0.15079000000000001"/>
    <n v="1.0306500000000001"/>
  </r>
  <r>
    <x v="2"/>
    <x v="5"/>
    <x v="7"/>
    <x v="5"/>
    <n v="0.92"/>
    <n v="1418.78"/>
    <n v="326.31995000000001"/>
    <n v="3.1390000000000001E-2"/>
    <n v="2.0000000000000002E-5"/>
    <n v="3.492E-2"/>
    <n v="5.1900000000000002E-3"/>
    <n v="9.5130000000000006E-2"/>
    <n v="0.56750999999999996"/>
  </r>
  <r>
    <x v="2"/>
    <x v="5"/>
    <x v="7"/>
    <x v="6"/>
    <n v="1.93"/>
    <n v="426"/>
    <n v="213"/>
    <n v="1.9800000000000002E-2"/>
    <n v="1.99E-3"/>
    <n v="1.41E-3"/>
    <n v="1.516E-2"/>
    <n v="6.0010000000000001E-2"/>
    <n v="0.45013999999999998"/>
  </r>
  <r>
    <x v="2"/>
    <x v="5"/>
    <x v="7"/>
    <x v="7"/>
    <n v="0"/>
    <n v="373"/>
    <n v="0"/>
    <n v="0"/>
    <n v="0"/>
    <n v="0"/>
    <n v="0"/>
    <n v="0"/>
    <n v="0"/>
  </r>
  <r>
    <x v="2"/>
    <x v="5"/>
    <x v="7"/>
    <x v="8"/>
    <n v="4.63"/>
    <n v="347.97"/>
    <n v="511.52005000000003"/>
    <n v="4.0070000000000001E-2"/>
    <n v="0"/>
    <n v="5.3299999999999997E-3"/>
    <n v="1.6490000000000001E-2"/>
    <n v="0.12142"/>
    <n v="1.1205799999999999"/>
  </r>
  <r>
    <x v="2"/>
    <x v="5"/>
    <x v="7"/>
    <x v="9"/>
    <n v="0.02"/>
    <n v="373"/>
    <n v="0"/>
    <n v="1.4999999999999999E-4"/>
    <n v="8.0000000000000007E-5"/>
    <n v="0"/>
    <n v="1.1E-4"/>
    <n v="4.4999999999999999E-4"/>
    <n v="0"/>
  </r>
  <r>
    <x v="2"/>
    <x v="5"/>
    <x v="7"/>
    <x v="10"/>
    <n v="0.33"/>
    <n v="726"/>
    <n v="72.600009999999997"/>
    <n v="5.9500000000000004E-3"/>
    <n v="0"/>
    <n v="2.0000000000000002E-5"/>
    <n v="2.96E-3"/>
    <n v="1.8020000000000001E-2"/>
    <n v="0.1424"/>
  </r>
  <r>
    <x v="2"/>
    <x v="5"/>
    <x v="8"/>
    <x v="0"/>
    <n v="4.16"/>
    <n v="413.38"/>
    <n v="479.52001999999999"/>
    <n v="4.1849999999999998E-2"/>
    <n v="1.57E-3"/>
    <n v="1.966E-2"/>
    <n v="1.5100000000000001E-2"/>
    <n v="0.12681999999999999"/>
    <n v="1.0198700000000001"/>
  </r>
  <r>
    <x v="2"/>
    <x v="5"/>
    <x v="8"/>
    <x v="1"/>
    <n v="11.91"/>
    <n v="1354.02"/>
    <n v="40.62012"/>
    <n v="0.11183"/>
    <n v="9.2100000000000001E-2"/>
    <n v="2.2599999999999999E-3"/>
    <n v="8.0300000000000007E-3"/>
    <n v="0.34415000000000001"/>
    <n v="7.2109999999999994E-2"/>
  </r>
  <r>
    <x v="2"/>
    <x v="5"/>
    <x v="8"/>
    <x v="2"/>
    <n v="3.72"/>
    <n v="300"/>
    <n v="243"/>
    <n v="2.7699999999999999E-2"/>
    <n v="4.6999999999999999E-4"/>
    <n v="4.0999999999999999E-4"/>
    <n v="1.9599999999999999E-3"/>
    <n v="8.3940000000000001E-2"/>
    <n v="0.54903000000000002"/>
  </r>
  <r>
    <x v="2"/>
    <x v="5"/>
    <x v="8"/>
    <x v="3"/>
    <n v="0.08"/>
    <n v="300"/>
    <n v="6"/>
    <n v="5.9999999999999995E-4"/>
    <n v="1.3999999999999999E-4"/>
    <n v="1.4999999999999999E-4"/>
    <n v="8.0000000000000007E-5"/>
    <n v="1.81E-3"/>
    <n v="1.3559999999999999E-2"/>
  </r>
  <r>
    <x v="2"/>
    <x v="5"/>
    <x v="8"/>
    <x v="4"/>
    <n v="25.63"/>
    <n v="840.38"/>
    <n v="3101"/>
    <n v="0.37014999999999998"/>
    <n v="0"/>
    <n v="0.30325000000000002"/>
    <n v="0.18573999999999999"/>
    <n v="1.12626"/>
    <n v="5.7993899999999998"/>
  </r>
  <r>
    <x v="2"/>
    <x v="5"/>
    <x v="8"/>
    <x v="5"/>
    <n v="9.43"/>
    <n v="488.15"/>
    <n v="1527.9001499999999"/>
    <n v="0.11453000000000001"/>
    <n v="8.0000000000000007E-5"/>
    <n v="0.14879000000000001"/>
    <n v="2.0539999999999999E-2"/>
    <n v="0.34705000000000003"/>
    <n v="3.0986400000000001"/>
  </r>
  <r>
    <x v="2"/>
    <x v="5"/>
    <x v="8"/>
    <x v="6"/>
    <n v="36.840000000000003"/>
    <n v="400.11"/>
    <n v="3552.9599600000001"/>
    <n v="0.35174"/>
    <n v="-3.1E-4"/>
    <n v="3.2239999999999998E-2"/>
    <n v="0.12612000000000001"/>
    <n v="1.0673600000000001"/>
    <n v="7.4931700000000001"/>
  </r>
  <r>
    <x v="2"/>
    <x v="5"/>
    <x v="8"/>
    <x v="7"/>
    <n v="0"/>
    <n v="373"/>
    <n v="0"/>
    <n v="0"/>
    <n v="0"/>
    <n v="0"/>
    <n v="0"/>
    <n v="0"/>
    <n v="0"/>
  </r>
  <r>
    <x v="2"/>
    <x v="5"/>
    <x v="8"/>
    <x v="8"/>
    <n v="31.07"/>
    <n v="380.4"/>
    <n v="2636.1601599999999"/>
    <n v="0.28414"/>
    <n v="1.6209999999999999E-2"/>
    <n v="3.3599999999999998E-2"/>
    <n v="6.9419999999999996E-2"/>
    <n v="0.86165999999999998"/>
    <n v="5.6434699999999998"/>
  </r>
  <r>
    <x v="2"/>
    <x v="5"/>
    <x v="8"/>
    <x v="9"/>
    <n v="0.81"/>
    <n v="300"/>
    <n v="45"/>
    <n v="6.0299999999999998E-3"/>
    <n v="9.2000000000000003E-4"/>
    <n v="3.5E-4"/>
    <n v="1.14E-3"/>
    <n v="1.8280000000000001E-2"/>
    <n v="0.10167"/>
  </r>
  <r>
    <x v="2"/>
    <x v="5"/>
    <x v="8"/>
    <x v="10"/>
    <n v="26.06"/>
    <n v="351.6"/>
    <n v="956.33983999999998"/>
    <n v="0.23238"/>
    <n v="6.719E-2"/>
    <n v="4.3499999999999997E-3"/>
    <n v="2.2429999999999999E-2"/>
    <n v="0.71106999999999998"/>
    <n v="2.1032600000000001"/>
  </r>
  <r>
    <x v="2"/>
    <x v="6"/>
    <x v="0"/>
    <x v="0"/>
    <n v="5.89"/>
    <n v="300"/>
    <n v="39"/>
    <n v="5.2389999999999999E-2"/>
    <n v="4.2590000000000003E-2"/>
    <n v="6.0000000000000002E-5"/>
    <n v="2.5000000000000001E-3"/>
    <n v="0.16142999999999999"/>
    <n v="8.8200000000000001E-2"/>
  </r>
  <r>
    <x v="2"/>
    <x v="6"/>
    <x v="0"/>
    <x v="1"/>
    <n v="16.12"/>
    <n v="312"/>
    <n v="162.24023"/>
    <n v="0.14266999999999999"/>
    <n v="6.1929999999999999E-2"/>
    <n v="1.174E-2"/>
    <n v="1.9390000000000001E-2"/>
    <n v="0.43885000000000002"/>
    <n v="0.36459999999999998"/>
  </r>
  <r>
    <x v="2"/>
    <x v="6"/>
    <x v="0"/>
    <x v="2"/>
    <n v="0"/>
    <n v="373"/>
    <n v="0"/>
    <n v="0"/>
    <n v="0"/>
    <n v="0"/>
    <n v="0"/>
    <n v="0"/>
    <n v="0"/>
  </r>
  <r>
    <x v="2"/>
    <x v="6"/>
    <x v="0"/>
    <x v="3"/>
    <n v="0.02"/>
    <n v="373"/>
    <n v="0"/>
    <n v="1.4999999999999999E-4"/>
    <n v="6.0000000000000002E-5"/>
    <n v="1.0000000000000001E-5"/>
    <n v="1.0000000000000001E-5"/>
    <n v="4.4999999999999999E-4"/>
    <n v="0"/>
  </r>
  <r>
    <x v="2"/>
    <x v="6"/>
    <x v="0"/>
    <x v="4"/>
    <n v="3.93"/>
    <n v="765.62"/>
    <n v="528.28003000000001"/>
    <n v="6.9519999999999998E-2"/>
    <n v="0"/>
    <n v="4.0899999999999999E-3"/>
    <n v="1.8589999999999999E-2"/>
    <n v="0.21065999999999999"/>
    <n v="0.97811999999999999"/>
  </r>
  <r>
    <x v="2"/>
    <x v="6"/>
    <x v="0"/>
    <x v="5"/>
    <n v="2.67"/>
    <n v="368.33"/>
    <n v="191.53003000000001"/>
    <n v="2.494E-2"/>
    <n v="1.8799999999999999E-3"/>
    <n v="4.4299999999999999E-3"/>
    <n v="3.64E-3"/>
    <n v="7.5579999999999994E-2"/>
    <n v="0.41753000000000001"/>
  </r>
  <r>
    <x v="2"/>
    <x v="6"/>
    <x v="0"/>
    <x v="6"/>
    <n v="1.63"/>
    <n v="504.77"/>
    <n v="131.23999000000001"/>
    <n v="2.0549999999999999E-2"/>
    <n v="1.1E-4"/>
    <n v="6.0000000000000002E-5"/>
    <n v="5.28E-3"/>
    <n v="6.2269999999999999E-2"/>
    <n v="0.27244000000000002"/>
  </r>
  <r>
    <x v="2"/>
    <x v="6"/>
    <x v="0"/>
    <x v="7"/>
    <n v="0"/>
    <n v="373"/>
    <n v="0"/>
    <n v="0"/>
    <n v="0"/>
    <n v="0"/>
    <n v="0"/>
    <n v="0"/>
    <n v="0"/>
  </r>
  <r>
    <x v="2"/>
    <x v="6"/>
    <x v="0"/>
    <x v="8"/>
    <n v="2.3199999999999998"/>
    <n v="414.51"/>
    <n v="145.07996"/>
    <n v="2.366E-2"/>
    <n v="0"/>
    <n v="7.1000000000000002E-4"/>
    <n v="3.9300000000000003E-3"/>
    <n v="7.17E-2"/>
    <n v="0.31075999999999998"/>
  </r>
  <r>
    <x v="2"/>
    <x v="6"/>
    <x v="0"/>
    <x v="9"/>
    <n v="1.62"/>
    <n v="300"/>
    <n v="87"/>
    <n v="1.206E-2"/>
    <n v="4.4000000000000002E-4"/>
    <n v="2.0000000000000001E-4"/>
    <n v="5.3099999999999996E-3"/>
    <n v="3.6560000000000002E-2"/>
    <n v="0.19675000000000001"/>
  </r>
  <r>
    <x v="2"/>
    <x v="6"/>
    <x v="0"/>
    <x v="10"/>
    <n v="3.23"/>
    <n v="561.75"/>
    <n v="269.64001000000002"/>
    <n v="4.3040000000000002E-2"/>
    <n v="0"/>
    <n v="3.3E-4"/>
    <n v="7.2100000000000003E-3"/>
    <n v="0.13042000000000001"/>
    <n v="0.52910999999999997"/>
  </r>
  <r>
    <x v="2"/>
    <x v="6"/>
    <x v="1"/>
    <x v="0"/>
    <n v="27.48"/>
    <n v="362.92"/>
    <n v="1832.75"/>
    <n v="0.24784"/>
    <n v="6.6780000000000006E-2"/>
    <n v="5.1500000000000001E-3"/>
    <n v="0.10037"/>
    <n v="0.75444999999999995"/>
    <n v="3.96306"/>
  </r>
  <r>
    <x v="2"/>
    <x v="6"/>
    <x v="1"/>
    <x v="1"/>
    <n v="58.58"/>
    <n v="300"/>
    <n v="1566"/>
    <n v="0.50380999999999998"/>
    <n v="0.20835999999999999"/>
    <n v="5.8950000000000002E-2"/>
    <n v="0.35088000000000003"/>
    <n v="1.54348"/>
    <n v="3.5414300000000001"/>
  </r>
  <r>
    <x v="2"/>
    <x v="6"/>
    <x v="1"/>
    <x v="2"/>
    <n v="12.43"/>
    <n v="300"/>
    <n v="975"/>
    <n v="9.2560000000000003E-2"/>
    <n v="5.8E-4"/>
    <n v="5.6100000000000004E-3"/>
    <n v="7.9570000000000002E-2"/>
    <n v="0.28049000000000002"/>
    <n v="2.2049099999999999"/>
  </r>
  <r>
    <x v="2"/>
    <x v="6"/>
    <x v="1"/>
    <x v="3"/>
    <n v="0"/>
    <n v="373"/>
    <n v="0"/>
    <n v="0"/>
    <n v="0"/>
    <n v="0"/>
    <n v="0"/>
    <n v="0"/>
    <n v="0"/>
  </r>
  <r>
    <x v="2"/>
    <x v="6"/>
    <x v="1"/>
    <x v="4"/>
    <n v="22.93"/>
    <n v="1139.74"/>
    <n v="4319.60059"/>
    <n v="0.45817999999999998"/>
    <n v="1.56E-3"/>
    <n v="0.27362999999999998"/>
    <n v="0.49476999999999999"/>
    <n v="1.3924099999999999"/>
    <n v="7.6709300000000002"/>
  </r>
  <r>
    <x v="2"/>
    <x v="6"/>
    <x v="1"/>
    <x v="5"/>
    <n v="19.940000000000001"/>
    <n v="366.75"/>
    <n v="2152.7997999999998"/>
    <n v="0.18159"/>
    <n v="2.3890000000000002E-2"/>
    <n v="0.12039"/>
    <n v="6.3729999999999995E-2"/>
    <n v="0.55027000000000004"/>
    <n v="4.7004700000000001"/>
  </r>
  <r>
    <x v="2"/>
    <x v="6"/>
    <x v="1"/>
    <x v="6"/>
    <n v="79.42"/>
    <n v="452.49"/>
    <n v="9248.9081999999999"/>
    <n v="0.87649999999999995"/>
    <n v="0"/>
    <n v="0.1013"/>
    <n v="0.45285999999999998"/>
    <n v="2.65605"/>
    <n v="19.147069999999999"/>
  </r>
  <r>
    <x v="2"/>
    <x v="6"/>
    <x v="1"/>
    <x v="7"/>
    <n v="0"/>
    <n v="373"/>
    <n v="0"/>
    <n v="0"/>
    <n v="0"/>
    <n v="0"/>
    <n v="0"/>
    <n v="0"/>
    <n v="0"/>
  </r>
  <r>
    <x v="2"/>
    <x v="6"/>
    <x v="1"/>
    <x v="8"/>
    <n v="61.17"/>
    <n v="416.59"/>
    <n v="6194.75"/>
    <n v="0.62151000000000001"/>
    <n v="3.5920000000000001E-2"/>
    <n v="0.39584999999999998"/>
    <n v="0.44030999999999998"/>
    <n v="1.8852800000000001"/>
    <n v="12.914899999999999"/>
  </r>
  <r>
    <x v="2"/>
    <x v="6"/>
    <x v="1"/>
    <x v="9"/>
    <n v="6.12"/>
    <n v="300"/>
    <n v="456"/>
    <n v="4.5569999999999999E-2"/>
    <n v="1E-3"/>
    <n v="4.4999999999999999E-4"/>
    <n v="2.4879999999999999E-2"/>
    <n v="0.1381"/>
    <n v="1.03122"/>
  </r>
  <r>
    <x v="2"/>
    <x v="6"/>
    <x v="1"/>
    <x v="10"/>
    <n v="7.38"/>
    <n v="1443.14"/>
    <n v="1342.12012"/>
    <n v="0.16261"/>
    <n v="1.9560000000000001E-2"/>
    <n v="2.8900000000000002E-3"/>
    <n v="2.3400000000000001E-2"/>
    <n v="0.49443999999999999"/>
    <n v="2.3466100000000001"/>
  </r>
  <r>
    <x v="2"/>
    <x v="6"/>
    <x v="2"/>
    <x v="0"/>
    <n v="1.47"/>
    <n v="1243.07"/>
    <n v="372.91991999999999"/>
    <n v="4.3740000000000001E-2"/>
    <n v="4.8999999999999998E-4"/>
    <n v="1.2199999999999999E-3"/>
    <n v="2.7359999999999999E-2"/>
    <n v="0.13253999999999999"/>
    <n v="0.65854000000000001"/>
  </r>
  <r>
    <x v="2"/>
    <x v="6"/>
    <x v="2"/>
    <x v="1"/>
    <n v="16.850000000000001"/>
    <n v="300"/>
    <n v="1128"/>
    <n v="0.12920000000000001"/>
    <n v="1.11E-2"/>
    <n v="2.9579999999999999E-2"/>
    <n v="0.17057"/>
    <n v="0.39340999999999998"/>
    <n v="2.55091"/>
  </r>
  <r>
    <x v="2"/>
    <x v="6"/>
    <x v="2"/>
    <x v="2"/>
    <n v="0.22"/>
    <n v="300"/>
    <n v="18"/>
    <n v="1.64E-3"/>
    <n v="0"/>
    <n v="2.0000000000000002E-5"/>
    <n v="3.6999999999999999E-4"/>
    <n v="4.96E-3"/>
    <n v="4.0710000000000003E-2"/>
  </r>
  <r>
    <x v="2"/>
    <x v="6"/>
    <x v="2"/>
    <x v="3"/>
    <n v="0"/>
    <n v="373"/>
    <n v="0"/>
    <n v="0"/>
    <n v="0"/>
    <n v="0"/>
    <n v="0"/>
    <n v="0"/>
    <n v="0"/>
  </r>
  <r>
    <x v="2"/>
    <x v="6"/>
    <x v="2"/>
    <x v="4"/>
    <n v="8.58"/>
    <n v="1379.41"/>
    <n v="3351.9697299999998"/>
    <n v="0.29049999999999998"/>
    <n v="0"/>
    <n v="0.42057"/>
    <n v="0.13536000000000001"/>
    <n v="0.88031000000000004"/>
    <n v="5.8399099999999997"/>
  </r>
  <r>
    <x v="2"/>
    <x v="6"/>
    <x v="2"/>
    <x v="5"/>
    <n v="2.86"/>
    <n v="428.61"/>
    <n v="252.88"/>
    <n v="2.9749999999999999E-2"/>
    <n v="3.3700000000000002E-3"/>
    <n v="1.6549999999999999E-2"/>
    <n v="1.1379999999999999E-2"/>
    <n v="9.0149999999999994E-2"/>
    <n v="0.52958000000000005"/>
  </r>
  <r>
    <x v="2"/>
    <x v="6"/>
    <x v="2"/>
    <x v="6"/>
    <n v="9.39"/>
    <n v="428.75"/>
    <n v="938.95971999999995"/>
    <n v="0.10264"/>
    <n v="4.9699999999999996E-3"/>
    <n v="2.4099999999999998E-3"/>
    <n v="4.2950000000000002E-2"/>
    <n v="0.31102000000000002"/>
    <n v="1.9629099999999999"/>
  </r>
  <r>
    <x v="2"/>
    <x v="6"/>
    <x v="2"/>
    <x v="7"/>
    <n v="0.01"/>
    <n v="300"/>
    <n v="3"/>
    <n v="6.9999999999999994E-5"/>
    <n v="6.9999999999999994E-5"/>
    <n v="0"/>
    <n v="0"/>
    <n v="2.3000000000000001E-4"/>
    <n v="6.7799999999999996E-3"/>
  </r>
  <r>
    <x v="2"/>
    <x v="6"/>
    <x v="2"/>
    <x v="8"/>
    <n v="13.86"/>
    <n v="396.94"/>
    <n v="1282.10986"/>
    <n v="0.13497999999999999"/>
    <n v="1.4999999999999999E-4"/>
    <n v="1.2919999999999999E-2"/>
    <n v="0.12177"/>
    <n v="0.40903"/>
    <n v="2.73373"/>
  </r>
  <r>
    <x v="2"/>
    <x v="6"/>
    <x v="2"/>
    <x v="9"/>
    <n v="2.0099999999999998"/>
    <n v="406.4"/>
    <n v="182.88"/>
    <n v="2.0119999999999999E-2"/>
    <n v="1.67E-3"/>
    <n v="2.7E-4"/>
    <n v="8.8000000000000005E-3"/>
    <n v="6.096E-2"/>
    <n v="0.38807000000000003"/>
  </r>
  <r>
    <x v="2"/>
    <x v="6"/>
    <x v="2"/>
    <x v="10"/>
    <n v="5.5"/>
    <n v="348.68"/>
    <n v="470.71996999999999"/>
    <n v="4.82E-2"/>
    <n v="4.2999999999999999E-4"/>
    <n v="1.6199999999999999E-3"/>
    <n v="1.47E-2"/>
    <n v="0.14641999999999999"/>
    <n v="1.0276400000000001"/>
  </r>
  <r>
    <x v="2"/>
    <x v="6"/>
    <x v="3"/>
    <x v="0"/>
    <n v="0.67"/>
    <n v="1150"/>
    <n v="114.99999"/>
    <n v="1.554E-2"/>
    <n v="5.1999999999999995E-4"/>
    <n v="4.6000000000000001E-4"/>
    <n v="6.5700000000000003E-3"/>
    <n v="4.709E-2"/>
    <n v="0.20086000000000001"/>
  </r>
  <r>
    <x v="2"/>
    <x v="6"/>
    <x v="3"/>
    <x v="1"/>
    <n v="3.16"/>
    <n v="300"/>
    <n v="168"/>
    <n v="2.4510000000000001E-2"/>
    <n v="2.81E-3"/>
    <n v="2.3800000000000002E-3"/>
    <n v="2.1610000000000001E-2"/>
    <n v="7.4480000000000005E-2"/>
    <n v="0.37991999999999998"/>
  </r>
  <r>
    <x v="2"/>
    <x v="6"/>
    <x v="3"/>
    <x v="2"/>
    <n v="0"/>
    <n v="373"/>
    <n v="0"/>
    <n v="0"/>
    <n v="0"/>
    <n v="0"/>
    <n v="0"/>
    <n v="0"/>
    <n v="0"/>
  </r>
  <r>
    <x v="2"/>
    <x v="6"/>
    <x v="3"/>
    <x v="3"/>
    <n v="0"/>
    <n v="373"/>
    <n v="0"/>
    <n v="0"/>
    <n v="0"/>
    <n v="0"/>
    <n v="0"/>
    <n v="0"/>
    <n v="0"/>
  </r>
  <r>
    <x v="2"/>
    <x v="6"/>
    <x v="3"/>
    <x v="4"/>
    <n v="2.97"/>
    <n v="643.23"/>
    <n v="398.80005"/>
    <n v="4.8890000000000003E-2"/>
    <n v="1.0000000000000001E-5"/>
    <n v="9.1999999999999998E-3"/>
    <n v="5.8999999999999997E-2"/>
    <n v="0.14818000000000001"/>
    <n v="0.76168999999999998"/>
  </r>
  <r>
    <x v="2"/>
    <x v="6"/>
    <x v="3"/>
    <x v="5"/>
    <n v="0.4"/>
    <n v="1322"/>
    <n v="79.320009999999996"/>
    <n v="9.8300000000000002E-3"/>
    <n v="3.6999999999999999E-4"/>
    <n v="1.3500000000000001E-3"/>
    <n v="1.07E-3"/>
    <n v="2.9780000000000001E-2"/>
    <n v="0.14149"/>
  </r>
  <r>
    <x v="2"/>
    <x v="6"/>
    <x v="3"/>
    <x v="6"/>
    <n v="6.99"/>
    <n v="387.15"/>
    <n v="526.52002000000005"/>
    <n v="6.6089999999999996E-2"/>
    <n v="0"/>
    <n v="1.89E-3"/>
    <n v="4.3799999999999999E-2"/>
    <n v="0.20025999999999999"/>
    <n v="1.1255500000000001"/>
  </r>
  <r>
    <x v="2"/>
    <x v="6"/>
    <x v="3"/>
    <x v="7"/>
    <n v="0"/>
    <n v="373"/>
    <n v="0"/>
    <n v="0"/>
    <n v="0"/>
    <n v="0"/>
    <n v="0"/>
    <n v="0"/>
    <n v="0"/>
  </r>
  <r>
    <x v="2"/>
    <x v="6"/>
    <x v="3"/>
    <x v="8"/>
    <n v="4.53"/>
    <n v="340.51"/>
    <n v="251.97997000000001"/>
    <n v="3.7109999999999997E-2"/>
    <n v="1.5200000000000001E-3"/>
    <n v="3.5E-4"/>
    <n v="1.146E-2"/>
    <n v="0.11246"/>
    <n v="0.55576000000000003"/>
  </r>
  <r>
    <x v="2"/>
    <x v="6"/>
    <x v="3"/>
    <x v="9"/>
    <n v="1.25"/>
    <n v="300"/>
    <n v="66"/>
    <n v="9.3100000000000006E-3"/>
    <n v="0"/>
    <n v="3.0000000000000001E-5"/>
    <n v="3.3800000000000002E-3"/>
    <n v="2.8209999999999999E-2"/>
    <n v="0.14926"/>
  </r>
  <r>
    <x v="2"/>
    <x v="6"/>
    <x v="3"/>
    <x v="10"/>
    <n v="0.41"/>
    <n v="1120"/>
    <n v="22.4"/>
    <n v="6.0600000000000003E-3"/>
    <n v="2.3600000000000001E-3"/>
    <n v="2.0000000000000001E-4"/>
    <n v="6.7000000000000002E-4"/>
    <n v="1.8440000000000002E-2"/>
    <n v="4.0779999999999997E-2"/>
  </r>
  <r>
    <x v="2"/>
    <x v="6"/>
    <x v="4"/>
    <x v="0"/>
    <n v="0.82"/>
    <n v="524.5"/>
    <n v="125.88"/>
    <n v="1.017E-2"/>
    <n v="0"/>
    <n v="2.4000000000000001E-4"/>
    <n v="2.5699999999999998E-3"/>
    <n v="3.0810000000000001E-2"/>
    <n v="0.24798000000000001"/>
  </r>
  <r>
    <x v="2"/>
    <x v="6"/>
    <x v="4"/>
    <x v="1"/>
    <n v="0.45"/>
    <n v="300"/>
    <n v="39"/>
    <n v="3.2299999999999998E-3"/>
    <n v="-2.0000000000000002E-5"/>
    <n v="5.9000000000000003E-4"/>
    <n v="6.2E-4"/>
    <n v="1.0200000000000001E-2"/>
    <n v="8.8200000000000001E-2"/>
  </r>
  <r>
    <x v="2"/>
    <x v="6"/>
    <x v="4"/>
    <x v="2"/>
    <n v="0"/>
    <n v="373"/>
    <n v="0"/>
    <n v="0"/>
    <n v="0"/>
    <n v="0"/>
    <n v="0"/>
    <n v="0"/>
    <n v="0"/>
  </r>
  <r>
    <x v="2"/>
    <x v="6"/>
    <x v="4"/>
    <x v="3"/>
    <n v="0"/>
    <n v="373"/>
    <n v="0"/>
    <n v="0"/>
    <n v="0"/>
    <n v="0"/>
    <n v="0"/>
    <n v="0"/>
    <n v="0"/>
  </r>
  <r>
    <x v="2"/>
    <x v="6"/>
    <x v="4"/>
    <x v="4"/>
    <n v="3.47"/>
    <n v="1454.36"/>
    <n v="203.60999000000001"/>
    <n v="4.265E-2"/>
    <n v="1.42E-3"/>
    <n v="4.5960000000000001E-2"/>
    <n v="6.62E-3"/>
    <n v="0.13025999999999999"/>
    <n v="0.35275000000000001"/>
  </r>
  <r>
    <x v="2"/>
    <x v="6"/>
    <x v="4"/>
    <x v="5"/>
    <n v="0.3"/>
    <n v="545.66999999999996"/>
    <n v="49.11"/>
    <n v="3.8999999999999998E-3"/>
    <n v="2.0000000000000002E-5"/>
    <n v="1.1900000000000001E-3"/>
    <n v="1.8000000000000001E-4"/>
    <n v="1.183E-2"/>
    <n v="9.9339999999999998E-2"/>
  </r>
  <r>
    <x v="2"/>
    <x v="6"/>
    <x v="4"/>
    <x v="6"/>
    <n v="0.88"/>
    <n v="650"/>
    <n v="84.5"/>
    <n v="1.115E-2"/>
    <n v="3.2000000000000003E-4"/>
    <n v="6.9999999999999994E-5"/>
    <n v="1.0300000000000001E-3"/>
    <n v="3.4110000000000001E-2"/>
    <n v="0.16411000000000001"/>
  </r>
  <r>
    <x v="2"/>
    <x v="6"/>
    <x v="4"/>
    <x v="7"/>
    <n v="0"/>
    <n v="373"/>
    <n v="0"/>
    <n v="0"/>
    <n v="0"/>
    <n v="0"/>
    <n v="0"/>
    <n v="0"/>
    <n v="0"/>
  </r>
  <r>
    <x v="2"/>
    <x v="6"/>
    <x v="4"/>
    <x v="8"/>
    <n v="1.57"/>
    <n v="475.73"/>
    <n v="214.07999000000001"/>
    <n v="1.797E-2"/>
    <n v="5.8E-4"/>
    <n v="3.5799999999999998E-3"/>
    <n v="4.7400000000000003E-3"/>
    <n v="5.4460000000000001E-2"/>
    <n v="0.43742999999999999"/>
  </r>
  <r>
    <x v="2"/>
    <x v="6"/>
    <x v="4"/>
    <x v="9"/>
    <n v="0.21"/>
    <n v="314.5"/>
    <n v="18.87"/>
    <n v="1.64E-3"/>
    <n v="0"/>
    <n v="6.9999999999999994E-5"/>
    <n v="3.6999999999999999E-4"/>
    <n v="4.96E-3"/>
    <n v="4.2349999999999999E-2"/>
  </r>
  <r>
    <x v="2"/>
    <x v="6"/>
    <x v="4"/>
    <x v="10"/>
    <n v="3.5"/>
    <n v="460"/>
    <n v="87.400019999999998"/>
    <n v="3.3799999999999997E-2"/>
    <n v="1.21E-2"/>
    <n v="4.6999999999999999E-4"/>
    <n v="3.8899999999999998E-3"/>
    <n v="0.10291"/>
    <n v="0.17957000000000001"/>
  </r>
  <r>
    <x v="2"/>
    <x v="6"/>
    <x v="5"/>
    <x v="0"/>
    <n v="0"/>
    <n v="373"/>
    <n v="0"/>
    <n v="0"/>
    <n v="0"/>
    <n v="0"/>
    <n v="0"/>
    <n v="0"/>
    <n v="0"/>
  </r>
  <r>
    <x v="2"/>
    <x v="6"/>
    <x v="5"/>
    <x v="1"/>
    <n v="0"/>
    <n v="373"/>
    <n v="0"/>
    <n v="0"/>
    <n v="0"/>
    <n v="0"/>
    <n v="0"/>
    <n v="0"/>
    <n v="0"/>
  </r>
  <r>
    <x v="2"/>
    <x v="6"/>
    <x v="5"/>
    <x v="2"/>
    <n v="0"/>
    <n v="373"/>
    <n v="0"/>
    <n v="0"/>
    <n v="0"/>
    <n v="0"/>
    <n v="0"/>
    <n v="0"/>
    <n v="0"/>
  </r>
  <r>
    <x v="2"/>
    <x v="6"/>
    <x v="5"/>
    <x v="3"/>
    <n v="0"/>
    <n v="373"/>
    <n v="0"/>
    <n v="0"/>
    <n v="0"/>
    <n v="0"/>
    <n v="0"/>
    <n v="0"/>
    <n v="0"/>
  </r>
  <r>
    <x v="2"/>
    <x v="6"/>
    <x v="5"/>
    <x v="4"/>
    <n v="0.04"/>
    <n v="307"/>
    <n v="3.07"/>
    <n v="2.9999999999999997E-4"/>
    <n v="0"/>
    <n v="1.1E-4"/>
    <n v="1.4999999999999999E-4"/>
    <n v="9.2000000000000003E-4"/>
    <n v="6.9199999999999999E-3"/>
  </r>
  <r>
    <x v="2"/>
    <x v="6"/>
    <x v="5"/>
    <x v="5"/>
    <n v="0"/>
    <n v="373"/>
    <n v="0"/>
    <n v="0"/>
    <n v="0"/>
    <n v="0"/>
    <n v="0"/>
    <n v="0"/>
    <n v="0"/>
  </r>
  <r>
    <x v="2"/>
    <x v="6"/>
    <x v="5"/>
    <x v="6"/>
    <n v="0.01"/>
    <n v="373"/>
    <n v="0"/>
    <n v="6.9999999999999994E-5"/>
    <n v="0"/>
    <n v="0"/>
    <n v="1.0000000000000001E-5"/>
    <n v="2.3000000000000001E-4"/>
    <n v="0"/>
  </r>
  <r>
    <x v="2"/>
    <x v="6"/>
    <x v="5"/>
    <x v="7"/>
    <n v="0"/>
    <n v="373"/>
    <n v="0"/>
    <n v="0"/>
    <n v="0"/>
    <n v="0"/>
    <n v="0"/>
    <n v="0"/>
    <n v="0"/>
  </r>
  <r>
    <x v="2"/>
    <x v="6"/>
    <x v="5"/>
    <x v="8"/>
    <n v="0"/>
    <n v="373"/>
    <n v="0"/>
    <n v="0"/>
    <n v="0"/>
    <n v="0"/>
    <n v="0"/>
    <n v="0"/>
    <n v="0"/>
  </r>
  <r>
    <x v="2"/>
    <x v="6"/>
    <x v="5"/>
    <x v="9"/>
    <n v="0.04"/>
    <n v="361"/>
    <n v="3.61"/>
    <n v="3.6000000000000002E-4"/>
    <n v="0"/>
    <n v="6.0000000000000002E-5"/>
    <n v="4.2999999999999999E-4"/>
    <n v="1.09E-3"/>
    <n v="7.9299999999999995E-3"/>
  </r>
  <r>
    <x v="2"/>
    <x v="6"/>
    <x v="5"/>
    <x v="10"/>
    <n v="0"/>
    <n v="373"/>
    <n v="0"/>
    <n v="0"/>
    <n v="0"/>
    <n v="0"/>
    <n v="0"/>
    <n v="0"/>
    <n v="0"/>
  </r>
  <r>
    <x v="2"/>
    <x v="6"/>
    <x v="6"/>
    <x v="0"/>
    <n v="0.42"/>
    <n v="566.5"/>
    <n v="11.32999"/>
    <n v="6.77E-3"/>
    <n v="0"/>
    <n v="1E-4"/>
    <n v="1.5E-3"/>
    <n v="2.053E-2"/>
    <n v="2.2780000000000002E-2"/>
  </r>
  <r>
    <x v="2"/>
    <x v="6"/>
    <x v="6"/>
    <x v="1"/>
    <n v="0.33"/>
    <n v="456.25"/>
    <n v="18.25"/>
    <n v="4.0899999999999999E-3"/>
    <n v="3.5E-4"/>
    <n v="8.9999999999999998E-4"/>
    <n v="8.7000000000000001E-4"/>
    <n v="1.149E-2"/>
    <n v="3.8580000000000003E-2"/>
  </r>
  <r>
    <x v="2"/>
    <x v="6"/>
    <x v="6"/>
    <x v="2"/>
    <n v="0"/>
    <n v="373"/>
    <n v="0"/>
    <n v="0"/>
    <n v="0"/>
    <n v="0"/>
    <n v="0"/>
    <n v="0"/>
    <n v="0"/>
  </r>
  <r>
    <x v="2"/>
    <x v="6"/>
    <x v="6"/>
    <x v="3"/>
    <n v="0"/>
    <n v="373"/>
    <n v="0"/>
    <n v="0"/>
    <n v="0"/>
    <n v="0"/>
    <n v="0"/>
    <n v="0"/>
    <n v="0"/>
  </r>
  <r>
    <x v="2"/>
    <x v="6"/>
    <x v="6"/>
    <x v="4"/>
    <n v="1.24"/>
    <n v="1207.4100000000001"/>
    <n v="326"/>
    <n v="3.3680000000000002E-2"/>
    <n v="0"/>
    <n v="1.3939999999999999E-2"/>
    <n v="2.3179999999999999E-2"/>
    <n v="0.10206999999999999"/>
    <n v="0.57532000000000005"/>
  </r>
  <r>
    <x v="2"/>
    <x v="6"/>
    <x v="6"/>
    <x v="5"/>
    <n v="0.16"/>
    <n v="601"/>
    <n v="18.03"/>
    <n v="2.3900000000000002E-3"/>
    <n v="0"/>
    <n v="8.8999999999999995E-4"/>
    <n v="5.2999999999999998E-4"/>
    <n v="7.2500000000000004E-3"/>
    <n v="3.6479999999999999E-2"/>
  </r>
  <r>
    <x v="2"/>
    <x v="6"/>
    <x v="6"/>
    <x v="6"/>
    <n v="8.3000000000000007"/>
    <n v="814"/>
    <n v="24.419920000000001"/>
    <n v="7.7380000000000004E-2"/>
    <n v="0"/>
    <n v="3.0300000000000001E-3"/>
    <n v="2.75E-2"/>
    <n v="0.23766000000000001"/>
    <n v="4.548E-2"/>
  </r>
  <r>
    <x v="2"/>
    <x v="6"/>
    <x v="6"/>
    <x v="7"/>
    <n v="0.01"/>
    <n v="300"/>
    <n v="3"/>
    <n v="6.9999999999999994E-5"/>
    <n v="6.9999999999999994E-5"/>
    <n v="0"/>
    <n v="0"/>
    <n v="2.3000000000000001E-4"/>
    <n v="6.7799999999999996E-3"/>
  </r>
  <r>
    <x v="2"/>
    <x v="6"/>
    <x v="6"/>
    <x v="8"/>
    <n v="1.6"/>
    <n v="506.19"/>
    <n v="80.989990000000006"/>
    <n v="1.5630000000000002E-2"/>
    <n v="6.9999999999999994E-5"/>
    <n v="2.4299999999999999E-3"/>
    <n v="4.7099999999999998E-3"/>
    <n v="4.7350000000000003E-2"/>
    <n v="0.16066"/>
  </r>
  <r>
    <x v="2"/>
    <x v="6"/>
    <x v="6"/>
    <x v="9"/>
    <n v="0.18"/>
    <n v="373"/>
    <n v="0"/>
    <n v="2.2799999999999999E-3"/>
    <n v="0"/>
    <n v="8.0000000000000007E-5"/>
    <n v="2.9999999999999997E-4"/>
    <n v="6.8999999999999999E-3"/>
    <n v="0"/>
  </r>
  <r>
    <x v="2"/>
    <x v="6"/>
    <x v="6"/>
    <x v="10"/>
    <n v="0.8"/>
    <n v="373"/>
    <n v="0"/>
    <n v="7.2300000000000003E-3"/>
    <n v="4.79E-3"/>
    <n v="5.0000000000000002E-5"/>
    <n v="2.7999999999999998E-4"/>
    <n v="2.2249999999999999E-2"/>
    <n v="0"/>
  </r>
  <r>
    <x v="2"/>
    <x v="6"/>
    <x v="7"/>
    <x v="0"/>
    <n v="1.92"/>
    <n v="338.64"/>
    <n v="149"/>
    <n v="1.6830000000000001E-2"/>
    <n v="0"/>
    <n v="2.2000000000000001E-4"/>
    <n v="6.6100000000000004E-3"/>
    <n v="5.0999999999999997E-2"/>
    <n v="0.32511000000000001"/>
  </r>
  <r>
    <x v="2"/>
    <x v="6"/>
    <x v="7"/>
    <x v="1"/>
    <n v="1.81"/>
    <n v="300"/>
    <n v="135"/>
    <n v="1.3480000000000001E-2"/>
    <n v="0"/>
    <n v="2.4099999999999998E-3"/>
    <n v="5.7000000000000002E-3"/>
    <n v="4.0840000000000001E-2"/>
    <n v="0.30530000000000002"/>
  </r>
  <r>
    <x v="2"/>
    <x v="6"/>
    <x v="7"/>
    <x v="2"/>
    <n v="0.1"/>
    <n v="300"/>
    <n v="6"/>
    <n v="7.3999999999999999E-4"/>
    <n v="0"/>
    <n v="3.0000000000000001E-5"/>
    <n v="4.8000000000000001E-4"/>
    <n v="2.2599999999999999E-3"/>
    <n v="1.357E-2"/>
  </r>
  <r>
    <x v="2"/>
    <x v="6"/>
    <x v="7"/>
    <x v="3"/>
    <n v="0"/>
    <n v="373"/>
    <n v="0"/>
    <n v="0"/>
    <n v="0"/>
    <n v="0"/>
    <n v="0"/>
    <n v="0"/>
    <n v="0"/>
  </r>
  <r>
    <x v="2"/>
    <x v="6"/>
    <x v="7"/>
    <x v="4"/>
    <n v="2.25"/>
    <n v="1161.1400000000001"/>
    <n v="580.57006999999999"/>
    <n v="6.4170000000000005E-2"/>
    <n v="0"/>
    <n v="2.436E-2"/>
    <n v="9.819E-2"/>
    <n v="0.19445999999999999"/>
    <n v="1.0248999999999999"/>
  </r>
  <r>
    <x v="2"/>
    <x v="6"/>
    <x v="7"/>
    <x v="5"/>
    <n v="1.1399999999999999"/>
    <n v="1399.64"/>
    <n v="307.91991999999999"/>
    <n v="3.9030000000000002E-2"/>
    <n v="2.0000000000000002E-5"/>
    <n v="4.3409999999999997E-2"/>
    <n v="6.45E-3"/>
    <n v="0.11829000000000001"/>
    <n v="0.53690000000000004"/>
  </r>
  <r>
    <x v="2"/>
    <x v="6"/>
    <x v="7"/>
    <x v="6"/>
    <n v="2.42"/>
    <n v="439.59"/>
    <n v="215.40002000000001"/>
    <n v="2.5149999999999999E-2"/>
    <n v="2.3999999999999998E-3"/>
    <n v="1.81E-3"/>
    <n v="1.9539999999999998E-2"/>
    <n v="7.621E-2"/>
    <n v="0.4531"/>
  </r>
  <r>
    <x v="2"/>
    <x v="6"/>
    <x v="7"/>
    <x v="7"/>
    <n v="0"/>
    <n v="373"/>
    <n v="0"/>
    <n v="0"/>
    <n v="0"/>
    <n v="0"/>
    <n v="0"/>
    <n v="0"/>
    <n v="0"/>
  </r>
  <r>
    <x v="2"/>
    <x v="6"/>
    <x v="7"/>
    <x v="8"/>
    <n v="6.12"/>
    <n v="348.23"/>
    <n v="518.85986000000003"/>
    <n v="5.2949999999999997E-2"/>
    <n v="0"/>
    <n v="7.0400000000000003E-3"/>
    <n v="2.1780000000000001E-2"/>
    <n v="0.16044"/>
    <n v="1.1376500000000001"/>
  </r>
  <r>
    <x v="2"/>
    <x v="6"/>
    <x v="7"/>
    <x v="9"/>
    <n v="0.02"/>
    <n v="373"/>
    <n v="0"/>
    <n v="1.4999999999999999E-4"/>
    <n v="8.0000000000000007E-5"/>
    <n v="0"/>
    <n v="1.1E-4"/>
    <n v="4.4999999999999999E-4"/>
    <n v="0"/>
  </r>
  <r>
    <x v="2"/>
    <x v="6"/>
    <x v="7"/>
    <x v="10"/>
    <n v="0.44"/>
    <n v="726"/>
    <n v="79.859989999999996"/>
    <n v="7.9299999999999995E-3"/>
    <n v="0"/>
    <n v="3.0000000000000001E-5"/>
    <n v="3.9399999999999999E-3"/>
    <n v="2.4029999999999999E-2"/>
    <n v="0.15679000000000001"/>
  </r>
  <r>
    <x v="2"/>
    <x v="6"/>
    <x v="8"/>
    <x v="0"/>
    <n v="5.27"/>
    <n v="401.26"/>
    <n v="445.39992999999998"/>
    <n v="5.2909999999999999E-2"/>
    <n v="1.91E-3"/>
    <n v="2.496E-2"/>
    <n v="1.917E-2"/>
    <n v="0.16031999999999999"/>
    <n v="0.95635999999999999"/>
  </r>
  <r>
    <x v="2"/>
    <x v="6"/>
    <x v="8"/>
    <x v="1"/>
    <n v="11.94"/>
    <n v="1354.02"/>
    <n v="40.62012"/>
    <n v="0.11284"/>
    <n v="9.2100000000000001E-2"/>
    <n v="2.3E-3"/>
    <n v="8.1499999999999993E-3"/>
    <n v="0.34720000000000001"/>
    <n v="7.2179999999999994E-2"/>
  </r>
  <r>
    <x v="2"/>
    <x v="6"/>
    <x v="8"/>
    <x v="2"/>
    <n v="4.46"/>
    <n v="300"/>
    <n v="222"/>
    <n v="3.3210000000000003E-2"/>
    <n v="4.6999999999999999E-4"/>
    <n v="5.0000000000000001E-4"/>
    <n v="2.3600000000000001E-3"/>
    <n v="0.10063999999999999"/>
    <n v="0.50204000000000004"/>
  </r>
  <r>
    <x v="2"/>
    <x v="6"/>
    <x v="8"/>
    <x v="3"/>
    <n v="0.1"/>
    <n v="300"/>
    <n v="6"/>
    <n v="7.3999999999999999E-4"/>
    <n v="1.8000000000000001E-4"/>
    <n v="1.9000000000000001E-4"/>
    <n v="1E-4"/>
    <n v="2.2599999999999999E-3"/>
    <n v="1.357E-2"/>
  </r>
  <r>
    <x v="2"/>
    <x v="6"/>
    <x v="8"/>
    <x v="4"/>
    <n v="29.35"/>
    <n v="842.27"/>
    <n v="3133.23047"/>
    <n v="0.44792999999999999"/>
    <n v="0"/>
    <n v="0.34705000000000003"/>
    <n v="0.2258"/>
    <n v="1.3619399999999999"/>
    <n v="5.8623200000000004"/>
  </r>
  <r>
    <x v="2"/>
    <x v="6"/>
    <x v="8"/>
    <x v="5"/>
    <n v="12.71"/>
    <n v="485.07"/>
    <n v="1591.0200199999999"/>
    <n v="0.15401999999999999"/>
    <n v="8.0000000000000007E-5"/>
    <n v="0.20021"/>
    <n v="2.7629999999999998E-2"/>
    <n v="0.46672000000000002"/>
    <n v="3.2333400000000001"/>
  </r>
  <r>
    <x v="2"/>
    <x v="6"/>
    <x v="8"/>
    <x v="6"/>
    <n v="44.7"/>
    <n v="406.56"/>
    <n v="3195.60059"/>
    <n v="0.43106"/>
    <n v="-3.1E-4"/>
    <n v="3.9870000000000003E-2"/>
    <n v="0.15598999999999999"/>
    <n v="1.3077300000000001"/>
    <n v="6.7225200000000003"/>
  </r>
  <r>
    <x v="2"/>
    <x v="6"/>
    <x v="8"/>
    <x v="7"/>
    <n v="0"/>
    <n v="373"/>
    <n v="0"/>
    <n v="0"/>
    <n v="0"/>
    <n v="0"/>
    <n v="0"/>
    <n v="0"/>
    <n v="0"/>
  </r>
  <r>
    <x v="2"/>
    <x v="6"/>
    <x v="8"/>
    <x v="8"/>
    <n v="37.32"/>
    <n v="380.49"/>
    <n v="2378.0800800000002"/>
    <n v="0.34316999999999998"/>
    <n v="1.763E-2"/>
    <n v="4.0930000000000001E-2"/>
    <n v="8.4559999999999996E-2"/>
    <n v="1.04054"/>
    <n v="5.0948200000000003"/>
  </r>
  <r>
    <x v="2"/>
    <x v="6"/>
    <x v="8"/>
    <x v="9"/>
    <n v="0.93"/>
    <n v="300"/>
    <n v="36"/>
    <n v="6.9300000000000004E-3"/>
    <n v="9.8999999999999999E-4"/>
    <n v="4.0999999999999999E-4"/>
    <n v="1.34E-3"/>
    <n v="2.0990000000000002E-2"/>
    <n v="8.1409999999999996E-2"/>
  </r>
  <r>
    <x v="2"/>
    <x v="6"/>
    <x v="8"/>
    <x v="10"/>
    <n v="28.49"/>
    <n v="352.51"/>
    <n v="856.59960999999998"/>
    <n v="0.25363999999999998"/>
    <n v="6.719E-2"/>
    <n v="4.8700000000000002E-3"/>
    <n v="2.5090000000000001E-2"/>
    <n v="0.77549999999999997"/>
    <n v="1.8845400000000001"/>
  </r>
  <r>
    <x v="2"/>
    <x v="7"/>
    <x v="0"/>
    <x v="0"/>
    <n v="5.95"/>
    <n v="300"/>
    <n v="18"/>
    <n v="5.2839999999999998E-2"/>
    <n v="4.267E-2"/>
    <n v="6.0000000000000002E-5"/>
    <n v="2.5899999999999999E-3"/>
    <n v="0.16278000000000001"/>
    <n v="4.0739999999999998E-2"/>
  </r>
  <r>
    <x v="2"/>
    <x v="7"/>
    <x v="0"/>
    <x v="1"/>
    <n v="16.3"/>
    <n v="312"/>
    <n v="56.160159999999998"/>
    <n v="0.14407"/>
    <n v="6.1929999999999999E-2"/>
    <n v="1.197E-2"/>
    <n v="1.9769999999999999E-2"/>
    <n v="0.44307000000000002"/>
    <n v="0.12631999999999999"/>
  </r>
  <r>
    <x v="2"/>
    <x v="7"/>
    <x v="0"/>
    <x v="2"/>
    <n v="0"/>
    <n v="373"/>
    <n v="0"/>
    <n v="0"/>
    <n v="0"/>
    <n v="0"/>
    <n v="0"/>
    <n v="0"/>
    <n v="0"/>
  </r>
  <r>
    <x v="2"/>
    <x v="7"/>
    <x v="0"/>
    <x v="3"/>
    <n v="0.02"/>
    <n v="373"/>
    <n v="0"/>
    <n v="1.4999999999999999E-4"/>
    <n v="6.0000000000000002E-5"/>
    <n v="1.0000000000000001E-5"/>
    <n v="1.0000000000000001E-5"/>
    <n v="4.4999999999999999E-4"/>
    <n v="0"/>
  </r>
  <r>
    <x v="2"/>
    <x v="7"/>
    <x v="0"/>
    <x v="4"/>
    <n v="4.21"/>
    <n v="669.57"/>
    <n v="187.47998000000001"/>
    <n v="7.417E-2"/>
    <n v="0"/>
    <n v="4.3600000000000002E-3"/>
    <n v="1.983E-2"/>
    <n v="0.22477"/>
    <n v="0.35493000000000002"/>
  </r>
  <r>
    <x v="2"/>
    <x v="7"/>
    <x v="0"/>
    <x v="5"/>
    <n v="3"/>
    <n v="339.67"/>
    <n v="112.08996999999999"/>
    <n v="2.7720000000000002E-2"/>
    <n v="2.1900000000000001E-3"/>
    <n v="4.8700000000000002E-3"/>
    <n v="4.0000000000000001E-3"/>
    <n v="8.4010000000000001E-2"/>
    <n v="0.24796000000000001"/>
  </r>
  <r>
    <x v="2"/>
    <x v="7"/>
    <x v="0"/>
    <x v="6"/>
    <n v="1.74"/>
    <n v="498"/>
    <n v="54.780029999999996"/>
    <n v="2.1909999999999999E-2"/>
    <n v="1.1E-4"/>
    <n v="6.0000000000000002E-5"/>
    <n v="5.6499999999999996E-3"/>
    <n v="6.6390000000000005E-2"/>
    <n v="0.11403000000000001"/>
  </r>
  <r>
    <x v="2"/>
    <x v="7"/>
    <x v="0"/>
    <x v="7"/>
    <n v="0"/>
    <n v="373"/>
    <n v="0"/>
    <n v="0"/>
    <n v="0"/>
    <n v="0"/>
    <n v="0"/>
    <n v="0"/>
    <n v="0"/>
  </r>
  <r>
    <x v="2"/>
    <x v="7"/>
    <x v="0"/>
    <x v="8"/>
    <n v="2.5"/>
    <n v="402.06"/>
    <n v="72.37"/>
    <n v="2.546E-2"/>
    <n v="0"/>
    <n v="7.6000000000000004E-4"/>
    <n v="4.2300000000000003E-3"/>
    <n v="7.714E-2"/>
    <n v="0.15586"/>
  </r>
  <r>
    <x v="2"/>
    <x v="7"/>
    <x v="0"/>
    <x v="9"/>
    <n v="1.78"/>
    <n v="300"/>
    <n v="48"/>
    <n v="1.3259999999999999E-2"/>
    <n v="4.8999999999999998E-4"/>
    <n v="2.2000000000000001E-4"/>
    <n v="5.77E-3"/>
    <n v="4.0169999999999997E-2"/>
    <n v="0.10865"/>
  </r>
  <r>
    <x v="2"/>
    <x v="7"/>
    <x v="0"/>
    <x v="10"/>
    <n v="3.52"/>
    <n v="487.31"/>
    <n v="141.32006999999999"/>
    <n v="4.6550000000000001E-2"/>
    <n v="0"/>
    <n v="3.6000000000000002E-4"/>
    <n v="7.7799999999999996E-3"/>
    <n v="0.14105000000000001"/>
    <n v="0.28543000000000002"/>
  </r>
  <r>
    <x v="2"/>
    <x v="7"/>
    <x v="1"/>
    <x v="0"/>
    <n v="32.53"/>
    <n v="361.82"/>
    <n v="1827.2002"/>
    <n v="0.29320000000000002"/>
    <n v="7.1999999999999995E-2"/>
    <n v="6.1999999999999998E-3"/>
    <n v="0.12106"/>
    <n v="0.89188999999999996"/>
    <n v="3.9571200000000002"/>
  </r>
  <r>
    <x v="2"/>
    <x v="7"/>
    <x v="1"/>
    <x v="1"/>
    <n v="64.48"/>
    <n v="300"/>
    <n v="1769.9998800000001"/>
    <n v="0.54774999999999996"/>
    <n v="0.21446999999999999"/>
    <n v="6.7849999999999994E-2"/>
    <n v="0.40383000000000002"/>
    <n v="1.6766099999999999"/>
    <n v="4.0064299999999999"/>
  </r>
  <r>
    <x v="2"/>
    <x v="7"/>
    <x v="1"/>
    <x v="2"/>
    <n v="16"/>
    <n v="300"/>
    <n v="1071"/>
    <n v="0.11915000000000001"/>
    <n v="6.2E-4"/>
    <n v="7.2300000000000003E-3"/>
    <n v="0.10259"/>
    <n v="0.36104999999999998"/>
    <n v="2.4242300000000001"/>
  </r>
  <r>
    <x v="2"/>
    <x v="7"/>
    <x v="1"/>
    <x v="3"/>
    <n v="0"/>
    <n v="373"/>
    <n v="0"/>
    <n v="0"/>
    <n v="0"/>
    <n v="0"/>
    <n v="0"/>
    <n v="0"/>
    <n v="0"/>
  </r>
  <r>
    <x v="2"/>
    <x v="7"/>
    <x v="1"/>
    <x v="4"/>
    <n v="27.06"/>
    <n v="1109.82"/>
    <n v="4583.5488299999997"/>
    <n v="0.57194999999999996"/>
    <n v="1.56E-3"/>
    <n v="0.31674000000000002"/>
    <n v="0.63527"/>
    <n v="1.7371799999999999"/>
    <n v="8.1774100000000001"/>
  </r>
  <r>
    <x v="2"/>
    <x v="7"/>
    <x v="1"/>
    <x v="5"/>
    <n v="26.08"/>
    <n v="364.65"/>
    <n v="2238.9599600000001"/>
    <n v="0.23716999999999999"/>
    <n v="3.159E-2"/>
    <n v="0.15683"/>
    <n v="8.3030000000000007E-2"/>
    <n v="0.71867999999999999"/>
    <n v="4.8973699999999996"/>
  </r>
  <r>
    <x v="2"/>
    <x v="7"/>
    <x v="1"/>
    <x v="6"/>
    <n v="100.58"/>
    <n v="457.66"/>
    <n v="9684.0078099999992"/>
    <n v="1.1168800000000001"/>
    <n v="0"/>
    <n v="0.12962000000000001"/>
    <n v="0.57945999999999998"/>
    <n v="3.3844699999999999"/>
    <n v="20.020569999999999"/>
  </r>
  <r>
    <x v="2"/>
    <x v="7"/>
    <x v="1"/>
    <x v="7"/>
    <n v="0"/>
    <n v="373"/>
    <n v="0"/>
    <n v="0"/>
    <n v="0"/>
    <n v="0"/>
    <n v="0"/>
    <n v="0"/>
    <n v="0"/>
  </r>
  <r>
    <x v="2"/>
    <x v="7"/>
    <x v="1"/>
    <x v="8"/>
    <n v="77.319999999999993"/>
    <n v="414.02"/>
    <n v="6686.4394499999999"/>
    <n v="0.78747999999999996"/>
    <n v="3.6749999999999998E-2"/>
    <n v="0.50471999999999995"/>
    <n v="0.56625999999999999"/>
    <n v="2.3882300000000001"/>
    <n v="13.97316"/>
  </r>
  <r>
    <x v="2"/>
    <x v="7"/>
    <x v="1"/>
    <x v="9"/>
    <n v="7.72"/>
    <n v="300"/>
    <n v="480.00002999999998"/>
    <n v="5.7489999999999999E-2"/>
    <n v="1.2800000000000001E-3"/>
    <n v="5.6999999999999998E-4"/>
    <n v="3.1519999999999999E-2"/>
    <n v="0.17421"/>
    <n v="1.08649"/>
  </r>
  <r>
    <x v="2"/>
    <x v="7"/>
    <x v="1"/>
    <x v="10"/>
    <n v="8.44"/>
    <n v="1468.38"/>
    <n v="1556.4799800000001"/>
    <n v="0.20125000000000001"/>
    <n v="1.9740000000000001E-2"/>
    <n v="3.47E-3"/>
    <n v="2.8060000000000002E-2"/>
    <n v="0.61151999999999995"/>
    <n v="2.71957"/>
  </r>
  <r>
    <x v="2"/>
    <x v="7"/>
    <x v="2"/>
    <x v="0"/>
    <n v="1.74"/>
    <n v="1221.93"/>
    <n v="329.91994999999997"/>
    <n v="5.1929999999999997E-2"/>
    <n v="4.8999999999999998E-4"/>
    <n v="1.4499999999999999E-3"/>
    <n v="3.2469999999999999E-2"/>
    <n v="0.15734999999999999"/>
    <n v="0.58552000000000004"/>
  </r>
  <r>
    <x v="2"/>
    <x v="7"/>
    <x v="2"/>
    <x v="1"/>
    <n v="20.83"/>
    <n v="300"/>
    <n v="1194"/>
    <n v="0.15883"/>
    <n v="1.11E-2"/>
    <n v="3.712E-2"/>
    <n v="0.214"/>
    <n v="0.48321999999999998"/>
    <n v="2.7026400000000002"/>
  </r>
  <r>
    <x v="2"/>
    <x v="7"/>
    <x v="2"/>
    <x v="2"/>
    <n v="0.28000000000000003"/>
    <n v="300"/>
    <n v="18"/>
    <n v="2.0899999999999998E-3"/>
    <n v="0"/>
    <n v="2.0000000000000002E-5"/>
    <n v="4.6999999999999999E-4"/>
    <n v="6.3200000000000001E-3"/>
    <n v="4.0739999999999998E-2"/>
  </r>
  <r>
    <x v="2"/>
    <x v="7"/>
    <x v="2"/>
    <x v="3"/>
    <n v="0"/>
    <n v="373"/>
    <n v="0"/>
    <n v="0"/>
    <n v="0"/>
    <n v="0"/>
    <n v="0"/>
    <n v="0"/>
    <n v="0"/>
  </r>
  <r>
    <x v="2"/>
    <x v="7"/>
    <x v="2"/>
    <x v="4"/>
    <n v="11.17"/>
    <n v="1382.47"/>
    <n v="3580.60059"/>
    <n v="0.37938"/>
    <n v="0"/>
    <n v="0.54945999999999995"/>
    <n v="0.17471"/>
    <n v="1.14964"/>
    <n v="6.24275"/>
  </r>
  <r>
    <x v="2"/>
    <x v="7"/>
    <x v="2"/>
    <x v="5"/>
    <n v="3.37"/>
    <n v="446.86"/>
    <n v="227.90002000000001"/>
    <n v="3.5409999999999997E-2"/>
    <n v="3.8400000000000001E-3"/>
    <n v="1.9910000000000001E-2"/>
    <n v="1.3690000000000001E-2"/>
    <n v="0.10729"/>
    <n v="0.47392000000000001"/>
  </r>
  <r>
    <x v="2"/>
    <x v="7"/>
    <x v="2"/>
    <x v="6"/>
    <n v="11.57"/>
    <n v="436.96"/>
    <n v="952.56982000000005"/>
    <n v="0.12628"/>
    <n v="6.1199999999999996E-3"/>
    <n v="2.97E-3"/>
    <n v="5.2859999999999997E-2"/>
    <n v="0.38267000000000001"/>
    <n v="1.9859100000000001"/>
  </r>
  <r>
    <x v="2"/>
    <x v="7"/>
    <x v="2"/>
    <x v="7"/>
    <n v="0.02"/>
    <n v="300"/>
    <n v="3"/>
    <n v="1.4999999999999999E-4"/>
    <n v="1.4999999999999999E-4"/>
    <n v="0"/>
    <n v="0"/>
    <n v="4.4999999999999999E-4"/>
    <n v="6.79E-3"/>
  </r>
  <r>
    <x v="2"/>
    <x v="7"/>
    <x v="2"/>
    <x v="8"/>
    <n v="17.11"/>
    <n v="394.51"/>
    <n v="1282.1601599999999"/>
    <n v="0.1668"/>
    <n v="2.2000000000000001E-4"/>
    <n v="1.5959999999999998E-2"/>
    <n v="0.15039"/>
    <n v="0.50546999999999997"/>
    <n v="2.73881"/>
  </r>
  <r>
    <x v="2"/>
    <x v="7"/>
    <x v="2"/>
    <x v="9"/>
    <n v="2.4500000000000002"/>
    <n v="408.82"/>
    <n v="179.88"/>
    <n v="2.4580000000000001E-2"/>
    <n v="1.9300000000000001E-3"/>
    <n v="3.4000000000000002E-4"/>
    <n v="1.0840000000000001E-2"/>
    <n v="7.4490000000000001E-2"/>
    <n v="0.38163999999999998"/>
  </r>
  <r>
    <x v="2"/>
    <x v="7"/>
    <x v="2"/>
    <x v="10"/>
    <n v="6.94"/>
    <n v="348.18"/>
    <n v="501.38013000000001"/>
    <n v="6.0639999999999999E-2"/>
    <n v="4.2999999999999999E-4"/>
    <n v="2.0300000000000001E-3"/>
    <n v="1.848E-2"/>
    <n v="0.18412999999999999"/>
    <n v="1.09646"/>
  </r>
  <r>
    <x v="2"/>
    <x v="7"/>
    <x v="3"/>
    <x v="0"/>
    <n v="0.76"/>
    <n v="1244.44"/>
    <n v="112"/>
    <n v="1.8319999999999999E-2"/>
    <n v="5.1999999999999995E-4"/>
    <n v="5.4000000000000001E-4"/>
    <n v="7.7999999999999996E-3"/>
    <n v="5.5509999999999997E-2"/>
    <n v="0.19425999999999999"/>
  </r>
  <r>
    <x v="2"/>
    <x v="7"/>
    <x v="3"/>
    <x v="1"/>
    <n v="3.69"/>
    <n v="300"/>
    <n v="159"/>
    <n v="2.845E-2"/>
    <n v="2.81E-3"/>
    <n v="2.82E-3"/>
    <n v="2.5680000000000001E-2"/>
    <n v="8.6440000000000003E-2"/>
    <n v="0.3599"/>
  </r>
  <r>
    <x v="2"/>
    <x v="7"/>
    <x v="3"/>
    <x v="2"/>
    <n v="0"/>
    <n v="373"/>
    <n v="0"/>
    <n v="0"/>
    <n v="0"/>
    <n v="0"/>
    <n v="0"/>
    <n v="0"/>
    <n v="0"/>
  </r>
  <r>
    <x v="2"/>
    <x v="7"/>
    <x v="3"/>
    <x v="3"/>
    <n v="0"/>
    <n v="373"/>
    <n v="0"/>
    <n v="0"/>
    <n v="0"/>
    <n v="0"/>
    <n v="0"/>
    <n v="0"/>
    <n v="0"/>
  </r>
  <r>
    <x v="2"/>
    <x v="7"/>
    <x v="3"/>
    <x v="4"/>
    <n v="3.58"/>
    <n v="641.84"/>
    <n v="391.52001999999999"/>
    <n v="5.8610000000000002E-2"/>
    <n v="1.0000000000000001E-5"/>
    <n v="1.1010000000000001E-2"/>
    <n v="7.0739999999999997E-2"/>
    <n v="0.17763000000000001"/>
    <n v="0.74807999999999997"/>
  </r>
  <r>
    <x v="2"/>
    <x v="7"/>
    <x v="3"/>
    <x v="5"/>
    <n v="0.45"/>
    <n v="1322"/>
    <n v="66.100009999999997"/>
    <n v="1.1469999999999999E-2"/>
    <n v="3.6999999999999999E-4"/>
    <n v="1.58E-3"/>
    <n v="1.24E-3"/>
    <n v="3.4750000000000003E-2"/>
    <n v="0.11801"/>
  </r>
  <r>
    <x v="2"/>
    <x v="7"/>
    <x v="3"/>
    <x v="6"/>
    <n v="8.19"/>
    <n v="395.98"/>
    <n v="475.17993000000001"/>
    <n v="7.7880000000000005E-2"/>
    <n v="0"/>
    <n v="2.2399999999999998E-3"/>
    <n v="5.1920000000000001E-2"/>
    <n v="0.23601"/>
    <n v="1.0118199999999999"/>
  </r>
  <r>
    <x v="2"/>
    <x v="7"/>
    <x v="3"/>
    <x v="7"/>
    <n v="0"/>
    <n v="373"/>
    <n v="0"/>
    <n v="0"/>
    <n v="0"/>
    <n v="0"/>
    <n v="0"/>
    <n v="0"/>
    <n v="0"/>
  </r>
  <r>
    <x v="2"/>
    <x v="7"/>
    <x v="3"/>
    <x v="8"/>
    <n v="5.08"/>
    <n v="347.13"/>
    <n v="190.91991999999999"/>
    <n v="4.1849999999999998E-2"/>
    <n v="1.6900000000000001E-3"/>
    <n v="4.0000000000000002E-4"/>
    <n v="1.3050000000000001E-2"/>
    <n v="0.12683"/>
    <n v="0.41987000000000002"/>
  </r>
  <r>
    <x v="2"/>
    <x v="7"/>
    <x v="3"/>
    <x v="9"/>
    <n v="1.43"/>
    <n v="300"/>
    <n v="54"/>
    <n v="1.065E-2"/>
    <n v="0"/>
    <n v="3.0000000000000001E-5"/>
    <n v="3.8800000000000002E-3"/>
    <n v="3.227E-2"/>
    <n v="0.12223000000000001"/>
  </r>
  <r>
    <x v="2"/>
    <x v="7"/>
    <x v="3"/>
    <x v="10"/>
    <n v="0.43"/>
    <n v="1120"/>
    <n v="22.4"/>
    <n v="6.62E-3"/>
    <n v="2.3600000000000001E-3"/>
    <n v="2.3000000000000001E-4"/>
    <n v="7.7999999999999999E-4"/>
    <n v="2.0129999999999999E-2"/>
    <n v="4.0820000000000002E-2"/>
  </r>
  <r>
    <x v="2"/>
    <x v="7"/>
    <x v="4"/>
    <x v="0"/>
    <n v="1.08"/>
    <n v="510.92"/>
    <n v="132.84003000000001"/>
    <n v="1.346E-2"/>
    <n v="0"/>
    <n v="3.2000000000000003E-4"/>
    <n v="3.4099999999999998E-3"/>
    <n v="4.0800000000000003E-2"/>
    <n v="0.26357000000000003"/>
  </r>
  <r>
    <x v="2"/>
    <x v="7"/>
    <x v="4"/>
    <x v="1"/>
    <n v="0.6"/>
    <n v="300"/>
    <n v="45"/>
    <n v="4.3499999999999997E-3"/>
    <n v="-2.0000000000000002E-5"/>
    <n v="7.9000000000000001E-4"/>
    <n v="8.3000000000000001E-4"/>
    <n v="1.359E-2"/>
    <n v="0.10186000000000001"/>
  </r>
  <r>
    <x v="2"/>
    <x v="7"/>
    <x v="4"/>
    <x v="2"/>
    <n v="0"/>
    <n v="373"/>
    <n v="0"/>
    <n v="0"/>
    <n v="0"/>
    <n v="0"/>
    <n v="0"/>
    <n v="0"/>
    <n v="0"/>
  </r>
  <r>
    <x v="2"/>
    <x v="7"/>
    <x v="4"/>
    <x v="3"/>
    <n v="0"/>
    <n v="373"/>
    <n v="0"/>
    <n v="0"/>
    <n v="0"/>
    <n v="0"/>
    <n v="0"/>
    <n v="0"/>
    <n v="0"/>
  </r>
  <r>
    <x v="2"/>
    <x v="7"/>
    <x v="4"/>
    <x v="4"/>
    <n v="3.63"/>
    <n v="1468"/>
    <n v="234.88"/>
    <n v="4.8480000000000002E-2"/>
    <n v="1.42E-3"/>
    <n v="4.8520000000000001E-2"/>
    <n v="7.7999999999999996E-3"/>
    <n v="0.14793000000000001"/>
    <n v="0.40714"/>
  </r>
  <r>
    <x v="2"/>
    <x v="7"/>
    <x v="4"/>
    <x v="5"/>
    <n v="0.39"/>
    <n v="545.66999999999996"/>
    <n v="49.11"/>
    <n v="5.1200000000000004E-3"/>
    <n v="2.0000000000000002E-5"/>
    <n v="1.57E-3"/>
    <n v="2.3000000000000001E-4"/>
    <n v="1.5520000000000001E-2"/>
    <n v="9.9430000000000004E-2"/>
  </r>
  <r>
    <x v="2"/>
    <x v="7"/>
    <x v="4"/>
    <x v="6"/>
    <n v="1.01"/>
    <n v="664.31"/>
    <n v="86.360020000000006"/>
    <n v="1.3299999999999999E-2"/>
    <n v="3.3E-4"/>
    <n v="8.0000000000000007E-5"/>
    <n v="1.1800000000000001E-3"/>
    <n v="4.0599999999999997E-2"/>
    <n v="0.16766"/>
  </r>
  <r>
    <x v="2"/>
    <x v="7"/>
    <x v="4"/>
    <x v="7"/>
    <n v="0"/>
    <n v="373"/>
    <n v="0"/>
    <n v="0"/>
    <n v="0"/>
    <n v="0"/>
    <n v="0"/>
    <n v="0"/>
    <n v="0"/>
  </r>
  <r>
    <x v="2"/>
    <x v="7"/>
    <x v="4"/>
    <x v="8"/>
    <n v="2.0499999999999998"/>
    <n v="497.56"/>
    <n v="238.82996"/>
    <n v="2.3900000000000001E-2"/>
    <n v="7.5000000000000002E-4"/>
    <n v="4.8199999999999996E-3"/>
    <n v="6.3800000000000003E-3"/>
    <n v="7.2419999999999998E-2"/>
    <n v="0.48403000000000002"/>
  </r>
  <r>
    <x v="2"/>
    <x v="7"/>
    <x v="4"/>
    <x v="9"/>
    <n v="0.27"/>
    <n v="314.5"/>
    <n v="18.87"/>
    <n v="2.0999999999999999E-3"/>
    <n v="0"/>
    <n v="9.0000000000000006E-5"/>
    <n v="4.8000000000000001E-4"/>
    <n v="6.3800000000000003E-3"/>
    <n v="4.2389999999999997E-2"/>
  </r>
  <r>
    <x v="2"/>
    <x v="7"/>
    <x v="4"/>
    <x v="10"/>
    <n v="3.69"/>
    <n v="460"/>
    <n v="87.400019999999998"/>
    <n v="3.5970000000000002E-2"/>
    <n v="1.21E-2"/>
    <n v="5.0000000000000001E-4"/>
    <n v="4.1700000000000001E-3"/>
    <n v="0.10947999999999999"/>
    <n v="0.17974000000000001"/>
  </r>
  <r>
    <x v="2"/>
    <x v="7"/>
    <x v="5"/>
    <x v="0"/>
    <n v="0"/>
    <n v="373"/>
    <n v="0"/>
    <n v="0"/>
    <n v="0"/>
    <n v="0"/>
    <n v="0"/>
    <n v="0"/>
    <n v="0"/>
  </r>
  <r>
    <x v="2"/>
    <x v="7"/>
    <x v="5"/>
    <x v="1"/>
    <n v="0"/>
    <n v="373"/>
    <n v="0"/>
    <n v="0"/>
    <n v="0"/>
    <n v="0"/>
    <n v="0"/>
    <n v="0"/>
    <n v="0"/>
  </r>
  <r>
    <x v="2"/>
    <x v="7"/>
    <x v="5"/>
    <x v="2"/>
    <n v="0"/>
    <n v="373"/>
    <n v="0"/>
    <n v="0"/>
    <n v="0"/>
    <n v="0"/>
    <n v="0"/>
    <n v="0"/>
    <n v="0"/>
  </r>
  <r>
    <x v="2"/>
    <x v="7"/>
    <x v="5"/>
    <x v="3"/>
    <n v="0"/>
    <n v="373"/>
    <n v="0"/>
    <n v="0"/>
    <n v="0"/>
    <n v="0"/>
    <n v="0"/>
    <n v="0"/>
    <n v="0"/>
  </r>
  <r>
    <x v="2"/>
    <x v="7"/>
    <x v="5"/>
    <x v="4"/>
    <n v="0.04"/>
    <n v="373"/>
    <n v="0"/>
    <n v="2.9999999999999997E-4"/>
    <n v="0"/>
    <n v="1.1E-4"/>
    <n v="1.4999999999999999E-4"/>
    <n v="9.2000000000000003E-4"/>
    <n v="0"/>
  </r>
  <r>
    <x v="2"/>
    <x v="7"/>
    <x v="5"/>
    <x v="5"/>
    <n v="0"/>
    <n v="373"/>
    <n v="0"/>
    <n v="0"/>
    <n v="0"/>
    <n v="0"/>
    <n v="0"/>
    <n v="0"/>
    <n v="0"/>
  </r>
  <r>
    <x v="2"/>
    <x v="7"/>
    <x v="5"/>
    <x v="6"/>
    <n v="0.01"/>
    <n v="373"/>
    <n v="0"/>
    <n v="6.9999999999999994E-5"/>
    <n v="0"/>
    <n v="0"/>
    <n v="1.0000000000000001E-5"/>
    <n v="2.3000000000000001E-4"/>
    <n v="0"/>
  </r>
  <r>
    <x v="2"/>
    <x v="7"/>
    <x v="5"/>
    <x v="7"/>
    <n v="0"/>
    <n v="373"/>
    <n v="0"/>
    <n v="0"/>
    <n v="0"/>
    <n v="0"/>
    <n v="0"/>
    <n v="0"/>
    <n v="0"/>
  </r>
  <r>
    <x v="2"/>
    <x v="7"/>
    <x v="5"/>
    <x v="8"/>
    <n v="0"/>
    <n v="373"/>
    <n v="0"/>
    <n v="0"/>
    <n v="0"/>
    <n v="0"/>
    <n v="0"/>
    <n v="0"/>
    <n v="0"/>
  </r>
  <r>
    <x v="2"/>
    <x v="7"/>
    <x v="5"/>
    <x v="9"/>
    <n v="0.05"/>
    <n v="361"/>
    <n v="3.61"/>
    <n v="4.4999999999999999E-4"/>
    <n v="0"/>
    <n v="6.9999999999999994E-5"/>
    <n v="5.4000000000000001E-4"/>
    <n v="1.3600000000000001E-3"/>
    <n v="7.9299999999999995E-3"/>
  </r>
  <r>
    <x v="2"/>
    <x v="7"/>
    <x v="5"/>
    <x v="10"/>
    <n v="0"/>
    <n v="373"/>
    <n v="0"/>
    <n v="0"/>
    <n v="0"/>
    <n v="0"/>
    <n v="0"/>
    <n v="0"/>
    <n v="0"/>
  </r>
  <r>
    <x v="2"/>
    <x v="7"/>
    <x v="6"/>
    <x v="0"/>
    <n v="0.43"/>
    <n v="833"/>
    <n v="8.3299900000000004"/>
    <n v="6.9800000000000001E-3"/>
    <n v="0"/>
    <n v="1E-4"/>
    <n v="1.5399999999999999E-3"/>
    <n v="2.1160000000000002E-2"/>
    <n v="1.601E-2"/>
  </r>
  <r>
    <x v="2"/>
    <x v="7"/>
    <x v="6"/>
    <x v="1"/>
    <n v="0.36"/>
    <n v="463.33"/>
    <n v="13.899990000000001"/>
    <n v="4.4400000000000004E-3"/>
    <n v="3.5E-4"/>
    <n v="9.8999999999999999E-4"/>
    <n v="9.6000000000000002E-4"/>
    <n v="1.2529999999999999E-2"/>
    <n v="2.9329999999999998E-2"/>
  </r>
  <r>
    <x v="2"/>
    <x v="7"/>
    <x v="6"/>
    <x v="2"/>
    <n v="0"/>
    <n v="373"/>
    <n v="0"/>
    <n v="0"/>
    <n v="0"/>
    <n v="0"/>
    <n v="0"/>
    <n v="0"/>
    <n v="0"/>
  </r>
  <r>
    <x v="2"/>
    <x v="7"/>
    <x v="6"/>
    <x v="3"/>
    <n v="0"/>
    <n v="373"/>
    <n v="0"/>
    <n v="0"/>
    <n v="0"/>
    <n v="0"/>
    <n v="0"/>
    <n v="0"/>
    <n v="0"/>
  </r>
  <r>
    <x v="2"/>
    <x v="7"/>
    <x v="6"/>
    <x v="4"/>
    <n v="1.51"/>
    <n v="1207.4100000000001"/>
    <n v="326"/>
    <n v="4.1779999999999998E-2"/>
    <n v="0"/>
    <n v="1.7350000000000001E-2"/>
    <n v="2.887E-2"/>
    <n v="0.12659000000000001"/>
    <n v="0.57584999999999997"/>
  </r>
  <r>
    <x v="2"/>
    <x v="7"/>
    <x v="6"/>
    <x v="5"/>
    <n v="0.19"/>
    <n v="601"/>
    <n v="18.03"/>
    <n v="2.8400000000000001E-3"/>
    <n v="0"/>
    <n v="1.07E-3"/>
    <n v="6.3000000000000003E-4"/>
    <n v="8.6099999999999996E-3"/>
    <n v="3.6519999999999997E-2"/>
  </r>
  <r>
    <x v="2"/>
    <x v="7"/>
    <x v="6"/>
    <x v="6"/>
    <n v="8.32"/>
    <n v="1070.97"/>
    <n v="21.419920000000001"/>
    <n v="7.7909999999999993E-2"/>
    <n v="0"/>
    <n v="3.0400000000000002E-3"/>
    <n v="2.7650000000000001E-2"/>
    <n v="0.23927000000000001"/>
    <n v="3.8730000000000001E-2"/>
  </r>
  <r>
    <x v="2"/>
    <x v="7"/>
    <x v="6"/>
    <x v="7"/>
    <n v="0.02"/>
    <n v="300"/>
    <n v="3"/>
    <n v="1.4999999999999999E-4"/>
    <n v="1.4999999999999999E-4"/>
    <n v="0"/>
    <n v="0"/>
    <n v="4.4999999999999999E-4"/>
    <n v="6.79E-3"/>
  </r>
  <r>
    <x v="2"/>
    <x v="7"/>
    <x v="6"/>
    <x v="8"/>
    <n v="1.71"/>
    <n v="599.91"/>
    <n v="65.989990000000006"/>
    <n v="1.7260000000000001E-2"/>
    <n v="1.4999999999999999E-4"/>
    <n v="2.7299999999999998E-3"/>
    <n v="5.2700000000000004E-3"/>
    <n v="5.2319999999999998E-2"/>
    <n v="0.12686"/>
  </r>
  <r>
    <x v="2"/>
    <x v="7"/>
    <x v="6"/>
    <x v="9"/>
    <n v="0.19"/>
    <n v="300"/>
    <n v="3"/>
    <n v="2.3500000000000001E-3"/>
    <n v="6.9999999999999994E-5"/>
    <n v="8.0000000000000007E-5"/>
    <n v="2.9999999999999997E-4"/>
    <n v="7.1300000000000001E-3"/>
    <n v="6.79E-3"/>
  </r>
  <r>
    <x v="2"/>
    <x v="7"/>
    <x v="6"/>
    <x v="10"/>
    <n v="0.8"/>
    <n v="373"/>
    <n v="0"/>
    <n v="7.2300000000000003E-3"/>
    <n v="4.79E-3"/>
    <n v="5.0000000000000002E-5"/>
    <n v="2.7999999999999998E-4"/>
    <n v="2.2249999999999999E-2"/>
    <n v="0"/>
  </r>
  <r>
    <x v="2"/>
    <x v="7"/>
    <x v="7"/>
    <x v="0"/>
    <n v="2.4300000000000002"/>
    <n v="400"/>
    <n v="204"/>
    <n v="2.189E-2"/>
    <n v="0"/>
    <n v="2.9E-4"/>
    <n v="8.5900000000000004E-3"/>
    <n v="6.6339999999999996E-2"/>
    <n v="0.42620000000000002"/>
  </r>
  <r>
    <x v="2"/>
    <x v="7"/>
    <x v="7"/>
    <x v="1"/>
    <n v="2.2799999999999998"/>
    <n v="300"/>
    <n v="141"/>
    <n v="1.6979999999999999E-2"/>
    <n v="0"/>
    <n v="3.0400000000000002E-3"/>
    <n v="7.1799999999999998E-3"/>
    <n v="5.1450000000000003E-2"/>
    <n v="0.31916"/>
  </r>
  <r>
    <x v="2"/>
    <x v="7"/>
    <x v="7"/>
    <x v="2"/>
    <n v="0.13"/>
    <n v="300"/>
    <n v="9"/>
    <n v="9.7000000000000005E-4"/>
    <n v="0"/>
    <n v="4.0000000000000003E-5"/>
    <n v="6.3000000000000003E-4"/>
    <n v="2.9299999999999999E-3"/>
    <n v="2.0369999999999999E-2"/>
  </r>
  <r>
    <x v="2"/>
    <x v="7"/>
    <x v="7"/>
    <x v="3"/>
    <n v="0"/>
    <n v="373"/>
    <n v="0"/>
    <n v="0"/>
    <n v="0"/>
    <n v="0"/>
    <n v="0"/>
    <n v="0"/>
    <n v="0"/>
  </r>
  <r>
    <x v="2"/>
    <x v="7"/>
    <x v="7"/>
    <x v="4"/>
    <n v="2.76"/>
    <n v="1177.5899999999999"/>
    <n v="600.57006999999999"/>
    <n v="7.9079999999999998E-2"/>
    <n v="0"/>
    <n v="3.005E-2"/>
    <n v="0.12069000000000001"/>
    <n v="0.23963999999999999"/>
    <n v="1.0592600000000001"/>
  </r>
  <r>
    <x v="2"/>
    <x v="7"/>
    <x v="7"/>
    <x v="5"/>
    <n v="1.38"/>
    <n v="1335.42"/>
    <n v="320.5"/>
    <n v="4.6989999999999997E-2"/>
    <n v="2.0000000000000002E-5"/>
    <n v="5.2299999999999999E-2"/>
    <n v="7.77E-3"/>
    <n v="0.1424"/>
    <n v="0.56267999999999996"/>
  </r>
  <r>
    <x v="2"/>
    <x v="7"/>
    <x v="7"/>
    <x v="6"/>
    <n v="2.94"/>
    <n v="433.44"/>
    <n v="225.39000999999999"/>
    <n v="3.074E-2"/>
    <n v="2.8400000000000001E-3"/>
    <n v="2.2300000000000002E-3"/>
    <n v="2.4080000000000001E-2"/>
    <n v="9.3160000000000007E-2"/>
    <n v="0.47571999999999998"/>
  </r>
  <r>
    <x v="2"/>
    <x v="7"/>
    <x v="7"/>
    <x v="7"/>
    <n v="0"/>
    <n v="373"/>
    <n v="0"/>
    <n v="0"/>
    <n v="0"/>
    <n v="0"/>
    <n v="0"/>
    <n v="0"/>
    <n v="0"/>
  </r>
  <r>
    <x v="2"/>
    <x v="7"/>
    <x v="7"/>
    <x v="8"/>
    <n v="7.72"/>
    <n v="347.42"/>
    <n v="555.87987999999996"/>
    <n v="6.6739999999999994E-2"/>
    <n v="0"/>
    <n v="8.8599999999999998E-3"/>
    <n v="2.7439999999999999E-2"/>
    <n v="0.20226"/>
    <n v="1.22079"/>
  </r>
  <r>
    <x v="2"/>
    <x v="7"/>
    <x v="7"/>
    <x v="9"/>
    <n v="0.02"/>
    <n v="373"/>
    <n v="0"/>
    <n v="1.4999999999999999E-4"/>
    <n v="8.0000000000000007E-5"/>
    <n v="0"/>
    <n v="1.1E-4"/>
    <n v="4.4999999999999999E-4"/>
    <n v="0"/>
  </r>
  <r>
    <x v="2"/>
    <x v="7"/>
    <x v="7"/>
    <x v="10"/>
    <n v="0.56000000000000005"/>
    <n v="726"/>
    <n v="87.12"/>
    <n v="1.009E-2"/>
    <n v="0"/>
    <n v="4.0000000000000003E-5"/>
    <n v="5.0200000000000002E-3"/>
    <n v="3.058E-2"/>
    <n v="0.17119999999999999"/>
  </r>
  <r>
    <x v="2"/>
    <x v="7"/>
    <x v="8"/>
    <x v="0"/>
    <n v="6.4"/>
    <n v="415.45"/>
    <n v="469.45996000000002"/>
    <n v="6.4560000000000006E-2"/>
    <n v="2.2499999999999998E-3"/>
    <n v="3.058E-2"/>
    <n v="2.3480000000000001E-2"/>
    <n v="0.19564000000000001"/>
    <n v="0.99941000000000002"/>
  </r>
  <r>
    <x v="2"/>
    <x v="7"/>
    <x v="8"/>
    <x v="1"/>
    <n v="11.96"/>
    <n v="1353.97"/>
    <n v="27.080079999999999"/>
    <n v="0.11351"/>
    <n v="9.2100000000000001E-2"/>
    <n v="2.32E-3"/>
    <n v="8.2400000000000008E-3"/>
    <n v="0.34923999999999999"/>
    <n v="4.8160000000000001E-2"/>
  </r>
  <r>
    <x v="2"/>
    <x v="7"/>
    <x v="8"/>
    <x v="2"/>
    <n v="5.24"/>
    <n v="300"/>
    <n v="233.99997999999999"/>
    <n v="3.9019999999999999E-2"/>
    <n v="4.6999999999999999E-4"/>
    <n v="5.9000000000000003E-4"/>
    <n v="2.7799999999999999E-3"/>
    <n v="0.11824"/>
    <n v="0.52966000000000002"/>
  </r>
  <r>
    <x v="2"/>
    <x v="7"/>
    <x v="8"/>
    <x v="3"/>
    <n v="0.12"/>
    <n v="300"/>
    <n v="6"/>
    <n v="8.8999999999999995E-4"/>
    <n v="2.2000000000000001E-4"/>
    <n v="2.3000000000000001E-4"/>
    <n v="1.2E-4"/>
    <n v="2.7100000000000002E-3"/>
    <n v="1.358E-2"/>
  </r>
  <r>
    <x v="2"/>
    <x v="7"/>
    <x v="8"/>
    <x v="4"/>
    <n v="33.35"/>
    <n v="846.23"/>
    <n v="3384.9101599999999"/>
    <n v="0.53195000000000003"/>
    <n v="0"/>
    <n v="0.39439999999999997"/>
    <n v="0.26911000000000002"/>
    <n v="1.6165499999999999"/>
    <n v="6.3349500000000001"/>
  </r>
  <r>
    <x v="2"/>
    <x v="7"/>
    <x v="8"/>
    <x v="5"/>
    <n v="16.09"/>
    <n v="484.95"/>
    <n v="1639.14014"/>
    <n v="0.19470999999999999"/>
    <n v="8.0000000000000007E-5"/>
    <n v="0.25318000000000002"/>
    <n v="3.4939999999999999E-2"/>
    <n v="0.59001999999999999"/>
    <n v="3.33432"/>
  </r>
  <r>
    <x v="2"/>
    <x v="7"/>
    <x v="8"/>
    <x v="6"/>
    <n v="52.39"/>
    <n v="410.45"/>
    <n v="3156.3593799999999"/>
    <n v="0.50941000000000003"/>
    <n v="-3.1E-4"/>
    <n v="4.7480000000000001E-2"/>
    <n v="0.18575"/>
    <n v="1.54515"/>
    <n v="6.6326200000000002"/>
  </r>
  <r>
    <x v="2"/>
    <x v="7"/>
    <x v="8"/>
    <x v="7"/>
    <n v="0.01"/>
    <n v="300"/>
    <n v="3"/>
    <n v="6.9999999999999994E-5"/>
    <n v="6.9999999999999994E-5"/>
    <n v="0"/>
    <n v="0"/>
    <n v="2.3000000000000001E-4"/>
    <n v="6.79E-3"/>
  </r>
  <r>
    <x v="2"/>
    <x v="7"/>
    <x v="8"/>
    <x v="8"/>
    <n v="43.58"/>
    <n v="378.61"/>
    <n v="2370.0996100000002"/>
    <n v="0.40200999999999998"/>
    <n v="1.9060000000000001E-2"/>
    <n v="4.8189999999999997E-2"/>
    <n v="9.955E-2"/>
    <n v="1.21882"/>
    <n v="5.0874600000000001"/>
  </r>
  <r>
    <x v="2"/>
    <x v="7"/>
    <x v="8"/>
    <x v="9"/>
    <n v="1.04"/>
    <n v="300"/>
    <n v="33"/>
    <n v="7.7400000000000004E-3"/>
    <n v="1.0399999999999999E-3"/>
    <n v="4.6999999999999999E-4"/>
    <n v="1.5200000000000001E-3"/>
    <n v="2.3470000000000001E-2"/>
    <n v="7.4700000000000003E-2"/>
  </r>
  <r>
    <x v="2"/>
    <x v="7"/>
    <x v="8"/>
    <x v="10"/>
    <n v="30.92"/>
    <n v="352.51"/>
    <n v="856.59960999999998"/>
    <n v="0.27489999999999998"/>
    <n v="6.719E-2"/>
    <n v="5.3800000000000002E-3"/>
    <n v="2.775E-2"/>
    <n v="0.83992999999999995"/>
    <n v="1.88626"/>
  </r>
  <r>
    <x v="2"/>
    <x v="8"/>
    <x v="0"/>
    <x v="0"/>
    <n v="6.01"/>
    <n v="300"/>
    <n v="18"/>
    <n v="5.3280000000000001E-2"/>
    <n v="4.2750000000000003E-2"/>
    <n v="6.0000000000000002E-5"/>
    <n v="2.6800000000000001E-3"/>
    <n v="0.16414000000000001"/>
    <n v="4.0460000000000003E-2"/>
  </r>
  <r>
    <x v="2"/>
    <x v="8"/>
    <x v="0"/>
    <x v="1"/>
    <n v="16.5"/>
    <n v="312"/>
    <n v="62.399900000000002"/>
    <n v="0.14562"/>
    <n v="6.1929999999999999E-2"/>
    <n v="1.222E-2"/>
    <n v="2.018E-2"/>
    <n v="0.44777"/>
    <n v="0.1394"/>
  </r>
  <r>
    <x v="2"/>
    <x v="8"/>
    <x v="0"/>
    <x v="2"/>
    <n v="0"/>
    <n v="373"/>
    <n v="0"/>
    <n v="0"/>
    <n v="0"/>
    <n v="0"/>
    <n v="0"/>
    <n v="0"/>
    <n v="0"/>
  </r>
  <r>
    <x v="2"/>
    <x v="8"/>
    <x v="0"/>
    <x v="3"/>
    <n v="0.02"/>
    <n v="373"/>
    <n v="0"/>
    <n v="1.4999999999999999E-4"/>
    <n v="6.0000000000000002E-5"/>
    <n v="1.0000000000000001E-5"/>
    <n v="1.0000000000000001E-5"/>
    <n v="4.4999999999999999E-4"/>
    <n v="0"/>
  </r>
  <r>
    <x v="2"/>
    <x v="8"/>
    <x v="0"/>
    <x v="4"/>
    <n v="4.5"/>
    <n v="656.83"/>
    <n v="190.47997000000001"/>
    <n v="7.8899999999999998E-2"/>
    <n v="0"/>
    <n v="4.64E-3"/>
    <n v="2.1090000000000001E-2"/>
    <n v="0.23909"/>
    <n v="0.35924"/>
  </r>
  <r>
    <x v="2"/>
    <x v="8"/>
    <x v="0"/>
    <x v="5"/>
    <n v="3.38"/>
    <n v="334.45"/>
    <n v="127.08996999999999"/>
    <n v="3.0880000000000001E-2"/>
    <n v="2.5600000000000002E-3"/>
    <n v="5.3499999999999997E-3"/>
    <n v="4.3899999999999998E-3"/>
    <n v="9.357E-2"/>
    <n v="0.27998000000000001"/>
  </r>
  <r>
    <x v="2"/>
    <x v="8"/>
    <x v="0"/>
    <x v="6"/>
    <n v="1.86"/>
    <n v="501.67"/>
    <n v="60.200009999999999"/>
    <n v="2.3400000000000001E-2"/>
    <n v="1.1E-4"/>
    <n v="6.9999999999999994E-5"/>
    <n v="6.0600000000000003E-3"/>
    <n v="7.0919999999999997E-2"/>
    <n v="0.12433"/>
  </r>
  <r>
    <x v="2"/>
    <x v="8"/>
    <x v="0"/>
    <x v="7"/>
    <n v="0"/>
    <n v="373"/>
    <n v="0"/>
    <n v="0"/>
    <n v="0"/>
    <n v="0"/>
    <n v="0"/>
    <n v="0"/>
    <n v="0"/>
  </r>
  <r>
    <x v="2"/>
    <x v="8"/>
    <x v="0"/>
    <x v="8"/>
    <n v="2.7"/>
    <n v="400.2"/>
    <n v="80.040040000000005"/>
    <n v="2.7439999999999999E-2"/>
    <n v="0"/>
    <n v="8.1999999999999998E-4"/>
    <n v="4.5500000000000002E-3"/>
    <n v="8.3159999999999998E-2"/>
    <n v="0.17132"/>
  </r>
  <r>
    <x v="2"/>
    <x v="8"/>
    <x v="0"/>
    <x v="9"/>
    <n v="1.97"/>
    <n v="300"/>
    <n v="57"/>
    <n v="1.4670000000000001E-2"/>
    <n v="5.5999999999999995E-4"/>
    <n v="2.4000000000000001E-4"/>
    <n v="6.3400000000000001E-3"/>
    <n v="4.4450000000000003E-2"/>
    <n v="0.12814"/>
  </r>
  <r>
    <x v="2"/>
    <x v="8"/>
    <x v="0"/>
    <x v="10"/>
    <n v="3.83"/>
    <n v="475.23"/>
    <n v="147.32006999999999"/>
    <n v="5.0200000000000002E-2"/>
    <n v="0"/>
    <n v="3.8000000000000002E-4"/>
    <n v="8.3800000000000003E-3"/>
    <n v="0.15212999999999999"/>
    <n v="0.29696"/>
  </r>
  <r>
    <x v="2"/>
    <x v="8"/>
    <x v="1"/>
    <x v="0"/>
    <n v="37.770000000000003"/>
    <n v="367.06"/>
    <n v="1923.40039"/>
    <n v="0.34094000000000002"/>
    <n v="7.7369999999999994E-2"/>
    <n v="7.3000000000000001E-3"/>
    <n v="0.14296"/>
    <n v="1.03657"/>
    <n v="4.1225899999999998"/>
  </r>
  <r>
    <x v="2"/>
    <x v="8"/>
    <x v="1"/>
    <x v="1"/>
    <n v="71.62"/>
    <n v="300"/>
    <n v="2142"/>
    <n v="0.60092000000000001"/>
    <n v="0.22251000000000001"/>
    <n v="7.8369999999999995E-2"/>
    <n v="0.46650000000000003"/>
    <n v="1.8377300000000001"/>
    <n v="4.8151900000000003"/>
  </r>
  <r>
    <x v="2"/>
    <x v="8"/>
    <x v="1"/>
    <x v="2"/>
    <n v="20.05"/>
    <n v="300"/>
    <n v="1215"/>
    <n v="0.14931"/>
    <n v="6.6E-4"/>
    <n v="9.0699999999999999E-3"/>
    <n v="0.12870000000000001"/>
    <n v="0.45244000000000001"/>
    <n v="2.7313000000000001"/>
  </r>
  <r>
    <x v="2"/>
    <x v="8"/>
    <x v="1"/>
    <x v="3"/>
    <n v="0"/>
    <n v="373"/>
    <n v="0"/>
    <n v="0"/>
    <n v="0"/>
    <n v="0"/>
    <n v="0"/>
    <n v="0"/>
    <n v="0"/>
  </r>
  <r>
    <x v="2"/>
    <x v="8"/>
    <x v="1"/>
    <x v="4"/>
    <n v="31.72"/>
    <n v="1078.53"/>
    <n v="5025.9492200000004"/>
    <n v="0.69671000000000005"/>
    <n v="1.56E-3"/>
    <n v="0.36397000000000002"/>
    <n v="0.78920000000000001"/>
    <n v="2.1152299999999999"/>
    <n v="8.9414099999999994"/>
  </r>
  <r>
    <x v="2"/>
    <x v="8"/>
    <x v="1"/>
    <x v="5"/>
    <n v="33.380000000000003"/>
    <n v="361.97"/>
    <n v="2642.4003899999998"/>
    <n v="0.30275999999999997"/>
    <n v="4.1020000000000001E-2"/>
    <n v="0.1991"/>
    <n v="0.10539999999999999"/>
    <n v="0.91744000000000003"/>
    <n v="5.7471699999999997"/>
  </r>
  <r>
    <x v="2"/>
    <x v="8"/>
    <x v="1"/>
    <x v="6"/>
    <n v="123.46"/>
    <n v="466.45"/>
    <n v="10672.351559999999"/>
    <n v="1.3817900000000001"/>
    <n v="0"/>
    <n v="0.16117999999999999"/>
    <n v="0.72058999999999995"/>
    <n v="4.1872400000000001"/>
    <n v="21.833909999999999"/>
  </r>
  <r>
    <x v="2"/>
    <x v="8"/>
    <x v="1"/>
    <x v="7"/>
    <n v="0"/>
    <n v="373"/>
    <n v="0"/>
    <n v="0"/>
    <n v="0"/>
    <n v="0"/>
    <n v="0"/>
    <n v="0"/>
    <n v="0"/>
  </r>
  <r>
    <x v="2"/>
    <x v="8"/>
    <x v="1"/>
    <x v="8"/>
    <n v="95.6"/>
    <n v="407.38"/>
    <n v="7446.9785199999997"/>
    <n v="0.97233999999999998"/>
    <n v="3.771E-2"/>
    <n v="0.62470000000000003"/>
    <n v="0.70506000000000002"/>
    <n v="2.9483799999999998"/>
    <n v="15.51094"/>
  </r>
  <r>
    <x v="2"/>
    <x v="8"/>
    <x v="1"/>
    <x v="9"/>
    <n v="9.4600000000000009"/>
    <n v="300"/>
    <n v="522"/>
    <n v="7.0449999999999999E-2"/>
    <n v="1.6100000000000001E-3"/>
    <n v="6.9999999999999999E-4"/>
    <n v="3.884E-2"/>
    <n v="0.21346999999999999"/>
    <n v="1.1734500000000001"/>
  </r>
  <r>
    <x v="2"/>
    <x v="8"/>
    <x v="1"/>
    <x v="10"/>
    <n v="9.59"/>
    <n v="1438.89"/>
    <n v="1654.72021"/>
    <n v="0.24232000000000001"/>
    <n v="2.002E-2"/>
    <n v="4.0800000000000003E-3"/>
    <n v="3.3000000000000002E-2"/>
    <n v="0.73597999999999997"/>
    <n v="2.8762300000000001"/>
  </r>
  <r>
    <x v="2"/>
    <x v="8"/>
    <x v="2"/>
    <x v="0"/>
    <n v="2.0299999999999998"/>
    <n v="1230.31"/>
    <n v="356.79003999999998"/>
    <n v="6.0780000000000001E-2"/>
    <n v="4.8999999999999998E-4"/>
    <n v="1.6999999999999999E-3"/>
    <n v="3.8010000000000002E-2"/>
    <n v="0.18418999999999999"/>
    <n v="0.62822"/>
  </r>
  <r>
    <x v="2"/>
    <x v="8"/>
    <x v="2"/>
    <x v="1"/>
    <n v="25.53"/>
    <n v="300"/>
    <n v="1410"/>
    <n v="0.19383"/>
    <n v="1.11E-2"/>
    <n v="4.6010000000000002E-2"/>
    <n v="0.26529999999999998"/>
    <n v="0.58928000000000003"/>
    <n v="3.1696599999999999"/>
  </r>
  <r>
    <x v="2"/>
    <x v="8"/>
    <x v="2"/>
    <x v="2"/>
    <n v="0.35"/>
    <n v="300"/>
    <n v="21"/>
    <n v="2.6099999999999999E-3"/>
    <n v="0"/>
    <n v="3.0000000000000001E-5"/>
    <n v="5.9000000000000003E-4"/>
    <n v="7.9000000000000008E-3"/>
    <n v="4.7210000000000002E-2"/>
  </r>
  <r>
    <x v="2"/>
    <x v="8"/>
    <x v="2"/>
    <x v="3"/>
    <n v="0"/>
    <n v="373"/>
    <n v="0"/>
    <n v="0"/>
    <n v="0"/>
    <n v="0"/>
    <n v="0"/>
    <n v="0"/>
    <n v="0"/>
  </r>
  <r>
    <x v="2"/>
    <x v="8"/>
    <x v="2"/>
    <x v="4"/>
    <n v="14.24"/>
    <n v="1383.09"/>
    <n v="4246.0996100000002"/>
    <n v="0.48477999999999999"/>
    <n v="0"/>
    <n v="0.70233000000000001"/>
    <n v="0.22136"/>
    <n v="1.4690300000000001"/>
    <n v="7.3517299999999999"/>
  </r>
  <r>
    <x v="2"/>
    <x v="8"/>
    <x v="2"/>
    <x v="5"/>
    <n v="3.97"/>
    <n v="449.92"/>
    <n v="269.95006999999998"/>
    <n v="4.2110000000000002E-2"/>
    <n v="4.4299999999999999E-3"/>
    <n v="2.384E-2"/>
    <n v="1.6400000000000001E-2"/>
    <n v="0.12759999999999999"/>
    <n v="0.55625999999999998"/>
  </r>
  <r>
    <x v="2"/>
    <x v="8"/>
    <x v="2"/>
    <x v="6"/>
    <n v="14.06"/>
    <n v="425.93"/>
    <n v="1060.56006"/>
    <n v="0.15261"/>
    <n v="7.4900000000000001E-3"/>
    <n v="3.5799999999999998E-3"/>
    <n v="6.3640000000000002E-2"/>
    <n v="0.46245000000000003"/>
    <n v="2.2061899999999999"/>
  </r>
  <r>
    <x v="2"/>
    <x v="8"/>
    <x v="2"/>
    <x v="7"/>
    <n v="0.03"/>
    <n v="300"/>
    <n v="3"/>
    <n v="2.2000000000000001E-4"/>
    <n v="2.2000000000000001E-4"/>
    <n v="0"/>
    <n v="0"/>
    <n v="6.8000000000000005E-4"/>
    <n v="6.7400000000000003E-3"/>
  </r>
  <r>
    <x v="2"/>
    <x v="8"/>
    <x v="2"/>
    <x v="8"/>
    <n v="20.62"/>
    <n v="404.24"/>
    <n v="1418.8998999999999"/>
    <n v="0.20202000000000001"/>
    <n v="2.9E-4"/>
    <n v="1.9380000000000001E-2"/>
    <n v="0.18268999999999999"/>
    <n v="0.61219999999999997"/>
    <n v="2.99471"/>
  </r>
  <r>
    <x v="2"/>
    <x v="8"/>
    <x v="2"/>
    <x v="9"/>
    <n v="2.97"/>
    <n v="402.31"/>
    <n v="209.19995"/>
    <n v="2.9780000000000001E-2"/>
    <n v="2.2399999999999998E-3"/>
    <n v="4.0999999999999999E-4"/>
    <n v="1.32E-2"/>
    <n v="9.0230000000000005E-2"/>
    <n v="0.44211"/>
  </r>
  <r>
    <x v="2"/>
    <x v="8"/>
    <x v="2"/>
    <x v="10"/>
    <n v="8.59"/>
    <n v="343.53"/>
    <n v="566.82006999999999"/>
    <n v="7.4709999999999999E-2"/>
    <n v="4.2999999999999999E-4"/>
    <n v="2.5000000000000001E-3"/>
    <n v="2.2689999999999998E-2"/>
    <n v="0.22677"/>
    <n v="1.2350399999999999"/>
  </r>
  <r>
    <x v="2"/>
    <x v="8"/>
    <x v="3"/>
    <x v="0"/>
    <n v="0.86"/>
    <n v="1320"/>
    <n v="132"/>
    <n v="2.1600000000000001E-2"/>
    <n v="5.1999999999999995E-4"/>
    <n v="6.4000000000000005E-4"/>
    <n v="9.2300000000000004E-3"/>
    <n v="6.5439999999999998E-2"/>
    <n v="0.22611000000000001"/>
  </r>
  <r>
    <x v="2"/>
    <x v="8"/>
    <x v="3"/>
    <x v="1"/>
    <n v="4.28"/>
    <n v="300"/>
    <n v="176.99997999999999"/>
    <n v="3.2849999999999997E-2"/>
    <n v="2.81E-3"/>
    <n v="3.32E-3"/>
    <n v="3.0200000000000001E-2"/>
    <n v="9.9760000000000001E-2"/>
    <n v="0.39789000000000002"/>
  </r>
  <r>
    <x v="2"/>
    <x v="8"/>
    <x v="3"/>
    <x v="2"/>
    <n v="0"/>
    <n v="373"/>
    <n v="0"/>
    <n v="0"/>
    <n v="0"/>
    <n v="0"/>
    <n v="0"/>
    <n v="0"/>
    <n v="0"/>
  </r>
  <r>
    <x v="2"/>
    <x v="8"/>
    <x v="3"/>
    <x v="3"/>
    <n v="0"/>
    <n v="373"/>
    <n v="0"/>
    <n v="0"/>
    <n v="0"/>
    <n v="0"/>
    <n v="0"/>
    <n v="0"/>
    <n v="0"/>
  </r>
  <r>
    <x v="2"/>
    <x v="8"/>
    <x v="3"/>
    <x v="4"/>
    <n v="4.24"/>
    <n v="648.17999999999995"/>
    <n v="427.80007999999998"/>
    <n v="6.923E-2"/>
    <n v="1.0000000000000001E-5"/>
    <n v="1.298E-2"/>
    <n v="8.3570000000000005E-2"/>
    <n v="0.20981"/>
    <n v="0.81057000000000001"/>
  </r>
  <r>
    <x v="2"/>
    <x v="8"/>
    <x v="3"/>
    <x v="5"/>
    <n v="0.5"/>
    <n v="1322"/>
    <n v="66.100009999999997"/>
    <n v="1.311E-2"/>
    <n v="3.6999999999999999E-4"/>
    <n v="1.8E-3"/>
    <n v="1.42E-3"/>
    <n v="3.9730000000000001E-2"/>
    <n v="0.1172"/>
  </r>
  <r>
    <x v="2"/>
    <x v="8"/>
    <x v="3"/>
    <x v="6"/>
    <n v="9.6"/>
    <n v="392.68"/>
    <n v="553.67993000000001"/>
    <n v="9.1630000000000003E-2"/>
    <n v="0"/>
    <n v="2.65E-3"/>
    <n v="6.1289999999999997E-2"/>
    <n v="0.27765000000000001"/>
    <n v="1.1727099999999999"/>
  </r>
  <r>
    <x v="2"/>
    <x v="8"/>
    <x v="3"/>
    <x v="7"/>
    <n v="0"/>
    <n v="373"/>
    <n v="0"/>
    <n v="0"/>
    <n v="0"/>
    <n v="0"/>
    <n v="0"/>
    <n v="0"/>
    <n v="0"/>
  </r>
  <r>
    <x v="2"/>
    <x v="8"/>
    <x v="3"/>
    <x v="8"/>
    <n v="5.71"/>
    <n v="344.36"/>
    <n v="216.94995"/>
    <n v="4.7239999999999997E-2"/>
    <n v="1.89E-3"/>
    <n v="4.4999999999999999E-4"/>
    <n v="1.482E-2"/>
    <n v="0.14313999999999999"/>
    <n v="0.47460000000000002"/>
  </r>
  <r>
    <x v="2"/>
    <x v="8"/>
    <x v="3"/>
    <x v="9"/>
    <n v="1.64"/>
    <n v="300"/>
    <n v="63"/>
    <n v="1.221E-2"/>
    <n v="0"/>
    <n v="3.0000000000000001E-5"/>
    <n v="4.4600000000000004E-3"/>
    <n v="3.7010000000000001E-2"/>
    <n v="0.14162"/>
  </r>
  <r>
    <x v="2"/>
    <x v="8"/>
    <x v="3"/>
    <x v="10"/>
    <n v="0.45"/>
    <n v="1120"/>
    <n v="22.4"/>
    <n v="7.1799999999999998E-3"/>
    <n v="2.3600000000000001E-3"/>
    <n v="2.5999999999999998E-4"/>
    <n v="8.8000000000000003E-4"/>
    <n v="2.181E-2"/>
    <n v="4.054E-2"/>
  </r>
  <r>
    <x v="2"/>
    <x v="8"/>
    <x v="4"/>
    <x v="0"/>
    <n v="1.36"/>
    <n v="495.86"/>
    <n v="138.83996999999999"/>
    <n v="1.6910000000000001E-2"/>
    <n v="0"/>
    <n v="4.0999999999999999E-4"/>
    <n v="4.28E-3"/>
    <n v="5.1240000000000001E-2"/>
    <n v="0.27524999999999999"/>
  </r>
  <r>
    <x v="2"/>
    <x v="8"/>
    <x v="4"/>
    <x v="1"/>
    <n v="0.77"/>
    <n v="300"/>
    <n v="51"/>
    <n v="5.6100000000000004E-3"/>
    <n v="-2.0000000000000002E-5"/>
    <n v="1.0200000000000001E-3"/>
    <n v="1.07E-3"/>
    <n v="1.7420000000000001E-2"/>
    <n v="0.11465"/>
  </r>
  <r>
    <x v="2"/>
    <x v="8"/>
    <x v="4"/>
    <x v="2"/>
    <n v="0"/>
    <n v="373"/>
    <n v="0"/>
    <n v="0"/>
    <n v="0"/>
    <n v="0"/>
    <n v="0"/>
    <n v="0"/>
    <n v="0"/>
  </r>
  <r>
    <x v="2"/>
    <x v="8"/>
    <x v="4"/>
    <x v="3"/>
    <n v="0"/>
    <n v="373"/>
    <n v="0"/>
    <n v="0"/>
    <n v="0"/>
    <n v="0"/>
    <n v="0"/>
    <n v="0"/>
    <n v="0"/>
  </r>
  <r>
    <x v="2"/>
    <x v="8"/>
    <x v="4"/>
    <x v="4"/>
    <n v="3.79"/>
    <n v="1468"/>
    <n v="234.87989999999999"/>
    <n v="5.4309999999999997E-2"/>
    <n v="1.42E-3"/>
    <n v="5.108E-2"/>
    <n v="8.9800000000000001E-3"/>
    <n v="0.1656"/>
    <n v="0.40433999999999998"/>
  </r>
  <r>
    <x v="2"/>
    <x v="8"/>
    <x v="4"/>
    <x v="5"/>
    <n v="0.49"/>
    <n v="530.20000000000005"/>
    <n v="53.02"/>
    <n v="6.4400000000000004E-3"/>
    <n v="2.0000000000000002E-5"/>
    <n v="1.98E-3"/>
    <n v="2.9E-4"/>
    <n v="1.951E-2"/>
    <n v="0.10717"/>
  </r>
  <r>
    <x v="2"/>
    <x v="8"/>
    <x v="4"/>
    <x v="6"/>
    <n v="1.1499999999999999"/>
    <n v="709.57"/>
    <n v="99.340029999999999"/>
    <n v="1.576E-2"/>
    <n v="3.4000000000000002E-4"/>
    <n v="9.0000000000000006E-5"/>
    <n v="1.3600000000000001E-3"/>
    <n v="4.8079999999999998E-2"/>
    <n v="0.18959000000000001"/>
  </r>
  <r>
    <x v="2"/>
    <x v="8"/>
    <x v="4"/>
    <x v="7"/>
    <n v="0"/>
    <n v="373"/>
    <n v="0"/>
    <n v="0"/>
    <n v="0"/>
    <n v="0"/>
    <n v="0"/>
    <n v="0"/>
    <n v="0"/>
  </r>
  <r>
    <x v="2"/>
    <x v="8"/>
    <x v="4"/>
    <x v="8"/>
    <n v="2.57"/>
    <n v="492.67"/>
    <n v="256.19006000000002"/>
    <n v="3.0259999999999999E-2"/>
    <n v="9.3000000000000005E-4"/>
    <n v="6.1399999999999996E-3"/>
    <n v="8.1200000000000005E-3"/>
    <n v="9.1689999999999994E-2"/>
    <n v="0.51726000000000005"/>
  </r>
  <r>
    <x v="2"/>
    <x v="8"/>
    <x v="4"/>
    <x v="9"/>
    <n v="0.34"/>
    <n v="316.57"/>
    <n v="22.16"/>
    <n v="2.65E-3"/>
    <n v="0"/>
    <n v="1.1E-4"/>
    <n v="6.2E-4"/>
    <n v="8.0400000000000003E-3"/>
    <n v="4.938E-2"/>
  </r>
  <r>
    <x v="2"/>
    <x v="8"/>
    <x v="4"/>
    <x v="10"/>
    <n v="3.9"/>
    <n v="457.52"/>
    <n v="96.07996"/>
    <n v="3.8359999999999998E-2"/>
    <n v="1.21E-2"/>
    <n v="5.4000000000000001E-4"/>
    <n v="4.4799999999999996E-3"/>
    <n v="0.11670999999999999"/>
    <n v="0.19678000000000001"/>
  </r>
  <r>
    <x v="2"/>
    <x v="8"/>
    <x v="5"/>
    <x v="0"/>
    <n v="0"/>
    <n v="373"/>
    <n v="0"/>
    <n v="0"/>
    <n v="0"/>
    <n v="0"/>
    <n v="0"/>
    <n v="0"/>
    <n v="0"/>
  </r>
  <r>
    <x v="2"/>
    <x v="8"/>
    <x v="5"/>
    <x v="1"/>
    <n v="0"/>
    <n v="373"/>
    <n v="0"/>
    <n v="0"/>
    <n v="0"/>
    <n v="0"/>
    <n v="0"/>
    <n v="0"/>
    <n v="0"/>
  </r>
  <r>
    <x v="2"/>
    <x v="8"/>
    <x v="5"/>
    <x v="2"/>
    <n v="0"/>
    <n v="373"/>
    <n v="0"/>
    <n v="0"/>
    <n v="0"/>
    <n v="0"/>
    <n v="0"/>
    <n v="0"/>
    <n v="0"/>
  </r>
  <r>
    <x v="2"/>
    <x v="8"/>
    <x v="5"/>
    <x v="3"/>
    <n v="0"/>
    <n v="373"/>
    <n v="0"/>
    <n v="0"/>
    <n v="0"/>
    <n v="0"/>
    <n v="0"/>
    <n v="0"/>
    <n v="0"/>
  </r>
  <r>
    <x v="2"/>
    <x v="8"/>
    <x v="5"/>
    <x v="4"/>
    <n v="0.04"/>
    <n v="373"/>
    <n v="0"/>
    <n v="2.9999999999999997E-4"/>
    <n v="0"/>
    <n v="1.1E-4"/>
    <n v="1.4999999999999999E-4"/>
    <n v="9.2000000000000003E-4"/>
    <n v="0"/>
  </r>
  <r>
    <x v="2"/>
    <x v="8"/>
    <x v="5"/>
    <x v="5"/>
    <n v="0"/>
    <n v="373"/>
    <n v="0"/>
    <n v="0"/>
    <n v="0"/>
    <n v="0"/>
    <n v="0"/>
    <n v="0"/>
    <n v="0"/>
  </r>
  <r>
    <x v="2"/>
    <x v="8"/>
    <x v="5"/>
    <x v="6"/>
    <n v="0.01"/>
    <n v="373"/>
    <n v="0"/>
    <n v="6.9999999999999994E-5"/>
    <n v="0"/>
    <n v="0"/>
    <n v="1.0000000000000001E-5"/>
    <n v="2.3000000000000001E-4"/>
    <n v="0"/>
  </r>
  <r>
    <x v="2"/>
    <x v="8"/>
    <x v="5"/>
    <x v="7"/>
    <n v="0"/>
    <n v="373"/>
    <n v="0"/>
    <n v="0"/>
    <n v="0"/>
    <n v="0"/>
    <n v="0"/>
    <n v="0"/>
    <n v="0"/>
  </r>
  <r>
    <x v="2"/>
    <x v="8"/>
    <x v="5"/>
    <x v="8"/>
    <n v="0"/>
    <n v="373"/>
    <n v="0"/>
    <n v="0"/>
    <n v="0"/>
    <n v="0"/>
    <n v="0"/>
    <n v="0"/>
    <n v="0"/>
  </r>
  <r>
    <x v="2"/>
    <x v="8"/>
    <x v="5"/>
    <x v="9"/>
    <n v="7.0000000000000007E-2"/>
    <n v="361"/>
    <n v="7.22"/>
    <n v="6.3000000000000003E-4"/>
    <n v="0"/>
    <n v="1E-4"/>
    <n v="7.6000000000000004E-4"/>
    <n v="1.9E-3"/>
    <n v="1.576E-2"/>
  </r>
  <r>
    <x v="2"/>
    <x v="8"/>
    <x v="5"/>
    <x v="10"/>
    <n v="0"/>
    <n v="373"/>
    <n v="0"/>
    <n v="0"/>
    <n v="0"/>
    <n v="0"/>
    <n v="0"/>
    <n v="0"/>
    <n v="0"/>
  </r>
  <r>
    <x v="2"/>
    <x v="8"/>
    <x v="6"/>
    <x v="0"/>
    <n v="0.51"/>
    <n v="779"/>
    <n v="62.320010000000003"/>
    <n v="8.5299999999999994E-3"/>
    <n v="0"/>
    <n v="1.2999999999999999E-4"/>
    <n v="1.9E-3"/>
    <n v="2.5839999999999998E-2"/>
    <n v="0.11703"/>
  </r>
  <r>
    <x v="2"/>
    <x v="8"/>
    <x v="6"/>
    <x v="1"/>
    <n v="0.46"/>
    <n v="452"/>
    <n v="45.2"/>
    <n v="5.5599999999999998E-3"/>
    <n v="3.5E-4"/>
    <n v="1.2700000000000001E-3"/>
    <n v="1.2199999999999999E-3"/>
    <n v="1.593E-2"/>
    <n v="9.5119999999999996E-2"/>
  </r>
  <r>
    <x v="2"/>
    <x v="8"/>
    <x v="6"/>
    <x v="2"/>
    <n v="0"/>
    <n v="373"/>
    <n v="0"/>
    <n v="0"/>
    <n v="0"/>
    <n v="0"/>
    <n v="0"/>
    <n v="0"/>
    <n v="0"/>
  </r>
  <r>
    <x v="2"/>
    <x v="8"/>
    <x v="6"/>
    <x v="3"/>
    <n v="0"/>
    <n v="373"/>
    <n v="0"/>
    <n v="0"/>
    <n v="0"/>
    <n v="0"/>
    <n v="0"/>
    <n v="0"/>
    <n v="0"/>
  </r>
  <r>
    <x v="2"/>
    <x v="8"/>
    <x v="6"/>
    <x v="4"/>
    <n v="1.98"/>
    <n v="1005.36"/>
    <n v="472.52001999999999"/>
    <n v="5.3510000000000002E-2"/>
    <n v="0"/>
    <n v="2.2030000000000001E-2"/>
    <n v="3.669E-2"/>
    <n v="0.16214000000000001"/>
    <n v="0.84950999999999999"/>
  </r>
  <r>
    <x v="2"/>
    <x v="8"/>
    <x v="6"/>
    <x v="5"/>
    <n v="0.24"/>
    <n v="602"/>
    <n v="30.1"/>
    <n v="3.5899999999999999E-3"/>
    <n v="0"/>
    <n v="1.3500000000000001E-3"/>
    <n v="8.0000000000000004E-4"/>
    <n v="1.0869999999999999E-2"/>
    <n v="6.053E-2"/>
  </r>
  <r>
    <x v="2"/>
    <x v="8"/>
    <x v="6"/>
    <x v="6"/>
    <n v="8.4499999999999993"/>
    <n v="567.23"/>
    <n v="73.739999999999995"/>
    <n v="7.9740000000000005E-2"/>
    <n v="0"/>
    <n v="3.0899999999999999E-3"/>
    <n v="2.81E-2"/>
    <n v="0.24482000000000001"/>
    <n v="0.14468"/>
  </r>
  <r>
    <x v="2"/>
    <x v="8"/>
    <x v="6"/>
    <x v="7"/>
    <n v="0.03"/>
    <n v="300"/>
    <n v="3"/>
    <n v="2.2000000000000001E-4"/>
    <n v="2.2000000000000001E-4"/>
    <n v="0"/>
    <n v="0"/>
    <n v="6.8000000000000005E-4"/>
    <n v="6.7400000000000003E-3"/>
  </r>
  <r>
    <x v="2"/>
    <x v="8"/>
    <x v="6"/>
    <x v="8"/>
    <n v="2.15"/>
    <n v="414.89"/>
    <n v="182.54999000000001"/>
    <n v="2.18E-2"/>
    <n v="2.2000000000000001E-4"/>
    <n v="3.46E-3"/>
    <n v="6.6800000000000002E-3"/>
    <n v="6.6049999999999998E-2"/>
    <n v="0.37641000000000002"/>
  </r>
  <r>
    <x v="2"/>
    <x v="8"/>
    <x v="6"/>
    <x v="9"/>
    <n v="0.23"/>
    <n v="533.75"/>
    <n v="21.35"/>
    <n v="2.8800000000000002E-3"/>
    <n v="1.4999999999999999E-4"/>
    <n v="1E-4"/>
    <n v="3.6000000000000002E-4"/>
    <n v="8.7299999999999999E-3"/>
    <n v="4.3040000000000002E-2"/>
  </r>
  <r>
    <x v="2"/>
    <x v="8"/>
    <x v="6"/>
    <x v="10"/>
    <n v="0.8"/>
    <n v="373"/>
    <n v="0"/>
    <n v="7.2300000000000003E-3"/>
    <n v="4.79E-3"/>
    <n v="5.0000000000000002E-5"/>
    <n v="2.7999999999999998E-4"/>
    <n v="2.2249999999999999E-2"/>
    <n v="0"/>
  </r>
  <r>
    <x v="2"/>
    <x v="8"/>
    <x v="7"/>
    <x v="0"/>
    <n v="2.99"/>
    <n v="391.07"/>
    <n v="219"/>
    <n v="2.733E-2"/>
    <n v="0"/>
    <n v="3.6000000000000002E-4"/>
    <n v="1.076E-2"/>
    <n v="8.2820000000000005E-2"/>
    <n v="0.45700000000000002"/>
  </r>
  <r>
    <x v="2"/>
    <x v="8"/>
    <x v="7"/>
    <x v="1"/>
    <n v="2.79"/>
    <n v="300"/>
    <n v="153"/>
    <n v="2.078E-2"/>
    <n v="0"/>
    <n v="3.7200000000000002E-3"/>
    <n v="8.7899999999999992E-3"/>
    <n v="6.2960000000000002E-2"/>
    <n v="0.34394000000000002"/>
  </r>
  <r>
    <x v="2"/>
    <x v="8"/>
    <x v="7"/>
    <x v="2"/>
    <n v="0.16"/>
    <n v="300"/>
    <n v="9"/>
    <n v="1.1900000000000001E-3"/>
    <n v="0"/>
    <n v="4.0000000000000003E-5"/>
    <n v="7.6999999999999996E-4"/>
    <n v="3.6099999999999999E-3"/>
    <n v="2.0230000000000001E-2"/>
  </r>
  <r>
    <x v="2"/>
    <x v="8"/>
    <x v="7"/>
    <x v="3"/>
    <n v="0"/>
    <n v="373"/>
    <n v="0"/>
    <n v="0"/>
    <n v="0"/>
    <n v="0"/>
    <n v="0"/>
    <n v="0"/>
    <n v="0"/>
  </r>
  <r>
    <x v="2"/>
    <x v="8"/>
    <x v="7"/>
    <x v="4"/>
    <n v="3.38"/>
    <n v="1191.53"/>
    <n v="738.75"/>
    <n v="9.7420000000000007E-2"/>
    <n v="0"/>
    <n v="3.7039999999999997E-2"/>
    <n v="0.14832999999999999"/>
    <n v="0.29520000000000002"/>
    <n v="1.29356"/>
  </r>
  <r>
    <x v="2"/>
    <x v="8"/>
    <x v="7"/>
    <x v="5"/>
    <n v="1.66"/>
    <n v="1364.25"/>
    <n v="381.98998999999998"/>
    <n v="5.6469999999999999E-2"/>
    <n v="2.0000000000000002E-5"/>
    <n v="6.2869999999999995E-2"/>
    <n v="9.3399999999999993E-3"/>
    <n v="0.17113"/>
    <n v="0.66422000000000003"/>
  </r>
  <r>
    <x v="2"/>
    <x v="8"/>
    <x v="7"/>
    <x v="6"/>
    <n v="3.52"/>
    <n v="430.66"/>
    <n v="249.78003000000001"/>
    <n v="3.6940000000000001E-2"/>
    <n v="3.3600000000000001E-3"/>
    <n v="2.6900000000000001E-3"/>
    <n v="2.904E-2"/>
    <n v="0.11194999999999999"/>
    <n v="0.52402000000000004"/>
  </r>
  <r>
    <x v="2"/>
    <x v="8"/>
    <x v="7"/>
    <x v="7"/>
    <n v="0"/>
    <n v="373"/>
    <n v="0"/>
    <n v="0"/>
    <n v="0"/>
    <n v="0"/>
    <n v="0"/>
    <n v="0"/>
    <n v="0"/>
  </r>
  <r>
    <x v="2"/>
    <x v="8"/>
    <x v="7"/>
    <x v="8"/>
    <n v="9.4600000000000009"/>
    <n v="349.89"/>
    <n v="608.81006000000002"/>
    <n v="8.1860000000000002E-2"/>
    <n v="0"/>
    <n v="1.0880000000000001E-2"/>
    <n v="3.3680000000000002E-2"/>
    <n v="0.24804999999999999"/>
    <n v="1.3254600000000001"/>
  </r>
  <r>
    <x v="2"/>
    <x v="8"/>
    <x v="7"/>
    <x v="9"/>
    <n v="0.02"/>
    <n v="373"/>
    <n v="0"/>
    <n v="1.4999999999999999E-4"/>
    <n v="8.0000000000000007E-5"/>
    <n v="0"/>
    <n v="1.1E-4"/>
    <n v="4.4999999999999999E-4"/>
    <n v="0"/>
  </r>
  <r>
    <x v="2"/>
    <x v="8"/>
    <x v="7"/>
    <x v="10"/>
    <n v="0.69"/>
    <n v="726"/>
    <n v="94.38"/>
    <n v="1.243E-2"/>
    <n v="0"/>
    <n v="5.0000000000000002E-5"/>
    <n v="6.1900000000000002E-3"/>
    <n v="3.7679999999999998E-2"/>
    <n v="0.18418999999999999"/>
  </r>
  <r>
    <x v="2"/>
    <x v="8"/>
    <x v="8"/>
    <x v="0"/>
    <n v="7.69"/>
    <n v="411.81"/>
    <n v="531.23999000000003"/>
    <n v="7.775E-2"/>
    <n v="2.64E-3"/>
    <n v="3.6920000000000001E-2"/>
    <n v="2.835E-2"/>
    <n v="0.2356"/>
    <n v="1.12582"/>
  </r>
  <r>
    <x v="2"/>
    <x v="8"/>
    <x v="8"/>
    <x v="1"/>
    <n v="11.98"/>
    <n v="1353.97"/>
    <n v="27.080079999999999"/>
    <n v="0.11418"/>
    <n v="9.2100000000000001E-2"/>
    <n v="2.3400000000000001E-3"/>
    <n v="8.3199999999999993E-3"/>
    <n v="0.35127999999999998"/>
    <n v="4.7829999999999998E-2"/>
  </r>
  <r>
    <x v="2"/>
    <x v="8"/>
    <x v="8"/>
    <x v="2"/>
    <n v="6.06"/>
    <n v="300"/>
    <n v="246"/>
    <n v="4.5130000000000003E-2"/>
    <n v="4.6999999999999999E-4"/>
    <n v="6.8000000000000005E-4"/>
    <n v="3.2299999999999998E-3"/>
    <n v="0.13675000000000001"/>
    <n v="0.55300000000000005"/>
  </r>
  <r>
    <x v="2"/>
    <x v="8"/>
    <x v="8"/>
    <x v="3"/>
    <n v="0.14000000000000001"/>
    <n v="300"/>
    <n v="6"/>
    <n v="1.0399999999999999E-3"/>
    <n v="2.5000000000000001E-4"/>
    <n v="2.7E-4"/>
    <n v="1.3999999999999999E-4"/>
    <n v="3.16E-3"/>
    <n v="1.349E-2"/>
  </r>
  <r>
    <x v="2"/>
    <x v="8"/>
    <x v="8"/>
    <x v="4"/>
    <n v="37.9"/>
    <n v="835.22"/>
    <n v="3800.2697800000001"/>
    <n v="0.62627999999999995"/>
    <n v="0"/>
    <n v="0.44734000000000002"/>
    <n v="0.31753999999999999"/>
    <n v="1.9024000000000001"/>
    <n v="7.0806199999999997"/>
  </r>
  <r>
    <x v="2"/>
    <x v="8"/>
    <x v="8"/>
    <x v="5"/>
    <n v="19.66"/>
    <n v="487.8"/>
    <n v="1741.4404300000001"/>
    <n v="0.23793"/>
    <n v="8.0000000000000007E-5"/>
    <n v="0.30941000000000002"/>
    <n v="4.2700000000000002E-2"/>
    <n v="0.72101000000000004"/>
    <n v="3.5143599999999999"/>
  </r>
  <r>
    <x v="2"/>
    <x v="8"/>
    <x v="8"/>
    <x v="6"/>
    <n v="60.69"/>
    <n v="415.78"/>
    <n v="3450.9609399999999"/>
    <n v="0.59506999999999999"/>
    <n v="-3.1E-4"/>
    <n v="5.5899999999999998E-2"/>
    <n v="0.21868000000000001"/>
    <n v="1.8047299999999999"/>
    <n v="7.1824000000000003"/>
  </r>
  <r>
    <x v="2"/>
    <x v="8"/>
    <x v="8"/>
    <x v="7"/>
    <n v="0.02"/>
    <n v="300"/>
    <n v="3"/>
    <n v="1.4999999999999999E-4"/>
    <n v="1.4999999999999999E-4"/>
    <n v="0"/>
    <n v="0"/>
    <n v="4.4999999999999999E-4"/>
    <n v="6.7400000000000003E-3"/>
  </r>
  <r>
    <x v="2"/>
    <x v="8"/>
    <x v="8"/>
    <x v="8"/>
    <n v="50.31"/>
    <n v="387"/>
    <n v="2604.5"/>
    <n v="0.46666000000000002"/>
    <n v="2.0639999999999999E-2"/>
    <n v="5.6349999999999997E-2"/>
    <n v="0.1164"/>
    <n v="1.41473"/>
    <n v="5.5260600000000002"/>
  </r>
  <r>
    <x v="2"/>
    <x v="8"/>
    <x v="8"/>
    <x v="9"/>
    <n v="1.1499999999999999"/>
    <n v="300"/>
    <n v="33"/>
    <n v="8.5599999999999999E-3"/>
    <n v="1.09E-3"/>
    <n v="5.1999999999999995E-4"/>
    <n v="1.7099999999999999E-3"/>
    <n v="2.5950000000000001E-2"/>
    <n v="7.4179999999999996E-2"/>
  </r>
  <r>
    <x v="2"/>
    <x v="8"/>
    <x v="8"/>
    <x v="10"/>
    <n v="33.51"/>
    <n v="355.36"/>
    <n v="920.37987999999996"/>
    <n v="0.29775000000000001"/>
    <n v="6.719E-2"/>
    <n v="5.94E-3"/>
    <n v="3.0620000000000001E-2"/>
    <n v="0.90915999999999997"/>
    <n v="2.0089299999999999"/>
  </r>
  <r>
    <x v="2"/>
    <x v="9"/>
    <x v="0"/>
    <x v="0"/>
    <n v="6.09"/>
    <n v="300"/>
    <n v="24"/>
    <n v="5.3879999999999997E-2"/>
    <n v="4.2860000000000002E-2"/>
    <n v="6.0000000000000002E-5"/>
    <n v="2.7899999999999999E-3"/>
    <n v="0.16594"/>
    <n v="5.3580000000000003E-2"/>
  </r>
  <r>
    <x v="2"/>
    <x v="9"/>
    <x v="0"/>
    <x v="1"/>
    <n v="16.739999999999998"/>
    <n v="312"/>
    <n v="74.87988"/>
    <n v="0.14746999999999999"/>
    <n v="6.1929999999999999E-2"/>
    <n v="1.2529999999999999E-2"/>
    <n v="2.069E-2"/>
    <n v="0.45340000000000003"/>
    <n v="0.16611999999999999"/>
  </r>
  <r>
    <x v="2"/>
    <x v="9"/>
    <x v="0"/>
    <x v="2"/>
    <n v="0"/>
    <n v="373"/>
    <n v="0"/>
    <n v="0"/>
    <n v="0"/>
    <n v="0"/>
    <n v="0"/>
    <n v="0"/>
    <n v="0"/>
  </r>
  <r>
    <x v="2"/>
    <x v="9"/>
    <x v="0"/>
    <x v="3"/>
    <n v="0.02"/>
    <n v="373"/>
    <n v="0"/>
    <n v="1.4999999999999999E-4"/>
    <n v="6.0000000000000002E-5"/>
    <n v="1.0000000000000001E-5"/>
    <n v="1.0000000000000001E-5"/>
    <n v="4.4999999999999999E-4"/>
    <n v="0"/>
  </r>
  <r>
    <x v="2"/>
    <x v="9"/>
    <x v="0"/>
    <x v="4"/>
    <n v="4.82"/>
    <n v="676.5"/>
    <n v="216.47998000000001"/>
    <n v="8.4269999999999998E-2"/>
    <n v="0"/>
    <n v="4.9500000000000004E-3"/>
    <n v="2.2530000000000001E-2"/>
    <n v="0.25538"/>
    <n v="0.40311000000000002"/>
  </r>
  <r>
    <x v="2"/>
    <x v="9"/>
    <x v="0"/>
    <x v="5"/>
    <n v="3.8"/>
    <n v="340.07"/>
    <n v="142.83008000000001"/>
    <n v="3.4419999999999999E-2"/>
    <n v="2.9499999999999999E-3"/>
    <n v="5.8999999999999999E-3"/>
    <n v="4.8399999999999997E-3"/>
    <n v="0.10432"/>
    <n v="0.31156"/>
  </r>
  <r>
    <x v="2"/>
    <x v="9"/>
    <x v="0"/>
    <x v="6"/>
    <n v="1.99"/>
    <n v="486.15"/>
    <n v="63.200009999999999"/>
    <n v="2.4969999999999999E-2"/>
    <n v="1.1E-4"/>
    <n v="6.9999999999999994E-5"/>
    <n v="6.5100000000000002E-3"/>
    <n v="7.5670000000000001E-2"/>
    <n v="0.13017000000000001"/>
  </r>
  <r>
    <x v="2"/>
    <x v="9"/>
    <x v="0"/>
    <x v="7"/>
    <n v="0"/>
    <n v="373"/>
    <n v="0"/>
    <n v="0"/>
    <n v="0"/>
    <n v="0"/>
    <n v="0"/>
    <n v="0"/>
    <n v="0"/>
  </r>
  <r>
    <x v="2"/>
    <x v="9"/>
    <x v="0"/>
    <x v="8"/>
    <n v="2.92"/>
    <n v="398.68"/>
    <n v="87.709959999999995"/>
    <n v="2.962E-2"/>
    <n v="6.9999999999999994E-5"/>
    <n v="8.8000000000000003E-4"/>
    <n v="4.8999999999999998E-3"/>
    <n v="8.9760000000000006E-2"/>
    <n v="0.18654000000000001"/>
  </r>
  <r>
    <x v="2"/>
    <x v="9"/>
    <x v="0"/>
    <x v="9"/>
    <n v="2.19"/>
    <n v="300"/>
    <n v="66"/>
    <n v="1.6310000000000002E-2"/>
    <n v="6.3000000000000003E-4"/>
    <n v="2.5999999999999998E-4"/>
    <n v="7.0200000000000002E-3"/>
    <n v="4.9419999999999999E-2"/>
    <n v="0.14734"/>
  </r>
  <r>
    <x v="2"/>
    <x v="9"/>
    <x v="0"/>
    <x v="10"/>
    <n v="4.16"/>
    <n v="464.61"/>
    <n v="153.32006999999999"/>
    <n v="5.4010000000000002E-2"/>
    <n v="0"/>
    <n v="4.0999999999999999E-4"/>
    <n v="9.0100000000000006E-3"/>
    <n v="0.16366"/>
    <n v="0.30830999999999997"/>
  </r>
  <r>
    <x v="2"/>
    <x v="9"/>
    <x v="1"/>
    <x v="0"/>
    <n v="43.19"/>
    <n v="371.04"/>
    <n v="2011.0496800000001"/>
    <n v="0.39085999999999999"/>
    <n v="8.2900000000000001E-2"/>
    <n v="8.4600000000000005E-3"/>
    <n v="0.16596"/>
    <n v="1.18784"/>
    <n v="4.2692600000000001"/>
  </r>
  <r>
    <x v="2"/>
    <x v="9"/>
    <x v="1"/>
    <x v="1"/>
    <n v="79.87"/>
    <n v="300"/>
    <n v="2475"/>
    <n v="0.66234999999999999"/>
    <n v="0.23241000000000001"/>
    <n v="9.0310000000000001E-2"/>
    <n v="0.53756999999999999"/>
    <n v="2.0238999999999998"/>
    <n v="5.5253300000000003"/>
  </r>
  <r>
    <x v="2"/>
    <x v="9"/>
    <x v="1"/>
    <x v="2"/>
    <n v="24.6"/>
    <n v="300"/>
    <n v="1365"/>
    <n v="0.18318999999999999"/>
    <n v="7.2999999999999996E-4"/>
    <n v="1.1140000000000001E-2"/>
    <n v="0.158"/>
    <n v="0.55511999999999995"/>
    <n v="3.0472999999999999"/>
  </r>
  <r>
    <x v="2"/>
    <x v="9"/>
    <x v="1"/>
    <x v="3"/>
    <n v="0"/>
    <n v="373"/>
    <n v="0"/>
    <n v="0"/>
    <n v="0"/>
    <n v="0"/>
    <n v="0"/>
    <n v="0"/>
    <n v="0"/>
  </r>
  <r>
    <x v="2"/>
    <x v="9"/>
    <x v="1"/>
    <x v="4"/>
    <n v="36.71"/>
    <n v="1065.82"/>
    <n v="5318.4492200000004"/>
    <n v="0.82872000000000001"/>
    <n v="1.56E-3"/>
    <n v="0.41394999999999998"/>
    <n v="0.95206999999999997"/>
    <n v="2.5152700000000001"/>
    <n v="9.4073100000000007"/>
  </r>
  <r>
    <x v="2"/>
    <x v="9"/>
    <x v="1"/>
    <x v="5"/>
    <n v="41.35"/>
    <n v="362.54"/>
    <n v="2889.48047"/>
    <n v="0.37447999999999998"/>
    <n v="5.1130000000000002E-2"/>
    <n v="0.24539"/>
    <n v="0.12991"/>
    <n v="1.13479"/>
    <n v="6.2399399999999998"/>
  </r>
  <r>
    <x v="2"/>
    <x v="9"/>
    <x v="1"/>
    <x v="6"/>
    <n v="147.88"/>
    <n v="474.02"/>
    <n v="11575.45312"/>
    <n v="1.6691199999999999"/>
    <n v="0"/>
    <n v="0.19575000000000001"/>
    <n v="0.87511000000000005"/>
    <n v="5.0579299999999998"/>
    <n v="23.447120000000002"/>
  </r>
  <r>
    <x v="2"/>
    <x v="9"/>
    <x v="1"/>
    <x v="7"/>
    <n v="0"/>
    <n v="373"/>
    <n v="0"/>
    <n v="0"/>
    <n v="0"/>
    <n v="0"/>
    <n v="0"/>
    <n v="0"/>
    <n v="0"/>
  </r>
  <r>
    <x v="2"/>
    <x v="9"/>
    <x v="1"/>
    <x v="8"/>
    <n v="116.01"/>
    <n v="402.01"/>
    <n v="8205.03125"/>
    <n v="1.1759999999999999"/>
    <n v="3.8870000000000002E-2"/>
    <n v="0.75560000000000005"/>
    <n v="0.85650000000000004"/>
    <n v="3.5655600000000001"/>
    <n v="17.021570000000001"/>
  </r>
  <r>
    <x v="2"/>
    <x v="9"/>
    <x v="1"/>
    <x v="9"/>
    <n v="11.33"/>
    <n v="300"/>
    <n v="561"/>
    <n v="8.4370000000000001E-2"/>
    <n v="1.98E-3"/>
    <n v="8.4000000000000003E-4"/>
    <n v="4.6800000000000001E-2"/>
    <n v="0.25567000000000001"/>
    <n v="1.25241"/>
  </r>
  <r>
    <x v="2"/>
    <x v="9"/>
    <x v="1"/>
    <x v="10"/>
    <n v="10.87"/>
    <n v="1425.97"/>
    <n v="1825.2402300000001"/>
    <n v="0.28763"/>
    <n v="2.0400000000000001E-2"/>
    <n v="4.7699999999999999E-3"/>
    <n v="3.8539999999999998E-2"/>
    <n v="0.87327999999999995"/>
    <n v="3.1513900000000001"/>
  </r>
  <r>
    <x v="2"/>
    <x v="9"/>
    <x v="2"/>
    <x v="0"/>
    <n v="2.33"/>
    <n v="1212.2"/>
    <n v="363.65994000000001"/>
    <n v="6.9809999999999997E-2"/>
    <n v="4.8999999999999998E-4"/>
    <n v="1.9499999999999999E-3"/>
    <n v="4.3650000000000001E-2"/>
    <n v="0.21154999999999999"/>
    <n v="0.63731000000000004"/>
  </r>
  <r>
    <x v="2"/>
    <x v="9"/>
    <x v="2"/>
    <x v="1"/>
    <n v="30.8"/>
    <n v="300"/>
    <n v="1581"/>
    <n v="0.23308000000000001"/>
    <n v="1.11E-2"/>
    <n v="5.5989999999999998E-2"/>
    <n v="0.32280999999999999"/>
    <n v="0.70820000000000005"/>
    <n v="3.5295100000000001"/>
  </r>
  <r>
    <x v="2"/>
    <x v="9"/>
    <x v="2"/>
    <x v="2"/>
    <n v="0.42"/>
    <n v="300"/>
    <n v="21"/>
    <n v="3.13E-3"/>
    <n v="0"/>
    <n v="3.0000000000000001E-5"/>
    <n v="6.9999999999999999E-4"/>
    <n v="9.4800000000000006E-3"/>
    <n v="4.6879999999999998E-2"/>
  </r>
  <r>
    <x v="2"/>
    <x v="9"/>
    <x v="2"/>
    <x v="3"/>
    <n v="0"/>
    <n v="373"/>
    <n v="0"/>
    <n v="0"/>
    <n v="0"/>
    <n v="0"/>
    <n v="0"/>
    <n v="0"/>
    <n v="0"/>
  </r>
  <r>
    <x v="2"/>
    <x v="9"/>
    <x v="2"/>
    <x v="4"/>
    <n v="17.63"/>
    <n v="1361.8"/>
    <n v="4616.5"/>
    <n v="0.59936999999999996"/>
    <n v="0"/>
    <n v="0.86765999999999999"/>
    <n v="0.27272999999999997"/>
    <n v="1.8162799999999999"/>
    <n v="7.9546700000000001"/>
  </r>
  <r>
    <x v="2"/>
    <x v="9"/>
    <x v="2"/>
    <x v="5"/>
    <n v="4.5999999999999996"/>
    <n v="445.89"/>
    <n v="280.90991000000002"/>
    <n v="4.9079999999999999E-2"/>
    <n v="5.0499999999999998E-3"/>
    <n v="2.794E-2"/>
    <n v="1.9210000000000001E-2"/>
    <n v="0.14873"/>
    <n v="0.57609999999999995"/>
  </r>
  <r>
    <x v="2"/>
    <x v="9"/>
    <x v="2"/>
    <x v="6"/>
    <n v="16.75"/>
    <n v="417.77"/>
    <n v="1123.7998"/>
    <n v="0.18049999999999999"/>
    <n v="9.0200000000000002E-3"/>
    <n v="4.2100000000000002E-3"/>
    <n v="7.4899999999999994E-2"/>
    <n v="0.54698000000000002"/>
    <n v="2.3307500000000001"/>
  </r>
  <r>
    <x v="2"/>
    <x v="9"/>
    <x v="2"/>
    <x v="7"/>
    <n v="0.05"/>
    <n v="300"/>
    <n v="6"/>
    <n v="3.6999999999999999E-4"/>
    <n v="3.6000000000000002E-4"/>
    <n v="0"/>
    <n v="1.0000000000000001E-5"/>
    <n v="1.1299999999999999E-3"/>
    <n v="1.3390000000000001E-2"/>
  </r>
  <r>
    <x v="2"/>
    <x v="9"/>
    <x v="2"/>
    <x v="8"/>
    <n v="24.3"/>
    <n v="406.01"/>
    <n v="1494.10986"/>
    <n v="0.23910999999999999"/>
    <n v="4.2999999999999999E-4"/>
    <n v="2.3E-2"/>
    <n v="0.21676999999999999"/>
    <n v="0.72458"/>
    <n v="3.1286399999999999"/>
  </r>
  <r>
    <x v="2"/>
    <x v="9"/>
    <x v="2"/>
    <x v="9"/>
    <n v="3.55"/>
    <n v="391.72"/>
    <n v="227.20007000000001"/>
    <n v="3.542E-2"/>
    <n v="2.6700000000000001E-3"/>
    <n v="4.8999999999999998E-4"/>
    <n v="1.5720000000000001E-2"/>
    <n v="0.10732"/>
    <n v="0.47924"/>
  </r>
  <r>
    <x v="2"/>
    <x v="9"/>
    <x v="2"/>
    <x v="10"/>
    <n v="10.31"/>
    <n v="352.35"/>
    <n v="606.04003999999998"/>
    <n v="8.9760000000000006E-2"/>
    <n v="4.2999999999999999E-4"/>
    <n v="2.99E-3"/>
    <n v="2.7189999999999999E-2"/>
    <n v="0.27234999999999998"/>
    <n v="1.3018700000000001"/>
  </r>
  <r>
    <x v="2"/>
    <x v="9"/>
    <x v="3"/>
    <x v="0"/>
    <n v="0.96"/>
    <n v="1320"/>
    <n v="132"/>
    <n v="2.487E-2"/>
    <n v="5.1999999999999995E-4"/>
    <n v="7.3999999999999999E-4"/>
    <n v="1.0659999999999999E-2"/>
    <n v="7.5370000000000006E-2"/>
    <n v="0.22455"/>
  </r>
  <r>
    <x v="2"/>
    <x v="9"/>
    <x v="3"/>
    <x v="1"/>
    <n v="4.93"/>
    <n v="300"/>
    <n v="195.00002000000001"/>
    <n v="3.7690000000000001E-2"/>
    <n v="2.81E-3"/>
    <n v="3.8700000000000002E-3"/>
    <n v="3.5180000000000003E-2"/>
    <n v="0.11441999999999999"/>
    <n v="0.43532999999999999"/>
  </r>
  <r>
    <x v="2"/>
    <x v="9"/>
    <x v="3"/>
    <x v="2"/>
    <n v="0"/>
    <n v="373"/>
    <n v="0"/>
    <n v="0"/>
    <n v="0"/>
    <n v="0"/>
    <n v="0"/>
    <n v="0"/>
    <n v="0"/>
  </r>
  <r>
    <x v="2"/>
    <x v="9"/>
    <x v="3"/>
    <x v="3"/>
    <n v="0"/>
    <n v="373"/>
    <n v="0"/>
    <n v="0"/>
    <n v="0"/>
    <n v="0"/>
    <n v="0"/>
    <n v="0"/>
    <n v="0"/>
  </r>
  <r>
    <x v="2"/>
    <x v="9"/>
    <x v="3"/>
    <x v="4"/>
    <n v="4.9400000000000004"/>
    <n v="658.69"/>
    <n v="461.08010999999999"/>
    <n v="8.0670000000000006E-2"/>
    <n v="1.0000000000000001E-5"/>
    <n v="1.5100000000000001E-2"/>
    <n v="9.7390000000000004E-2"/>
    <n v="0.24449000000000001"/>
    <n v="0.86543000000000003"/>
  </r>
  <r>
    <x v="2"/>
    <x v="9"/>
    <x v="3"/>
    <x v="5"/>
    <n v="0.55000000000000004"/>
    <n v="1322"/>
    <n v="66.099980000000002"/>
    <n v="1.4749999999999999E-2"/>
    <n v="3.6999999999999999E-4"/>
    <n v="2.0200000000000001E-3"/>
    <n v="1.5900000000000001E-3"/>
    <n v="4.4699999999999997E-2"/>
    <n v="0.11638999999999999"/>
  </r>
  <r>
    <x v="2"/>
    <x v="9"/>
    <x v="3"/>
    <x v="6"/>
    <n v="11.14"/>
    <n v="385.94"/>
    <n v="594.34984999999995"/>
    <n v="0.10638"/>
    <n v="0"/>
    <n v="3.0699999999999998E-3"/>
    <n v="7.1199999999999999E-2"/>
    <n v="0.32235999999999998"/>
    <n v="1.25468"/>
  </r>
  <r>
    <x v="2"/>
    <x v="9"/>
    <x v="3"/>
    <x v="7"/>
    <n v="0"/>
    <n v="373"/>
    <n v="0"/>
    <n v="0"/>
    <n v="0"/>
    <n v="0"/>
    <n v="0"/>
    <n v="0"/>
    <n v="0"/>
  </r>
  <r>
    <x v="2"/>
    <x v="9"/>
    <x v="3"/>
    <x v="8"/>
    <n v="6.42"/>
    <n v="342.23"/>
    <n v="242.97998000000001"/>
    <n v="5.3269999999999998E-2"/>
    <n v="2.1099999999999999E-3"/>
    <n v="5.1000000000000004E-4"/>
    <n v="1.6789999999999999E-2"/>
    <n v="0.16142000000000001"/>
    <n v="0.52854000000000001"/>
  </r>
  <r>
    <x v="2"/>
    <x v="9"/>
    <x v="3"/>
    <x v="9"/>
    <n v="1.88"/>
    <n v="300"/>
    <n v="72"/>
    <n v="1.4E-2"/>
    <n v="0"/>
    <n v="4.0000000000000003E-5"/>
    <n v="5.13E-3"/>
    <n v="4.2419999999999999E-2"/>
    <n v="0.16073999999999999"/>
  </r>
  <r>
    <x v="2"/>
    <x v="9"/>
    <x v="3"/>
    <x v="10"/>
    <n v="0.47"/>
    <n v="1120"/>
    <n v="22.4"/>
    <n v="7.7299999999999999E-3"/>
    <n v="2.3600000000000001E-3"/>
    <n v="2.9E-4"/>
    <n v="9.8999999999999999E-4"/>
    <n v="2.35E-2"/>
    <n v="4.0259999999999997E-2"/>
  </r>
  <r>
    <x v="2"/>
    <x v="9"/>
    <x v="4"/>
    <x v="0"/>
    <n v="1.61"/>
    <n v="519.36"/>
    <n v="129.83996999999999"/>
    <n v="2.0129999999999999E-2"/>
    <n v="0"/>
    <n v="4.8999999999999998E-4"/>
    <n v="5.1200000000000004E-3"/>
    <n v="6.1010000000000002E-2"/>
    <n v="0.25325999999999999"/>
  </r>
  <r>
    <x v="2"/>
    <x v="9"/>
    <x v="4"/>
    <x v="1"/>
    <n v="0.93"/>
    <n v="300"/>
    <n v="48"/>
    <n v="6.8100000000000001E-3"/>
    <n v="-2.0000000000000002E-5"/>
    <n v="1.23E-3"/>
    <n v="1.2899999999999999E-3"/>
    <n v="2.103E-2"/>
    <n v="0.10716000000000001"/>
  </r>
  <r>
    <x v="2"/>
    <x v="9"/>
    <x v="4"/>
    <x v="2"/>
    <n v="0"/>
    <n v="373"/>
    <n v="0"/>
    <n v="0"/>
    <n v="0"/>
    <n v="0"/>
    <n v="0"/>
    <n v="0"/>
    <n v="0"/>
  </r>
  <r>
    <x v="2"/>
    <x v="9"/>
    <x v="4"/>
    <x v="3"/>
    <n v="0"/>
    <n v="373"/>
    <n v="0"/>
    <n v="0"/>
    <n v="0"/>
    <n v="0"/>
    <n v="0"/>
    <n v="0"/>
    <n v="0"/>
  </r>
  <r>
    <x v="2"/>
    <x v="9"/>
    <x v="4"/>
    <x v="4"/>
    <n v="3.96"/>
    <n v="1499.29"/>
    <n v="254.87988000000001"/>
    <n v="6.0630000000000003E-2"/>
    <n v="1.42E-3"/>
    <n v="5.389E-2"/>
    <n v="1.027E-2"/>
    <n v="0.18476999999999999"/>
    <n v="0.43451000000000001"/>
  </r>
  <r>
    <x v="2"/>
    <x v="9"/>
    <x v="4"/>
    <x v="5"/>
    <n v="0.59"/>
    <n v="530.20000000000005"/>
    <n v="53.01999"/>
    <n v="7.7499999999999999E-3"/>
    <n v="2.0000000000000002E-5"/>
    <n v="2.3900000000000002E-3"/>
    <n v="3.5E-4"/>
    <n v="2.35E-2"/>
    <n v="0.10643"/>
  </r>
  <r>
    <x v="2"/>
    <x v="9"/>
    <x v="4"/>
    <x v="6"/>
    <n v="1.25"/>
    <n v="755"/>
    <n v="75.5"/>
    <n v="1.7639999999999999E-2"/>
    <n v="3.5E-4"/>
    <n v="1E-4"/>
    <n v="1.5E-3"/>
    <n v="5.3749999999999999E-2"/>
    <n v="0.14191999999999999"/>
  </r>
  <r>
    <x v="2"/>
    <x v="9"/>
    <x v="4"/>
    <x v="7"/>
    <n v="0.01"/>
    <n v="300"/>
    <n v="3"/>
    <n v="6.9999999999999994E-5"/>
    <n v="6.9999999999999994E-5"/>
    <n v="0"/>
    <n v="0"/>
    <n v="2.3000000000000001E-4"/>
    <n v="6.7000000000000002E-3"/>
  </r>
  <r>
    <x v="2"/>
    <x v="9"/>
    <x v="4"/>
    <x v="8"/>
    <n v="3.02"/>
    <n v="522.64"/>
    <n v="235.18996000000001"/>
    <n v="3.61E-2"/>
    <n v="1.1299999999999999E-3"/>
    <n v="7.3800000000000003E-3"/>
    <n v="9.7699999999999992E-3"/>
    <n v="0.10938000000000001"/>
    <n v="0.46679999999999999"/>
  </r>
  <r>
    <x v="2"/>
    <x v="9"/>
    <x v="4"/>
    <x v="9"/>
    <n v="0.41"/>
    <n v="316.57"/>
    <n v="22.16"/>
    <n v="3.2000000000000002E-3"/>
    <n v="0"/>
    <n v="1.3999999999999999E-4"/>
    <n v="7.5000000000000002E-4"/>
    <n v="9.7099999999999999E-3"/>
    <n v="4.904E-2"/>
  </r>
  <r>
    <x v="2"/>
    <x v="9"/>
    <x v="4"/>
    <x v="10"/>
    <n v="4.07"/>
    <n v="478.82"/>
    <n v="81.400019999999998"/>
    <n v="4.0379999999999999E-2"/>
    <n v="1.21E-2"/>
    <n v="5.6999999999999998E-4"/>
    <n v="4.7400000000000003E-3"/>
    <n v="0.12282999999999999"/>
    <n v="0.16388"/>
  </r>
  <r>
    <x v="2"/>
    <x v="9"/>
    <x v="5"/>
    <x v="0"/>
    <n v="0"/>
    <n v="373"/>
    <n v="0"/>
    <n v="0"/>
    <n v="0"/>
    <n v="0"/>
    <n v="0"/>
    <n v="0"/>
    <n v="0"/>
  </r>
  <r>
    <x v="2"/>
    <x v="9"/>
    <x v="5"/>
    <x v="1"/>
    <n v="0"/>
    <n v="373"/>
    <n v="0"/>
    <n v="0"/>
    <n v="0"/>
    <n v="0"/>
    <n v="0"/>
    <n v="0"/>
    <n v="0"/>
  </r>
  <r>
    <x v="2"/>
    <x v="9"/>
    <x v="5"/>
    <x v="2"/>
    <n v="0"/>
    <n v="373"/>
    <n v="0"/>
    <n v="0"/>
    <n v="0"/>
    <n v="0"/>
    <n v="0"/>
    <n v="0"/>
    <n v="0"/>
  </r>
  <r>
    <x v="2"/>
    <x v="9"/>
    <x v="5"/>
    <x v="3"/>
    <n v="0"/>
    <n v="373"/>
    <n v="0"/>
    <n v="0"/>
    <n v="0"/>
    <n v="0"/>
    <n v="0"/>
    <n v="0"/>
    <n v="0"/>
  </r>
  <r>
    <x v="2"/>
    <x v="9"/>
    <x v="5"/>
    <x v="4"/>
    <n v="0.04"/>
    <n v="373"/>
    <n v="0"/>
    <n v="2.9999999999999997E-4"/>
    <n v="0"/>
    <n v="1.1E-4"/>
    <n v="1.4999999999999999E-4"/>
    <n v="9.2000000000000003E-4"/>
    <n v="0"/>
  </r>
  <r>
    <x v="2"/>
    <x v="9"/>
    <x v="5"/>
    <x v="5"/>
    <n v="0"/>
    <n v="373"/>
    <n v="0"/>
    <n v="0"/>
    <n v="0"/>
    <n v="0"/>
    <n v="0"/>
    <n v="0"/>
    <n v="0"/>
  </r>
  <r>
    <x v="2"/>
    <x v="9"/>
    <x v="5"/>
    <x v="6"/>
    <n v="0.01"/>
    <n v="373"/>
    <n v="0"/>
    <n v="6.9999999999999994E-5"/>
    <n v="0"/>
    <n v="0"/>
    <n v="1.0000000000000001E-5"/>
    <n v="2.3000000000000001E-4"/>
    <n v="0"/>
  </r>
  <r>
    <x v="2"/>
    <x v="9"/>
    <x v="5"/>
    <x v="7"/>
    <n v="0"/>
    <n v="373"/>
    <n v="0"/>
    <n v="0"/>
    <n v="0"/>
    <n v="0"/>
    <n v="0"/>
    <n v="0"/>
    <n v="0"/>
  </r>
  <r>
    <x v="2"/>
    <x v="9"/>
    <x v="5"/>
    <x v="8"/>
    <n v="0"/>
    <n v="373"/>
    <n v="0"/>
    <n v="0"/>
    <n v="0"/>
    <n v="0"/>
    <n v="0"/>
    <n v="0"/>
    <n v="0"/>
  </r>
  <r>
    <x v="2"/>
    <x v="9"/>
    <x v="5"/>
    <x v="9"/>
    <n v="0.09"/>
    <n v="361"/>
    <n v="7.22"/>
    <n v="8.0999999999999996E-4"/>
    <n v="0"/>
    <n v="1.2999999999999999E-4"/>
    <n v="9.7999999999999997E-4"/>
    <n v="2.4399999999999999E-3"/>
    <n v="1.5650000000000001E-2"/>
  </r>
  <r>
    <x v="2"/>
    <x v="9"/>
    <x v="5"/>
    <x v="10"/>
    <n v="0"/>
    <n v="373"/>
    <n v="0"/>
    <n v="0"/>
    <n v="0"/>
    <n v="0"/>
    <n v="0"/>
    <n v="0"/>
    <n v="0"/>
  </r>
  <r>
    <x v="2"/>
    <x v="9"/>
    <x v="6"/>
    <x v="0"/>
    <n v="0.61"/>
    <n v="736.5"/>
    <n v="73.649990000000003"/>
    <n v="1.0359999999999999E-2"/>
    <n v="0"/>
    <n v="1.6000000000000001E-4"/>
    <n v="2.31E-3"/>
    <n v="3.1379999999999998E-2"/>
    <n v="0.13871"/>
  </r>
  <r>
    <x v="2"/>
    <x v="9"/>
    <x v="6"/>
    <x v="1"/>
    <n v="0.59"/>
    <n v="454.62"/>
    <n v="59.099989999999998"/>
    <n v="7.0299999999999998E-3"/>
    <n v="3.5E-4"/>
    <n v="1.64E-3"/>
    <n v="1.58E-3"/>
    <n v="2.0379999999999999E-2"/>
    <n v="0.1234"/>
  </r>
  <r>
    <x v="2"/>
    <x v="9"/>
    <x v="6"/>
    <x v="2"/>
    <n v="0"/>
    <n v="373"/>
    <n v="0"/>
    <n v="0"/>
    <n v="0"/>
    <n v="0"/>
    <n v="0"/>
    <n v="0"/>
    <n v="0"/>
  </r>
  <r>
    <x v="2"/>
    <x v="9"/>
    <x v="6"/>
    <x v="3"/>
    <n v="0"/>
    <n v="373"/>
    <n v="0"/>
    <n v="0"/>
    <n v="0"/>
    <n v="0"/>
    <n v="0"/>
    <n v="0"/>
    <n v="0"/>
  </r>
  <r>
    <x v="2"/>
    <x v="9"/>
    <x v="6"/>
    <x v="4"/>
    <n v="2.54"/>
    <n v="963.3"/>
    <n v="539.44994999999994"/>
    <n v="6.6900000000000001E-2"/>
    <n v="0"/>
    <n v="2.7310000000000001E-2"/>
    <n v="4.5490000000000003E-2"/>
    <n v="0.20271"/>
    <n v="0.96919"/>
  </r>
  <r>
    <x v="2"/>
    <x v="9"/>
    <x v="6"/>
    <x v="5"/>
    <n v="0.3"/>
    <n v="601"/>
    <n v="36.06"/>
    <n v="4.4799999999999996E-3"/>
    <n v="0"/>
    <n v="1.7099999999999999E-3"/>
    <n v="1.01E-3"/>
    <n v="1.358E-2"/>
    <n v="7.2029999999999997E-2"/>
  </r>
  <r>
    <x v="2"/>
    <x v="9"/>
    <x v="6"/>
    <x v="6"/>
    <n v="8.6199999999999992"/>
    <n v="595.05999999999995"/>
    <n v="101.15991"/>
    <n v="8.2250000000000004E-2"/>
    <n v="0"/>
    <n v="3.16E-3"/>
    <n v="2.8729999999999999E-2"/>
    <n v="0.25242999999999999"/>
    <n v="0.19527"/>
  </r>
  <r>
    <x v="2"/>
    <x v="9"/>
    <x v="6"/>
    <x v="7"/>
    <n v="0.04"/>
    <n v="300"/>
    <n v="3"/>
    <n v="2.9999999999999997E-4"/>
    <n v="2.9E-4"/>
    <n v="0"/>
    <n v="0"/>
    <n v="8.9999999999999998E-4"/>
    <n v="6.7000000000000002E-3"/>
  </r>
  <r>
    <x v="2"/>
    <x v="9"/>
    <x v="6"/>
    <x v="8"/>
    <n v="2.7"/>
    <n v="421.25"/>
    <n v="231.69005999999999"/>
    <n v="2.7550000000000002E-2"/>
    <n v="2.9E-4"/>
    <n v="4.3800000000000002E-3"/>
    <n v="8.4799999999999997E-3"/>
    <n v="8.3470000000000003E-2"/>
    <n v="0.47255000000000003"/>
  </r>
  <r>
    <x v="2"/>
    <x v="9"/>
    <x v="6"/>
    <x v="9"/>
    <n v="0.27"/>
    <n v="533.75"/>
    <n v="21.35"/>
    <n v="3.4099999999999998E-3"/>
    <n v="2.2000000000000001E-4"/>
    <n v="1.2E-4"/>
    <n v="4.2999999999999999E-4"/>
    <n v="1.034E-2"/>
    <n v="4.2750000000000003E-2"/>
  </r>
  <r>
    <x v="2"/>
    <x v="9"/>
    <x v="6"/>
    <x v="10"/>
    <n v="0.8"/>
    <n v="373"/>
    <n v="0"/>
    <n v="7.2300000000000003E-3"/>
    <n v="4.79E-3"/>
    <n v="5.0000000000000002E-5"/>
    <n v="2.7999999999999998E-4"/>
    <n v="2.2249999999999999E-2"/>
    <n v="0"/>
  </r>
  <r>
    <x v="2"/>
    <x v="9"/>
    <x v="7"/>
    <x v="0"/>
    <n v="3.57"/>
    <n v="387.93"/>
    <n v="225"/>
    <n v="3.2910000000000002E-2"/>
    <n v="0"/>
    <n v="4.4000000000000002E-4"/>
    <n v="1.2959999999999999E-2"/>
    <n v="9.9739999999999995E-2"/>
    <n v="0.46723999999999999"/>
  </r>
  <r>
    <x v="2"/>
    <x v="9"/>
    <x v="7"/>
    <x v="1"/>
    <n v="3.35"/>
    <n v="300"/>
    <n v="168"/>
    <n v="2.495E-2"/>
    <n v="0"/>
    <n v="4.47E-3"/>
    <n v="1.055E-2"/>
    <n v="7.5600000000000001E-2"/>
    <n v="0.37504999999999999"/>
  </r>
  <r>
    <x v="2"/>
    <x v="9"/>
    <x v="7"/>
    <x v="2"/>
    <n v="0.19"/>
    <n v="300"/>
    <n v="9"/>
    <n v="1.41E-3"/>
    <n v="0"/>
    <n v="5.0000000000000002E-5"/>
    <n v="9.1E-4"/>
    <n v="4.2900000000000004E-3"/>
    <n v="2.009E-2"/>
  </r>
  <r>
    <x v="2"/>
    <x v="9"/>
    <x v="7"/>
    <x v="3"/>
    <n v="0"/>
    <n v="373"/>
    <n v="0"/>
    <n v="0"/>
    <n v="0"/>
    <n v="0"/>
    <n v="0"/>
    <n v="0"/>
    <n v="0"/>
  </r>
  <r>
    <x v="2"/>
    <x v="9"/>
    <x v="7"/>
    <x v="4"/>
    <n v="4.04"/>
    <n v="1215.94"/>
    <n v="802.52026000000001"/>
    <n v="0.11734"/>
    <n v="0"/>
    <n v="4.4650000000000002E-2"/>
    <n v="0.17838000000000001"/>
    <n v="0.35557"/>
    <n v="1.3916200000000001"/>
  </r>
  <r>
    <x v="2"/>
    <x v="9"/>
    <x v="7"/>
    <x v="5"/>
    <n v="1.95"/>
    <n v="1380.66"/>
    <n v="400.38988999999998"/>
    <n v="6.6409999999999997E-2"/>
    <n v="2.0000000000000002E-5"/>
    <n v="7.3929999999999996E-2"/>
    <n v="1.099E-2"/>
    <n v="0.20125000000000001"/>
    <n v="0.69035999999999997"/>
  </r>
  <r>
    <x v="2"/>
    <x v="9"/>
    <x v="7"/>
    <x v="6"/>
    <n v="4.16"/>
    <n v="421.5"/>
    <n v="269.76001000000002"/>
    <n v="4.3639999999999998E-2"/>
    <n v="3.96E-3"/>
    <n v="3.1800000000000001E-3"/>
    <n v="3.4299999999999997E-2"/>
    <n v="0.13224"/>
    <n v="0.56420999999999999"/>
  </r>
  <r>
    <x v="2"/>
    <x v="9"/>
    <x v="7"/>
    <x v="7"/>
    <n v="0"/>
    <n v="373"/>
    <n v="0"/>
    <n v="0"/>
    <n v="0"/>
    <n v="0"/>
    <n v="0"/>
    <n v="0"/>
    <n v="0"/>
  </r>
  <r>
    <x v="2"/>
    <x v="9"/>
    <x v="7"/>
    <x v="8"/>
    <n v="11.32"/>
    <n v="348.11"/>
    <n v="647.48999000000003"/>
    <n v="9.7930000000000003E-2"/>
    <n v="0"/>
    <n v="1.3010000000000001E-2"/>
    <n v="4.0280000000000003E-2"/>
    <n v="0.29676000000000002"/>
    <n v="1.4015500000000001"/>
  </r>
  <r>
    <x v="2"/>
    <x v="9"/>
    <x v="7"/>
    <x v="9"/>
    <n v="0.02"/>
    <n v="373"/>
    <n v="0"/>
    <n v="1.4999999999999999E-4"/>
    <n v="8.0000000000000007E-5"/>
    <n v="0"/>
    <n v="1.1E-4"/>
    <n v="4.4999999999999999E-4"/>
    <n v="0"/>
  </r>
  <r>
    <x v="2"/>
    <x v="9"/>
    <x v="7"/>
    <x v="10"/>
    <n v="0.83"/>
    <n v="726"/>
    <n v="101.64001"/>
    <n v="1.4959999999999999E-2"/>
    <n v="0"/>
    <n v="6.0000000000000002E-5"/>
    <n v="7.4400000000000004E-3"/>
    <n v="4.5330000000000002E-2"/>
    <n v="0.19699"/>
  </r>
  <r>
    <x v="2"/>
    <x v="9"/>
    <x v="8"/>
    <x v="0"/>
    <n v="9.7799999999999994"/>
    <n v="407.58"/>
    <n v="851.84009000000003"/>
    <n v="9.8890000000000006E-2"/>
    <n v="3.3500000000000001E-3"/>
    <n v="4.6969999999999998E-2"/>
    <n v="3.6060000000000002E-2"/>
    <n v="0.29966999999999999"/>
    <n v="1.7963800000000001"/>
  </r>
  <r>
    <x v="2"/>
    <x v="9"/>
    <x v="8"/>
    <x v="1"/>
    <n v="12.03"/>
    <n v="1354"/>
    <n v="67.700199999999995"/>
    <n v="0.11586"/>
    <n v="9.2100000000000001E-2"/>
    <n v="2.3999999999999998E-3"/>
    <n v="8.5299999999999994E-3"/>
    <n v="0.35637000000000002"/>
    <n v="0.11876"/>
  </r>
  <r>
    <x v="2"/>
    <x v="9"/>
    <x v="8"/>
    <x v="2"/>
    <n v="7.12"/>
    <n v="300"/>
    <n v="318"/>
    <n v="5.3019999999999998E-2"/>
    <n v="4.6999999999999999E-4"/>
    <n v="8.0000000000000004E-4"/>
    <n v="3.8E-3"/>
    <n v="0.16067000000000001"/>
    <n v="0.70992"/>
  </r>
  <r>
    <x v="2"/>
    <x v="9"/>
    <x v="8"/>
    <x v="3"/>
    <n v="0.18"/>
    <n v="300"/>
    <n v="12"/>
    <n v="1.34E-3"/>
    <n v="3.2000000000000003E-4"/>
    <n v="3.4000000000000002E-4"/>
    <n v="1.9000000000000001E-4"/>
    <n v="4.0600000000000002E-3"/>
    <n v="2.6790000000000001E-2"/>
  </r>
  <r>
    <x v="2"/>
    <x v="9"/>
    <x v="8"/>
    <x v="4"/>
    <n v="43.94"/>
    <n v="783.75"/>
    <n v="4733.8398399999996"/>
    <n v="0.74378"/>
    <n v="0"/>
    <n v="0.51297000000000004"/>
    <n v="0.37757000000000002"/>
    <n v="2.25847"/>
    <n v="8.8339499999999997"/>
  </r>
  <r>
    <x v="2"/>
    <x v="9"/>
    <x v="8"/>
    <x v="5"/>
    <n v="23.7"/>
    <n v="486.13"/>
    <n v="1963.9794899999999"/>
    <n v="0.28667999999999999"/>
    <n v="8.0000000000000007E-5"/>
    <n v="0.37286000000000002"/>
    <n v="5.1459999999999999E-2"/>
    <n v="0.86873999999999996"/>
    <n v="3.9385300000000001"/>
  </r>
  <r>
    <x v="2"/>
    <x v="9"/>
    <x v="8"/>
    <x v="6"/>
    <n v="74.33"/>
    <n v="414.79"/>
    <n v="5657.7597699999997"/>
    <n v="0.73551"/>
    <n v="-3.1E-4"/>
    <n v="6.9699999999999998E-2"/>
    <n v="0.27267999999999998"/>
    <n v="2.2303000000000002"/>
    <n v="11.700950000000001"/>
  </r>
  <r>
    <x v="2"/>
    <x v="9"/>
    <x v="8"/>
    <x v="7"/>
    <n v="0.03"/>
    <n v="300"/>
    <n v="3"/>
    <n v="2.2000000000000001E-4"/>
    <n v="2.2000000000000001E-4"/>
    <n v="0"/>
    <n v="0"/>
    <n v="6.8000000000000005E-4"/>
    <n v="6.7000000000000002E-3"/>
  </r>
  <r>
    <x v="2"/>
    <x v="9"/>
    <x v="8"/>
    <x v="8"/>
    <n v="60.14"/>
    <n v="399.7"/>
    <n v="3929.0996100000002"/>
    <n v="0.56418000000000001"/>
    <n v="2.2790000000000001E-2"/>
    <n v="6.9129999999999997E-2"/>
    <n v="0.14282"/>
    <n v="1.71027"/>
    <n v="8.2261500000000005"/>
  </r>
  <r>
    <x v="2"/>
    <x v="9"/>
    <x v="8"/>
    <x v="9"/>
    <n v="1.43"/>
    <n v="300"/>
    <n v="84"/>
    <n v="1.065E-2"/>
    <n v="1.5399999999999999E-3"/>
    <n v="6.4000000000000005E-4"/>
    <n v="2.0799999999999998E-3"/>
    <n v="3.227E-2"/>
    <n v="0.18753"/>
  </r>
  <r>
    <x v="2"/>
    <x v="9"/>
    <x v="8"/>
    <x v="10"/>
    <n v="37.229999999999997"/>
    <n v="353.85"/>
    <n v="1316.3203100000001"/>
    <n v="0.33041999999999999"/>
    <n v="6.719E-2"/>
    <n v="6.7499999999999999E-3"/>
    <n v="3.483E-2"/>
    <n v="1.0081800000000001"/>
    <n v="2.85561"/>
  </r>
  <r>
    <x v="2"/>
    <x v="10"/>
    <x v="0"/>
    <x v="0"/>
    <n v="6.19"/>
    <n v="300"/>
    <n v="30"/>
    <n v="5.4620000000000002E-2"/>
    <n v="4.301E-2"/>
    <n v="6.9999999999999994E-5"/>
    <n v="2.9099999999999998E-3"/>
    <n v="0.16819999999999999"/>
    <n v="6.651E-2"/>
  </r>
  <r>
    <x v="2"/>
    <x v="10"/>
    <x v="0"/>
    <x v="1"/>
    <n v="17.04"/>
    <n v="312"/>
    <n v="93.600099999999998"/>
    <n v="0.14979999999999999"/>
    <n v="6.1929999999999999E-2"/>
    <n v="1.291E-2"/>
    <n v="2.1309999999999999E-2"/>
    <n v="0.46044000000000002"/>
    <n v="0.20621"/>
  </r>
  <r>
    <x v="2"/>
    <x v="10"/>
    <x v="0"/>
    <x v="2"/>
    <n v="0"/>
    <n v="373"/>
    <n v="0"/>
    <n v="0"/>
    <n v="0"/>
    <n v="0"/>
    <n v="0"/>
    <n v="0"/>
    <n v="0"/>
  </r>
  <r>
    <x v="2"/>
    <x v="10"/>
    <x v="0"/>
    <x v="3"/>
    <n v="0.02"/>
    <n v="373"/>
    <n v="0"/>
    <n v="1.4999999999999999E-4"/>
    <n v="6.0000000000000002E-5"/>
    <n v="1.0000000000000001E-5"/>
    <n v="1.0000000000000001E-5"/>
    <n v="4.4999999999999999E-4"/>
    <n v="0"/>
  </r>
  <r>
    <x v="2"/>
    <x v="10"/>
    <x v="0"/>
    <x v="4"/>
    <n v="5.22"/>
    <n v="786.6"/>
    <n v="314.63988999999998"/>
    <n v="9.2079999999999995E-2"/>
    <n v="0"/>
    <n v="5.4200000000000003E-3"/>
    <n v="2.4670000000000001E-2"/>
    <n v="0.27904000000000001"/>
    <n v="0.56816999999999995"/>
  </r>
  <r>
    <x v="2"/>
    <x v="10"/>
    <x v="0"/>
    <x v="5"/>
    <n v="4.26"/>
    <n v="344.72"/>
    <n v="158.56995000000001"/>
    <n v="3.8359999999999998E-2"/>
    <n v="3.3600000000000001E-3"/>
    <n v="6.5300000000000002E-3"/>
    <n v="5.3600000000000002E-3"/>
    <n v="0.11624"/>
    <n v="0.34267999999999998"/>
  </r>
  <r>
    <x v="2"/>
    <x v="10"/>
    <x v="0"/>
    <x v="6"/>
    <n v="2.13"/>
    <n v="490.14"/>
    <n v="68.620059999999995"/>
    <n v="2.6669999999999999E-2"/>
    <n v="1.1E-4"/>
    <n v="8.0000000000000007E-5"/>
    <n v="7.0000000000000001E-3"/>
    <n v="8.0829999999999999E-2"/>
    <n v="0.14019000000000001"/>
  </r>
  <r>
    <x v="2"/>
    <x v="10"/>
    <x v="0"/>
    <x v="7"/>
    <n v="0"/>
    <n v="373"/>
    <n v="0"/>
    <n v="0"/>
    <n v="0"/>
    <n v="0"/>
    <n v="0"/>
    <n v="0"/>
    <n v="0"/>
  </r>
  <r>
    <x v="2"/>
    <x v="10"/>
    <x v="0"/>
    <x v="8"/>
    <n v="3.16"/>
    <n v="397.42"/>
    <n v="95.38"/>
    <n v="3.1989999999999998E-2"/>
    <n v="1.4999999999999999E-4"/>
    <n v="9.5E-4"/>
    <n v="5.2700000000000004E-3"/>
    <n v="9.6930000000000002E-2"/>
    <n v="0.20154"/>
  </r>
  <r>
    <x v="2"/>
    <x v="10"/>
    <x v="0"/>
    <x v="9"/>
    <n v="2.44"/>
    <n v="300"/>
    <n v="75"/>
    <n v="1.8169999999999999E-2"/>
    <n v="6.9999999999999999E-4"/>
    <n v="2.9E-4"/>
    <n v="7.8300000000000002E-3"/>
    <n v="5.5059999999999998E-2"/>
    <n v="0.16627"/>
  </r>
  <r>
    <x v="2"/>
    <x v="10"/>
    <x v="0"/>
    <x v="10"/>
    <n v="4.54"/>
    <n v="512.24"/>
    <n v="194.6499"/>
    <n v="5.8840000000000003E-2"/>
    <n v="0"/>
    <n v="4.4999999999999999E-4"/>
    <n v="9.8399999999999998E-3"/>
    <n v="0.17829999999999999"/>
    <n v="0.38064999999999999"/>
  </r>
  <r>
    <x v="2"/>
    <x v="10"/>
    <x v="1"/>
    <x v="0"/>
    <n v="48.81"/>
    <n v="373.45"/>
    <n v="2098.7997999999998"/>
    <n v="0.44296000000000002"/>
    <n v="8.8599999999999998E-2"/>
    <n v="9.6799999999999994E-3"/>
    <n v="0.18998999999999999"/>
    <n v="1.34571"/>
    <n v="4.4194699999999996"/>
  </r>
  <r>
    <x v="2"/>
    <x v="10"/>
    <x v="1"/>
    <x v="1"/>
    <n v="89.13"/>
    <n v="300"/>
    <n v="2778"/>
    <n v="0.73131000000000002"/>
    <n v="0.24504000000000001"/>
    <n v="0.10316"/>
    <n v="0.61404999999999998"/>
    <n v="2.2328600000000001"/>
    <n v="6.1586100000000004"/>
  </r>
  <r>
    <x v="2"/>
    <x v="10"/>
    <x v="1"/>
    <x v="2"/>
    <n v="29.78"/>
    <n v="300"/>
    <n v="1553.9998800000001"/>
    <n v="0.22176000000000001"/>
    <n v="8.4999999999999995E-4"/>
    <n v="1.349E-2"/>
    <n v="0.19131000000000001"/>
    <n v="0.67201"/>
    <n v="3.4451000000000001"/>
  </r>
  <r>
    <x v="2"/>
    <x v="10"/>
    <x v="1"/>
    <x v="3"/>
    <n v="0"/>
    <n v="373"/>
    <n v="0"/>
    <n v="0"/>
    <n v="0"/>
    <n v="0"/>
    <n v="0"/>
    <n v="0"/>
    <n v="0"/>
  </r>
  <r>
    <x v="2"/>
    <x v="10"/>
    <x v="1"/>
    <x v="4"/>
    <n v="42.06"/>
    <n v="1052.8800000000001"/>
    <n v="5632.8984399999999"/>
    <n v="0.96853999999999996"/>
    <n v="1.56E-3"/>
    <n v="0.46687000000000001"/>
    <n v="1.1245499999999999"/>
    <n v="2.9389799999999999"/>
    <n v="9.9049200000000006"/>
  </r>
  <r>
    <x v="2"/>
    <x v="10"/>
    <x v="1"/>
    <x v="5"/>
    <n v="50.02"/>
    <n v="363.31"/>
    <n v="3149.8808600000002"/>
    <n v="0.45267000000000002"/>
    <n v="6.1890000000000001E-2"/>
    <n v="0.29599999999999999"/>
    <n v="0.15670000000000001"/>
    <n v="1.3717200000000001"/>
    <n v="6.7530900000000003"/>
  </r>
  <r>
    <x v="2"/>
    <x v="10"/>
    <x v="1"/>
    <x v="6"/>
    <n v="174.29"/>
    <n v="482.82"/>
    <n v="12751.164059999999"/>
    <n v="1.98563"/>
    <n v="0"/>
    <n v="0.23422000000000001"/>
    <n v="1.04711"/>
    <n v="6.0170599999999999"/>
    <n v="25.56268"/>
  </r>
  <r>
    <x v="2"/>
    <x v="10"/>
    <x v="1"/>
    <x v="7"/>
    <n v="0"/>
    <n v="373"/>
    <n v="0"/>
    <n v="0"/>
    <n v="0"/>
    <n v="0"/>
    <n v="0"/>
    <n v="0"/>
    <n v="0"/>
  </r>
  <r>
    <x v="2"/>
    <x v="10"/>
    <x v="1"/>
    <x v="8"/>
    <n v="139.08000000000001"/>
    <n v="394.94"/>
    <n v="9111.25"/>
    <n v="1.4021699999999999"/>
    <n v="4.018E-2"/>
    <n v="0.89919000000000004"/>
    <n v="1.0226299999999999"/>
    <n v="4.2508999999999997"/>
    <n v="18.84545"/>
  </r>
  <r>
    <x v="2"/>
    <x v="10"/>
    <x v="1"/>
    <x v="9"/>
    <n v="13.36"/>
    <n v="300"/>
    <n v="609"/>
    <n v="9.9489999999999995E-2"/>
    <n v="2.3999999999999998E-3"/>
    <n v="1E-3"/>
    <n v="5.5570000000000001E-2"/>
    <n v="0.30148000000000003"/>
    <n v="1.3501099999999999"/>
  </r>
  <r>
    <x v="2"/>
    <x v="10"/>
    <x v="1"/>
    <x v="10"/>
    <n v="12.25"/>
    <n v="1403.94"/>
    <n v="1937.4404300000001"/>
    <n v="0.33572000000000002"/>
    <n v="2.0889999999999999E-2"/>
    <n v="5.4900000000000001E-3"/>
    <n v="4.4400000000000002E-2"/>
    <n v="1.01901"/>
    <n v="3.3265699999999998"/>
  </r>
  <r>
    <x v="2"/>
    <x v="10"/>
    <x v="2"/>
    <x v="0"/>
    <n v="2.66"/>
    <n v="1180.79"/>
    <n v="389.65991000000002"/>
    <n v="7.9479999999999995E-2"/>
    <n v="6.3000000000000003E-4"/>
    <n v="2.2100000000000002E-3"/>
    <n v="4.9619999999999997E-2"/>
    <n v="0.24085999999999999"/>
    <n v="0.67891000000000001"/>
  </r>
  <r>
    <x v="2"/>
    <x v="10"/>
    <x v="2"/>
    <x v="1"/>
    <n v="36.799999999999997"/>
    <n v="300"/>
    <n v="1800"/>
    <n v="0.27776000000000001"/>
    <n v="1.11E-2"/>
    <n v="6.7339999999999997E-2"/>
    <n v="0.38829000000000002"/>
    <n v="0.84360000000000002"/>
    <n v="3.9904600000000001"/>
  </r>
  <r>
    <x v="2"/>
    <x v="10"/>
    <x v="2"/>
    <x v="2"/>
    <n v="0.49"/>
    <n v="300"/>
    <n v="21"/>
    <n v="3.65E-3"/>
    <n v="0"/>
    <n v="4.0000000000000003E-5"/>
    <n v="8.1999999999999998E-4"/>
    <n v="1.106E-2"/>
    <n v="4.6559999999999997E-2"/>
  </r>
  <r>
    <x v="2"/>
    <x v="10"/>
    <x v="2"/>
    <x v="3"/>
    <n v="0"/>
    <n v="373"/>
    <n v="0"/>
    <n v="0"/>
    <n v="0"/>
    <n v="0"/>
    <n v="0"/>
    <n v="0"/>
    <n v="0"/>
  </r>
  <r>
    <x v="2"/>
    <x v="10"/>
    <x v="2"/>
    <x v="4"/>
    <n v="21.36"/>
    <n v="1336.78"/>
    <n v="4986.1992200000004"/>
    <n v="0.72314000000000001"/>
    <n v="0"/>
    <n v="1.0451999999999999"/>
    <n v="0.32901999999999998"/>
    <n v="2.1913399999999998"/>
    <n v="8.5530899999999992"/>
  </r>
  <r>
    <x v="2"/>
    <x v="10"/>
    <x v="2"/>
    <x v="5"/>
    <n v="5.3"/>
    <n v="451.4"/>
    <n v="315.97998000000001"/>
    <n v="5.6919999999999998E-2"/>
    <n v="5.7600000000000004E-3"/>
    <n v="3.252E-2"/>
    <n v="2.2360000000000001E-2"/>
    <n v="0.17249"/>
    <n v="0.64142999999999994"/>
  </r>
  <r>
    <x v="2"/>
    <x v="10"/>
    <x v="2"/>
    <x v="6"/>
    <n v="19.72"/>
    <n v="412.26"/>
    <n v="1224.4101599999999"/>
    <n v="0.21088999999999999"/>
    <n v="1.074E-2"/>
    <n v="4.8900000000000002E-3"/>
    <n v="8.7029999999999996E-2"/>
    <n v="0.63907999999999998"/>
    <n v="2.5281799999999999"/>
  </r>
  <r>
    <x v="2"/>
    <x v="10"/>
    <x v="2"/>
    <x v="7"/>
    <n v="7.0000000000000007E-2"/>
    <n v="300"/>
    <n v="6"/>
    <n v="5.1999999999999995E-4"/>
    <n v="5.1000000000000004E-4"/>
    <n v="0"/>
    <n v="1.0000000000000001E-5"/>
    <n v="1.58E-3"/>
    <n v="1.3299999999999999E-2"/>
  </r>
  <r>
    <x v="2"/>
    <x v="10"/>
    <x v="2"/>
    <x v="8"/>
    <n v="28.19"/>
    <n v="409.77"/>
    <n v="1594.0205100000001"/>
    <n v="0.27867999999999998"/>
    <n v="6.4000000000000005E-4"/>
    <n v="2.6880000000000001E-2"/>
    <n v="0.25335999999999997"/>
    <n v="0.84448000000000001"/>
    <n v="3.3083300000000002"/>
  </r>
  <r>
    <x v="2"/>
    <x v="10"/>
    <x v="2"/>
    <x v="9"/>
    <n v="4.2"/>
    <n v="381.85"/>
    <n v="248.19995"/>
    <n v="4.1579999999999999E-2"/>
    <n v="3.14E-3"/>
    <n v="5.6999999999999998E-4"/>
    <n v="1.8460000000000001E-2"/>
    <n v="0.12598999999999999"/>
    <n v="0.52246999999999999"/>
  </r>
  <r>
    <x v="2"/>
    <x v="10"/>
    <x v="2"/>
    <x v="10"/>
    <n v="12.12"/>
    <n v="351.09"/>
    <n v="635.47973999999999"/>
    <n v="0.10553"/>
    <n v="5.1000000000000004E-4"/>
    <n v="3.5100000000000001E-3"/>
    <n v="3.1899999999999998E-2"/>
    <n v="0.32014999999999999"/>
    <n v="1.3570899999999999"/>
  </r>
  <r>
    <x v="2"/>
    <x v="10"/>
    <x v="3"/>
    <x v="0"/>
    <n v="1.07"/>
    <n v="1227.27"/>
    <n v="135"/>
    <n v="2.8219999999999999E-2"/>
    <n v="5.1999999999999995E-4"/>
    <n v="8.4999999999999995E-4"/>
    <n v="1.2149999999999999E-2"/>
    <n v="8.5519999999999999E-2"/>
    <n v="0.22964000000000001"/>
  </r>
  <r>
    <x v="2"/>
    <x v="10"/>
    <x v="3"/>
    <x v="1"/>
    <n v="5.62"/>
    <n v="300"/>
    <n v="207"/>
    <n v="4.2819999999999997E-2"/>
    <n v="2.81E-3"/>
    <n v="4.45E-3"/>
    <n v="4.0480000000000002E-2"/>
    <n v="0.13"/>
    <n v="0.45889999999999997"/>
  </r>
  <r>
    <x v="2"/>
    <x v="10"/>
    <x v="3"/>
    <x v="2"/>
    <n v="0"/>
    <n v="373"/>
    <n v="0"/>
    <n v="0"/>
    <n v="0"/>
    <n v="0"/>
    <n v="0"/>
    <n v="0"/>
    <n v="0"/>
  </r>
  <r>
    <x v="2"/>
    <x v="10"/>
    <x v="3"/>
    <x v="3"/>
    <n v="0"/>
    <n v="373"/>
    <n v="0"/>
    <n v="0"/>
    <n v="0"/>
    <n v="0"/>
    <n v="0"/>
    <n v="0"/>
    <n v="0"/>
  </r>
  <r>
    <x v="2"/>
    <x v="10"/>
    <x v="3"/>
    <x v="4"/>
    <n v="5.66"/>
    <n v="654.66999999999996"/>
    <n v="471.36011000000002"/>
    <n v="9.2369999999999994E-2"/>
    <n v="1.0000000000000001E-5"/>
    <n v="1.728E-2"/>
    <n v="0.11151999999999999"/>
    <n v="0.27994999999999998"/>
    <n v="0.88005999999999995"/>
  </r>
  <r>
    <x v="2"/>
    <x v="10"/>
    <x v="3"/>
    <x v="5"/>
    <n v="0.6"/>
    <n v="1322"/>
    <n v="66.099980000000002"/>
    <n v="1.6389999999999998E-2"/>
    <n v="3.6999999999999999E-4"/>
    <n v="2.2399999999999998E-3"/>
    <n v="1.7700000000000001E-3"/>
    <n v="4.9669999999999999E-2"/>
    <n v="0.11558"/>
  </r>
  <r>
    <x v="2"/>
    <x v="10"/>
    <x v="3"/>
    <x v="6"/>
    <n v="12.73"/>
    <n v="384.29"/>
    <n v="611.02002000000005"/>
    <n v="0.12155000000000001"/>
    <n v="0"/>
    <n v="3.5100000000000001E-3"/>
    <n v="8.1350000000000006E-2"/>
    <n v="0.36831999999999998"/>
    <n v="1.2822"/>
  </r>
  <r>
    <x v="2"/>
    <x v="10"/>
    <x v="3"/>
    <x v="7"/>
    <n v="0"/>
    <n v="373"/>
    <n v="0"/>
    <n v="0"/>
    <n v="0"/>
    <n v="0"/>
    <n v="0"/>
    <n v="0"/>
    <n v="0"/>
  </r>
  <r>
    <x v="2"/>
    <x v="10"/>
    <x v="3"/>
    <x v="8"/>
    <n v="7.15"/>
    <n v="341.07"/>
    <n v="248.97998000000001"/>
    <n v="5.9450000000000003E-2"/>
    <n v="2.3400000000000001E-3"/>
    <n v="5.6999999999999998E-4"/>
    <n v="1.8800000000000001E-2"/>
    <n v="0.18015"/>
    <n v="0.53817000000000004"/>
  </r>
  <r>
    <x v="2"/>
    <x v="10"/>
    <x v="3"/>
    <x v="9"/>
    <n v="2.12"/>
    <n v="300"/>
    <n v="72"/>
    <n v="1.5789999999999998E-2"/>
    <n v="0"/>
    <n v="4.0000000000000003E-5"/>
    <n v="5.79E-3"/>
    <n v="4.7840000000000001E-2"/>
    <n v="0.15962000000000001"/>
  </r>
  <r>
    <x v="2"/>
    <x v="10"/>
    <x v="3"/>
    <x v="10"/>
    <n v="0.49"/>
    <n v="1120"/>
    <n v="22.4"/>
    <n v="8.2900000000000005E-3"/>
    <n v="2.3600000000000001E-3"/>
    <n v="3.3E-4"/>
    <n v="1.1000000000000001E-3"/>
    <n v="2.5180000000000001E-2"/>
    <n v="3.9980000000000002E-2"/>
  </r>
  <r>
    <x v="2"/>
    <x v="10"/>
    <x v="4"/>
    <x v="0"/>
    <n v="1.87"/>
    <n v="514.62"/>
    <n v="133.79999000000001"/>
    <n v="2.3449999999999999E-2"/>
    <n v="0"/>
    <n v="5.6999999999999998E-4"/>
    <n v="5.9899999999999997E-3"/>
    <n v="7.1069999999999994E-2"/>
    <n v="0.25989000000000001"/>
  </r>
  <r>
    <x v="2"/>
    <x v="10"/>
    <x v="4"/>
    <x v="1"/>
    <n v="1.1000000000000001"/>
    <n v="300"/>
    <n v="51"/>
    <n v="8.0700000000000008E-3"/>
    <n v="-2.0000000000000002E-5"/>
    <n v="1.4599999999999999E-3"/>
    <n v="1.5299999999999999E-3"/>
    <n v="2.487E-2"/>
    <n v="0.11305999999999999"/>
  </r>
  <r>
    <x v="2"/>
    <x v="10"/>
    <x v="4"/>
    <x v="2"/>
    <n v="0"/>
    <n v="373"/>
    <n v="0"/>
    <n v="0"/>
    <n v="0"/>
    <n v="0"/>
    <n v="0"/>
    <n v="0"/>
    <n v="0"/>
  </r>
  <r>
    <x v="2"/>
    <x v="10"/>
    <x v="4"/>
    <x v="3"/>
    <n v="0"/>
    <n v="373"/>
    <n v="0"/>
    <n v="0"/>
    <n v="0"/>
    <n v="0"/>
    <n v="0"/>
    <n v="0"/>
    <n v="0"/>
  </r>
  <r>
    <x v="2"/>
    <x v="10"/>
    <x v="4"/>
    <x v="4"/>
    <n v="4.1399999999999997"/>
    <n v="1478.61"/>
    <n v="266.1499"/>
    <n v="6.7239999999999994E-2"/>
    <n v="1.42E-3"/>
    <n v="5.6779999999999997E-2"/>
    <n v="1.1610000000000001E-2"/>
    <n v="0.20479"/>
    <n v="0.45169999999999999"/>
  </r>
  <r>
    <x v="2"/>
    <x v="10"/>
    <x v="4"/>
    <x v="5"/>
    <n v="0.7"/>
    <n v="517.54999999999995"/>
    <n v="56.93"/>
    <n v="9.1699999999999993E-3"/>
    <n v="2.0000000000000002E-5"/>
    <n v="2.8300000000000001E-3"/>
    <n v="4.2000000000000002E-4"/>
    <n v="2.7779999999999999E-2"/>
    <n v="0.114"/>
  </r>
  <r>
    <x v="2"/>
    <x v="10"/>
    <x v="4"/>
    <x v="6"/>
    <n v="1.34"/>
    <n v="805.56"/>
    <n v="72.5"/>
    <n v="1.9439999999999999E-2"/>
    <n v="3.5E-4"/>
    <n v="1.1E-4"/>
    <n v="1.64E-3"/>
    <n v="5.9209999999999999E-2"/>
    <n v="0.13428000000000001"/>
  </r>
  <r>
    <x v="2"/>
    <x v="10"/>
    <x v="4"/>
    <x v="7"/>
    <n v="0.02"/>
    <n v="300"/>
    <n v="3"/>
    <n v="1.4999999999999999E-4"/>
    <n v="1.4999999999999999E-4"/>
    <n v="0"/>
    <n v="0"/>
    <n v="4.4999999999999999E-4"/>
    <n v="6.6499999999999997E-3"/>
  </r>
  <r>
    <x v="2"/>
    <x v="10"/>
    <x v="4"/>
    <x v="8"/>
    <n v="3.47"/>
    <n v="557.64"/>
    <n v="250.93993"/>
    <n v="4.233E-2"/>
    <n v="1.33E-3"/>
    <n v="8.7500000000000008E-3"/>
    <n v="1.159E-2"/>
    <n v="0.12826000000000001"/>
    <n v="0.48886000000000002"/>
  </r>
  <r>
    <x v="2"/>
    <x v="10"/>
    <x v="4"/>
    <x v="9"/>
    <n v="0.47"/>
    <n v="319.33"/>
    <n v="19.16"/>
    <n v="3.6800000000000001E-3"/>
    <n v="0"/>
    <n v="1.6000000000000001E-4"/>
    <n v="8.8000000000000003E-4"/>
    <n v="1.115E-2"/>
    <n v="4.2049999999999997E-2"/>
  </r>
  <r>
    <x v="2"/>
    <x v="10"/>
    <x v="4"/>
    <x v="10"/>
    <n v="4.2300000000000004"/>
    <n v="490"/>
    <n v="78.400019999999998"/>
    <n v="4.2320000000000003E-2"/>
    <n v="1.21E-2"/>
    <n v="5.9999999999999995E-4"/>
    <n v="5.0000000000000001E-3"/>
    <n v="0.12873000000000001"/>
    <n v="0.15609000000000001"/>
  </r>
  <r>
    <x v="2"/>
    <x v="10"/>
    <x v="5"/>
    <x v="0"/>
    <n v="0"/>
    <n v="373"/>
    <n v="0"/>
    <n v="0"/>
    <n v="0"/>
    <n v="0"/>
    <n v="0"/>
    <n v="0"/>
    <n v="0"/>
  </r>
  <r>
    <x v="2"/>
    <x v="10"/>
    <x v="5"/>
    <x v="1"/>
    <n v="0"/>
    <n v="373"/>
    <n v="0"/>
    <n v="0"/>
    <n v="0"/>
    <n v="0"/>
    <n v="0"/>
    <n v="0"/>
    <n v="0"/>
  </r>
  <r>
    <x v="2"/>
    <x v="10"/>
    <x v="5"/>
    <x v="2"/>
    <n v="0"/>
    <n v="373"/>
    <n v="0"/>
    <n v="0"/>
    <n v="0"/>
    <n v="0"/>
    <n v="0"/>
    <n v="0"/>
    <n v="0"/>
  </r>
  <r>
    <x v="2"/>
    <x v="10"/>
    <x v="5"/>
    <x v="3"/>
    <n v="0"/>
    <n v="373"/>
    <n v="0"/>
    <n v="0"/>
    <n v="0"/>
    <n v="0"/>
    <n v="0"/>
    <n v="0"/>
    <n v="0"/>
  </r>
  <r>
    <x v="2"/>
    <x v="10"/>
    <x v="5"/>
    <x v="4"/>
    <n v="0.05"/>
    <n v="307"/>
    <n v="3.07"/>
    <n v="3.8000000000000002E-4"/>
    <n v="0"/>
    <n v="1.3999999999999999E-4"/>
    <n v="1.9000000000000001E-4"/>
    <n v="1.15E-3"/>
    <n v="6.7799999999999996E-3"/>
  </r>
  <r>
    <x v="2"/>
    <x v="10"/>
    <x v="5"/>
    <x v="5"/>
    <n v="0"/>
    <n v="373"/>
    <n v="0"/>
    <n v="0"/>
    <n v="0"/>
    <n v="0"/>
    <n v="0"/>
    <n v="0"/>
    <n v="0"/>
  </r>
  <r>
    <x v="2"/>
    <x v="10"/>
    <x v="5"/>
    <x v="6"/>
    <n v="0.01"/>
    <n v="373"/>
    <n v="0"/>
    <n v="6.9999999999999994E-5"/>
    <n v="0"/>
    <n v="0"/>
    <n v="1.0000000000000001E-5"/>
    <n v="2.3000000000000001E-4"/>
    <n v="0"/>
  </r>
  <r>
    <x v="2"/>
    <x v="10"/>
    <x v="5"/>
    <x v="7"/>
    <n v="0"/>
    <n v="373"/>
    <n v="0"/>
    <n v="0"/>
    <n v="0"/>
    <n v="0"/>
    <n v="0"/>
    <n v="0"/>
    <n v="0"/>
  </r>
  <r>
    <x v="2"/>
    <x v="10"/>
    <x v="5"/>
    <x v="8"/>
    <n v="0"/>
    <n v="373"/>
    <n v="0"/>
    <n v="0"/>
    <n v="0"/>
    <n v="0"/>
    <n v="0"/>
    <n v="0"/>
    <n v="0"/>
  </r>
  <r>
    <x v="2"/>
    <x v="10"/>
    <x v="5"/>
    <x v="9"/>
    <n v="0.12"/>
    <n v="361"/>
    <n v="10.83"/>
    <n v="1.08E-3"/>
    <n v="0"/>
    <n v="1.7000000000000001E-4"/>
    <n v="1.2999999999999999E-3"/>
    <n v="3.2599999999999999E-3"/>
    <n v="2.3310000000000001E-2"/>
  </r>
  <r>
    <x v="2"/>
    <x v="10"/>
    <x v="5"/>
    <x v="10"/>
    <n v="0"/>
    <n v="373"/>
    <n v="0"/>
    <n v="0"/>
    <n v="0"/>
    <n v="0"/>
    <n v="0"/>
    <n v="0"/>
    <n v="0"/>
  </r>
  <r>
    <x v="2"/>
    <x v="10"/>
    <x v="6"/>
    <x v="0"/>
    <n v="0.71"/>
    <n v="736.5"/>
    <n v="73.649990000000003"/>
    <n v="1.2189999999999999E-2"/>
    <n v="0"/>
    <n v="1.8000000000000001E-4"/>
    <n v="2.7200000000000002E-3"/>
    <n v="3.6920000000000001E-2"/>
    <n v="0.13775000000000001"/>
  </r>
  <r>
    <x v="2"/>
    <x v="10"/>
    <x v="6"/>
    <x v="1"/>
    <n v="0.74"/>
    <n v="452"/>
    <n v="67.799989999999994"/>
    <n v="8.7100000000000007E-3"/>
    <n v="3.5E-4"/>
    <n v="2.0500000000000002E-3"/>
    <n v="1.98E-3"/>
    <n v="2.5479999999999999E-2"/>
    <n v="0.14071"/>
  </r>
  <r>
    <x v="2"/>
    <x v="10"/>
    <x v="6"/>
    <x v="2"/>
    <n v="0"/>
    <n v="373"/>
    <n v="0"/>
    <n v="0"/>
    <n v="0"/>
    <n v="0"/>
    <n v="0"/>
    <n v="0"/>
    <n v="0"/>
  </r>
  <r>
    <x v="2"/>
    <x v="10"/>
    <x v="6"/>
    <x v="3"/>
    <n v="0"/>
    <n v="373"/>
    <n v="0"/>
    <n v="0"/>
    <n v="0"/>
    <n v="0"/>
    <n v="0"/>
    <n v="0"/>
    <n v="0"/>
  </r>
  <r>
    <x v="2"/>
    <x v="10"/>
    <x v="6"/>
    <x v="4"/>
    <n v="3.16"/>
    <n v="934.19"/>
    <n v="579.19994999999994"/>
    <n v="8.1269999999999995E-2"/>
    <n v="0"/>
    <n v="3.2899999999999999E-2"/>
    <n v="5.4800000000000001E-2"/>
    <n v="0.24628"/>
    <n v="1.0389299999999999"/>
  </r>
  <r>
    <x v="2"/>
    <x v="10"/>
    <x v="6"/>
    <x v="5"/>
    <n v="0.38"/>
    <n v="601.62"/>
    <n v="48.13"/>
    <n v="5.6800000000000002E-3"/>
    <n v="0"/>
    <n v="2.1700000000000001E-3"/>
    <n v="1.2800000000000001E-3"/>
    <n v="1.72E-2"/>
    <n v="9.5460000000000003E-2"/>
  </r>
  <r>
    <x v="2"/>
    <x v="10"/>
    <x v="6"/>
    <x v="6"/>
    <n v="8.8000000000000007"/>
    <n v="589.5"/>
    <n v="106.1101"/>
    <n v="8.4889999999999993E-2"/>
    <n v="0"/>
    <n v="3.2299999999999998E-3"/>
    <n v="2.9389999999999999E-2"/>
    <n v="0.26040999999999997"/>
    <n v="0.20404"/>
  </r>
  <r>
    <x v="2"/>
    <x v="10"/>
    <x v="6"/>
    <x v="7"/>
    <n v="0.05"/>
    <n v="300"/>
    <n v="3"/>
    <n v="3.6999999999999999E-4"/>
    <n v="3.6000000000000002E-4"/>
    <n v="0"/>
    <n v="0"/>
    <n v="1.1299999999999999E-3"/>
    <n v="6.6499999999999997E-3"/>
  </r>
  <r>
    <x v="2"/>
    <x v="10"/>
    <x v="6"/>
    <x v="8"/>
    <n v="3.32"/>
    <n v="434.74"/>
    <n v="269.54003999999998"/>
    <n v="3.424E-2"/>
    <n v="4.4000000000000002E-4"/>
    <n v="5.47E-3"/>
    <n v="1.0580000000000001E-2"/>
    <n v="0.10375"/>
    <n v="0.54200999999999999"/>
  </r>
  <r>
    <x v="2"/>
    <x v="10"/>
    <x v="6"/>
    <x v="9"/>
    <n v="0.31"/>
    <n v="533.75"/>
    <n v="21.350010000000001"/>
    <n v="3.9399999999999999E-3"/>
    <n v="2.9E-4"/>
    <n v="1.2999999999999999E-4"/>
    <n v="4.8999999999999998E-4"/>
    <n v="1.1950000000000001E-2"/>
    <n v="4.2450000000000002E-2"/>
  </r>
  <r>
    <x v="2"/>
    <x v="10"/>
    <x v="6"/>
    <x v="10"/>
    <n v="0.81"/>
    <n v="300"/>
    <n v="3"/>
    <n v="7.3099999999999997E-3"/>
    <n v="4.8599999999999997E-3"/>
    <n v="5.0000000000000002E-5"/>
    <n v="2.7999999999999998E-4"/>
    <n v="2.248E-2"/>
    <n v="6.6499999999999997E-3"/>
  </r>
  <r>
    <x v="2"/>
    <x v="10"/>
    <x v="7"/>
    <x v="0"/>
    <n v="4.17"/>
    <n v="385"/>
    <n v="231"/>
    <n v="3.8649999999999997E-2"/>
    <n v="0"/>
    <n v="5.1000000000000004E-4"/>
    <n v="1.52E-2"/>
    <n v="0.11712"/>
    <n v="0.47728999999999999"/>
  </r>
  <r>
    <x v="2"/>
    <x v="10"/>
    <x v="7"/>
    <x v="1"/>
    <n v="3.93"/>
    <n v="300"/>
    <n v="174"/>
    <n v="2.9270000000000001E-2"/>
    <n v="0"/>
    <n v="5.2399999999999999E-3"/>
    <n v="1.238E-2"/>
    <n v="8.8679999999999995E-2"/>
    <n v="0.38574000000000003"/>
  </r>
  <r>
    <x v="2"/>
    <x v="10"/>
    <x v="7"/>
    <x v="2"/>
    <n v="0.22"/>
    <n v="300"/>
    <n v="9"/>
    <n v="1.64E-3"/>
    <n v="0"/>
    <n v="6.0000000000000002E-5"/>
    <n v="1.06E-3"/>
    <n v="4.96E-3"/>
    <n v="1.9949999999999999E-2"/>
  </r>
  <r>
    <x v="2"/>
    <x v="10"/>
    <x v="7"/>
    <x v="3"/>
    <n v="0"/>
    <n v="373"/>
    <n v="0"/>
    <n v="0"/>
    <n v="0"/>
    <n v="0"/>
    <n v="0"/>
    <n v="0"/>
    <n v="0"/>
  </r>
  <r>
    <x v="2"/>
    <x v="10"/>
    <x v="7"/>
    <x v="4"/>
    <n v="4.75"/>
    <n v="1225.44"/>
    <n v="870.06006000000002"/>
    <n v="0.13893"/>
    <n v="0"/>
    <n v="5.2929999999999998E-2"/>
    <n v="0.21099000000000001"/>
    <n v="0.42101"/>
    <n v="1.4962500000000001"/>
  </r>
  <r>
    <x v="2"/>
    <x v="10"/>
    <x v="7"/>
    <x v="5"/>
    <n v="2.23"/>
    <n v="1364.25"/>
    <n v="381.98998999999998"/>
    <n v="7.5889999999999999E-2"/>
    <n v="2.0000000000000002E-5"/>
    <n v="8.4500000000000006E-2"/>
    <n v="1.256E-2"/>
    <n v="0.22997999999999999"/>
    <n v="0.65503999999999996"/>
  </r>
  <r>
    <x v="2"/>
    <x v="10"/>
    <x v="7"/>
    <x v="6"/>
    <n v="4.84"/>
    <n v="417.26"/>
    <n v="283.73998999999998"/>
    <n v="5.0680000000000003E-2"/>
    <n v="4.6100000000000004E-3"/>
    <n v="3.6900000000000001E-3"/>
    <n v="3.9809999999999998E-2"/>
    <n v="0.15359"/>
    <n v="0.59048999999999996"/>
  </r>
  <r>
    <x v="2"/>
    <x v="10"/>
    <x v="7"/>
    <x v="7"/>
    <n v="0"/>
    <n v="373"/>
    <n v="0"/>
    <n v="0"/>
    <n v="0"/>
    <n v="0"/>
    <n v="0"/>
    <n v="0"/>
    <n v="0"/>
  </r>
  <r>
    <x v="2"/>
    <x v="10"/>
    <x v="7"/>
    <x v="8"/>
    <n v="13.26"/>
    <n v="346.82"/>
    <n v="672.82983000000002"/>
    <n v="0.11463"/>
    <n v="0"/>
    <n v="1.5219999999999999E-2"/>
    <n v="4.7120000000000002E-2"/>
    <n v="0.34736"/>
    <n v="1.4474199999999999"/>
  </r>
  <r>
    <x v="2"/>
    <x v="10"/>
    <x v="7"/>
    <x v="9"/>
    <n v="0.02"/>
    <n v="373"/>
    <n v="0"/>
    <n v="1.4999999999999999E-4"/>
    <n v="8.0000000000000007E-5"/>
    <n v="0"/>
    <n v="1.1E-4"/>
    <n v="4.4999999999999999E-4"/>
    <n v="0"/>
  </r>
  <r>
    <x v="2"/>
    <x v="10"/>
    <x v="7"/>
    <x v="10"/>
    <n v="0.97"/>
    <n v="726"/>
    <n v="101.64001"/>
    <n v="1.7479999999999999E-2"/>
    <n v="0"/>
    <n v="6.9999999999999994E-5"/>
    <n v="8.6999999999999994E-3"/>
    <n v="5.2970000000000003E-2"/>
    <n v="0.19561999999999999"/>
  </r>
  <r>
    <x v="2"/>
    <x v="10"/>
    <x v="8"/>
    <x v="0"/>
    <n v="12.17"/>
    <n v="405.61"/>
    <n v="969.3999"/>
    <n v="0.12295"/>
    <n v="4.1799999999999997E-3"/>
    <n v="5.8430000000000003E-2"/>
    <n v="4.487E-2"/>
    <n v="0.37258999999999998"/>
    <n v="2.0334400000000001"/>
  </r>
  <r>
    <x v="2"/>
    <x v="10"/>
    <x v="8"/>
    <x v="1"/>
    <n v="12.11"/>
    <n v="1222.25"/>
    <n v="97.779790000000006"/>
    <n v="0.11829000000000001"/>
    <n v="9.2170000000000002E-2"/>
    <n v="2.49E-3"/>
    <n v="8.8299999999999993E-3"/>
    <n v="0.36371999999999999"/>
    <n v="0.17175000000000001"/>
  </r>
  <r>
    <x v="2"/>
    <x v="10"/>
    <x v="8"/>
    <x v="2"/>
    <n v="8.5299999999999994"/>
    <n v="300"/>
    <n v="423"/>
    <n v="6.3519999999999993E-2"/>
    <n v="4.6999999999999999E-4"/>
    <n v="9.6000000000000002E-4"/>
    <n v="4.5700000000000003E-3"/>
    <n v="0.19248999999999999"/>
    <n v="0.93776000000000004"/>
  </r>
  <r>
    <x v="2"/>
    <x v="10"/>
    <x v="8"/>
    <x v="3"/>
    <n v="0.23"/>
    <n v="300"/>
    <n v="15"/>
    <n v="1.7099999999999999E-3"/>
    <n v="4.0999999999999999E-4"/>
    <n v="4.4000000000000002E-4"/>
    <n v="2.4000000000000001E-4"/>
    <n v="5.1900000000000002E-3"/>
    <n v="3.3250000000000002E-2"/>
  </r>
  <r>
    <x v="2"/>
    <x v="10"/>
    <x v="8"/>
    <x v="4"/>
    <n v="50.64"/>
    <n v="779.21"/>
    <n v="5220.7382799999996"/>
    <n v="0.87338000000000005"/>
    <n v="0"/>
    <n v="0.58535000000000004"/>
    <n v="0.44378000000000001"/>
    <n v="2.65117"/>
    <n v="9.6812299999999993"/>
  </r>
  <r>
    <x v="2"/>
    <x v="10"/>
    <x v="8"/>
    <x v="5"/>
    <n v="28.1"/>
    <n v="489.44"/>
    <n v="2153.51953"/>
    <n v="0.34014"/>
    <n v="8.0000000000000007E-5"/>
    <n v="0.44238"/>
    <n v="6.1060000000000003E-2"/>
    <n v="1.0307200000000001"/>
    <n v="4.2832999999999997"/>
  </r>
  <r>
    <x v="2"/>
    <x v="10"/>
    <x v="8"/>
    <x v="6"/>
    <n v="93.29"/>
    <n v="395.43"/>
    <n v="7497.3613299999997"/>
    <n v="0.92161000000000004"/>
    <n v="-3.1E-4"/>
    <n v="8.7440000000000004E-2"/>
    <n v="0.34206999999999999"/>
    <n v="2.7942499999999999"/>
    <n v="15.56287"/>
  </r>
  <r>
    <x v="2"/>
    <x v="10"/>
    <x v="8"/>
    <x v="7"/>
    <n v="0.05"/>
    <n v="300"/>
    <n v="6"/>
    <n v="3.6999999999999999E-4"/>
    <n v="3.6000000000000002E-4"/>
    <n v="0"/>
    <n v="0"/>
    <n v="1.1299999999999999E-3"/>
    <n v="1.3299999999999999E-2"/>
  </r>
  <r>
    <x v="2"/>
    <x v="10"/>
    <x v="8"/>
    <x v="8"/>
    <n v="73.489999999999995"/>
    <n v="392.06"/>
    <n v="5234.0390600000001"/>
    <n v="0.69411"/>
    <n v="2.5760000000000002E-2"/>
    <n v="8.5889999999999994E-2"/>
    <n v="0.17743999999999999"/>
    <n v="2.1039699999999999"/>
    <n v="10.92896"/>
  </r>
  <r>
    <x v="2"/>
    <x v="10"/>
    <x v="8"/>
    <x v="9"/>
    <n v="1.88"/>
    <n v="300"/>
    <n v="135"/>
    <n v="1.4E-2"/>
    <n v="2.2000000000000001E-3"/>
    <n v="8.1999999999999998E-4"/>
    <n v="2.6900000000000001E-3"/>
    <n v="4.2419999999999999E-2"/>
    <n v="0.29927999999999999"/>
  </r>
  <r>
    <x v="2"/>
    <x v="10"/>
    <x v="8"/>
    <x v="10"/>
    <n v="42.44"/>
    <n v="354.38"/>
    <n v="1846.3302000000001"/>
    <n v="0.37624999999999997"/>
    <n v="6.719E-2"/>
    <n v="7.9000000000000008E-3"/>
    <n v="4.0759999999999998E-2"/>
    <n v="1.14706"/>
    <n v="3.9759899999999999"/>
  </r>
  <r>
    <x v="2"/>
    <x v="11"/>
    <x v="0"/>
    <x v="0"/>
    <n v="6.34"/>
    <n v="300"/>
    <n v="45"/>
    <n v="5.5739999999999998E-2"/>
    <n v="4.3299999999999998E-2"/>
    <n v="6.9999999999999994E-5"/>
    <n v="3.0899999999999999E-3"/>
    <n v="0.17158000000000001"/>
    <n v="9.9059999999999995E-2"/>
  </r>
  <r>
    <x v="2"/>
    <x v="11"/>
    <x v="0"/>
    <x v="1"/>
    <n v="17.45"/>
    <n v="312"/>
    <n v="127.91992999999999"/>
    <n v="0.15296999999999999"/>
    <n v="6.1929999999999999E-2"/>
    <n v="1.342E-2"/>
    <n v="2.2169999999999999E-2"/>
    <n v="0.47005999999999998"/>
    <n v="0.27983999999999998"/>
  </r>
  <r>
    <x v="2"/>
    <x v="11"/>
    <x v="0"/>
    <x v="2"/>
    <n v="0"/>
    <n v="373"/>
    <n v="0"/>
    <n v="0"/>
    <n v="0"/>
    <n v="0"/>
    <n v="0"/>
    <n v="0"/>
    <n v="0"/>
  </r>
  <r>
    <x v="2"/>
    <x v="11"/>
    <x v="0"/>
    <x v="3"/>
    <n v="0.02"/>
    <n v="373"/>
    <n v="0"/>
    <n v="1.4999999999999999E-4"/>
    <n v="6.0000000000000002E-5"/>
    <n v="1.0000000000000001E-5"/>
    <n v="1.0000000000000001E-5"/>
    <n v="4.4999999999999999E-4"/>
    <n v="0"/>
  </r>
  <r>
    <x v="2"/>
    <x v="11"/>
    <x v="0"/>
    <x v="4"/>
    <n v="5.73"/>
    <n v="839.14"/>
    <n v="427.95996000000002"/>
    <n v="0.10271"/>
    <n v="0"/>
    <n v="6.0600000000000003E-3"/>
    <n v="2.758E-2"/>
    <n v="0.31124000000000002"/>
    <n v="0.76095000000000002"/>
  </r>
  <r>
    <x v="2"/>
    <x v="11"/>
    <x v="0"/>
    <x v="5"/>
    <n v="4.8"/>
    <n v="355.41"/>
    <n v="191.92004"/>
    <n v="4.3119999999999999E-2"/>
    <n v="3.82E-3"/>
    <n v="7.3200000000000001E-3"/>
    <n v="6.0099999999999997E-3"/>
    <n v="0.13067999999999999"/>
    <n v="0.40970000000000001"/>
  </r>
  <r>
    <x v="2"/>
    <x v="11"/>
    <x v="0"/>
    <x v="6"/>
    <n v="2.3199999999999998"/>
    <n v="478.32"/>
    <n v="90.88"/>
    <n v="2.8930000000000001E-2"/>
    <n v="1.1E-4"/>
    <n v="9.0000000000000006E-5"/>
    <n v="7.6800000000000002E-3"/>
    <n v="8.7669999999999998E-2"/>
    <n v="0.18498000000000001"/>
  </r>
  <r>
    <x v="2"/>
    <x v="11"/>
    <x v="0"/>
    <x v="7"/>
    <n v="0.01"/>
    <n v="300"/>
    <n v="3"/>
    <n v="6.9999999999999994E-5"/>
    <n v="6.9999999999999994E-5"/>
    <n v="0"/>
    <n v="0"/>
    <n v="2.3000000000000001E-4"/>
    <n v="6.6E-3"/>
  </r>
  <r>
    <x v="2"/>
    <x v="11"/>
    <x v="0"/>
    <x v="8"/>
    <n v="3.42"/>
    <n v="402.77"/>
    <n v="104.71997"/>
    <n v="3.4590000000000003E-2"/>
    <n v="2.2000000000000001E-4"/>
    <n v="1.0200000000000001E-3"/>
    <n v="5.6899999999999997E-3"/>
    <n v="0.10481"/>
    <n v="0.21929000000000001"/>
  </r>
  <r>
    <x v="2"/>
    <x v="11"/>
    <x v="0"/>
    <x v="9"/>
    <n v="2.77"/>
    <n v="300"/>
    <n v="99"/>
    <n v="2.0629999999999999E-2"/>
    <n v="7.6999999999999996E-4"/>
    <n v="3.4000000000000002E-4"/>
    <n v="8.9800000000000001E-3"/>
    <n v="6.2509999999999996E-2"/>
    <n v="0.21793999999999999"/>
  </r>
  <r>
    <x v="2"/>
    <x v="11"/>
    <x v="0"/>
    <x v="10"/>
    <n v="4.9400000000000004"/>
    <n v="501.62"/>
    <n v="200.6499"/>
    <n v="6.3820000000000002E-2"/>
    <n v="0"/>
    <n v="4.8999999999999998E-4"/>
    <n v="1.069E-2"/>
    <n v="0.19339999999999999"/>
    <n v="0.39118999999999998"/>
  </r>
  <r>
    <x v="2"/>
    <x v="11"/>
    <x v="1"/>
    <x v="0"/>
    <n v="54.72"/>
    <n v="382.12"/>
    <n v="2258.30078"/>
    <n v="0.49901000000000001"/>
    <n v="9.4509999999999997E-2"/>
    <n v="1.099E-2"/>
    <n v="0.21603"/>
    <n v="1.5155700000000001"/>
    <n v="4.6990600000000002"/>
  </r>
  <r>
    <x v="2"/>
    <x v="11"/>
    <x v="1"/>
    <x v="1"/>
    <n v="99.95"/>
    <n v="300"/>
    <n v="3246"/>
    <n v="0.81188000000000005"/>
    <n v="0.26223000000000002"/>
    <n v="0.11729000000000001"/>
    <n v="0.69811999999999996"/>
    <n v="2.47702"/>
    <n v="7.1457199999999998"/>
  </r>
  <r>
    <x v="2"/>
    <x v="11"/>
    <x v="1"/>
    <x v="2"/>
    <n v="35.909999999999997"/>
    <n v="300"/>
    <n v="1839"/>
    <n v="0.26740999999999998"/>
    <n v="1.08E-3"/>
    <n v="1.626E-2"/>
    <n v="0.23061999999999999"/>
    <n v="0.81033999999999995"/>
    <n v="4.0483599999999997"/>
  </r>
  <r>
    <x v="2"/>
    <x v="11"/>
    <x v="1"/>
    <x v="3"/>
    <n v="0"/>
    <n v="373"/>
    <n v="0"/>
    <n v="0"/>
    <n v="0"/>
    <n v="0"/>
    <n v="0"/>
    <n v="0"/>
    <n v="0"/>
  </r>
  <r>
    <x v="2"/>
    <x v="11"/>
    <x v="1"/>
    <x v="4"/>
    <n v="47.66"/>
    <n v="1051.51"/>
    <n v="5888.4487300000001"/>
    <n v="1.1147100000000001"/>
    <n v="1.56E-3"/>
    <n v="0.52219000000000004"/>
    <n v="1.3048500000000001"/>
    <n v="3.3818999999999999"/>
    <n v="10.28407"/>
  </r>
  <r>
    <x v="2"/>
    <x v="11"/>
    <x v="1"/>
    <x v="5"/>
    <n v="59.53"/>
    <n v="364.83"/>
    <n v="3469.5"/>
    <n v="0.53878999999999999"/>
    <n v="7.3300000000000004E-2"/>
    <n v="0.35214000000000001"/>
    <n v="0.18642"/>
    <n v="1.63269"/>
    <n v="7.3818599999999996"/>
  </r>
  <r>
    <x v="2"/>
    <x v="11"/>
    <x v="1"/>
    <x v="6"/>
    <n v="203.88"/>
    <n v="491.28"/>
    <n v="14537.039059999999"/>
    <n v="2.3464700000000001"/>
    <n v="0"/>
    <n v="0.27848000000000001"/>
    <n v="1.2449600000000001"/>
    <n v="7.1105299999999998"/>
    <n v="28.850680000000001"/>
  </r>
  <r>
    <x v="2"/>
    <x v="11"/>
    <x v="1"/>
    <x v="7"/>
    <n v="0"/>
    <n v="373"/>
    <n v="0"/>
    <n v="0"/>
    <n v="0"/>
    <n v="0"/>
    <n v="0"/>
    <n v="0"/>
    <n v="0"/>
  </r>
  <r>
    <x v="2"/>
    <x v="11"/>
    <x v="1"/>
    <x v="8"/>
    <n v="165.76"/>
    <n v="386.56"/>
    <n v="10313.29688"/>
    <n v="1.6581699999999999"/>
    <n v="4.1790000000000001E-2"/>
    <n v="1.0591299999999999"/>
    <n v="1.20767"/>
    <n v="5.0266500000000001"/>
    <n v="21.28613"/>
  </r>
  <r>
    <x v="2"/>
    <x v="11"/>
    <x v="1"/>
    <x v="9"/>
    <n v="15.63"/>
    <n v="300"/>
    <n v="681"/>
    <n v="0.11638999999999999"/>
    <n v="2.8900000000000002E-3"/>
    <n v="1.1800000000000001E-3"/>
    <n v="6.5509999999999999E-2"/>
    <n v="0.35270000000000001"/>
    <n v="1.49915"/>
  </r>
  <r>
    <x v="2"/>
    <x v="11"/>
    <x v="1"/>
    <x v="10"/>
    <n v="13.82"/>
    <n v="1347.13"/>
    <n v="2115"/>
    <n v="0.38822000000000001"/>
    <n v="2.1690000000000001E-2"/>
    <n v="6.28E-3"/>
    <n v="5.0810000000000001E-2"/>
    <n v="1.1780999999999999"/>
    <n v="3.6184099999999999"/>
  </r>
  <r>
    <x v="2"/>
    <x v="11"/>
    <x v="2"/>
    <x v="0"/>
    <n v="3.01"/>
    <n v="1141.51"/>
    <n v="399.53003000000001"/>
    <n v="8.9399999999999993E-2"/>
    <n v="8.4999999999999995E-4"/>
    <n v="2.48E-3"/>
    <n v="5.568E-2"/>
    <n v="0.27090999999999998"/>
    <n v="0.69399999999999995"/>
  </r>
  <r>
    <x v="2"/>
    <x v="11"/>
    <x v="2"/>
    <x v="1"/>
    <n v="43.74"/>
    <n v="300"/>
    <n v="2082"/>
    <n v="0.32944000000000001"/>
    <n v="1.11E-2"/>
    <n v="8.0479999999999996E-2"/>
    <n v="0.46403"/>
    <n v="1.0002"/>
    <n v="4.5833000000000004"/>
  </r>
  <r>
    <x v="2"/>
    <x v="11"/>
    <x v="2"/>
    <x v="2"/>
    <n v="0.56999999999999995"/>
    <n v="300"/>
    <n v="24"/>
    <n v="4.2399999999999998E-3"/>
    <n v="0"/>
    <n v="4.0000000000000003E-5"/>
    <n v="9.6000000000000002E-4"/>
    <n v="1.286E-2"/>
    <n v="5.2830000000000002E-2"/>
  </r>
  <r>
    <x v="2"/>
    <x v="11"/>
    <x v="2"/>
    <x v="3"/>
    <n v="0.01"/>
    <n v="300"/>
    <n v="3"/>
    <n v="6.9999999999999994E-5"/>
    <n v="6.9999999999999994E-5"/>
    <n v="0"/>
    <n v="0"/>
    <n v="2.3000000000000001E-4"/>
    <n v="6.6E-3"/>
  </r>
  <r>
    <x v="2"/>
    <x v="11"/>
    <x v="2"/>
    <x v="4"/>
    <n v="25.47"/>
    <n v="1308.27"/>
    <n v="5377"/>
    <n v="0.85660999999999998"/>
    <n v="0"/>
    <n v="1.23529"/>
    <n v="0.39076"/>
    <n v="2.59579"/>
    <n v="9.1859300000000008"/>
  </r>
  <r>
    <x v="2"/>
    <x v="11"/>
    <x v="2"/>
    <x v="5"/>
    <n v="6.09"/>
    <n v="437.87"/>
    <n v="345.91991999999999"/>
    <n v="6.5509999999999999E-2"/>
    <n v="6.6E-3"/>
    <n v="3.7440000000000001E-2"/>
    <n v="2.5749999999999999E-2"/>
    <n v="0.19850999999999999"/>
    <n v="0.70167999999999997"/>
  </r>
  <r>
    <x v="2"/>
    <x v="11"/>
    <x v="2"/>
    <x v="6"/>
    <n v="23.05"/>
    <n v="404.62"/>
    <n v="1347.40039"/>
    <n v="0.24434"/>
    <n v="1.273E-2"/>
    <n v="5.62E-3"/>
    <n v="0.10011"/>
    <n v="0.74043000000000003"/>
    <n v="2.7725499999999998"/>
  </r>
  <r>
    <x v="2"/>
    <x v="11"/>
    <x v="2"/>
    <x v="7"/>
    <n v="0.1"/>
    <n v="300"/>
    <n v="9"/>
    <n v="7.3999999999999999E-4"/>
    <n v="7.2999999999999996E-4"/>
    <n v="0"/>
    <n v="1.0000000000000001E-5"/>
    <n v="2.2599999999999999E-3"/>
    <n v="1.9810000000000001E-2"/>
  </r>
  <r>
    <x v="2"/>
    <x v="11"/>
    <x v="2"/>
    <x v="8"/>
    <n v="32.340000000000003"/>
    <n v="417.05"/>
    <n v="1730.7597699999999"/>
    <n v="0.32163999999999998"/>
    <n v="8.4999999999999995E-4"/>
    <n v="3.116E-2"/>
    <n v="0.29361999999999999"/>
    <n v="0.97467000000000004"/>
    <n v="3.5541499999999999"/>
  </r>
  <r>
    <x v="2"/>
    <x v="11"/>
    <x v="2"/>
    <x v="9"/>
    <n v="4.9000000000000004"/>
    <n v="383.6"/>
    <n v="268.52001999999999"/>
    <n v="4.8239999999999998E-2"/>
    <n v="3.65E-3"/>
    <n v="6.7000000000000002E-4"/>
    <n v="2.1430000000000001E-2"/>
    <n v="0.14618999999999999"/>
    <n v="0.56077999999999995"/>
  </r>
  <r>
    <x v="2"/>
    <x v="11"/>
    <x v="2"/>
    <x v="10"/>
    <n v="14.01"/>
    <n v="349.58"/>
    <n v="660.7002"/>
    <n v="0.12193"/>
    <n v="5.8E-4"/>
    <n v="4.0499999999999998E-3"/>
    <n v="3.678E-2"/>
    <n v="0.36985000000000001"/>
    <n v="1.4026000000000001"/>
  </r>
  <r>
    <x v="2"/>
    <x v="11"/>
    <x v="3"/>
    <x v="0"/>
    <n v="1.18"/>
    <n v="1227.27"/>
    <n v="135"/>
    <n v="3.1570000000000001E-2"/>
    <n v="5.1999999999999995E-4"/>
    <n v="9.5E-4"/>
    <n v="1.363E-2"/>
    <n v="9.5680000000000001E-2"/>
    <n v="0.22803000000000001"/>
  </r>
  <r>
    <x v="2"/>
    <x v="11"/>
    <x v="3"/>
    <x v="1"/>
    <n v="6.32"/>
    <n v="300"/>
    <n v="210"/>
    <n v="4.8039999999999999E-2"/>
    <n v="2.81E-3"/>
    <n v="5.0400000000000002E-3"/>
    <n v="4.5839999999999999E-2"/>
    <n v="0.14579"/>
    <n v="0.46228999999999998"/>
  </r>
  <r>
    <x v="2"/>
    <x v="11"/>
    <x v="3"/>
    <x v="2"/>
    <n v="0"/>
    <n v="373"/>
    <n v="0"/>
    <n v="0"/>
    <n v="0"/>
    <n v="0"/>
    <n v="0"/>
    <n v="0"/>
    <n v="0"/>
  </r>
  <r>
    <x v="2"/>
    <x v="11"/>
    <x v="3"/>
    <x v="3"/>
    <n v="0"/>
    <n v="373"/>
    <n v="0"/>
    <n v="0"/>
    <n v="0"/>
    <n v="0"/>
    <n v="0"/>
    <n v="0"/>
    <n v="0"/>
  </r>
  <r>
    <x v="2"/>
    <x v="11"/>
    <x v="3"/>
    <x v="4"/>
    <n v="6.4"/>
    <n v="645.08000000000004"/>
    <n v="477.35986000000003"/>
    <n v="0.10421999999999999"/>
    <n v="1.0000000000000001E-5"/>
    <n v="1.9480000000000001E-2"/>
    <n v="0.12584000000000001"/>
    <n v="0.31585999999999997"/>
    <n v="0.88710999999999995"/>
  </r>
  <r>
    <x v="2"/>
    <x v="11"/>
    <x v="3"/>
    <x v="5"/>
    <n v="0.65"/>
    <n v="1322"/>
    <n v="66.099980000000002"/>
    <n v="1.8030000000000001E-2"/>
    <n v="3.6999999999999999E-4"/>
    <n v="2.47E-3"/>
    <n v="1.9499999999999999E-3"/>
    <n v="5.4640000000000001E-2"/>
    <n v="0.11477"/>
  </r>
  <r>
    <x v="2"/>
    <x v="11"/>
    <x v="3"/>
    <x v="6"/>
    <n v="14.36"/>
    <n v="384.27"/>
    <n v="626.35986000000003"/>
    <n v="0.13708999999999999"/>
    <n v="0"/>
    <n v="3.96E-3"/>
    <n v="9.178E-2"/>
    <n v="0.41543999999999998"/>
    <n v="1.30558"/>
  </r>
  <r>
    <x v="2"/>
    <x v="11"/>
    <x v="3"/>
    <x v="7"/>
    <n v="0"/>
    <n v="373"/>
    <n v="0"/>
    <n v="0"/>
    <n v="0"/>
    <n v="0"/>
    <n v="0"/>
    <n v="0"/>
    <n v="0"/>
  </r>
  <r>
    <x v="2"/>
    <x v="11"/>
    <x v="3"/>
    <x v="8"/>
    <n v="7.92"/>
    <n v="338.94"/>
    <n v="260.97998000000001"/>
    <n v="6.5930000000000002E-2"/>
    <n v="2.66E-3"/>
    <n v="6.3000000000000003E-4"/>
    <n v="2.086E-2"/>
    <n v="0.19978000000000001"/>
    <n v="0.56081000000000003"/>
  </r>
  <r>
    <x v="2"/>
    <x v="11"/>
    <x v="3"/>
    <x v="9"/>
    <n v="2.38"/>
    <n v="300"/>
    <n v="78"/>
    <n v="1.772E-2"/>
    <n v="0"/>
    <n v="5.0000000000000002E-5"/>
    <n v="6.5199999999999998E-3"/>
    <n v="5.3710000000000001E-2"/>
    <n v="0.17171"/>
  </r>
  <r>
    <x v="2"/>
    <x v="11"/>
    <x v="3"/>
    <x v="10"/>
    <n v="0.51"/>
    <n v="1120"/>
    <n v="22.399989999999999"/>
    <n v="8.8400000000000006E-3"/>
    <n v="2.3600000000000001E-3"/>
    <n v="3.6000000000000002E-4"/>
    <n v="1.1999999999999999E-3"/>
    <n v="2.6870000000000002E-2"/>
    <n v="3.9699999999999999E-2"/>
  </r>
  <r>
    <x v="2"/>
    <x v="11"/>
    <x v="4"/>
    <x v="0"/>
    <n v="2.1"/>
    <n v="542.61"/>
    <n v="124.79998999999999"/>
    <n v="2.6550000000000001E-2"/>
    <n v="0"/>
    <n v="6.4999999999999997E-4"/>
    <n v="6.8199999999999997E-3"/>
    <n v="8.0460000000000004E-2"/>
    <n v="0.23826"/>
  </r>
  <r>
    <x v="2"/>
    <x v="11"/>
    <x v="4"/>
    <x v="1"/>
    <n v="1.26"/>
    <n v="300"/>
    <n v="48"/>
    <n v="9.2599999999999991E-3"/>
    <n v="-2.0000000000000002E-5"/>
    <n v="1.67E-3"/>
    <n v="1.75E-3"/>
    <n v="2.8479999999999998E-2"/>
    <n v="0.10567"/>
  </r>
  <r>
    <x v="2"/>
    <x v="11"/>
    <x v="4"/>
    <x v="2"/>
    <n v="0"/>
    <n v="373"/>
    <n v="0"/>
    <n v="0"/>
    <n v="0"/>
    <n v="0"/>
    <n v="0"/>
    <n v="0"/>
    <n v="0"/>
  </r>
  <r>
    <x v="2"/>
    <x v="11"/>
    <x v="4"/>
    <x v="3"/>
    <n v="0"/>
    <n v="373"/>
    <n v="0"/>
    <n v="0"/>
    <n v="0"/>
    <n v="0"/>
    <n v="0"/>
    <n v="0"/>
    <n v="0"/>
  </r>
  <r>
    <x v="2"/>
    <x v="11"/>
    <x v="4"/>
    <x v="4"/>
    <n v="4.3099999999999996"/>
    <n v="1447.94"/>
    <n v="246.1499"/>
    <n v="7.3349999999999999E-2"/>
    <n v="1.42E-3"/>
    <n v="5.9429999999999997E-2"/>
    <n v="1.2829999999999999E-2"/>
    <n v="0.2233"/>
    <n v="0.41604000000000002"/>
  </r>
  <r>
    <x v="2"/>
    <x v="11"/>
    <x v="4"/>
    <x v="5"/>
    <n v="0.8"/>
    <n v="530.20000000000005"/>
    <n v="53.01999"/>
    <n v="1.048E-2"/>
    <n v="2.0000000000000002E-5"/>
    <n v="3.2499999999999999E-3"/>
    <n v="4.8000000000000001E-4"/>
    <n v="3.177E-2"/>
    <n v="0.10495"/>
  </r>
  <r>
    <x v="2"/>
    <x v="11"/>
    <x v="4"/>
    <x v="6"/>
    <n v="1.39"/>
    <n v="973.2"/>
    <n v="48.659970000000001"/>
    <n v="2.0650000000000002E-2"/>
    <n v="3.5E-4"/>
    <n v="1.1E-4"/>
    <n v="1.73E-3"/>
    <n v="6.2869999999999995E-2"/>
    <n v="8.7620000000000003E-2"/>
  </r>
  <r>
    <x v="2"/>
    <x v="11"/>
    <x v="4"/>
    <x v="7"/>
    <n v="0.03"/>
    <n v="300"/>
    <n v="3"/>
    <n v="2.2000000000000001E-4"/>
    <n v="2.2000000000000001E-4"/>
    <n v="0"/>
    <n v="0"/>
    <n v="6.8000000000000005E-4"/>
    <n v="6.6E-3"/>
  </r>
  <r>
    <x v="2"/>
    <x v="11"/>
    <x v="4"/>
    <x v="8"/>
    <n v="3.87"/>
    <n v="596.54999999999995"/>
    <n v="238.62001000000001"/>
    <n v="4.8250000000000001E-2"/>
    <n v="1.56E-3"/>
    <n v="1.009E-2"/>
    <n v="1.336E-2"/>
    <n v="0.14621000000000001"/>
    <n v="0.45710000000000001"/>
  </r>
  <r>
    <x v="2"/>
    <x v="11"/>
    <x v="4"/>
    <x v="9"/>
    <n v="0.54"/>
    <n v="316.57"/>
    <n v="22.16"/>
    <n v="4.2300000000000003E-3"/>
    <n v="6.9999999999999994E-5"/>
    <n v="1.8000000000000001E-4"/>
    <n v="1.01E-3"/>
    <n v="1.282E-2"/>
    <n v="4.836E-2"/>
  </r>
  <r>
    <x v="2"/>
    <x v="11"/>
    <x v="4"/>
    <x v="10"/>
    <n v="4.3499999999999996"/>
    <n v="531"/>
    <n v="63.719970000000004"/>
    <n v="4.3900000000000002E-2"/>
    <n v="1.21E-2"/>
    <n v="6.2E-4"/>
    <n v="5.2100000000000002E-3"/>
    <n v="0.13352"/>
    <n v="0.12389"/>
  </r>
  <r>
    <x v="2"/>
    <x v="11"/>
    <x v="5"/>
    <x v="0"/>
    <n v="0"/>
    <n v="373"/>
    <n v="0"/>
    <n v="0"/>
    <n v="0"/>
    <n v="0"/>
    <n v="0"/>
    <n v="0"/>
    <n v="0"/>
  </r>
  <r>
    <x v="2"/>
    <x v="11"/>
    <x v="5"/>
    <x v="1"/>
    <n v="0"/>
    <n v="373"/>
    <n v="0"/>
    <n v="0"/>
    <n v="0"/>
    <n v="0"/>
    <n v="0"/>
    <n v="0"/>
    <n v="0"/>
  </r>
  <r>
    <x v="2"/>
    <x v="11"/>
    <x v="5"/>
    <x v="2"/>
    <n v="0"/>
    <n v="373"/>
    <n v="0"/>
    <n v="0"/>
    <n v="0"/>
    <n v="0"/>
    <n v="0"/>
    <n v="0"/>
    <n v="0"/>
  </r>
  <r>
    <x v="2"/>
    <x v="11"/>
    <x v="5"/>
    <x v="3"/>
    <n v="0"/>
    <n v="373"/>
    <n v="0"/>
    <n v="0"/>
    <n v="0"/>
    <n v="0"/>
    <n v="0"/>
    <n v="0"/>
    <n v="0"/>
  </r>
  <r>
    <x v="2"/>
    <x v="11"/>
    <x v="5"/>
    <x v="4"/>
    <n v="7.0000000000000007E-2"/>
    <n v="1153.5"/>
    <n v="23.07"/>
    <n v="9.5E-4"/>
    <n v="0"/>
    <n v="3.6000000000000002E-4"/>
    <n v="5.1000000000000004E-4"/>
    <n v="2.8900000000000002E-3"/>
    <n v="3.9230000000000001E-2"/>
  </r>
  <r>
    <x v="2"/>
    <x v="11"/>
    <x v="5"/>
    <x v="5"/>
    <n v="0"/>
    <n v="373"/>
    <n v="0"/>
    <n v="0"/>
    <n v="0"/>
    <n v="0"/>
    <n v="0"/>
    <n v="0"/>
    <n v="0"/>
  </r>
  <r>
    <x v="2"/>
    <x v="11"/>
    <x v="5"/>
    <x v="6"/>
    <n v="0.01"/>
    <n v="373"/>
    <n v="0"/>
    <n v="6.9999999999999994E-5"/>
    <n v="0"/>
    <n v="0"/>
    <n v="1.0000000000000001E-5"/>
    <n v="2.3000000000000001E-4"/>
    <n v="0"/>
  </r>
  <r>
    <x v="2"/>
    <x v="11"/>
    <x v="5"/>
    <x v="7"/>
    <n v="0"/>
    <n v="373"/>
    <n v="0"/>
    <n v="0"/>
    <n v="0"/>
    <n v="0"/>
    <n v="0"/>
    <n v="0"/>
    <n v="0"/>
  </r>
  <r>
    <x v="2"/>
    <x v="11"/>
    <x v="5"/>
    <x v="8"/>
    <n v="0"/>
    <n v="373"/>
    <n v="0"/>
    <n v="0"/>
    <n v="0"/>
    <n v="0"/>
    <n v="0"/>
    <n v="0"/>
    <n v="0"/>
  </r>
  <r>
    <x v="2"/>
    <x v="11"/>
    <x v="5"/>
    <x v="9"/>
    <n v="0.16"/>
    <n v="361"/>
    <n v="14.44"/>
    <n v="1.4300000000000001E-3"/>
    <n v="0"/>
    <n v="2.2000000000000001E-4"/>
    <n v="1.74E-3"/>
    <n v="4.3400000000000001E-3"/>
    <n v="3.0859999999999999E-2"/>
  </r>
  <r>
    <x v="2"/>
    <x v="11"/>
    <x v="5"/>
    <x v="10"/>
    <n v="0"/>
    <n v="373"/>
    <n v="0"/>
    <n v="0"/>
    <n v="0"/>
    <n v="0"/>
    <n v="0"/>
    <n v="0"/>
    <n v="0"/>
  </r>
  <r>
    <x v="2"/>
    <x v="11"/>
    <x v="6"/>
    <x v="0"/>
    <n v="0.83"/>
    <n v="849.83"/>
    <n v="101.97998"/>
    <n v="1.472E-2"/>
    <n v="0"/>
    <n v="2.3000000000000001E-4"/>
    <n v="3.32E-3"/>
    <n v="4.4600000000000001E-2"/>
    <n v="0.18486"/>
  </r>
  <r>
    <x v="2"/>
    <x v="11"/>
    <x v="6"/>
    <x v="1"/>
    <n v="0.91"/>
    <n v="455"/>
    <n v="77.350009999999997"/>
    <n v="1.0630000000000001E-2"/>
    <n v="3.5E-4"/>
    <n v="2.5300000000000001E-3"/>
    <n v="2.4399999999999999E-3"/>
    <n v="3.1300000000000001E-2"/>
    <n v="0.15923000000000001"/>
  </r>
  <r>
    <x v="2"/>
    <x v="11"/>
    <x v="6"/>
    <x v="2"/>
    <n v="0"/>
    <n v="373"/>
    <n v="0"/>
    <n v="0"/>
    <n v="0"/>
    <n v="0"/>
    <n v="0"/>
    <n v="0"/>
    <n v="0"/>
  </r>
  <r>
    <x v="2"/>
    <x v="11"/>
    <x v="6"/>
    <x v="3"/>
    <n v="0.01"/>
    <n v="300"/>
    <n v="3"/>
    <n v="6.9999999999999994E-5"/>
    <n v="6.9999999999999994E-5"/>
    <n v="0"/>
    <n v="0"/>
    <n v="2.3000000000000001E-4"/>
    <n v="6.6E-3"/>
  </r>
  <r>
    <x v="2"/>
    <x v="11"/>
    <x v="6"/>
    <x v="4"/>
    <n v="3.84"/>
    <n v="916.5"/>
    <n v="623.21996999999999"/>
    <n v="9.6740000000000007E-2"/>
    <n v="0"/>
    <n v="3.8890000000000001E-2"/>
    <n v="6.4799999999999996E-2"/>
    <n v="0.29315999999999998"/>
    <n v="1.1125100000000001"/>
  </r>
  <r>
    <x v="2"/>
    <x v="11"/>
    <x v="6"/>
    <x v="5"/>
    <n v="0.46"/>
    <n v="601.62"/>
    <n v="48.129989999999999"/>
    <n v="6.8700000000000002E-3"/>
    <n v="0"/>
    <n v="2.63E-3"/>
    <n v="1.5499999999999999E-3"/>
    <n v="2.0830000000000001E-2"/>
    <n v="9.4789999999999999E-2"/>
  </r>
  <r>
    <x v="2"/>
    <x v="11"/>
    <x v="6"/>
    <x v="6"/>
    <n v="8.98"/>
    <n v="589.5"/>
    <n v="106.1101"/>
    <n v="8.7520000000000001E-2"/>
    <n v="0"/>
    <n v="3.31E-3"/>
    <n v="3.006E-2"/>
    <n v="0.26839000000000002"/>
    <n v="0.20261000000000001"/>
  </r>
  <r>
    <x v="2"/>
    <x v="11"/>
    <x v="6"/>
    <x v="7"/>
    <n v="7.0000000000000007E-2"/>
    <n v="300"/>
    <n v="6"/>
    <n v="5.1999999999999995E-4"/>
    <n v="5.1000000000000004E-4"/>
    <n v="0"/>
    <n v="0"/>
    <n v="1.58E-3"/>
    <n v="1.321E-2"/>
  </r>
  <r>
    <x v="2"/>
    <x v="11"/>
    <x v="6"/>
    <x v="8"/>
    <n v="4.01"/>
    <n v="421.07"/>
    <n v="290.54003999999998"/>
    <n v="4.1450000000000001E-2"/>
    <n v="6.4999999999999997E-4"/>
    <n v="6.62E-3"/>
    <n v="1.2800000000000001E-2"/>
    <n v="0.12559999999999999"/>
    <n v="0.58443999999999996"/>
  </r>
  <r>
    <x v="2"/>
    <x v="11"/>
    <x v="6"/>
    <x v="9"/>
    <n v="0.35"/>
    <n v="533.75"/>
    <n v="21.350010000000001"/>
    <n v="4.47E-3"/>
    <n v="3.6999999999999999E-4"/>
    <n v="1.4999999999999999E-4"/>
    <n v="5.5999999999999995E-4"/>
    <n v="1.355E-2"/>
    <n v="4.215E-2"/>
  </r>
  <r>
    <x v="2"/>
    <x v="11"/>
    <x v="6"/>
    <x v="10"/>
    <n v="0.82"/>
    <n v="300"/>
    <n v="3"/>
    <n v="7.3800000000000003E-3"/>
    <n v="4.9399999999999999E-3"/>
    <n v="5.0000000000000002E-5"/>
    <n v="2.7999999999999998E-4"/>
    <n v="2.2710000000000001E-2"/>
    <n v="6.6E-3"/>
  </r>
  <r>
    <x v="2"/>
    <x v="11"/>
    <x v="7"/>
    <x v="0"/>
    <n v="4.79"/>
    <n v="382.26"/>
    <n v="237.00002000000001"/>
    <n v="4.453E-2"/>
    <n v="0"/>
    <n v="5.9000000000000003E-4"/>
    <n v="1.753E-2"/>
    <n v="0.13494"/>
    <n v="0.48715000000000003"/>
  </r>
  <r>
    <x v="2"/>
    <x v="11"/>
    <x v="7"/>
    <x v="1"/>
    <n v="4.53"/>
    <n v="300"/>
    <n v="180.00002000000001"/>
    <n v="3.3730000000000003E-2"/>
    <n v="0"/>
    <n v="6.0400000000000002E-3"/>
    <n v="1.427E-2"/>
    <n v="0.10222000000000001"/>
    <n v="0.39624999999999999"/>
  </r>
  <r>
    <x v="2"/>
    <x v="11"/>
    <x v="7"/>
    <x v="2"/>
    <n v="0.25"/>
    <n v="300"/>
    <n v="9"/>
    <n v="1.8600000000000001E-3"/>
    <n v="0"/>
    <n v="6.9999999999999994E-5"/>
    <n v="1.1999999999999999E-3"/>
    <n v="5.64E-3"/>
    <n v="1.9810000000000001E-2"/>
  </r>
  <r>
    <x v="2"/>
    <x v="11"/>
    <x v="7"/>
    <x v="3"/>
    <n v="0"/>
    <n v="373"/>
    <n v="0"/>
    <n v="0"/>
    <n v="0"/>
    <n v="0"/>
    <n v="0"/>
    <n v="0"/>
    <n v="0"/>
  </r>
  <r>
    <x v="2"/>
    <x v="11"/>
    <x v="7"/>
    <x v="4"/>
    <n v="5.51"/>
    <n v="1238.8"/>
    <n v="941.48974999999996"/>
    <n v="0.1623"/>
    <n v="0"/>
    <n v="6.1890000000000001E-2"/>
    <n v="0.24626999999999999"/>
    <n v="0.49182999999999999"/>
    <n v="1.60578"/>
  </r>
  <r>
    <x v="2"/>
    <x v="11"/>
    <x v="7"/>
    <x v="5"/>
    <n v="2.54"/>
    <n v="1332.16"/>
    <n v="412.97"/>
    <n v="8.6139999999999994E-2"/>
    <n v="2.0000000000000002E-5"/>
    <n v="9.5960000000000004E-2"/>
    <n v="1.427E-2"/>
    <n v="0.26103999999999999"/>
    <n v="0.70535000000000003"/>
  </r>
  <r>
    <x v="2"/>
    <x v="11"/>
    <x v="7"/>
    <x v="6"/>
    <n v="5.53"/>
    <n v="423.39"/>
    <n v="292.13988999999998"/>
    <n v="5.7930000000000002E-2"/>
    <n v="5.2500000000000003E-3"/>
    <n v="4.2199999999999998E-3"/>
    <n v="4.5530000000000001E-2"/>
    <n v="0.17555999999999999"/>
    <n v="0.60202999999999995"/>
  </r>
  <r>
    <x v="2"/>
    <x v="11"/>
    <x v="7"/>
    <x v="7"/>
    <n v="0"/>
    <n v="373"/>
    <n v="0"/>
    <n v="0"/>
    <n v="0"/>
    <n v="0"/>
    <n v="0"/>
    <n v="0"/>
    <n v="0"/>
  </r>
  <r>
    <x v="2"/>
    <x v="11"/>
    <x v="7"/>
    <x v="8"/>
    <n v="15.3"/>
    <n v="346.5"/>
    <n v="706.8501"/>
    <n v="0.13217999999999999"/>
    <n v="0"/>
    <n v="1.754E-2"/>
    <n v="5.4289999999999998E-2"/>
    <n v="0.40053"/>
    <n v="1.5105299999999999"/>
  </r>
  <r>
    <x v="2"/>
    <x v="11"/>
    <x v="7"/>
    <x v="9"/>
    <n v="0.02"/>
    <n v="373"/>
    <n v="0"/>
    <n v="1.4999999999999999E-4"/>
    <n v="8.0000000000000007E-5"/>
    <n v="0"/>
    <n v="1.1E-4"/>
    <n v="4.4999999999999999E-4"/>
    <n v="0"/>
  </r>
  <r>
    <x v="2"/>
    <x v="11"/>
    <x v="7"/>
    <x v="10"/>
    <n v="1.1200000000000001"/>
    <n v="726"/>
    <n v="108.90003"/>
    <n v="2.018E-2"/>
    <n v="0"/>
    <n v="8.0000000000000007E-5"/>
    <n v="1.004E-2"/>
    <n v="6.1159999999999999E-2"/>
    <n v="0.20812"/>
  </r>
  <r>
    <x v="2"/>
    <x v="11"/>
    <x v="8"/>
    <x v="0"/>
    <n v="14.63"/>
    <n v="405.19"/>
    <n v="996.75977"/>
    <n v="0.1477"/>
    <n v="5.0299999999999997E-3"/>
    <n v="7.0220000000000005E-2"/>
    <n v="5.3920000000000003E-2"/>
    <n v="0.44756000000000001"/>
    <n v="2.0768900000000001"/>
  </r>
  <r>
    <x v="2"/>
    <x v="11"/>
    <x v="8"/>
    <x v="1"/>
    <n v="12.19"/>
    <n v="1222.25"/>
    <n v="97.779790000000006"/>
    <n v="0.12071999999999999"/>
    <n v="9.2249999999999999E-2"/>
    <n v="2.5699999999999998E-3"/>
    <n v="9.1299999999999992E-3"/>
    <n v="0.37108000000000002"/>
    <n v="0.17055000000000001"/>
  </r>
  <r>
    <x v="2"/>
    <x v="11"/>
    <x v="8"/>
    <x v="2"/>
    <n v="9.9499999999999993"/>
    <n v="300"/>
    <n v="425.99997000000002"/>
    <n v="7.4090000000000003E-2"/>
    <n v="4.6999999999999999E-4"/>
    <n v="1.1299999999999999E-3"/>
    <n v="5.3400000000000001E-3"/>
    <n v="0.22453000000000001"/>
    <n v="0.93779000000000001"/>
  </r>
  <r>
    <x v="2"/>
    <x v="11"/>
    <x v="8"/>
    <x v="3"/>
    <n v="0.28999999999999998"/>
    <n v="300"/>
    <n v="18"/>
    <n v="2.16E-3"/>
    <n v="5.6999999999999998E-4"/>
    <n v="5.4000000000000001E-4"/>
    <n v="2.9E-4"/>
    <n v="6.5399999999999998E-3"/>
    <n v="3.9629999999999999E-2"/>
  </r>
  <r>
    <x v="2"/>
    <x v="11"/>
    <x v="8"/>
    <x v="4"/>
    <n v="57.6"/>
    <n v="779.62"/>
    <n v="5426.1914100000004"/>
    <n v="1.00807"/>
    <n v="0"/>
    <n v="0.66052999999999995"/>
    <n v="0.51256000000000002"/>
    <n v="3.0593300000000001"/>
    <n v="9.9924700000000009"/>
  </r>
  <r>
    <x v="2"/>
    <x v="11"/>
    <x v="8"/>
    <x v="5"/>
    <n v="32.68"/>
    <n v="489.9"/>
    <n v="2243.7597700000001"/>
    <n v="0.39583000000000002"/>
    <n v="8.0000000000000007E-5"/>
    <n v="0.51480000000000004"/>
    <n v="7.1050000000000002E-2"/>
    <n v="1.1994899999999999"/>
    <n v="4.4307600000000003"/>
  </r>
  <r>
    <x v="2"/>
    <x v="11"/>
    <x v="8"/>
    <x v="6"/>
    <n v="113.19"/>
    <n v="394.26"/>
    <n v="7845.8398399999996"/>
    <n v="1.11636"/>
    <n v="-3.1E-4"/>
    <n v="0.10604"/>
    <n v="0.41482999999999998"/>
    <n v="3.3843999999999999"/>
    <n v="16.18535"/>
  </r>
  <r>
    <x v="2"/>
    <x v="11"/>
    <x v="8"/>
    <x v="7"/>
    <n v="0.08"/>
    <n v="300"/>
    <n v="9"/>
    <n v="5.9999999999999995E-4"/>
    <n v="5.6999999999999998E-4"/>
    <n v="0"/>
    <n v="1.0000000000000001E-5"/>
    <n v="1.81E-3"/>
    <n v="1.9810000000000001E-2"/>
  </r>
  <r>
    <x v="2"/>
    <x v="11"/>
    <x v="8"/>
    <x v="8"/>
    <n v="87.27"/>
    <n v="392.12"/>
    <n v="5403.3593799999999"/>
    <n v="0.82823000000000002"/>
    <n v="2.8850000000000001E-2"/>
    <n v="0.10323"/>
    <n v="0.21324000000000001"/>
    <n v="2.5104099999999998"/>
    <n v="11.204660000000001"/>
  </r>
  <r>
    <x v="2"/>
    <x v="11"/>
    <x v="8"/>
    <x v="9"/>
    <n v="2.34"/>
    <n v="300"/>
    <n v="138"/>
    <n v="1.7430000000000001E-2"/>
    <n v="2.8700000000000002E-3"/>
    <n v="1.0200000000000001E-3"/>
    <n v="3.31E-3"/>
    <n v="5.28E-2"/>
    <n v="0.30379"/>
  </r>
  <r>
    <x v="2"/>
    <x v="11"/>
    <x v="8"/>
    <x v="10"/>
    <n v="47.82"/>
    <n v="353.85"/>
    <n v="1903.6993399999999"/>
    <n v="0.42351"/>
    <n v="6.7269999999999996E-2"/>
    <n v="9.0900000000000009E-3"/>
    <n v="4.6890000000000001E-2"/>
    <n v="1.2902499999999999"/>
    <n v="4.0720400000000003"/>
  </r>
  <r>
    <x v="2"/>
    <x v="12"/>
    <x v="0"/>
    <x v="0"/>
    <n v="6.53"/>
    <n v="300"/>
    <n v="57"/>
    <n v="5.7149999999999999E-2"/>
    <n v="4.3709999999999999E-2"/>
    <n v="6.9999999999999994E-5"/>
    <n v="3.3E-3"/>
    <n v="0.17587"/>
    <n v="0.12459000000000001"/>
  </r>
  <r>
    <x v="2"/>
    <x v="12"/>
    <x v="0"/>
    <x v="1"/>
    <n v="18.010000000000002"/>
    <n v="312"/>
    <n v="174.72021000000001"/>
    <n v="0.15731000000000001"/>
    <n v="6.1929999999999999E-2"/>
    <n v="1.413E-2"/>
    <n v="2.334E-2"/>
    <n v="0.48320000000000002"/>
    <n v="0.37952000000000002"/>
  </r>
  <r>
    <x v="2"/>
    <x v="12"/>
    <x v="0"/>
    <x v="2"/>
    <n v="0"/>
    <n v="373"/>
    <n v="0"/>
    <n v="0"/>
    <n v="0"/>
    <n v="0"/>
    <n v="0"/>
    <n v="0"/>
    <n v="0"/>
  </r>
  <r>
    <x v="2"/>
    <x v="12"/>
    <x v="0"/>
    <x v="3"/>
    <n v="0.03"/>
    <n v="300"/>
    <n v="3"/>
    <n v="2.2000000000000001E-4"/>
    <n v="1.3999999999999999E-4"/>
    <n v="1.0000000000000001E-5"/>
    <n v="1.0000000000000001E-5"/>
    <n v="6.8000000000000005E-4"/>
    <n v="6.5599999999999999E-3"/>
  </r>
  <r>
    <x v="2"/>
    <x v="12"/>
    <x v="0"/>
    <x v="4"/>
    <n v="6.36"/>
    <n v="881.14"/>
    <n v="555.12012000000004"/>
    <n v="0.11649"/>
    <n v="0"/>
    <n v="6.8999999999999999E-3"/>
    <n v="3.1379999999999998E-2"/>
    <n v="0.35299000000000003"/>
    <n v="0.97302999999999995"/>
  </r>
  <r>
    <x v="2"/>
    <x v="12"/>
    <x v="0"/>
    <x v="5"/>
    <n v="5.42"/>
    <n v="366.35"/>
    <n v="227.14000999999999"/>
    <n v="4.8759999999999998E-2"/>
    <n v="4.2900000000000004E-3"/>
    <n v="8.2900000000000005E-3"/>
    <n v="6.7999999999999996E-3"/>
    <n v="0.14777000000000001"/>
    <n v="0.47903000000000001"/>
  </r>
  <r>
    <x v="2"/>
    <x v="12"/>
    <x v="0"/>
    <x v="6"/>
    <n v="2.5499999999999998"/>
    <n v="478.87"/>
    <n v="110.14001"/>
    <n v="3.1660000000000001E-2"/>
    <n v="1.1E-4"/>
    <n v="1E-4"/>
    <n v="8.5000000000000006E-3"/>
    <n v="9.5949999999999994E-2"/>
    <n v="0.22256000000000001"/>
  </r>
  <r>
    <x v="2"/>
    <x v="12"/>
    <x v="0"/>
    <x v="7"/>
    <n v="0.02"/>
    <n v="300"/>
    <n v="3"/>
    <n v="1.4999999999999999E-4"/>
    <n v="1.4999999999999999E-4"/>
    <n v="0"/>
    <n v="0"/>
    <n v="4.4999999999999999E-4"/>
    <n v="6.5599999999999999E-3"/>
  </r>
  <r>
    <x v="2"/>
    <x v="12"/>
    <x v="0"/>
    <x v="8"/>
    <n v="3.72"/>
    <n v="400.2"/>
    <n v="120.06005999999999"/>
    <n v="3.7569999999999999E-2"/>
    <n v="3.6999999999999999E-4"/>
    <n v="1.1100000000000001E-3"/>
    <n v="6.1599999999999997E-3"/>
    <n v="0.11384"/>
    <n v="0.24987000000000001"/>
  </r>
  <r>
    <x v="2"/>
    <x v="12"/>
    <x v="0"/>
    <x v="9"/>
    <n v="3.18"/>
    <n v="300"/>
    <n v="123"/>
    <n v="2.368E-2"/>
    <n v="8.4999999999999995E-4"/>
    <n v="3.8999999999999999E-4"/>
    <n v="1.0460000000000001E-2"/>
    <n v="7.1760000000000004E-2"/>
    <n v="0.26885999999999999"/>
  </r>
  <r>
    <x v="2"/>
    <x v="12"/>
    <x v="0"/>
    <x v="10"/>
    <n v="5.39"/>
    <n v="537.73"/>
    <n v="241.97998000000001"/>
    <n v="6.9830000000000003E-2"/>
    <n v="0"/>
    <n v="5.4000000000000001E-4"/>
    <n v="1.175E-2"/>
    <n v="0.21160000000000001"/>
    <n v="0.46187"/>
  </r>
  <r>
    <x v="2"/>
    <x v="12"/>
    <x v="1"/>
    <x v="0"/>
    <n v="61.04"/>
    <n v="396.22"/>
    <n v="2504.0996100000002"/>
    <n v="0.56116999999999995"/>
    <n v="0.10068000000000001"/>
    <n v="1.2460000000000001E-2"/>
    <n v="0.24521999999999999"/>
    <n v="1.7039299999999999"/>
    <n v="5.1341599999999996"/>
  </r>
  <r>
    <x v="2"/>
    <x v="12"/>
    <x v="1"/>
    <x v="1"/>
    <n v="112.98"/>
    <n v="300"/>
    <n v="3909"/>
    <n v="0.90891"/>
    <n v="0.28608"/>
    <n v="0.13314000000000001"/>
    <n v="0.79249999999999998"/>
    <n v="2.7710499999999998"/>
    <n v="8.54453"/>
  </r>
  <r>
    <x v="2"/>
    <x v="12"/>
    <x v="1"/>
    <x v="2"/>
    <n v="43.61"/>
    <n v="300"/>
    <n v="2310"/>
    <n v="0.32474999999999998"/>
    <n v="1.74E-3"/>
    <n v="1.9699999999999999E-2"/>
    <n v="0.27954000000000001"/>
    <n v="0.98409000000000002"/>
    <n v="5.0493399999999999"/>
  </r>
  <r>
    <x v="2"/>
    <x v="12"/>
    <x v="1"/>
    <x v="3"/>
    <n v="0"/>
    <n v="373"/>
    <n v="0"/>
    <n v="0"/>
    <n v="0"/>
    <n v="0"/>
    <n v="0"/>
    <n v="0"/>
    <n v="0"/>
  </r>
  <r>
    <x v="2"/>
    <x v="12"/>
    <x v="1"/>
    <x v="4"/>
    <n v="53.59"/>
    <n v="1050.78"/>
    <n v="6231.1484399999999"/>
    <n v="1.26938"/>
    <n v="1.56E-3"/>
    <n v="0.58072999999999997"/>
    <n v="1.4956400000000001"/>
    <n v="3.8506"/>
    <n v="10.80714"/>
  </r>
  <r>
    <x v="2"/>
    <x v="12"/>
    <x v="1"/>
    <x v="5"/>
    <n v="70.05"/>
    <n v="366.05"/>
    <n v="3850.8593799999999"/>
    <n v="0.63436999999999999"/>
    <n v="8.5510000000000003E-2"/>
    <n v="0.41476000000000002"/>
    <n v="0.21958"/>
    <n v="1.92235"/>
    <n v="8.1317199999999996"/>
  </r>
  <r>
    <x v="2"/>
    <x v="12"/>
    <x v="1"/>
    <x v="6"/>
    <n v="239.04"/>
    <n v="488.08"/>
    <n v="17160.859380000002"/>
    <n v="2.7724500000000001"/>
    <n v="0"/>
    <n v="0.33040999999999998"/>
    <n v="1.4771000000000001"/>
    <n v="8.4013500000000008"/>
    <n v="33.871299999999998"/>
  </r>
  <r>
    <x v="2"/>
    <x v="12"/>
    <x v="1"/>
    <x v="7"/>
    <n v="0.01"/>
    <n v="300"/>
    <n v="3"/>
    <n v="6.9999999999999994E-5"/>
    <n v="6.9999999999999994E-5"/>
    <n v="0"/>
    <n v="0"/>
    <n v="2.3000000000000001E-4"/>
    <n v="6.5599999999999999E-3"/>
  </r>
  <r>
    <x v="2"/>
    <x v="12"/>
    <x v="1"/>
    <x v="8"/>
    <n v="197.75"/>
    <n v="376.01"/>
    <n v="12028.67188"/>
    <n v="1.9567399999999999"/>
    <n v="4.3709999999999999E-2"/>
    <n v="1.24186"/>
    <n v="1.4191100000000001"/>
    <n v="5.9314400000000003"/>
    <n v="24.811260000000001"/>
  </r>
  <r>
    <x v="2"/>
    <x v="12"/>
    <x v="1"/>
    <x v="9"/>
    <n v="18.329999999999998"/>
    <n v="300"/>
    <n v="810"/>
    <n v="0.13650000000000001"/>
    <n v="3.5100000000000001E-3"/>
    <n v="1.4E-3"/>
    <n v="7.7469999999999997E-2"/>
    <n v="0.41363"/>
    <n v="1.7705500000000001"/>
  </r>
  <r>
    <x v="2"/>
    <x v="12"/>
    <x v="1"/>
    <x v="10"/>
    <n v="15.81"/>
    <n v="1288.5999999999999"/>
    <n v="2564.3203100000001"/>
    <n v="0.45186999999999999"/>
    <n v="2.308E-2"/>
    <n v="7.2700000000000004E-3"/>
    <n v="5.8770000000000003E-2"/>
    <n v="1.3709800000000001"/>
    <n v="4.36972"/>
  </r>
  <r>
    <x v="2"/>
    <x v="12"/>
    <x v="2"/>
    <x v="0"/>
    <n v="3.38"/>
    <n v="1152.43"/>
    <n v="426.3999"/>
    <n v="9.9979999999999999E-2"/>
    <n v="1.06E-3"/>
    <n v="2.7699999999999999E-3"/>
    <n v="6.2170000000000003E-2"/>
    <n v="0.30298000000000003"/>
    <n v="0.73453000000000002"/>
  </r>
  <r>
    <x v="2"/>
    <x v="12"/>
    <x v="2"/>
    <x v="1"/>
    <n v="51.73"/>
    <n v="300"/>
    <n v="2397"/>
    <n v="0.38894000000000001"/>
    <n v="1.11E-2"/>
    <n v="9.5600000000000004E-2"/>
    <n v="0.55123"/>
    <n v="1.1805000000000001"/>
    <n v="5.2395100000000001"/>
  </r>
  <r>
    <x v="2"/>
    <x v="12"/>
    <x v="2"/>
    <x v="2"/>
    <n v="0.65"/>
    <n v="300"/>
    <n v="24"/>
    <n v="4.8399999999999997E-3"/>
    <n v="0"/>
    <n v="5.0000000000000002E-5"/>
    <n v="1.09E-3"/>
    <n v="1.4670000000000001E-2"/>
    <n v="5.246E-2"/>
  </r>
  <r>
    <x v="2"/>
    <x v="12"/>
    <x v="2"/>
    <x v="3"/>
    <n v="0.02"/>
    <n v="300"/>
    <n v="3"/>
    <n v="1.4999999999999999E-4"/>
    <n v="1.3999999999999999E-4"/>
    <n v="0"/>
    <n v="0"/>
    <n v="4.4999999999999999E-4"/>
    <n v="6.5599999999999999E-3"/>
  </r>
  <r>
    <x v="2"/>
    <x v="12"/>
    <x v="2"/>
    <x v="4"/>
    <n v="29.94"/>
    <n v="1281.92"/>
    <n v="5730.1992200000004"/>
    <n v="0.99885000000000002"/>
    <n v="0"/>
    <n v="1.43668"/>
    <n v="0.45749000000000001"/>
    <n v="3.0268099999999998"/>
    <n v="9.7466500000000007"/>
  </r>
  <r>
    <x v="2"/>
    <x v="12"/>
    <x v="2"/>
    <x v="5"/>
    <n v="7"/>
    <n v="424"/>
    <n v="385.84008999999998"/>
    <n v="7.5090000000000004E-2"/>
    <n v="7.6400000000000001E-3"/>
    <n v="4.283E-2"/>
    <n v="2.945E-2"/>
    <n v="0.22753999999999999"/>
    <n v="0.78244999999999998"/>
  </r>
  <r>
    <x v="2"/>
    <x v="12"/>
    <x v="2"/>
    <x v="6"/>
    <n v="26.76"/>
    <n v="394.78"/>
    <n v="1464.6396500000001"/>
    <n v="0.28070000000000001"/>
    <n v="1.5010000000000001E-2"/>
    <n v="6.4099999999999999E-3"/>
    <n v="0.11405"/>
    <n v="0.85058999999999996"/>
    <n v="3.0079099999999999"/>
  </r>
  <r>
    <x v="2"/>
    <x v="12"/>
    <x v="2"/>
    <x v="7"/>
    <n v="0.14000000000000001"/>
    <n v="300"/>
    <n v="12"/>
    <n v="1.0399999999999999E-3"/>
    <n v="1E-3"/>
    <n v="0"/>
    <n v="3.0000000000000001E-5"/>
    <n v="3.16E-3"/>
    <n v="2.623E-2"/>
  </r>
  <r>
    <x v="2"/>
    <x v="12"/>
    <x v="2"/>
    <x v="8"/>
    <n v="36.78"/>
    <n v="422.9"/>
    <n v="1877.6904300000001"/>
    <n v="0.36825000000000002"/>
    <n v="1.1999999999999999E-3"/>
    <n v="3.5830000000000001E-2"/>
    <n v="0.33768999999999999"/>
    <n v="1.11591"/>
    <n v="3.8179599999999998"/>
  </r>
  <r>
    <x v="2"/>
    <x v="12"/>
    <x v="2"/>
    <x v="9"/>
    <n v="5.63"/>
    <n v="387.45"/>
    <n v="282.84008999999998"/>
    <n v="5.5259999999999997E-2"/>
    <n v="4.1700000000000001E-3"/>
    <n v="7.6000000000000004E-4"/>
    <n v="2.4570000000000002E-2"/>
    <n v="0.16746"/>
    <n v="0.58538999999999997"/>
  </r>
  <r>
    <x v="2"/>
    <x v="12"/>
    <x v="2"/>
    <x v="10"/>
    <n v="15.99"/>
    <n v="348.56"/>
    <n v="690.14013999999997"/>
    <n v="0.13905999999999999"/>
    <n v="6.6E-4"/>
    <n v="4.6100000000000004E-3"/>
    <n v="4.1889999999999997E-2"/>
    <n v="0.42176000000000002"/>
    <n v="1.45608"/>
  </r>
  <r>
    <x v="2"/>
    <x v="12"/>
    <x v="3"/>
    <x v="0"/>
    <n v="1.29"/>
    <n v="1227.27"/>
    <n v="135"/>
    <n v="3.492E-2"/>
    <n v="5.1999999999999995E-4"/>
    <n v="1.0499999999999999E-3"/>
    <n v="1.511E-2"/>
    <n v="0.10582999999999999"/>
    <n v="0.22642000000000001"/>
  </r>
  <r>
    <x v="2"/>
    <x v="12"/>
    <x v="3"/>
    <x v="1"/>
    <n v="7.04"/>
    <n v="300"/>
    <n v="215.99987999999999"/>
    <n v="5.3400000000000003E-2"/>
    <n v="2.81E-3"/>
    <n v="5.6499999999999996E-3"/>
    <n v="5.1360000000000003E-2"/>
    <n v="0.16203999999999999"/>
    <n v="0.47215000000000001"/>
  </r>
  <r>
    <x v="2"/>
    <x v="12"/>
    <x v="3"/>
    <x v="2"/>
    <n v="0"/>
    <n v="373"/>
    <n v="0"/>
    <n v="0"/>
    <n v="0"/>
    <n v="0"/>
    <n v="0"/>
    <n v="0"/>
    <n v="0"/>
  </r>
  <r>
    <x v="2"/>
    <x v="12"/>
    <x v="3"/>
    <x v="3"/>
    <n v="0"/>
    <n v="373"/>
    <n v="0"/>
    <n v="0"/>
    <n v="0"/>
    <n v="0"/>
    <n v="0"/>
    <n v="0"/>
    <n v="0"/>
  </r>
  <r>
    <x v="2"/>
    <x v="12"/>
    <x v="3"/>
    <x v="4"/>
    <n v="7.18"/>
    <n v="649.17999999999995"/>
    <n v="506.35986000000003"/>
    <n v="0.11679"/>
    <n v="1.0000000000000001E-5"/>
    <n v="2.181E-2"/>
    <n v="0.14102999999999999"/>
    <n v="0.35393999999999998"/>
    <n v="0.93279000000000001"/>
  </r>
  <r>
    <x v="2"/>
    <x v="12"/>
    <x v="3"/>
    <x v="5"/>
    <n v="0.7"/>
    <n v="1322"/>
    <n v="66.099980000000002"/>
    <n v="1.967E-2"/>
    <n v="3.6999999999999999E-4"/>
    <n v="2.6900000000000001E-3"/>
    <n v="2.1199999999999999E-3"/>
    <n v="5.9610000000000003E-2"/>
    <n v="0.11396000000000001"/>
  </r>
  <r>
    <x v="2"/>
    <x v="12"/>
    <x v="3"/>
    <x v="6"/>
    <n v="16.03"/>
    <n v="383.25"/>
    <n v="640.02979000000005"/>
    <n v="0.15298"/>
    <n v="0"/>
    <n v="4.4200000000000003E-3"/>
    <n v="0.10242999999999999"/>
    <n v="0.46357999999999999"/>
    <n v="1.3255600000000001"/>
  </r>
  <r>
    <x v="2"/>
    <x v="12"/>
    <x v="3"/>
    <x v="7"/>
    <n v="0.01"/>
    <n v="300"/>
    <n v="3"/>
    <n v="6.9999999999999994E-5"/>
    <n v="6.9999999999999994E-5"/>
    <n v="0"/>
    <n v="0"/>
    <n v="2.3000000000000001E-4"/>
    <n v="6.5599999999999999E-3"/>
  </r>
  <r>
    <x v="2"/>
    <x v="12"/>
    <x v="3"/>
    <x v="8"/>
    <n v="8.73"/>
    <n v="337.01"/>
    <n v="272.97998000000001"/>
    <n v="7.2700000000000001E-2"/>
    <n v="3.0000000000000001E-3"/>
    <n v="6.9999999999999999E-4"/>
    <n v="2.3009999999999999E-2"/>
    <n v="0.22031000000000001"/>
    <n v="0.58309"/>
  </r>
  <r>
    <x v="2"/>
    <x v="12"/>
    <x v="3"/>
    <x v="9"/>
    <n v="2.65"/>
    <n v="300"/>
    <n v="81"/>
    <n v="1.9730000000000001E-2"/>
    <n v="6.9999999999999994E-5"/>
    <n v="6.0000000000000002E-5"/>
    <n v="7.2399999999999999E-3"/>
    <n v="5.9799999999999999E-2"/>
    <n v="0.17705000000000001"/>
  </r>
  <r>
    <x v="2"/>
    <x v="12"/>
    <x v="3"/>
    <x v="10"/>
    <n v="0.53"/>
    <n v="1120"/>
    <n v="22.399989999999999"/>
    <n v="9.4000000000000004E-3"/>
    <n v="2.3600000000000001E-3"/>
    <n v="3.8999999999999999E-4"/>
    <n v="1.31E-3"/>
    <n v="2.8549999999999999E-2"/>
    <n v="3.9419999999999997E-2"/>
  </r>
  <r>
    <x v="2"/>
    <x v="12"/>
    <x v="4"/>
    <x v="0"/>
    <n v="2.3199999999999998"/>
    <n v="553.64"/>
    <n v="121.80006"/>
    <n v="2.9579999999999999E-2"/>
    <n v="6.9999999999999994E-5"/>
    <n v="7.2999999999999996E-4"/>
    <n v="7.6299999999999996E-3"/>
    <n v="8.9620000000000005E-2"/>
    <n v="0.23002"/>
  </r>
  <r>
    <x v="2"/>
    <x v="12"/>
    <x v="4"/>
    <x v="1"/>
    <n v="1.43"/>
    <n v="300"/>
    <n v="51"/>
    <n v="1.0529999999999999E-2"/>
    <n v="-2.0000000000000002E-5"/>
    <n v="1.9E-3"/>
    <n v="1.99E-3"/>
    <n v="3.2320000000000002E-2"/>
    <n v="0.11148"/>
  </r>
  <r>
    <x v="2"/>
    <x v="12"/>
    <x v="4"/>
    <x v="2"/>
    <n v="0"/>
    <n v="373"/>
    <n v="0"/>
    <n v="0"/>
    <n v="0"/>
    <n v="0"/>
    <n v="0"/>
    <n v="0"/>
    <n v="0"/>
  </r>
  <r>
    <x v="2"/>
    <x v="12"/>
    <x v="4"/>
    <x v="3"/>
    <n v="0.01"/>
    <n v="300"/>
    <n v="3"/>
    <n v="6.9999999999999994E-5"/>
    <n v="6.9999999999999994E-5"/>
    <n v="0"/>
    <n v="0"/>
    <n v="2.3000000000000001E-4"/>
    <n v="6.5599999999999999E-3"/>
  </r>
  <r>
    <x v="2"/>
    <x v="12"/>
    <x v="4"/>
    <x v="4"/>
    <n v="4.49"/>
    <n v="1387.67"/>
    <n v="249.78004000000001"/>
    <n v="7.9549999999999996E-2"/>
    <n v="1.42E-3"/>
    <n v="6.2100000000000002E-2"/>
    <n v="1.406E-2"/>
    <n v="0.24209"/>
    <n v="0.42080000000000001"/>
  </r>
  <r>
    <x v="2"/>
    <x v="12"/>
    <x v="4"/>
    <x v="5"/>
    <n v="0.91"/>
    <n v="517.54999999999995"/>
    <n v="56.93"/>
    <n v="1.1900000000000001E-2"/>
    <n v="2.0000000000000002E-5"/>
    <n v="3.6900000000000001E-3"/>
    <n v="5.4000000000000001E-4"/>
    <n v="3.6049999999999999E-2"/>
    <n v="0.1124"/>
  </r>
  <r>
    <x v="2"/>
    <x v="12"/>
    <x v="4"/>
    <x v="6"/>
    <n v="1.43"/>
    <n v="1095"/>
    <n v="43.799990000000001"/>
    <n v="2.1729999999999999E-2"/>
    <n v="3.5E-4"/>
    <n v="1.2E-4"/>
    <n v="1.82E-3"/>
    <n v="6.6159999999999997E-2"/>
    <n v="7.7170000000000002E-2"/>
  </r>
  <r>
    <x v="2"/>
    <x v="12"/>
    <x v="4"/>
    <x v="7"/>
    <n v="0.05"/>
    <n v="300"/>
    <n v="6"/>
    <n v="3.6999999999999999E-4"/>
    <n v="3.6000000000000002E-4"/>
    <n v="0"/>
    <n v="0"/>
    <n v="1.1299999999999999E-3"/>
    <n v="1.312E-2"/>
  </r>
  <r>
    <x v="2"/>
    <x v="12"/>
    <x v="4"/>
    <x v="8"/>
    <n v="4.25"/>
    <n v="619.21"/>
    <n v="235.29991000000001"/>
    <n v="5.4089999999999999E-2"/>
    <n v="1.8400000000000001E-3"/>
    <n v="1.142E-2"/>
    <n v="1.512E-2"/>
    <n v="0.16391"/>
    <n v="0.44540999999999997"/>
  </r>
  <r>
    <x v="2"/>
    <x v="12"/>
    <x v="4"/>
    <x v="9"/>
    <n v="0.62"/>
    <n v="314.5"/>
    <n v="25.16"/>
    <n v="4.8500000000000001E-3"/>
    <n v="2.2000000000000001E-4"/>
    <n v="2.1000000000000001E-4"/>
    <n v="1.1299999999999999E-3"/>
    <n v="1.4710000000000001E-2"/>
    <n v="5.457E-2"/>
  </r>
  <r>
    <x v="2"/>
    <x v="12"/>
    <x v="4"/>
    <x v="10"/>
    <n v="4.45"/>
    <n v="577.20000000000005"/>
    <n v="57.719970000000004"/>
    <n v="4.5339999999999998E-2"/>
    <n v="1.21E-2"/>
    <n v="6.4999999999999997E-4"/>
    <n v="5.4000000000000003E-3"/>
    <n v="0.13786000000000001"/>
    <n v="0.1099"/>
  </r>
  <r>
    <x v="2"/>
    <x v="12"/>
    <x v="5"/>
    <x v="0"/>
    <n v="0"/>
    <n v="373"/>
    <n v="0"/>
    <n v="0"/>
    <n v="0"/>
    <n v="0"/>
    <n v="0"/>
    <n v="0"/>
    <n v="0"/>
  </r>
  <r>
    <x v="2"/>
    <x v="12"/>
    <x v="5"/>
    <x v="1"/>
    <n v="0"/>
    <n v="373"/>
    <n v="0"/>
    <n v="0"/>
    <n v="0"/>
    <n v="0"/>
    <n v="0"/>
    <n v="0"/>
    <n v="0"/>
  </r>
  <r>
    <x v="2"/>
    <x v="12"/>
    <x v="5"/>
    <x v="2"/>
    <n v="0"/>
    <n v="373"/>
    <n v="0"/>
    <n v="0"/>
    <n v="0"/>
    <n v="0"/>
    <n v="0"/>
    <n v="0"/>
    <n v="0"/>
  </r>
  <r>
    <x v="2"/>
    <x v="12"/>
    <x v="5"/>
    <x v="3"/>
    <n v="0"/>
    <n v="373"/>
    <n v="0"/>
    <n v="0"/>
    <n v="0"/>
    <n v="0"/>
    <n v="0"/>
    <n v="0"/>
    <n v="0"/>
  </r>
  <r>
    <x v="2"/>
    <x v="12"/>
    <x v="5"/>
    <x v="4"/>
    <n v="0.09"/>
    <n v="1153.5"/>
    <n v="23.07"/>
    <n v="1.5299999999999999E-3"/>
    <n v="0"/>
    <n v="5.8E-4"/>
    <n v="8.3000000000000001E-4"/>
    <n v="4.6299999999999996E-3"/>
    <n v="3.8960000000000002E-2"/>
  </r>
  <r>
    <x v="2"/>
    <x v="12"/>
    <x v="5"/>
    <x v="5"/>
    <n v="0"/>
    <n v="373"/>
    <n v="0"/>
    <n v="0"/>
    <n v="0"/>
    <n v="0"/>
    <n v="0"/>
    <n v="0"/>
    <n v="0"/>
  </r>
  <r>
    <x v="2"/>
    <x v="12"/>
    <x v="5"/>
    <x v="6"/>
    <n v="0.01"/>
    <n v="373"/>
    <n v="0"/>
    <n v="6.9999999999999994E-5"/>
    <n v="0"/>
    <n v="0"/>
    <n v="1.0000000000000001E-5"/>
    <n v="2.3000000000000001E-4"/>
    <n v="0"/>
  </r>
  <r>
    <x v="2"/>
    <x v="12"/>
    <x v="5"/>
    <x v="7"/>
    <n v="0"/>
    <n v="373"/>
    <n v="0"/>
    <n v="0"/>
    <n v="0"/>
    <n v="0"/>
    <n v="0"/>
    <n v="0"/>
    <n v="0"/>
  </r>
  <r>
    <x v="2"/>
    <x v="12"/>
    <x v="5"/>
    <x v="8"/>
    <n v="0"/>
    <n v="373"/>
    <n v="0"/>
    <n v="0"/>
    <n v="0"/>
    <n v="0"/>
    <n v="0"/>
    <n v="0"/>
    <n v="0"/>
  </r>
  <r>
    <x v="2"/>
    <x v="12"/>
    <x v="5"/>
    <x v="9"/>
    <n v="0.2"/>
    <n v="361"/>
    <n v="14.44"/>
    <n v="1.7899999999999999E-3"/>
    <n v="0"/>
    <n v="2.7999999999999998E-4"/>
    <n v="2.1700000000000001E-3"/>
    <n v="5.4299999999999999E-3"/>
    <n v="3.0640000000000001E-2"/>
  </r>
  <r>
    <x v="2"/>
    <x v="12"/>
    <x v="5"/>
    <x v="10"/>
    <n v="0"/>
    <n v="373"/>
    <n v="0"/>
    <n v="0"/>
    <n v="0"/>
    <n v="0"/>
    <n v="0"/>
    <n v="0"/>
    <n v="0"/>
  </r>
  <r>
    <x v="2"/>
    <x v="12"/>
    <x v="6"/>
    <x v="0"/>
    <n v="0.97"/>
    <n v="771.29"/>
    <n v="107.97998"/>
    <n v="1.7399999999999999E-2"/>
    <n v="1.4999999999999999E-4"/>
    <n v="2.7E-4"/>
    <n v="3.9100000000000003E-3"/>
    <n v="5.2720000000000003E-2"/>
    <n v="0.19667000000000001"/>
  </r>
  <r>
    <x v="2"/>
    <x v="12"/>
    <x v="6"/>
    <x v="1"/>
    <n v="1.1000000000000001"/>
    <n v="452.89"/>
    <n v="86.049989999999994"/>
    <n v="1.2760000000000001E-2"/>
    <n v="3.5E-4"/>
    <n v="3.0599999999999998E-3"/>
    <n v="2.9499999999999999E-3"/>
    <n v="3.7769999999999998E-2"/>
    <n v="0.17602999999999999"/>
  </r>
  <r>
    <x v="2"/>
    <x v="12"/>
    <x v="6"/>
    <x v="2"/>
    <n v="0"/>
    <n v="373"/>
    <n v="0"/>
    <n v="0"/>
    <n v="0"/>
    <n v="0"/>
    <n v="0"/>
    <n v="0"/>
    <n v="0"/>
  </r>
  <r>
    <x v="2"/>
    <x v="12"/>
    <x v="6"/>
    <x v="3"/>
    <n v="0.02"/>
    <n v="300"/>
    <n v="3"/>
    <n v="1.4999999999999999E-4"/>
    <n v="1.3999999999999999E-4"/>
    <n v="0"/>
    <n v="0"/>
    <n v="4.4999999999999999E-4"/>
    <n v="6.5599999999999999E-3"/>
  </r>
  <r>
    <x v="2"/>
    <x v="12"/>
    <x v="6"/>
    <x v="4"/>
    <n v="4.5999999999999996"/>
    <n v="886.62"/>
    <n v="673.83007999999995"/>
    <n v="0.11347"/>
    <n v="0"/>
    <n v="4.5330000000000002E-2"/>
    <n v="7.5550000000000006E-2"/>
    <n v="0.34383999999999998"/>
    <n v="1.19913"/>
  </r>
  <r>
    <x v="2"/>
    <x v="12"/>
    <x v="6"/>
    <x v="5"/>
    <n v="0.56000000000000005"/>
    <n v="602"/>
    <n v="60.200020000000002"/>
    <n v="8.3700000000000007E-3"/>
    <n v="0"/>
    <n v="3.2000000000000002E-3"/>
    <n v="1.8799999999999999E-3"/>
    <n v="2.5350000000000001E-2"/>
    <n v="0.11771"/>
  </r>
  <r>
    <x v="2"/>
    <x v="12"/>
    <x v="6"/>
    <x v="6"/>
    <n v="9.18"/>
    <n v="570.29999999999995"/>
    <n v="114.06005999999999"/>
    <n v="9.035E-2"/>
    <n v="0"/>
    <n v="3.3899999999999998E-3"/>
    <n v="3.0769999999999999E-2"/>
    <n v="0.27696999999999999"/>
    <n v="0.21773000000000001"/>
  </r>
  <r>
    <x v="2"/>
    <x v="12"/>
    <x v="6"/>
    <x v="7"/>
    <n v="0.1"/>
    <n v="300"/>
    <n v="9"/>
    <n v="7.3999999999999999E-4"/>
    <n v="7.2999999999999996E-4"/>
    <n v="0"/>
    <n v="0"/>
    <n v="2.2599999999999999E-3"/>
    <n v="1.967E-2"/>
  </r>
  <r>
    <x v="2"/>
    <x v="12"/>
    <x v="6"/>
    <x v="8"/>
    <n v="4.8"/>
    <n v="427.08"/>
    <n v="337.39001000000002"/>
    <n v="4.9820000000000003E-2"/>
    <n v="8.7000000000000001E-4"/>
    <n v="7.9699999999999997E-3"/>
    <n v="1.541E-2"/>
    <n v="0.15098"/>
    <n v="0.67171999999999998"/>
  </r>
  <r>
    <x v="2"/>
    <x v="12"/>
    <x v="6"/>
    <x v="9"/>
    <n v="0.4"/>
    <n v="487"/>
    <n v="24.350010000000001"/>
    <n v="5.0800000000000003E-3"/>
    <n v="5.1999999999999995E-4"/>
    <n v="1.7000000000000001E-4"/>
    <n v="6.2E-4"/>
    <n v="1.538E-2"/>
    <n v="4.8410000000000002E-2"/>
  </r>
  <r>
    <x v="2"/>
    <x v="12"/>
    <x v="6"/>
    <x v="10"/>
    <n v="0.86"/>
    <n v="300"/>
    <n v="12"/>
    <n v="7.6800000000000002E-3"/>
    <n v="5.1500000000000001E-3"/>
    <n v="5.0000000000000002E-5"/>
    <n v="2.9999999999999997E-4"/>
    <n v="2.3609999999999999E-2"/>
    <n v="2.623E-2"/>
  </r>
  <r>
    <x v="2"/>
    <x v="12"/>
    <x v="7"/>
    <x v="0"/>
    <n v="5.43"/>
    <n v="379.69"/>
    <n v="243.00002000000001"/>
    <n v="5.0560000000000001E-2"/>
    <n v="0"/>
    <n v="6.7000000000000002E-4"/>
    <n v="1.9890000000000001E-2"/>
    <n v="0.15322"/>
    <n v="0.49682999999999999"/>
  </r>
  <r>
    <x v="2"/>
    <x v="12"/>
    <x v="7"/>
    <x v="1"/>
    <n v="5.15"/>
    <n v="300"/>
    <n v="186"/>
    <n v="3.8350000000000002E-2"/>
    <n v="0"/>
    <n v="6.8700000000000002E-3"/>
    <n v="1.6230000000000001E-2"/>
    <n v="0.11620999999999999"/>
    <n v="0.40656999999999999"/>
  </r>
  <r>
    <x v="2"/>
    <x v="12"/>
    <x v="7"/>
    <x v="2"/>
    <n v="0.28999999999999998"/>
    <n v="300"/>
    <n v="12"/>
    <n v="2.16E-3"/>
    <n v="0"/>
    <n v="8.0000000000000007E-5"/>
    <n v="1.4E-3"/>
    <n v="6.5399999999999998E-3"/>
    <n v="2.623E-2"/>
  </r>
  <r>
    <x v="2"/>
    <x v="12"/>
    <x v="7"/>
    <x v="3"/>
    <n v="0"/>
    <n v="373"/>
    <n v="0"/>
    <n v="0"/>
    <n v="0"/>
    <n v="0"/>
    <n v="0"/>
    <n v="0"/>
    <n v="0"/>
  </r>
  <r>
    <x v="2"/>
    <x v="12"/>
    <x v="7"/>
    <x v="4"/>
    <n v="6.3"/>
    <n v="1247.1600000000001"/>
    <n v="985.25977"/>
    <n v="0.18676000000000001"/>
    <n v="0"/>
    <n v="7.1279999999999996E-2"/>
    <n v="0.28321000000000002"/>
    <n v="0.56594"/>
    <n v="1.6669400000000001"/>
  </r>
  <r>
    <x v="2"/>
    <x v="12"/>
    <x v="7"/>
    <x v="5"/>
    <n v="2.85"/>
    <n v="1332.16"/>
    <n v="412.97"/>
    <n v="9.6390000000000003E-2"/>
    <n v="2.0000000000000002E-5"/>
    <n v="0.10743"/>
    <n v="1.5970000000000002E-2"/>
    <n v="0.29210999999999998"/>
    <n v="0.70037000000000005"/>
  </r>
  <r>
    <x v="2"/>
    <x v="12"/>
    <x v="7"/>
    <x v="6"/>
    <n v="6.26"/>
    <n v="417.99"/>
    <n v="305.12988000000001"/>
    <n v="6.5509999999999999E-2"/>
    <n v="5.9500000000000004E-3"/>
    <n v="4.7699999999999999E-3"/>
    <n v="5.144E-2"/>
    <n v="0.19850999999999999"/>
    <n v="0.62578999999999996"/>
  </r>
  <r>
    <x v="2"/>
    <x v="12"/>
    <x v="7"/>
    <x v="7"/>
    <n v="0.01"/>
    <n v="300"/>
    <n v="3"/>
    <n v="6.9999999999999994E-5"/>
    <n v="6.9999999999999994E-5"/>
    <n v="0"/>
    <n v="0"/>
    <n v="2.3000000000000001E-4"/>
    <n v="6.5599999999999999E-3"/>
  </r>
  <r>
    <x v="2"/>
    <x v="12"/>
    <x v="7"/>
    <x v="8"/>
    <n v="17.41"/>
    <n v="345.59"/>
    <n v="729.18993999999998"/>
    <n v="0.15028"/>
    <n v="0"/>
    <n v="1.992E-2"/>
    <n v="6.166E-2"/>
    <n v="0.45538000000000001"/>
    <n v="1.54816"/>
  </r>
  <r>
    <x v="2"/>
    <x v="12"/>
    <x v="7"/>
    <x v="9"/>
    <n v="0.02"/>
    <n v="373"/>
    <n v="0"/>
    <n v="1.4999999999999999E-4"/>
    <n v="8.0000000000000007E-5"/>
    <n v="0"/>
    <n v="1.1E-4"/>
    <n v="4.4999999999999999E-4"/>
    <n v="0"/>
  </r>
  <r>
    <x v="2"/>
    <x v="12"/>
    <x v="7"/>
    <x v="10"/>
    <n v="1.27"/>
    <n v="726"/>
    <n v="108.90003"/>
    <n v="2.2890000000000001E-2"/>
    <n v="0"/>
    <n v="9.0000000000000006E-5"/>
    <n v="1.1390000000000001E-2"/>
    <n v="6.9349999999999995E-2"/>
    <n v="0.20665"/>
  </r>
  <r>
    <x v="2"/>
    <x v="12"/>
    <x v="8"/>
    <x v="0"/>
    <n v="17.27"/>
    <n v="403.64"/>
    <n v="1065.6001000000001"/>
    <n v="0.17415"/>
    <n v="6.0000000000000001E-3"/>
    <n v="8.2799999999999999E-2"/>
    <n v="6.3579999999999998E-2"/>
    <n v="0.52771999999999997"/>
    <n v="2.2068400000000001"/>
  </r>
  <r>
    <x v="2"/>
    <x v="12"/>
    <x v="8"/>
    <x v="1"/>
    <n v="12.3"/>
    <n v="1258.18"/>
    <n v="138.3999"/>
    <n v="0.12415"/>
    <n v="9.2319999999999999E-2"/>
    <n v="2.6900000000000001E-3"/>
    <n v="9.5499999999999995E-3"/>
    <n v="0.38149"/>
    <n v="0.23910999999999999"/>
  </r>
  <r>
    <x v="2"/>
    <x v="12"/>
    <x v="8"/>
    <x v="2"/>
    <n v="11.72"/>
    <n v="300"/>
    <n v="531"/>
    <n v="8.7279999999999996E-2"/>
    <n v="4.6999999999999999E-4"/>
    <n v="1.33E-3"/>
    <n v="6.3E-3"/>
    <n v="0.26446999999999998"/>
    <n v="1.16069"/>
  </r>
  <r>
    <x v="2"/>
    <x v="12"/>
    <x v="8"/>
    <x v="3"/>
    <n v="0.35"/>
    <n v="300"/>
    <n v="18"/>
    <n v="2.6099999999999999E-3"/>
    <n v="7.2999999999999996E-4"/>
    <n v="6.3000000000000003E-4"/>
    <n v="3.4000000000000002E-4"/>
    <n v="7.9000000000000008E-3"/>
    <n v="3.9350000000000003E-2"/>
  </r>
  <r>
    <x v="2"/>
    <x v="12"/>
    <x v="8"/>
    <x v="4"/>
    <n v="65.06"/>
    <n v="777.47"/>
    <n v="5799.9414100000004"/>
    <n v="1.1520300000000001"/>
    <n v="0"/>
    <n v="0.74085999999999996"/>
    <n v="0.58603000000000005"/>
    <n v="3.49559"/>
    <n v="10.610139999999999"/>
  </r>
  <r>
    <x v="2"/>
    <x v="12"/>
    <x v="8"/>
    <x v="5"/>
    <n v="37.590000000000003"/>
    <n v="490.06"/>
    <n v="2406.1796899999999"/>
    <n v="0.45556000000000002"/>
    <n v="8.0000000000000007E-5"/>
    <n v="0.59245999999999999"/>
    <n v="8.1769999999999995E-2"/>
    <n v="1.38049"/>
    <n v="4.7176999999999998"/>
  </r>
  <r>
    <x v="2"/>
    <x v="12"/>
    <x v="8"/>
    <x v="6"/>
    <n v="137.94"/>
    <n v="381.52"/>
    <n v="9442.6796900000008"/>
    <n v="1.3507499999999999"/>
    <n v="-3.1E-4"/>
    <n v="0.12776999999999999"/>
    <n v="0.49985000000000002"/>
    <n v="4.0946699999999998"/>
    <n v="19.484950000000001"/>
  </r>
  <r>
    <x v="2"/>
    <x v="12"/>
    <x v="8"/>
    <x v="7"/>
    <n v="0.12"/>
    <n v="300"/>
    <n v="12"/>
    <n v="8.8999999999999995E-4"/>
    <n v="8.4999999999999995E-4"/>
    <n v="0"/>
    <n v="1.0000000000000001E-5"/>
    <n v="2.7100000000000002E-3"/>
    <n v="2.623E-2"/>
  </r>
  <r>
    <x v="2"/>
    <x v="12"/>
    <x v="8"/>
    <x v="8"/>
    <n v="104.47"/>
    <n v="381.74"/>
    <n v="6565.9023399999996"/>
    <n v="0.99121000000000004"/>
    <n v="3.2710000000000003E-2"/>
    <n v="0.12377000000000001"/>
    <n v="0.25568000000000002"/>
    <n v="3.0042900000000001"/>
    <n v="13.599740000000001"/>
  </r>
  <r>
    <x v="2"/>
    <x v="12"/>
    <x v="8"/>
    <x v="9"/>
    <n v="2.98"/>
    <n v="300"/>
    <n v="192"/>
    <n v="2.2190000000000001E-2"/>
    <n v="3.7699999999999999E-3"/>
    <n v="1.2800000000000001E-3"/>
    <n v="4.1799999999999997E-3"/>
    <n v="6.7250000000000004E-2"/>
    <n v="0.41969000000000001"/>
  </r>
  <r>
    <x v="2"/>
    <x v="12"/>
    <x v="8"/>
    <x v="10"/>
    <n v="54.7"/>
    <n v="354.1"/>
    <n v="2436.2206999999999"/>
    <n v="0.48398000000000002"/>
    <n v="6.7409999999999998E-2"/>
    <n v="1.0619999999999999E-2"/>
    <n v="5.4760000000000003E-2"/>
    <n v="1.4735"/>
    <n v="5.1732500000000003"/>
  </r>
  <r>
    <x v="2"/>
    <x v="13"/>
    <x v="0"/>
    <x v="0"/>
    <n v="6.73"/>
    <n v="300"/>
    <n v="60"/>
    <n v="5.8639999999999998E-2"/>
    <n v="4.4119999999999999E-2"/>
    <n v="8.0000000000000007E-5"/>
    <n v="3.5400000000000002E-3"/>
    <n v="0.18038000000000001"/>
    <n v="0.13078000000000001"/>
  </r>
  <r>
    <x v="2"/>
    <x v="13"/>
    <x v="0"/>
    <x v="1"/>
    <n v="18.68"/>
    <n v="312"/>
    <n v="209.04004"/>
    <n v="0.16250000000000001"/>
    <n v="6.1929999999999999E-2"/>
    <n v="1.498E-2"/>
    <n v="2.4740000000000002E-2"/>
    <n v="0.49892999999999998"/>
    <n v="0.45278000000000002"/>
  </r>
  <r>
    <x v="2"/>
    <x v="13"/>
    <x v="0"/>
    <x v="2"/>
    <n v="0"/>
    <n v="373"/>
    <n v="0"/>
    <n v="0"/>
    <n v="0"/>
    <n v="0"/>
    <n v="0"/>
    <n v="0"/>
    <n v="0"/>
  </r>
  <r>
    <x v="2"/>
    <x v="13"/>
    <x v="0"/>
    <x v="3"/>
    <n v="0.04"/>
    <n v="300"/>
    <n v="3"/>
    <n v="2.9999999999999997E-4"/>
    <n v="2.1000000000000001E-4"/>
    <n v="1.0000000000000001E-5"/>
    <n v="1.0000000000000001E-5"/>
    <n v="8.9999999999999998E-4"/>
    <n v="6.5399999999999998E-3"/>
  </r>
  <r>
    <x v="2"/>
    <x v="13"/>
    <x v="0"/>
    <x v="4"/>
    <n v="7.11"/>
    <n v="872.59"/>
    <n v="654.43993999999998"/>
    <n v="0.13272999999999999"/>
    <n v="0"/>
    <n v="7.8799999999999999E-3"/>
    <n v="3.585E-2"/>
    <n v="0.40222000000000002"/>
    <n v="1.14598"/>
  </r>
  <r>
    <x v="2"/>
    <x v="13"/>
    <x v="0"/>
    <x v="5"/>
    <n v="6.1"/>
    <n v="371.5"/>
    <n v="252.62"/>
    <n v="5.5030000000000003E-2"/>
    <n v="4.79E-3"/>
    <n v="9.3900000000000008E-3"/>
    <n v="7.7099999999999998E-3"/>
    <n v="0.16677"/>
    <n v="0.53003999999999996"/>
  </r>
  <r>
    <x v="2"/>
    <x v="13"/>
    <x v="0"/>
    <x v="6"/>
    <n v="2.82"/>
    <n v="479.26"/>
    <n v="129.40002000000001"/>
    <n v="3.4880000000000001E-2"/>
    <n v="1.1E-4"/>
    <n v="1.1E-4"/>
    <n v="9.4599999999999997E-3"/>
    <n v="0.10568"/>
    <n v="0.26071"/>
  </r>
  <r>
    <x v="2"/>
    <x v="13"/>
    <x v="0"/>
    <x v="7"/>
    <n v="0.03"/>
    <n v="300"/>
    <n v="3"/>
    <n v="2.2000000000000001E-4"/>
    <n v="2.2000000000000001E-4"/>
    <n v="0"/>
    <n v="0"/>
    <n v="6.8000000000000005E-4"/>
    <n v="6.5399999999999998E-3"/>
  </r>
  <r>
    <x v="2"/>
    <x v="13"/>
    <x v="0"/>
    <x v="8"/>
    <n v="4.05"/>
    <n v="406.27"/>
    <n v="134.07006999999999"/>
    <n v="4.0899999999999999E-2"/>
    <n v="5.1000000000000004E-4"/>
    <n v="1.1999999999999999E-3"/>
    <n v="6.6899999999999998E-3"/>
    <n v="0.12393"/>
    <n v="0.27761000000000002"/>
  </r>
  <r>
    <x v="2"/>
    <x v="13"/>
    <x v="0"/>
    <x v="9"/>
    <n v="3.64"/>
    <n v="300"/>
    <n v="138"/>
    <n v="2.7109999999999999E-2"/>
    <n v="9.3000000000000005E-4"/>
    <n v="4.4999999999999999E-4"/>
    <n v="1.217E-2"/>
    <n v="8.2140000000000005E-2"/>
    <n v="0.30079"/>
  </r>
  <r>
    <x v="2"/>
    <x v="13"/>
    <x v="0"/>
    <x v="10"/>
    <n v="5.9"/>
    <n v="579.69000000000005"/>
    <n v="295.63988999999998"/>
    <n v="7.7170000000000002E-2"/>
    <n v="0"/>
    <n v="5.9999999999999995E-4"/>
    <n v="1.304E-2"/>
    <n v="0.23383000000000001"/>
    <n v="0.55522000000000005"/>
  </r>
  <r>
    <x v="2"/>
    <x v="13"/>
    <x v="1"/>
    <x v="0"/>
    <n v="67.739999999999995"/>
    <n v="404.01"/>
    <n v="2706.9003899999998"/>
    <n v="0.62836000000000003"/>
    <n v="0.10711"/>
    <n v="1.406E-2"/>
    <n v="0.27689999999999998"/>
    <n v="1.90754"/>
    <n v="5.5156000000000001"/>
  </r>
  <r>
    <x v="2"/>
    <x v="13"/>
    <x v="1"/>
    <x v="1"/>
    <n v="128.07"/>
    <n v="300"/>
    <n v="4527"/>
    <n v="1.02128"/>
    <n v="0.31613000000000002"/>
    <n v="0.15060999999999999"/>
    <n v="0.89648000000000005"/>
    <n v="3.1115699999999999"/>
    <n v="9.8672599999999999"/>
  </r>
  <r>
    <x v="2"/>
    <x v="13"/>
    <x v="1"/>
    <x v="2"/>
    <n v="52.74"/>
    <n v="300"/>
    <n v="2739"/>
    <n v="0.39273999999999998"/>
    <n v="2.8600000000000001E-3"/>
    <n v="2.376E-2"/>
    <n v="0.33711999999999998"/>
    <n v="1.1901200000000001"/>
    <n v="5.9700499999999996"/>
  </r>
  <r>
    <x v="2"/>
    <x v="13"/>
    <x v="1"/>
    <x v="3"/>
    <n v="0"/>
    <n v="373"/>
    <n v="0"/>
    <n v="0"/>
    <n v="0"/>
    <n v="0"/>
    <n v="0"/>
    <n v="0"/>
    <n v="0"/>
  </r>
  <r>
    <x v="2"/>
    <x v="13"/>
    <x v="1"/>
    <x v="4"/>
    <n v="59.74"/>
    <n v="1054.73"/>
    <n v="6486.6015600000001"/>
    <n v="1.4303900000000001"/>
    <n v="1.56E-3"/>
    <n v="0.64166999999999996"/>
    <n v="1.6942600000000001"/>
    <n v="4.3385199999999999"/>
    <n v="11.21283"/>
  </r>
  <r>
    <x v="2"/>
    <x v="13"/>
    <x v="1"/>
    <x v="5"/>
    <n v="81.150000000000006"/>
    <n v="365.88"/>
    <n v="4061.2206999999999"/>
    <n v="0.73517999999999994"/>
    <n v="9.8419999999999994E-2"/>
    <n v="0.48071999999999998"/>
    <n v="0.25448999999999999"/>
    <n v="2.22783"/>
    <n v="8.5522899999999993"/>
  </r>
  <r>
    <x v="2"/>
    <x v="13"/>
    <x v="1"/>
    <x v="6"/>
    <n v="279.19"/>
    <n v="477.2"/>
    <n v="19159.757809999999"/>
    <n v="3.24804"/>
    <n v="0"/>
    <n v="0.38749"/>
    <n v="1.73231"/>
    <n v="9.84253"/>
    <n v="37.881"/>
  </r>
  <r>
    <x v="2"/>
    <x v="13"/>
    <x v="1"/>
    <x v="7"/>
    <n v="0.02"/>
    <n v="300"/>
    <n v="3"/>
    <n v="1.4999999999999999E-4"/>
    <n v="1.4999999999999999E-4"/>
    <n v="0"/>
    <n v="0"/>
    <n v="4.4999999999999999E-4"/>
    <n v="6.5399999999999998E-3"/>
  </r>
  <r>
    <x v="2"/>
    <x v="13"/>
    <x v="1"/>
    <x v="8"/>
    <n v="234.57"/>
    <n v="369.22"/>
    <n v="13594.76562"/>
    <n v="2.2942"/>
    <n v="4.5929999999999999E-2"/>
    <n v="1.4451799999999999"/>
    <n v="1.6544700000000001"/>
    <n v="6.9540199999999999"/>
    <n v="28.082270000000001"/>
  </r>
  <r>
    <x v="2"/>
    <x v="13"/>
    <x v="1"/>
    <x v="9"/>
    <n v="21.47"/>
    <n v="300"/>
    <n v="942"/>
    <n v="0.15987999999999999"/>
    <n v="4.2300000000000003E-3"/>
    <n v="1.65E-3"/>
    <n v="9.1469999999999996E-2"/>
    <n v="0.48448999999999998"/>
    <n v="2.0532300000000001"/>
  </r>
  <r>
    <x v="2"/>
    <x v="13"/>
    <x v="1"/>
    <x v="10"/>
    <n v="18.18"/>
    <n v="1236.46"/>
    <n v="2930.4003899999998"/>
    <n v="0.52461000000000002"/>
    <n v="2.5090000000000001E-2"/>
    <n v="8.3999999999999995E-3"/>
    <n v="6.7960000000000007E-2"/>
    <n v="1.59141"/>
    <n v="4.9966100000000004"/>
  </r>
  <r>
    <x v="2"/>
    <x v="13"/>
    <x v="2"/>
    <x v="0"/>
    <n v="3.76"/>
    <n v="1140.18"/>
    <n v="433.27005000000003"/>
    <n v="0.11074000000000001"/>
    <n v="1.2700000000000001E-3"/>
    <n v="3.0699999999999998E-3"/>
    <n v="6.8750000000000006E-2"/>
    <n v="0.33556999999999998"/>
    <n v="0.74556"/>
  </r>
  <r>
    <x v="2"/>
    <x v="13"/>
    <x v="2"/>
    <x v="1"/>
    <n v="61.52"/>
    <n v="300"/>
    <n v="2936.9990200000002"/>
    <n v="0.46183999999999997"/>
    <n v="1.11E-2"/>
    <n v="0.11413"/>
    <n v="0.65807000000000004"/>
    <n v="1.4014200000000001"/>
    <n v="6.4016200000000003"/>
  </r>
  <r>
    <x v="2"/>
    <x v="13"/>
    <x v="2"/>
    <x v="2"/>
    <n v="0.73"/>
    <n v="300"/>
    <n v="24"/>
    <n v="5.4400000000000004E-3"/>
    <n v="0"/>
    <n v="6.0000000000000002E-5"/>
    <n v="1.2199999999999999E-3"/>
    <n v="1.6469999999999999E-2"/>
    <n v="5.2310000000000002E-2"/>
  </r>
  <r>
    <x v="2"/>
    <x v="13"/>
    <x v="2"/>
    <x v="3"/>
    <n v="0.03"/>
    <n v="300"/>
    <n v="3"/>
    <n v="2.2000000000000001E-4"/>
    <n v="2.1000000000000001E-4"/>
    <n v="0"/>
    <n v="0"/>
    <n v="6.8000000000000005E-4"/>
    <n v="6.5399999999999998E-3"/>
  </r>
  <r>
    <x v="2"/>
    <x v="13"/>
    <x v="2"/>
    <x v="4"/>
    <n v="34.770000000000003"/>
    <n v="1258.22"/>
    <n v="6077.1992200000004"/>
    <n v="1.1496999999999999"/>
    <n v="0"/>
    <n v="1.64998"/>
    <n v="0.52819000000000005"/>
    <n v="3.48393"/>
    <n v="10.328010000000001"/>
  </r>
  <r>
    <x v="2"/>
    <x v="13"/>
    <x v="2"/>
    <x v="5"/>
    <n v="8.2200000000000006"/>
    <n v="420.38"/>
    <n v="512.85986000000003"/>
    <n v="8.7819999999999995E-2"/>
    <n v="9.1299999999999992E-3"/>
    <n v="4.9840000000000002E-2"/>
    <n v="3.4279999999999998E-2"/>
    <n v="0.26611000000000001"/>
    <n v="1.0382400000000001"/>
  </r>
  <r>
    <x v="2"/>
    <x v="13"/>
    <x v="2"/>
    <x v="6"/>
    <n v="30.78"/>
    <n v="391.6"/>
    <n v="1574.25"/>
    <n v="0.31977"/>
    <n v="1.7520000000000001E-2"/>
    <n v="7.2399999999999999E-3"/>
    <n v="0.12889"/>
    <n v="0.96901000000000004"/>
    <n v="3.2290199999999998"/>
  </r>
  <r>
    <x v="2"/>
    <x v="13"/>
    <x v="2"/>
    <x v="7"/>
    <n v="0.18"/>
    <n v="300"/>
    <n v="12"/>
    <n v="1.34E-3"/>
    <n v="1.2800000000000001E-3"/>
    <n v="0"/>
    <n v="4.0000000000000003E-5"/>
    <n v="4.0600000000000002E-3"/>
    <n v="2.6159999999999999E-2"/>
  </r>
  <r>
    <x v="2"/>
    <x v="13"/>
    <x v="2"/>
    <x v="8"/>
    <n v="41.79"/>
    <n v="435.22"/>
    <n v="2180.4502000000002"/>
    <n v="0.42237000000000002"/>
    <n v="1.56E-3"/>
    <n v="4.1399999999999999E-2"/>
    <n v="0.39013999999999999"/>
    <n v="1.2799199999999999"/>
    <n v="4.3978999999999999"/>
  </r>
  <r>
    <x v="2"/>
    <x v="13"/>
    <x v="2"/>
    <x v="9"/>
    <n v="6.41"/>
    <n v="381.85"/>
    <n v="297.84008999999998"/>
    <n v="6.2659999999999993E-2"/>
    <n v="4.79E-3"/>
    <n v="8.7000000000000001E-4"/>
    <n v="2.7830000000000001E-2"/>
    <n v="0.18987000000000001"/>
    <n v="0.61641999999999997"/>
  </r>
  <r>
    <x v="2"/>
    <x v="13"/>
    <x v="2"/>
    <x v="10"/>
    <n v="18.11"/>
    <n v="347.08"/>
    <n v="735.7998"/>
    <n v="0.15731999999999999"/>
    <n v="7.2999999999999996E-4"/>
    <n v="5.2100000000000002E-3"/>
    <n v="4.7350000000000003E-2"/>
    <n v="0.47710999999999998"/>
    <n v="1.55"/>
  </r>
  <r>
    <x v="2"/>
    <x v="13"/>
    <x v="3"/>
    <x v="0"/>
    <n v="1.41"/>
    <n v="1291.67"/>
    <n v="155"/>
    <n v="3.8769999999999999E-2"/>
    <n v="5.1999999999999995E-4"/>
    <n v="1.17E-3"/>
    <n v="1.6799999999999999E-2"/>
    <n v="0.11749"/>
    <n v="0.25796000000000002"/>
  </r>
  <r>
    <x v="2"/>
    <x v="13"/>
    <x v="3"/>
    <x v="1"/>
    <n v="7.79"/>
    <n v="300"/>
    <n v="225"/>
    <n v="5.8979999999999998E-2"/>
    <n v="2.81E-3"/>
    <n v="6.28E-3"/>
    <n v="5.7119999999999997E-2"/>
    <n v="0.17896000000000001"/>
    <n v="0.49042000000000002"/>
  </r>
  <r>
    <x v="2"/>
    <x v="13"/>
    <x v="3"/>
    <x v="2"/>
    <n v="0"/>
    <n v="373"/>
    <n v="0"/>
    <n v="0"/>
    <n v="0"/>
    <n v="0"/>
    <n v="0"/>
    <n v="0"/>
    <n v="0"/>
  </r>
  <r>
    <x v="2"/>
    <x v="13"/>
    <x v="3"/>
    <x v="3"/>
    <n v="0"/>
    <n v="373"/>
    <n v="0"/>
    <n v="0"/>
    <n v="0"/>
    <n v="0"/>
    <n v="0"/>
    <n v="0"/>
    <n v="0"/>
  </r>
  <r>
    <x v="2"/>
    <x v="13"/>
    <x v="3"/>
    <x v="4"/>
    <n v="7.98"/>
    <n v="640.45000000000005"/>
    <n v="512.35986000000003"/>
    <n v="0.12950999999999999"/>
    <n v="1.0000000000000001E-5"/>
    <n v="2.4170000000000001E-2"/>
    <n v="0.15640000000000001"/>
    <n v="0.39248"/>
    <n v="0.94321999999999995"/>
  </r>
  <r>
    <x v="2"/>
    <x v="13"/>
    <x v="3"/>
    <x v="5"/>
    <n v="0.75"/>
    <n v="1322"/>
    <n v="66.099980000000002"/>
    <n v="2.1309999999999999E-2"/>
    <n v="3.6999999999999999E-4"/>
    <n v="2.9099999999999998E-3"/>
    <n v="2.3E-3"/>
    <n v="6.4589999999999995E-2"/>
    <n v="0.11364"/>
  </r>
  <r>
    <x v="2"/>
    <x v="13"/>
    <x v="3"/>
    <x v="6"/>
    <n v="17.72"/>
    <n v="383.25"/>
    <n v="647.7002"/>
    <n v="0.16905999999999999"/>
    <n v="0"/>
    <n v="4.8900000000000002E-3"/>
    <n v="0.11322"/>
    <n v="0.51229999999999998"/>
    <n v="1.3378099999999999"/>
  </r>
  <r>
    <x v="2"/>
    <x v="13"/>
    <x v="3"/>
    <x v="7"/>
    <n v="0.02"/>
    <n v="300"/>
    <n v="3"/>
    <n v="1.4999999999999999E-4"/>
    <n v="1.4999999999999999E-4"/>
    <n v="0"/>
    <n v="0"/>
    <n v="4.4999999999999999E-4"/>
    <n v="6.5399999999999998E-3"/>
  </r>
  <r>
    <x v="2"/>
    <x v="13"/>
    <x v="3"/>
    <x v="8"/>
    <n v="9.57"/>
    <n v="338.11"/>
    <n v="284.01001000000002"/>
    <n v="7.9750000000000001E-2"/>
    <n v="3.3400000000000001E-3"/>
    <n v="7.6999999999999996E-4"/>
    <n v="2.5239999999999999E-2"/>
    <n v="0.24168000000000001"/>
    <n v="0.60460000000000003"/>
  </r>
  <r>
    <x v="2"/>
    <x v="13"/>
    <x v="3"/>
    <x v="9"/>
    <n v="2.93"/>
    <n v="300"/>
    <n v="84"/>
    <n v="2.1819999999999999E-2"/>
    <n v="1.4999999999999999E-4"/>
    <n v="6.0000000000000002E-5"/>
    <n v="7.9900000000000006E-3"/>
    <n v="6.6119999999999998E-2"/>
    <n v="0.18309"/>
  </r>
  <r>
    <x v="2"/>
    <x v="13"/>
    <x v="3"/>
    <x v="10"/>
    <n v="0.55000000000000004"/>
    <n v="1120"/>
    <n v="22.399989999999999"/>
    <n v="9.9600000000000001E-3"/>
    <n v="2.3600000000000001E-3"/>
    <n v="4.2000000000000002E-4"/>
    <n v="1.42E-3"/>
    <n v="3.023E-2"/>
    <n v="3.9309999999999998E-2"/>
  </r>
  <r>
    <x v="2"/>
    <x v="13"/>
    <x v="4"/>
    <x v="0"/>
    <n v="2.5099999999999998"/>
    <n v="593.67999999999995"/>
    <n v="112.80004"/>
    <n v="3.2379999999999999E-2"/>
    <n v="1.4999999999999999E-4"/>
    <n v="8.0000000000000004E-4"/>
    <n v="8.3899999999999999E-3"/>
    <n v="9.8110000000000003E-2"/>
    <n v="0.20974999999999999"/>
  </r>
  <r>
    <x v="2"/>
    <x v="13"/>
    <x v="4"/>
    <x v="1"/>
    <n v="1.59"/>
    <n v="300"/>
    <n v="48"/>
    <n v="1.172E-2"/>
    <n v="-2.0000000000000002E-5"/>
    <n v="2.1199999999999999E-3"/>
    <n v="2.2200000000000002E-3"/>
    <n v="3.5929999999999997E-2"/>
    <n v="0.10462"/>
  </r>
  <r>
    <x v="2"/>
    <x v="13"/>
    <x v="4"/>
    <x v="2"/>
    <n v="0"/>
    <n v="373"/>
    <n v="0"/>
    <n v="0"/>
    <n v="0"/>
    <n v="0"/>
    <n v="0"/>
    <n v="0"/>
    <n v="0"/>
  </r>
  <r>
    <x v="2"/>
    <x v="13"/>
    <x v="4"/>
    <x v="3"/>
    <n v="0.02"/>
    <n v="300"/>
    <n v="3"/>
    <n v="1.4999999999999999E-4"/>
    <n v="1.2999999999999999E-4"/>
    <n v="0"/>
    <n v="0"/>
    <n v="4.4999999999999999E-4"/>
    <n v="6.5399999999999998E-3"/>
  </r>
  <r>
    <x v="2"/>
    <x v="13"/>
    <x v="4"/>
    <x v="4"/>
    <n v="4.6900000000000004"/>
    <n v="1405.25"/>
    <n v="281.05005"/>
    <n v="8.6529999999999996E-2"/>
    <n v="1.42E-3"/>
    <n v="6.5100000000000005E-2"/>
    <n v="1.545E-2"/>
    <n v="0.26323000000000002"/>
    <n v="0.47166000000000002"/>
  </r>
  <r>
    <x v="2"/>
    <x v="13"/>
    <x v="4"/>
    <x v="5"/>
    <n v="1.01"/>
    <n v="530.20000000000005"/>
    <n v="53.020020000000002"/>
    <n v="1.321E-2"/>
    <n v="2.0000000000000002E-5"/>
    <n v="4.1000000000000003E-3"/>
    <n v="6.0999999999999997E-4"/>
    <n v="4.0039999999999999E-2"/>
    <n v="0.10391"/>
  </r>
  <r>
    <x v="2"/>
    <x v="13"/>
    <x v="4"/>
    <x v="6"/>
    <n v="1.46"/>
    <n v="1027.33"/>
    <n v="30.82001"/>
    <n v="2.2499999999999999E-2"/>
    <n v="3.5E-4"/>
    <n v="1.2E-4"/>
    <n v="1.8799999999999999E-3"/>
    <n v="6.8479999999999999E-2"/>
    <n v="5.457E-2"/>
  </r>
  <r>
    <x v="2"/>
    <x v="13"/>
    <x v="4"/>
    <x v="7"/>
    <n v="0.09"/>
    <n v="300"/>
    <n v="12"/>
    <n v="6.7000000000000002E-4"/>
    <n v="6.4000000000000005E-4"/>
    <n v="0"/>
    <n v="0"/>
    <n v="2.0300000000000001E-3"/>
    <n v="2.6159999999999999E-2"/>
  </r>
  <r>
    <x v="2"/>
    <x v="13"/>
    <x v="4"/>
    <x v="8"/>
    <n v="4.59"/>
    <n v="656.76"/>
    <n v="223.30002999999999"/>
    <n v="5.9630000000000002E-2"/>
    <n v="2.2300000000000002E-3"/>
    <n v="1.2699999999999999E-2"/>
    <n v="1.6809999999999999E-2"/>
    <n v="0.1807"/>
    <n v="0.41798999999999997"/>
  </r>
  <r>
    <x v="2"/>
    <x v="13"/>
    <x v="4"/>
    <x v="9"/>
    <n v="0.69"/>
    <n v="316.57"/>
    <n v="22.16"/>
    <n v="5.4000000000000003E-3"/>
    <n v="3.6999999999999999E-4"/>
    <n v="2.3000000000000001E-4"/>
    <n v="1.25E-3"/>
    <n v="1.6379999999999999E-2"/>
    <n v="4.7879999999999999E-2"/>
  </r>
  <r>
    <x v="2"/>
    <x v="13"/>
    <x v="4"/>
    <x v="10"/>
    <n v="4.53"/>
    <n v="613"/>
    <n v="49.040039999999998"/>
    <n v="4.6550000000000001E-2"/>
    <n v="1.217E-2"/>
    <n v="6.7000000000000002E-4"/>
    <n v="5.5599999999999998E-3"/>
    <n v="0.14155000000000001"/>
    <n v="9.1869999999999993E-2"/>
  </r>
  <r>
    <x v="2"/>
    <x v="13"/>
    <x v="5"/>
    <x v="0"/>
    <n v="0"/>
    <n v="373"/>
    <n v="0"/>
    <n v="0"/>
    <n v="0"/>
    <n v="0"/>
    <n v="0"/>
    <n v="0"/>
    <n v="0"/>
  </r>
  <r>
    <x v="2"/>
    <x v="13"/>
    <x v="5"/>
    <x v="1"/>
    <n v="0"/>
    <n v="373"/>
    <n v="0"/>
    <n v="0"/>
    <n v="0"/>
    <n v="0"/>
    <n v="0"/>
    <n v="0"/>
    <n v="0"/>
  </r>
  <r>
    <x v="2"/>
    <x v="13"/>
    <x v="5"/>
    <x v="2"/>
    <n v="0"/>
    <n v="373"/>
    <n v="0"/>
    <n v="0"/>
    <n v="0"/>
    <n v="0"/>
    <n v="0"/>
    <n v="0"/>
    <n v="0"/>
  </r>
  <r>
    <x v="2"/>
    <x v="13"/>
    <x v="5"/>
    <x v="3"/>
    <n v="0"/>
    <n v="373"/>
    <n v="0"/>
    <n v="0"/>
    <n v="0"/>
    <n v="0"/>
    <n v="0"/>
    <n v="0"/>
    <n v="0"/>
  </r>
  <r>
    <x v="2"/>
    <x v="13"/>
    <x v="5"/>
    <x v="4"/>
    <n v="0.11"/>
    <n v="1153.5"/>
    <n v="23.07"/>
    <n v="2.0999999999999999E-3"/>
    <n v="0"/>
    <n v="8.0999999999999996E-4"/>
    <n v="1.15E-3"/>
    <n v="6.3600000000000002E-3"/>
    <n v="3.8850000000000003E-2"/>
  </r>
  <r>
    <x v="2"/>
    <x v="13"/>
    <x v="5"/>
    <x v="5"/>
    <n v="0"/>
    <n v="373"/>
    <n v="0"/>
    <n v="0"/>
    <n v="0"/>
    <n v="0"/>
    <n v="0"/>
    <n v="0"/>
    <n v="0"/>
  </r>
  <r>
    <x v="2"/>
    <x v="13"/>
    <x v="5"/>
    <x v="6"/>
    <n v="0.01"/>
    <n v="373"/>
    <n v="0"/>
    <n v="6.9999999999999994E-5"/>
    <n v="0"/>
    <n v="0"/>
    <n v="1.0000000000000001E-5"/>
    <n v="2.3000000000000001E-4"/>
    <n v="0"/>
  </r>
  <r>
    <x v="2"/>
    <x v="13"/>
    <x v="5"/>
    <x v="7"/>
    <n v="0"/>
    <n v="373"/>
    <n v="0"/>
    <n v="0"/>
    <n v="0"/>
    <n v="0"/>
    <n v="0"/>
    <n v="0"/>
    <n v="0"/>
  </r>
  <r>
    <x v="2"/>
    <x v="13"/>
    <x v="5"/>
    <x v="8"/>
    <n v="0"/>
    <n v="373"/>
    <n v="0"/>
    <n v="0"/>
    <n v="0"/>
    <n v="0"/>
    <n v="0"/>
    <n v="0"/>
    <n v="0"/>
  </r>
  <r>
    <x v="2"/>
    <x v="13"/>
    <x v="5"/>
    <x v="9"/>
    <n v="0.25"/>
    <n v="361"/>
    <n v="18.05"/>
    <n v="2.2399999999999998E-3"/>
    <n v="0"/>
    <n v="3.5E-4"/>
    <n v="2.7100000000000002E-3"/>
    <n v="6.79E-3"/>
    <n v="3.8190000000000002E-2"/>
  </r>
  <r>
    <x v="2"/>
    <x v="13"/>
    <x v="5"/>
    <x v="10"/>
    <n v="0"/>
    <n v="373"/>
    <n v="0"/>
    <n v="0"/>
    <n v="0"/>
    <n v="0"/>
    <n v="0"/>
    <n v="0"/>
    <n v="0"/>
  </r>
  <r>
    <x v="2"/>
    <x v="13"/>
    <x v="6"/>
    <x v="0"/>
    <n v="1.1200000000000001"/>
    <n v="739.87"/>
    <n v="110.97998"/>
    <n v="2.0150000000000001E-2"/>
    <n v="3.6000000000000002E-4"/>
    <n v="3.1E-4"/>
    <n v="4.5100000000000001E-3"/>
    <n v="6.1069999999999999E-2"/>
    <n v="0.20265"/>
  </r>
  <r>
    <x v="2"/>
    <x v="13"/>
    <x v="6"/>
    <x v="1"/>
    <n v="1.32"/>
    <n v="448.18"/>
    <n v="98.599980000000002"/>
    <n v="1.521E-2"/>
    <n v="4.2000000000000002E-4"/>
    <n v="3.6600000000000001E-3"/>
    <n v="3.5200000000000001E-3"/>
    <n v="4.5190000000000001E-2"/>
    <n v="0.20138"/>
  </r>
  <r>
    <x v="2"/>
    <x v="13"/>
    <x v="6"/>
    <x v="2"/>
    <n v="0.01"/>
    <n v="300"/>
    <n v="3"/>
    <n v="6.9999999999999994E-5"/>
    <n v="6.9999999999999994E-5"/>
    <n v="0"/>
    <n v="0"/>
    <n v="2.3000000000000001E-4"/>
    <n v="6.5399999999999998E-3"/>
  </r>
  <r>
    <x v="2"/>
    <x v="13"/>
    <x v="6"/>
    <x v="3"/>
    <n v="0.03"/>
    <n v="300"/>
    <n v="3"/>
    <n v="2.2000000000000001E-4"/>
    <n v="2.1000000000000001E-4"/>
    <n v="0"/>
    <n v="0"/>
    <n v="6.8000000000000005E-4"/>
    <n v="6.5399999999999998E-3"/>
  </r>
  <r>
    <x v="2"/>
    <x v="13"/>
    <x v="6"/>
    <x v="4"/>
    <n v="5.42"/>
    <n v="875.43"/>
    <n v="717.8501"/>
    <n v="0.13128999999999999"/>
    <n v="0"/>
    <n v="5.2179999999999997E-2"/>
    <n v="8.6970000000000006E-2"/>
    <n v="0.39784000000000003"/>
    <n v="1.2757700000000001"/>
  </r>
  <r>
    <x v="2"/>
    <x v="13"/>
    <x v="6"/>
    <x v="5"/>
    <n v="0.67"/>
    <n v="601.45000000000005"/>
    <n v="66.16"/>
    <n v="1.001E-2"/>
    <n v="0"/>
    <n v="3.8300000000000001E-3"/>
    <n v="2.2599999999999999E-3"/>
    <n v="3.0329999999999999E-2"/>
    <n v="0.12902"/>
  </r>
  <r>
    <x v="2"/>
    <x v="13"/>
    <x v="6"/>
    <x v="6"/>
    <n v="9.3699999999999992"/>
    <n v="655.42"/>
    <n v="124.53003"/>
    <n v="9.3439999999999995E-2"/>
    <n v="0"/>
    <n v="3.47E-3"/>
    <n v="3.1559999999999998E-2"/>
    <n v="0.28633999999999998"/>
    <n v="0.23136999999999999"/>
  </r>
  <r>
    <x v="2"/>
    <x v="13"/>
    <x v="6"/>
    <x v="7"/>
    <n v="0.14000000000000001"/>
    <n v="300"/>
    <n v="12"/>
    <n v="1.0399999999999999E-3"/>
    <n v="1E-3"/>
    <n v="0"/>
    <n v="1.0000000000000001E-5"/>
    <n v="3.16E-3"/>
    <n v="2.6159999999999999E-2"/>
  </r>
  <r>
    <x v="2"/>
    <x v="13"/>
    <x v="6"/>
    <x v="8"/>
    <n v="5.61"/>
    <n v="423.94"/>
    <n v="343.39001000000002"/>
    <n v="5.8349999999999999E-2"/>
    <n v="1.15E-3"/>
    <n v="9.3299999999999998E-3"/>
    <n v="1.804E-2"/>
    <n v="0.17680999999999999"/>
    <n v="0.68289"/>
  </r>
  <r>
    <x v="2"/>
    <x v="13"/>
    <x v="6"/>
    <x v="9"/>
    <n v="0.45"/>
    <n v="487"/>
    <n v="24.350010000000001"/>
    <n v="5.6800000000000002E-3"/>
    <n v="6.6E-4"/>
    <n v="1.9000000000000001E-4"/>
    <n v="6.8000000000000005E-4"/>
    <n v="1.7219999999999999E-2"/>
    <n v="4.827E-2"/>
  </r>
  <r>
    <x v="2"/>
    <x v="13"/>
    <x v="6"/>
    <x v="10"/>
    <n v="0.89"/>
    <n v="300"/>
    <n v="9"/>
    <n v="7.9000000000000008E-3"/>
    <n v="5.3600000000000002E-3"/>
    <n v="5.0000000000000002E-5"/>
    <n v="2.9999999999999997E-4"/>
    <n v="2.4289999999999999E-2"/>
    <n v="1.9619999999999999E-2"/>
  </r>
  <r>
    <x v="2"/>
    <x v="13"/>
    <x v="7"/>
    <x v="0"/>
    <n v="6.09"/>
    <n v="377.27"/>
    <n v="249.00002000000001"/>
    <n v="5.6739999999999999E-2"/>
    <n v="0"/>
    <n v="7.5000000000000002E-4"/>
    <n v="2.2329999999999999E-2"/>
    <n v="0.17194999999999999"/>
    <n v="0.50849"/>
  </r>
  <r>
    <x v="2"/>
    <x v="13"/>
    <x v="7"/>
    <x v="1"/>
    <n v="5.79"/>
    <n v="300"/>
    <n v="192"/>
    <n v="4.3119999999999999E-2"/>
    <n v="0"/>
    <n v="7.7200000000000003E-3"/>
    <n v="1.8239999999999999E-2"/>
    <n v="0.13066"/>
    <n v="0.41848999999999997"/>
  </r>
  <r>
    <x v="2"/>
    <x v="13"/>
    <x v="7"/>
    <x v="2"/>
    <n v="0.33"/>
    <n v="300"/>
    <n v="12"/>
    <n v="2.4599999999999999E-3"/>
    <n v="0"/>
    <n v="9.0000000000000006E-5"/>
    <n v="1.5900000000000001E-3"/>
    <n v="7.45E-3"/>
    <n v="2.6159999999999999E-2"/>
  </r>
  <r>
    <x v="2"/>
    <x v="13"/>
    <x v="7"/>
    <x v="3"/>
    <n v="0"/>
    <n v="373"/>
    <n v="0"/>
    <n v="0"/>
    <n v="0"/>
    <n v="0"/>
    <n v="0"/>
    <n v="0"/>
    <n v="0"/>
  </r>
  <r>
    <x v="2"/>
    <x v="13"/>
    <x v="7"/>
    <x v="4"/>
    <n v="7.13"/>
    <n v="1263.8900000000001"/>
    <n v="1049.03027"/>
    <n v="0.21279999999999999"/>
    <n v="0"/>
    <n v="8.1299999999999997E-2"/>
    <n v="0.32249"/>
    <n v="0.64485000000000003"/>
    <n v="1.76667"/>
  </r>
  <r>
    <x v="2"/>
    <x v="13"/>
    <x v="7"/>
    <x v="5"/>
    <n v="3.17"/>
    <n v="1348.03"/>
    <n v="431.37011999999999"/>
    <n v="0.1071"/>
    <n v="2.0000000000000002E-5"/>
    <n v="0.11938"/>
    <n v="1.7749999999999998E-2"/>
    <n v="0.32455000000000001"/>
    <n v="0.72838999999999998"/>
  </r>
  <r>
    <x v="2"/>
    <x v="13"/>
    <x v="7"/>
    <x v="6"/>
    <n v="7.03"/>
    <n v="420.16"/>
    <n v="323.52001999999999"/>
    <n v="7.3539999999999994E-2"/>
    <n v="6.7000000000000002E-3"/>
    <n v="5.3499999999999997E-3"/>
    <n v="5.7709999999999997E-2"/>
    <n v="0.22284999999999999"/>
    <n v="0.66093000000000002"/>
  </r>
  <r>
    <x v="2"/>
    <x v="13"/>
    <x v="7"/>
    <x v="7"/>
    <n v="0.02"/>
    <n v="300"/>
    <n v="3"/>
    <n v="1.4999999999999999E-4"/>
    <n v="1.4999999999999999E-4"/>
    <n v="0"/>
    <n v="0"/>
    <n v="4.4999999999999999E-4"/>
    <n v="6.5399999999999998E-3"/>
  </r>
  <r>
    <x v="2"/>
    <x v="13"/>
    <x v="7"/>
    <x v="8"/>
    <n v="19.579999999999998"/>
    <n v="344.94"/>
    <n v="748.52979000000005"/>
    <n v="0.16886000000000001"/>
    <n v="0"/>
    <n v="2.2360000000000001E-2"/>
    <n v="6.9209999999999994E-2"/>
    <n v="0.51168999999999998"/>
    <n v="1.5853699999999999"/>
  </r>
  <r>
    <x v="2"/>
    <x v="13"/>
    <x v="7"/>
    <x v="9"/>
    <n v="0.02"/>
    <n v="373"/>
    <n v="0"/>
    <n v="1.4999999999999999E-4"/>
    <n v="8.0000000000000007E-5"/>
    <n v="0"/>
    <n v="1.1E-4"/>
    <n v="4.4999999999999999E-4"/>
    <n v="0"/>
  </r>
  <r>
    <x v="2"/>
    <x v="13"/>
    <x v="7"/>
    <x v="10"/>
    <n v="1.43"/>
    <n v="726"/>
    <n v="116.15997"/>
    <n v="2.5770000000000001E-2"/>
    <n v="0"/>
    <n v="1E-4"/>
    <n v="1.282E-2"/>
    <n v="7.8090000000000007E-2"/>
    <n v="0.2198"/>
  </r>
  <r>
    <x v="2"/>
    <x v="13"/>
    <x v="8"/>
    <x v="0"/>
    <n v="19.89"/>
    <n v="403.62"/>
    <n v="1057.4799800000001"/>
    <n v="0.20039999999999999"/>
    <n v="7.0299999999999998E-3"/>
    <n v="9.5250000000000001E-2"/>
    <n v="7.3139999999999997E-2"/>
    <n v="0.60726000000000002"/>
    <n v="2.18371"/>
  </r>
  <r>
    <x v="2"/>
    <x v="13"/>
    <x v="8"/>
    <x v="1"/>
    <n v="12.37"/>
    <n v="1203.44"/>
    <n v="84.240229999999997"/>
    <n v="0.12623999999999999"/>
    <n v="9.239E-2"/>
    <n v="2.7599999999999999E-3"/>
    <n v="9.7999999999999997E-3"/>
    <n v="0.38783000000000001"/>
    <n v="0.14566999999999999"/>
  </r>
  <r>
    <x v="2"/>
    <x v="13"/>
    <x v="8"/>
    <x v="2"/>
    <n v="12.96"/>
    <n v="300"/>
    <n v="372"/>
    <n v="9.6509999999999999E-2"/>
    <n v="4.6999999999999999E-4"/>
    <n v="1.47E-3"/>
    <n v="6.9699999999999996E-3"/>
    <n v="0.29244999999999999"/>
    <n v="0.81083000000000005"/>
  </r>
  <r>
    <x v="2"/>
    <x v="13"/>
    <x v="8"/>
    <x v="3"/>
    <n v="0.41"/>
    <n v="300"/>
    <n v="18"/>
    <n v="3.0500000000000002E-3"/>
    <n v="8.8999999999999995E-4"/>
    <n v="7.2999999999999996E-4"/>
    <n v="3.8999999999999999E-4"/>
    <n v="9.2499999999999995E-3"/>
    <n v="3.9230000000000001E-2"/>
  </r>
  <r>
    <x v="2"/>
    <x v="13"/>
    <x v="8"/>
    <x v="4"/>
    <n v="72.56"/>
    <n v="779.46"/>
    <n v="5845.9414100000004"/>
    <n v="1.29714"/>
    <n v="0"/>
    <n v="0.82191999999999998"/>
    <n v="0.66017999999999999"/>
    <n v="3.9353199999999999"/>
    <n v="10.65742"/>
  </r>
  <r>
    <x v="2"/>
    <x v="13"/>
    <x v="8"/>
    <x v="5"/>
    <n v="42.64"/>
    <n v="488.38"/>
    <n v="2466.30078"/>
    <n v="0.51678000000000002"/>
    <n v="8.0000000000000007E-5"/>
    <n v="0.67208999999999997"/>
    <n v="9.2759999999999995E-2"/>
    <n v="1.5660000000000001"/>
    <n v="4.8248300000000004"/>
  </r>
  <r>
    <x v="2"/>
    <x v="13"/>
    <x v="8"/>
    <x v="6"/>
    <n v="156.85"/>
    <n v="403.53"/>
    <n v="7630.6796899999999"/>
    <n v="1.54016"/>
    <n v="-3.1E-4"/>
    <n v="0.14643"/>
    <n v="0.57284000000000002"/>
    <n v="4.6686399999999999"/>
    <n v="15.512869999999999"/>
  </r>
  <r>
    <x v="2"/>
    <x v="13"/>
    <x v="8"/>
    <x v="7"/>
    <n v="0.17"/>
    <n v="300"/>
    <n v="15"/>
    <n v="1.2700000000000001E-3"/>
    <n v="1.1999999999999999E-3"/>
    <n v="0"/>
    <n v="2.0000000000000002E-5"/>
    <n v="3.8400000000000001E-3"/>
    <n v="3.2689999999999997E-2"/>
  </r>
  <r>
    <x v="2"/>
    <x v="13"/>
    <x v="8"/>
    <x v="8"/>
    <n v="117.12"/>
    <n v="403.91"/>
    <n v="5109.4218799999999"/>
    <n v="1.1180399999999999"/>
    <n v="3.5520000000000003E-2"/>
    <n v="0.14068"/>
    <n v="0.29060999999999998"/>
    <n v="3.3886099999999999"/>
    <n v="10.42803"/>
  </r>
  <r>
    <x v="2"/>
    <x v="13"/>
    <x v="8"/>
    <x v="9"/>
    <n v="3.37"/>
    <n v="300"/>
    <n v="116.99999"/>
    <n v="2.5100000000000001E-2"/>
    <n v="4.3E-3"/>
    <n v="1.4499999999999999E-3"/>
    <n v="4.7299999999999998E-3"/>
    <n v="7.6050000000000006E-2"/>
    <n v="0.25502000000000002"/>
  </r>
  <r>
    <x v="2"/>
    <x v="13"/>
    <x v="8"/>
    <x v="10"/>
    <n v="59.39"/>
    <n v="352.76"/>
    <n v="1654.4609399999999"/>
    <n v="0.52505000000000002"/>
    <n v="6.7559999999999995E-2"/>
    <n v="1.167E-2"/>
    <n v="6.0170000000000001E-2"/>
    <n v="1.59795"/>
    <n v="3.5059100000000001"/>
  </r>
  <r>
    <x v="2"/>
    <x v="14"/>
    <x v="0"/>
    <x v="0"/>
    <n v="6.95"/>
    <n v="300"/>
    <n v="66"/>
    <n v="6.028E-2"/>
    <n v="4.4549999999999999E-2"/>
    <n v="9.0000000000000006E-5"/>
    <n v="3.81E-3"/>
    <n v="0.18534999999999999"/>
    <n v="0.14344999999999999"/>
  </r>
  <r>
    <x v="2"/>
    <x v="14"/>
    <x v="0"/>
    <x v="1"/>
    <n v="19.46"/>
    <n v="312"/>
    <n v="243.35986"/>
    <n v="0.16854"/>
    <n v="6.1929999999999999E-2"/>
    <n v="1.5970000000000002E-2"/>
    <n v="2.6370000000000001E-2"/>
    <n v="0.51722999999999997"/>
    <n v="0.52561999999999998"/>
  </r>
  <r>
    <x v="2"/>
    <x v="14"/>
    <x v="0"/>
    <x v="2"/>
    <n v="0"/>
    <n v="373"/>
    <n v="0"/>
    <n v="0"/>
    <n v="0"/>
    <n v="0"/>
    <n v="0"/>
    <n v="0"/>
    <n v="0"/>
  </r>
  <r>
    <x v="2"/>
    <x v="14"/>
    <x v="0"/>
    <x v="3"/>
    <n v="0.05"/>
    <n v="300"/>
    <n v="3"/>
    <n v="3.6999999999999999E-4"/>
    <n v="2.7999999999999998E-4"/>
    <n v="1.0000000000000001E-5"/>
    <n v="1.0000000000000001E-5"/>
    <n v="1.1299999999999999E-3"/>
    <n v="6.5199999999999998E-3"/>
  </r>
  <r>
    <x v="2"/>
    <x v="14"/>
    <x v="0"/>
    <x v="4"/>
    <n v="7.97"/>
    <n v="905.35"/>
    <n v="778.6001"/>
    <n v="0.15206"/>
    <n v="0"/>
    <n v="9.0500000000000008E-3"/>
    <n v="4.1189999999999997E-2"/>
    <n v="0.46078000000000002"/>
    <n v="1.3524099999999999"/>
  </r>
  <r>
    <x v="2"/>
    <x v="14"/>
    <x v="0"/>
    <x v="5"/>
    <n v="6.85"/>
    <n v="377.29"/>
    <n v="282.96996999999999"/>
    <n v="6.2059999999999997E-2"/>
    <n v="5.3099999999999996E-3"/>
    <n v="1.064E-2"/>
    <n v="8.7299999999999999E-3"/>
    <n v="0.18804999999999999"/>
    <n v="0.59053999999999995"/>
  </r>
  <r>
    <x v="2"/>
    <x v="14"/>
    <x v="0"/>
    <x v="6"/>
    <n v="3.12"/>
    <n v="477.47"/>
    <n v="143.23999000000001"/>
    <n v="3.8429999999999999E-2"/>
    <n v="1.1E-4"/>
    <n v="1.2E-4"/>
    <n v="1.0540000000000001E-2"/>
    <n v="0.11645999999999999"/>
    <n v="0.28792000000000001"/>
  </r>
  <r>
    <x v="2"/>
    <x v="14"/>
    <x v="0"/>
    <x v="7"/>
    <n v="0.04"/>
    <n v="300"/>
    <n v="3"/>
    <n v="2.9999999999999997E-4"/>
    <n v="2.9E-4"/>
    <n v="0"/>
    <n v="0"/>
    <n v="8.9999999999999998E-4"/>
    <n v="6.5199999999999998E-3"/>
  </r>
  <r>
    <x v="2"/>
    <x v="14"/>
    <x v="0"/>
    <x v="8"/>
    <n v="4.4400000000000004"/>
    <n v="402.77"/>
    <n v="157.07996"/>
    <n v="4.4790000000000003E-2"/>
    <n v="8.0000000000000004E-4"/>
    <n v="1.31E-3"/>
    <n v="7.2899999999999996E-3"/>
    <n v="0.13574"/>
    <n v="0.32474999999999998"/>
  </r>
  <r>
    <x v="2"/>
    <x v="14"/>
    <x v="0"/>
    <x v="9"/>
    <n v="4.16"/>
    <n v="300"/>
    <n v="156"/>
    <n v="3.0980000000000001E-2"/>
    <n v="1.0200000000000001E-3"/>
    <n v="5.2999999999999998E-4"/>
    <n v="1.4120000000000001E-2"/>
    <n v="9.3869999999999995E-2"/>
    <n v="0.33905999999999997"/>
  </r>
  <r>
    <x v="2"/>
    <x v="14"/>
    <x v="0"/>
    <x v="10"/>
    <n v="6.44"/>
    <n v="595.63"/>
    <n v="321.64013999999997"/>
    <n v="8.5150000000000003E-2"/>
    <n v="0"/>
    <n v="6.6E-4"/>
    <n v="1.4500000000000001E-2"/>
    <n v="0.25802999999999998"/>
    <n v="0.59877000000000002"/>
  </r>
  <r>
    <x v="2"/>
    <x v="14"/>
    <x v="1"/>
    <x v="0"/>
    <n v="74.8"/>
    <n v="412.12"/>
    <n v="2909.5996100000002"/>
    <n v="0.70059000000000005"/>
    <n v="0.11377"/>
    <n v="1.5789999999999998E-2"/>
    <n v="0.31114000000000003"/>
    <n v="2.1263999999999998"/>
    <n v="5.8889100000000001"/>
  </r>
  <r>
    <x v="2"/>
    <x v="14"/>
    <x v="1"/>
    <x v="1"/>
    <n v="144.12"/>
    <n v="300"/>
    <n v="4815"/>
    <n v="1.1408"/>
    <n v="0.34877999999999998"/>
    <n v="0.16894000000000001"/>
    <n v="1.0056"/>
    <n v="3.4737499999999999"/>
    <n v="10.46508"/>
  </r>
  <r>
    <x v="2"/>
    <x v="14"/>
    <x v="1"/>
    <x v="2"/>
    <n v="63.13"/>
    <n v="300"/>
    <n v="3117.0002399999998"/>
    <n v="0.47010999999999997"/>
    <n v="4.5500000000000002E-3"/>
    <n v="2.8340000000000001E-2"/>
    <n v="0.40211999999999998"/>
    <n v="1.4245699999999999"/>
    <n v="6.7745899999999999"/>
  </r>
  <r>
    <x v="2"/>
    <x v="14"/>
    <x v="1"/>
    <x v="3"/>
    <n v="0"/>
    <n v="373"/>
    <n v="0"/>
    <n v="0"/>
    <n v="0"/>
    <n v="0"/>
    <n v="0"/>
    <n v="0"/>
    <n v="0"/>
  </r>
  <r>
    <x v="2"/>
    <x v="14"/>
    <x v="1"/>
    <x v="4"/>
    <n v="66.13"/>
    <n v="1050.71"/>
    <n v="6714.0507799999996"/>
    <n v="1.5970500000000001"/>
    <n v="1.56E-3"/>
    <n v="0.70474999999999999"/>
    <n v="1.89984"/>
    <n v="4.84354"/>
    <n v="11.57793"/>
  </r>
  <r>
    <x v="2"/>
    <x v="14"/>
    <x v="1"/>
    <x v="5"/>
    <n v="92.78"/>
    <n v="365.9"/>
    <n v="4255.3808600000002"/>
    <n v="0.84080999999999995"/>
    <n v="0.11194999999999999"/>
    <n v="0.54984999999999995"/>
    <n v="0.29109000000000002"/>
    <n v="2.5479099999999999"/>
    <n v="8.9354499999999994"/>
  </r>
  <r>
    <x v="2"/>
    <x v="14"/>
    <x v="1"/>
    <x v="6"/>
    <n v="323.64999999999998"/>
    <n v="469.14"/>
    <n v="20857.90625"/>
    <n v="3.7657799999999999"/>
    <n v="0"/>
    <n v="0.44890000000000002"/>
    <n v="2.0068299999999999"/>
    <n v="11.411440000000001"/>
    <n v="41.263849999999998"/>
  </r>
  <r>
    <x v="2"/>
    <x v="14"/>
    <x v="1"/>
    <x v="7"/>
    <n v="0.04"/>
    <n v="300"/>
    <n v="6"/>
    <n v="2.9999999999999997E-4"/>
    <n v="2.9E-4"/>
    <n v="0"/>
    <n v="0"/>
    <n v="8.9999999999999998E-4"/>
    <n v="1.304E-2"/>
  </r>
  <r>
    <x v="2"/>
    <x v="14"/>
    <x v="1"/>
    <x v="8"/>
    <n v="274.2"/>
    <n v="366.88"/>
    <n v="14539.460940000001"/>
    <n v="2.6551"/>
    <n v="4.8399999999999999E-2"/>
    <n v="1.66126"/>
    <n v="1.90459"/>
    <n v="8.0476700000000001"/>
    <n v="29.993069999999999"/>
  </r>
  <r>
    <x v="2"/>
    <x v="14"/>
    <x v="1"/>
    <x v="9"/>
    <n v="25"/>
    <n v="300"/>
    <n v="1059"/>
    <n v="0.18617"/>
    <n v="5.13E-3"/>
    <n v="1.9300000000000001E-3"/>
    <n v="0.1072"/>
    <n v="0.56413999999999997"/>
    <n v="2.3016700000000001"/>
  </r>
  <r>
    <x v="2"/>
    <x v="14"/>
    <x v="1"/>
    <x v="10"/>
    <n v="20.95"/>
    <n v="1198.17"/>
    <n v="3318.9201699999999"/>
    <n v="0.60699000000000003"/>
    <n v="2.777E-2"/>
    <n v="9.7099999999999999E-3"/>
    <n v="7.8469999999999998E-2"/>
    <n v="1.8410500000000001"/>
    <n v="5.6577200000000003"/>
  </r>
  <r>
    <x v="2"/>
    <x v="14"/>
    <x v="2"/>
    <x v="0"/>
    <n v="4.1500000000000004"/>
    <n v="1162.23"/>
    <n v="453.27001999999999"/>
    <n v="0.12199"/>
    <n v="1.48E-3"/>
    <n v="3.3800000000000002E-3"/>
    <n v="7.5670000000000001E-2"/>
    <n v="0.36967"/>
    <n v="0.77551999999999999"/>
  </r>
  <r>
    <x v="2"/>
    <x v="14"/>
    <x v="2"/>
    <x v="1"/>
    <n v="72.209999999999994"/>
    <n v="300"/>
    <n v="3207"/>
    <n v="0.54144000000000003"/>
    <n v="1.11E-2"/>
    <n v="0.13436999999999999"/>
    <n v="0.77473999999999998"/>
    <n v="1.6426499999999999"/>
    <n v="6.9702000000000002"/>
  </r>
  <r>
    <x v="2"/>
    <x v="14"/>
    <x v="2"/>
    <x v="2"/>
    <n v="0.82"/>
    <n v="300"/>
    <n v="27"/>
    <n v="6.11E-3"/>
    <n v="6.9999999999999994E-5"/>
    <n v="6.0000000000000002E-5"/>
    <n v="1.3600000000000001E-3"/>
    <n v="1.8499999999999999E-2"/>
    <n v="5.8680000000000003E-2"/>
  </r>
  <r>
    <x v="2"/>
    <x v="14"/>
    <x v="2"/>
    <x v="3"/>
    <n v="0.04"/>
    <n v="300"/>
    <n v="3"/>
    <n v="2.9999999999999997E-4"/>
    <n v="2.7999999999999998E-4"/>
    <n v="0"/>
    <n v="1.0000000000000001E-5"/>
    <n v="8.9999999999999998E-4"/>
    <n v="6.5199999999999998E-3"/>
  </r>
  <r>
    <x v="2"/>
    <x v="14"/>
    <x v="2"/>
    <x v="4"/>
    <n v="39.74"/>
    <n v="1260.69"/>
    <n v="6265.6289100000004"/>
    <n v="1.30522"/>
    <n v="0"/>
    <n v="1.8698999999999999"/>
    <n v="0.60063"/>
    <n v="3.9552299999999998"/>
    <n v="10.61571"/>
  </r>
  <r>
    <x v="2"/>
    <x v="14"/>
    <x v="2"/>
    <x v="5"/>
    <n v="9.5"/>
    <n v="416.27"/>
    <n v="532.82006999999999"/>
    <n v="0.10104"/>
    <n v="1.0710000000000001E-2"/>
    <n v="5.7090000000000002E-2"/>
    <n v="3.9260000000000003E-2"/>
    <n v="0.30619000000000002"/>
    <n v="1.07789"/>
  </r>
  <r>
    <x v="2"/>
    <x v="14"/>
    <x v="2"/>
    <x v="6"/>
    <n v="34.880000000000003"/>
    <n v="393.47"/>
    <n v="1613.2402300000001"/>
    <n v="0.35981999999999997"/>
    <n v="2.0060000000000001E-2"/>
    <n v="8.0999999999999996E-3"/>
    <n v="0.14415"/>
    <n v="1.0903499999999999"/>
    <n v="3.2960099999999999"/>
  </r>
  <r>
    <x v="2"/>
    <x v="14"/>
    <x v="2"/>
    <x v="7"/>
    <n v="0.23"/>
    <n v="300"/>
    <n v="15"/>
    <n v="1.7099999999999999E-3"/>
    <n v="1.6299999999999999E-3"/>
    <n v="0"/>
    <n v="6.0000000000000002E-5"/>
    <n v="5.1900000000000002E-3"/>
    <n v="3.2599999999999997E-2"/>
  </r>
  <r>
    <x v="2"/>
    <x v="14"/>
    <x v="2"/>
    <x v="8"/>
    <n v="46.94"/>
    <n v="437.56"/>
    <n v="2253.4101599999999"/>
    <n v="0.47831000000000001"/>
    <n v="1.99E-3"/>
    <n v="4.7160000000000001E-2"/>
    <n v="0.44444"/>
    <n v="1.4494199999999999"/>
    <n v="4.5266700000000002"/>
  </r>
  <r>
    <x v="2"/>
    <x v="14"/>
    <x v="2"/>
    <x v="9"/>
    <n v="7.24"/>
    <n v="383.33"/>
    <n v="318.15991000000002"/>
    <n v="7.0550000000000002E-2"/>
    <n v="5.5700000000000003E-3"/>
    <n v="9.7000000000000005E-4"/>
    <n v="3.1269999999999999E-2"/>
    <n v="0.21379999999999999"/>
    <n v="0.65610000000000002"/>
  </r>
  <r>
    <x v="2"/>
    <x v="14"/>
    <x v="2"/>
    <x v="10"/>
    <n v="20.3"/>
    <n v="346.13"/>
    <n v="758.02002000000005"/>
    <n v="0.17613999999999999"/>
    <n v="8.7000000000000001E-4"/>
    <n v="5.8300000000000001E-3"/>
    <n v="5.2949999999999997E-2"/>
    <n v="0.53412999999999999"/>
    <n v="1.5933900000000001"/>
  </r>
  <r>
    <x v="2"/>
    <x v="14"/>
    <x v="3"/>
    <x v="0"/>
    <n v="1.54"/>
    <n v="1215.3800000000001"/>
    <n v="158"/>
    <n v="4.2689999999999999E-2"/>
    <n v="5.9000000000000003E-4"/>
    <n v="1.2899999999999999E-3"/>
    <n v="1.8489999999999999E-2"/>
    <n v="0.12938"/>
    <n v="0.26373999999999997"/>
  </r>
  <r>
    <x v="2"/>
    <x v="14"/>
    <x v="3"/>
    <x v="1"/>
    <n v="8.56"/>
    <n v="300"/>
    <n v="231"/>
    <n v="6.472E-2"/>
    <n v="2.81E-3"/>
    <n v="6.9300000000000004E-3"/>
    <n v="6.3020000000000007E-2"/>
    <n v="0.19633999999999999"/>
    <n v="0.50205999999999995"/>
  </r>
  <r>
    <x v="2"/>
    <x v="14"/>
    <x v="3"/>
    <x v="2"/>
    <n v="0"/>
    <n v="373"/>
    <n v="0"/>
    <n v="0"/>
    <n v="0"/>
    <n v="0"/>
    <n v="0"/>
    <n v="0"/>
    <n v="0"/>
  </r>
  <r>
    <x v="2"/>
    <x v="14"/>
    <x v="3"/>
    <x v="3"/>
    <n v="0"/>
    <n v="373"/>
    <n v="0"/>
    <n v="0"/>
    <n v="0"/>
    <n v="0"/>
    <n v="0"/>
    <n v="0"/>
    <n v="0"/>
  </r>
  <r>
    <x v="2"/>
    <x v="14"/>
    <x v="3"/>
    <x v="4"/>
    <n v="8.8000000000000007"/>
    <n v="632.15"/>
    <n v="518.35986000000003"/>
    <n v="0.14237"/>
    <n v="1.0000000000000001E-5"/>
    <n v="2.656E-2"/>
    <n v="0.17196"/>
    <n v="0.43147000000000002"/>
    <n v="0.95357000000000003"/>
  </r>
  <r>
    <x v="2"/>
    <x v="14"/>
    <x v="3"/>
    <x v="5"/>
    <n v="0.81"/>
    <n v="1322"/>
    <n v="79.320009999999996"/>
    <n v="2.3279999999999999E-2"/>
    <n v="3.6999999999999999E-4"/>
    <n v="3.1800000000000001E-3"/>
    <n v="2.5100000000000001E-3"/>
    <n v="7.0550000000000002E-2"/>
    <n v="0.13597999999999999"/>
  </r>
  <r>
    <x v="2"/>
    <x v="14"/>
    <x v="3"/>
    <x v="6"/>
    <n v="19.45"/>
    <n v="382.29"/>
    <n v="661.37012000000004"/>
    <n v="0.18547"/>
    <n v="0"/>
    <n v="5.3600000000000002E-3"/>
    <n v="0.12422"/>
    <n v="0.56203999999999998"/>
    <n v="1.3630100000000001"/>
  </r>
  <r>
    <x v="2"/>
    <x v="14"/>
    <x v="3"/>
    <x v="7"/>
    <n v="0.04"/>
    <n v="300"/>
    <n v="6"/>
    <n v="2.9999999999999997E-4"/>
    <n v="2.9E-4"/>
    <n v="0"/>
    <n v="0"/>
    <n v="8.9999999999999998E-4"/>
    <n v="1.304E-2"/>
  </r>
  <r>
    <x v="2"/>
    <x v="14"/>
    <x v="3"/>
    <x v="8"/>
    <n v="10.47"/>
    <n v="335.57"/>
    <n v="302.01001000000002"/>
    <n v="8.7249999999999994E-2"/>
    <n v="3.7699999999999999E-3"/>
    <n v="8.4000000000000003E-4"/>
    <n v="2.758E-2"/>
    <n v="0.26439000000000001"/>
    <n v="0.64200000000000002"/>
  </r>
  <r>
    <x v="2"/>
    <x v="14"/>
    <x v="3"/>
    <x v="9"/>
    <n v="3.23"/>
    <n v="300"/>
    <n v="90.000010000000003"/>
    <n v="2.4049999999999998E-2"/>
    <n v="2.2000000000000001E-4"/>
    <n v="6.9999999999999994E-5"/>
    <n v="8.7799999999999996E-3"/>
    <n v="7.2889999999999996E-2"/>
    <n v="0.19561000000000001"/>
  </r>
  <r>
    <x v="2"/>
    <x v="14"/>
    <x v="3"/>
    <x v="10"/>
    <n v="0.56999999999999995"/>
    <n v="1120"/>
    <n v="22.399989999999999"/>
    <n v="1.051E-2"/>
    <n v="2.3600000000000001E-3"/>
    <n v="4.4999999999999999E-4"/>
    <n v="1.5200000000000001E-3"/>
    <n v="3.1919999999999997E-2"/>
    <n v="3.9199999999999999E-2"/>
  </r>
  <r>
    <x v="2"/>
    <x v="14"/>
    <x v="4"/>
    <x v="0"/>
    <n v="2.6"/>
    <n v="720.44"/>
    <n v="64.839969999999994"/>
    <n v="3.3980000000000003E-2"/>
    <n v="2.2000000000000001E-4"/>
    <n v="8.4000000000000003E-4"/>
    <n v="8.8599999999999998E-3"/>
    <n v="0.10298"/>
    <n v="0.11667"/>
  </r>
  <r>
    <x v="2"/>
    <x v="14"/>
    <x v="4"/>
    <x v="1"/>
    <n v="1.68"/>
    <n v="300"/>
    <n v="27"/>
    <n v="1.239E-2"/>
    <n v="-2.0000000000000002E-5"/>
    <n v="2.2399999999999998E-3"/>
    <n v="2.3500000000000001E-3"/>
    <n v="3.7960000000000001E-2"/>
    <n v="5.8680000000000003E-2"/>
  </r>
  <r>
    <x v="2"/>
    <x v="14"/>
    <x v="4"/>
    <x v="2"/>
    <n v="0"/>
    <n v="373"/>
    <n v="0"/>
    <n v="0"/>
    <n v="0"/>
    <n v="0"/>
    <n v="0"/>
    <n v="0"/>
    <n v="0"/>
  </r>
  <r>
    <x v="2"/>
    <x v="14"/>
    <x v="4"/>
    <x v="3"/>
    <n v="0.03"/>
    <n v="300"/>
    <n v="3"/>
    <n v="2.2000000000000001E-4"/>
    <n v="2.0000000000000001E-4"/>
    <n v="0"/>
    <n v="0"/>
    <n v="6.8000000000000005E-4"/>
    <n v="6.5199999999999998E-3"/>
  </r>
  <r>
    <x v="2"/>
    <x v="14"/>
    <x v="4"/>
    <x v="4"/>
    <n v="4.8600000000000003"/>
    <n v="1499.29"/>
    <n v="254.87988000000001"/>
    <n v="9.2850000000000002E-2"/>
    <n v="1.42E-3"/>
    <n v="6.7909999999999998E-2"/>
    <n v="1.6740000000000001E-2"/>
    <n v="0.28239999999999998"/>
    <n v="0.42302000000000001"/>
  </r>
  <r>
    <x v="2"/>
    <x v="14"/>
    <x v="4"/>
    <x v="5"/>
    <n v="1.08"/>
    <n v="589.86"/>
    <n v="41.28998"/>
    <n v="1.4239999999999999E-2"/>
    <n v="2.0000000000000002E-5"/>
    <n v="4.4200000000000003E-3"/>
    <n v="6.4999999999999997E-4"/>
    <n v="4.3139999999999998E-2"/>
    <n v="7.918E-2"/>
  </r>
  <r>
    <x v="2"/>
    <x v="14"/>
    <x v="4"/>
    <x v="6"/>
    <n v="1.46"/>
    <n v="373"/>
    <n v="0"/>
    <n v="2.2499999999999999E-2"/>
    <n v="3.5E-4"/>
    <n v="1.2E-4"/>
    <n v="1.8799999999999999E-3"/>
    <n v="6.8479999999999999E-2"/>
    <n v="0"/>
  </r>
  <r>
    <x v="2"/>
    <x v="14"/>
    <x v="4"/>
    <x v="7"/>
    <n v="0.15"/>
    <n v="300"/>
    <n v="18"/>
    <n v="1.1199999999999999E-3"/>
    <n v="1.06E-3"/>
    <n v="0"/>
    <n v="1.0000000000000001E-5"/>
    <n v="3.3800000000000002E-3"/>
    <n v="3.9120000000000002E-2"/>
  </r>
  <r>
    <x v="2"/>
    <x v="14"/>
    <x v="4"/>
    <x v="8"/>
    <n v="4.84"/>
    <n v="753.04"/>
    <n v="188.26000999999999"/>
    <n v="6.4310000000000006E-2"/>
    <n v="2.65E-3"/>
    <n v="1.3820000000000001E-2"/>
    <n v="1.8290000000000001E-2"/>
    <n v="0.19486000000000001"/>
    <n v="0.34423999999999999"/>
  </r>
  <r>
    <x v="2"/>
    <x v="14"/>
    <x v="4"/>
    <x v="9"/>
    <n v="0.75"/>
    <n v="309.67"/>
    <n v="18.579999999999998"/>
    <n v="5.8700000000000002E-3"/>
    <n v="6.6E-4"/>
    <n v="2.4000000000000001E-4"/>
    <n v="1.31E-3"/>
    <n v="1.7780000000000001E-2"/>
    <n v="4.0169999999999997E-2"/>
  </r>
  <r>
    <x v="2"/>
    <x v="14"/>
    <x v="4"/>
    <x v="10"/>
    <n v="4.55"/>
    <n v="434"/>
    <n v="8.6800499999999996"/>
    <n v="4.6769999999999999E-2"/>
    <n v="1.2239999999999999E-2"/>
    <n v="6.7000000000000002E-4"/>
    <n v="5.5799999999999999E-3"/>
    <n v="0.14219999999999999"/>
    <n v="1.7670000000000002E-2"/>
  </r>
  <r>
    <x v="2"/>
    <x v="14"/>
    <x v="5"/>
    <x v="0"/>
    <n v="0"/>
    <n v="373"/>
    <n v="0"/>
    <n v="0"/>
    <n v="0"/>
    <n v="0"/>
    <n v="0"/>
    <n v="0"/>
    <n v="0"/>
  </r>
  <r>
    <x v="2"/>
    <x v="14"/>
    <x v="5"/>
    <x v="1"/>
    <n v="0"/>
    <n v="373"/>
    <n v="0"/>
    <n v="0"/>
    <n v="0"/>
    <n v="0"/>
    <n v="0"/>
    <n v="0"/>
    <n v="0"/>
  </r>
  <r>
    <x v="2"/>
    <x v="14"/>
    <x v="5"/>
    <x v="2"/>
    <n v="0"/>
    <n v="373"/>
    <n v="0"/>
    <n v="0"/>
    <n v="0"/>
    <n v="0"/>
    <n v="0"/>
    <n v="0"/>
    <n v="0"/>
  </r>
  <r>
    <x v="2"/>
    <x v="14"/>
    <x v="5"/>
    <x v="3"/>
    <n v="0"/>
    <n v="373"/>
    <n v="0"/>
    <n v="0"/>
    <n v="0"/>
    <n v="0"/>
    <n v="0"/>
    <n v="0"/>
    <n v="0"/>
  </r>
  <r>
    <x v="2"/>
    <x v="14"/>
    <x v="5"/>
    <x v="4"/>
    <n v="0.13"/>
    <n v="1153.5"/>
    <n v="23.07"/>
    <n v="2.6700000000000001E-3"/>
    <n v="0"/>
    <n v="1.0300000000000001E-3"/>
    <n v="1.47E-3"/>
    <n v="8.0999999999999996E-3"/>
    <n v="3.8739999999999997E-2"/>
  </r>
  <r>
    <x v="2"/>
    <x v="14"/>
    <x v="5"/>
    <x v="5"/>
    <n v="0"/>
    <n v="373"/>
    <n v="0"/>
    <n v="0"/>
    <n v="0"/>
    <n v="0"/>
    <n v="0"/>
    <n v="0"/>
    <n v="0"/>
  </r>
  <r>
    <x v="2"/>
    <x v="14"/>
    <x v="5"/>
    <x v="6"/>
    <n v="0.01"/>
    <n v="373"/>
    <n v="0"/>
    <n v="6.9999999999999994E-5"/>
    <n v="0"/>
    <n v="0"/>
    <n v="1.0000000000000001E-5"/>
    <n v="2.3000000000000001E-4"/>
    <n v="0"/>
  </r>
  <r>
    <x v="2"/>
    <x v="14"/>
    <x v="5"/>
    <x v="7"/>
    <n v="0"/>
    <n v="373"/>
    <n v="0"/>
    <n v="0"/>
    <n v="0"/>
    <n v="0"/>
    <n v="0"/>
    <n v="0"/>
    <n v="0"/>
  </r>
  <r>
    <x v="2"/>
    <x v="14"/>
    <x v="5"/>
    <x v="8"/>
    <n v="0"/>
    <n v="373"/>
    <n v="0"/>
    <n v="0"/>
    <n v="0"/>
    <n v="0"/>
    <n v="0"/>
    <n v="0"/>
    <n v="0"/>
  </r>
  <r>
    <x v="2"/>
    <x v="14"/>
    <x v="5"/>
    <x v="9"/>
    <n v="0.3"/>
    <n v="361"/>
    <n v="18.05"/>
    <n v="2.6900000000000001E-3"/>
    <n v="0"/>
    <n v="4.2000000000000002E-4"/>
    <n v="3.2599999999999999E-3"/>
    <n v="8.1499999999999993E-3"/>
    <n v="3.8089999999999999E-2"/>
  </r>
  <r>
    <x v="2"/>
    <x v="14"/>
    <x v="5"/>
    <x v="10"/>
    <n v="0"/>
    <n v="373"/>
    <n v="0"/>
    <n v="0"/>
    <n v="0"/>
    <n v="0"/>
    <n v="0"/>
    <n v="0"/>
    <n v="0"/>
  </r>
  <r>
    <x v="2"/>
    <x v="14"/>
    <x v="6"/>
    <x v="0"/>
    <n v="1.27"/>
    <n v="739.87"/>
    <n v="110.97998"/>
    <n v="2.291E-2"/>
    <n v="5.6999999999999998E-4"/>
    <n v="3.5E-4"/>
    <n v="5.11E-3"/>
    <n v="6.9409999999999999E-2"/>
    <n v="0.20207"/>
  </r>
  <r>
    <x v="2"/>
    <x v="14"/>
    <x v="6"/>
    <x v="1"/>
    <n v="1.57"/>
    <n v="441.2"/>
    <n v="110.29998999999999"/>
    <n v="1.7950000000000001E-2"/>
    <n v="5.5000000000000003E-4"/>
    <n v="4.3099999999999996E-3"/>
    <n v="4.1399999999999996E-3"/>
    <n v="5.348E-2"/>
    <n v="0.22514999999999999"/>
  </r>
  <r>
    <x v="2"/>
    <x v="14"/>
    <x v="6"/>
    <x v="2"/>
    <n v="0.02"/>
    <n v="300"/>
    <n v="3"/>
    <n v="1.4999999999999999E-4"/>
    <n v="1.3999999999999999E-4"/>
    <n v="0"/>
    <n v="0"/>
    <n v="4.4999999999999999E-4"/>
    <n v="6.5199999999999998E-3"/>
  </r>
  <r>
    <x v="2"/>
    <x v="14"/>
    <x v="6"/>
    <x v="3"/>
    <n v="0.04"/>
    <n v="300"/>
    <n v="3"/>
    <n v="2.9999999999999997E-4"/>
    <n v="2.7999999999999998E-4"/>
    <n v="0"/>
    <n v="0"/>
    <n v="8.9999999999999998E-4"/>
    <n v="6.5199999999999998E-3"/>
  </r>
  <r>
    <x v="2"/>
    <x v="14"/>
    <x v="6"/>
    <x v="4"/>
    <n v="6.3"/>
    <n v="847.11"/>
    <n v="745.45996000000002"/>
    <n v="0.14979000000000001"/>
    <n v="0"/>
    <n v="5.9229999999999998E-2"/>
    <n v="9.8729999999999998E-2"/>
    <n v="0.45390999999999998"/>
    <n v="1.3274600000000001"/>
  </r>
  <r>
    <x v="2"/>
    <x v="14"/>
    <x v="6"/>
    <x v="5"/>
    <n v="0.78"/>
    <n v="601.45000000000005"/>
    <n v="66.16"/>
    <n v="1.1650000000000001E-2"/>
    <n v="0"/>
    <n v="4.47E-3"/>
    <n v="2.64E-3"/>
    <n v="3.5310000000000001E-2"/>
    <n v="0.12864999999999999"/>
  </r>
  <r>
    <x v="2"/>
    <x v="14"/>
    <x v="6"/>
    <x v="6"/>
    <n v="9.56"/>
    <n v="665.69"/>
    <n v="126.47999"/>
    <n v="9.6579999999999999E-2"/>
    <n v="0"/>
    <n v="3.5599999999999998E-3"/>
    <n v="3.2379999999999999E-2"/>
    <n v="0.29585"/>
    <n v="0.23411999999999999"/>
  </r>
  <r>
    <x v="2"/>
    <x v="14"/>
    <x v="6"/>
    <x v="7"/>
    <n v="0.19"/>
    <n v="300"/>
    <n v="15"/>
    <n v="1.41E-3"/>
    <n v="1.3500000000000001E-3"/>
    <n v="0"/>
    <n v="1.0000000000000001E-5"/>
    <n v="4.2900000000000004E-3"/>
    <n v="3.2599999999999997E-2"/>
  </r>
  <r>
    <x v="2"/>
    <x v="14"/>
    <x v="6"/>
    <x v="8"/>
    <n v="6.51"/>
    <n v="412.33"/>
    <n v="371.1001"/>
    <n v="6.7559999999999995E-2"/>
    <n v="1.5E-3"/>
    <n v="1.078E-2"/>
    <n v="2.085E-2"/>
    <n v="0.20472000000000001"/>
    <n v="0.7409"/>
  </r>
  <r>
    <x v="2"/>
    <x v="14"/>
    <x v="6"/>
    <x v="9"/>
    <n v="0.52"/>
    <n v="433.57"/>
    <n v="30.350010000000001"/>
    <n v="6.43E-3"/>
    <n v="9.5E-4"/>
    <n v="2.0000000000000001E-4"/>
    <n v="7.5000000000000002E-4"/>
    <n v="1.95E-2"/>
    <n v="6.1179999999999998E-2"/>
  </r>
  <r>
    <x v="2"/>
    <x v="14"/>
    <x v="6"/>
    <x v="10"/>
    <n v="0.93"/>
    <n v="300"/>
    <n v="12"/>
    <n v="8.2000000000000007E-3"/>
    <n v="5.64E-3"/>
    <n v="5.0000000000000002E-5"/>
    <n v="2.9999999999999997E-4"/>
    <n v="2.5190000000000001E-2"/>
    <n v="2.6079999999999999E-2"/>
  </r>
  <r>
    <x v="2"/>
    <x v="14"/>
    <x v="7"/>
    <x v="0"/>
    <n v="6.77"/>
    <n v="375"/>
    <n v="255"/>
    <n v="6.3070000000000001E-2"/>
    <n v="0"/>
    <n v="8.4000000000000003E-4"/>
    <n v="2.4819999999999998E-2"/>
    <n v="0.19112999999999999"/>
    <n v="0.52009000000000005"/>
  </r>
  <r>
    <x v="2"/>
    <x v="14"/>
    <x v="7"/>
    <x v="1"/>
    <n v="6.44"/>
    <n v="300"/>
    <n v="195.00002000000001"/>
    <n v="4.7960000000000003E-2"/>
    <n v="0"/>
    <n v="8.5900000000000004E-3"/>
    <n v="2.0289999999999999E-2"/>
    <n v="0.14532"/>
    <n v="0.42381999999999997"/>
  </r>
  <r>
    <x v="2"/>
    <x v="14"/>
    <x v="7"/>
    <x v="2"/>
    <n v="0.37"/>
    <n v="300"/>
    <n v="12"/>
    <n v="2.7599999999999999E-3"/>
    <n v="0"/>
    <n v="1E-4"/>
    <n v="1.7799999999999999E-3"/>
    <n v="8.3499999999999998E-3"/>
    <n v="2.6079999999999999E-2"/>
  </r>
  <r>
    <x v="2"/>
    <x v="14"/>
    <x v="7"/>
    <x v="3"/>
    <n v="0"/>
    <n v="373"/>
    <n v="0"/>
    <n v="0"/>
    <n v="0"/>
    <n v="0"/>
    <n v="0"/>
    <n v="0"/>
    <n v="0"/>
  </r>
  <r>
    <x v="2"/>
    <x v="14"/>
    <x v="7"/>
    <x v="4"/>
    <n v="7.98"/>
    <n v="1262.1199999999999"/>
    <n v="1072.7998"/>
    <n v="0.23943"/>
    <n v="0"/>
    <n v="9.1560000000000002E-2"/>
    <n v="0.36257"/>
    <n v="0.72553999999999996"/>
    <n v="1.80162"/>
  </r>
  <r>
    <x v="2"/>
    <x v="14"/>
    <x v="7"/>
    <x v="5"/>
    <n v="3.5"/>
    <n v="1362.94"/>
    <n v="449.77005000000003"/>
    <n v="0.11827"/>
    <n v="2.0000000000000002E-5"/>
    <n v="0.13183"/>
    <n v="1.9599999999999999E-2"/>
    <n v="0.35837999999999998"/>
    <n v="0.75622999999999996"/>
  </r>
  <r>
    <x v="2"/>
    <x v="14"/>
    <x v="7"/>
    <x v="6"/>
    <n v="7.86"/>
    <n v="413.86"/>
    <n v="343.5"/>
    <n v="8.2059999999999994E-2"/>
    <n v="7.5199999999999998E-3"/>
    <n v="5.96E-3"/>
    <n v="6.429E-2"/>
    <n v="0.24868000000000001"/>
    <n v="0.70169999999999999"/>
  </r>
  <r>
    <x v="2"/>
    <x v="14"/>
    <x v="7"/>
    <x v="7"/>
    <n v="0.04"/>
    <n v="300"/>
    <n v="6"/>
    <n v="2.9999999999999997E-4"/>
    <n v="2.9E-4"/>
    <n v="0"/>
    <n v="0"/>
    <n v="8.9999999999999998E-4"/>
    <n v="1.304E-2"/>
  </r>
  <r>
    <x v="2"/>
    <x v="14"/>
    <x v="7"/>
    <x v="8"/>
    <n v="21.87"/>
    <n v="346.78"/>
    <n v="794.12012000000004"/>
    <n v="0.18856999999999999"/>
    <n v="6.9999999999999994E-5"/>
    <n v="2.496E-2"/>
    <n v="7.7249999999999999E-2"/>
    <n v="0.57142000000000004"/>
    <n v="1.6747300000000001"/>
  </r>
  <r>
    <x v="2"/>
    <x v="14"/>
    <x v="7"/>
    <x v="9"/>
    <n v="0.03"/>
    <n v="300"/>
    <n v="3"/>
    <n v="2.2000000000000001E-4"/>
    <n v="1.4999999999999999E-4"/>
    <n v="0"/>
    <n v="1.1E-4"/>
    <n v="6.8000000000000005E-4"/>
    <n v="6.5199999999999998E-3"/>
  </r>
  <r>
    <x v="2"/>
    <x v="14"/>
    <x v="7"/>
    <x v="10"/>
    <n v="1.6"/>
    <n v="700.94"/>
    <n v="119.16003000000001"/>
    <n v="2.8729999999999999E-2"/>
    <n v="6.9999999999999994E-5"/>
    <n v="1.1E-4"/>
    <n v="1.4250000000000001E-2"/>
    <n v="8.7050000000000002E-2"/>
    <n v="0.22570000000000001"/>
  </r>
  <r>
    <x v="2"/>
    <x v="14"/>
    <x v="8"/>
    <x v="0"/>
    <n v="22.44"/>
    <n v="404.38"/>
    <n v="1031.1801800000001"/>
    <n v="0.22599"/>
    <n v="8.0199999999999994E-3"/>
    <n v="0.10742"/>
    <n v="8.2479999999999998E-2"/>
    <n v="0.68481999999999998"/>
    <n v="2.1224099999999999"/>
  </r>
  <r>
    <x v="2"/>
    <x v="14"/>
    <x v="8"/>
    <x v="1"/>
    <n v="12.41"/>
    <n v="1090.5"/>
    <n v="43.62012"/>
    <n v="0.12733"/>
    <n v="9.2469999999999997E-2"/>
    <n v="2.8E-3"/>
    <n v="9.9299999999999996E-3"/>
    <n v="0.39111000000000001"/>
    <n v="7.5889999999999999E-2"/>
  </r>
  <r>
    <x v="2"/>
    <x v="14"/>
    <x v="8"/>
    <x v="2"/>
    <n v="14.05"/>
    <n v="300"/>
    <n v="327"/>
    <n v="0.10463"/>
    <n v="4.6999999999999999E-4"/>
    <n v="1.6000000000000001E-3"/>
    <n v="7.5599999999999999E-3"/>
    <n v="0.31705"/>
    <n v="0.71070999999999995"/>
  </r>
  <r>
    <x v="2"/>
    <x v="14"/>
    <x v="8"/>
    <x v="3"/>
    <n v="0.47"/>
    <n v="300"/>
    <n v="18"/>
    <n v="3.5000000000000001E-3"/>
    <n v="1.0499999999999999E-3"/>
    <n v="8.1999999999999998E-4"/>
    <n v="4.4999999999999999E-4"/>
    <n v="1.061E-2"/>
    <n v="3.9120000000000002E-2"/>
  </r>
  <r>
    <x v="2"/>
    <x v="14"/>
    <x v="8"/>
    <x v="4"/>
    <n v="79.89"/>
    <n v="781.46"/>
    <n v="5728.0976600000004"/>
    <n v="1.43933"/>
    <n v="0"/>
    <n v="0.90137999999999996"/>
    <n v="0.73287000000000002"/>
    <n v="4.3661799999999999"/>
    <n v="10.408720000000001"/>
  </r>
  <r>
    <x v="2"/>
    <x v="14"/>
    <x v="8"/>
    <x v="5"/>
    <n v="47.7"/>
    <n v="486.21"/>
    <n v="2460.2402299999999"/>
    <n v="0.57784999999999997"/>
    <n v="8.0000000000000007E-5"/>
    <n v="0.75156999999999996"/>
    <n v="0.10373"/>
    <n v="1.7510600000000001"/>
    <n v="4.80314"/>
  </r>
  <r>
    <x v="2"/>
    <x v="14"/>
    <x v="8"/>
    <x v="6"/>
    <n v="169.67"/>
    <n v="440.87"/>
    <n v="5651.9960899999996"/>
    <n v="1.6804600000000001"/>
    <n v="-3.1E-4"/>
    <n v="0.16117999999999999"/>
    <n v="0.63056000000000001"/>
    <n v="5.0937799999999998"/>
    <n v="11.2456"/>
  </r>
  <r>
    <x v="2"/>
    <x v="14"/>
    <x v="8"/>
    <x v="7"/>
    <n v="0.22"/>
    <n v="300"/>
    <n v="15"/>
    <n v="1.64E-3"/>
    <n v="1.56E-3"/>
    <n v="0"/>
    <n v="2.0000000000000002E-5"/>
    <n v="4.96E-3"/>
    <n v="3.2599999999999997E-2"/>
  </r>
  <r>
    <x v="2"/>
    <x v="14"/>
    <x v="8"/>
    <x v="8"/>
    <n v="127.21"/>
    <n v="416.56"/>
    <n v="4203.0585899999996"/>
    <n v="1.22237"/>
    <n v="3.7949999999999998E-2"/>
    <n v="0.15483"/>
    <n v="0.31984000000000001"/>
    <n v="3.7047599999999998"/>
    <n v="8.4925700000000006"/>
  </r>
  <r>
    <x v="2"/>
    <x v="14"/>
    <x v="8"/>
    <x v="9"/>
    <n v="3.57"/>
    <n v="300"/>
    <n v="60"/>
    <n v="2.6579999999999999E-2"/>
    <n v="4.7099999999999998E-3"/>
    <n v="1.5299999999999999E-3"/>
    <n v="4.9899999999999996E-3"/>
    <n v="8.0560000000000007E-2"/>
    <n v="0.13041"/>
  </r>
  <r>
    <x v="2"/>
    <x v="14"/>
    <x v="8"/>
    <x v="10"/>
    <n v="63.12"/>
    <n v="351.71"/>
    <n v="1311.86914"/>
    <n v="0.55761000000000005"/>
    <n v="6.7710000000000006E-2"/>
    <n v="1.2460000000000001E-2"/>
    <n v="6.4280000000000004E-2"/>
    <n v="1.69662"/>
    <n v="2.7748599999999999"/>
  </r>
  <r>
    <x v="2"/>
    <x v="15"/>
    <x v="0"/>
    <x v="0"/>
    <n v="7.18"/>
    <n v="300"/>
    <n v="69"/>
    <n v="6.1990000000000003E-2"/>
    <n v="4.4979999999999999E-2"/>
    <n v="9.0000000000000006E-5"/>
    <n v="4.1000000000000003E-3"/>
    <n v="0.19053999999999999"/>
    <n v="0.14960999999999999"/>
  </r>
  <r>
    <x v="2"/>
    <x v="15"/>
    <x v="0"/>
    <x v="1"/>
    <n v="20.53"/>
    <n v="312"/>
    <n v="333.83983999999998"/>
    <n v="0.17682999999999999"/>
    <n v="6.1929999999999999E-2"/>
    <n v="1.7319999999999999E-2"/>
    <n v="2.861E-2"/>
    <n v="0.54234000000000004"/>
    <n v="0.71931999999999996"/>
  </r>
  <r>
    <x v="2"/>
    <x v="15"/>
    <x v="0"/>
    <x v="2"/>
    <n v="0"/>
    <n v="373"/>
    <n v="0"/>
    <n v="0"/>
    <n v="0"/>
    <n v="0"/>
    <n v="0"/>
    <n v="0"/>
    <n v="0"/>
  </r>
  <r>
    <x v="2"/>
    <x v="15"/>
    <x v="0"/>
    <x v="3"/>
    <n v="0.06"/>
    <n v="300"/>
    <n v="3"/>
    <n v="4.4999999999999999E-4"/>
    <n v="3.5E-4"/>
    <n v="1.0000000000000001E-5"/>
    <n v="1.0000000000000001E-5"/>
    <n v="1.3500000000000001E-3"/>
    <n v="6.4999999999999997E-3"/>
  </r>
  <r>
    <x v="2"/>
    <x v="15"/>
    <x v="0"/>
    <x v="4"/>
    <n v="9.1199999999999992"/>
    <n v="892.38"/>
    <n v="1026.2402300000001"/>
    <n v="0.17752999999999999"/>
    <n v="0"/>
    <n v="1.06E-2"/>
    <n v="4.8210000000000003E-2"/>
    <n v="0.53798000000000001"/>
    <n v="1.7823199999999999"/>
  </r>
  <r>
    <x v="2"/>
    <x v="15"/>
    <x v="0"/>
    <x v="5"/>
    <n v="7.73"/>
    <n v="389.25"/>
    <n v="342.54003999999998"/>
    <n v="7.0559999999999998E-2"/>
    <n v="5.8599999999999998E-3"/>
    <n v="1.221E-2"/>
    <n v="1.0019999999999999E-2"/>
    <n v="0.21382000000000001"/>
    <n v="0.70962999999999998"/>
  </r>
  <r>
    <x v="2"/>
    <x v="15"/>
    <x v="0"/>
    <x v="6"/>
    <n v="3.54"/>
    <n v="478.62"/>
    <n v="201.02001999999999"/>
    <n v="4.342E-2"/>
    <n v="1.1E-4"/>
    <n v="1.3999999999999999E-4"/>
    <n v="1.204E-2"/>
    <n v="0.13158"/>
    <n v="0.40296999999999999"/>
  </r>
  <r>
    <x v="2"/>
    <x v="15"/>
    <x v="0"/>
    <x v="7"/>
    <n v="0.06"/>
    <n v="300"/>
    <n v="6"/>
    <n v="4.4999999999999999E-4"/>
    <n v="4.4000000000000002E-4"/>
    <n v="0"/>
    <n v="0"/>
    <n v="1.3500000000000001E-3"/>
    <n v="1.3010000000000001E-2"/>
  </r>
  <r>
    <x v="2"/>
    <x v="15"/>
    <x v="0"/>
    <x v="8"/>
    <n v="4.91"/>
    <n v="410.15"/>
    <n v="192.77001999999999"/>
    <n v="4.9579999999999999E-2"/>
    <n v="1.08E-3"/>
    <n v="1.4499999999999999E-3"/>
    <n v="8.0499999999999999E-3"/>
    <n v="0.15024000000000001"/>
    <n v="0.39651999999999998"/>
  </r>
  <r>
    <x v="2"/>
    <x v="15"/>
    <x v="0"/>
    <x v="9"/>
    <n v="4.82"/>
    <n v="300"/>
    <n v="198"/>
    <n v="3.5889999999999998E-2"/>
    <n v="1.1900000000000001E-3"/>
    <n v="6.2E-4"/>
    <n v="1.6629999999999999E-2"/>
    <n v="0.10877000000000001"/>
    <n v="0.42931000000000002"/>
  </r>
  <r>
    <x v="2"/>
    <x v="15"/>
    <x v="0"/>
    <x v="10"/>
    <n v="7.11"/>
    <n v="605.41999999999996"/>
    <n v="405.62988000000001"/>
    <n v="9.5219999999999999E-2"/>
    <n v="6.9999999999999994E-5"/>
    <n v="7.5000000000000002E-4"/>
    <n v="1.6279999999999999E-2"/>
    <n v="0.28854000000000002"/>
    <n v="0.75187000000000004"/>
  </r>
  <r>
    <x v="2"/>
    <x v="15"/>
    <x v="1"/>
    <x v="0"/>
    <n v="82.05"/>
    <n v="414.54"/>
    <n v="3005.44922"/>
    <n v="0.77519000000000005"/>
    <n v="0.12057"/>
    <n v="1.7579999999999998E-2"/>
    <n v="0.34655000000000002"/>
    <n v="2.3524699999999998"/>
    <n v="6.0626899999999999"/>
  </r>
  <r>
    <x v="2"/>
    <x v="15"/>
    <x v="1"/>
    <x v="1"/>
    <n v="160.78"/>
    <n v="300"/>
    <n v="4998"/>
    <n v="1.2648600000000001"/>
    <n v="0.38294"/>
    <n v="0.18787000000000001"/>
    <n v="1.1182700000000001"/>
    <n v="3.8496899999999998"/>
    <n v="10.83695"/>
  </r>
  <r>
    <x v="2"/>
    <x v="15"/>
    <x v="1"/>
    <x v="2"/>
    <n v="74.28"/>
    <n v="300"/>
    <n v="3345"/>
    <n v="0.55313999999999997"/>
    <n v="6.5599999999999999E-3"/>
    <n v="3.3239999999999999E-2"/>
    <n v="0.47164"/>
    <n v="1.67618"/>
    <n v="7.2528199999999998"/>
  </r>
  <r>
    <x v="2"/>
    <x v="15"/>
    <x v="1"/>
    <x v="3"/>
    <n v="0.01"/>
    <n v="300"/>
    <n v="3"/>
    <n v="6.9999999999999994E-5"/>
    <n v="6.9999999999999994E-5"/>
    <n v="0"/>
    <n v="0"/>
    <n v="2.3000000000000001E-4"/>
    <n v="6.4999999999999997E-3"/>
  </r>
  <r>
    <x v="2"/>
    <x v="15"/>
    <x v="1"/>
    <x v="4"/>
    <n v="72.709999999999994"/>
    <n v="1052.04"/>
    <n v="6922.4497099999999"/>
    <n v="1.76888"/>
    <n v="1.56E-3"/>
    <n v="0.76978999999999997"/>
    <n v="2.1118000000000001"/>
    <n v="5.3642399999999997"/>
    <n v="11.907120000000001"/>
  </r>
  <r>
    <x v="2"/>
    <x v="15"/>
    <x v="1"/>
    <x v="5"/>
    <n v="104.84"/>
    <n v="365.67"/>
    <n v="4410"/>
    <n v="0.95028000000000001"/>
    <n v="0.12604000000000001"/>
    <n v="0.62139999999999995"/>
    <n v="0.32896999999999998"/>
    <n v="2.8796300000000001"/>
    <n v="9.2389799999999997"/>
  </r>
  <r>
    <x v="2"/>
    <x v="15"/>
    <x v="1"/>
    <x v="6"/>
    <n v="370.63"/>
    <n v="466.1"/>
    <n v="21897.609380000002"/>
    <n v="4.3093300000000001"/>
    <n v="0"/>
    <n v="0.51304000000000005"/>
    <n v="2.2935699999999999"/>
    <n v="13.05856"/>
    <n v="43.278379999999999"/>
  </r>
  <r>
    <x v="2"/>
    <x v="15"/>
    <x v="1"/>
    <x v="7"/>
    <n v="7.0000000000000007E-2"/>
    <n v="300"/>
    <n v="9"/>
    <n v="5.1999999999999995E-4"/>
    <n v="5.1000000000000004E-4"/>
    <n v="0"/>
    <n v="1.0000000000000001E-5"/>
    <n v="1.58E-3"/>
    <n v="1.951E-2"/>
  </r>
  <r>
    <x v="2"/>
    <x v="15"/>
    <x v="1"/>
    <x v="8"/>
    <n v="315.18"/>
    <n v="366.89"/>
    <n v="15034.976559999999"/>
    <n v="3.0283000000000002"/>
    <n v="5.108E-2"/>
    <n v="1.8844399999999999"/>
    <n v="2.1629200000000002"/>
    <n v="9.1785899999999998"/>
    <n v="30.940940000000001"/>
  </r>
  <r>
    <x v="2"/>
    <x v="15"/>
    <x v="1"/>
    <x v="9"/>
    <n v="28.77"/>
    <n v="300"/>
    <n v="1131"/>
    <n v="0.21424000000000001"/>
    <n v="6.1000000000000004E-3"/>
    <n v="2.2399999999999998E-3"/>
    <n v="0.1241"/>
    <n v="0.64922000000000002"/>
    <n v="2.4523000000000001"/>
  </r>
  <r>
    <x v="2"/>
    <x v="15"/>
    <x v="1"/>
    <x v="10"/>
    <n v="23.96"/>
    <n v="1173.8900000000001"/>
    <n v="3533.4003899999998"/>
    <n v="0.69469999999999998"/>
    <n v="3.09E-2"/>
    <n v="1.11E-2"/>
    <n v="8.974E-2"/>
    <n v="2.10683"/>
    <n v="6.0195100000000004"/>
  </r>
  <r>
    <x v="2"/>
    <x v="15"/>
    <x v="2"/>
    <x v="0"/>
    <n v="4.5599999999999996"/>
    <n v="1129.6099999999999"/>
    <n v="463.14013999999997"/>
    <n v="0.13349"/>
    <n v="1.7700000000000001E-3"/>
    <n v="3.6900000000000001E-3"/>
    <n v="8.2669999999999993E-2"/>
    <n v="0.40450000000000003"/>
    <n v="0.79322000000000004"/>
  </r>
  <r>
    <x v="2"/>
    <x v="15"/>
    <x v="2"/>
    <x v="1"/>
    <n v="84.01"/>
    <n v="300"/>
    <n v="3539.9997600000002"/>
    <n v="0.62931999999999999"/>
    <n v="1.1169999999999999E-2"/>
    <n v="0.15668000000000001"/>
    <n v="0.90342"/>
    <n v="1.90893"/>
    <n v="7.67563"/>
  </r>
  <r>
    <x v="2"/>
    <x v="15"/>
    <x v="2"/>
    <x v="2"/>
    <n v="0.92"/>
    <n v="300"/>
    <n v="30"/>
    <n v="6.8500000000000002E-3"/>
    <n v="1.3999999999999999E-4"/>
    <n v="6.9999999999999994E-5"/>
    <n v="1.5100000000000001E-3"/>
    <n v="2.0760000000000001E-2"/>
    <n v="6.5049999999999997E-2"/>
  </r>
  <r>
    <x v="2"/>
    <x v="15"/>
    <x v="2"/>
    <x v="3"/>
    <n v="0.06"/>
    <n v="300"/>
    <n v="6"/>
    <n v="4.4999999999999999E-4"/>
    <n v="4.0999999999999999E-4"/>
    <n v="1.0000000000000001E-5"/>
    <n v="1.0000000000000001E-5"/>
    <n v="1.3500000000000001E-3"/>
    <n v="1.3010000000000001E-2"/>
  </r>
  <r>
    <x v="2"/>
    <x v="15"/>
    <x v="2"/>
    <x v="4"/>
    <n v="44.86"/>
    <n v="1261.3900000000001"/>
    <n v="6458.3398399999996"/>
    <n v="1.46553"/>
    <n v="0"/>
    <n v="2.09659"/>
    <n v="0.67486999999999997"/>
    <n v="4.44102"/>
    <n v="10.91558"/>
  </r>
  <r>
    <x v="2"/>
    <x v="15"/>
    <x v="2"/>
    <x v="5"/>
    <n v="10.86"/>
    <n v="412.31"/>
    <n v="560.73999000000003"/>
    <n v="0.11496000000000001"/>
    <n v="1.238E-2"/>
    <n v="6.4710000000000004E-2"/>
    <n v="4.4499999999999998E-2"/>
    <n v="0.34837000000000001"/>
    <n v="1.1343399999999999"/>
  </r>
  <r>
    <x v="2"/>
    <x v="15"/>
    <x v="2"/>
    <x v="6"/>
    <n v="39.049999999999997"/>
    <n v="392.68"/>
    <n v="1637.4794899999999"/>
    <n v="0.40045999999999998"/>
    <n v="2.265E-2"/>
    <n v="8.9700000000000005E-3"/>
    <n v="0.15964"/>
    <n v="1.2135199999999999"/>
    <n v="3.3393799999999998"/>
  </r>
  <r>
    <x v="2"/>
    <x v="15"/>
    <x v="2"/>
    <x v="7"/>
    <n v="0.3"/>
    <n v="300"/>
    <n v="21"/>
    <n v="2.2300000000000002E-3"/>
    <n v="2.1299999999999999E-3"/>
    <n v="0"/>
    <n v="8.0000000000000007E-5"/>
    <n v="6.77E-3"/>
    <n v="4.5530000000000001E-2"/>
  </r>
  <r>
    <x v="2"/>
    <x v="15"/>
    <x v="2"/>
    <x v="8"/>
    <n v="52.28"/>
    <n v="440.84"/>
    <n v="2354.0703100000001"/>
    <n v="0.53673999999999999"/>
    <n v="2.5500000000000002E-3"/>
    <n v="5.3199999999999997E-2"/>
    <n v="0.50134999999999996"/>
    <n v="1.62649"/>
    <n v="4.7102399999999998"/>
  </r>
  <r>
    <x v="2"/>
    <x v="15"/>
    <x v="2"/>
    <x v="9"/>
    <n v="8.09"/>
    <n v="381.36"/>
    <n v="324.15991000000002"/>
    <n v="7.8600000000000003E-2"/>
    <n v="6.3699999999999998E-3"/>
    <n v="1.08E-3"/>
    <n v="3.4759999999999999E-2"/>
    <n v="0.23818"/>
    <n v="0.66754999999999998"/>
  </r>
  <r>
    <x v="2"/>
    <x v="15"/>
    <x v="2"/>
    <x v="10"/>
    <n v="22.58"/>
    <n v="345.38"/>
    <n v="787.45996000000002"/>
    <n v="0.19569"/>
    <n v="1.09E-3"/>
    <n v="6.4599999999999996E-3"/>
    <n v="5.876E-2"/>
    <n v="0.59336"/>
    <n v="1.65245"/>
  </r>
  <r>
    <x v="2"/>
    <x v="15"/>
    <x v="3"/>
    <x v="0"/>
    <n v="1.68"/>
    <n v="1150"/>
    <n v="161"/>
    <n v="4.6690000000000002E-2"/>
    <n v="6.7000000000000002E-4"/>
    <n v="1.41E-3"/>
    <n v="2.0230000000000001E-2"/>
    <n v="0.14149"/>
    <n v="0.26962000000000003"/>
  </r>
  <r>
    <x v="2"/>
    <x v="15"/>
    <x v="3"/>
    <x v="1"/>
    <n v="9.35"/>
    <n v="300"/>
    <n v="236.99997999999999"/>
    <n v="7.0599999999999996E-2"/>
    <n v="2.81E-3"/>
    <n v="7.5900000000000004E-3"/>
    <n v="6.9080000000000003E-2"/>
    <n v="0.21417"/>
    <n v="0.51388"/>
  </r>
  <r>
    <x v="2"/>
    <x v="15"/>
    <x v="3"/>
    <x v="2"/>
    <n v="0"/>
    <n v="373"/>
    <n v="0"/>
    <n v="0"/>
    <n v="0"/>
    <n v="0"/>
    <n v="0"/>
    <n v="0"/>
    <n v="0"/>
  </r>
  <r>
    <x v="2"/>
    <x v="15"/>
    <x v="3"/>
    <x v="3"/>
    <n v="0"/>
    <n v="373"/>
    <n v="0"/>
    <n v="0"/>
    <n v="0"/>
    <n v="0"/>
    <n v="0"/>
    <n v="0"/>
    <n v="0"/>
  </r>
  <r>
    <x v="2"/>
    <x v="15"/>
    <x v="3"/>
    <x v="4"/>
    <n v="9.65"/>
    <n v="640.41999999999996"/>
    <n v="544.35986000000003"/>
    <n v="0.15589"/>
    <n v="1.0000000000000001E-5"/>
    <n v="2.9069999999999999E-2"/>
    <n v="0.18829000000000001"/>
    <n v="0.47242000000000001"/>
    <n v="0.99631999999999998"/>
  </r>
  <r>
    <x v="2"/>
    <x v="15"/>
    <x v="3"/>
    <x v="5"/>
    <n v="0.87"/>
    <n v="1322"/>
    <n v="79.320009999999996"/>
    <n v="2.5250000000000002E-2"/>
    <n v="3.6999999999999999E-4"/>
    <n v="3.4499999999999999E-3"/>
    <n v="2.7200000000000002E-3"/>
    <n v="7.6520000000000005E-2"/>
    <n v="0.13564999999999999"/>
  </r>
  <r>
    <x v="2"/>
    <x v="15"/>
    <x v="3"/>
    <x v="6"/>
    <n v="21.21"/>
    <n v="387.8"/>
    <n v="682.53026999999997"/>
    <n v="0.20241999999999999"/>
    <n v="0"/>
    <n v="5.8599999999999998E-3"/>
    <n v="0.13569999999999999"/>
    <n v="0.61338000000000004"/>
    <n v="1.3987000000000001"/>
  </r>
  <r>
    <x v="2"/>
    <x v="15"/>
    <x v="3"/>
    <x v="7"/>
    <n v="7.0000000000000007E-2"/>
    <n v="300"/>
    <n v="9"/>
    <n v="5.1999999999999995E-4"/>
    <n v="5.1000000000000004E-4"/>
    <n v="0"/>
    <n v="0"/>
    <n v="1.58E-3"/>
    <n v="1.951E-2"/>
  </r>
  <r>
    <x v="2"/>
    <x v="15"/>
    <x v="3"/>
    <x v="8"/>
    <n v="11.41"/>
    <n v="334.05"/>
    <n v="314.01001000000002"/>
    <n v="9.5039999999999999E-2"/>
    <n v="4.3600000000000002E-3"/>
    <n v="9.1E-4"/>
    <n v="2.9960000000000001E-2"/>
    <n v="0.28800999999999999"/>
    <n v="0.66649000000000003"/>
  </r>
  <r>
    <x v="2"/>
    <x v="15"/>
    <x v="3"/>
    <x v="9"/>
    <n v="3.54"/>
    <n v="300"/>
    <n v="93"/>
    <n v="2.6360000000000001E-2"/>
    <n v="3.6999999999999999E-4"/>
    <n v="6.9999999999999994E-5"/>
    <n v="9.5700000000000004E-3"/>
    <n v="7.9880000000000007E-2"/>
    <n v="0.20165"/>
  </r>
  <r>
    <x v="2"/>
    <x v="15"/>
    <x v="3"/>
    <x v="10"/>
    <n v="0.59"/>
    <n v="1120"/>
    <n v="22.399989999999999"/>
    <n v="1.107E-2"/>
    <n v="2.3600000000000001E-3"/>
    <n v="4.8000000000000001E-4"/>
    <n v="1.6299999999999999E-3"/>
    <n v="3.3599999999999998E-2"/>
    <n v="3.9100000000000003E-2"/>
  </r>
  <r>
    <x v="2"/>
    <x v="15"/>
    <x v="4"/>
    <x v="0"/>
    <n v="2.72"/>
    <n v="765"/>
    <n v="91.800049999999999"/>
    <n v="3.6260000000000001E-2"/>
    <n v="3.6999999999999999E-4"/>
    <n v="8.9999999999999998E-4"/>
    <n v="9.5099999999999994E-3"/>
    <n v="0.10989"/>
    <n v="0.16311999999999999"/>
  </r>
  <r>
    <x v="2"/>
    <x v="15"/>
    <x v="4"/>
    <x v="1"/>
    <n v="1.79"/>
    <n v="300"/>
    <n v="33"/>
    <n v="1.321E-2"/>
    <n v="5.0000000000000002E-5"/>
    <n v="2.3700000000000001E-3"/>
    <n v="2.49E-3"/>
    <n v="4.0439999999999997E-2"/>
    <n v="7.1550000000000002E-2"/>
  </r>
  <r>
    <x v="2"/>
    <x v="15"/>
    <x v="4"/>
    <x v="2"/>
    <n v="0.01"/>
    <n v="300"/>
    <n v="3"/>
    <n v="6.9999999999999994E-5"/>
    <n v="6.9999999999999994E-5"/>
    <n v="0"/>
    <n v="0"/>
    <n v="2.3000000000000001E-4"/>
    <n v="6.4999999999999997E-3"/>
  </r>
  <r>
    <x v="2"/>
    <x v="15"/>
    <x v="4"/>
    <x v="3"/>
    <n v="0.05"/>
    <n v="300"/>
    <n v="6"/>
    <n v="3.6999999999999999E-4"/>
    <n v="3.4000000000000002E-4"/>
    <n v="0"/>
    <n v="0"/>
    <n v="1.1299999999999999E-3"/>
    <n v="1.3010000000000001E-2"/>
  </r>
  <r>
    <x v="2"/>
    <x v="15"/>
    <x v="4"/>
    <x v="4"/>
    <n v="5.04"/>
    <n v="1478.61"/>
    <n v="266.1499"/>
    <n v="9.9460000000000007E-2"/>
    <n v="1.42E-3"/>
    <n v="7.0800000000000002E-2"/>
    <n v="1.8079999999999999E-2"/>
    <n v="0.30242000000000002"/>
    <n v="0.44179000000000002"/>
  </r>
  <r>
    <x v="2"/>
    <x v="15"/>
    <x v="4"/>
    <x v="5"/>
    <n v="1.1599999999999999"/>
    <n v="565"/>
    <n v="45.200020000000002"/>
    <n v="1.536E-2"/>
    <n v="2.0000000000000002E-5"/>
    <n v="4.7699999999999999E-3"/>
    <n v="6.9999999999999999E-4"/>
    <n v="4.6539999999999998E-2"/>
    <n v="8.7120000000000003E-2"/>
  </r>
  <r>
    <x v="2"/>
    <x v="15"/>
    <x v="4"/>
    <x v="6"/>
    <n v="1.46"/>
    <n v="373"/>
    <n v="0"/>
    <n v="2.2499999999999999E-2"/>
    <n v="3.5E-4"/>
    <n v="1.2E-4"/>
    <n v="1.8799999999999999E-3"/>
    <n v="6.8479999999999999E-2"/>
    <n v="0"/>
  </r>
  <r>
    <x v="2"/>
    <x v="15"/>
    <x v="4"/>
    <x v="7"/>
    <n v="0.21"/>
    <n v="300"/>
    <n v="18"/>
    <n v="1.56E-3"/>
    <n v="1.49E-3"/>
    <n v="0"/>
    <n v="1.0000000000000001E-5"/>
    <n v="4.7400000000000003E-3"/>
    <n v="3.9030000000000002E-2"/>
  </r>
  <r>
    <x v="2"/>
    <x v="15"/>
    <x v="4"/>
    <x v="8"/>
    <n v="5.12"/>
    <n v="714.07"/>
    <n v="199.93994000000001"/>
    <n v="6.9269999999999998E-2"/>
    <n v="3.2100000000000002E-3"/>
    <n v="1.4970000000000001E-2"/>
    <n v="1.9820000000000001E-2"/>
    <n v="0.2099"/>
    <n v="0.36754999999999999"/>
  </r>
  <r>
    <x v="2"/>
    <x v="15"/>
    <x v="4"/>
    <x v="9"/>
    <n v="0.84"/>
    <n v="309.67"/>
    <n v="27.870010000000001"/>
    <n v="6.5599999999999999E-3"/>
    <n v="1.09E-3"/>
    <n v="2.5000000000000001E-4"/>
    <n v="1.39E-3"/>
    <n v="1.9869999999999999E-2"/>
    <n v="6.012E-2"/>
  </r>
  <r>
    <x v="2"/>
    <x v="15"/>
    <x v="4"/>
    <x v="10"/>
    <n v="4.57"/>
    <n v="434"/>
    <n v="8.6800499999999996"/>
    <n v="4.6989999999999997E-2"/>
    <n v="1.2319999999999999E-2"/>
    <n v="6.7000000000000002E-4"/>
    <n v="5.6100000000000004E-3"/>
    <n v="0.14285999999999999"/>
    <n v="1.762E-2"/>
  </r>
  <r>
    <x v="2"/>
    <x v="15"/>
    <x v="5"/>
    <x v="0"/>
    <n v="0"/>
    <n v="373"/>
    <n v="0"/>
    <n v="0"/>
    <n v="0"/>
    <n v="0"/>
    <n v="0"/>
    <n v="0"/>
    <n v="0"/>
  </r>
  <r>
    <x v="2"/>
    <x v="15"/>
    <x v="5"/>
    <x v="1"/>
    <n v="0"/>
    <n v="373"/>
    <n v="0"/>
    <n v="0"/>
    <n v="0"/>
    <n v="0"/>
    <n v="0"/>
    <n v="0"/>
    <n v="0"/>
  </r>
  <r>
    <x v="2"/>
    <x v="15"/>
    <x v="5"/>
    <x v="2"/>
    <n v="0"/>
    <n v="373"/>
    <n v="0"/>
    <n v="0"/>
    <n v="0"/>
    <n v="0"/>
    <n v="0"/>
    <n v="0"/>
    <n v="0"/>
  </r>
  <r>
    <x v="2"/>
    <x v="15"/>
    <x v="5"/>
    <x v="3"/>
    <n v="0"/>
    <n v="373"/>
    <n v="0"/>
    <n v="0"/>
    <n v="0"/>
    <n v="0"/>
    <n v="0"/>
    <n v="0"/>
    <n v="0"/>
  </r>
  <r>
    <x v="2"/>
    <x v="15"/>
    <x v="5"/>
    <x v="4"/>
    <n v="0.15"/>
    <n v="1153.5"/>
    <n v="23.07"/>
    <n v="3.2399999999999998E-3"/>
    <n v="0"/>
    <n v="1.2600000000000001E-3"/>
    <n v="1.7899999999999999E-3"/>
    <n v="9.8300000000000002E-3"/>
    <n v="3.8640000000000001E-2"/>
  </r>
  <r>
    <x v="2"/>
    <x v="15"/>
    <x v="5"/>
    <x v="5"/>
    <n v="0.01"/>
    <n v="482"/>
    <n v="4.82"/>
    <n v="1.2E-4"/>
    <n v="0"/>
    <n v="8.0000000000000007E-5"/>
    <n v="3.0000000000000001E-5"/>
    <n v="3.6000000000000002E-4"/>
    <n v="9.6900000000000007E-3"/>
  </r>
  <r>
    <x v="2"/>
    <x v="15"/>
    <x v="5"/>
    <x v="6"/>
    <n v="0.01"/>
    <n v="373"/>
    <n v="0"/>
    <n v="6.9999999999999994E-5"/>
    <n v="0"/>
    <n v="0"/>
    <n v="1.0000000000000001E-5"/>
    <n v="2.3000000000000001E-4"/>
    <n v="0"/>
  </r>
  <r>
    <x v="2"/>
    <x v="15"/>
    <x v="5"/>
    <x v="7"/>
    <n v="0"/>
    <n v="373"/>
    <n v="0"/>
    <n v="0"/>
    <n v="0"/>
    <n v="0"/>
    <n v="0"/>
    <n v="0"/>
    <n v="0"/>
  </r>
  <r>
    <x v="2"/>
    <x v="15"/>
    <x v="5"/>
    <x v="8"/>
    <n v="0"/>
    <n v="373"/>
    <n v="0"/>
    <n v="0"/>
    <n v="0"/>
    <n v="0"/>
    <n v="0"/>
    <n v="0"/>
    <n v="0"/>
  </r>
  <r>
    <x v="2"/>
    <x v="15"/>
    <x v="5"/>
    <x v="9"/>
    <n v="0.36"/>
    <n v="361"/>
    <n v="21.66"/>
    <n v="3.2299999999999998E-3"/>
    <n v="0"/>
    <n v="5.0000000000000001E-4"/>
    <n v="3.9100000000000003E-3"/>
    <n v="9.7800000000000005E-3"/>
    <n v="4.5589999999999999E-2"/>
  </r>
  <r>
    <x v="2"/>
    <x v="15"/>
    <x v="5"/>
    <x v="10"/>
    <n v="0"/>
    <n v="373"/>
    <n v="0"/>
    <n v="0"/>
    <n v="0"/>
    <n v="0"/>
    <n v="0"/>
    <n v="0"/>
    <n v="0"/>
  </r>
  <r>
    <x v="2"/>
    <x v="15"/>
    <x v="6"/>
    <x v="0"/>
    <n v="1.39"/>
    <n v="805.42"/>
    <n v="96.650019999999998"/>
    <n v="2.5309999999999999E-2"/>
    <n v="7.7999999999999999E-4"/>
    <n v="3.8000000000000002E-4"/>
    <n v="5.64E-3"/>
    <n v="7.6679999999999998E-2"/>
    <n v="0.17324000000000001"/>
  </r>
  <r>
    <x v="2"/>
    <x v="15"/>
    <x v="6"/>
    <x v="1"/>
    <n v="1.81"/>
    <n v="441.46"/>
    <n v="105.95001000000001"/>
    <n v="2.0580000000000001E-2"/>
    <n v="6.8999999999999997E-4"/>
    <n v="4.9300000000000004E-3"/>
    <n v="4.7400000000000003E-3"/>
    <n v="6.1449999999999998E-2"/>
    <n v="0.21572"/>
  </r>
  <r>
    <x v="2"/>
    <x v="15"/>
    <x v="6"/>
    <x v="2"/>
    <n v="0.03"/>
    <n v="300"/>
    <n v="3"/>
    <n v="2.2000000000000001E-4"/>
    <n v="2.0000000000000001E-4"/>
    <n v="0"/>
    <n v="0"/>
    <n v="6.8000000000000005E-4"/>
    <n v="6.4999999999999997E-3"/>
  </r>
  <r>
    <x v="2"/>
    <x v="15"/>
    <x v="6"/>
    <x v="3"/>
    <n v="0.05"/>
    <n v="300"/>
    <n v="3"/>
    <n v="3.6999999999999999E-4"/>
    <n v="3.4000000000000002E-4"/>
    <n v="0"/>
    <n v="0"/>
    <n v="1.1299999999999999E-3"/>
    <n v="6.4999999999999997E-3"/>
  </r>
  <r>
    <x v="2"/>
    <x v="15"/>
    <x v="6"/>
    <x v="4"/>
    <n v="7.21"/>
    <n v="855.73"/>
    <n v="778.70996000000002"/>
    <n v="0.16911999999999999"/>
    <n v="0"/>
    <n v="6.6619999999999999E-2"/>
    <n v="0.11105"/>
    <n v="0.51249"/>
    <n v="1.38124"/>
  </r>
  <r>
    <x v="2"/>
    <x v="15"/>
    <x v="6"/>
    <x v="5"/>
    <n v="0.9"/>
    <n v="601"/>
    <n v="72.12"/>
    <n v="1.3440000000000001E-2"/>
    <n v="0"/>
    <n v="5.1799999999999997E-3"/>
    <n v="3.0500000000000002E-3"/>
    <n v="4.0730000000000002E-2"/>
    <n v="0.13991999999999999"/>
  </r>
  <r>
    <x v="2"/>
    <x v="15"/>
    <x v="6"/>
    <x v="6"/>
    <n v="9.6999999999999993"/>
    <n v="782.36"/>
    <n v="109.53003"/>
    <n v="9.9299999999999999E-2"/>
    <n v="0"/>
    <n v="3.64E-3"/>
    <n v="3.3110000000000001E-2"/>
    <n v="0.30409000000000003"/>
    <n v="0.19764000000000001"/>
  </r>
  <r>
    <x v="2"/>
    <x v="15"/>
    <x v="6"/>
    <x v="7"/>
    <n v="0.26"/>
    <n v="300"/>
    <n v="21"/>
    <n v="1.9400000000000001E-3"/>
    <n v="1.8400000000000001E-3"/>
    <n v="1.0000000000000001E-5"/>
    <n v="2.0000000000000002E-5"/>
    <n v="5.8700000000000002E-3"/>
    <n v="4.5530000000000001E-2"/>
  </r>
  <r>
    <x v="2"/>
    <x v="15"/>
    <x v="6"/>
    <x v="8"/>
    <n v="7.34"/>
    <n v="421.81"/>
    <n v="350.09985"/>
    <n v="7.6249999999999998E-2"/>
    <n v="2.0699999999999998E-3"/>
    <n v="1.214E-2"/>
    <n v="2.3470000000000001E-2"/>
    <n v="0.23105999999999999"/>
    <n v="0.69359999999999999"/>
  </r>
  <r>
    <x v="2"/>
    <x v="15"/>
    <x v="6"/>
    <x v="9"/>
    <n v="0.6"/>
    <n v="403.37"/>
    <n v="32.26999"/>
    <n v="7.2399999999999999E-3"/>
    <n v="1.3799999999999999E-3"/>
    <n v="2.2000000000000001E-4"/>
    <n v="8.0000000000000004E-4"/>
    <n v="2.1930000000000002E-2"/>
    <n v="6.5619999999999998E-2"/>
  </r>
  <r>
    <x v="2"/>
    <x v="15"/>
    <x v="6"/>
    <x v="10"/>
    <n v="0.97"/>
    <n v="300"/>
    <n v="12"/>
    <n v="8.5000000000000006E-3"/>
    <n v="5.9199999999999999E-3"/>
    <n v="5.0000000000000002E-5"/>
    <n v="2.9999999999999997E-4"/>
    <n v="2.6089999999999999E-2"/>
    <n v="2.6020000000000001E-2"/>
  </r>
  <r>
    <x v="2"/>
    <x v="15"/>
    <x v="7"/>
    <x v="0"/>
    <n v="7.47"/>
    <n v="372.86"/>
    <n v="261"/>
    <n v="6.9550000000000001E-2"/>
    <n v="0"/>
    <n v="9.2000000000000003E-4"/>
    <n v="2.734E-2"/>
    <n v="0.21076"/>
    <n v="0.53186"/>
  </r>
  <r>
    <x v="2"/>
    <x v="15"/>
    <x v="7"/>
    <x v="1"/>
    <n v="7.12"/>
    <n v="300"/>
    <n v="203.99997999999999"/>
    <n v="5.3019999999999998E-2"/>
    <n v="0"/>
    <n v="9.4999999999999998E-3"/>
    <n v="2.2429999999999999E-2"/>
    <n v="0.16067000000000001"/>
    <n v="0.44231999999999999"/>
  </r>
  <r>
    <x v="2"/>
    <x v="15"/>
    <x v="7"/>
    <x v="2"/>
    <n v="0.41"/>
    <n v="300"/>
    <n v="12"/>
    <n v="3.0500000000000002E-3"/>
    <n v="0"/>
    <n v="1.1E-4"/>
    <n v="1.97E-3"/>
    <n v="9.2499999999999995E-3"/>
    <n v="2.6020000000000001E-2"/>
  </r>
  <r>
    <x v="2"/>
    <x v="15"/>
    <x v="7"/>
    <x v="3"/>
    <n v="0"/>
    <n v="373"/>
    <n v="0"/>
    <n v="0"/>
    <n v="0"/>
    <n v="0"/>
    <n v="0"/>
    <n v="0"/>
    <n v="0"/>
  </r>
  <r>
    <x v="2"/>
    <x v="15"/>
    <x v="7"/>
    <x v="4"/>
    <n v="8.8699999999999992"/>
    <n v="1249.31"/>
    <n v="1111.8896500000001"/>
    <n v="0.26702999999999999"/>
    <n v="0"/>
    <n v="0.10216"/>
    <n v="0.40399000000000002"/>
    <n v="0.80918000000000001"/>
    <n v="1.86581"/>
  </r>
  <r>
    <x v="2"/>
    <x v="15"/>
    <x v="7"/>
    <x v="5"/>
    <n v="3.84"/>
    <n v="1376.97"/>
    <n v="468.16991999999999"/>
    <n v="0.12989000000000001"/>
    <n v="2.0000000000000002E-5"/>
    <n v="0.14477000000000001"/>
    <n v="2.1530000000000001E-2"/>
    <n v="0.39360000000000001"/>
    <n v="0.78427000000000002"/>
  </r>
  <r>
    <x v="2"/>
    <x v="15"/>
    <x v="7"/>
    <x v="6"/>
    <n v="8.7100000000000009"/>
    <n v="417.53"/>
    <n v="354.8999"/>
    <n v="9.0870000000000006E-2"/>
    <n v="8.3599999999999994E-3"/>
    <n v="6.5900000000000004E-3"/>
    <n v="7.1120000000000003E-2"/>
    <n v="0.27538000000000001"/>
    <n v="0.72197999999999996"/>
  </r>
  <r>
    <x v="2"/>
    <x v="15"/>
    <x v="7"/>
    <x v="7"/>
    <n v="0.06"/>
    <n v="300"/>
    <n v="6"/>
    <n v="4.4999999999999999E-4"/>
    <n v="4.4000000000000002E-4"/>
    <n v="0"/>
    <n v="1.0000000000000001E-5"/>
    <n v="1.3500000000000001E-3"/>
    <n v="1.3010000000000001E-2"/>
  </r>
  <r>
    <x v="2"/>
    <x v="15"/>
    <x v="7"/>
    <x v="8"/>
    <n v="24.23"/>
    <n v="346.53"/>
    <n v="817.79974000000004"/>
    <n v="0.20887"/>
    <n v="1.4999999999999999E-4"/>
    <n v="2.7629999999999998E-2"/>
    <n v="8.5519999999999999E-2"/>
    <n v="0.63292999999999999"/>
    <n v="1.7210099999999999"/>
  </r>
  <r>
    <x v="2"/>
    <x v="15"/>
    <x v="7"/>
    <x v="9"/>
    <n v="0.04"/>
    <n v="300"/>
    <n v="3"/>
    <n v="2.9999999999999997E-4"/>
    <n v="2.3000000000000001E-4"/>
    <n v="0"/>
    <n v="1.2E-4"/>
    <n v="8.9999999999999998E-4"/>
    <n v="6.4999999999999997E-3"/>
  </r>
  <r>
    <x v="2"/>
    <x v="15"/>
    <x v="7"/>
    <x v="10"/>
    <n v="1.78"/>
    <n v="702.33"/>
    <n v="126.42004"/>
    <n v="3.1870000000000002E-2"/>
    <n v="1.4999999999999999E-4"/>
    <n v="1.2E-4"/>
    <n v="1.5779999999999999E-2"/>
    <n v="9.6560000000000007E-2"/>
    <n v="0.23882"/>
  </r>
  <r>
    <x v="2"/>
    <x v="15"/>
    <x v="8"/>
    <x v="0"/>
    <n v="25.03"/>
    <n v="403.59"/>
    <n v="1045.2998"/>
    <n v="0.25194"/>
    <n v="9.1000000000000004E-3"/>
    <n v="0.1197"/>
    <n v="9.1910000000000006E-2"/>
    <n v="0.76344999999999996"/>
    <n v="2.1471399999999998"/>
  </r>
  <r>
    <x v="2"/>
    <x v="15"/>
    <x v="8"/>
    <x v="1"/>
    <n v="12.48"/>
    <n v="751.72"/>
    <n v="52.62012"/>
    <n v="0.12862999999999999"/>
    <n v="9.2749999999999999E-2"/>
    <n v="2.8300000000000001E-3"/>
    <n v="1.0059999999999999E-2"/>
    <n v="0.39506999999999998"/>
    <n v="9.5219999999999999E-2"/>
  </r>
  <r>
    <x v="2"/>
    <x v="15"/>
    <x v="8"/>
    <x v="2"/>
    <n v="15.17"/>
    <n v="300"/>
    <n v="336"/>
    <n v="0.11297"/>
    <n v="5.4000000000000001E-4"/>
    <n v="1.72E-3"/>
    <n v="8.1600000000000006E-3"/>
    <n v="0.34232000000000001"/>
    <n v="0.72853000000000001"/>
  </r>
  <r>
    <x v="2"/>
    <x v="15"/>
    <x v="8"/>
    <x v="3"/>
    <n v="0.53"/>
    <n v="300"/>
    <n v="18"/>
    <n v="3.9500000000000004E-3"/>
    <n v="1.2099999999999999E-3"/>
    <n v="9.2000000000000003E-4"/>
    <n v="5.0000000000000001E-4"/>
    <n v="1.196E-2"/>
    <n v="3.9030000000000002E-2"/>
  </r>
  <r>
    <x v="2"/>
    <x v="15"/>
    <x v="8"/>
    <x v="4"/>
    <n v="87.4"/>
    <n v="783.35"/>
    <n v="5882.9414100000004"/>
    <n v="1.5853600000000001"/>
    <n v="0"/>
    <n v="0.98306000000000004"/>
    <n v="0.80757999999999996"/>
    <n v="4.8086900000000004"/>
    <n v="10.65925"/>
  </r>
  <r>
    <x v="2"/>
    <x v="15"/>
    <x v="8"/>
    <x v="5"/>
    <n v="52.91"/>
    <n v="486.07"/>
    <n v="2532.4199199999998"/>
    <n v="0.64071"/>
    <n v="8.0000000000000007E-5"/>
    <n v="0.83338000000000001"/>
    <n v="0.11502"/>
    <n v="1.94154"/>
    <n v="4.93255"/>
  </r>
  <r>
    <x v="2"/>
    <x v="15"/>
    <x v="8"/>
    <x v="6"/>
    <n v="182.6"/>
    <n v="442.16"/>
    <n v="5717.15625"/>
    <n v="1.82237"/>
    <n v="-3.1E-4"/>
    <n v="0.17619000000000001"/>
    <n v="0.68925999999999998"/>
    <n v="5.5238199999999997"/>
    <n v="11.34296"/>
  </r>
  <r>
    <x v="2"/>
    <x v="15"/>
    <x v="8"/>
    <x v="7"/>
    <n v="0.28999999999999998"/>
    <n v="300"/>
    <n v="21"/>
    <n v="2.16E-3"/>
    <n v="2.0500000000000002E-3"/>
    <n v="0"/>
    <n v="3.0000000000000001E-5"/>
    <n v="6.5399999999999998E-3"/>
    <n v="4.5530000000000001E-2"/>
  </r>
  <r>
    <x v="2"/>
    <x v="15"/>
    <x v="8"/>
    <x v="8"/>
    <n v="137.54"/>
    <n v="416.48"/>
    <n v="4302.2617200000004"/>
    <n v="1.3291599999999999"/>
    <n v="4.0500000000000001E-2"/>
    <n v="0.16930000000000001"/>
    <n v="0.34972999999999999"/>
    <n v="4.0283699999999998"/>
    <n v="8.6722900000000003"/>
  </r>
  <r>
    <x v="2"/>
    <x v="15"/>
    <x v="8"/>
    <x v="9"/>
    <n v="3.82"/>
    <n v="300"/>
    <n v="75"/>
    <n v="2.845E-2"/>
    <n v="5.4099999999999999E-3"/>
    <n v="1.6199999999999999E-3"/>
    <n v="5.2700000000000004E-3"/>
    <n v="8.6199999999999999E-2"/>
    <n v="0.16261999999999999"/>
  </r>
  <r>
    <x v="2"/>
    <x v="15"/>
    <x v="8"/>
    <x v="10"/>
    <n v="66.930000000000007"/>
    <n v="351.65"/>
    <n v="1339.7890600000001"/>
    <n v="0.59087000000000001"/>
    <n v="6.7849999999999994E-2"/>
    <n v="1.328E-2"/>
    <n v="6.8459999999999993E-2"/>
    <n v="1.7974000000000001"/>
    <n v="2.82734"/>
  </r>
  <r>
    <x v="2"/>
    <x v="16"/>
    <x v="0"/>
    <x v="0"/>
    <n v="7.44"/>
    <n v="300"/>
    <n v="78"/>
    <n v="6.3930000000000001E-2"/>
    <n v="4.548E-2"/>
    <n v="1E-4"/>
    <n v="4.45E-3"/>
    <n v="0.19641"/>
    <n v="0.16864000000000001"/>
  </r>
  <r>
    <x v="2"/>
    <x v="16"/>
    <x v="0"/>
    <x v="1"/>
    <n v="21.86"/>
    <n v="312"/>
    <n v="414.95996000000002"/>
    <n v="0.18712999999999999"/>
    <n v="6.1929999999999999E-2"/>
    <n v="1.9E-2"/>
    <n v="3.1379999999999998E-2"/>
    <n v="0.57355999999999996"/>
    <n v="0.89154999999999995"/>
  </r>
  <r>
    <x v="2"/>
    <x v="16"/>
    <x v="0"/>
    <x v="2"/>
    <n v="0"/>
    <n v="373"/>
    <n v="0"/>
    <n v="0"/>
    <n v="0"/>
    <n v="0"/>
    <n v="0"/>
    <n v="0"/>
    <n v="0"/>
  </r>
  <r>
    <x v="2"/>
    <x v="16"/>
    <x v="0"/>
    <x v="3"/>
    <n v="7.0000000000000007E-2"/>
    <n v="300"/>
    <n v="3"/>
    <n v="5.1999999999999995E-4"/>
    <n v="4.2000000000000002E-4"/>
    <n v="1.0000000000000001E-5"/>
    <n v="1.0000000000000001E-5"/>
    <n v="1.58E-3"/>
    <n v="6.4900000000000001E-3"/>
  </r>
  <r>
    <x v="2"/>
    <x v="16"/>
    <x v="0"/>
    <x v="4"/>
    <n v="10.53"/>
    <n v="872.96"/>
    <n v="1230.87988"/>
    <n v="0.20809"/>
    <n v="0"/>
    <n v="1.244E-2"/>
    <n v="5.6590000000000001E-2"/>
    <n v="0.63056000000000001"/>
    <n v="2.1387700000000001"/>
  </r>
  <r>
    <x v="2"/>
    <x v="16"/>
    <x v="0"/>
    <x v="5"/>
    <n v="8.73"/>
    <n v="397.24"/>
    <n v="397.23998999999998"/>
    <n v="8.0420000000000005E-2"/>
    <n v="6.43E-3"/>
    <n v="1.4069999999999999E-2"/>
    <n v="1.155E-2"/>
    <n v="0.2437"/>
    <n v="0.81801000000000001"/>
  </r>
  <r>
    <x v="2"/>
    <x v="16"/>
    <x v="0"/>
    <x v="6"/>
    <n v="4.04"/>
    <n v="479.08"/>
    <n v="239.54004"/>
    <n v="4.9369999999999997E-2"/>
    <n v="1.1E-4"/>
    <n v="1.6000000000000001E-4"/>
    <n v="1.383E-2"/>
    <n v="0.14960000000000001"/>
    <n v="0.47875000000000001"/>
  </r>
  <r>
    <x v="2"/>
    <x v="16"/>
    <x v="0"/>
    <x v="7"/>
    <n v="0.1"/>
    <n v="300"/>
    <n v="12"/>
    <n v="7.3999999999999999E-4"/>
    <n v="7.2000000000000005E-4"/>
    <n v="0"/>
    <n v="1.0000000000000001E-5"/>
    <n v="2.2599999999999999E-3"/>
    <n v="2.5940000000000001E-2"/>
  </r>
  <r>
    <x v="2"/>
    <x v="16"/>
    <x v="0"/>
    <x v="8"/>
    <n v="5.47"/>
    <n v="413.32"/>
    <n v="231.46008"/>
    <n v="5.5320000000000001E-2"/>
    <n v="1.3600000000000001E-3"/>
    <n v="1.6100000000000001E-3"/>
    <n v="8.9800000000000001E-3"/>
    <n v="0.16764999999999999"/>
    <n v="0.47420000000000001"/>
  </r>
  <r>
    <x v="2"/>
    <x v="16"/>
    <x v="0"/>
    <x v="9"/>
    <n v="5.59"/>
    <n v="300"/>
    <n v="231"/>
    <n v="4.163E-2"/>
    <n v="1.4300000000000001E-3"/>
    <n v="7.2999999999999996E-4"/>
    <n v="1.9599999999999999E-2"/>
    <n v="0.12614"/>
    <n v="0.49942999999999999"/>
  </r>
  <r>
    <x v="2"/>
    <x v="16"/>
    <x v="0"/>
    <x v="10"/>
    <n v="7.9"/>
    <n v="625.67999999999995"/>
    <n v="494.29001"/>
    <n v="0.10749"/>
    <n v="1.4999999999999999E-4"/>
    <n v="8.4999999999999995E-4"/>
    <n v="1.8499999999999999E-2"/>
    <n v="0.32572000000000001"/>
    <n v="0.90797000000000005"/>
  </r>
  <r>
    <x v="2"/>
    <x v="16"/>
    <x v="1"/>
    <x v="0"/>
    <n v="89.81"/>
    <n v="420.65"/>
    <n v="3264.25"/>
    <n v="0.85621000000000003"/>
    <n v="0.12781000000000001"/>
    <n v="1.9529999999999999E-2"/>
    <n v="0.38512000000000002"/>
    <n v="2.5979999999999999"/>
    <n v="6.5479099999999999"/>
  </r>
  <r>
    <x v="2"/>
    <x v="16"/>
    <x v="1"/>
    <x v="1"/>
    <n v="178.17"/>
    <n v="300"/>
    <n v="5217"/>
    <n v="1.39436"/>
    <n v="0.41872999999999999"/>
    <n v="0.20759"/>
    <n v="1.2356"/>
    <n v="4.2421100000000003"/>
    <n v="11.27938"/>
  </r>
  <r>
    <x v="2"/>
    <x v="16"/>
    <x v="1"/>
    <x v="2"/>
    <n v="86.4"/>
    <n v="300"/>
    <n v="3636"/>
    <n v="0.64339000000000002"/>
    <n v="9.5700000000000004E-3"/>
    <n v="3.85E-2"/>
    <n v="0.54617000000000004"/>
    <n v="1.9496800000000001"/>
    <n v="7.8611899999999997"/>
  </r>
  <r>
    <x v="2"/>
    <x v="16"/>
    <x v="1"/>
    <x v="3"/>
    <n v="0.02"/>
    <n v="300"/>
    <n v="3"/>
    <n v="1.4999999999999999E-4"/>
    <n v="1.3999999999999999E-4"/>
    <n v="0"/>
    <n v="0"/>
    <n v="4.4999999999999999E-4"/>
    <n v="6.4900000000000001E-3"/>
  </r>
  <r>
    <x v="2"/>
    <x v="16"/>
    <x v="1"/>
    <x v="4"/>
    <n v="79.569999999999993"/>
    <n v="1055.0999999999999"/>
    <n v="7238"/>
    <n v="1.94855"/>
    <n v="1.56E-3"/>
    <n v="0.83779000000000003"/>
    <n v="2.33345"/>
    <n v="5.9086800000000004"/>
    <n v="12.40929"/>
  </r>
  <r>
    <x v="2"/>
    <x v="16"/>
    <x v="1"/>
    <x v="5"/>
    <n v="117.51"/>
    <n v="365.63"/>
    <n v="4632.4804700000004"/>
    <n v="1.0652699999999999"/>
    <n v="0.14083999999999999"/>
    <n v="0.69654000000000005"/>
    <n v="0.36875000000000002"/>
    <n v="3.2280799999999998"/>
    <n v="9.6774400000000007"/>
  </r>
  <r>
    <x v="2"/>
    <x v="16"/>
    <x v="1"/>
    <x v="6"/>
    <n v="424.4"/>
    <n v="455.04"/>
    <n v="24467.75"/>
    <n v="4.9166699999999999"/>
    <n v="0"/>
    <n v="0.58360000000000001"/>
    <n v="2.6090300000000002"/>
    <n v="14.898999999999999"/>
    <n v="48.445659999999997"/>
  </r>
  <r>
    <x v="2"/>
    <x v="16"/>
    <x v="1"/>
    <x v="7"/>
    <n v="0.1"/>
    <n v="300"/>
    <n v="9"/>
    <n v="7.3999999999999999E-4"/>
    <n v="7.2999999999999996E-4"/>
    <n v="0"/>
    <n v="1.0000000000000001E-5"/>
    <n v="2.2599999999999999E-3"/>
    <n v="1.9460000000000002E-2"/>
  </r>
  <r>
    <x v="2"/>
    <x v="16"/>
    <x v="1"/>
    <x v="8"/>
    <n v="357.82"/>
    <n v="367.37"/>
    <n v="15664.85938"/>
    <n v="3.4171399999999998"/>
    <n v="5.3920000000000003E-2"/>
    <n v="2.1168800000000001"/>
    <n v="2.4320599999999999"/>
    <n v="10.35688"/>
    <n v="32.13335"/>
  </r>
  <r>
    <x v="2"/>
    <x v="16"/>
    <x v="1"/>
    <x v="9"/>
    <n v="33.11"/>
    <n v="300"/>
    <n v="1302"/>
    <n v="0.24656"/>
    <n v="7.2100000000000003E-3"/>
    <n v="2.5799999999999998E-3"/>
    <n v="0.14318"/>
    <n v="0.74714999999999998"/>
    <n v="2.8149799999999998"/>
  </r>
  <r>
    <x v="2"/>
    <x v="16"/>
    <x v="1"/>
    <x v="10"/>
    <n v="27.58"/>
    <n v="1137.1400000000001"/>
    <n v="4116.4394499999999"/>
    <n v="0.79688000000000003"/>
    <n v="3.508E-2"/>
    <n v="1.273E-2"/>
    <n v="0.10292999999999999"/>
    <n v="2.4164699999999999"/>
    <n v="7.0136599999999998"/>
  </r>
  <r>
    <x v="2"/>
    <x v="16"/>
    <x v="2"/>
    <x v="0"/>
    <n v="5"/>
    <n v="1111.68"/>
    <n v="489.14013999999997"/>
    <n v="0.14563000000000001"/>
    <n v="2.1900000000000001E-3"/>
    <n v="4.0200000000000001E-3"/>
    <n v="9.0020000000000003E-2"/>
    <n v="0.44130000000000003"/>
    <n v="0.83584000000000003"/>
  </r>
  <r>
    <x v="2"/>
    <x v="16"/>
    <x v="2"/>
    <x v="1"/>
    <n v="96.98"/>
    <n v="300"/>
    <n v="3891"/>
    <n v="0.72589999999999999"/>
    <n v="1.1339999999999999E-2"/>
    <n v="0.18118999999999999"/>
    <n v="1.0447"/>
    <n v="2.2016"/>
    <n v="8.4125099999999993"/>
  </r>
  <r>
    <x v="2"/>
    <x v="16"/>
    <x v="2"/>
    <x v="2"/>
    <n v="1.02"/>
    <n v="300"/>
    <n v="30"/>
    <n v="7.6E-3"/>
    <n v="2.0000000000000001E-4"/>
    <n v="8.0000000000000007E-5"/>
    <n v="1.66E-3"/>
    <n v="2.3019999999999999E-2"/>
    <n v="6.4860000000000001E-2"/>
  </r>
  <r>
    <x v="2"/>
    <x v="16"/>
    <x v="2"/>
    <x v="3"/>
    <n v="0.09"/>
    <n v="300"/>
    <n v="9"/>
    <n v="6.7000000000000002E-4"/>
    <n v="6.0999999999999997E-4"/>
    <n v="1.0000000000000001E-5"/>
    <n v="2.0000000000000002E-5"/>
    <n v="2.0300000000000001E-3"/>
    <n v="1.9460000000000002E-2"/>
  </r>
  <r>
    <x v="2"/>
    <x v="16"/>
    <x v="2"/>
    <x v="4"/>
    <n v="50.14"/>
    <n v="1260.48"/>
    <n v="6655.3593799999999"/>
    <n v="1.6307400000000001"/>
    <n v="0"/>
    <n v="2.3301500000000002"/>
    <n v="0.75095000000000001"/>
    <n v="4.94163"/>
    <n v="11.217309999999999"/>
  </r>
  <r>
    <x v="2"/>
    <x v="16"/>
    <x v="2"/>
    <x v="5"/>
    <n v="12.33"/>
    <n v="422.38"/>
    <n v="620.8999"/>
    <n v="0.13037000000000001"/>
    <n v="1.4200000000000001E-2"/>
    <n v="7.3169999999999999E-2"/>
    <n v="5.0319999999999997E-2"/>
    <n v="0.39506999999999998"/>
    <n v="1.24512"/>
  </r>
  <r>
    <x v="2"/>
    <x v="16"/>
    <x v="2"/>
    <x v="6"/>
    <n v="43.31"/>
    <n v="394.24"/>
    <n v="1679.4707000000001"/>
    <n v="0.44214999999999999"/>
    <n v="2.529E-2"/>
    <n v="9.8600000000000007E-3"/>
    <n v="0.17557"/>
    <n v="1.33985"/>
    <n v="3.4120900000000001"/>
  </r>
  <r>
    <x v="2"/>
    <x v="16"/>
    <x v="2"/>
    <x v="7"/>
    <n v="0.38"/>
    <n v="300"/>
    <n v="24"/>
    <n v="2.8300000000000001E-3"/>
    <n v="2.7000000000000001E-3"/>
    <n v="0"/>
    <n v="1E-4"/>
    <n v="8.5699999999999995E-3"/>
    <n v="5.1889999999999999E-2"/>
  </r>
  <r>
    <x v="2"/>
    <x v="16"/>
    <x v="2"/>
    <x v="8"/>
    <n v="57.84"/>
    <n v="443.54"/>
    <n v="2466.1093799999999"/>
    <n v="0.59796000000000005"/>
    <n v="3.2599999999999999E-3"/>
    <n v="5.9540000000000003E-2"/>
    <n v="0.56111"/>
    <n v="1.81199"/>
    <n v="4.9141899999999996"/>
  </r>
  <r>
    <x v="2"/>
    <x v="16"/>
    <x v="2"/>
    <x v="9"/>
    <n v="8.9700000000000006"/>
    <n v="384.64"/>
    <n v="338.47998000000001"/>
    <n v="8.6999999999999994E-2"/>
    <n v="7.1799999999999998E-3"/>
    <n v="1.1999999999999999E-3"/>
    <n v="3.8429999999999999E-2"/>
    <n v="0.26363999999999999"/>
    <n v="0.69389000000000001"/>
  </r>
  <r>
    <x v="2"/>
    <x v="16"/>
    <x v="2"/>
    <x v="10"/>
    <n v="24.94"/>
    <n v="344.36"/>
    <n v="812.67969000000005"/>
    <n v="0.21586"/>
    <n v="1.3799999999999999E-3"/>
    <n v="7.1199999999999996E-3"/>
    <n v="6.472E-2"/>
    <n v="0.65449000000000002"/>
    <n v="1.7017599999999999"/>
  </r>
  <r>
    <x v="2"/>
    <x v="16"/>
    <x v="3"/>
    <x v="0"/>
    <n v="1.82"/>
    <n v="1028.57"/>
    <n v="144"/>
    <n v="5.0270000000000002E-2"/>
    <n v="8.0999999999999996E-4"/>
    <n v="1.5200000000000001E-3"/>
    <n v="2.1760000000000002E-2"/>
    <n v="0.15232000000000001"/>
    <n v="0.24340999999999999"/>
  </r>
  <r>
    <x v="2"/>
    <x v="16"/>
    <x v="3"/>
    <x v="1"/>
    <n v="10.16"/>
    <n v="300"/>
    <n v="243"/>
    <n v="7.6630000000000004E-2"/>
    <n v="2.81E-3"/>
    <n v="8.2799999999999992E-3"/>
    <n v="7.5289999999999996E-2"/>
    <n v="0.23244000000000001"/>
    <n v="0.52537999999999996"/>
  </r>
  <r>
    <x v="2"/>
    <x v="16"/>
    <x v="3"/>
    <x v="2"/>
    <n v="0"/>
    <n v="373"/>
    <n v="0"/>
    <n v="0"/>
    <n v="0"/>
    <n v="0"/>
    <n v="0"/>
    <n v="0"/>
    <n v="0"/>
  </r>
  <r>
    <x v="2"/>
    <x v="16"/>
    <x v="3"/>
    <x v="3"/>
    <n v="0.01"/>
    <n v="300"/>
    <n v="3"/>
    <n v="6.9999999999999994E-5"/>
    <n v="6.9999999999999994E-5"/>
    <n v="0"/>
    <n v="0"/>
    <n v="2.3000000000000001E-4"/>
    <n v="6.4900000000000001E-3"/>
  </r>
  <r>
    <x v="2"/>
    <x v="16"/>
    <x v="3"/>
    <x v="4"/>
    <n v="10.51"/>
    <n v="636.47"/>
    <n v="547.35986000000003"/>
    <n v="0.16947000000000001"/>
    <n v="1.0000000000000001E-5"/>
    <n v="3.1600000000000003E-2"/>
    <n v="0.20472000000000001"/>
    <n v="0.51358999999999999"/>
    <n v="0.99995000000000001"/>
  </r>
  <r>
    <x v="2"/>
    <x v="16"/>
    <x v="3"/>
    <x v="5"/>
    <n v="0.93"/>
    <n v="1322"/>
    <n v="79.319950000000006"/>
    <n v="2.7220000000000001E-2"/>
    <n v="3.6999999999999999E-4"/>
    <n v="3.7100000000000002E-3"/>
    <n v="2.9299999999999999E-3"/>
    <n v="8.2489999999999994E-2"/>
    <n v="0.13527"/>
  </r>
  <r>
    <x v="2"/>
    <x v="16"/>
    <x v="3"/>
    <x v="6"/>
    <n v="22.94"/>
    <n v="389.32"/>
    <n v="673.53026999999997"/>
    <n v="0.21914"/>
    <n v="0"/>
    <n v="6.3499999999999997E-3"/>
    <n v="0.14707000000000001"/>
    <n v="0.66405000000000003"/>
    <n v="1.37524"/>
  </r>
  <r>
    <x v="2"/>
    <x v="16"/>
    <x v="3"/>
    <x v="7"/>
    <n v="0.11"/>
    <n v="300"/>
    <n v="12"/>
    <n v="8.1999999999999998E-4"/>
    <n v="8.0999999999999996E-4"/>
    <n v="0"/>
    <n v="1.0000000000000001E-5"/>
    <n v="2.48E-3"/>
    <n v="2.5940000000000001E-2"/>
  </r>
  <r>
    <x v="2"/>
    <x v="16"/>
    <x v="3"/>
    <x v="8"/>
    <n v="12.35"/>
    <n v="334.05"/>
    <n v="314.01001000000002"/>
    <n v="0.10284"/>
    <n v="5.0800000000000003E-3"/>
    <n v="9.7999999999999997E-4"/>
    <n v="3.2300000000000002E-2"/>
    <n v="0.31163000000000002"/>
    <n v="0.66457999999999995"/>
  </r>
  <r>
    <x v="2"/>
    <x v="16"/>
    <x v="3"/>
    <x v="9"/>
    <n v="3.86"/>
    <n v="300"/>
    <n v="96"/>
    <n v="2.8740000000000002E-2"/>
    <n v="5.9000000000000003E-4"/>
    <n v="8.0000000000000007E-5"/>
    <n v="1.0359999999999999E-2"/>
    <n v="8.7099999999999997E-2"/>
    <n v="0.20755999999999999"/>
  </r>
  <r>
    <x v="2"/>
    <x v="16"/>
    <x v="3"/>
    <x v="10"/>
    <n v="0.62"/>
    <n v="846.67"/>
    <n v="25.399989999999999"/>
    <n v="1.17E-2"/>
    <n v="2.4399999999999999E-3"/>
    <n v="5.1999999999999995E-4"/>
    <n v="1.74E-3"/>
    <n v="3.5520000000000003E-2"/>
    <n v="4.548E-2"/>
  </r>
  <r>
    <x v="2"/>
    <x v="16"/>
    <x v="4"/>
    <x v="0"/>
    <n v="2.87"/>
    <n v="672"/>
    <n v="100.80005"/>
    <n v="3.8769999999999999E-2"/>
    <n v="7.2000000000000005E-4"/>
    <n v="9.7000000000000005E-4"/>
    <n v="1.0160000000000001E-2"/>
    <n v="0.11747"/>
    <n v="0.18210999999999999"/>
  </r>
  <r>
    <x v="2"/>
    <x v="16"/>
    <x v="4"/>
    <x v="1"/>
    <n v="1.92"/>
    <n v="300"/>
    <n v="39"/>
    <n v="1.418E-2"/>
    <n v="1.2999999999999999E-4"/>
    <n v="2.5300000000000001E-3"/>
    <n v="2.66E-3"/>
    <n v="4.3369999999999999E-2"/>
    <n v="8.4320000000000006E-2"/>
  </r>
  <r>
    <x v="2"/>
    <x v="16"/>
    <x v="4"/>
    <x v="2"/>
    <n v="0.02"/>
    <n v="300"/>
    <n v="3"/>
    <n v="1.4999999999999999E-4"/>
    <n v="1.2999999999999999E-4"/>
    <n v="0"/>
    <n v="0"/>
    <n v="4.4999999999999999E-4"/>
    <n v="6.4900000000000001E-3"/>
  </r>
  <r>
    <x v="2"/>
    <x v="16"/>
    <x v="4"/>
    <x v="3"/>
    <n v="0.08"/>
    <n v="300"/>
    <n v="9"/>
    <n v="5.9999999999999995E-4"/>
    <n v="5.4000000000000001E-4"/>
    <n v="1.0000000000000001E-5"/>
    <n v="0"/>
    <n v="1.81E-3"/>
    <n v="1.9460000000000002E-2"/>
  </r>
  <r>
    <x v="2"/>
    <x v="16"/>
    <x v="4"/>
    <x v="4"/>
    <n v="5.25"/>
    <n v="1433.57"/>
    <n v="301.0498"/>
    <n v="0.10693"/>
    <n v="1.42E-3"/>
    <n v="7.4060000000000001E-2"/>
    <n v="1.958E-2"/>
    <n v="0.32507000000000003"/>
    <n v="0.49976999999999999"/>
  </r>
  <r>
    <x v="2"/>
    <x v="16"/>
    <x v="4"/>
    <x v="5"/>
    <n v="1.25"/>
    <n v="545.66999999999996"/>
    <n v="49.109990000000003"/>
    <n v="1.6580000000000001E-2"/>
    <n v="2.0000000000000002E-5"/>
    <n v="5.1500000000000001E-3"/>
    <n v="7.6000000000000004E-4"/>
    <n v="5.024E-2"/>
    <n v="9.4969999999999999E-2"/>
  </r>
  <r>
    <x v="2"/>
    <x v="16"/>
    <x v="4"/>
    <x v="6"/>
    <n v="1.46"/>
    <n v="373"/>
    <n v="0"/>
    <n v="2.2499999999999999E-2"/>
    <n v="3.5E-4"/>
    <n v="1.2E-4"/>
    <n v="1.8799999999999999E-3"/>
    <n v="6.8479999999999999E-2"/>
    <n v="0"/>
  </r>
  <r>
    <x v="2"/>
    <x v="16"/>
    <x v="4"/>
    <x v="7"/>
    <n v="0.3"/>
    <n v="300"/>
    <n v="27"/>
    <n v="2.2300000000000002E-3"/>
    <n v="2.1099999999999999E-3"/>
    <n v="0"/>
    <n v="1.0000000000000001E-5"/>
    <n v="6.77E-3"/>
    <n v="5.8380000000000001E-2"/>
  </r>
  <r>
    <x v="2"/>
    <x v="16"/>
    <x v="4"/>
    <x v="8"/>
    <n v="5.47"/>
    <n v="691.57"/>
    <n v="242.05005"/>
    <n v="7.528E-2"/>
    <n v="3.98E-3"/>
    <n v="1.634E-2"/>
    <n v="2.162E-2"/>
    <n v="0.22811000000000001"/>
    <n v="0.44578000000000001"/>
  </r>
  <r>
    <x v="2"/>
    <x v="16"/>
    <x v="4"/>
    <x v="9"/>
    <n v="0.95"/>
    <n v="307.91000000000003"/>
    <n v="33.869999999999997"/>
    <n v="7.4000000000000003E-3"/>
    <n v="1.67E-3"/>
    <n v="2.7E-4"/>
    <n v="1.47E-3"/>
    <n v="2.2419999999999999E-2"/>
    <n v="7.2919999999999999E-2"/>
  </r>
  <r>
    <x v="2"/>
    <x v="16"/>
    <x v="4"/>
    <x v="10"/>
    <n v="4.5999999999999996"/>
    <n v="389.33"/>
    <n v="11.68005"/>
    <n v="4.7280000000000003E-2"/>
    <n v="1.2460000000000001E-2"/>
    <n v="6.7000000000000002E-4"/>
    <n v="5.6299999999999996E-3"/>
    <n v="0.14373"/>
    <n v="2.4060000000000002E-2"/>
  </r>
  <r>
    <x v="2"/>
    <x v="16"/>
    <x v="5"/>
    <x v="0"/>
    <n v="0.01"/>
    <n v="300"/>
    <n v="3"/>
    <n v="6.9999999999999994E-5"/>
    <n v="6.9999999999999994E-5"/>
    <n v="0"/>
    <n v="0"/>
    <n v="2.3000000000000001E-4"/>
    <n v="6.4900000000000001E-3"/>
  </r>
  <r>
    <x v="2"/>
    <x v="16"/>
    <x v="5"/>
    <x v="1"/>
    <n v="0"/>
    <n v="373"/>
    <n v="0"/>
    <n v="0"/>
    <n v="0"/>
    <n v="0"/>
    <n v="0"/>
    <n v="0"/>
    <n v="0"/>
  </r>
  <r>
    <x v="2"/>
    <x v="16"/>
    <x v="5"/>
    <x v="2"/>
    <n v="0"/>
    <n v="373"/>
    <n v="0"/>
    <n v="0"/>
    <n v="0"/>
    <n v="0"/>
    <n v="0"/>
    <n v="0"/>
    <n v="0"/>
  </r>
  <r>
    <x v="2"/>
    <x v="16"/>
    <x v="5"/>
    <x v="3"/>
    <n v="0"/>
    <n v="373"/>
    <n v="0"/>
    <n v="0"/>
    <n v="0"/>
    <n v="0"/>
    <n v="0"/>
    <n v="0"/>
    <n v="0"/>
  </r>
  <r>
    <x v="2"/>
    <x v="16"/>
    <x v="5"/>
    <x v="4"/>
    <n v="0.18"/>
    <n v="1435.67"/>
    <n v="43.069989999999997"/>
    <n v="4.3099999999999996E-3"/>
    <n v="0"/>
    <n v="1.6800000000000001E-3"/>
    <n v="2.3999999999999998E-3"/>
    <n v="1.307E-2"/>
    <n v="7.0449999999999999E-2"/>
  </r>
  <r>
    <x v="2"/>
    <x v="16"/>
    <x v="5"/>
    <x v="5"/>
    <n v="0.02"/>
    <n v="482"/>
    <n v="4.82"/>
    <n v="2.4000000000000001E-4"/>
    <n v="0"/>
    <n v="1.6000000000000001E-4"/>
    <n v="6.0000000000000002E-5"/>
    <n v="7.2999999999999996E-4"/>
    <n v="9.6600000000000002E-3"/>
  </r>
  <r>
    <x v="2"/>
    <x v="16"/>
    <x v="5"/>
    <x v="6"/>
    <n v="0.01"/>
    <n v="373"/>
    <n v="0"/>
    <n v="6.9999999999999994E-5"/>
    <n v="0"/>
    <n v="0"/>
    <n v="1.0000000000000001E-5"/>
    <n v="2.3000000000000001E-4"/>
    <n v="0"/>
  </r>
  <r>
    <x v="2"/>
    <x v="16"/>
    <x v="5"/>
    <x v="7"/>
    <n v="0"/>
    <n v="373"/>
    <n v="0"/>
    <n v="0"/>
    <n v="0"/>
    <n v="0"/>
    <n v="0"/>
    <n v="0"/>
    <n v="0"/>
  </r>
  <r>
    <x v="2"/>
    <x v="16"/>
    <x v="5"/>
    <x v="8"/>
    <n v="0"/>
    <n v="373"/>
    <n v="0"/>
    <n v="0"/>
    <n v="0"/>
    <n v="0"/>
    <n v="0"/>
    <n v="0"/>
    <n v="0"/>
  </r>
  <r>
    <x v="2"/>
    <x v="16"/>
    <x v="5"/>
    <x v="9"/>
    <n v="0.43"/>
    <n v="361"/>
    <n v="25.27"/>
    <n v="3.8500000000000001E-3"/>
    <n v="0"/>
    <n v="5.9999999999999995E-4"/>
    <n v="4.6699999999999997E-3"/>
    <n v="1.1679999999999999E-2"/>
    <n v="5.3039999999999997E-2"/>
  </r>
  <r>
    <x v="2"/>
    <x v="16"/>
    <x v="5"/>
    <x v="10"/>
    <n v="0"/>
    <n v="373"/>
    <n v="0"/>
    <n v="0"/>
    <n v="0"/>
    <n v="0"/>
    <n v="0"/>
    <n v="0"/>
    <n v="0"/>
  </r>
  <r>
    <x v="2"/>
    <x v="16"/>
    <x v="6"/>
    <x v="0"/>
    <n v="1.5"/>
    <n v="802.91"/>
    <n v="88.320009999999996"/>
    <n v="2.75E-2"/>
    <n v="9.8999999999999999E-4"/>
    <n v="4.2000000000000002E-4"/>
    <n v="6.13E-3"/>
    <n v="8.3330000000000001E-2"/>
    <n v="0.15745000000000001"/>
  </r>
  <r>
    <x v="2"/>
    <x v="16"/>
    <x v="6"/>
    <x v="1"/>
    <n v="2.0699999999999998"/>
    <n v="444.23"/>
    <n v="115.5"/>
    <n v="2.3449999999999999E-2"/>
    <n v="8.1999999999999998E-4"/>
    <n v="5.62E-3"/>
    <n v="5.4000000000000003E-3"/>
    <n v="7.0139999999999994E-2"/>
    <n v="0.23426"/>
  </r>
  <r>
    <x v="2"/>
    <x v="16"/>
    <x v="6"/>
    <x v="2"/>
    <n v="0.04"/>
    <n v="300"/>
    <n v="3"/>
    <n v="2.9999999999999997E-4"/>
    <n v="2.7E-4"/>
    <n v="0"/>
    <n v="0"/>
    <n v="8.9999999999999998E-4"/>
    <n v="6.4900000000000001E-3"/>
  </r>
  <r>
    <x v="2"/>
    <x v="16"/>
    <x v="6"/>
    <x v="3"/>
    <n v="7.0000000000000007E-2"/>
    <n v="300"/>
    <n v="6"/>
    <n v="5.1999999999999995E-4"/>
    <n v="4.8000000000000001E-4"/>
    <n v="1.0000000000000001E-5"/>
    <n v="0"/>
    <n v="1.58E-3"/>
    <n v="1.2970000000000001E-2"/>
  </r>
  <r>
    <x v="2"/>
    <x v="16"/>
    <x v="6"/>
    <x v="4"/>
    <n v="8.19"/>
    <n v="843.18"/>
    <n v="826.31982000000005"/>
    <n v="0.18962999999999999"/>
    <n v="0"/>
    <n v="7.4440000000000006E-2"/>
    <n v="0.1241"/>
    <n v="0.57464000000000004"/>
    <n v="1.46424"/>
  </r>
  <r>
    <x v="2"/>
    <x v="16"/>
    <x v="6"/>
    <x v="5"/>
    <n v="1.02"/>
    <n v="601"/>
    <n v="72.12"/>
    <n v="1.523E-2"/>
    <n v="0"/>
    <n v="5.8799999999999998E-3"/>
    <n v="3.47E-3"/>
    <n v="4.616E-2"/>
    <n v="0.13952000000000001"/>
  </r>
  <r>
    <x v="2"/>
    <x v="16"/>
    <x v="6"/>
    <x v="6"/>
    <n v="9.83"/>
    <n v="819.46"/>
    <n v="106.53003"/>
    <n v="0.10194"/>
    <n v="0"/>
    <n v="3.7200000000000002E-3"/>
    <n v="3.3820000000000003E-2"/>
    <n v="0.31209999999999999"/>
    <n v="0.19058"/>
  </r>
  <r>
    <x v="2"/>
    <x v="16"/>
    <x v="6"/>
    <x v="7"/>
    <n v="0.34"/>
    <n v="300"/>
    <n v="24"/>
    <n v="2.5300000000000001E-3"/>
    <n v="2.4099999999999998E-3"/>
    <n v="1.0000000000000001E-5"/>
    <n v="2.0000000000000002E-5"/>
    <n v="7.6699999999999997E-3"/>
    <n v="5.1889999999999999E-2"/>
  </r>
  <r>
    <x v="2"/>
    <x v="16"/>
    <x v="6"/>
    <x v="8"/>
    <n v="8.2200000000000006"/>
    <n v="434.03"/>
    <n v="381.94995"/>
    <n v="8.5730000000000001E-2"/>
    <n v="2.7100000000000002E-3"/>
    <n v="1.3639999999999999E-2"/>
    <n v="2.6370000000000001E-2"/>
    <n v="0.25979000000000002"/>
    <n v="0.74958999999999998"/>
  </r>
  <r>
    <x v="2"/>
    <x v="16"/>
    <x v="6"/>
    <x v="9"/>
    <n v="0.68"/>
    <n v="389.88"/>
    <n v="31.19"/>
    <n v="8.0099999999999998E-3"/>
    <n v="1.89E-3"/>
    <n v="2.3000000000000001E-4"/>
    <n v="8.4000000000000003E-4"/>
    <n v="2.427E-2"/>
    <n v="6.3519999999999993E-2"/>
  </r>
  <r>
    <x v="2"/>
    <x v="16"/>
    <x v="6"/>
    <x v="10"/>
    <n v="1.01"/>
    <n v="300"/>
    <n v="12"/>
    <n v="8.8000000000000005E-3"/>
    <n v="6.2100000000000002E-3"/>
    <n v="5.0000000000000002E-5"/>
    <n v="2.9999999999999997E-4"/>
    <n v="2.699E-2"/>
    <n v="2.5940000000000001E-2"/>
  </r>
  <r>
    <x v="2"/>
    <x v="16"/>
    <x v="7"/>
    <x v="0"/>
    <n v="8.1999999999999993"/>
    <n v="369.86"/>
    <n v="270"/>
    <n v="7.6249999999999998E-2"/>
    <n v="0"/>
    <n v="1.01E-3"/>
    <n v="0.03"/>
    <n v="0.23107"/>
    <n v="0.54979"/>
  </r>
  <r>
    <x v="2"/>
    <x v="16"/>
    <x v="7"/>
    <x v="1"/>
    <n v="7.82"/>
    <n v="300"/>
    <n v="210"/>
    <n v="5.8229999999999997E-2"/>
    <n v="0"/>
    <n v="1.043E-2"/>
    <n v="2.4639999999999999E-2"/>
    <n v="0.17646000000000001"/>
    <n v="0.45402999999999999"/>
  </r>
  <r>
    <x v="2"/>
    <x v="16"/>
    <x v="7"/>
    <x v="2"/>
    <n v="0.45"/>
    <n v="300"/>
    <n v="12"/>
    <n v="3.3500000000000001E-3"/>
    <n v="0"/>
    <n v="1.2E-4"/>
    <n v="2.1700000000000001E-3"/>
    <n v="1.0149999999999999E-2"/>
    <n v="2.5940000000000001E-2"/>
  </r>
  <r>
    <x v="2"/>
    <x v="16"/>
    <x v="7"/>
    <x v="3"/>
    <n v="0"/>
    <n v="373"/>
    <n v="0"/>
    <n v="0"/>
    <n v="0"/>
    <n v="0"/>
    <n v="0"/>
    <n v="0"/>
    <n v="0"/>
  </r>
  <r>
    <x v="2"/>
    <x v="16"/>
    <x v="7"/>
    <x v="4"/>
    <n v="9.8000000000000007"/>
    <n v="1264.1500000000001"/>
    <n v="1175.6601599999999"/>
    <n v="0.29620999999999997"/>
    <n v="0"/>
    <n v="0.11339"/>
    <n v="0.44771"/>
    <n v="0.89761000000000002"/>
    <n v="1.9640899999999999"/>
  </r>
  <r>
    <x v="2"/>
    <x v="16"/>
    <x v="7"/>
    <x v="5"/>
    <n v="4.18"/>
    <n v="1376.97"/>
    <n v="468.16991999999999"/>
    <n v="0.14151"/>
    <n v="2.0000000000000002E-5"/>
    <n v="0.15770000000000001"/>
    <n v="2.3449999999999999E-2"/>
    <n v="0.42881999999999998"/>
    <n v="0.78203"/>
  </r>
  <r>
    <x v="2"/>
    <x v="16"/>
    <x v="7"/>
    <x v="6"/>
    <n v="9.6"/>
    <n v="413.36"/>
    <n v="367.88988999999998"/>
    <n v="0.1"/>
    <n v="9.2700000000000005E-3"/>
    <n v="7.2399999999999999E-3"/>
    <n v="7.8119999999999995E-2"/>
    <n v="0.30304999999999999"/>
    <n v="0.74761"/>
  </r>
  <r>
    <x v="2"/>
    <x v="16"/>
    <x v="7"/>
    <x v="7"/>
    <n v="0.09"/>
    <n v="300"/>
    <n v="9"/>
    <n v="6.7000000000000002E-4"/>
    <n v="6.6E-4"/>
    <n v="0"/>
    <n v="1.0000000000000001E-5"/>
    <n v="2.0300000000000001E-3"/>
    <n v="1.9460000000000002E-2"/>
  </r>
  <r>
    <x v="2"/>
    <x v="16"/>
    <x v="7"/>
    <x v="8"/>
    <n v="26.69"/>
    <n v="348.53"/>
    <n v="857.38964999999996"/>
    <n v="0.23014999999999999"/>
    <n v="3.6999999999999999E-4"/>
    <n v="3.0429999999999999E-2"/>
    <n v="9.4200000000000006E-2"/>
    <n v="0.69742999999999999"/>
    <n v="1.7965"/>
  </r>
  <r>
    <x v="2"/>
    <x v="16"/>
    <x v="7"/>
    <x v="9"/>
    <n v="0.05"/>
    <n v="300"/>
    <n v="3"/>
    <n v="3.6999999999999999E-4"/>
    <n v="2.9999999999999997E-4"/>
    <n v="0"/>
    <n v="1.2E-4"/>
    <n v="1.1299999999999999E-3"/>
    <n v="6.4900000000000001E-3"/>
  </r>
  <r>
    <x v="2"/>
    <x v="16"/>
    <x v="7"/>
    <x v="10"/>
    <n v="1.98"/>
    <n v="683.4"/>
    <n v="136.68004999999999"/>
    <n v="3.526E-2"/>
    <n v="2.9E-4"/>
    <n v="1.3999999999999999E-4"/>
    <n v="1.7389999999999999E-2"/>
    <n v="0.10684"/>
    <n v="0.25824999999999998"/>
  </r>
  <r>
    <x v="2"/>
    <x v="16"/>
    <x v="8"/>
    <x v="0"/>
    <n v="27.65"/>
    <n v="403.21"/>
    <n v="1056.41992"/>
    <n v="0.27816000000000002"/>
    <n v="1.025E-2"/>
    <n v="0.13209000000000001"/>
    <n v="0.10143000000000001"/>
    <n v="0.84291000000000005"/>
    <n v="2.1642000000000001"/>
  </r>
  <r>
    <x v="2"/>
    <x v="16"/>
    <x v="8"/>
    <x v="1"/>
    <n v="12.56"/>
    <n v="695.25"/>
    <n v="55.62012"/>
    <n v="0.13000999999999999"/>
    <n v="9.3109999999999998E-2"/>
    <n v="2.8700000000000002E-3"/>
    <n v="1.0189999999999999E-2"/>
    <n v="0.39924999999999999"/>
    <n v="0.10144"/>
  </r>
  <r>
    <x v="2"/>
    <x v="16"/>
    <x v="8"/>
    <x v="2"/>
    <n v="16.3"/>
    <n v="300"/>
    <n v="339"/>
    <n v="0.12138"/>
    <n v="6.0999999999999997E-4"/>
    <n v="1.8500000000000001E-3"/>
    <n v="8.77E-3"/>
    <n v="0.36781999999999998"/>
    <n v="0.73292999999999997"/>
  </r>
  <r>
    <x v="2"/>
    <x v="16"/>
    <x v="8"/>
    <x v="3"/>
    <n v="0.6"/>
    <n v="300"/>
    <n v="21"/>
    <n v="4.47E-3"/>
    <n v="1.4400000000000001E-3"/>
    <n v="1.0200000000000001E-3"/>
    <n v="5.5000000000000003E-4"/>
    <n v="1.354E-2"/>
    <n v="4.5400000000000003E-2"/>
  </r>
  <r>
    <x v="2"/>
    <x v="16"/>
    <x v="8"/>
    <x v="4"/>
    <n v="95.01"/>
    <n v="782.5"/>
    <n v="5954.8632799999996"/>
    <n v="1.7331700000000001"/>
    <n v="0"/>
    <n v="1.06575"/>
    <n v="0.88322000000000001"/>
    <n v="5.2566100000000002"/>
    <n v="10.759740000000001"/>
  </r>
  <r>
    <x v="2"/>
    <x v="16"/>
    <x v="8"/>
    <x v="5"/>
    <n v="58.2"/>
    <n v="484.97"/>
    <n v="2565.48047"/>
    <n v="0.70438999999999996"/>
    <n v="8.0000000000000007E-5"/>
    <n v="0.91629000000000005"/>
    <n v="0.12645999999999999"/>
    <n v="2.1345100000000001"/>
    <n v="4.9846899999999996"/>
  </r>
  <r>
    <x v="2"/>
    <x v="16"/>
    <x v="8"/>
    <x v="6"/>
    <n v="195.25"/>
    <n v="445.9"/>
    <n v="5640.6015600000001"/>
    <n v="1.96238"/>
    <n v="-3.1E-4"/>
    <n v="0.19106000000000001"/>
    <n v="0.74744999999999995"/>
    <n v="5.9481000000000002"/>
    <n v="11.13965"/>
  </r>
  <r>
    <x v="2"/>
    <x v="16"/>
    <x v="8"/>
    <x v="7"/>
    <n v="0.39"/>
    <n v="300"/>
    <n v="30"/>
    <n v="2.8999999999999998E-3"/>
    <n v="2.7699999999999999E-3"/>
    <n v="0"/>
    <n v="4.0000000000000003E-5"/>
    <n v="8.8000000000000005E-3"/>
    <n v="6.4860000000000001E-2"/>
  </r>
  <r>
    <x v="2"/>
    <x v="16"/>
    <x v="8"/>
    <x v="8"/>
    <n v="147.79"/>
    <n v="416.35"/>
    <n v="4267.6015600000001"/>
    <n v="1.43509"/>
    <n v="4.3200000000000002E-2"/>
    <n v="0.18360000000000001"/>
    <n v="0.37928000000000001"/>
    <n v="4.34938"/>
    <n v="8.5765700000000002"/>
  </r>
  <r>
    <x v="2"/>
    <x v="16"/>
    <x v="8"/>
    <x v="9"/>
    <n v="4.04"/>
    <n v="300"/>
    <n v="66"/>
    <n v="3.0079999999999999E-2"/>
    <n v="6.0600000000000003E-3"/>
    <n v="1.6900000000000001E-3"/>
    <n v="5.5199999999999997E-3"/>
    <n v="9.1170000000000001E-2"/>
    <n v="0.14269000000000001"/>
  </r>
  <r>
    <x v="2"/>
    <x v="16"/>
    <x v="8"/>
    <x v="10"/>
    <n v="70.709999999999994"/>
    <n v="349.83"/>
    <n v="1322.3593800000001"/>
    <n v="0.62368999999999997"/>
    <n v="6.8070000000000006E-2"/>
    <n v="1.406E-2"/>
    <n v="7.2499999999999995E-2"/>
    <n v="1.8968700000000001"/>
    <n v="2.7863199999999999"/>
  </r>
  <r>
    <x v="2"/>
    <x v="17"/>
    <x v="0"/>
    <x v="0"/>
    <n v="7.73"/>
    <n v="300"/>
    <n v="87"/>
    <n v="6.6089999999999996E-2"/>
    <n v="4.607E-2"/>
    <n v="1.1E-4"/>
    <n v="4.8300000000000001E-3"/>
    <n v="0.20294999999999999"/>
    <n v="0.18756"/>
  </r>
  <r>
    <x v="2"/>
    <x v="17"/>
    <x v="0"/>
    <x v="1"/>
    <n v="23.41"/>
    <n v="311.92"/>
    <n v="483.47998000000001"/>
    <n v="0.19913"/>
    <n v="6.2E-2"/>
    <n v="2.095E-2"/>
    <n v="3.4599999999999999E-2"/>
    <n v="0.60992000000000002"/>
    <n v="1.03582"/>
  </r>
  <r>
    <x v="2"/>
    <x v="17"/>
    <x v="0"/>
    <x v="2"/>
    <n v="0"/>
    <n v="373"/>
    <n v="0"/>
    <n v="0"/>
    <n v="0"/>
    <n v="0"/>
    <n v="0"/>
    <n v="0"/>
    <n v="0"/>
  </r>
  <r>
    <x v="2"/>
    <x v="17"/>
    <x v="0"/>
    <x v="3"/>
    <n v="0.08"/>
    <n v="300"/>
    <n v="3"/>
    <n v="5.9999999999999995E-4"/>
    <n v="4.8999999999999998E-4"/>
    <n v="1.0000000000000001E-5"/>
    <n v="1.0000000000000001E-5"/>
    <n v="1.81E-3"/>
    <n v="6.4700000000000001E-3"/>
  </r>
  <r>
    <x v="2"/>
    <x v="17"/>
    <x v="0"/>
    <x v="4"/>
    <n v="12.15"/>
    <n v="873.06"/>
    <n v="1414.3603499999999"/>
    <n v="0.24318999999999999"/>
    <n v="0"/>
    <n v="1.456E-2"/>
    <n v="6.6220000000000001E-2"/>
    <n v="0.73694999999999999"/>
    <n v="2.4507599999999998"/>
  </r>
  <r>
    <x v="2"/>
    <x v="17"/>
    <x v="0"/>
    <x v="5"/>
    <n v="9.83"/>
    <n v="402"/>
    <n v="442.19995"/>
    <n v="9.1399999999999995E-2"/>
    <n v="7.0200000000000002E-3"/>
    <n v="1.6160000000000001E-2"/>
    <n v="1.3259999999999999E-2"/>
    <n v="0.27695999999999998"/>
    <n v="0.90632000000000001"/>
  </r>
  <r>
    <x v="2"/>
    <x v="17"/>
    <x v="0"/>
    <x v="6"/>
    <n v="4.6100000000000003"/>
    <n v="482.56"/>
    <n v="275.05993999999998"/>
    <n v="5.6189999999999997E-2"/>
    <n v="1.1E-4"/>
    <n v="1.8000000000000001E-4"/>
    <n v="1.585E-2"/>
    <n v="0.17029"/>
    <n v="0.54761000000000004"/>
  </r>
  <r>
    <x v="2"/>
    <x v="17"/>
    <x v="0"/>
    <x v="7"/>
    <n v="0.14000000000000001"/>
    <n v="300"/>
    <n v="12"/>
    <n v="1.0399999999999999E-3"/>
    <n v="9.8999999999999999E-4"/>
    <n v="0"/>
    <n v="1.0000000000000001E-5"/>
    <n v="3.16E-3"/>
    <n v="2.5870000000000001E-2"/>
  </r>
  <r>
    <x v="2"/>
    <x v="17"/>
    <x v="0"/>
    <x v="8"/>
    <n v="6.13"/>
    <n v="413.86"/>
    <n v="273.1499"/>
    <n v="6.2109999999999999E-2"/>
    <n v="1.7899999999999999E-3"/>
    <n v="1.81E-3"/>
    <n v="1.0059999999999999E-2"/>
    <n v="0.18820000000000001"/>
    <n v="0.55789999999999995"/>
  </r>
  <r>
    <x v="2"/>
    <x v="17"/>
    <x v="0"/>
    <x v="9"/>
    <n v="6.47"/>
    <n v="300"/>
    <n v="264"/>
    <n v="4.8180000000000001E-2"/>
    <n v="1.74E-3"/>
    <n v="8.5999999999999998E-4"/>
    <n v="2.3E-2"/>
    <n v="0.14599999999999999"/>
    <n v="0.56913999999999998"/>
  </r>
  <r>
    <x v="2"/>
    <x v="17"/>
    <x v="0"/>
    <x v="10"/>
    <n v="8.7799999999999994"/>
    <n v="632.9"/>
    <n v="556.94970999999998"/>
    <n v="0.12131"/>
    <n v="2.2000000000000001E-4"/>
    <n v="9.6000000000000002E-4"/>
    <n v="2.0990000000000002E-2"/>
    <n v="0.36760999999999999"/>
    <n v="1.0184"/>
  </r>
  <r>
    <x v="2"/>
    <x v="17"/>
    <x v="1"/>
    <x v="0"/>
    <n v="97.81"/>
    <n v="421.19"/>
    <n v="3369.55078"/>
    <n v="0.93984999999999996"/>
    <n v="0.13525999999999999"/>
    <n v="2.154E-2"/>
    <n v="0.42493999999999998"/>
    <n v="2.8514499999999998"/>
    <n v="6.7390400000000001"/>
  </r>
  <r>
    <x v="2"/>
    <x v="17"/>
    <x v="1"/>
    <x v="1"/>
    <n v="195.95"/>
    <n v="300"/>
    <n v="5334"/>
    <n v="1.5267599999999999"/>
    <n v="0.45534999999999998"/>
    <n v="0.22772999999999999"/>
    <n v="1.3554999999999999"/>
    <n v="4.6433299999999997"/>
    <n v="11.4992"/>
  </r>
  <r>
    <x v="2"/>
    <x v="17"/>
    <x v="1"/>
    <x v="2"/>
    <n v="98.93"/>
    <n v="300"/>
    <n v="3759"/>
    <n v="0.73670000000000002"/>
    <n v="1.312E-2"/>
    <n v="4.3889999999999998E-2"/>
    <n v="0.62266999999999995"/>
    <n v="2.2324299999999999"/>
    <n v="8.1037700000000008"/>
  </r>
  <r>
    <x v="2"/>
    <x v="17"/>
    <x v="1"/>
    <x v="3"/>
    <n v="0.04"/>
    <n v="300"/>
    <n v="6"/>
    <n v="2.9999999999999997E-4"/>
    <n v="2.7999999999999998E-4"/>
    <n v="0"/>
    <n v="0"/>
    <n v="8.9999999999999998E-4"/>
    <n v="1.2930000000000001E-2"/>
  </r>
  <r>
    <x v="2"/>
    <x v="17"/>
    <x v="1"/>
    <x v="4"/>
    <n v="86.58"/>
    <n v="1052.69"/>
    <n v="7379.3520500000004"/>
    <n v="2.1317200000000001"/>
    <n v="1.56E-3"/>
    <n v="0.90712000000000004"/>
    <n v="2.5594000000000001"/>
    <n v="6.4637500000000001"/>
    <n v="12.61961"/>
  </r>
  <r>
    <x v="2"/>
    <x v="17"/>
    <x v="1"/>
    <x v="5"/>
    <n v="130.58000000000001"/>
    <n v="365.49"/>
    <n v="4777.0195299999996"/>
    <n v="1.18384"/>
    <n v="0.15615000000000001"/>
    <n v="0.77397000000000005"/>
    <n v="0.40973999999999999"/>
    <n v="3.5874000000000001"/>
    <n v="9.9512699999999992"/>
  </r>
  <r>
    <x v="2"/>
    <x v="17"/>
    <x v="1"/>
    <x v="6"/>
    <n v="481.61"/>
    <n v="449.1"/>
    <n v="25693.125"/>
    <n v="5.55443"/>
    <n v="0"/>
    <n v="0.65712000000000004"/>
    <n v="2.9377"/>
    <n v="16.831620000000001"/>
    <n v="50.850879999999997"/>
  </r>
  <r>
    <x v="2"/>
    <x v="17"/>
    <x v="1"/>
    <x v="7"/>
    <n v="0.17"/>
    <n v="300"/>
    <n v="21"/>
    <n v="1.2700000000000001E-3"/>
    <n v="1.23E-3"/>
    <n v="0"/>
    <n v="2.0000000000000002E-5"/>
    <n v="3.8400000000000001E-3"/>
    <n v="4.5269999999999998E-2"/>
  </r>
  <r>
    <x v="2"/>
    <x v="17"/>
    <x v="1"/>
    <x v="8"/>
    <n v="401.57"/>
    <n v="367.69"/>
    <n v="16086.23438"/>
    <n v="3.8164400000000001"/>
    <n v="5.7029999999999997E-2"/>
    <n v="2.3554599999999999"/>
    <n v="2.70818"/>
    <n v="11.566879999999999"/>
    <n v="32.895209999999999"/>
  </r>
  <r>
    <x v="2"/>
    <x v="17"/>
    <x v="1"/>
    <x v="9"/>
    <n v="37.770000000000003"/>
    <n v="300"/>
    <n v="1398"/>
    <n v="0.28126000000000001"/>
    <n v="8.4899999999999993E-3"/>
    <n v="2.9399999999999999E-3"/>
    <n v="0.16331999999999999"/>
    <n v="0.85231000000000001"/>
    <n v="3.0138500000000001"/>
  </r>
  <r>
    <x v="2"/>
    <x v="17"/>
    <x v="1"/>
    <x v="10"/>
    <n v="31.56"/>
    <n v="1122"/>
    <n v="4465.5585899999996"/>
    <n v="0.90773000000000004"/>
    <n v="3.9849999999999997E-2"/>
    <n v="1.451E-2"/>
    <n v="0.11729000000000001"/>
    <n v="2.7523599999999999"/>
    <n v="7.5958399999999999"/>
  </r>
  <r>
    <x v="2"/>
    <x v="17"/>
    <x v="2"/>
    <x v="0"/>
    <n v="5.45"/>
    <n v="1093.6500000000001"/>
    <n v="492.14017000000001"/>
    <n v="0.15784000000000001"/>
    <n v="2.6900000000000001E-3"/>
    <n v="4.3400000000000001E-3"/>
    <n v="9.7369999999999998E-2"/>
    <n v="0.47831000000000001"/>
    <n v="0.83991000000000005"/>
  </r>
  <r>
    <x v="2"/>
    <x v="17"/>
    <x v="2"/>
    <x v="1"/>
    <n v="110.98"/>
    <n v="300"/>
    <n v="4200"/>
    <n v="0.83015000000000005"/>
    <n v="1.1520000000000001E-2"/>
    <n v="0.20763999999999999"/>
    <n v="1.1972100000000001"/>
    <n v="2.5175200000000002"/>
    <n v="9.0544899999999995"/>
  </r>
  <r>
    <x v="2"/>
    <x v="17"/>
    <x v="2"/>
    <x v="2"/>
    <n v="1.1200000000000001"/>
    <n v="300"/>
    <n v="30"/>
    <n v="8.3400000000000002E-3"/>
    <n v="2.7E-4"/>
    <n v="8.0000000000000007E-5"/>
    <n v="1.81E-3"/>
    <n v="2.5270000000000001E-2"/>
    <n v="6.4670000000000005E-2"/>
  </r>
  <r>
    <x v="2"/>
    <x v="17"/>
    <x v="2"/>
    <x v="3"/>
    <n v="0.12"/>
    <n v="300"/>
    <n v="9"/>
    <n v="8.8999999999999995E-4"/>
    <n v="8.0999999999999996E-4"/>
    <n v="2.0000000000000002E-5"/>
    <n v="2.0000000000000002E-5"/>
    <n v="2.7100000000000002E-3"/>
    <n v="1.9400000000000001E-2"/>
  </r>
  <r>
    <x v="2"/>
    <x v="17"/>
    <x v="2"/>
    <x v="4"/>
    <n v="55.53"/>
    <n v="1263.24"/>
    <n v="6808.8593799999999"/>
    <n v="1.79975"/>
    <n v="0"/>
    <n v="2.5691299999999999"/>
    <n v="0.82828000000000002"/>
    <n v="5.4537800000000001"/>
    <n v="11.44041"/>
  </r>
  <r>
    <x v="2"/>
    <x v="17"/>
    <x v="2"/>
    <x v="5"/>
    <n v="13.86"/>
    <n v="418.86"/>
    <n v="640.85986000000003"/>
    <n v="0.14627999999999999"/>
    <n v="1.6109999999999999E-2"/>
    <n v="8.1860000000000002E-2"/>
    <n v="5.6300000000000003E-2"/>
    <n v="0.44328000000000001"/>
    <n v="1.28382"/>
  </r>
  <r>
    <x v="2"/>
    <x v="17"/>
    <x v="2"/>
    <x v="6"/>
    <n v="47.63"/>
    <n v="393.31"/>
    <n v="1699.0898400000001"/>
    <n v="0.48432999999999998"/>
    <n v="2.7969999999999998E-2"/>
    <n v="1.077E-2"/>
    <n v="0.19164999999999999"/>
    <n v="1.46766"/>
    <n v="3.4439199999999999"/>
  </r>
  <r>
    <x v="2"/>
    <x v="17"/>
    <x v="2"/>
    <x v="7"/>
    <n v="0.5"/>
    <n v="300"/>
    <n v="36"/>
    <n v="3.7200000000000002E-3"/>
    <n v="3.5400000000000002E-3"/>
    <n v="0"/>
    <n v="1.2999999999999999E-4"/>
    <n v="1.128E-2"/>
    <n v="7.7609999999999998E-2"/>
  </r>
  <r>
    <x v="2"/>
    <x v="17"/>
    <x v="2"/>
    <x v="8"/>
    <n v="63.62"/>
    <n v="447.42"/>
    <n v="2586.0898400000001"/>
    <n v="0.66215000000000002"/>
    <n v="4.1799999999999997E-3"/>
    <n v="6.6210000000000005E-2"/>
    <n v="0.62399000000000004"/>
    <n v="2.00651"/>
    <n v="5.1292400000000002"/>
  </r>
  <r>
    <x v="2"/>
    <x v="17"/>
    <x v="2"/>
    <x v="9"/>
    <n v="9.8800000000000008"/>
    <n v="381.85"/>
    <n v="347.47998000000001"/>
    <n v="9.5630000000000007E-2"/>
    <n v="8.0800000000000004E-3"/>
    <n v="1.31E-3"/>
    <n v="4.215E-2"/>
    <n v="0.28977999999999998"/>
    <n v="0.71128999999999998"/>
  </r>
  <r>
    <x v="2"/>
    <x v="17"/>
    <x v="2"/>
    <x v="10"/>
    <n v="27.38"/>
    <n v="350.37"/>
    <n v="854.90039000000002"/>
    <n v="0.23708000000000001"/>
    <n v="1.74E-3"/>
    <n v="7.8100000000000001E-3"/>
    <n v="7.0980000000000001E-2"/>
    <n v="0.71879000000000004"/>
    <n v="1.7761199999999999"/>
  </r>
  <r>
    <x v="2"/>
    <x v="17"/>
    <x v="3"/>
    <x v="0"/>
    <n v="1.97"/>
    <n v="980"/>
    <n v="147"/>
    <n v="5.391E-2"/>
    <n v="1.0300000000000001E-3"/>
    <n v="1.6199999999999999E-3"/>
    <n v="2.3300000000000001E-2"/>
    <n v="0.16338"/>
    <n v="0.24918000000000001"/>
  </r>
  <r>
    <x v="2"/>
    <x v="17"/>
    <x v="3"/>
    <x v="1"/>
    <n v="10.99"/>
    <n v="300"/>
    <n v="249"/>
    <n v="8.2809999999999995E-2"/>
    <n v="2.81E-3"/>
    <n v="8.9800000000000001E-3"/>
    <n v="8.1659999999999996E-2"/>
    <n v="0.25117"/>
    <n v="0.53680000000000005"/>
  </r>
  <r>
    <x v="2"/>
    <x v="17"/>
    <x v="3"/>
    <x v="2"/>
    <n v="0"/>
    <n v="373"/>
    <n v="0"/>
    <n v="0"/>
    <n v="0"/>
    <n v="0"/>
    <n v="0"/>
    <n v="0"/>
    <n v="0"/>
  </r>
  <r>
    <x v="2"/>
    <x v="17"/>
    <x v="3"/>
    <x v="3"/>
    <n v="0.02"/>
    <n v="300"/>
    <n v="3"/>
    <n v="1.4999999999999999E-4"/>
    <n v="1.3999999999999999E-4"/>
    <n v="0"/>
    <n v="0"/>
    <n v="4.4999999999999999E-4"/>
    <n v="6.4700000000000001E-3"/>
  </r>
  <r>
    <x v="2"/>
    <x v="17"/>
    <x v="3"/>
    <x v="4"/>
    <n v="11.4"/>
    <n v="649.03"/>
    <n v="577.64013999999997"/>
    <n v="0.18381"/>
    <n v="1.0000000000000001E-5"/>
    <n v="3.4259999999999999E-2"/>
    <n v="0.22203999999999999"/>
    <n v="0.55703999999999998"/>
    <n v="1.0489900000000001"/>
  </r>
  <r>
    <x v="2"/>
    <x v="17"/>
    <x v="3"/>
    <x v="5"/>
    <n v="0.98"/>
    <n v="1322"/>
    <n v="66.099980000000002"/>
    <n v="2.886E-2"/>
    <n v="3.6999999999999999E-4"/>
    <n v="3.9399999999999999E-3"/>
    <n v="3.1099999999999999E-3"/>
    <n v="8.7459999999999996E-2"/>
    <n v="0.1124"/>
  </r>
  <r>
    <x v="2"/>
    <x v="17"/>
    <x v="3"/>
    <x v="6"/>
    <n v="24.72"/>
    <n v="388.69"/>
    <n v="691.87012000000004"/>
    <n v="0.23630999999999999"/>
    <n v="0"/>
    <n v="6.8500000000000002E-3"/>
    <n v="0.15876000000000001"/>
    <n v="0.71609"/>
    <n v="1.40944"/>
  </r>
  <r>
    <x v="2"/>
    <x v="17"/>
    <x v="3"/>
    <x v="7"/>
    <n v="0.16"/>
    <n v="300"/>
    <n v="15"/>
    <n v="1.1900000000000001E-3"/>
    <n v="1.17E-3"/>
    <n v="0"/>
    <n v="1.0000000000000001E-5"/>
    <n v="3.6099999999999999E-3"/>
    <n v="3.2340000000000001E-2"/>
  </r>
  <r>
    <x v="2"/>
    <x v="17"/>
    <x v="3"/>
    <x v="8"/>
    <n v="13.35"/>
    <n v="336.85"/>
    <n v="336.8501"/>
    <n v="0.11119999999999999"/>
    <n v="5.8900000000000003E-3"/>
    <n v="1.06E-3"/>
    <n v="3.4860000000000002E-2"/>
    <n v="0.33696999999999999"/>
    <n v="0.70950000000000002"/>
  </r>
  <r>
    <x v="2"/>
    <x v="17"/>
    <x v="3"/>
    <x v="9"/>
    <n v="4.2"/>
    <n v="300"/>
    <n v="102.00001"/>
    <n v="3.1280000000000002E-2"/>
    <n v="8.8999999999999995E-4"/>
    <n v="9.0000000000000006E-5"/>
    <n v="1.1180000000000001E-2"/>
    <n v="9.4780000000000003E-2"/>
    <n v="0.21989"/>
  </r>
  <r>
    <x v="2"/>
    <x v="17"/>
    <x v="3"/>
    <x v="10"/>
    <n v="0.65"/>
    <n v="846.67"/>
    <n v="25.399989999999999"/>
    <n v="1.2330000000000001E-2"/>
    <n v="2.5100000000000001E-3"/>
    <n v="5.5000000000000003E-4"/>
    <n v="1.8400000000000001E-3"/>
    <n v="3.7429999999999998E-2"/>
    <n v="4.5350000000000001E-2"/>
  </r>
  <r>
    <x v="2"/>
    <x v="17"/>
    <x v="4"/>
    <x v="0"/>
    <n v="3.02"/>
    <n v="672"/>
    <n v="100.80005"/>
    <n v="4.1270000000000001E-2"/>
    <n v="1.15E-3"/>
    <n v="1.0300000000000001E-3"/>
    <n v="1.0800000000000001E-2"/>
    <n v="0.12504999999999999"/>
    <n v="0.18159"/>
  </r>
  <r>
    <x v="2"/>
    <x v="17"/>
    <x v="4"/>
    <x v="1"/>
    <n v="2.0699999999999998"/>
    <n v="300"/>
    <n v="45"/>
    <n v="1.5299999999999999E-2"/>
    <n v="3.6999999999999999E-4"/>
    <n v="2.6800000000000001E-3"/>
    <n v="2.82E-3"/>
    <n v="4.6760000000000003E-2"/>
    <n v="9.7009999999999999E-2"/>
  </r>
  <r>
    <x v="2"/>
    <x v="17"/>
    <x v="4"/>
    <x v="2"/>
    <n v="0.04"/>
    <n v="300"/>
    <n v="6"/>
    <n v="2.9999999999999997E-4"/>
    <n v="2.7E-4"/>
    <n v="0"/>
    <n v="0"/>
    <n v="8.9999999999999998E-4"/>
    <n v="1.2930000000000001E-2"/>
  </r>
  <r>
    <x v="2"/>
    <x v="17"/>
    <x v="4"/>
    <x v="3"/>
    <n v="0.13"/>
    <n v="300"/>
    <n v="15"/>
    <n v="9.7000000000000005E-4"/>
    <n v="8.7000000000000001E-4"/>
    <n v="1.0000000000000001E-5"/>
    <n v="1.0000000000000001E-5"/>
    <n v="2.9299999999999999E-3"/>
    <n v="3.2340000000000001E-2"/>
  </r>
  <r>
    <x v="2"/>
    <x v="17"/>
    <x v="4"/>
    <x v="4"/>
    <n v="5.46"/>
    <n v="1433.57"/>
    <n v="301.0498"/>
    <n v="0.1144"/>
    <n v="1.42E-3"/>
    <n v="7.7310000000000004E-2"/>
    <n v="2.1080000000000002E-2"/>
    <n v="0.34771000000000002"/>
    <n v="0.49833"/>
  </r>
  <r>
    <x v="2"/>
    <x v="17"/>
    <x v="4"/>
    <x v="5"/>
    <n v="1.33"/>
    <n v="565"/>
    <n v="45.200020000000002"/>
    <n v="1.77E-2"/>
    <n v="2.0000000000000002E-5"/>
    <n v="5.4999999999999997E-3"/>
    <n v="8.0999999999999996E-4"/>
    <n v="5.364E-2"/>
    <n v="8.6620000000000003E-2"/>
  </r>
  <r>
    <x v="2"/>
    <x v="17"/>
    <x v="4"/>
    <x v="6"/>
    <n v="1.46"/>
    <n v="373"/>
    <n v="0"/>
    <n v="2.2499999999999999E-2"/>
    <n v="3.5E-4"/>
    <n v="1.2E-4"/>
    <n v="1.8799999999999999E-3"/>
    <n v="6.8479999999999999E-2"/>
    <n v="0"/>
  </r>
  <r>
    <x v="2"/>
    <x v="17"/>
    <x v="4"/>
    <x v="7"/>
    <n v="0.42"/>
    <n v="300"/>
    <n v="36"/>
    <n v="3.13E-3"/>
    <n v="2.9399999999999999E-3"/>
    <n v="0"/>
    <n v="2.0000000000000002E-5"/>
    <n v="9.4800000000000006E-3"/>
    <n v="7.7609999999999998E-2"/>
  </r>
  <r>
    <x v="2"/>
    <x v="17"/>
    <x v="4"/>
    <x v="8"/>
    <n v="5.87"/>
    <n v="642.62"/>
    <n v="257.05005"/>
    <n v="8.1659999999999996E-2"/>
    <n v="5.1000000000000004E-3"/>
    <n v="1.771E-2"/>
    <n v="2.3439999999999999E-2"/>
    <n v="0.24745"/>
    <n v="0.47682999999999998"/>
  </r>
  <r>
    <x v="2"/>
    <x v="17"/>
    <x v="4"/>
    <x v="9"/>
    <n v="1.08"/>
    <n v="306.69"/>
    <n v="39.869999999999997"/>
    <n v="8.3899999999999999E-3"/>
    <n v="2.3999999999999998E-3"/>
    <n v="2.7999999999999998E-4"/>
    <n v="1.56E-3"/>
    <n v="2.5420000000000002E-2"/>
    <n v="8.5639999999999994E-2"/>
  </r>
  <r>
    <x v="2"/>
    <x v="17"/>
    <x v="4"/>
    <x v="10"/>
    <n v="4.6500000000000004"/>
    <n v="300"/>
    <n v="15"/>
    <n v="4.7649999999999998E-2"/>
    <n v="1.281E-2"/>
    <n v="6.8000000000000005E-4"/>
    <n v="5.6299999999999996E-3"/>
    <n v="0.14485999999999999"/>
    <n v="3.2340000000000001E-2"/>
  </r>
  <r>
    <x v="2"/>
    <x v="17"/>
    <x v="5"/>
    <x v="0"/>
    <n v="0.02"/>
    <n v="300"/>
    <n v="3"/>
    <n v="1.4999999999999999E-4"/>
    <n v="1.4999999999999999E-4"/>
    <n v="0"/>
    <n v="0"/>
    <n v="4.4999999999999999E-4"/>
    <n v="6.4700000000000001E-3"/>
  </r>
  <r>
    <x v="2"/>
    <x v="17"/>
    <x v="5"/>
    <x v="1"/>
    <n v="0"/>
    <n v="373"/>
    <n v="0"/>
    <n v="0"/>
    <n v="0"/>
    <n v="0"/>
    <n v="0"/>
    <n v="0"/>
    <n v="0"/>
  </r>
  <r>
    <x v="2"/>
    <x v="17"/>
    <x v="5"/>
    <x v="2"/>
    <n v="0"/>
    <n v="373"/>
    <n v="0"/>
    <n v="0"/>
    <n v="0"/>
    <n v="0"/>
    <n v="0"/>
    <n v="0"/>
    <n v="0"/>
  </r>
  <r>
    <x v="2"/>
    <x v="17"/>
    <x v="5"/>
    <x v="3"/>
    <n v="0"/>
    <n v="373"/>
    <n v="0"/>
    <n v="0"/>
    <n v="0"/>
    <n v="0"/>
    <n v="0"/>
    <n v="0"/>
    <n v="0"/>
  </r>
  <r>
    <x v="2"/>
    <x v="17"/>
    <x v="5"/>
    <x v="4"/>
    <n v="0.22"/>
    <n v="1153.5"/>
    <n v="46.14"/>
    <n v="5.4599999999999996E-3"/>
    <n v="0"/>
    <n v="2.1299999999999999E-3"/>
    <n v="3.0400000000000002E-3"/>
    <n v="1.6539999999999999E-2"/>
    <n v="7.6850000000000002E-2"/>
  </r>
  <r>
    <x v="2"/>
    <x v="17"/>
    <x v="5"/>
    <x v="5"/>
    <n v="0.03"/>
    <n v="482"/>
    <n v="4.82"/>
    <n v="3.6000000000000002E-4"/>
    <n v="0"/>
    <n v="2.4000000000000001E-4"/>
    <n v="8.0000000000000007E-5"/>
    <n v="1.09E-3"/>
    <n v="9.6299999999999997E-3"/>
  </r>
  <r>
    <x v="2"/>
    <x v="17"/>
    <x v="5"/>
    <x v="6"/>
    <n v="0.01"/>
    <n v="373"/>
    <n v="0"/>
    <n v="6.9999999999999994E-5"/>
    <n v="0"/>
    <n v="0"/>
    <n v="1.0000000000000001E-5"/>
    <n v="2.3000000000000001E-4"/>
    <n v="0"/>
  </r>
  <r>
    <x v="2"/>
    <x v="17"/>
    <x v="5"/>
    <x v="7"/>
    <n v="0.01"/>
    <n v="300"/>
    <n v="3"/>
    <n v="6.9999999999999994E-5"/>
    <n v="6.9999999999999994E-5"/>
    <n v="0"/>
    <n v="0"/>
    <n v="2.3000000000000001E-4"/>
    <n v="6.4700000000000001E-3"/>
  </r>
  <r>
    <x v="2"/>
    <x v="17"/>
    <x v="5"/>
    <x v="8"/>
    <n v="0"/>
    <n v="373"/>
    <n v="0"/>
    <n v="0"/>
    <n v="0"/>
    <n v="0"/>
    <n v="0"/>
    <n v="0"/>
    <n v="0"/>
  </r>
  <r>
    <x v="2"/>
    <x v="17"/>
    <x v="5"/>
    <x v="9"/>
    <n v="0.51"/>
    <n v="361"/>
    <n v="28.88"/>
    <n v="4.5700000000000003E-3"/>
    <n v="0"/>
    <n v="7.1000000000000002E-4"/>
    <n v="5.5399999999999998E-3"/>
    <n v="1.3849999999999999E-2"/>
    <n v="6.0440000000000001E-2"/>
  </r>
  <r>
    <x v="2"/>
    <x v="17"/>
    <x v="5"/>
    <x v="10"/>
    <n v="0"/>
    <n v="373"/>
    <n v="0"/>
    <n v="0"/>
    <n v="0"/>
    <n v="0"/>
    <n v="0"/>
    <n v="0"/>
    <n v="0"/>
  </r>
  <r>
    <x v="2"/>
    <x v="17"/>
    <x v="6"/>
    <x v="0"/>
    <n v="1.62"/>
    <n v="761"/>
    <n v="91.319950000000006"/>
    <n v="2.9760000000000002E-2"/>
    <n v="1.3500000000000001E-3"/>
    <n v="4.4999999999999999E-4"/>
    <n v="6.6E-3"/>
    <n v="9.0200000000000002E-2"/>
    <n v="0.16347"/>
  </r>
  <r>
    <x v="2"/>
    <x v="17"/>
    <x v="6"/>
    <x v="1"/>
    <n v="2.38"/>
    <n v="436.77"/>
    <n v="135.40002000000001"/>
    <n v="2.681E-2"/>
    <n v="1.06E-3"/>
    <n v="6.4000000000000003E-3"/>
    <n v="6.1599999999999997E-3"/>
    <n v="8.0320000000000003E-2"/>
    <n v="0.27445999999999998"/>
  </r>
  <r>
    <x v="2"/>
    <x v="17"/>
    <x v="6"/>
    <x v="2"/>
    <n v="0.05"/>
    <n v="300"/>
    <n v="3"/>
    <n v="3.6999999999999999E-4"/>
    <n v="3.4000000000000002E-4"/>
    <n v="0"/>
    <n v="0"/>
    <n v="1.1299999999999999E-3"/>
    <n v="6.4700000000000001E-3"/>
  </r>
  <r>
    <x v="2"/>
    <x v="17"/>
    <x v="6"/>
    <x v="3"/>
    <n v="0.1"/>
    <n v="300"/>
    <n v="9"/>
    <n v="7.3999999999999999E-4"/>
    <n v="6.8000000000000005E-4"/>
    <n v="1.0000000000000001E-5"/>
    <n v="0"/>
    <n v="2.2599999999999999E-3"/>
    <n v="1.9400000000000001E-2"/>
  </r>
  <r>
    <x v="2"/>
    <x v="17"/>
    <x v="6"/>
    <x v="4"/>
    <n v="9.23"/>
    <n v="821.09"/>
    <n v="853.93017999999995"/>
    <n v="0.21082999999999999"/>
    <n v="0"/>
    <n v="8.2460000000000006E-2"/>
    <n v="0.13747000000000001"/>
    <n v="0.63887000000000005"/>
    <n v="1.5148999999999999"/>
  </r>
  <r>
    <x v="2"/>
    <x v="17"/>
    <x v="6"/>
    <x v="5"/>
    <n v="1.17"/>
    <n v="581.27"/>
    <n v="87.19"/>
    <n v="1.7399999999999999E-2"/>
    <n v="6.0000000000000002E-5"/>
    <n v="6.7000000000000002E-3"/>
    <n v="3.9500000000000004E-3"/>
    <n v="5.271E-2"/>
    <n v="0.16885"/>
  </r>
  <r>
    <x v="2"/>
    <x v="17"/>
    <x v="6"/>
    <x v="6"/>
    <n v="9.9600000000000009"/>
    <n v="819.46"/>
    <n v="106.52979000000001"/>
    <n v="0.10459"/>
    <n v="0"/>
    <n v="3.8E-3"/>
    <n v="3.4540000000000001E-2"/>
    <n v="0.32011000000000001"/>
    <n v="0.19003999999999999"/>
  </r>
  <r>
    <x v="2"/>
    <x v="17"/>
    <x v="6"/>
    <x v="7"/>
    <n v="0.44"/>
    <n v="300"/>
    <n v="30"/>
    <n v="3.2799999999999999E-3"/>
    <n v="3.1199999999999999E-3"/>
    <n v="1.0000000000000001E-5"/>
    <n v="3.0000000000000001E-5"/>
    <n v="9.9299999999999996E-3"/>
    <n v="6.4670000000000005E-2"/>
  </r>
  <r>
    <x v="2"/>
    <x v="17"/>
    <x v="6"/>
    <x v="8"/>
    <n v="9.1999999999999993"/>
    <n v="421.08"/>
    <n v="412.65991000000002"/>
    <n v="9.597E-2"/>
    <n v="3.5599999999999998E-3"/>
    <n v="1.5219999999999999E-2"/>
    <n v="2.9440000000000001E-2"/>
    <n v="0.29082999999999998"/>
    <n v="0.81337000000000004"/>
  </r>
  <r>
    <x v="2"/>
    <x v="17"/>
    <x v="6"/>
    <x v="9"/>
    <n v="0.77"/>
    <n v="379.89"/>
    <n v="34.19"/>
    <n v="8.8599999999999998E-3"/>
    <n v="2.47E-3"/>
    <n v="2.4000000000000001E-4"/>
    <n v="8.8999999999999995E-4"/>
    <n v="2.6839999999999999E-2"/>
    <n v="6.9800000000000001E-2"/>
  </r>
  <r>
    <x v="2"/>
    <x v="17"/>
    <x v="6"/>
    <x v="10"/>
    <n v="1.08"/>
    <n v="300"/>
    <n v="21"/>
    <n v="9.3200000000000002E-3"/>
    <n v="6.7000000000000002E-3"/>
    <n v="5.0000000000000002E-5"/>
    <n v="3.1E-4"/>
    <n v="2.8570000000000002E-2"/>
    <n v="4.5269999999999998E-2"/>
  </r>
  <r>
    <x v="2"/>
    <x v="17"/>
    <x v="7"/>
    <x v="0"/>
    <n v="8.9700000000000006"/>
    <n v="366.23"/>
    <n v="282"/>
    <n v="8.3250000000000005E-2"/>
    <n v="1.4999999999999999E-4"/>
    <n v="1.1000000000000001E-3"/>
    <n v="3.2710000000000003E-2"/>
    <n v="0.25228"/>
    <n v="0.57408000000000003"/>
  </r>
  <r>
    <x v="2"/>
    <x v="17"/>
    <x v="7"/>
    <x v="1"/>
    <n v="8.5500000000000007"/>
    <n v="300"/>
    <n v="219"/>
    <n v="6.3670000000000004E-2"/>
    <n v="0"/>
    <n v="1.141E-2"/>
    <n v="2.6939999999999999E-2"/>
    <n v="0.19294"/>
    <n v="0.47212999999999999"/>
  </r>
  <r>
    <x v="2"/>
    <x v="17"/>
    <x v="7"/>
    <x v="2"/>
    <n v="0.49"/>
    <n v="300"/>
    <n v="12"/>
    <n v="3.65E-3"/>
    <n v="0"/>
    <n v="1.2999999999999999E-4"/>
    <n v="2.3600000000000001E-3"/>
    <n v="1.106E-2"/>
    <n v="2.5870000000000001E-2"/>
  </r>
  <r>
    <x v="2"/>
    <x v="17"/>
    <x v="7"/>
    <x v="3"/>
    <n v="0.01"/>
    <n v="300"/>
    <n v="3"/>
    <n v="6.9999999999999994E-5"/>
    <n v="6.9999999999999994E-5"/>
    <n v="0"/>
    <n v="0"/>
    <n v="2.3000000000000001E-4"/>
    <n v="6.4700000000000001E-3"/>
  </r>
  <r>
    <x v="2"/>
    <x v="17"/>
    <x v="7"/>
    <x v="4"/>
    <n v="10.77"/>
    <n v="1265.04"/>
    <n v="1227.0898400000001"/>
    <n v="0.32667000000000002"/>
    <n v="0"/>
    <n v="0.12509999999999999"/>
    <n v="0.49324000000000001"/>
    <n v="0.98990999999999996"/>
    <n v="2.0441500000000001"/>
  </r>
  <r>
    <x v="2"/>
    <x v="17"/>
    <x v="7"/>
    <x v="5"/>
    <n v="4.54"/>
    <n v="1369.05"/>
    <n v="492.85986000000003"/>
    <n v="0.15373999999999999"/>
    <n v="2.0000000000000002E-5"/>
    <n v="0.17133999999999999"/>
    <n v="2.5479999999999999E-2"/>
    <n v="0.46589000000000003"/>
    <n v="0.82150000000000001"/>
  </r>
  <r>
    <x v="2"/>
    <x v="17"/>
    <x v="7"/>
    <x v="6"/>
    <n v="10.54"/>
    <n v="408.38"/>
    <n v="383.87988000000001"/>
    <n v="0.10953"/>
    <n v="1.025E-2"/>
    <n v="7.9100000000000004E-3"/>
    <n v="8.5339999999999999E-2"/>
    <n v="0.33193"/>
    <n v="0.77954999999999997"/>
  </r>
  <r>
    <x v="2"/>
    <x v="17"/>
    <x v="7"/>
    <x v="7"/>
    <n v="0.14000000000000001"/>
    <n v="300"/>
    <n v="15"/>
    <n v="1.0399999999999999E-3"/>
    <n v="1.01E-3"/>
    <n v="0"/>
    <n v="2.0000000000000002E-5"/>
    <n v="3.16E-3"/>
    <n v="3.2340000000000001E-2"/>
  </r>
  <r>
    <x v="2"/>
    <x v="17"/>
    <x v="7"/>
    <x v="8"/>
    <n v="29.21"/>
    <n v="347.91"/>
    <n v="876.73046999999997"/>
    <n v="0.25191000000000002"/>
    <n v="5.8E-4"/>
    <n v="3.329E-2"/>
    <n v="0.10306"/>
    <n v="0.76336999999999999"/>
    <n v="1.83249"/>
  </r>
  <r>
    <x v="2"/>
    <x v="17"/>
    <x v="7"/>
    <x v="9"/>
    <n v="7.0000000000000007E-2"/>
    <n v="300"/>
    <n v="6"/>
    <n v="5.1999999999999995E-4"/>
    <n v="4.4999999999999999E-4"/>
    <n v="0"/>
    <n v="1.2E-4"/>
    <n v="1.58E-3"/>
    <n v="1.2930000000000001E-2"/>
  </r>
  <r>
    <x v="2"/>
    <x v="17"/>
    <x v="7"/>
    <x v="10"/>
    <n v="2.1800000000000002"/>
    <n v="683.4"/>
    <n v="136.67993000000001"/>
    <n v="3.8649999999999997E-2"/>
    <n v="4.4000000000000002E-4"/>
    <n v="1.4999999999999999E-4"/>
    <n v="1.9009999999999999E-2"/>
    <n v="0.11713"/>
    <n v="0.25751000000000002"/>
  </r>
  <r>
    <x v="2"/>
    <x v="17"/>
    <x v="8"/>
    <x v="0"/>
    <n v="30.3"/>
    <n v="402.45"/>
    <n v="1066.48047"/>
    <n v="0.30463000000000001"/>
    <n v="1.155E-2"/>
    <n v="0.14454"/>
    <n v="0.11098"/>
    <n v="0.92313000000000001"/>
    <n v="2.1792500000000001"/>
  </r>
  <r>
    <x v="2"/>
    <x v="17"/>
    <x v="8"/>
    <x v="1"/>
    <n v="12.65"/>
    <n v="651.33000000000004"/>
    <n v="58.62012"/>
    <n v="0.13147"/>
    <n v="9.3539999999999998E-2"/>
    <n v="2.9099999999999998E-3"/>
    <n v="1.0330000000000001E-2"/>
    <n v="0.40366000000000002"/>
    <n v="0.10761"/>
  </r>
  <r>
    <x v="2"/>
    <x v="17"/>
    <x v="8"/>
    <x v="2"/>
    <n v="17.43"/>
    <n v="300"/>
    <n v="339"/>
    <n v="0.1298"/>
    <n v="6.8000000000000005E-4"/>
    <n v="1.98E-3"/>
    <n v="9.3799999999999994E-3"/>
    <n v="0.39332"/>
    <n v="0.73082999999999998"/>
  </r>
  <r>
    <x v="2"/>
    <x v="17"/>
    <x v="8"/>
    <x v="3"/>
    <n v="0.69"/>
    <n v="300"/>
    <n v="27"/>
    <n v="5.1399999999999996E-3"/>
    <n v="1.8E-3"/>
    <n v="1.1199999999999999E-3"/>
    <n v="5.9999999999999995E-4"/>
    <n v="1.5570000000000001E-2"/>
    <n v="5.8209999999999998E-2"/>
  </r>
  <r>
    <x v="2"/>
    <x v="17"/>
    <x v="8"/>
    <x v="4"/>
    <n v="102.7"/>
    <n v="782.94"/>
    <n v="6020.78125"/>
    <n v="1.88262"/>
    <n v="0"/>
    <n v="1.1493599999999999"/>
    <n v="0.9597"/>
    <n v="5.7094899999999997"/>
    <n v="10.846550000000001"/>
  </r>
  <r>
    <x v="2"/>
    <x v="17"/>
    <x v="8"/>
    <x v="5"/>
    <n v="63.63"/>
    <n v="485.2"/>
    <n v="2634.6601599999999"/>
    <n v="0.76978999999999997"/>
    <n v="1.3999999999999999E-4"/>
    <n v="1.0013300000000001"/>
    <n v="0.13819999999999999"/>
    <n v="2.3326899999999999"/>
    <n v="5.1039399999999997"/>
  </r>
  <r>
    <x v="2"/>
    <x v="17"/>
    <x v="8"/>
    <x v="6"/>
    <n v="207.63"/>
    <n v="448.21"/>
    <n v="5548.7968799999999"/>
    <n v="2.10012"/>
    <n v="-3.1E-4"/>
    <n v="0.20569000000000001"/>
    <n v="0.80467"/>
    <n v="6.3654799999999998"/>
    <n v="10.9138"/>
  </r>
  <r>
    <x v="2"/>
    <x v="17"/>
    <x v="8"/>
    <x v="7"/>
    <n v="0.52"/>
    <n v="300"/>
    <n v="39"/>
    <n v="3.8700000000000002E-3"/>
    <n v="3.6800000000000001E-3"/>
    <n v="0"/>
    <n v="5.0000000000000002E-5"/>
    <n v="1.1730000000000001E-2"/>
    <n v="8.4080000000000002E-2"/>
  </r>
  <r>
    <x v="2"/>
    <x v="17"/>
    <x v="8"/>
    <x v="8"/>
    <n v="157.81"/>
    <n v="412.28"/>
    <n v="4131.0781200000001"/>
    <n v="1.5376300000000001"/>
    <n v="4.6240000000000003E-2"/>
    <n v="0.19725000000000001"/>
    <n v="0.40747"/>
    <n v="4.66012"/>
    <n v="8.2927199999999992"/>
  </r>
  <r>
    <x v="2"/>
    <x v="17"/>
    <x v="8"/>
    <x v="9"/>
    <n v="4.29"/>
    <n v="300"/>
    <n v="75"/>
    <n v="3.1949999999999999E-2"/>
    <n v="6.9300000000000004E-3"/>
    <n v="1.7700000000000001E-3"/>
    <n v="5.77E-3"/>
    <n v="9.6809999999999993E-2"/>
    <n v="0.16169"/>
  </r>
  <r>
    <x v="2"/>
    <x v="17"/>
    <x v="8"/>
    <x v="10"/>
    <n v="74.489999999999995"/>
    <n v="349.7"/>
    <n v="1321.86914"/>
    <n v="0.65649999999999997"/>
    <n v="6.8440000000000001E-2"/>
    <n v="1.4840000000000001E-2"/>
    <n v="7.6509999999999995E-2"/>
    <n v="1.9963"/>
    <n v="2.7774399999999999"/>
  </r>
  <r>
    <x v="2"/>
    <x v="18"/>
    <x v="0"/>
    <x v="0"/>
    <n v="8.02"/>
    <n v="300"/>
    <n v="87"/>
    <n v="6.8250000000000005E-2"/>
    <n v="4.6739999999999997E-2"/>
    <n v="1.2E-4"/>
    <n v="5.1799999999999997E-3"/>
    <n v="0.20949000000000001"/>
    <n v="0.18665999999999999"/>
  </r>
  <r>
    <x v="2"/>
    <x v="18"/>
    <x v="0"/>
    <x v="1"/>
    <n v="24.89"/>
    <n v="311.92"/>
    <n v="461.64013999999997"/>
    <n v="0.21059"/>
    <n v="6.207E-2"/>
    <n v="2.281E-2"/>
    <n v="3.7670000000000002E-2"/>
    <n v="0.64464999999999995"/>
    <n v="0.98428000000000004"/>
  </r>
  <r>
    <x v="2"/>
    <x v="18"/>
    <x v="0"/>
    <x v="2"/>
    <n v="0"/>
    <n v="373"/>
    <n v="0"/>
    <n v="0"/>
    <n v="0"/>
    <n v="0"/>
    <n v="0"/>
    <n v="0"/>
    <n v="0"/>
  </r>
  <r>
    <x v="2"/>
    <x v="18"/>
    <x v="0"/>
    <x v="3"/>
    <n v="0.1"/>
    <n v="300"/>
    <n v="6"/>
    <n v="7.3999999999999999E-4"/>
    <n v="6.4000000000000005E-4"/>
    <n v="1.0000000000000001E-5"/>
    <n v="1.0000000000000001E-5"/>
    <n v="2.2599999999999999E-3"/>
    <n v="1.2869999999999999E-2"/>
  </r>
  <r>
    <x v="2"/>
    <x v="18"/>
    <x v="0"/>
    <x v="4"/>
    <n v="13.62"/>
    <n v="900.03"/>
    <n v="1323.0400400000001"/>
    <n v="0.27603"/>
    <n v="0"/>
    <n v="1.6539999999999999E-2"/>
    <n v="7.5259999999999994E-2"/>
    <n v="0.83647000000000005"/>
    <n v="2.27196"/>
  </r>
  <r>
    <x v="2"/>
    <x v="18"/>
    <x v="0"/>
    <x v="5"/>
    <n v="10.91"/>
    <n v="398.69"/>
    <n v="430.58983999999998"/>
    <n v="0.10208"/>
    <n v="7.6299999999999996E-3"/>
    <n v="1.8180000000000002E-2"/>
    <n v="1.4919999999999999E-2"/>
    <n v="0.30935000000000001"/>
    <n v="0.87939999999999996"/>
  </r>
  <r>
    <x v="2"/>
    <x v="18"/>
    <x v="0"/>
    <x v="6"/>
    <n v="5.12"/>
    <n v="475.57"/>
    <n v="242.54004"/>
    <n v="6.2219999999999998E-2"/>
    <n v="1.1E-4"/>
    <n v="2.0000000000000001E-4"/>
    <n v="1.7680000000000001E-2"/>
    <n v="0.18853"/>
    <n v="0.48150999999999999"/>
  </r>
  <r>
    <x v="2"/>
    <x v="18"/>
    <x v="0"/>
    <x v="7"/>
    <n v="0.19"/>
    <n v="300"/>
    <n v="15"/>
    <n v="1.41E-3"/>
    <n v="1.34E-3"/>
    <n v="0"/>
    <n v="2.0000000000000002E-5"/>
    <n v="4.2900000000000004E-3"/>
    <n v="3.218E-2"/>
  </r>
  <r>
    <x v="2"/>
    <x v="18"/>
    <x v="0"/>
    <x v="8"/>
    <n v="6.71"/>
    <n v="409.41"/>
    <n v="237.45996"/>
    <n v="6.8000000000000005E-2"/>
    <n v="2.3E-3"/>
    <n v="1.97E-3"/>
    <n v="1.098E-2"/>
    <n v="0.20605999999999999"/>
    <n v="0.48343999999999998"/>
  </r>
  <r>
    <x v="2"/>
    <x v="18"/>
    <x v="0"/>
    <x v="9"/>
    <n v="7.35"/>
    <n v="300"/>
    <n v="264"/>
    <n v="5.4730000000000001E-2"/>
    <n v="2.0600000000000002E-3"/>
    <n v="9.8999999999999999E-4"/>
    <n v="2.639E-2"/>
    <n v="0.16586000000000001"/>
    <n v="0.56640999999999997"/>
  </r>
  <r>
    <x v="2"/>
    <x v="18"/>
    <x v="0"/>
    <x v="10"/>
    <n v="9.56"/>
    <n v="629.86"/>
    <n v="491.29003999999998"/>
    <n v="0.13350999999999999"/>
    <n v="3.6000000000000002E-4"/>
    <n v="1.06E-3"/>
    <n v="2.3179999999999999E-2"/>
    <n v="0.40456999999999999"/>
    <n v="0.89458000000000004"/>
  </r>
  <r>
    <x v="2"/>
    <x v="18"/>
    <x v="1"/>
    <x v="0"/>
    <n v="105.68"/>
    <n v="422.49"/>
    <n v="3325"/>
    <n v="1.0223899999999999"/>
    <n v="0.14269999999999999"/>
    <n v="2.3519999999999999E-2"/>
    <n v="0.46421000000000001"/>
    <n v="3.1015600000000001"/>
    <n v="6.6139200000000002"/>
  </r>
  <r>
    <x v="2"/>
    <x v="18"/>
    <x v="1"/>
    <x v="1"/>
    <n v="213.91"/>
    <n v="300"/>
    <n v="5387.9960899999996"/>
    <n v="1.6605099999999999"/>
    <n v="0.49226999999999999"/>
    <n v="0.24809999999999999"/>
    <n v="1.47675"/>
    <n v="5.04861"/>
    <n v="11.55983"/>
  </r>
  <r>
    <x v="2"/>
    <x v="18"/>
    <x v="1"/>
    <x v="2"/>
    <n v="111.52"/>
    <n v="300"/>
    <n v="3777"/>
    <n v="0.83045000000000002"/>
    <n v="1.644E-2"/>
    <n v="4.9329999999999999E-2"/>
    <n v="0.69984999999999997"/>
    <n v="2.5165299999999999"/>
    <n v="8.1034600000000001"/>
  </r>
  <r>
    <x v="2"/>
    <x v="18"/>
    <x v="1"/>
    <x v="3"/>
    <n v="7.0000000000000007E-2"/>
    <n v="300"/>
    <n v="9"/>
    <n v="5.1999999999999995E-4"/>
    <n v="4.8000000000000001E-4"/>
    <n v="1.0000000000000001E-5"/>
    <n v="1.0000000000000001E-5"/>
    <n v="1.58E-3"/>
    <n v="1.9310000000000001E-2"/>
  </r>
  <r>
    <x v="2"/>
    <x v="18"/>
    <x v="1"/>
    <x v="4"/>
    <n v="93.65"/>
    <n v="1052.83"/>
    <n v="7443.4995099999996"/>
    <n v="2.3164799999999999"/>
    <n v="1.56E-3"/>
    <n v="0.97704999999999997"/>
    <n v="2.7873199999999998"/>
    <n v="7.0236400000000003"/>
    <n v="12.668369999999999"/>
  </r>
  <r>
    <x v="2"/>
    <x v="18"/>
    <x v="1"/>
    <x v="5"/>
    <n v="143.86000000000001"/>
    <n v="365.58"/>
    <n v="4854.9609399999999"/>
    <n v="1.3043499999999999"/>
    <n v="0.17169000000000001"/>
    <n v="0.85270999999999997"/>
    <n v="0.45141999999999999"/>
    <n v="3.9525899999999998"/>
    <n v="10.06466"/>
  </r>
  <r>
    <x v="2"/>
    <x v="18"/>
    <x v="1"/>
    <x v="6"/>
    <n v="538.20000000000005"/>
    <n v="451.18"/>
    <n v="25532.21875"/>
    <n v="6.1882000000000001"/>
    <n v="0"/>
    <n v="0.73036999999999996"/>
    <n v="3.2652000000000001"/>
    <n v="18.752130000000001"/>
    <n v="50.246600000000001"/>
  </r>
  <r>
    <x v="2"/>
    <x v="18"/>
    <x v="1"/>
    <x v="7"/>
    <n v="0.24"/>
    <n v="300"/>
    <n v="21"/>
    <n v="1.7899999999999999E-3"/>
    <n v="1.72E-3"/>
    <n v="0"/>
    <n v="4.0000000000000003E-5"/>
    <n v="5.4200000000000003E-3"/>
    <n v="4.5060000000000003E-2"/>
  </r>
  <r>
    <x v="2"/>
    <x v="18"/>
    <x v="1"/>
    <x v="8"/>
    <n v="445.8"/>
    <n v="367.32"/>
    <n v="16246.375"/>
    <n v="4.2197100000000001"/>
    <n v="6.0249999999999998E-2"/>
    <n v="2.5962700000000001"/>
    <n v="2.9868800000000002"/>
    <n v="12.78891"/>
    <n v="33.071649999999998"/>
  </r>
  <r>
    <x v="2"/>
    <x v="18"/>
    <x v="1"/>
    <x v="9"/>
    <n v="42.41"/>
    <n v="300"/>
    <n v="1392"/>
    <n v="0.31580999999999998"/>
    <n v="9.7900000000000001E-3"/>
    <n v="3.31E-3"/>
    <n v="0.18353"/>
    <n v="0.95701000000000003"/>
    <n v="2.9864999999999999"/>
  </r>
  <r>
    <x v="2"/>
    <x v="18"/>
    <x v="1"/>
    <x v="10"/>
    <n v="35.47"/>
    <n v="1105.8800000000001"/>
    <n v="4324"/>
    <n v="1.0150600000000001"/>
    <n v="4.4790000000000003E-2"/>
    <n v="1.6230000000000001E-2"/>
    <n v="0.13125000000000001"/>
    <n v="3.07761"/>
    <n v="7.3294600000000001"/>
  </r>
  <r>
    <x v="2"/>
    <x v="18"/>
    <x v="2"/>
    <x v="0"/>
    <n v="5.93"/>
    <n v="1052.0999999999999"/>
    <n v="505.00977"/>
    <n v="0.17038"/>
    <n v="3.3300000000000001E-3"/>
    <n v="4.6800000000000001E-3"/>
    <n v="0.10482"/>
    <n v="0.51629999999999998"/>
    <n v="0.86165999999999998"/>
  </r>
  <r>
    <x v="2"/>
    <x v="18"/>
    <x v="2"/>
    <x v="1"/>
    <n v="125.95"/>
    <n v="300"/>
    <n v="4491"/>
    <n v="0.94162999999999997"/>
    <n v="1.17E-2"/>
    <n v="0.23591999999999999"/>
    <n v="1.36032"/>
    <n v="2.8553299999999999"/>
    <n v="9.6353299999999997"/>
  </r>
  <r>
    <x v="2"/>
    <x v="18"/>
    <x v="2"/>
    <x v="2"/>
    <n v="1.22"/>
    <n v="300"/>
    <n v="30"/>
    <n v="9.0799999999999995E-3"/>
    <n v="3.4000000000000002E-4"/>
    <n v="9.0000000000000006E-5"/>
    <n v="1.97E-3"/>
    <n v="2.7529999999999999E-2"/>
    <n v="6.4360000000000001E-2"/>
  </r>
  <r>
    <x v="2"/>
    <x v="18"/>
    <x v="2"/>
    <x v="3"/>
    <n v="0.15"/>
    <n v="300"/>
    <n v="9"/>
    <n v="1.1199999999999999E-3"/>
    <n v="1.01E-3"/>
    <n v="2.0000000000000002E-5"/>
    <n v="3.0000000000000001E-5"/>
    <n v="3.3800000000000002E-3"/>
    <n v="1.9310000000000001E-2"/>
  </r>
  <r>
    <x v="2"/>
    <x v="18"/>
    <x v="2"/>
    <x v="4"/>
    <n v="61.04"/>
    <n v="1261.24"/>
    <n v="6949.4223599999996"/>
    <n v="1.9722500000000001"/>
    <n v="0"/>
    <n v="2.81298"/>
    <n v="0.90727000000000002"/>
    <n v="5.9765100000000002"/>
    <n v="11.62269"/>
  </r>
  <r>
    <x v="2"/>
    <x v="18"/>
    <x v="2"/>
    <x v="5"/>
    <n v="15.39"/>
    <n v="419.5"/>
    <n v="641.83983999999998"/>
    <n v="0.16220999999999999"/>
    <n v="1.7999999999999999E-2"/>
    <n v="9.0609999999999996E-2"/>
    <n v="6.2309999999999997E-2"/>
    <n v="0.49156"/>
    <n v="1.2793699999999999"/>
  </r>
  <r>
    <x v="2"/>
    <x v="18"/>
    <x v="2"/>
    <x v="6"/>
    <n v="52.03"/>
    <n v="395.02"/>
    <n v="1738.08008"/>
    <n v="0.52746999999999999"/>
    <n v="3.0689999999999999E-2"/>
    <n v="1.17E-2"/>
    <n v="0.20816000000000001"/>
    <n v="1.59839"/>
    <n v="3.50258"/>
  </r>
  <r>
    <x v="2"/>
    <x v="18"/>
    <x v="2"/>
    <x v="7"/>
    <n v="0.63"/>
    <n v="300"/>
    <n v="39"/>
    <n v="4.6899999999999997E-3"/>
    <n v="4.4600000000000004E-3"/>
    <n v="0"/>
    <n v="1.7000000000000001E-4"/>
    <n v="1.422E-2"/>
    <n v="8.3669999999999994E-2"/>
  </r>
  <r>
    <x v="2"/>
    <x v="18"/>
    <x v="2"/>
    <x v="8"/>
    <n v="69.52"/>
    <n v="446.37"/>
    <n v="2633.5996100000002"/>
    <n v="0.72751999999999994"/>
    <n v="5.3200000000000001E-3"/>
    <n v="7.2980000000000003E-2"/>
    <n v="0.68776999999999999"/>
    <n v="2.2046100000000002"/>
    <n v="5.2003899999999996"/>
  </r>
  <r>
    <x v="2"/>
    <x v="18"/>
    <x v="2"/>
    <x v="9"/>
    <n v="10.82"/>
    <n v="379.23"/>
    <n v="356.47998000000001"/>
    <n v="0.10448"/>
    <n v="9.1299999999999992E-3"/>
    <n v="1.4300000000000001E-3"/>
    <n v="4.5909999999999999E-2"/>
    <n v="0.31658999999999998"/>
    <n v="0.72719"/>
  </r>
  <r>
    <x v="2"/>
    <x v="18"/>
    <x v="2"/>
    <x v="10"/>
    <n v="29.88"/>
    <n v="349.65"/>
    <n v="874.12012000000004"/>
    <n v="0.25878000000000001"/>
    <n v="2.1800000000000001E-3"/>
    <n v="8.5100000000000002E-3"/>
    <n v="7.7359999999999998E-2"/>
    <n v="0.78454000000000002"/>
    <n v="1.8083400000000001"/>
  </r>
  <r>
    <x v="2"/>
    <x v="18"/>
    <x v="3"/>
    <x v="0"/>
    <n v="2.14"/>
    <n v="1000"/>
    <n v="170"/>
    <n v="5.8130000000000001E-2"/>
    <n v="1.33E-3"/>
    <n v="1.74E-3"/>
    <n v="2.504E-2"/>
    <n v="0.17616000000000001"/>
    <n v="0.28610000000000002"/>
  </r>
  <r>
    <x v="2"/>
    <x v="18"/>
    <x v="3"/>
    <x v="1"/>
    <n v="11.85"/>
    <n v="300"/>
    <n v="258"/>
    <n v="8.9219999999999994E-2"/>
    <n v="2.81E-3"/>
    <n v="9.7000000000000003E-3"/>
    <n v="8.8249999999999995E-2"/>
    <n v="0.27057999999999999"/>
    <n v="0.55352999999999997"/>
  </r>
  <r>
    <x v="2"/>
    <x v="18"/>
    <x v="3"/>
    <x v="2"/>
    <n v="0"/>
    <n v="373"/>
    <n v="0"/>
    <n v="0"/>
    <n v="0"/>
    <n v="0"/>
    <n v="0"/>
    <n v="0"/>
    <n v="0"/>
  </r>
  <r>
    <x v="2"/>
    <x v="18"/>
    <x v="3"/>
    <x v="3"/>
    <n v="0.04"/>
    <n v="300"/>
    <n v="6"/>
    <n v="2.9999999999999997E-4"/>
    <n v="2.7999999999999998E-4"/>
    <n v="0"/>
    <n v="0"/>
    <n v="8.9999999999999998E-4"/>
    <n v="1.2869999999999999E-2"/>
  </r>
  <r>
    <x v="2"/>
    <x v="18"/>
    <x v="3"/>
    <x v="4"/>
    <n v="12.31"/>
    <n v="641.36"/>
    <n v="583.64013999999997"/>
    <n v="0.1983"/>
    <n v="1.0000000000000001E-5"/>
    <n v="3.6949999999999997E-2"/>
    <n v="0.23955000000000001"/>
    <n v="0.60094000000000003"/>
    <n v="1.0568299999999999"/>
  </r>
  <r>
    <x v="2"/>
    <x v="18"/>
    <x v="3"/>
    <x v="5"/>
    <n v="1.03"/>
    <n v="1322"/>
    <n v="66.099980000000002"/>
    <n v="3.0499999999999999E-2"/>
    <n v="3.6999999999999999E-4"/>
    <n v="4.1599999999999996E-3"/>
    <n v="3.2799999999999999E-3"/>
    <n v="9.2429999999999998E-2"/>
    <n v="0.11186"/>
  </r>
  <r>
    <x v="2"/>
    <x v="18"/>
    <x v="3"/>
    <x v="6"/>
    <n v="26.52"/>
    <n v="387.71"/>
    <n v="697.87012000000004"/>
    <n v="0.25363000000000002"/>
    <n v="0"/>
    <n v="7.3600000000000002E-3"/>
    <n v="0.17052"/>
    <n v="0.76858000000000004"/>
    <n v="1.4155500000000001"/>
  </r>
  <r>
    <x v="2"/>
    <x v="18"/>
    <x v="3"/>
    <x v="7"/>
    <n v="0.22"/>
    <n v="300"/>
    <n v="18"/>
    <n v="1.64E-3"/>
    <n v="1.6100000000000001E-3"/>
    <n v="0"/>
    <n v="1.0000000000000001E-5"/>
    <n v="4.96E-3"/>
    <n v="3.8620000000000002E-2"/>
  </r>
  <r>
    <x v="2"/>
    <x v="18"/>
    <x v="3"/>
    <x v="8"/>
    <n v="14.43"/>
    <n v="336"/>
    <n v="362.87988000000001"/>
    <n v="0.12021"/>
    <n v="6.79E-3"/>
    <n v="1.14E-3"/>
    <n v="3.7600000000000001E-2"/>
    <n v="0.36425999999999997"/>
    <n v="0.76107999999999998"/>
  </r>
  <r>
    <x v="2"/>
    <x v="18"/>
    <x v="3"/>
    <x v="9"/>
    <n v="4.55"/>
    <n v="300"/>
    <n v="105"/>
    <n v="3.388E-2"/>
    <n v="1.25E-3"/>
    <n v="9.0000000000000006E-5"/>
    <n v="1.201E-2"/>
    <n v="0.10267"/>
    <n v="0.22528000000000001"/>
  </r>
  <r>
    <x v="2"/>
    <x v="18"/>
    <x v="3"/>
    <x v="10"/>
    <n v="0.7"/>
    <n v="858.4"/>
    <n v="42.920009999999998"/>
    <n v="1.3390000000000001E-2"/>
    <n v="2.66E-3"/>
    <n v="5.9000000000000003E-4"/>
    <n v="1.98E-3"/>
    <n v="4.0649999999999999E-2"/>
    <n v="7.5770000000000004E-2"/>
  </r>
  <r>
    <x v="2"/>
    <x v="18"/>
    <x v="4"/>
    <x v="0"/>
    <n v="3.18"/>
    <n v="654.75"/>
    <n v="104.76000999999999"/>
    <n v="4.3869999999999999E-2"/>
    <n v="1.66E-3"/>
    <n v="1.09E-3"/>
    <n v="1.1469999999999999E-2"/>
    <n v="0.13292999999999999"/>
    <n v="0.18884000000000001"/>
  </r>
  <r>
    <x v="2"/>
    <x v="18"/>
    <x v="4"/>
    <x v="1"/>
    <n v="2.23"/>
    <n v="300"/>
    <n v="48"/>
    <n v="1.6490000000000001E-2"/>
    <n v="6.8999999999999997E-4"/>
    <n v="2.8400000000000001E-3"/>
    <n v="2.98E-3"/>
    <n v="5.0369999999999998E-2"/>
    <n v="0.10298"/>
  </r>
  <r>
    <x v="2"/>
    <x v="18"/>
    <x v="4"/>
    <x v="2"/>
    <n v="0.06"/>
    <n v="300"/>
    <n v="6"/>
    <n v="4.4999999999999999E-4"/>
    <n v="4.0000000000000002E-4"/>
    <n v="0"/>
    <n v="0"/>
    <n v="1.3500000000000001E-3"/>
    <n v="1.2869999999999999E-2"/>
  </r>
  <r>
    <x v="2"/>
    <x v="18"/>
    <x v="4"/>
    <x v="3"/>
    <n v="0.18"/>
    <n v="300"/>
    <n v="15"/>
    <n v="1.34E-3"/>
    <n v="1.1999999999999999E-3"/>
    <n v="1.0000000000000001E-5"/>
    <n v="1.0000000000000001E-5"/>
    <n v="4.0600000000000002E-3"/>
    <n v="3.218E-2"/>
  </r>
  <r>
    <x v="2"/>
    <x v="18"/>
    <x v="4"/>
    <x v="4"/>
    <n v="5.67"/>
    <n v="1433.57"/>
    <n v="301.0498"/>
    <n v="0.12188"/>
    <n v="1.42E-3"/>
    <n v="8.0570000000000003E-2"/>
    <n v="2.2579999999999999E-2"/>
    <n v="0.37036000000000002"/>
    <n v="0.49593999999999999"/>
  </r>
  <r>
    <x v="2"/>
    <x v="18"/>
    <x v="4"/>
    <x v="5"/>
    <n v="1.41"/>
    <n v="565"/>
    <n v="45.200020000000002"/>
    <n v="1.882E-2"/>
    <n v="2.0000000000000002E-5"/>
    <n v="5.8399999999999997E-3"/>
    <n v="8.5999999999999998E-4"/>
    <n v="5.704E-2"/>
    <n v="8.6199999999999999E-2"/>
  </r>
  <r>
    <x v="2"/>
    <x v="18"/>
    <x v="4"/>
    <x v="6"/>
    <n v="1.46"/>
    <n v="373"/>
    <n v="0"/>
    <n v="2.2499999999999999E-2"/>
    <n v="3.5E-4"/>
    <n v="1.2E-4"/>
    <n v="1.8799999999999999E-3"/>
    <n v="6.8479999999999999E-2"/>
    <n v="0"/>
  </r>
  <r>
    <x v="2"/>
    <x v="18"/>
    <x v="4"/>
    <x v="7"/>
    <n v="0.59"/>
    <n v="300"/>
    <n v="51"/>
    <n v="4.3899999999999998E-3"/>
    <n v="4.1200000000000004E-3"/>
    <n v="1.0000000000000001E-5"/>
    <n v="3.0000000000000001E-5"/>
    <n v="1.3310000000000001E-2"/>
    <n v="0.10942"/>
  </r>
  <r>
    <x v="2"/>
    <x v="18"/>
    <x v="4"/>
    <x v="8"/>
    <n v="6.31"/>
    <n v="617.57000000000005"/>
    <n v="271.72998000000001"/>
    <n v="8.8400000000000006E-2"/>
    <n v="6.43E-3"/>
    <n v="1.9109999999999999E-2"/>
    <n v="2.529E-2"/>
    <n v="0.26788000000000001"/>
    <n v="0.50485999999999998"/>
  </r>
  <r>
    <x v="2"/>
    <x v="18"/>
    <x v="4"/>
    <x v="9"/>
    <n v="1.24"/>
    <n v="305.44"/>
    <n v="48.87"/>
    <n v="9.5999999999999992E-3"/>
    <n v="3.3400000000000001E-3"/>
    <n v="2.9999999999999997E-4"/>
    <n v="1.64E-3"/>
    <n v="2.9090000000000001E-2"/>
    <n v="0.10453999999999999"/>
  </r>
  <r>
    <x v="2"/>
    <x v="18"/>
    <x v="4"/>
    <x v="10"/>
    <n v="4.71"/>
    <n v="300"/>
    <n v="18"/>
    <n v="4.8090000000000001E-2"/>
    <n v="1.324E-2"/>
    <n v="6.8000000000000005E-4"/>
    <n v="5.6299999999999996E-3"/>
    <n v="0.14621999999999999"/>
    <n v="3.8620000000000002E-2"/>
  </r>
  <r>
    <x v="2"/>
    <x v="18"/>
    <x v="5"/>
    <x v="0"/>
    <n v="0.04"/>
    <n v="300"/>
    <n v="6"/>
    <n v="2.9999999999999997E-4"/>
    <n v="2.9E-4"/>
    <n v="0"/>
    <n v="0"/>
    <n v="8.9999999999999998E-4"/>
    <n v="1.2869999999999999E-2"/>
  </r>
  <r>
    <x v="2"/>
    <x v="18"/>
    <x v="5"/>
    <x v="1"/>
    <n v="0"/>
    <n v="373"/>
    <n v="0"/>
    <n v="0"/>
    <n v="0"/>
    <n v="0"/>
    <n v="0"/>
    <n v="0"/>
    <n v="0"/>
  </r>
  <r>
    <x v="2"/>
    <x v="18"/>
    <x v="5"/>
    <x v="2"/>
    <n v="0"/>
    <n v="373"/>
    <n v="0"/>
    <n v="0"/>
    <n v="0"/>
    <n v="0"/>
    <n v="0"/>
    <n v="0"/>
    <n v="0"/>
  </r>
  <r>
    <x v="2"/>
    <x v="18"/>
    <x v="5"/>
    <x v="3"/>
    <n v="0.01"/>
    <n v="300"/>
    <n v="3"/>
    <n v="6.9999999999999994E-5"/>
    <n v="6.9999999999999994E-5"/>
    <n v="0"/>
    <n v="0"/>
    <n v="2.3000000000000001E-4"/>
    <n v="6.4400000000000004E-3"/>
  </r>
  <r>
    <x v="2"/>
    <x v="18"/>
    <x v="5"/>
    <x v="4"/>
    <n v="0.26"/>
    <n v="1153.5"/>
    <n v="46.14"/>
    <n v="6.6E-3"/>
    <n v="0"/>
    <n v="2.5799999999999998E-3"/>
    <n v="3.6800000000000001E-3"/>
    <n v="2.001E-2"/>
    <n v="7.6480000000000006E-2"/>
  </r>
  <r>
    <x v="2"/>
    <x v="18"/>
    <x v="5"/>
    <x v="5"/>
    <n v="0.04"/>
    <n v="482"/>
    <n v="4.82"/>
    <n v="4.8000000000000001E-4"/>
    <n v="0"/>
    <n v="3.2000000000000003E-4"/>
    <n v="1.1E-4"/>
    <n v="1.4499999999999999E-3"/>
    <n v="9.5899999999999996E-3"/>
  </r>
  <r>
    <x v="2"/>
    <x v="18"/>
    <x v="5"/>
    <x v="6"/>
    <n v="0.01"/>
    <n v="373"/>
    <n v="0"/>
    <n v="6.9999999999999994E-5"/>
    <n v="0"/>
    <n v="0"/>
    <n v="1.0000000000000001E-5"/>
    <n v="2.3000000000000001E-4"/>
    <n v="0"/>
  </r>
  <r>
    <x v="2"/>
    <x v="18"/>
    <x v="5"/>
    <x v="7"/>
    <n v="0.02"/>
    <n v="300"/>
    <n v="3"/>
    <n v="1.4999999999999999E-4"/>
    <n v="1.4999999999999999E-4"/>
    <n v="0"/>
    <n v="0"/>
    <n v="4.4999999999999999E-4"/>
    <n v="6.4400000000000004E-3"/>
  </r>
  <r>
    <x v="2"/>
    <x v="18"/>
    <x v="5"/>
    <x v="8"/>
    <n v="0.02"/>
    <n v="300"/>
    <n v="6"/>
    <n v="1.4999999999999999E-4"/>
    <n v="1.4999999999999999E-4"/>
    <n v="0"/>
    <n v="0"/>
    <n v="4.4999999999999999E-4"/>
    <n v="1.2869999999999999E-2"/>
  </r>
  <r>
    <x v="2"/>
    <x v="18"/>
    <x v="5"/>
    <x v="9"/>
    <n v="0.59"/>
    <n v="361"/>
    <n v="28.88"/>
    <n v="5.2900000000000004E-3"/>
    <n v="0"/>
    <n v="8.3000000000000001E-4"/>
    <n v="6.4099999999999999E-3"/>
    <n v="1.602E-2"/>
    <n v="6.0150000000000002E-2"/>
  </r>
  <r>
    <x v="2"/>
    <x v="18"/>
    <x v="5"/>
    <x v="10"/>
    <n v="0.01"/>
    <n v="300"/>
    <n v="3"/>
    <n v="6.9999999999999994E-5"/>
    <n v="6.9999999999999994E-5"/>
    <n v="0"/>
    <n v="0"/>
    <n v="2.3000000000000001E-4"/>
    <n v="6.4400000000000004E-3"/>
  </r>
  <r>
    <x v="2"/>
    <x v="18"/>
    <x v="6"/>
    <x v="0"/>
    <n v="1.75"/>
    <n v="725.54"/>
    <n v="94.319950000000006"/>
    <n v="3.211E-2"/>
    <n v="1.7700000000000001E-3"/>
    <n v="4.8000000000000001E-4"/>
    <n v="7.0800000000000004E-3"/>
    <n v="9.7290000000000001E-2"/>
    <n v="0.16911999999999999"/>
  </r>
  <r>
    <x v="2"/>
    <x v="18"/>
    <x v="6"/>
    <x v="1"/>
    <n v="2.71"/>
    <n v="432.58"/>
    <n v="142.75"/>
    <n v="3.0349999999999999E-2"/>
    <n v="1.3699999999999999E-3"/>
    <n v="7.2100000000000003E-3"/>
    <n v="6.94E-3"/>
    <n v="9.1060000000000002E-2"/>
    <n v="0.28838000000000003"/>
  </r>
  <r>
    <x v="2"/>
    <x v="18"/>
    <x v="6"/>
    <x v="2"/>
    <n v="7.0000000000000007E-2"/>
    <n v="300"/>
    <n v="6"/>
    <n v="5.1999999999999995E-4"/>
    <n v="4.6999999999999999E-4"/>
    <n v="0"/>
    <n v="0"/>
    <n v="1.58E-3"/>
    <n v="1.2869999999999999E-2"/>
  </r>
  <r>
    <x v="2"/>
    <x v="18"/>
    <x v="6"/>
    <x v="3"/>
    <n v="0.14000000000000001"/>
    <n v="300"/>
    <n v="12"/>
    <n v="1.0399999999999999E-3"/>
    <n v="9.5E-4"/>
    <n v="1.0000000000000001E-5"/>
    <n v="0"/>
    <n v="3.16E-3"/>
    <n v="2.5749999999999999E-2"/>
  </r>
  <r>
    <x v="2"/>
    <x v="18"/>
    <x v="6"/>
    <x v="4"/>
    <n v="10.34"/>
    <n v="812.2"/>
    <n v="901.54003999999998"/>
    <n v="0.23321"/>
    <n v="0"/>
    <n v="9.0920000000000001E-2"/>
    <n v="0.15157000000000001"/>
    <n v="0.70669000000000004"/>
    <n v="1.5939099999999999"/>
  </r>
  <r>
    <x v="2"/>
    <x v="18"/>
    <x v="6"/>
    <x v="5"/>
    <n v="1.32"/>
    <n v="581.27"/>
    <n v="87.19"/>
    <n v="1.9560000000000001E-2"/>
    <n v="1.2E-4"/>
    <n v="7.5199999999999998E-3"/>
    <n v="4.4299999999999999E-3"/>
    <n v="5.9270000000000003E-2"/>
    <n v="0.16803999999999999"/>
  </r>
  <r>
    <x v="2"/>
    <x v="18"/>
    <x v="6"/>
    <x v="6"/>
    <n v="10.08"/>
    <n v="862.75"/>
    <n v="103.52979000000001"/>
    <n v="0.10716000000000001"/>
    <n v="0"/>
    <n v="3.8800000000000002E-3"/>
    <n v="3.524E-2"/>
    <n v="0.32790000000000002"/>
    <n v="0.18268999999999999"/>
  </r>
  <r>
    <x v="2"/>
    <x v="18"/>
    <x v="6"/>
    <x v="7"/>
    <n v="0.56999999999999995"/>
    <n v="300"/>
    <n v="39"/>
    <n v="4.2399999999999998E-3"/>
    <n v="4.0299999999999997E-3"/>
    <n v="1.0000000000000001E-5"/>
    <n v="4.0000000000000003E-5"/>
    <n v="1.286E-2"/>
    <n v="8.3669999999999994E-2"/>
  </r>
  <r>
    <x v="2"/>
    <x v="18"/>
    <x v="6"/>
    <x v="8"/>
    <n v="10.18"/>
    <n v="421.08"/>
    <n v="412.66016000000002"/>
    <n v="0.10621999999999999"/>
    <n v="4.6299999999999996E-3"/>
    <n v="1.678E-2"/>
    <n v="3.245E-2"/>
    <n v="0.32186999999999999"/>
    <n v="0.80947000000000002"/>
  </r>
  <r>
    <x v="2"/>
    <x v="18"/>
    <x v="6"/>
    <x v="9"/>
    <n v="0.9"/>
    <n v="355.31"/>
    <n v="46.190010000000001"/>
    <n v="0.01"/>
    <n v="3.31E-3"/>
    <n v="2.5000000000000001E-4"/>
    <n v="9.3000000000000005E-4"/>
    <n v="3.032E-2"/>
    <n v="9.5210000000000003E-2"/>
  </r>
  <r>
    <x v="2"/>
    <x v="18"/>
    <x v="6"/>
    <x v="10"/>
    <n v="1.17"/>
    <n v="300"/>
    <n v="27"/>
    <n v="9.9900000000000006E-3"/>
    <n v="7.3400000000000002E-3"/>
    <n v="5.0000000000000002E-5"/>
    <n v="3.1E-4"/>
    <n v="3.0599999999999999E-2"/>
    <n v="5.7930000000000002E-2"/>
  </r>
  <r>
    <x v="2"/>
    <x v="18"/>
    <x v="7"/>
    <x v="0"/>
    <n v="9.7899999999999991"/>
    <n v="382.93"/>
    <n v="314"/>
    <n v="9.1050000000000006E-2"/>
    <n v="2.9E-4"/>
    <n v="1.2099999999999999E-3"/>
    <n v="3.569E-2"/>
    <n v="0.27589999999999998"/>
    <n v="0.62873999999999997"/>
  </r>
  <r>
    <x v="2"/>
    <x v="18"/>
    <x v="7"/>
    <x v="1"/>
    <n v="9.3000000000000007"/>
    <n v="300"/>
    <n v="225"/>
    <n v="6.9250000000000006E-2"/>
    <n v="0"/>
    <n v="1.2409999999999999E-2"/>
    <n v="2.93E-2"/>
    <n v="0.20985999999999999"/>
    <n v="0.48272999999999999"/>
  </r>
  <r>
    <x v="2"/>
    <x v="18"/>
    <x v="7"/>
    <x v="2"/>
    <n v="0.53"/>
    <n v="300"/>
    <n v="12"/>
    <n v="3.9500000000000004E-3"/>
    <n v="0"/>
    <n v="1.4999999999999999E-4"/>
    <n v="2.5500000000000002E-3"/>
    <n v="1.196E-2"/>
    <n v="2.5749999999999999E-2"/>
  </r>
  <r>
    <x v="2"/>
    <x v="18"/>
    <x v="7"/>
    <x v="3"/>
    <n v="0.02"/>
    <n v="300"/>
    <n v="3"/>
    <n v="1.4999999999999999E-4"/>
    <n v="1.3999999999999999E-4"/>
    <n v="0"/>
    <n v="0"/>
    <n v="4.4999999999999999E-4"/>
    <n v="6.4400000000000004E-3"/>
  </r>
  <r>
    <x v="2"/>
    <x v="18"/>
    <x v="7"/>
    <x v="4"/>
    <n v="11.85"/>
    <n v="1241.9100000000001"/>
    <n v="1341.2597699999999"/>
    <n v="0.35996"/>
    <n v="0"/>
    <n v="0.13789000000000001"/>
    <n v="0.54300000000000004"/>
    <n v="1.0908"/>
    <n v="2.2283200000000001"/>
  </r>
  <r>
    <x v="2"/>
    <x v="18"/>
    <x v="7"/>
    <x v="5"/>
    <n v="4.91"/>
    <n v="1381.78"/>
    <n v="511.26024999999998"/>
    <n v="0.16642999999999999"/>
    <n v="2.0000000000000002E-5"/>
    <n v="0.18546000000000001"/>
    <n v="2.758E-2"/>
    <n v="0.50434000000000001"/>
    <n v="0.84709000000000001"/>
  </r>
  <r>
    <x v="2"/>
    <x v="18"/>
    <x v="7"/>
    <x v="6"/>
    <n v="11.6"/>
    <n v="402.14"/>
    <n v="426.27001999999999"/>
    <n v="0.12010999999999999"/>
    <n v="1.1440000000000001E-2"/>
    <n v="8.6300000000000005E-3"/>
    <n v="9.3160000000000007E-2"/>
    <n v="0.36398999999999998"/>
    <n v="0.86363000000000001"/>
  </r>
  <r>
    <x v="2"/>
    <x v="18"/>
    <x v="7"/>
    <x v="7"/>
    <n v="0.21"/>
    <n v="300"/>
    <n v="21"/>
    <n v="1.56E-3"/>
    <n v="1.5100000000000001E-3"/>
    <n v="0"/>
    <n v="4.0000000000000003E-5"/>
    <n v="4.7400000000000003E-3"/>
    <n v="4.5060000000000003E-2"/>
  </r>
  <r>
    <x v="2"/>
    <x v="18"/>
    <x v="7"/>
    <x v="8"/>
    <n v="31.86"/>
    <n v="347.08"/>
    <n v="919.75"/>
    <n v="0.27473999999999998"/>
    <n v="8.0000000000000004E-4"/>
    <n v="3.6290000000000003E-2"/>
    <n v="0.11234"/>
    <n v="0.83255000000000001"/>
    <n v="1.91439"/>
  </r>
  <r>
    <x v="2"/>
    <x v="18"/>
    <x v="7"/>
    <x v="9"/>
    <n v="0.09"/>
    <n v="300"/>
    <n v="6"/>
    <n v="6.7000000000000002E-4"/>
    <n v="5.9999999999999995E-4"/>
    <n v="0"/>
    <n v="1.2E-4"/>
    <n v="2.0300000000000001E-3"/>
    <n v="1.2869999999999999E-2"/>
  </r>
  <r>
    <x v="2"/>
    <x v="18"/>
    <x v="7"/>
    <x v="10"/>
    <n v="2.4"/>
    <n v="667.91"/>
    <n v="146.93994000000001"/>
    <n v="4.2299999999999997E-2"/>
    <n v="6.6E-4"/>
    <n v="1.6000000000000001E-4"/>
    <n v="2.0719999999999999E-2"/>
    <n v="0.12817999999999999"/>
    <n v="0.27622999999999998"/>
  </r>
  <r>
    <x v="2"/>
    <x v="18"/>
    <x v="8"/>
    <x v="0"/>
    <n v="33.03"/>
    <n v="401.38"/>
    <n v="1095.78027"/>
    <n v="0.33183000000000001"/>
    <n v="1.2999999999999999E-2"/>
    <n v="0.15726999999999999"/>
    <n v="0.12076000000000001"/>
    <n v="1.00556"/>
    <n v="2.22959"/>
  </r>
  <r>
    <x v="2"/>
    <x v="18"/>
    <x v="8"/>
    <x v="1"/>
    <n v="12.75"/>
    <n v="616.20000000000005"/>
    <n v="61.620109999999997"/>
    <n v="0.13300000000000001"/>
    <n v="9.4049999999999995E-2"/>
    <n v="2.9499999999999999E-3"/>
    <n v="1.0460000000000001E-2"/>
    <n v="0.40828999999999999"/>
    <n v="0.11353000000000001"/>
  </r>
  <r>
    <x v="2"/>
    <x v="18"/>
    <x v="8"/>
    <x v="2"/>
    <n v="18.59"/>
    <n v="300"/>
    <n v="348"/>
    <n v="0.13843"/>
    <n v="7.5000000000000002E-4"/>
    <n v="2.1099999999999999E-3"/>
    <n v="0.01"/>
    <n v="0.41949999999999998"/>
    <n v="0.74663000000000002"/>
  </r>
  <r>
    <x v="2"/>
    <x v="18"/>
    <x v="8"/>
    <x v="3"/>
    <n v="0.79"/>
    <n v="300"/>
    <n v="30"/>
    <n v="5.8799999999999998E-3"/>
    <n v="2.2300000000000002E-3"/>
    <n v="1.2199999999999999E-3"/>
    <n v="6.6E-4"/>
    <n v="1.7829999999999999E-2"/>
    <n v="6.4360000000000001E-2"/>
  </r>
  <r>
    <x v="2"/>
    <x v="18"/>
    <x v="8"/>
    <x v="4"/>
    <n v="110.63"/>
    <n v="782.04"/>
    <n v="6201.5390600000001"/>
    <n v="2.0365600000000001"/>
    <n v="0"/>
    <n v="1.23546"/>
    <n v="1.0384599999999999"/>
    <n v="6.1759599999999999"/>
    <n v="11.120699999999999"/>
  </r>
  <r>
    <x v="2"/>
    <x v="18"/>
    <x v="8"/>
    <x v="5"/>
    <n v="69.209999999999994"/>
    <n v="483.47"/>
    <n v="2697.78125"/>
    <n v="0.83674999999999999"/>
    <n v="2.0000000000000001E-4"/>
    <n v="1.0884499999999999"/>
    <n v="0.15021999999999999"/>
    <n v="2.5356200000000002"/>
    <n v="5.2045199999999996"/>
  </r>
  <r>
    <x v="2"/>
    <x v="18"/>
    <x v="8"/>
    <x v="6"/>
    <n v="220.62"/>
    <n v="445.51"/>
    <n v="5787.2421899999999"/>
    <n v="2.24377"/>
    <n v="-3.1E-4"/>
    <n v="0.22098000000000001"/>
    <n v="0.86450000000000005"/>
    <n v="6.8007900000000001"/>
    <n v="11.344810000000001"/>
  </r>
  <r>
    <x v="2"/>
    <x v="18"/>
    <x v="8"/>
    <x v="7"/>
    <n v="0.68"/>
    <n v="300"/>
    <n v="48"/>
    <n v="5.0600000000000003E-3"/>
    <n v="4.81E-3"/>
    <n v="1.0000000000000001E-5"/>
    <n v="6.9999999999999994E-5"/>
    <n v="1.5339999999999999E-2"/>
    <n v="0.10298"/>
  </r>
  <r>
    <x v="2"/>
    <x v="18"/>
    <x v="8"/>
    <x v="8"/>
    <n v="168.3"/>
    <n v="416.08"/>
    <n v="4364.65625"/>
    <n v="1.6459699999999999"/>
    <n v="4.9500000000000002E-2"/>
    <n v="0.21178"/>
    <n v="0.4375"/>
    <n v="4.9884199999999996"/>
    <n v="8.70336"/>
  </r>
  <r>
    <x v="2"/>
    <x v="18"/>
    <x v="8"/>
    <x v="9"/>
    <n v="4.5999999999999996"/>
    <n v="300"/>
    <n v="93"/>
    <n v="3.4250000000000003E-2"/>
    <n v="8.2400000000000008E-3"/>
    <n v="1.8500000000000001E-3"/>
    <n v="6.0200000000000002E-3"/>
    <n v="0.1038"/>
    <n v="0.19953000000000001"/>
  </r>
  <r>
    <x v="2"/>
    <x v="18"/>
    <x v="8"/>
    <x v="10"/>
    <n v="78.430000000000007"/>
    <n v="349.42"/>
    <n v="1376.73047"/>
    <n v="0.69067000000000001"/>
    <n v="6.8949999999999997E-2"/>
    <n v="1.5640000000000001E-2"/>
    <n v="8.0649999999999999E-2"/>
    <n v="2.0998600000000001"/>
    <n v="2.8792900000000001"/>
  </r>
  <r>
    <x v="2"/>
    <x v="19"/>
    <x v="0"/>
    <x v="0"/>
    <n v="8.35"/>
    <n v="300"/>
    <n v="99"/>
    <n v="7.0709999999999995E-2"/>
    <n v="4.7480000000000001E-2"/>
    <n v="1.2999999999999999E-4"/>
    <n v="5.62E-3"/>
    <n v="0.21693999999999999"/>
    <n v="0.21148"/>
  </r>
  <r>
    <x v="2"/>
    <x v="19"/>
    <x v="0"/>
    <x v="1"/>
    <n v="26.75"/>
    <n v="311.94"/>
    <n v="580.2002"/>
    <n v="0.22499"/>
    <n v="6.2149999999999997E-2"/>
    <n v="2.5149999999999999E-2"/>
    <n v="4.1540000000000001E-2"/>
    <n v="0.68828999999999996"/>
    <n v="1.23169"/>
  </r>
  <r>
    <x v="2"/>
    <x v="19"/>
    <x v="0"/>
    <x v="2"/>
    <n v="0.02"/>
    <n v="300"/>
    <n v="6"/>
    <n v="1.4999999999999999E-4"/>
    <n v="1.3999999999999999E-4"/>
    <n v="0"/>
    <n v="0"/>
    <n v="4.4999999999999999E-4"/>
    <n v="1.282E-2"/>
  </r>
  <r>
    <x v="2"/>
    <x v="19"/>
    <x v="0"/>
    <x v="3"/>
    <n v="0.13"/>
    <n v="300"/>
    <n v="9"/>
    <n v="9.7000000000000005E-4"/>
    <n v="8.4999999999999995E-4"/>
    <n v="1.0000000000000001E-5"/>
    <n v="1.0000000000000001E-5"/>
    <n v="2.9299999999999999E-3"/>
    <n v="1.9230000000000001E-2"/>
  </r>
  <r>
    <x v="2"/>
    <x v="19"/>
    <x v="0"/>
    <x v="4"/>
    <n v="15.44"/>
    <n v="854.22"/>
    <n v="1554.6796899999999"/>
    <n v="0.31462000000000001"/>
    <n v="0"/>
    <n v="1.8870000000000001E-2"/>
    <n v="8.5819999999999994E-2"/>
    <n v="0.95340999999999998"/>
    <n v="2.677"/>
  </r>
  <r>
    <x v="2"/>
    <x v="19"/>
    <x v="0"/>
    <x v="5"/>
    <n v="12.15"/>
    <n v="407.07"/>
    <n v="504.77001999999999"/>
    <n v="0.11461"/>
    <n v="8.26E-3"/>
    <n v="2.06E-2"/>
    <n v="1.6910000000000001E-2"/>
    <n v="0.34732000000000002"/>
    <n v="1.02318"/>
  </r>
  <r>
    <x v="2"/>
    <x v="19"/>
    <x v="0"/>
    <x v="6"/>
    <n v="5.78"/>
    <n v="483.33"/>
    <n v="319"/>
    <n v="7.0129999999999998E-2"/>
    <n v="1.1E-4"/>
    <n v="2.3000000000000001E-4"/>
    <n v="2.002E-2"/>
    <n v="0.21253"/>
    <n v="0.62916000000000005"/>
  </r>
  <r>
    <x v="2"/>
    <x v="19"/>
    <x v="0"/>
    <x v="7"/>
    <n v="0.24"/>
    <n v="300"/>
    <n v="15"/>
    <n v="1.7899999999999999E-3"/>
    <n v="1.6900000000000001E-3"/>
    <n v="0"/>
    <n v="2.0000000000000002E-5"/>
    <n v="5.4200000000000003E-3"/>
    <n v="3.2039999999999999E-2"/>
  </r>
  <r>
    <x v="2"/>
    <x v="19"/>
    <x v="0"/>
    <x v="8"/>
    <n v="7.45"/>
    <n v="410.58"/>
    <n v="303.83008000000001"/>
    <n v="7.5539999999999996E-2"/>
    <n v="2.9399999999999999E-3"/>
    <n v="2.1800000000000001E-3"/>
    <n v="1.2149999999999999E-2"/>
    <n v="0.22891"/>
    <n v="0.61560999999999999"/>
  </r>
  <r>
    <x v="2"/>
    <x v="19"/>
    <x v="0"/>
    <x v="9"/>
    <n v="8.35"/>
    <n v="300"/>
    <n v="300"/>
    <n v="6.2179999999999999E-2"/>
    <n v="2.3800000000000002E-3"/>
    <n v="1.1299999999999999E-3"/>
    <n v="3.0329999999999999E-2"/>
    <n v="0.18842"/>
    <n v="0.64085000000000003"/>
  </r>
  <r>
    <x v="2"/>
    <x v="19"/>
    <x v="0"/>
    <x v="10"/>
    <n v="10.52"/>
    <n v="642.29999999999995"/>
    <n v="616.60986000000003"/>
    <n v="0.14881"/>
    <n v="5.8E-4"/>
    <n v="1.1900000000000001E-3"/>
    <n v="2.5909999999999999E-2"/>
    <n v="0.45095000000000002"/>
    <n v="1.1147"/>
  </r>
  <r>
    <x v="2"/>
    <x v="19"/>
    <x v="1"/>
    <x v="0"/>
    <n v="113.6"/>
    <n v="423.12"/>
    <n v="3351.1015600000001"/>
    <n v="1.1055699999999999"/>
    <n v="0.15015999999999999"/>
    <n v="2.5520000000000001E-2"/>
    <n v="0.50380000000000003"/>
    <n v="3.3536199999999998"/>
    <n v="6.6353099999999996"/>
  </r>
  <r>
    <x v="2"/>
    <x v="19"/>
    <x v="1"/>
    <x v="1"/>
    <n v="232.17"/>
    <n v="300"/>
    <n v="5478"/>
    <n v="1.7964800000000001"/>
    <n v="0.52981999999999996"/>
    <n v="0.26880999999999999"/>
    <n v="1.60002"/>
    <n v="5.4606599999999998"/>
    <n v="11.70187"/>
  </r>
  <r>
    <x v="2"/>
    <x v="19"/>
    <x v="1"/>
    <x v="2"/>
    <n v="124.38"/>
    <n v="300"/>
    <n v="3858.0002399999998"/>
    <n v="0.92622000000000004"/>
    <n v="2.0029999999999999E-2"/>
    <n v="5.4870000000000002E-2"/>
    <n v="0.77844000000000002"/>
    <n v="2.8067299999999999"/>
    <n v="8.2412899999999993"/>
  </r>
  <r>
    <x v="2"/>
    <x v="19"/>
    <x v="1"/>
    <x v="3"/>
    <n v="0.1"/>
    <n v="300"/>
    <n v="9"/>
    <n v="7.3999999999999999E-4"/>
    <n v="6.8999999999999997E-4"/>
    <n v="1.0000000000000001E-5"/>
    <n v="1.0000000000000001E-5"/>
    <n v="2.2599999999999999E-3"/>
    <n v="1.9230000000000001E-2"/>
  </r>
  <r>
    <x v="2"/>
    <x v="19"/>
    <x v="1"/>
    <x v="4"/>
    <n v="100.83"/>
    <n v="1053.02"/>
    <n v="7560.7031200000001"/>
    <n v="2.5041600000000002"/>
    <n v="1.56E-3"/>
    <n v="1.0480799999999999"/>
    <n v="3.0188199999999998"/>
    <n v="7.5923499999999997"/>
    <n v="12.811260000000001"/>
  </r>
  <r>
    <x v="2"/>
    <x v="19"/>
    <x v="1"/>
    <x v="5"/>
    <n v="157.44"/>
    <n v="365.47"/>
    <n v="4963.1406200000001"/>
    <n v="1.4275500000000001"/>
    <n v="0.18759000000000001"/>
    <n v="0.93313000000000001"/>
    <n v="0.49399999999999999"/>
    <n v="4.3259100000000004"/>
    <n v="10.244770000000001"/>
  </r>
  <r>
    <x v="2"/>
    <x v="19"/>
    <x v="1"/>
    <x v="6"/>
    <n v="596.39"/>
    <n v="448.79"/>
    <n v="26115.140619999998"/>
    <n v="6.8364399999999996"/>
    <n v="0"/>
    <n v="0.80506"/>
    <n v="3.5990600000000001"/>
    <n v="20.716480000000001"/>
    <n v="51.222529999999999"/>
  </r>
  <r>
    <x v="2"/>
    <x v="19"/>
    <x v="1"/>
    <x v="7"/>
    <n v="0.34"/>
    <n v="300"/>
    <n v="30"/>
    <n v="2.5300000000000001E-3"/>
    <n v="2.4199999999999998E-3"/>
    <n v="0"/>
    <n v="6.0000000000000002E-5"/>
    <n v="7.6699999999999997E-3"/>
    <n v="6.4079999999999998E-2"/>
  </r>
  <r>
    <x v="2"/>
    <x v="19"/>
    <x v="1"/>
    <x v="8"/>
    <n v="490.84"/>
    <n v="367.87"/>
    <n v="16568.8125"/>
    <n v="4.6309899999999997"/>
    <n v="6.3649999999999998E-2"/>
    <n v="2.8420100000000001"/>
    <n v="3.27129"/>
    <n v="14.035209999999999"/>
    <n v="33.568840000000002"/>
  </r>
  <r>
    <x v="2"/>
    <x v="19"/>
    <x v="1"/>
    <x v="9"/>
    <n v="47.24"/>
    <n v="300"/>
    <n v="1449"/>
    <n v="0.35177999999999998"/>
    <n v="1.132E-2"/>
    <n v="3.6800000000000001E-3"/>
    <n v="0.20429"/>
    <n v="1.0660000000000001"/>
    <n v="3.0952899999999999"/>
  </r>
  <r>
    <x v="2"/>
    <x v="19"/>
    <x v="1"/>
    <x v="10"/>
    <n v="39.51"/>
    <n v="1090.8"/>
    <n v="4406.8398399999996"/>
    <n v="1.1244499999999999"/>
    <n v="5.0090000000000003E-2"/>
    <n v="1.7999999999999999E-2"/>
    <n v="0.14554"/>
    <n v="3.40909"/>
    <n v="7.4466099999999997"/>
  </r>
  <r>
    <x v="2"/>
    <x v="19"/>
    <x v="2"/>
    <x v="0"/>
    <n v="6.42"/>
    <n v="1036.76"/>
    <n v="508.00977"/>
    <n v="0.18299000000000001"/>
    <n v="4.0400000000000002E-3"/>
    <n v="5.0099999999999997E-3"/>
    <n v="0.11226999999999999"/>
    <n v="0.55450999999999995"/>
    <n v="0.86431999999999998"/>
  </r>
  <r>
    <x v="2"/>
    <x v="19"/>
    <x v="2"/>
    <x v="1"/>
    <n v="142.09"/>
    <n v="300"/>
    <n v="4842"/>
    <n v="1.06182"/>
    <n v="1.188E-2"/>
    <n v="0.26643"/>
    <n v="1.5361899999999999"/>
    <n v="3.2195399999999998"/>
    <n v="10.34327"/>
  </r>
  <r>
    <x v="2"/>
    <x v="19"/>
    <x v="2"/>
    <x v="2"/>
    <n v="1.34"/>
    <n v="300"/>
    <n v="36"/>
    <n v="9.9799999999999993E-3"/>
    <n v="4.8000000000000001E-4"/>
    <n v="1E-4"/>
    <n v="2.14E-3"/>
    <n v="3.024E-2"/>
    <n v="7.6899999999999996E-2"/>
  </r>
  <r>
    <x v="2"/>
    <x v="19"/>
    <x v="2"/>
    <x v="3"/>
    <n v="0.19"/>
    <n v="300"/>
    <n v="12"/>
    <n v="1.41E-3"/>
    <n v="1.2800000000000001E-3"/>
    <n v="2.0000000000000002E-5"/>
    <n v="4.0000000000000003E-5"/>
    <n v="4.2900000000000004E-3"/>
    <n v="2.563E-2"/>
  </r>
  <r>
    <x v="2"/>
    <x v="19"/>
    <x v="2"/>
    <x v="4"/>
    <n v="66.7"/>
    <n v="1262.82"/>
    <n v="7147.5390600000001"/>
    <n v="2.14967"/>
    <n v="0"/>
    <n v="3.0637599999999998"/>
    <n v="0.98851"/>
    <n v="6.5141400000000003"/>
    <n v="11.900790000000001"/>
  </r>
  <r>
    <x v="2"/>
    <x v="19"/>
    <x v="2"/>
    <x v="5"/>
    <n v="17.16"/>
    <n v="414.57"/>
    <n v="733.79003999999998"/>
    <n v="0.18043000000000001"/>
    <n v="2.0240000000000001E-2"/>
    <n v="0.10050000000000001"/>
    <n v="6.9110000000000005E-2"/>
    <n v="0.54674999999999996"/>
    <n v="1.45987"/>
  </r>
  <r>
    <x v="2"/>
    <x v="19"/>
    <x v="2"/>
    <x v="6"/>
    <n v="56.53"/>
    <n v="393.63"/>
    <n v="1771.3203100000001"/>
    <n v="0.57143999999999995"/>
    <n v="3.347E-2"/>
    <n v="1.264E-2"/>
    <n v="0.22495000000000001"/>
    <n v="1.73163"/>
    <n v="3.5570599999999999"/>
  </r>
  <r>
    <x v="2"/>
    <x v="19"/>
    <x v="2"/>
    <x v="7"/>
    <n v="0.8"/>
    <n v="300"/>
    <n v="51"/>
    <n v="5.96E-3"/>
    <n v="5.6699999999999997E-3"/>
    <n v="0"/>
    <n v="2.1000000000000001E-4"/>
    <n v="1.805E-2"/>
    <n v="0.10894"/>
  </r>
  <r>
    <x v="2"/>
    <x v="19"/>
    <x v="2"/>
    <x v="8"/>
    <n v="75.78"/>
    <n v="445.05"/>
    <n v="2786.0390600000001"/>
    <n v="0.79668000000000005"/>
    <n v="6.7400000000000003E-3"/>
    <n v="8.0130000000000007E-2"/>
    <n v="0.75517999999999996"/>
    <n v="2.4141699999999999"/>
    <n v="5.4828099999999997"/>
  </r>
  <r>
    <x v="2"/>
    <x v="19"/>
    <x v="2"/>
    <x v="9"/>
    <n v="11.82"/>
    <n v="379.8"/>
    <n v="379.7998"/>
    <n v="0.1139"/>
    <n v="1.035E-2"/>
    <n v="1.5499999999999999E-3"/>
    <n v="4.9869999999999998E-2"/>
    <n v="0.34516000000000002"/>
    <n v="0.77117000000000002"/>
  </r>
  <r>
    <x v="2"/>
    <x v="19"/>
    <x v="2"/>
    <x v="10"/>
    <n v="32.47"/>
    <n v="348.86"/>
    <n v="903.55957000000001"/>
    <n v="0.28121000000000002"/>
    <n v="2.6099999999999999E-3"/>
    <n v="9.2399999999999999E-3"/>
    <n v="8.3960000000000007E-2"/>
    <n v="0.85250999999999999"/>
    <n v="1.86242"/>
  </r>
  <r>
    <x v="2"/>
    <x v="19"/>
    <x v="3"/>
    <x v="0"/>
    <n v="2.35"/>
    <n v="947.62"/>
    <n v="199"/>
    <n v="6.3070000000000001E-2"/>
    <n v="1.7700000000000001E-3"/>
    <n v="1.8799999999999999E-3"/>
    <n v="2.7040000000000002E-2"/>
    <n v="0.19112999999999999"/>
    <n v="0.33561999999999997"/>
  </r>
  <r>
    <x v="2"/>
    <x v="19"/>
    <x v="3"/>
    <x v="1"/>
    <n v="12.73"/>
    <n v="300"/>
    <n v="264"/>
    <n v="9.5769999999999994E-2"/>
    <n v="2.81E-3"/>
    <n v="1.044E-2"/>
    <n v="9.5000000000000001E-2"/>
    <n v="0.29043999999999998"/>
    <n v="0.56394999999999995"/>
  </r>
  <r>
    <x v="2"/>
    <x v="19"/>
    <x v="3"/>
    <x v="2"/>
    <n v="0"/>
    <n v="373"/>
    <n v="0"/>
    <n v="0"/>
    <n v="0"/>
    <n v="0"/>
    <n v="0"/>
    <n v="0"/>
    <n v="0"/>
  </r>
  <r>
    <x v="2"/>
    <x v="19"/>
    <x v="3"/>
    <x v="3"/>
    <n v="0.06"/>
    <n v="300"/>
    <n v="6"/>
    <n v="4.4999999999999999E-4"/>
    <n v="4.2000000000000002E-4"/>
    <n v="0"/>
    <n v="0"/>
    <n v="1.3500000000000001E-3"/>
    <n v="1.282E-2"/>
  </r>
  <r>
    <x v="2"/>
    <x v="19"/>
    <x v="3"/>
    <x v="4"/>
    <n v="13.28"/>
    <n v="659.71"/>
    <n v="639.91992000000005"/>
    <n v="0.21418000000000001"/>
    <n v="1.0000000000000001E-5"/>
    <n v="3.9899999999999998E-2"/>
    <n v="0.25873000000000002"/>
    <n v="0.64907999999999999"/>
    <n v="1.1480399999999999"/>
  </r>
  <r>
    <x v="2"/>
    <x v="19"/>
    <x v="3"/>
    <x v="5"/>
    <n v="1.08"/>
    <n v="1322"/>
    <n v="66.099980000000002"/>
    <n v="3.2140000000000002E-2"/>
    <n v="3.6999999999999999E-4"/>
    <n v="4.3800000000000002E-3"/>
    <n v="3.46E-3"/>
    <n v="9.74E-2"/>
    <n v="0.11137"/>
  </r>
  <r>
    <x v="2"/>
    <x v="19"/>
    <x v="3"/>
    <x v="6"/>
    <n v="28.44"/>
    <n v="389.43"/>
    <n v="747.7002"/>
    <n v="0.27218999999999999"/>
    <n v="0"/>
    <n v="7.9100000000000004E-3"/>
    <n v="0.18315000000000001"/>
    <n v="0.82482"/>
    <n v="1.5083200000000001"/>
  </r>
  <r>
    <x v="2"/>
    <x v="19"/>
    <x v="3"/>
    <x v="7"/>
    <n v="0.28000000000000003"/>
    <n v="300"/>
    <n v="18"/>
    <n v="2.0899999999999998E-3"/>
    <n v="2.0500000000000002E-3"/>
    <n v="0"/>
    <n v="2.0000000000000002E-5"/>
    <n v="6.3200000000000001E-3"/>
    <n v="3.8449999999999998E-2"/>
  </r>
  <r>
    <x v="2"/>
    <x v="19"/>
    <x v="3"/>
    <x v="8"/>
    <n v="15.69"/>
    <n v="330.86"/>
    <n v="416.87988000000001"/>
    <n v="0.13056000000000001"/>
    <n v="8.0999999999999996E-3"/>
    <n v="1.24E-3"/>
    <n v="4.0599999999999997E-2"/>
    <n v="0.39562000000000003"/>
    <n v="0.87312999999999996"/>
  </r>
  <r>
    <x v="2"/>
    <x v="19"/>
    <x v="3"/>
    <x v="9"/>
    <n v="4.93"/>
    <n v="300"/>
    <n v="114"/>
    <n v="3.671E-2"/>
    <n v="1.6900000000000001E-3"/>
    <n v="1E-4"/>
    <n v="1.29E-2"/>
    <n v="0.11125"/>
    <n v="0.24351999999999999"/>
  </r>
  <r>
    <x v="2"/>
    <x v="19"/>
    <x v="3"/>
    <x v="10"/>
    <n v="0.75"/>
    <n v="858.4"/>
    <n v="42.919980000000002"/>
    <n v="1.4460000000000001E-2"/>
    <n v="2.81E-3"/>
    <n v="6.3000000000000003E-4"/>
    <n v="2.1099999999999999E-3"/>
    <n v="4.3880000000000002E-2"/>
    <n v="7.5439999999999993E-2"/>
  </r>
  <r>
    <x v="2"/>
    <x v="19"/>
    <x v="4"/>
    <x v="0"/>
    <n v="3.39"/>
    <n v="574.86"/>
    <n v="120.71996"/>
    <n v="4.6859999999999999E-2"/>
    <n v="2.3700000000000001E-3"/>
    <n v="1.16E-3"/>
    <n v="1.2200000000000001E-2"/>
    <n v="0.14201"/>
    <n v="0.22175"/>
  </r>
  <r>
    <x v="2"/>
    <x v="19"/>
    <x v="4"/>
    <x v="1"/>
    <n v="2.4300000000000002"/>
    <n v="300"/>
    <n v="60"/>
    <n v="1.7979999999999999E-2"/>
    <n v="1.08E-3"/>
    <n v="3.0300000000000001E-3"/>
    <n v="3.1800000000000001E-3"/>
    <n v="5.4879999999999998E-2"/>
    <n v="0.12817000000000001"/>
  </r>
  <r>
    <x v="2"/>
    <x v="19"/>
    <x v="4"/>
    <x v="2"/>
    <n v="0.1"/>
    <n v="300"/>
    <n v="12"/>
    <n v="7.3999999999999999E-4"/>
    <n v="6.7000000000000002E-4"/>
    <n v="0"/>
    <n v="0"/>
    <n v="2.2599999999999999E-3"/>
    <n v="2.563E-2"/>
  </r>
  <r>
    <x v="2"/>
    <x v="19"/>
    <x v="4"/>
    <x v="3"/>
    <n v="0.24"/>
    <n v="300"/>
    <n v="18"/>
    <n v="1.7899999999999999E-3"/>
    <n v="1.6000000000000001E-3"/>
    <n v="2.0000000000000002E-5"/>
    <n v="2.0000000000000002E-5"/>
    <n v="5.4200000000000003E-3"/>
    <n v="3.8449999999999998E-2"/>
  </r>
  <r>
    <x v="2"/>
    <x v="19"/>
    <x v="4"/>
    <x v="4"/>
    <n v="5.92"/>
    <n v="1388.88"/>
    <n v="347.22021000000001"/>
    <n v="0.1305"/>
    <n v="1.42E-3"/>
    <n v="8.4269999999999998E-2"/>
    <n v="2.4289999999999999E-2"/>
    <n v="0.39646999999999999"/>
    <n v="0.57181000000000004"/>
  </r>
  <r>
    <x v="2"/>
    <x v="19"/>
    <x v="4"/>
    <x v="5"/>
    <n v="1.53"/>
    <n v="557.41999999999996"/>
    <n v="66.890010000000004"/>
    <n v="2.0480000000000002E-2"/>
    <n v="9.0000000000000006E-5"/>
    <n v="6.3400000000000001E-3"/>
    <n v="9.3999999999999997E-4"/>
    <n v="6.207E-2"/>
    <n v="0.12715000000000001"/>
  </r>
  <r>
    <x v="2"/>
    <x v="19"/>
    <x v="4"/>
    <x v="6"/>
    <n v="1.46"/>
    <n v="373"/>
    <n v="0"/>
    <n v="2.2499999999999999E-2"/>
    <n v="3.5E-4"/>
    <n v="1.2E-4"/>
    <n v="1.8799999999999999E-3"/>
    <n v="6.8479999999999999E-2"/>
    <n v="0"/>
  </r>
  <r>
    <x v="2"/>
    <x v="19"/>
    <x v="4"/>
    <x v="7"/>
    <n v="0.78"/>
    <n v="300"/>
    <n v="57"/>
    <n v="5.8100000000000001E-3"/>
    <n v="5.45E-3"/>
    <n v="1.0000000000000001E-5"/>
    <n v="4.0000000000000003E-5"/>
    <n v="1.7600000000000001E-2"/>
    <n v="0.12175999999999999"/>
  </r>
  <r>
    <x v="2"/>
    <x v="19"/>
    <x v="4"/>
    <x v="8"/>
    <n v="6.82"/>
    <n v="589.74"/>
    <n v="300.77001999999999"/>
    <n v="9.5869999999999997E-2"/>
    <n v="7.9799999999999992E-3"/>
    <n v="2.061E-2"/>
    <n v="2.7279999999999999E-2"/>
    <n v="0.29050999999999999"/>
    <n v="0.56115999999999999"/>
  </r>
  <r>
    <x v="2"/>
    <x v="19"/>
    <x v="4"/>
    <x v="9"/>
    <n v="1.45"/>
    <n v="305.52"/>
    <n v="64.16"/>
    <n v="1.119E-2"/>
    <n v="4.5700000000000003E-3"/>
    <n v="3.2000000000000003E-4"/>
    <n v="1.75E-3"/>
    <n v="3.3919999999999999E-2"/>
    <n v="0.13664000000000001"/>
  </r>
  <r>
    <x v="2"/>
    <x v="19"/>
    <x v="4"/>
    <x v="10"/>
    <n v="4.78"/>
    <n v="300"/>
    <n v="21"/>
    <n v="4.8619999999999997E-2"/>
    <n v="1.372E-2"/>
    <n v="6.8000000000000005E-4"/>
    <n v="5.64E-3"/>
    <n v="0.14779999999999999"/>
    <n v="4.4859999999999997E-2"/>
  </r>
  <r>
    <x v="2"/>
    <x v="19"/>
    <x v="5"/>
    <x v="0"/>
    <n v="7.0000000000000007E-2"/>
    <n v="300"/>
    <n v="9"/>
    <n v="5.1999999999999995E-4"/>
    <n v="5.1999999999999995E-4"/>
    <n v="0"/>
    <n v="0"/>
    <n v="1.58E-3"/>
    <n v="1.9230000000000001E-2"/>
  </r>
  <r>
    <x v="2"/>
    <x v="19"/>
    <x v="5"/>
    <x v="1"/>
    <n v="0"/>
    <n v="373"/>
    <n v="0"/>
    <n v="0"/>
    <n v="0"/>
    <n v="0"/>
    <n v="0"/>
    <n v="0"/>
    <n v="0"/>
  </r>
  <r>
    <x v="2"/>
    <x v="19"/>
    <x v="5"/>
    <x v="2"/>
    <n v="0"/>
    <n v="373"/>
    <n v="0"/>
    <n v="0"/>
    <n v="0"/>
    <n v="0"/>
    <n v="0"/>
    <n v="0"/>
    <n v="0"/>
  </r>
  <r>
    <x v="2"/>
    <x v="19"/>
    <x v="5"/>
    <x v="3"/>
    <n v="0.02"/>
    <n v="300"/>
    <n v="3"/>
    <n v="1.4999999999999999E-4"/>
    <n v="1.3999999999999999E-4"/>
    <n v="0"/>
    <n v="0"/>
    <n v="4.4999999999999999E-4"/>
    <n v="6.4099999999999999E-3"/>
  </r>
  <r>
    <x v="2"/>
    <x v="19"/>
    <x v="5"/>
    <x v="4"/>
    <n v="0.32"/>
    <n v="1244.5"/>
    <n v="74.669979999999995"/>
    <n v="8.4600000000000005E-3"/>
    <n v="0"/>
    <n v="3.3E-3"/>
    <n v="4.7000000000000002E-3"/>
    <n v="2.563E-2"/>
    <n v="0.1231"/>
  </r>
  <r>
    <x v="2"/>
    <x v="19"/>
    <x v="5"/>
    <x v="5"/>
    <n v="0.05"/>
    <n v="482"/>
    <n v="4.82"/>
    <n v="5.9999999999999995E-4"/>
    <n v="0"/>
    <n v="3.8999999999999999E-4"/>
    <n v="1.3999999999999999E-4"/>
    <n v="1.81E-3"/>
    <n v="9.5399999999999999E-3"/>
  </r>
  <r>
    <x v="2"/>
    <x v="19"/>
    <x v="5"/>
    <x v="6"/>
    <n v="0.01"/>
    <n v="373"/>
    <n v="0"/>
    <n v="6.9999999999999994E-5"/>
    <n v="0"/>
    <n v="0"/>
    <n v="1.0000000000000001E-5"/>
    <n v="2.3000000000000001E-4"/>
    <n v="0"/>
  </r>
  <r>
    <x v="2"/>
    <x v="19"/>
    <x v="5"/>
    <x v="7"/>
    <n v="0.04"/>
    <n v="300"/>
    <n v="6"/>
    <n v="2.9999999999999997E-4"/>
    <n v="2.9E-4"/>
    <n v="0"/>
    <n v="0"/>
    <n v="8.9999999999999998E-4"/>
    <n v="1.282E-2"/>
  </r>
  <r>
    <x v="2"/>
    <x v="19"/>
    <x v="5"/>
    <x v="8"/>
    <n v="0.04"/>
    <n v="300"/>
    <n v="6"/>
    <n v="2.9999999999999997E-4"/>
    <n v="2.9E-4"/>
    <n v="0"/>
    <n v="0"/>
    <n v="8.9999999999999998E-4"/>
    <n v="1.282E-2"/>
  </r>
  <r>
    <x v="2"/>
    <x v="19"/>
    <x v="5"/>
    <x v="9"/>
    <n v="0.69"/>
    <n v="361"/>
    <n v="36.100009999999997"/>
    <n v="6.1799999999999997E-3"/>
    <n v="0"/>
    <n v="9.7000000000000005E-4"/>
    <n v="7.4900000000000001E-3"/>
    <n v="1.874E-2"/>
    <n v="7.4859999999999996E-2"/>
  </r>
  <r>
    <x v="2"/>
    <x v="19"/>
    <x v="5"/>
    <x v="10"/>
    <n v="0.02"/>
    <n v="300"/>
    <n v="3"/>
    <n v="1.4999999999999999E-4"/>
    <n v="1.4999999999999999E-4"/>
    <n v="0"/>
    <n v="0"/>
    <n v="4.4999999999999999E-4"/>
    <n v="6.4099999999999999E-3"/>
  </r>
  <r>
    <x v="2"/>
    <x v="19"/>
    <x v="6"/>
    <x v="0"/>
    <n v="1.9"/>
    <n v="668.8"/>
    <n v="100.31995000000001"/>
    <n v="3.4599999999999999E-2"/>
    <n v="2.3400000000000001E-3"/>
    <n v="5.1000000000000004E-4"/>
    <n v="7.5500000000000003E-3"/>
    <n v="0.10484"/>
    <n v="0.1812"/>
  </r>
  <r>
    <x v="2"/>
    <x v="19"/>
    <x v="6"/>
    <x v="1"/>
    <n v="3.1"/>
    <n v="431.67"/>
    <n v="168.34997999999999"/>
    <n v="3.4529999999999998E-2"/>
    <n v="1.74E-3"/>
    <n v="8.1700000000000002E-3"/>
    <n v="7.8600000000000007E-3"/>
    <n v="0.10372000000000001"/>
    <n v="0.33872999999999998"/>
  </r>
  <r>
    <x v="2"/>
    <x v="19"/>
    <x v="6"/>
    <x v="2"/>
    <n v="0.09"/>
    <n v="300"/>
    <n v="6"/>
    <n v="6.7000000000000002E-4"/>
    <n v="6.0999999999999997E-4"/>
    <n v="0"/>
    <n v="0"/>
    <n v="2.0300000000000001E-3"/>
    <n v="1.282E-2"/>
  </r>
  <r>
    <x v="2"/>
    <x v="19"/>
    <x v="6"/>
    <x v="3"/>
    <n v="0.19"/>
    <n v="300"/>
    <n v="15"/>
    <n v="1.41E-3"/>
    <n v="1.2800000000000001E-3"/>
    <n v="2.0000000000000002E-5"/>
    <n v="1.0000000000000001E-5"/>
    <n v="4.2900000000000004E-3"/>
    <n v="3.2039999999999999E-2"/>
  </r>
  <r>
    <x v="2"/>
    <x v="19"/>
    <x v="6"/>
    <x v="4"/>
    <n v="11.55"/>
    <n v="793.32"/>
    <n v="959.91992000000005"/>
    <n v="0.25702999999999998"/>
    <n v="0"/>
    <n v="9.987E-2"/>
    <n v="0.16650999999999999"/>
    <n v="0.77888999999999997"/>
    <n v="1.6952499999999999"/>
  </r>
  <r>
    <x v="2"/>
    <x v="19"/>
    <x v="6"/>
    <x v="5"/>
    <n v="1.5"/>
    <n v="551.66999999999996"/>
    <n v="99.299989999999994"/>
    <n v="2.2020000000000001E-2"/>
    <n v="3.2000000000000003E-4"/>
    <n v="8.3700000000000007E-3"/>
    <n v="4.9399999999999999E-3"/>
    <n v="6.6739999999999994E-2"/>
    <n v="0.19178000000000001"/>
  </r>
  <r>
    <x v="2"/>
    <x v="19"/>
    <x v="6"/>
    <x v="6"/>
    <n v="10.220000000000001"/>
    <n v="892.5"/>
    <n v="124.9502"/>
    <n v="0.11026"/>
    <n v="0"/>
    <n v="3.9699999999999996E-3"/>
    <n v="3.6089999999999997E-2"/>
    <n v="0.33729999999999999"/>
    <n v="0.21844"/>
  </r>
  <r>
    <x v="2"/>
    <x v="19"/>
    <x v="6"/>
    <x v="7"/>
    <n v="0.73"/>
    <n v="300"/>
    <n v="48"/>
    <n v="5.4400000000000004E-3"/>
    <n v="5.1700000000000001E-3"/>
    <n v="2.0000000000000002E-5"/>
    <n v="5.0000000000000002E-5"/>
    <n v="1.6469999999999999E-2"/>
    <n v="0.10254000000000001"/>
  </r>
  <r>
    <x v="2"/>
    <x v="19"/>
    <x v="6"/>
    <x v="8"/>
    <n v="11.39"/>
    <n v="398.65"/>
    <n v="482.37011999999999"/>
    <n v="0.11819"/>
    <n v="5.9800000000000001E-3"/>
    <n v="1.8530000000000001E-2"/>
    <n v="3.5839999999999997E-2"/>
    <n v="0.35815000000000002"/>
    <n v="0.9546"/>
  </r>
  <r>
    <x v="2"/>
    <x v="19"/>
    <x v="6"/>
    <x v="9"/>
    <n v="1.06"/>
    <n v="344.94"/>
    <n v="55.19"/>
    <n v="1.137E-2"/>
    <n v="4.3699999999999998E-3"/>
    <n v="2.7E-4"/>
    <n v="9.7999999999999997E-4"/>
    <n v="3.4470000000000001E-2"/>
    <n v="0.11403000000000001"/>
  </r>
  <r>
    <x v="2"/>
    <x v="19"/>
    <x v="6"/>
    <x v="10"/>
    <n v="1.28"/>
    <n v="300"/>
    <n v="33"/>
    <n v="1.081E-2"/>
    <n v="8.0700000000000008E-3"/>
    <n v="5.0000000000000002E-5"/>
    <n v="3.2000000000000003E-4"/>
    <n v="3.3090000000000001E-2"/>
    <n v="7.0489999999999997E-2"/>
  </r>
  <r>
    <x v="2"/>
    <x v="19"/>
    <x v="7"/>
    <x v="0"/>
    <n v="10.65"/>
    <n v="379.07"/>
    <n v="326"/>
    <n v="9.9140000000000006E-2"/>
    <n v="4.4000000000000002E-4"/>
    <n v="1.31E-3"/>
    <n v="3.8789999999999998E-2"/>
    <n v="0.30042999999999997"/>
    <n v="0.65164999999999995"/>
  </r>
  <r>
    <x v="2"/>
    <x v="19"/>
    <x v="7"/>
    <x v="1"/>
    <n v="10.09"/>
    <n v="300"/>
    <n v="236.99997999999999"/>
    <n v="7.5139999999999998E-2"/>
    <n v="6.0000000000000002E-5"/>
    <n v="1.345E-2"/>
    <n v="3.1759999999999997E-2"/>
    <n v="0.22769"/>
    <n v="0.50627"/>
  </r>
  <r>
    <x v="2"/>
    <x v="19"/>
    <x v="7"/>
    <x v="2"/>
    <n v="0.56999999999999995"/>
    <n v="300"/>
    <n v="12"/>
    <n v="4.2399999999999998E-3"/>
    <n v="0"/>
    <n v="1.6000000000000001E-4"/>
    <n v="2.7399999999999998E-3"/>
    <n v="1.286E-2"/>
    <n v="2.563E-2"/>
  </r>
  <r>
    <x v="2"/>
    <x v="19"/>
    <x v="7"/>
    <x v="3"/>
    <n v="0.04"/>
    <n v="300"/>
    <n v="6"/>
    <n v="2.9999999999999997E-4"/>
    <n v="2.7E-4"/>
    <n v="0"/>
    <n v="0"/>
    <n v="8.9999999999999998E-4"/>
    <n v="1.282E-2"/>
  </r>
  <r>
    <x v="2"/>
    <x v="19"/>
    <x v="7"/>
    <x v="4"/>
    <n v="13.06"/>
    <n v="1249.31"/>
    <n v="1511.6601599999999"/>
    <n v="0.39749000000000001"/>
    <n v="0"/>
    <n v="0.15231"/>
    <n v="0.59907999999999995"/>
    <n v="1.20451"/>
    <n v="2.4986299999999999"/>
  </r>
  <r>
    <x v="2"/>
    <x v="19"/>
    <x v="7"/>
    <x v="5"/>
    <n v="5.3"/>
    <n v="1374.23"/>
    <n v="535.9502"/>
    <n v="0.17974000000000001"/>
    <n v="2.0000000000000002E-5"/>
    <n v="0.20027"/>
    <n v="2.9780000000000001E-2"/>
    <n v="0.54466000000000003"/>
    <n v="0.88475000000000004"/>
  </r>
  <r>
    <x v="2"/>
    <x v="19"/>
    <x v="7"/>
    <x v="6"/>
    <n v="12.77"/>
    <n v="393.38"/>
    <n v="460.26024999999998"/>
    <n v="0.13153999999999999"/>
    <n v="1.282E-2"/>
    <n v="9.3900000000000008E-3"/>
    <n v="0.10138"/>
    <n v="0.39861000000000002"/>
    <n v="0.93210999999999999"/>
  </r>
  <r>
    <x v="2"/>
    <x v="19"/>
    <x v="7"/>
    <x v="7"/>
    <n v="0.3"/>
    <n v="300"/>
    <n v="27"/>
    <n v="2.2300000000000002E-3"/>
    <n v="2.16E-3"/>
    <n v="0"/>
    <n v="5.0000000000000002E-5"/>
    <n v="6.77E-3"/>
    <n v="5.7680000000000002E-2"/>
  </r>
  <r>
    <x v="2"/>
    <x v="19"/>
    <x v="7"/>
    <x v="8"/>
    <n v="34.619999999999997"/>
    <n v="345.68"/>
    <n v="954.08983999999998"/>
    <n v="0.29842999999999997"/>
    <n v="1.16E-3"/>
    <n v="3.9370000000000002E-2"/>
    <n v="0.12187000000000001"/>
    <n v="0.90432000000000001"/>
    <n v="1.97889"/>
  </r>
  <r>
    <x v="2"/>
    <x v="19"/>
    <x v="7"/>
    <x v="9"/>
    <n v="0.13"/>
    <n v="300"/>
    <n v="12"/>
    <n v="9.7000000000000005E-4"/>
    <n v="8.8999999999999995E-4"/>
    <n v="0"/>
    <n v="1.2E-4"/>
    <n v="2.9299999999999999E-3"/>
    <n v="2.563E-2"/>
  </r>
  <r>
    <x v="2"/>
    <x v="19"/>
    <x v="7"/>
    <x v="10"/>
    <n v="2.63"/>
    <n v="651.91"/>
    <n v="149.93994000000001"/>
    <n v="4.6019999999999998E-2"/>
    <n v="9.5E-4"/>
    <n v="1.8000000000000001E-4"/>
    <n v="2.2429999999999999E-2"/>
    <n v="0.13946"/>
    <n v="0.28144000000000002"/>
  </r>
  <r>
    <x v="2"/>
    <x v="19"/>
    <x v="8"/>
    <x v="0"/>
    <n v="35.85"/>
    <n v="400.4"/>
    <n v="1129.1396500000001"/>
    <n v="0.35986000000000001"/>
    <n v="1.461E-2"/>
    <n v="0.17033000000000001"/>
    <n v="0.13078999999999999"/>
    <n v="1.09049"/>
    <n v="2.28871"/>
  </r>
  <r>
    <x v="2"/>
    <x v="19"/>
    <x v="8"/>
    <x v="1"/>
    <n v="12.86"/>
    <n v="587.46"/>
    <n v="64.62012"/>
    <n v="0.1346"/>
    <n v="9.4630000000000006E-2"/>
    <n v="2.98E-3"/>
    <n v="1.059E-2"/>
    <n v="0.41315000000000002"/>
    <n v="0.11945"/>
  </r>
  <r>
    <x v="2"/>
    <x v="19"/>
    <x v="8"/>
    <x v="2"/>
    <n v="19.77"/>
    <n v="300"/>
    <n v="353.99997000000002"/>
    <n v="0.14721999999999999"/>
    <n v="8.1999999999999998E-4"/>
    <n v="2.2499999999999998E-3"/>
    <n v="1.064E-2"/>
    <n v="0.44612000000000002"/>
    <n v="0.75619999999999998"/>
  </r>
  <r>
    <x v="2"/>
    <x v="19"/>
    <x v="8"/>
    <x v="3"/>
    <n v="0.9"/>
    <n v="300"/>
    <n v="33"/>
    <n v="6.7000000000000002E-3"/>
    <n v="2.7299999999999998E-3"/>
    <n v="1.32E-3"/>
    <n v="7.1000000000000002E-4"/>
    <n v="2.0310000000000002E-2"/>
    <n v="7.0489999999999997E-2"/>
  </r>
  <r>
    <x v="2"/>
    <x v="19"/>
    <x v="8"/>
    <x v="4"/>
    <n v="118.74"/>
    <n v="781.67"/>
    <n v="6339.3828100000001"/>
    <n v="2.1939099999999998"/>
    <n v="0"/>
    <n v="1.3234900000000001"/>
    <n v="1.1189899999999999"/>
    <n v="6.6528"/>
    <n v="11.31851"/>
  </r>
  <r>
    <x v="2"/>
    <x v="19"/>
    <x v="8"/>
    <x v="5"/>
    <n v="74.930000000000007"/>
    <n v="483.73"/>
    <n v="2766.9609399999999"/>
    <n v="0.90544000000000002"/>
    <n v="3.3E-4"/>
    <n v="1.1777"/>
    <n v="0.16253999999999999"/>
    <n v="2.7437399999999998"/>
    <n v="5.3142699999999996"/>
  </r>
  <r>
    <x v="2"/>
    <x v="19"/>
    <x v="8"/>
    <x v="6"/>
    <n v="234.05"/>
    <n v="444.34"/>
    <n v="5967.4843799999999"/>
    <n v="2.3919000000000001"/>
    <n v="-3.1E-4"/>
    <n v="0.23677999999999999"/>
    <n v="0.92630999999999997"/>
    <n v="7.2496600000000004"/>
    <n v="11.65522"/>
  </r>
  <r>
    <x v="2"/>
    <x v="19"/>
    <x v="8"/>
    <x v="7"/>
    <n v="0.89"/>
    <n v="300"/>
    <n v="63"/>
    <n v="6.6299999999999996E-3"/>
    <n v="6.2899999999999996E-3"/>
    <n v="1.0000000000000001E-5"/>
    <n v="9.0000000000000006E-5"/>
    <n v="2.0080000000000001E-2"/>
    <n v="0.13458000000000001"/>
  </r>
  <r>
    <x v="2"/>
    <x v="19"/>
    <x v="8"/>
    <x v="8"/>
    <n v="179.08"/>
    <n v="415.63"/>
    <n v="4480.5"/>
    <n v="1.75719"/>
    <n v="5.3089999999999998E-2"/>
    <n v="0.22667000000000001"/>
    <n v="0.46825"/>
    <n v="5.3254400000000004"/>
    <n v="8.8974799999999998"/>
  </r>
  <r>
    <x v="2"/>
    <x v="19"/>
    <x v="8"/>
    <x v="9"/>
    <n v="4.9400000000000004"/>
    <n v="300"/>
    <n v="102.00001"/>
    <n v="3.6790000000000003E-2"/>
    <n v="9.6699999999999998E-3"/>
    <n v="1.9300000000000001E-3"/>
    <n v="6.2899999999999996E-3"/>
    <n v="0.11147"/>
    <n v="0.21789"/>
  </r>
  <r>
    <x v="2"/>
    <x v="19"/>
    <x v="8"/>
    <x v="10"/>
    <n v="82.5"/>
    <n v="350.88"/>
    <n v="1428.08008"/>
    <n v="0.72611999999999999"/>
    <n v="6.9610000000000005E-2"/>
    <n v="1.6480000000000002E-2"/>
    <n v="8.4989999999999996E-2"/>
    <n v="2.2072699999999998"/>
    <n v="2.9703400000000002"/>
  </r>
  <r>
    <x v="2"/>
    <x v="20"/>
    <x v="0"/>
    <x v="0"/>
    <n v="8.69"/>
    <n v="300"/>
    <n v="102.00001"/>
    <n v="7.324E-2"/>
    <n v="4.829E-2"/>
    <n v="1.3999999999999999E-4"/>
    <n v="6.0499999999999998E-3"/>
    <n v="0.22461"/>
    <n v="0.21682999999999999"/>
  </r>
  <r>
    <x v="2"/>
    <x v="20"/>
    <x v="0"/>
    <x v="1"/>
    <n v="28.74"/>
    <n v="311.94"/>
    <n v="620.75977"/>
    <n v="0.2404"/>
    <n v="6.2219999999999998E-2"/>
    <n v="2.7660000000000001E-2"/>
    <n v="4.5679999999999998E-2"/>
    <n v="0.73497999999999997"/>
    <n v="1.3113999999999999"/>
  </r>
  <r>
    <x v="2"/>
    <x v="20"/>
    <x v="0"/>
    <x v="2"/>
    <n v="0.04"/>
    <n v="300"/>
    <n v="6"/>
    <n v="2.9999999999999997E-4"/>
    <n v="2.7999999999999998E-4"/>
    <n v="0"/>
    <n v="0"/>
    <n v="8.9999999999999998E-4"/>
    <n v="1.2749999999999999E-2"/>
  </r>
  <r>
    <x v="2"/>
    <x v="20"/>
    <x v="0"/>
    <x v="3"/>
    <n v="0.17"/>
    <n v="300"/>
    <n v="12"/>
    <n v="1.2700000000000001E-3"/>
    <n v="1.1299999999999999E-3"/>
    <n v="1.0000000000000001E-5"/>
    <n v="1.0000000000000001E-5"/>
    <n v="3.8400000000000001E-3"/>
    <n v="2.5510000000000001E-2"/>
  </r>
  <r>
    <x v="2"/>
    <x v="20"/>
    <x v="0"/>
    <x v="4"/>
    <n v="17.32"/>
    <n v="848.85"/>
    <n v="1595.8398400000001"/>
    <n v="0.35424"/>
    <n v="0"/>
    <n v="2.1250000000000002E-2"/>
    <n v="9.665E-2"/>
    <n v="1.07345"/>
    <n v="2.7372100000000001"/>
  </r>
  <r>
    <x v="2"/>
    <x v="20"/>
    <x v="0"/>
    <x v="5"/>
    <n v="13.45"/>
    <n v="409.32"/>
    <n v="532.12012000000004"/>
    <n v="0.12781999999999999"/>
    <n v="8.8999999999999999E-3"/>
    <n v="2.317E-2"/>
    <n v="1.9009999999999999E-2"/>
    <n v="0.38734000000000002"/>
    <n v="1.0725"/>
  </r>
  <r>
    <x v="2"/>
    <x v="20"/>
    <x v="0"/>
    <x v="6"/>
    <n v="6.45"/>
    <n v="484.21"/>
    <n v="324.41991999999999"/>
    <n v="7.8189999999999996E-2"/>
    <n v="1.1E-4"/>
    <n v="2.5999999999999998E-4"/>
    <n v="2.2380000000000001E-2"/>
    <n v="0.23693"/>
    <n v="0.63658999999999999"/>
  </r>
  <r>
    <x v="2"/>
    <x v="20"/>
    <x v="0"/>
    <x v="7"/>
    <n v="0.31"/>
    <n v="300"/>
    <n v="21"/>
    <n v="2.31E-3"/>
    <n v="2.1900000000000001E-3"/>
    <n v="0"/>
    <n v="3.0000000000000001E-5"/>
    <n v="7.0000000000000001E-3"/>
    <n v="4.4639999999999999E-2"/>
  </r>
  <r>
    <x v="2"/>
    <x v="20"/>
    <x v="0"/>
    <x v="8"/>
    <n v="8.2200000000000006"/>
    <n v="410.61"/>
    <n v="316.16991999999999"/>
    <n v="8.3390000000000006E-2"/>
    <n v="3.7299999999999998E-3"/>
    <n v="2.3999999999999998E-3"/>
    <n v="1.336E-2"/>
    <n v="0.25269000000000003"/>
    <n v="0.63749999999999996"/>
  </r>
  <r>
    <x v="2"/>
    <x v="20"/>
    <x v="0"/>
    <x v="9"/>
    <n v="9.44"/>
    <n v="300"/>
    <n v="327"/>
    <n v="7.0300000000000001E-2"/>
    <n v="2.7799999999999999E-3"/>
    <n v="1.2899999999999999E-3"/>
    <n v="3.4610000000000002E-2"/>
    <n v="0.21301999999999999"/>
    <n v="0.69513999999999998"/>
  </r>
  <r>
    <x v="2"/>
    <x v="20"/>
    <x v="0"/>
    <x v="10"/>
    <n v="11.5"/>
    <n v="652.66"/>
    <n v="639.60986000000003"/>
    <n v="0.16469"/>
    <n v="8.7000000000000001E-4"/>
    <n v="1.32E-3"/>
    <n v="2.877E-2"/>
    <n v="0.49906"/>
    <n v="1.14706"/>
  </r>
  <r>
    <x v="2"/>
    <x v="20"/>
    <x v="1"/>
    <x v="0"/>
    <n v="122.02"/>
    <n v="419.76"/>
    <n v="3534.3984399999999"/>
    <n v="1.1933"/>
    <n v="0.15826000000000001"/>
    <n v="2.7619999999999999E-2"/>
    <n v="0.5454"/>
    <n v="3.6194799999999998"/>
    <n v="6.9759799999999998"/>
  </r>
  <r>
    <x v="2"/>
    <x v="20"/>
    <x v="1"/>
    <x v="1"/>
    <n v="251.03"/>
    <n v="300"/>
    <n v="5658"/>
    <n v="1.93693"/>
    <n v="0.56864000000000003"/>
    <n v="0.29019"/>
    <n v="1.72729"/>
    <n v="5.8862500000000004"/>
    <n v="12.02779"/>
  </r>
  <r>
    <x v="2"/>
    <x v="20"/>
    <x v="1"/>
    <x v="2"/>
    <n v="137.97"/>
    <n v="300"/>
    <n v="4077.0002399999998"/>
    <n v="1.02742"/>
    <n v="2.4729999999999999E-2"/>
    <n v="6.0639999999999999E-2"/>
    <n v="0.86033999999999999"/>
    <n v="3.1133899999999999"/>
    <n v="8.6669"/>
  </r>
  <r>
    <x v="2"/>
    <x v="20"/>
    <x v="1"/>
    <x v="3"/>
    <n v="0.15"/>
    <n v="300"/>
    <n v="15"/>
    <n v="1.1199999999999999E-3"/>
    <n v="1.0300000000000001E-3"/>
    <n v="2.0000000000000002E-5"/>
    <n v="2.0000000000000002E-5"/>
    <n v="3.3800000000000002E-3"/>
    <n v="3.1890000000000002E-2"/>
  </r>
  <r>
    <x v="2"/>
    <x v="20"/>
    <x v="1"/>
    <x v="4"/>
    <n v="108.27"/>
    <n v="1053.26"/>
    <n v="7836.25"/>
    <n v="2.6986699999999999"/>
    <n v="1.56E-3"/>
    <n v="1.12171"/>
    <n v="3.2587700000000002"/>
    <n v="8.1817799999999998"/>
    <n v="13.21369"/>
  </r>
  <r>
    <x v="2"/>
    <x v="20"/>
    <x v="1"/>
    <x v="5"/>
    <n v="171.61"/>
    <n v="365.53"/>
    <n v="5179.6210899999996"/>
    <n v="1.5561199999999999"/>
    <n v="0.20416999999999999"/>
    <n v="1.0170999999999999"/>
    <n v="0.53844999999999998"/>
    <n v="4.7155199999999997"/>
    <n v="10.63951"/>
  </r>
  <r>
    <x v="2"/>
    <x v="20"/>
    <x v="1"/>
    <x v="6"/>
    <n v="662.54"/>
    <n v="434.85"/>
    <n v="28765.5"/>
    <n v="7.5504699999999998"/>
    <n v="0"/>
    <n v="0.88585999999999998"/>
    <n v="3.9603299999999999"/>
    <n v="22.880199999999999"/>
    <n v="56.47242"/>
  </r>
  <r>
    <x v="2"/>
    <x v="20"/>
    <x v="1"/>
    <x v="7"/>
    <n v="0.46"/>
    <n v="300"/>
    <n v="36"/>
    <n v="3.4299999999999999E-3"/>
    <n v="3.2699999999999999E-3"/>
    <n v="1.0000000000000001E-5"/>
    <n v="9.0000000000000006E-5"/>
    <n v="1.038E-2"/>
    <n v="7.6530000000000001E-2"/>
  </r>
  <r>
    <x v="2"/>
    <x v="20"/>
    <x v="1"/>
    <x v="8"/>
    <n v="537.58000000000004"/>
    <n v="367.46"/>
    <n v="17175.265619999998"/>
    <n v="5.0573199999999998"/>
    <n v="6.7500000000000004E-2"/>
    <n v="3.0964"/>
    <n v="3.5657100000000002"/>
    <n v="15.327109999999999"/>
    <n v="34.638210000000001"/>
  </r>
  <r>
    <x v="2"/>
    <x v="20"/>
    <x v="1"/>
    <x v="9"/>
    <n v="52.82"/>
    <n v="300"/>
    <n v="1674"/>
    <n v="0.39333000000000001"/>
    <n v="1.2959999999999999E-2"/>
    <n v="4.1000000000000003E-3"/>
    <n v="0.22761000000000001"/>
    <n v="1.1919200000000001"/>
    <n v="3.5585900000000001"/>
  </r>
  <r>
    <x v="2"/>
    <x v="20"/>
    <x v="1"/>
    <x v="10"/>
    <n v="44.21"/>
    <n v="1102.18"/>
    <n v="5180.2382799999996"/>
    <n v="1.2530300000000001"/>
    <n v="5.6140000000000002E-2"/>
    <n v="2.0070000000000001E-2"/>
    <n v="0.1623"/>
    <n v="3.79874"/>
    <n v="8.7021999999999995"/>
  </r>
  <r>
    <x v="2"/>
    <x v="20"/>
    <x v="2"/>
    <x v="0"/>
    <n v="6.96"/>
    <n v="1007.19"/>
    <n v="543.87987999999996"/>
    <n v="0.19649"/>
    <n v="4.96E-3"/>
    <n v="5.3600000000000002E-3"/>
    <n v="0.12015000000000001"/>
    <n v="0.59541999999999995"/>
    <n v="0.92344000000000004"/>
  </r>
  <r>
    <x v="2"/>
    <x v="20"/>
    <x v="2"/>
    <x v="1"/>
    <n v="158.71"/>
    <n v="300"/>
    <n v="4986"/>
    <n v="1.1855800000000001"/>
    <n v="1.213E-2"/>
    <n v="0.29781999999999997"/>
    <n v="1.7172000000000001"/>
    <n v="3.5945900000000002"/>
    <n v="10.59925"/>
  </r>
  <r>
    <x v="2"/>
    <x v="20"/>
    <x v="2"/>
    <x v="2"/>
    <n v="1.46"/>
    <n v="300"/>
    <n v="36"/>
    <n v="1.0869999999999999E-2"/>
    <n v="6.0999999999999997E-4"/>
    <n v="1.1E-4"/>
    <n v="2.3E-3"/>
    <n v="3.295E-2"/>
    <n v="7.6530000000000001E-2"/>
  </r>
  <r>
    <x v="2"/>
    <x v="20"/>
    <x v="2"/>
    <x v="3"/>
    <n v="0.25"/>
    <n v="300"/>
    <n v="18"/>
    <n v="1.8600000000000001E-3"/>
    <n v="1.6800000000000001E-3"/>
    <n v="3.0000000000000001E-5"/>
    <n v="5.0000000000000002E-5"/>
    <n v="5.64E-3"/>
    <n v="3.8260000000000002E-2"/>
  </r>
  <r>
    <x v="2"/>
    <x v="20"/>
    <x v="2"/>
    <x v="4"/>
    <n v="72.540000000000006"/>
    <n v="1262.7"/>
    <n v="7374.1401400000004"/>
    <n v="2.3327100000000001"/>
    <n v="0"/>
    <n v="3.3225099999999999"/>
    <n v="1.0723100000000001"/>
    <n v="7.0688199999999997"/>
    <n v="12.21855"/>
  </r>
  <r>
    <x v="2"/>
    <x v="20"/>
    <x v="2"/>
    <x v="5"/>
    <n v="19.36"/>
    <n v="408.98"/>
    <n v="899.75"/>
    <n v="0.20276"/>
    <n v="2.317E-2"/>
    <n v="0.11242000000000001"/>
    <n v="7.7310000000000004E-2"/>
    <n v="0.61443000000000003"/>
    <n v="1.78609"/>
  </r>
  <r>
    <x v="2"/>
    <x v="20"/>
    <x v="2"/>
    <x v="6"/>
    <n v="61.16"/>
    <n v="394.24"/>
    <n v="1825.3105499999999"/>
    <n v="0.61675000000000002"/>
    <n v="3.6339999999999997E-2"/>
    <n v="1.3610000000000001E-2"/>
    <n v="0.24226"/>
    <n v="1.86893"/>
    <n v="3.6462300000000001"/>
  </r>
  <r>
    <x v="2"/>
    <x v="20"/>
    <x v="2"/>
    <x v="7"/>
    <n v="1.02"/>
    <n v="300"/>
    <n v="66"/>
    <n v="7.6E-3"/>
    <n v="7.2300000000000003E-3"/>
    <n v="1.0000000000000001E-5"/>
    <n v="2.7E-4"/>
    <n v="2.3019999999999999E-2"/>
    <n v="0.14030000000000001"/>
  </r>
  <r>
    <x v="2"/>
    <x v="20"/>
    <x v="2"/>
    <x v="8"/>
    <n v="82.63"/>
    <n v="442.35"/>
    <n v="3030.0898400000001"/>
    <n v="0.87189000000000005"/>
    <n v="8.5000000000000006E-3"/>
    <n v="8.7910000000000002E-2"/>
    <n v="0.82848999999999995"/>
    <n v="2.64209"/>
    <n v="5.9456899999999999"/>
  </r>
  <r>
    <x v="2"/>
    <x v="20"/>
    <x v="2"/>
    <x v="9"/>
    <n v="12.86"/>
    <n v="376.73"/>
    <n v="391.7998"/>
    <n v="0.12363"/>
    <n v="1.1730000000000001E-2"/>
    <n v="1.6800000000000001E-3"/>
    <n v="5.3900000000000003E-2"/>
    <n v="0.37463000000000002"/>
    <n v="0.79293999999999998"/>
  </r>
  <r>
    <x v="2"/>
    <x v="20"/>
    <x v="2"/>
    <x v="10"/>
    <n v="35.19"/>
    <n v="347.43"/>
    <n v="944.99994000000004"/>
    <n v="0.30465999999999999"/>
    <n v="3.2599999999999999E-3"/>
    <n v="9.9900000000000006E-3"/>
    <n v="9.0819999999999998E-2"/>
    <n v="0.92359000000000002"/>
    <n v="1.9405300000000001"/>
  </r>
  <r>
    <x v="2"/>
    <x v="20"/>
    <x v="3"/>
    <x v="0"/>
    <n v="2.57"/>
    <n v="918.18"/>
    <n v="202"/>
    <n v="6.8089999999999998E-2"/>
    <n v="2.2799999999999999E-3"/>
    <n v="2.0200000000000001E-3"/>
    <n v="2.9049999999999999E-2"/>
    <n v="0.20633000000000001"/>
    <n v="0.34037000000000001"/>
  </r>
  <r>
    <x v="2"/>
    <x v="20"/>
    <x v="3"/>
    <x v="1"/>
    <n v="13.66"/>
    <n v="300"/>
    <n v="279"/>
    <n v="0.1027"/>
    <n v="2.8700000000000002E-3"/>
    <n v="1.1220000000000001E-2"/>
    <n v="0.10206"/>
    <n v="0.31141999999999997"/>
    <n v="0.59309999999999996"/>
  </r>
  <r>
    <x v="2"/>
    <x v="20"/>
    <x v="3"/>
    <x v="2"/>
    <n v="0"/>
    <n v="373"/>
    <n v="0"/>
    <n v="0"/>
    <n v="0"/>
    <n v="0"/>
    <n v="0"/>
    <n v="0"/>
    <n v="0"/>
  </r>
  <r>
    <x v="2"/>
    <x v="20"/>
    <x v="3"/>
    <x v="3"/>
    <n v="0.09"/>
    <n v="300"/>
    <n v="9"/>
    <n v="6.7000000000000002E-4"/>
    <n v="6.3000000000000003E-4"/>
    <n v="1.0000000000000001E-5"/>
    <n v="1.0000000000000001E-5"/>
    <n v="2.0300000000000001E-3"/>
    <n v="1.9130000000000001E-2"/>
  </r>
  <r>
    <x v="2"/>
    <x v="20"/>
    <x v="3"/>
    <x v="4"/>
    <n v="14.32"/>
    <n v="660.08"/>
    <n v="686.48046999999997"/>
    <n v="0.23122000000000001"/>
    <n v="1.0000000000000001E-5"/>
    <n v="4.3060000000000001E-2"/>
    <n v="0.27931"/>
    <n v="0.70071000000000006"/>
    <n v="1.2262200000000001"/>
  </r>
  <r>
    <x v="2"/>
    <x v="20"/>
    <x v="3"/>
    <x v="5"/>
    <n v="1.1399999999999999"/>
    <n v="1322"/>
    <n v="79.319950000000006"/>
    <n v="3.4110000000000001E-2"/>
    <n v="3.6999999999999999E-4"/>
    <n v="4.6499999999999996E-3"/>
    <n v="3.6700000000000001E-3"/>
    <n v="0.10337"/>
    <n v="0.13300000000000001"/>
  </r>
  <r>
    <x v="2"/>
    <x v="20"/>
    <x v="3"/>
    <x v="6"/>
    <n v="30.44"/>
    <n v="385.85"/>
    <n v="771.7002"/>
    <n v="0.29135"/>
    <n v="0"/>
    <n v="8.4600000000000005E-3"/>
    <n v="0.19606000000000001"/>
    <n v="0.88287000000000004"/>
    <n v="1.55203"/>
  </r>
  <r>
    <x v="2"/>
    <x v="20"/>
    <x v="3"/>
    <x v="7"/>
    <n v="0.4"/>
    <n v="300"/>
    <n v="36"/>
    <n v="2.98E-3"/>
    <n v="2.9099999999999998E-3"/>
    <n v="0"/>
    <n v="3.0000000000000001E-5"/>
    <n v="9.0299999999999998E-3"/>
    <n v="7.6530000000000001E-2"/>
  </r>
  <r>
    <x v="2"/>
    <x v="20"/>
    <x v="3"/>
    <x v="8"/>
    <n v="17.12"/>
    <n v="328.61"/>
    <n v="469.91016000000002"/>
    <n v="0.14222000000000001"/>
    <n v="9.75E-3"/>
    <n v="1.34E-3"/>
    <n v="4.3900000000000002E-2"/>
    <n v="0.43097000000000002"/>
    <n v="0.98077999999999999"/>
  </r>
  <r>
    <x v="2"/>
    <x v="20"/>
    <x v="3"/>
    <x v="9"/>
    <n v="5.36"/>
    <n v="300"/>
    <n v="129"/>
    <n v="3.9910000000000001E-2"/>
    <n v="2.5000000000000001E-3"/>
    <n v="1.1E-4"/>
    <n v="1.38E-2"/>
    <n v="0.12095"/>
    <n v="0.27422999999999997"/>
  </r>
  <r>
    <x v="2"/>
    <x v="20"/>
    <x v="3"/>
    <x v="10"/>
    <n v="0.82"/>
    <n v="698.86"/>
    <n v="48.919980000000002"/>
    <n v="1.567E-2"/>
    <n v="3.0999999999999999E-3"/>
    <n v="6.7000000000000002E-4"/>
    <n v="2.2499999999999998E-3"/>
    <n v="4.7559999999999998E-2"/>
    <n v="8.7830000000000005E-2"/>
  </r>
  <r>
    <x v="2"/>
    <x v="20"/>
    <x v="4"/>
    <x v="0"/>
    <n v="3.66"/>
    <n v="580.29999999999995"/>
    <n v="156.68004999999999"/>
    <n v="5.0750000000000003E-2"/>
    <n v="3.3800000000000002E-3"/>
    <n v="1.25E-3"/>
    <n v="1.311E-2"/>
    <n v="0.15379999999999999"/>
    <n v="0.28561999999999999"/>
  </r>
  <r>
    <x v="2"/>
    <x v="20"/>
    <x v="4"/>
    <x v="1"/>
    <n v="2.71"/>
    <n v="300"/>
    <n v="84"/>
    <n v="2.0060000000000001E-2"/>
    <n v="1.7099999999999999E-3"/>
    <n v="3.29E-3"/>
    <n v="3.4499999999999999E-3"/>
    <n v="6.1199999999999997E-2"/>
    <n v="0.17857000000000001"/>
  </r>
  <r>
    <x v="2"/>
    <x v="20"/>
    <x v="4"/>
    <x v="2"/>
    <n v="0.14000000000000001"/>
    <n v="300"/>
    <n v="12"/>
    <n v="1.0399999999999999E-3"/>
    <n v="9.3999999999999997E-4"/>
    <n v="0"/>
    <n v="0"/>
    <n v="3.16E-3"/>
    <n v="2.5510000000000001E-2"/>
  </r>
  <r>
    <x v="2"/>
    <x v="20"/>
    <x v="4"/>
    <x v="3"/>
    <n v="0.32"/>
    <n v="300"/>
    <n v="24"/>
    <n v="2.3800000000000002E-3"/>
    <n v="2.1299999999999999E-3"/>
    <n v="3.0000000000000001E-5"/>
    <n v="2.0000000000000002E-5"/>
    <n v="7.2199999999999999E-3"/>
    <n v="5.1020000000000003E-2"/>
  </r>
  <r>
    <x v="2"/>
    <x v="20"/>
    <x v="4"/>
    <x v="4"/>
    <n v="6.18"/>
    <n v="1378.81"/>
    <n v="358.48975000000002"/>
    <n v="0.13938999999999999"/>
    <n v="1.42E-3"/>
    <n v="8.8050000000000003E-2"/>
    <n v="2.6030000000000001E-2"/>
    <n v="0.42343999999999998"/>
    <n v="0.58842000000000005"/>
  </r>
  <r>
    <x v="2"/>
    <x v="20"/>
    <x v="4"/>
    <x v="5"/>
    <n v="1.68"/>
    <n v="518.07000000000005"/>
    <n v="77.71002"/>
    <n v="2.2409999999999999E-2"/>
    <n v="2.2000000000000001E-4"/>
    <n v="6.8999999999999999E-3"/>
    <n v="1.0200000000000001E-3"/>
    <n v="6.7909999999999998E-2"/>
    <n v="0.14884"/>
  </r>
  <r>
    <x v="2"/>
    <x v="20"/>
    <x v="4"/>
    <x v="6"/>
    <n v="1.46"/>
    <n v="373"/>
    <n v="0"/>
    <n v="2.2499999999999999E-2"/>
    <n v="3.5E-4"/>
    <n v="1.2E-4"/>
    <n v="1.8799999999999999E-3"/>
    <n v="6.8479999999999999E-2"/>
    <n v="0"/>
  </r>
  <r>
    <x v="2"/>
    <x v="20"/>
    <x v="4"/>
    <x v="7"/>
    <n v="1.01"/>
    <n v="300"/>
    <n v="69"/>
    <n v="7.5199999999999998E-3"/>
    <n v="7.0499999999999998E-3"/>
    <n v="1.0000000000000001E-5"/>
    <n v="5.0000000000000002E-5"/>
    <n v="2.2790000000000001E-2"/>
    <n v="0.14668"/>
  </r>
  <r>
    <x v="2"/>
    <x v="20"/>
    <x v="4"/>
    <x v="8"/>
    <n v="7.44"/>
    <n v="576.71"/>
    <n v="357.55981000000003"/>
    <n v="0.10474"/>
    <n v="9.9500000000000005E-3"/>
    <n v="2.2360000000000001E-2"/>
    <n v="2.9590000000000002E-2"/>
    <n v="0.31740000000000002"/>
    <n v="0.66642999999999997"/>
  </r>
  <r>
    <x v="2"/>
    <x v="20"/>
    <x v="4"/>
    <x v="9"/>
    <n v="1.7"/>
    <n v="305.8"/>
    <n v="76.450010000000006"/>
    <n v="1.3089999999999999E-2"/>
    <n v="6.0200000000000002E-3"/>
    <n v="3.5E-4"/>
    <n v="1.89E-3"/>
    <n v="3.9669999999999997E-2"/>
    <n v="0.16200999999999999"/>
  </r>
  <r>
    <x v="2"/>
    <x v="20"/>
    <x v="4"/>
    <x v="10"/>
    <n v="4.88"/>
    <n v="326.8"/>
    <n v="32.680050000000001"/>
    <n v="4.9430000000000002E-2"/>
    <n v="1.435E-2"/>
    <n v="6.8000000000000005E-4"/>
    <n v="5.6699999999999997E-3"/>
    <n v="0.15024999999999999"/>
    <n v="6.83E-2"/>
  </r>
  <r>
    <x v="2"/>
    <x v="20"/>
    <x v="5"/>
    <x v="0"/>
    <n v="0.11"/>
    <n v="300"/>
    <n v="12"/>
    <n v="8.1999999999999998E-4"/>
    <n v="8.0999999999999996E-4"/>
    <n v="0"/>
    <n v="0"/>
    <n v="2.48E-3"/>
    <n v="2.5510000000000001E-2"/>
  </r>
  <r>
    <x v="2"/>
    <x v="20"/>
    <x v="5"/>
    <x v="1"/>
    <n v="0"/>
    <n v="373"/>
    <n v="0"/>
    <n v="0"/>
    <n v="0"/>
    <n v="0"/>
    <n v="0"/>
    <n v="0"/>
    <n v="0"/>
  </r>
  <r>
    <x v="2"/>
    <x v="20"/>
    <x v="5"/>
    <x v="2"/>
    <n v="0"/>
    <n v="373"/>
    <n v="0"/>
    <n v="0"/>
    <n v="0"/>
    <n v="0"/>
    <n v="0"/>
    <n v="0"/>
    <n v="0"/>
  </r>
  <r>
    <x v="2"/>
    <x v="20"/>
    <x v="5"/>
    <x v="3"/>
    <n v="0.04"/>
    <n v="300"/>
    <n v="6"/>
    <n v="2.9999999999999997E-4"/>
    <n v="2.7999999999999998E-4"/>
    <n v="0"/>
    <n v="0"/>
    <n v="8.9999999999999998E-4"/>
    <n v="1.2749999999999999E-2"/>
  </r>
  <r>
    <x v="2"/>
    <x v="20"/>
    <x v="5"/>
    <x v="4"/>
    <n v="0.38"/>
    <n v="1244.5"/>
    <n v="74.669979999999995"/>
    <n v="1.031E-2"/>
    <n v="0"/>
    <n v="4.0200000000000001E-3"/>
    <n v="5.7299999999999999E-3"/>
    <n v="3.125E-2"/>
    <n v="0.1225"/>
  </r>
  <r>
    <x v="2"/>
    <x v="20"/>
    <x v="5"/>
    <x v="5"/>
    <n v="0.06"/>
    <n v="482"/>
    <n v="4.82"/>
    <n v="7.2000000000000005E-4"/>
    <n v="0"/>
    <n v="4.6999999999999999E-4"/>
    <n v="1.7000000000000001E-4"/>
    <n v="2.1800000000000001E-3"/>
    <n v="9.4999999999999998E-3"/>
  </r>
  <r>
    <x v="2"/>
    <x v="20"/>
    <x v="5"/>
    <x v="6"/>
    <n v="0.01"/>
    <n v="373"/>
    <n v="0"/>
    <n v="6.9999999999999994E-5"/>
    <n v="0"/>
    <n v="0"/>
    <n v="1.0000000000000001E-5"/>
    <n v="2.3000000000000001E-4"/>
    <n v="0"/>
  </r>
  <r>
    <x v="2"/>
    <x v="20"/>
    <x v="5"/>
    <x v="7"/>
    <n v="7.0000000000000007E-2"/>
    <n v="300"/>
    <n v="9"/>
    <n v="5.1999999999999995E-4"/>
    <n v="5.1000000000000004E-4"/>
    <n v="0"/>
    <n v="0"/>
    <n v="1.58E-3"/>
    <n v="1.9130000000000001E-2"/>
  </r>
  <r>
    <x v="2"/>
    <x v="20"/>
    <x v="5"/>
    <x v="8"/>
    <n v="0.08"/>
    <n v="300"/>
    <n v="12"/>
    <n v="5.9999999999999995E-4"/>
    <n v="5.6999999999999998E-4"/>
    <n v="0"/>
    <n v="1.0000000000000001E-5"/>
    <n v="1.81E-3"/>
    <n v="2.5510000000000001E-2"/>
  </r>
  <r>
    <x v="2"/>
    <x v="20"/>
    <x v="5"/>
    <x v="9"/>
    <n v="0.81"/>
    <n v="355.92"/>
    <n v="42.709989999999998"/>
    <n v="7.2399999999999999E-3"/>
    <n v="6.9999999999999994E-5"/>
    <n v="1.1199999999999999E-3"/>
    <n v="8.6899999999999998E-3"/>
    <n v="2.1950000000000001E-2"/>
    <n v="8.8330000000000006E-2"/>
  </r>
  <r>
    <x v="2"/>
    <x v="20"/>
    <x v="5"/>
    <x v="10"/>
    <n v="0.04"/>
    <n v="300"/>
    <n v="6"/>
    <n v="2.9999999999999997E-4"/>
    <n v="2.9E-4"/>
    <n v="0"/>
    <n v="0"/>
    <n v="8.9999999999999998E-4"/>
    <n v="1.2749999999999999E-2"/>
  </r>
  <r>
    <x v="2"/>
    <x v="20"/>
    <x v="6"/>
    <x v="0"/>
    <n v="2.12"/>
    <n v="677.18"/>
    <n v="148.97998000000001"/>
    <n v="3.8289999999999998E-2"/>
    <n v="3.1199999999999999E-3"/>
    <n v="5.5999999999999995E-4"/>
    <n v="8.2699999999999996E-3"/>
    <n v="0.11604"/>
    <n v="0.26729000000000003"/>
  </r>
  <r>
    <x v="2"/>
    <x v="20"/>
    <x v="6"/>
    <x v="1"/>
    <n v="3.56"/>
    <n v="431.09"/>
    <n v="198.30005"/>
    <n v="3.9449999999999999E-2"/>
    <n v="2.1900000000000001E-3"/>
    <n v="9.2800000000000001E-3"/>
    <n v="8.9300000000000004E-3"/>
    <n v="0.11864"/>
    <n v="0.39715"/>
  </r>
  <r>
    <x v="2"/>
    <x v="20"/>
    <x v="6"/>
    <x v="2"/>
    <n v="0.11"/>
    <n v="300"/>
    <n v="6"/>
    <n v="8.1999999999999998E-4"/>
    <n v="7.3999999999999999E-4"/>
    <n v="0"/>
    <n v="0"/>
    <n v="2.48E-3"/>
    <n v="1.2749999999999999E-2"/>
  </r>
  <r>
    <x v="2"/>
    <x v="20"/>
    <x v="6"/>
    <x v="3"/>
    <n v="0.25"/>
    <n v="300"/>
    <n v="18"/>
    <n v="1.8600000000000001E-3"/>
    <n v="1.6900000000000001E-3"/>
    <n v="3.0000000000000001E-5"/>
    <n v="1.0000000000000001E-5"/>
    <n v="5.64E-3"/>
    <n v="3.8260000000000002E-2"/>
  </r>
  <r>
    <x v="2"/>
    <x v="20"/>
    <x v="6"/>
    <x v="4"/>
    <n v="12.83"/>
    <n v="786.67"/>
    <n v="1006.94043"/>
    <n v="0.28203"/>
    <n v="0"/>
    <n v="0.10925"/>
    <n v="0.18215999999999999"/>
    <n v="0.85463"/>
    <n v="1.77149"/>
  </r>
  <r>
    <x v="2"/>
    <x v="20"/>
    <x v="6"/>
    <x v="5"/>
    <n v="1.7"/>
    <n v="556.85"/>
    <n v="111.37"/>
    <n v="2.479E-2"/>
    <n v="5.1999999999999995E-4"/>
    <n v="9.3399999999999993E-3"/>
    <n v="5.4999999999999997E-3"/>
    <n v="7.5120000000000006E-2"/>
    <n v="0.21379000000000001"/>
  </r>
  <r>
    <x v="2"/>
    <x v="20"/>
    <x v="6"/>
    <x v="6"/>
    <n v="10.41"/>
    <n v="838.27"/>
    <n v="159.27001999999999"/>
    <n v="0.11421000000000001"/>
    <n v="0"/>
    <n v="4.0899999999999999E-3"/>
    <n v="3.7170000000000002E-2"/>
    <n v="0.34927999999999998"/>
    <n v="0.27955999999999998"/>
  </r>
  <r>
    <x v="2"/>
    <x v="20"/>
    <x v="6"/>
    <x v="7"/>
    <n v="0.94"/>
    <n v="300"/>
    <n v="63"/>
    <n v="7.0000000000000001E-3"/>
    <n v="6.6499999999999997E-3"/>
    <n v="2.0000000000000002E-5"/>
    <n v="6.9999999999999994E-5"/>
    <n v="2.121E-2"/>
    <n v="0.13392999999999999"/>
  </r>
  <r>
    <x v="2"/>
    <x v="20"/>
    <x v="6"/>
    <x v="8"/>
    <n v="12.9"/>
    <n v="390.21"/>
    <n v="589.21973000000003"/>
    <n v="0.13281999999999999"/>
    <n v="7.6899999999999998E-3"/>
    <n v="2.0639999999999999E-2"/>
    <n v="3.9910000000000001E-2"/>
    <n v="0.40246999999999999"/>
    <n v="1.1664099999999999"/>
  </r>
  <r>
    <x v="2"/>
    <x v="20"/>
    <x v="6"/>
    <x v="9"/>
    <n v="1.26"/>
    <n v="335.95"/>
    <n v="67.190029999999993"/>
    <n v="1.304E-2"/>
    <n v="5.7099999999999998E-3"/>
    <n v="2.7999999999999998E-4"/>
    <n v="1.0300000000000001E-3"/>
    <n v="3.952E-2"/>
    <n v="0.13897999999999999"/>
  </r>
  <r>
    <x v="2"/>
    <x v="20"/>
    <x v="6"/>
    <x v="10"/>
    <n v="1.44"/>
    <n v="300"/>
    <n v="48"/>
    <n v="1.2E-2"/>
    <n v="9.1400000000000006E-3"/>
    <n v="6.0000000000000002E-5"/>
    <n v="3.3E-4"/>
    <n v="3.6700000000000003E-2"/>
    <n v="0.10204000000000001"/>
  </r>
  <r>
    <x v="2"/>
    <x v="20"/>
    <x v="7"/>
    <x v="0"/>
    <n v="11.54"/>
    <n v="376.4"/>
    <n v="335"/>
    <n v="0.10746"/>
    <n v="7.2999999999999996E-4"/>
    <n v="1.42E-3"/>
    <n v="4.1919999999999999E-2"/>
    <n v="0.32562000000000002"/>
    <n v="0.66761999999999999"/>
  </r>
  <r>
    <x v="2"/>
    <x v="20"/>
    <x v="7"/>
    <x v="1"/>
    <n v="10.91"/>
    <n v="300"/>
    <n v="246.00002000000001"/>
    <n v="8.1240000000000007E-2"/>
    <n v="2.0000000000000001E-4"/>
    <n v="1.452E-2"/>
    <n v="3.4290000000000001E-2"/>
    <n v="0.24618999999999999"/>
    <n v="0.52295000000000003"/>
  </r>
  <r>
    <x v="2"/>
    <x v="20"/>
    <x v="7"/>
    <x v="2"/>
    <n v="0.61"/>
    <n v="300"/>
    <n v="12"/>
    <n v="4.5399999999999998E-3"/>
    <n v="0"/>
    <n v="1.7000000000000001E-4"/>
    <n v="2.9399999999999999E-3"/>
    <n v="1.3769999999999999E-2"/>
    <n v="2.5510000000000001E-2"/>
  </r>
  <r>
    <x v="2"/>
    <x v="20"/>
    <x v="7"/>
    <x v="3"/>
    <n v="7.0000000000000007E-2"/>
    <n v="300"/>
    <n v="9"/>
    <n v="5.1999999999999995E-4"/>
    <n v="4.8000000000000001E-4"/>
    <n v="1.0000000000000001E-5"/>
    <n v="1.0000000000000001E-5"/>
    <n v="1.58E-3"/>
    <n v="1.9130000000000001E-2"/>
  </r>
  <r>
    <x v="2"/>
    <x v="20"/>
    <x v="7"/>
    <x v="4"/>
    <n v="14.39"/>
    <n v="1237.47"/>
    <n v="1645.83105"/>
    <n v="0.43834000000000001"/>
    <n v="0"/>
    <n v="0.16799"/>
    <n v="0.66015000000000001"/>
    <n v="1.3283"/>
    <n v="2.7101099999999998"/>
  </r>
  <r>
    <x v="2"/>
    <x v="20"/>
    <x v="7"/>
    <x v="5"/>
    <n v="5.73"/>
    <n v="1361.23"/>
    <n v="585.33007999999995"/>
    <n v="0.19427"/>
    <n v="2.0000000000000002E-5"/>
    <n v="0.21647"/>
    <n v="3.2190000000000003E-2"/>
    <n v="0.58869000000000005"/>
    <n v="0.96274000000000004"/>
  </r>
  <r>
    <x v="2"/>
    <x v="20"/>
    <x v="7"/>
    <x v="6"/>
    <n v="14.02"/>
    <n v="388.2"/>
    <n v="485.25"/>
    <n v="0.14358000000000001"/>
    <n v="1.435E-2"/>
    <n v="1.018E-2"/>
    <n v="0.1099"/>
    <n v="0.43511"/>
    <n v="0.98033000000000003"/>
  </r>
  <r>
    <x v="2"/>
    <x v="20"/>
    <x v="7"/>
    <x v="7"/>
    <n v="0.4"/>
    <n v="300"/>
    <n v="30"/>
    <n v="2.98E-3"/>
    <n v="2.8700000000000002E-3"/>
    <n v="0"/>
    <n v="8.0000000000000007E-5"/>
    <n v="9.0299999999999998E-3"/>
    <n v="6.3769999999999993E-2"/>
  </r>
  <r>
    <x v="2"/>
    <x v="20"/>
    <x v="7"/>
    <x v="8"/>
    <n v="37.51"/>
    <n v="350.27"/>
    <n v="1012.2705099999999"/>
    <n v="0.32355"/>
    <n v="1.6000000000000001E-3"/>
    <n v="4.2680000000000003E-2"/>
    <n v="0.13211000000000001"/>
    <n v="0.98046"/>
    <n v="2.0828099999999998"/>
  </r>
  <r>
    <x v="2"/>
    <x v="20"/>
    <x v="7"/>
    <x v="9"/>
    <n v="0.18"/>
    <n v="300"/>
    <n v="15"/>
    <n v="1.34E-3"/>
    <n v="1.25E-3"/>
    <n v="0"/>
    <n v="1.2999999999999999E-4"/>
    <n v="4.0600000000000002E-3"/>
    <n v="3.1890000000000002E-2"/>
  </r>
  <r>
    <x v="2"/>
    <x v="20"/>
    <x v="7"/>
    <x v="10"/>
    <n v="2.89"/>
    <n v="627.69000000000005"/>
    <n v="163.19995"/>
    <n v="5.0070000000000003E-2"/>
    <n v="1.3699999999999999E-3"/>
    <n v="1.9000000000000001E-4"/>
    <n v="2.4230000000000002E-2"/>
    <n v="0.15173"/>
    <n v="0.30623"/>
  </r>
  <r>
    <x v="2"/>
    <x v="20"/>
    <x v="8"/>
    <x v="0"/>
    <n v="38.74"/>
    <n v="399.07"/>
    <n v="1153.3203100000001"/>
    <n v="0.38849"/>
    <n v="1.6459999999999999E-2"/>
    <n v="0.18357000000000001"/>
    <n v="0.14094999999999999"/>
    <n v="1.1772400000000001"/>
    <n v="2.3277899999999998"/>
  </r>
  <r>
    <x v="2"/>
    <x v="20"/>
    <x v="8"/>
    <x v="1"/>
    <n v="12.99"/>
    <n v="543.23"/>
    <n v="70.62012"/>
    <n v="0.13636000000000001"/>
    <n v="9.5350000000000004E-2"/>
    <n v="3.0200000000000001E-3"/>
    <n v="1.073E-2"/>
    <n v="0.41847000000000001"/>
    <n v="0.13161999999999999"/>
  </r>
  <r>
    <x v="2"/>
    <x v="20"/>
    <x v="8"/>
    <x v="2"/>
    <n v="20.98"/>
    <n v="300"/>
    <n v="362.99997000000002"/>
    <n v="0.15623000000000001"/>
    <n v="9.6000000000000002E-4"/>
    <n v="2.3800000000000002E-3"/>
    <n v="1.129E-2"/>
    <n v="0.47343000000000002"/>
    <n v="0.77166999999999997"/>
  </r>
  <r>
    <x v="2"/>
    <x v="20"/>
    <x v="8"/>
    <x v="3"/>
    <n v="1.02"/>
    <n v="300"/>
    <n v="36"/>
    <n v="7.6E-3"/>
    <n v="3.29E-3"/>
    <n v="1.42E-3"/>
    <n v="7.6999999999999996E-4"/>
    <n v="2.3019999999999999E-2"/>
    <n v="7.6530000000000001E-2"/>
  </r>
  <r>
    <x v="2"/>
    <x v="20"/>
    <x v="8"/>
    <x v="4"/>
    <n v="127.02"/>
    <n v="781.91"/>
    <n v="6474.21875"/>
    <n v="2.3546200000000002"/>
    <n v="0"/>
    <n v="1.4134199999999999"/>
    <n v="1.2012499999999999"/>
    <n v="7.1397899999999996"/>
    <n v="11.5022"/>
  </r>
  <r>
    <x v="2"/>
    <x v="20"/>
    <x v="8"/>
    <x v="5"/>
    <n v="80.77"/>
    <n v="484.61"/>
    <n v="2830.1406200000001"/>
    <n v="0.97568999999999995"/>
    <n v="4.6000000000000001E-4"/>
    <n v="1.2689699999999999"/>
    <n v="0.17513999999999999"/>
    <n v="2.95662"/>
    <n v="5.40747"/>
  </r>
  <r>
    <x v="2"/>
    <x v="20"/>
    <x v="8"/>
    <x v="6"/>
    <n v="247.76"/>
    <n v="443.74"/>
    <n v="6083.6406200000001"/>
    <n v="2.54291"/>
    <n v="-3.1E-4"/>
    <n v="0.25291000000000002"/>
    <n v="0.98943000000000003"/>
    <n v="7.7072599999999998"/>
    <n v="11.828849999999999"/>
  </r>
  <r>
    <x v="2"/>
    <x v="20"/>
    <x v="8"/>
    <x v="7"/>
    <n v="1.17"/>
    <n v="300"/>
    <n v="84"/>
    <n v="8.7100000000000007E-3"/>
    <n v="8.2699999999999996E-3"/>
    <n v="1.0000000000000001E-5"/>
    <n v="1.2E-4"/>
    <n v="2.64E-2"/>
    <n v="0.17857000000000001"/>
  </r>
  <r>
    <x v="2"/>
    <x v="20"/>
    <x v="8"/>
    <x v="8"/>
    <n v="190.05"/>
    <n v="415.11"/>
    <n v="4553.71875"/>
    <n v="1.87022"/>
    <n v="5.7000000000000002E-2"/>
    <n v="0.24174999999999999"/>
    <n v="0.49940000000000001"/>
    <n v="5.6679700000000004"/>
    <n v="9.0008199999999992"/>
  </r>
  <r>
    <x v="2"/>
    <x v="20"/>
    <x v="8"/>
    <x v="9"/>
    <n v="5.33"/>
    <n v="300"/>
    <n v="116.99999"/>
    <n v="3.9690000000000003E-2"/>
    <n v="1.1469999999999999E-2"/>
    <n v="2.0100000000000001E-3"/>
    <n v="6.5700000000000003E-3"/>
    <n v="0.12028"/>
    <n v="0.24872"/>
  </r>
  <r>
    <x v="2"/>
    <x v="20"/>
    <x v="8"/>
    <x v="10"/>
    <n v="86.66"/>
    <n v="350.6"/>
    <n v="1458.5097699999999"/>
    <n v="0.76232999999999995"/>
    <n v="7.041E-2"/>
    <n v="1.7330000000000002E-2"/>
    <n v="8.9389999999999997E-2"/>
    <n v="2.31698"/>
    <n v="3.01939"/>
  </r>
  <r>
    <x v="2"/>
    <x v="21"/>
    <x v="0"/>
    <x v="0"/>
    <n v="9.06"/>
    <n v="300"/>
    <n v="111"/>
    <n v="7.5990000000000002E-2"/>
    <n v="4.9239999999999999E-2"/>
    <n v="1.4999999999999999E-4"/>
    <n v="6.5100000000000002E-3"/>
    <n v="0.23296"/>
    <n v="0.23493"/>
  </r>
  <r>
    <x v="2"/>
    <x v="21"/>
    <x v="0"/>
    <x v="1"/>
    <n v="30.92"/>
    <n v="311.83"/>
    <n v="679.7998"/>
    <n v="0.25727"/>
    <n v="6.241E-2"/>
    <n v="3.039E-2"/>
    <n v="5.0180000000000002E-2"/>
    <n v="0.78612000000000004"/>
    <n v="1.4298999999999999"/>
  </r>
  <r>
    <x v="2"/>
    <x v="21"/>
    <x v="0"/>
    <x v="2"/>
    <n v="0.06"/>
    <n v="300"/>
    <n v="6"/>
    <n v="4.4999999999999999E-4"/>
    <n v="4.0999999999999999E-4"/>
    <n v="0"/>
    <n v="0"/>
    <n v="1.3500000000000001E-3"/>
    <n v="1.2699999999999999E-2"/>
  </r>
  <r>
    <x v="2"/>
    <x v="21"/>
    <x v="0"/>
    <x v="3"/>
    <n v="0.21"/>
    <n v="300"/>
    <n v="12"/>
    <n v="1.56E-3"/>
    <n v="1.42E-3"/>
    <n v="1.0000000000000001E-5"/>
    <n v="1.0000000000000001E-5"/>
    <n v="4.7400000000000003E-3"/>
    <n v="2.5399999999999999E-2"/>
  </r>
  <r>
    <x v="2"/>
    <x v="21"/>
    <x v="0"/>
    <x v="4"/>
    <n v="19.309999999999999"/>
    <n v="833.25"/>
    <n v="1658.1601599999999"/>
    <n v="0.39539999999999997"/>
    <n v="0"/>
    <n v="2.3709999999999998E-2"/>
    <n v="0.10786999999999999"/>
    <n v="1.19817"/>
    <n v="2.83969"/>
  </r>
  <r>
    <x v="2"/>
    <x v="21"/>
    <x v="0"/>
    <x v="5"/>
    <n v="14.83"/>
    <n v="411.12"/>
    <n v="567.33983999999998"/>
    <n v="0.14191000000000001"/>
    <n v="9.6299999999999997E-3"/>
    <n v="2.5899999999999999E-2"/>
    <n v="2.1260000000000001E-2"/>
    <n v="0.43002000000000001"/>
    <n v="1.1377200000000001"/>
  </r>
  <r>
    <x v="2"/>
    <x v="21"/>
    <x v="0"/>
    <x v="6"/>
    <n v="7.15"/>
    <n v="486.69"/>
    <n v="340.67993000000001"/>
    <n v="8.6639999999999995E-2"/>
    <n v="1.1E-4"/>
    <n v="2.7999999999999998E-4"/>
    <n v="2.4830000000000001E-2"/>
    <n v="0.26255000000000001"/>
    <n v="0.66510999999999998"/>
  </r>
  <r>
    <x v="2"/>
    <x v="21"/>
    <x v="0"/>
    <x v="7"/>
    <n v="0.4"/>
    <n v="300"/>
    <n v="27"/>
    <n v="2.98E-3"/>
    <n v="2.81E-3"/>
    <n v="0"/>
    <n v="4.0000000000000003E-5"/>
    <n v="9.0299999999999998E-3"/>
    <n v="5.7149999999999999E-2"/>
  </r>
  <r>
    <x v="2"/>
    <x v="21"/>
    <x v="0"/>
    <x v="8"/>
    <n v="9.0500000000000007"/>
    <n v="408.65"/>
    <n v="339.17993000000001"/>
    <n v="9.1810000000000003E-2"/>
    <n v="4.7299999999999998E-3"/>
    <n v="2.63E-3"/>
    <n v="1.464E-2"/>
    <n v="0.27821000000000001"/>
    <n v="0.68137999999999999"/>
  </r>
  <r>
    <x v="2"/>
    <x v="21"/>
    <x v="0"/>
    <x v="9"/>
    <n v="10.57"/>
    <n v="300"/>
    <n v="339"/>
    <n v="7.8710000000000002E-2"/>
    <n v="3.2499999999999999E-3"/>
    <n v="1.4599999999999999E-3"/>
    <n v="3.9019999999999999E-2"/>
    <n v="0.23852000000000001"/>
    <n v="0.71748999999999996"/>
  </r>
  <r>
    <x v="2"/>
    <x v="21"/>
    <x v="0"/>
    <x v="10"/>
    <n v="12.51"/>
    <n v="651.42999999999995"/>
    <n v="657.93993999999998"/>
    <n v="0.18101999999999999"/>
    <n v="1.15E-3"/>
    <n v="1.4499999999999999E-3"/>
    <n v="3.1690000000000003E-2"/>
    <n v="0.54854999999999998"/>
    <n v="1.17554"/>
  </r>
  <r>
    <x v="2"/>
    <x v="21"/>
    <x v="1"/>
    <x v="0"/>
    <n v="130.63999999999999"/>
    <n v="418.27"/>
    <n v="3605.5"/>
    <n v="1.2827999999999999"/>
    <n v="0.16667999999999999"/>
    <n v="2.9760000000000002E-2"/>
    <n v="0.58774999999999999"/>
    <n v="3.8906800000000001"/>
    <n v="7.0902900000000004"/>
  </r>
  <r>
    <x v="2"/>
    <x v="21"/>
    <x v="1"/>
    <x v="1"/>
    <n v="270.20999999999998"/>
    <n v="300"/>
    <n v="5754"/>
    <n v="2.0797599999999998"/>
    <n v="0.60811999999999999"/>
    <n v="0.31194"/>
    <n v="1.8567199999999999"/>
    <n v="6.3190600000000003"/>
    <n v="12.17825"/>
  </r>
  <r>
    <x v="2"/>
    <x v="21"/>
    <x v="1"/>
    <x v="2"/>
    <n v="151.94999999999999"/>
    <n v="300"/>
    <n v="4194"/>
    <n v="1.1315200000000001"/>
    <n v="2.998E-2"/>
    <n v="6.6549999999999998E-2"/>
    <n v="0.94408999999999998"/>
    <n v="3.4288599999999998"/>
    <n v="8.8765300000000007"/>
  </r>
  <r>
    <x v="2"/>
    <x v="21"/>
    <x v="1"/>
    <x v="3"/>
    <n v="0.21"/>
    <n v="300"/>
    <n v="18"/>
    <n v="1.56E-3"/>
    <n v="1.4400000000000001E-3"/>
    <n v="3.0000000000000001E-5"/>
    <n v="2.0000000000000002E-5"/>
    <n v="4.7400000000000003E-3"/>
    <n v="3.8100000000000002E-2"/>
  </r>
  <r>
    <x v="2"/>
    <x v="21"/>
    <x v="1"/>
    <x v="4"/>
    <n v="115.82"/>
    <n v="1051.72"/>
    <n v="7940.5"/>
    <n v="2.8957700000000002"/>
    <n v="1.56E-3"/>
    <n v="1.1962999999999999"/>
    <n v="3.5019"/>
    <n v="8.7790599999999994"/>
    <n v="13.33362"/>
  </r>
  <r>
    <x v="2"/>
    <x v="21"/>
    <x v="1"/>
    <x v="5"/>
    <n v="186.16"/>
    <n v="365.65"/>
    <n v="5320.2617200000004"/>
    <n v="1.68818"/>
    <n v="0.22126999999999999"/>
    <n v="1.10338"/>
    <n v="0.58413000000000004"/>
    <n v="5.1157000000000004"/>
    <n v="10.879860000000001"/>
  </r>
  <r>
    <x v="2"/>
    <x v="21"/>
    <x v="1"/>
    <x v="6"/>
    <n v="732.12"/>
    <n v="429.69"/>
    <n v="29897.625"/>
    <n v="8.2925900000000006"/>
    <n v="0"/>
    <n v="0.96928000000000003"/>
    <n v="4.33324"/>
    <n v="25.129069999999999"/>
    <n v="58.566960000000002"/>
  </r>
  <r>
    <x v="2"/>
    <x v="21"/>
    <x v="1"/>
    <x v="7"/>
    <n v="0.6"/>
    <n v="300"/>
    <n v="42"/>
    <n v="4.47E-3"/>
    <n v="4.2599999999999999E-3"/>
    <n v="1.0000000000000001E-5"/>
    <n v="1.1E-4"/>
    <n v="1.354E-2"/>
    <n v="8.8889999999999997E-2"/>
  </r>
  <r>
    <x v="2"/>
    <x v="21"/>
    <x v="1"/>
    <x v="8"/>
    <n v="585.29"/>
    <n v="367.51"/>
    <n v="17533.921880000002"/>
    <n v="5.4925499999999996"/>
    <n v="7.17E-2"/>
    <n v="3.3559800000000002"/>
    <n v="3.8661300000000001"/>
    <n v="16.646000000000001"/>
    <n v="35.205300000000001"/>
  </r>
  <r>
    <x v="2"/>
    <x v="21"/>
    <x v="1"/>
    <x v="9"/>
    <n v="58.75"/>
    <n v="300"/>
    <n v="1778.9998800000001"/>
    <n v="0.43748999999999999"/>
    <n v="1.4619999999999999E-2"/>
    <n v="4.5399999999999998E-3"/>
    <n v="0.25208000000000003"/>
    <n v="1.3257399999999999"/>
    <n v="3.7652199999999998"/>
  </r>
  <r>
    <x v="2"/>
    <x v="21"/>
    <x v="1"/>
    <x v="10"/>
    <n v="49.18"/>
    <n v="1109.32"/>
    <n v="5513.3203100000001"/>
    <n v="1.3898900000000001"/>
    <n v="6.2509999999999996E-2"/>
    <n v="2.2270000000000002E-2"/>
    <n v="0.18010000000000001"/>
    <n v="4.2134499999999999"/>
    <n v="9.2149999999999999"/>
  </r>
  <r>
    <x v="2"/>
    <x v="21"/>
    <x v="2"/>
    <x v="0"/>
    <n v="7.55"/>
    <n v="947.25"/>
    <n v="558.87987999999996"/>
    <n v="0.21035999999999999"/>
    <n v="6.2300000000000003E-3"/>
    <n v="5.7099999999999998E-3"/>
    <n v="0.12805"/>
    <n v="0.63746000000000003"/>
    <n v="0.95113999999999999"/>
  </r>
  <r>
    <x v="2"/>
    <x v="21"/>
    <x v="2"/>
    <x v="1"/>
    <n v="175.69"/>
    <n v="300"/>
    <n v="5093.9995099999996"/>
    <n v="1.31203"/>
    <n v="1.248E-2"/>
    <n v="0.32985999999999999"/>
    <n v="1.9019600000000001"/>
    <n v="3.9777499999999999"/>
    <n v="10.781370000000001"/>
  </r>
  <r>
    <x v="2"/>
    <x v="21"/>
    <x v="2"/>
    <x v="2"/>
    <n v="1.59"/>
    <n v="300"/>
    <n v="39"/>
    <n v="1.184E-2"/>
    <n v="8.1999999999999998E-4"/>
    <n v="1.1E-4"/>
    <n v="2.47E-3"/>
    <n v="3.5880000000000002E-2"/>
    <n v="8.2540000000000002E-2"/>
  </r>
  <r>
    <x v="2"/>
    <x v="21"/>
    <x v="2"/>
    <x v="3"/>
    <n v="0.32"/>
    <n v="300"/>
    <n v="21"/>
    <n v="2.3800000000000002E-3"/>
    <n v="2.15E-3"/>
    <n v="4.0000000000000003E-5"/>
    <n v="6.9999999999999994E-5"/>
    <n v="7.2199999999999999E-3"/>
    <n v="4.4450000000000003E-2"/>
  </r>
  <r>
    <x v="2"/>
    <x v="21"/>
    <x v="2"/>
    <x v="4"/>
    <n v="78.48"/>
    <n v="1261.02"/>
    <n v="7490.4614300000003"/>
    <n v="2.51864"/>
    <n v="0"/>
    <n v="3.58521"/>
    <n v="1.15754"/>
    <n v="7.63225"/>
    <n v="12.359260000000001"/>
  </r>
  <r>
    <x v="2"/>
    <x v="21"/>
    <x v="2"/>
    <x v="5"/>
    <n v="21.61"/>
    <n v="407.86"/>
    <n v="917.68993999999998"/>
    <n v="0.22553999999999999"/>
    <n v="2.615E-2"/>
    <n v="0.12459000000000001"/>
    <n v="8.5680000000000006E-2"/>
    <n v="0.68345999999999996"/>
    <n v="1.81511"/>
  </r>
  <r>
    <x v="2"/>
    <x v="21"/>
    <x v="2"/>
    <x v="6"/>
    <n v="65.84"/>
    <n v="393.58"/>
    <n v="1841.9296899999999"/>
    <n v="0.66247"/>
    <n v="3.9239999999999997E-2"/>
    <n v="1.4590000000000001E-2"/>
    <n v="0.25971"/>
    <n v="2.0074800000000002"/>
    <n v="3.6647599999999998"/>
  </r>
  <r>
    <x v="2"/>
    <x v="21"/>
    <x v="2"/>
    <x v="7"/>
    <n v="1.29"/>
    <n v="300"/>
    <n v="81"/>
    <n v="9.6100000000000005E-3"/>
    <n v="9.1400000000000006E-3"/>
    <n v="1.0000000000000001E-5"/>
    <n v="3.4000000000000002E-4"/>
    <n v="2.911E-2"/>
    <n v="0.17144000000000001"/>
  </r>
  <r>
    <x v="2"/>
    <x v="21"/>
    <x v="2"/>
    <x v="8"/>
    <n v="89.69"/>
    <n v="441.71"/>
    <n v="3118.4921899999999"/>
    <n v="0.94930000000000003"/>
    <n v="1.0699999999999999E-2"/>
    <n v="9.5880000000000007E-2"/>
    <n v="0.90359999999999996"/>
    <n v="2.8766600000000002"/>
    <n v="6.0936700000000004"/>
  </r>
  <r>
    <x v="2"/>
    <x v="21"/>
    <x v="2"/>
    <x v="9"/>
    <n v="13.96"/>
    <n v="372.55"/>
    <n v="409.7998"/>
    <n v="0.1338"/>
    <n v="1.337E-2"/>
    <n v="1.81E-3"/>
    <n v="5.8000000000000003E-2"/>
    <n v="0.40544999999999998"/>
    <n v="0.82755999999999996"/>
  </r>
  <r>
    <x v="2"/>
    <x v="21"/>
    <x v="2"/>
    <x v="10"/>
    <n v="38"/>
    <n v="346.34"/>
    <n v="973.21973000000003"/>
    <n v="0.32882"/>
    <n v="4.1399999999999996E-3"/>
    <n v="1.076E-2"/>
    <n v="9.7809999999999994E-2"/>
    <n v="0.99678999999999995"/>
    <n v="1.9912700000000001"/>
  </r>
  <r>
    <x v="2"/>
    <x v="21"/>
    <x v="3"/>
    <x v="0"/>
    <n v="2.84"/>
    <n v="866.67"/>
    <n v="234"/>
    <n v="7.3899999999999993E-2"/>
    <n v="3.0899999999999999E-3"/>
    <n v="2.1800000000000001E-3"/>
    <n v="3.1260000000000003E-2"/>
    <n v="0.22392999999999999"/>
    <n v="0.39551999999999998"/>
  </r>
  <r>
    <x v="2"/>
    <x v="21"/>
    <x v="3"/>
    <x v="1"/>
    <n v="14.61"/>
    <n v="300"/>
    <n v="285"/>
    <n v="0.10977000000000001"/>
    <n v="2.9299999999999999E-3"/>
    <n v="1.201E-2"/>
    <n v="0.10928"/>
    <n v="0.33285999999999999"/>
    <n v="0.60319999999999996"/>
  </r>
  <r>
    <x v="2"/>
    <x v="21"/>
    <x v="3"/>
    <x v="2"/>
    <n v="0.01"/>
    <n v="300"/>
    <n v="3"/>
    <n v="6.9999999999999994E-5"/>
    <n v="6.9999999999999994E-5"/>
    <n v="0"/>
    <n v="0"/>
    <n v="2.3000000000000001E-4"/>
    <n v="6.3499999999999997E-3"/>
  </r>
  <r>
    <x v="2"/>
    <x v="21"/>
    <x v="3"/>
    <x v="3"/>
    <n v="0.13"/>
    <n v="300"/>
    <n v="12"/>
    <n v="9.7000000000000005E-4"/>
    <n v="9.1E-4"/>
    <n v="1.0000000000000001E-5"/>
    <n v="1.0000000000000001E-5"/>
    <n v="2.9299999999999999E-3"/>
    <n v="2.5399999999999999E-2"/>
  </r>
  <r>
    <x v="2"/>
    <x v="21"/>
    <x v="3"/>
    <x v="4"/>
    <n v="15.39"/>
    <n v="665.87"/>
    <n v="712.48046999999997"/>
    <n v="0.24890999999999999"/>
    <n v="1.0000000000000001E-5"/>
    <n v="4.6339999999999999E-2"/>
    <n v="0.30064999999999997"/>
    <n v="0.75431000000000004"/>
    <n v="1.2647999999999999"/>
  </r>
  <r>
    <x v="2"/>
    <x v="21"/>
    <x v="3"/>
    <x v="5"/>
    <n v="1.2"/>
    <n v="1322"/>
    <n v="79.319950000000006"/>
    <n v="3.6080000000000001E-2"/>
    <n v="3.6999999999999999E-4"/>
    <n v="4.9199999999999999E-3"/>
    <n v="3.8800000000000002E-3"/>
    <n v="0.10933"/>
    <n v="0.13242000000000001"/>
  </r>
  <r>
    <x v="2"/>
    <x v="21"/>
    <x v="3"/>
    <x v="6"/>
    <n v="32.53"/>
    <n v="383.75"/>
    <n v="802.04003999999998"/>
    <n v="0.31125999999999998"/>
    <n v="0"/>
    <n v="9.0399999999999994E-3"/>
    <n v="0.20943000000000001"/>
    <n v="0.94320000000000004"/>
    <n v="1.60809"/>
  </r>
  <r>
    <x v="2"/>
    <x v="21"/>
    <x v="3"/>
    <x v="7"/>
    <n v="0.55000000000000004"/>
    <n v="300"/>
    <n v="45"/>
    <n v="4.1000000000000003E-3"/>
    <n v="4.0000000000000001E-3"/>
    <n v="0"/>
    <n v="5.0000000000000002E-5"/>
    <n v="1.2409999999999999E-2"/>
    <n v="9.5240000000000005E-2"/>
  </r>
  <r>
    <x v="2"/>
    <x v="21"/>
    <x v="3"/>
    <x v="8"/>
    <n v="18.68"/>
    <n v="327.52999999999997"/>
    <n v="510.93997000000002"/>
    <n v="0.15490000000000001"/>
    <n v="1.158E-2"/>
    <n v="1.4400000000000001E-3"/>
    <n v="4.7449999999999999E-2"/>
    <n v="0.46939999999999998"/>
    <n v="1.0624800000000001"/>
  </r>
  <r>
    <x v="2"/>
    <x v="21"/>
    <x v="3"/>
    <x v="9"/>
    <n v="5.84"/>
    <n v="300"/>
    <n v="144"/>
    <n v="4.3490000000000001E-2"/>
    <n v="3.4499999999999999E-3"/>
    <n v="1.1E-4"/>
    <n v="1.4789999999999999E-2"/>
    <n v="0.13178000000000001"/>
    <n v="0.30476999999999999"/>
  </r>
  <r>
    <x v="2"/>
    <x v="21"/>
    <x v="3"/>
    <x v="10"/>
    <n v="0.92"/>
    <n v="628"/>
    <n v="62.799990000000001"/>
    <n v="1.7229999999999999E-2"/>
    <n v="3.5400000000000002E-3"/>
    <n v="7.2999999999999996E-4"/>
    <n v="2.47E-3"/>
    <n v="5.2290000000000003E-2"/>
    <n v="0.11443"/>
  </r>
  <r>
    <x v="2"/>
    <x v="21"/>
    <x v="4"/>
    <x v="0"/>
    <n v="4"/>
    <n v="578.24"/>
    <n v="196.6001"/>
    <n v="5.5629999999999999E-2"/>
    <n v="4.5799999999999999E-3"/>
    <n v="1.3600000000000001E-3"/>
    <n v="1.427E-2"/>
    <n v="0.16858999999999999"/>
    <n v="0.35704999999999998"/>
  </r>
  <r>
    <x v="2"/>
    <x v="21"/>
    <x v="4"/>
    <x v="1"/>
    <n v="3.08"/>
    <n v="300"/>
    <n v="111"/>
    <n v="2.282E-2"/>
    <n v="2.5100000000000001E-3"/>
    <n v="3.63E-3"/>
    <n v="3.81E-3"/>
    <n v="6.9550000000000001E-2"/>
    <n v="0.23493"/>
  </r>
  <r>
    <x v="2"/>
    <x v="21"/>
    <x v="4"/>
    <x v="2"/>
    <n v="0.18"/>
    <n v="300"/>
    <n v="12"/>
    <n v="1.34E-3"/>
    <n v="1.2099999999999999E-3"/>
    <n v="0"/>
    <n v="0"/>
    <n v="4.0600000000000002E-3"/>
    <n v="2.5399999999999999E-2"/>
  </r>
  <r>
    <x v="2"/>
    <x v="21"/>
    <x v="4"/>
    <x v="3"/>
    <n v="0.44"/>
    <n v="300"/>
    <n v="36"/>
    <n v="3.2799999999999999E-3"/>
    <n v="2.9299999999999999E-3"/>
    <n v="4.0000000000000003E-5"/>
    <n v="3.0000000000000001E-5"/>
    <n v="9.9299999999999996E-3"/>
    <n v="7.6189999999999994E-2"/>
  </r>
  <r>
    <x v="2"/>
    <x v="21"/>
    <x v="4"/>
    <x v="4"/>
    <n v="6.48"/>
    <n v="1348.87"/>
    <n v="404.66016000000002"/>
    <n v="0.14943999999999999"/>
    <n v="1.42E-3"/>
    <n v="9.2270000000000005E-2"/>
    <n v="2.7980000000000001E-2"/>
    <n v="0.45388000000000001"/>
    <n v="0.66313999999999995"/>
  </r>
  <r>
    <x v="2"/>
    <x v="21"/>
    <x v="4"/>
    <x v="5"/>
    <n v="1.87"/>
    <n v="527.95000000000005"/>
    <n v="100.31"/>
    <n v="2.4899999999999999E-2"/>
    <n v="3.6000000000000002E-4"/>
    <n v="7.6299999999999996E-3"/>
    <n v="1.1299999999999999E-3"/>
    <n v="7.5459999999999999E-2"/>
    <n v="0.19070999999999999"/>
  </r>
  <r>
    <x v="2"/>
    <x v="21"/>
    <x v="4"/>
    <x v="6"/>
    <n v="1.46"/>
    <n v="373"/>
    <n v="0"/>
    <n v="2.2499999999999999E-2"/>
    <n v="3.5E-4"/>
    <n v="1.2E-4"/>
    <n v="1.8799999999999999E-3"/>
    <n v="6.8479999999999999E-2"/>
    <n v="0"/>
  </r>
  <r>
    <x v="2"/>
    <x v="21"/>
    <x v="4"/>
    <x v="7"/>
    <n v="1.3"/>
    <n v="300"/>
    <n v="87"/>
    <n v="9.6799999999999994E-3"/>
    <n v="9.0799999999999995E-3"/>
    <n v="1.0000000000000001E-5"/>
    <n v="6.9999999999999994E-5"/>
    <n v="2.9340000000000001E-2"/>
    <n v="0.18412999999999999"/>
  </r>
  <r>
    <x v="2"/>
    <x v="21"/>
    <x v="4"/>
    <x v="8"/>
    <n v="8.23"/>
    <n v="534.13"/>
    <n v="421.95999"/>
    <n v="0.11522"/>
    <n v="1.268E-2"/>
    <n v="2.427E-2"/>
    <n v="3.2129999999999999E-2"/>
    <n v="0.34914000000000001"/>
    <n v="0.79398000000000002"/>
  </r>
  <r>
    <x v="2"/>
    <x v="21"/>
    <x v="4"/>
    <x v="9"/>
    <n v="2.06"/>
    <n v="305.64"/>
    <n v="110.03001999999999"/>
    <n v="1.5820000000000001E-2"/>
    <n v="8.0999999999999996E-3"/>
    <n v="3.8000000000000002E-4"/>
    <n v="2.0899999999999998E-3"/>
    <n v="4.795E-2"/>
    <n v="0.23216000000000001"/>
  </r>
  <r>
    <x v="2"/>
    <x v="21"/>
    <x v="4"/>
    <x v="10"/>
    <n v="5.03"/>
    <n v="431.2"/>
    <n v="64.680049999999994"/>
    <n v="5.1029999999999999E-2"/>
    <n v="1.523E-2"/>
    <n v="6.8999999999999997E-4"/>
    <n v="5.77E-3"/>
    <n v="0.15512000000000001"/>
    <n v="0.12465"/>
  </r>
  <r>
    <x v="2"/>
    <x v="21"/>
    <x v="5"/>
    <x v="0"/>
    <n v="0.17"/>
    <n v="300"/>
    <n v="18"/>
    <n v="1.2700000000000001E-3"/>
    <n v="1.25E-3"/>
    <n v="0"/>
    <n v="1.0000000000000001E-5"/>
    <n v="3.8400000000000001E-3"/>
    <n v="3.8100000000000002E-2"/>
  </r>
  <r>
    <x v="2"/>
    <x v="21"/>
    <x v="5"/>
    <x v="1"/>
    <n v="0"/>
    <n v="373"/>
    <n v="0"/>
    <n v="0"/>
    <n v="0"/>
    <n v="0"/>
    <n v="0"/>
    <n v="0"/>
    <n v="0"/>
  </r>
  <r>
    <x v="2"/>
    <x v="21"/>
    <x v="5"/>
    <x v="2"/>
    <n v="0.01"/>
    <n v="300"/>
    <n v="3"/>
    <n v="6.9999999999999994E-5"/>
    <n v="6.9999999999999994E-5"/>
    <n v="0"/>
    <n v="0"/>
    <n v="2.3000000000000001E-4"/>
    <n v="6.3499999999999997E-3"/>
  </r>
  <r>
    <x v="2"/>
    <x v="21"/>
    <x v="5"/>
    <x v="3"/>
    <n v="0.06"/>
    <n v="300"/>
    <n v="6"/>
    <n v="4.4999999999999999E-4"/>
    <n v="4.0999999999999999E-4"/>
    <n v="0"/>
    <n v="0"/>
    <n v="1.3500000000000001E-3"/>
    <n v="1.2699999999999999E-2"/>
  </r>
  <r>
    <x v="2"/>
    <x v="21"/>
    <x v="5"/>
    <x v="4"/>
    <n v="0.45"/>
    <n v="1110.57"/>
    <n v="77.739990000000006"/>
    <n v="1.2239999999999999E-2"/>
    <n v="0"/>
    <n v="4.7600000000000003E-3"/>
    <n v="6.79E-3"/>
    <n v="3.7089999999999998E-2"/>
    <n v="0.12844"/>
  </r>
  <r>
    <x v="2"/>
    <x v="21"/>
    <x v="5"/>
    <x v="5"/>
    <n v="7.0000000000000007E-2"/>
    <n v="482"/>
    <n v="4.82"/>
    <n v="8.4000000000000003E-4"/>
    <n v="0"/>
    <n v="5.5000000000000003E-4"/>
    <n v="1.9000000000000001E-4"/>
    <n v="2.5400000000000002E-3"/>
    <n v="9.4599999999999997E-3"/>
  </r>
  <r>
    <x v="2"/>
    <x v="21"/>
    <x v="5"/>
    <x v="6"/>
    <n v="0.01"/>
    <n v="373"/>
    <n v="0"/>
    <n v="6.9999999999999994E-5"/>
    <n v="0"/>
    <n v="0"/>
    <n v="1.0000000000000001E-5"/>
    <n v="2.3000000000000001E-4"/>
    <n v="0"/>
  </r>
  <r>
    <x v="2"/>
    <x v="21"/>
    <x v="5"/>
    <x v="7"/>
    <n v="0.11"/>
    <n v="300"/>
    <n v="12"/>
    <n v="8.1999999999999998E-4"/>
    <n v="8.0000000000000004E-4"/>
    <n v="0"/>
    <n v="0"/>
    <n v="2.48E-3"/>
    <n v="2.5399999999999999E-2"/>
  </r>
  <r>
    <x v="2"/>
    <x v="21"/>
    <x v="5"/>
    <x v="8"/>
    <n v="0.14000000000000001"/>
    <n v="336.17"/>
    <n v="20.170000000000002"/>
    <n v="1.1000000000000001E-3"/>
    <n v="9.2000000000000003E-4"/>
    <n v="1.0000000000000001E-5"/>
    <n v="4.0000000000000003E-5"/>
    <n v="3.32E-3"/>
    <n v="4.1779999999999998E-2"/>
  </r>
  <r>
    <x v="2"/>
    <x v="21"/>
    <x v="5"/>
    <x v="9"/>
    <n v="0.94"/>
    <n v="356.31"/>
    <n v="46.320010000000003"/>
    <n v="8.3899999999999999E-3"/>
    <n v="1.4999999999999999E-4"/>
    <n v="1.2899999999999999E-3"/>
    <n v="9.9900000000000006E-3"/>
    <n v="2.5430000000000001E-2"/>
    <n v="9.536E-2"/>
  </r>
  <r>
    <x v="2"/>
    <x v="21"/>
    <x v="5"/>
    <x v="10"/>
    <n v="0.06"/>
    <n v="300"/>
    <n v="6"/>
    <n v="4.4999999999999999E-4"/>
    <n v="4.4000000000000002E-4"/>
    <n v="0"/>
    <n v="0"/>
    <n v="1.3500000000000001E-3"/>
    <n v="1.2699999999999999E-2"/>
  </r>
  <r>
    <x v="2"/>
    <x v="21"/>
    <x v="6"/>
    <x v="0"/>
    <n v="2.36"/>
    <n v="645.75"/>
    <n v="154.97998000000001"/>
    <n v="4.2139999999999997E-2"/>
    <n v="4.1200000000000004E-3"/>
    <n v="6.0999999999999997E-4"/>
    <n v="8.9800000000000001E-3"/>
    <n v="0.12770000000000001"/>
    <n v="0.27882000000000001"/>
  </r>
  <r>
    <x v="2"/>
    <x v="21"/>
    <x v="6"/>
    <x v="1"/>
    <n v="4.0599999999999996"/>
    <n v="426"/>
    <n v="213"/>
    <n v="4.4740000000000002E-2"/>
    <n v="2.7699999999999999E-3"/>
    <n v="1.0449999999999999E-2"/>
    <n v="1.0059999999999999E-2"/>
    <n v="0.13466"/>
    <n v="0.42546"/>
  </r>
  <r>
    <x v="2"/>
    <x v="21"/>
    <x v="6"/>
    <x v="2"/>
    <n v="0.15"/>
    <n v="300"/>
    <n v="12"/>
    <n v="1.1199999999999999E-3"/>
    <n v="1.01E-3"/>
    <n v="0"/>
    <n v="0"/>
    <n v="3.3800000000000002E-3"/>
    <n v="2.5399999999999999E-2"/>
  </r>
  <r>
    <x v="2"/>
    <x v="21"/>
    <x v="6"/>
    <x v="3"/>
    <n v="0.33"/>
    <n v="300"/>
    <n v="24"/>
    <n v="2.4599999999999999E-3"/>
    <n v="2.2100000000000002E-3"/>
    <n v="4.0000000000000003E-5"/>
    <n v="1.0000000000000001E-5"/>
    <n v="7.45E-3"/>
    <n v="5.0799999999999998E-2"/>
  </r>
  <r>
    <x v="2"/>
    <x v="21"/>
    <x v="6"/>
    <x v="4"/>
    <n v="14.14"/>
    <n v="781.51"/>
    <n v="1023.78027"/>
    <n v="0.30743999999999999"/>
    <n v="0"/>
    <n v="0.11876"/>
    <n v="0.19802"/>
    <n v="0.93164000000000002"/>
    <n v="1.79545"/>
  </r>
  <r>
    <x v="2"/>
    <x v="21"/>
    <x v="6"/>
    <x v="5"/>
    <n v="1.9"/>
    <n v="556.85"/>
    <n v="111.37006"/>
    <n v="2.7550000000000002E-2"/>
    <n v="7.2000000000000005E-4"/>
    <n v="1.03E-2"/>
    <n v="6.0699999999999999E-3"/>
    <n v="8.3500000000000005E-2"/>
    <n v="0.21285000000000001"/>
  </r>
  <r>
    <x v="2"/>
    <x v="21"/>
    <x v="6"/>
    <x v="6"/>
    <n v="10.6"/>
    <n v="838.27"/>
    <n v="159.27001999999999"/>
    <n v="0.11817"/>
    <n v="0"/>
    <n v="4.2100000000000002E-3"/>
    <n v="3.8240000000000003E-2"/>
    <n v="0.36126000000000003"/>
    <n v="0.27833999999999998"/>
  </r>
  <r>
    <x v="2"/>
    <x v="21"/>
    <x v="6"/>
    <x v="7"/>
    <n v="1.21"/>
    <n v="300"/>
    <n v="81"/>
    <n v="9.0100000000000006E-3"/>
    <n v="8.5500000000000003E-3"/>
    <n v="3.0000000000000001E-5"/>
    <n v="9.0000000000000006E-5"/>
    <n v="2.7300000000000001E-2"/>
    <n v="0.17144000000000001"/>
  </r>
  <r>
    <x v="2"/>
    <x v="21"/>
    <x v="6"/>
    <x v="8"/>
    <n v="14.51"/>
    <n v="384.61"/>
    <n v="619.21973000000003"/>
    <n v="0.14818999999999999"/>
    <n v="9.9500000000000005E-3"/>
    <n v="2.2769999999999999E-2"/>
    <n v="4.403E-2"/>
    <n v="0.44905"/>
    <n v="1.22479"/>
  </r>
  <r>
    <x v="2"/>
    <x v="21"/>
    <x v="6"/>
    <x v="9"/>
    <n v="1.5"/>
    <n v="329.96"/>
    <n v="79.19"/>
    <n v="1.5010000000000001E-2"/>
    <n v="7.3499999999999998E-3"/>
    <n v="2.9E-4"/>
    <n v="1.08E-3"/>
    <n v="4.548E-2"/>
    <n v="0.16377"/>
  </r>
  <r>
    <x v="2"/>
    <x v="21"/>
    <x v="6"/>
    <x v="10"/>
    <n v="1.64"/>
    <n v="300"/>
    <n v="60"/>
    <n v="1.349E-2"/>
    <n v="1.0500000000000001E-2"/>
    <n v="6.0000000000000002E-5"/>
    <n v="3.5E-4"/>
    <n v="4.1209999999999997E-2"/>
    <n v="0.12698999999999999"/>
  </r>
  <r>
    <x v="2"/>
    <x v="21"/>
    <x v="7"/>
    <x v="0"/>
    <n v="12.46"/>
    <n v="373.91"/>
    <n v="344"/>
    <n v="0.11599"/>
    <n v="1.0200000000000001E-3"/>
    <n v="1.5200000000000001E-3"/>
    <n v="4.514E-2"/>
    <n v="0.35149999999999998"/>
    <n v="0.68374000000000001"/>
  </r>
  <r>
    <x v="2"/>
    <x v="21"/>
    <x v="7"/>
    <x v="1"/>
    <n v="11.75"/>
    <n v="300"/>
    <n v="252"/>
    <n v="8.7499999999999994E-2"/>
    <n v="3.4000000000000002E-4"/>
    <n v="1.5610000000000001E-2"/>
    <n v="3.687E-2"/>
    <n v="0.26515"/>
    <n v="0.53334999999999999"/>
  </r>
  <r>
    <x v="2"/>
    <x v="21"/>
    <x v="7"/>
    <x v="2"/>
    <n v="0.65"/>
    <n v="300"/>
    <n v="12"/>
    <n v="4.8399999999999997E-3"/>
    <n v="0"/>
    <n v="1.8000000000000001E-4"/>
    <n v="3.13E-3"/>
    <n v="1.4670000000000001E-2"/>
    <n v="2.5399999999999999E-2"/>
  </r>
  <r>
    <x v="2"/>
    <x v="21"/>
    <x v="7"/>
    <x v="3"/>
    <n v="0.1"/>
    <n v="300"/>
    <n v="9"/>
    <n v="7.3999999999999999E-4"/>
    <n v="6.8000000000000005E-4"/>
    <n v="1.0000000000000001E-5"/>
    <n v="1.0000000000000001E-5"/>
    <n v="2.2599999999999999E-3"/>
    <n v="1.9050000000000001E-2"/>
  </r>
  <r>
    <x v="2"/>
    <x v="21"/>
    <x v="7"/>
    <x v="4"/>
    <n v="15.8"/>
    <n v="1237.45"/>
    <n v="1744.80078"/>
    <n v="0.48165000000000002"/>
    <n v="0"/>
    <n v="0.18462999999999999"/>
    <n v="0.72489000000000003"/>
    <n v="1.4595499999999999"/>
    <n v="2.8602500000000002"/>
  </r>
  <r>
    <x v="2"/>
    <x v="21"/>
    <x v="7"/>
    <x v="5"/>
    <n v="6.17"/>
    <n v="1337.11"/>
    <n v="588.33007999999995"/>
    <n v="0.20887"/>
    <n v="8.0000000000000007E-5"/>
    <n v="0.23268"/>
    <n v="3.4599999999999999E-2"/>
    <n v="0.63293999999999995"/>
    <n v="0.96487000000000001"/>
  </r>
  <r>
    <x v="2"/>
    <x v="21"/>
    <x v="7"/>
    <x v="6"/>
    <n v="15.35"/>
    <n v="383.64"/>
    <n v="510.24020000000002"/>
    <n v="0.15625"/>
    <n v="1.602E-2"/>
    <n v="1.0999999999999999E-2"/>
    <n v="0.11872000000000001"/>
    <n v="0.47349000000000002"/>
    <n v="1.0285500000000001"/>
  </r>
  <r>
    <x v="2"/>
    <x v="21"/>
    <x v="7"/>
    <x v="7"/>
    <n v="0.53"/>
    <n v="300"/>
    <n v="39"/>
    <n v="3.9500000000000004E-3"/>
    <n v="3.79E-3"/>
    <n v="0"/>
    <n v="1.1E-4"/>
    <n v="1.196E-2"/>
    <n v="8.2540000000000002E-2"/>
  </r>
  <r>
    <x v="2"/>
    <x v="21"/>
    <x v="7"/>
    <x v="8"/>
    <n v="40.53"/>
    <n v="349.43"/>
    <n v="1055.2900400000001"/>
    <n v="0.34975000000000001"/>
    <n v="2.2499999999999998E-3"/>
    <n v="4.6100000000000002E-2"/>
    <n v="0.14269999999999999"/>
    <n v="1.0598399999999999"/>
    <n v="2.1631499999999999"/>
  </r>
  <r>
    <x v="2"/>
    <x v="21"/>
    <x v="7"/>
    <x v="9"/>
    <n v="0.25"/>
    <n v="300"/>
    <n v="21"/>
    <n v="1.8600000000000001E-3"/>
    <n v="1.7600000000000001E-3"/>
    <n v="0"/>
    <n v="1.3999999999999999E-4"/>
    <n v="5.64E-3"/>
    <n v="4.4450000000000003E-2"/>
  </r>
  <r>
    <x v="2"/>
    <x v="21"/>
    <x v="7"/>
    <x v="10"/>
    <n v="3.18"/>
    <n v="593.79"/>
    <n v="172.19995"/>
    <n v="5.4350000000000002E-2"/>
    <n v="2.0200000000000001E-3"/>
    <n v="2.0000000000000001E-4"/>
    <n v="2.6040000000000001E-2"/>
    <n v="0.16467999999999999"/>
    <n v="0.32394000000000001"/>
  </r>
  <r>
    <x v="2"/>
    <x v="21"/>
    <x v="8"/>
    <x v="0"/>
    <n v="41.71"/>
    <n v="397.83"/>
    <n v="1181.5605499999999"/>
    <n v="0.41782000000000002"/>
    <n v="1.8589999999999999E-2"/>
    <n v="0.19703000000000001"/>
    <n v="0.15129000000000001"/>
    <n v="1.2661199999999999"/>
    <n v="2.3757299999999999"/>
  </r>
  <r>
    <x v="2"/>
    <x v="21"/>
    <x v="8"/>
    <x v="1"/>
    <n v="13.18"/>
    <n v="466.42"/>
    <n v="88.62012"/>
    <n v="0.13855999999999999"/>
    <n v="9.6500000000000002E-2"/>
    <n v="3.0599999999999998E-3"/>
    <n v="1.0880000000000001E-2"/>
    <n v="0.42513000000000001"/>
    <n v="0.16914000000000001"/>
  </r>
  <r>
    <x v="2"/>
    <x v="21"/>
    <x v="8"/>
    <x v="2"/>
    <n v="22.23"/>
    <n v="300"/>
    <n v="375"/>
    <n v="0.16553999999999999"/>
    <n v="1.1999999999999999E-3"/>
    <n v="2.5200000000000001E-3"/>
    <n v="1.1939999999999999E-2"/>
    <n v="0.50163999999999997"/>
    <n v="0.79368000000000005"/>
  </r>
  <r>
    <x v="2"/>
    <x v="21"/>
    <x v="8"/>
    <x v="3"/>
    <n v="1.1599999999999999"/>
    <n v="300"/>
    <n v="42"/>
    <n v="8.6400000000000001E-3"/>
    <n v="3.9899999999999996E-3"/>
    <n v="1.5299999999999999E-3"/>
    <n v="8.3000000000000001E-4"/>
    <n v="2.6179999999999998E-2"/>
    <n v="8.8889999999999997E-2"/>
  </r>
  <r>
    <x v="2"/>
    <x v="21"/>
    <x v="8"/>
    <x v="4"/>
    <n v="135.44"/>
    <n v="781.1"/>
    <n v="6576.8281200000001"/>
    <n v="2.5178699999999998"/>
    <n v="0"/>
    <n v="1.50475"/>
    <n v="1.2847900000000001"/>
    <n v="7.6344900000000004"/>
    <n v="11.63536"/>
  </r>
  <r>
    <x v="2"/>
    <x v="21"/>
    <x v="8"/>
    <x v="5"/>
    <n v="86.74"/>
    <n v="483.63"/>
    <n v="2887.26172"/>
    <n v="1.04735"/>
    <n v="6.6E-4"/>
    <n v="1.3620099999999999"/>
    <n v="0.18798000000000001"/>
    <n v="3.1738"/>
    <n v="5.4944699999999997"/>
  </r>
  <r>
    <x v="2"/>
    <x v="21"/>
    <x v="8"/>
    <x v="6"/>
    <n v="261.83"/>
    <n v="444.12"/>
    <n v="6248.7578100000001"/>
    <n v="2.69801"/>
    <n v="-3.1E-4"/>
    <n v="0.26952999999999999"/>
    <n v="1.0544500000000001"/>
    <n v="8.1772899999999993"/>
    <n v="12.09567"/>
  </r>
  <r>
    <x v="2"/>
    <x v="21"/>
    <x v="8"/>
    <x v="7"/>
    <n v="1.52"/>
    <n v="300"/>
    <n v="105"/>
    <n v="1.132E-2"/>
    <n v="1.074E-2"/>
    <n v="1.0000000000000001E-5"/>
    <n v="1.4999999999999999E-4"/>
    <n v="3.4299999999999997E-2"/>
    <n v="0.22223000000000001"/>
  </r>
  <r>
    <x v="2"/>
    <x v="21"/>
    <x v="8"/>
    <x v="8"/>
    <n v="201.32"/>
    <n v="414.53"/>
    <n v="4671.7421899999999"/>
    <n v="1.9861899999999999"/>
    <n v="6.1589999999999999E-2"/>
    <n v="0.25713999999999998"/>
    <n v="0.53120999999999996"/>
    <n v="6.0193700000000003"/>
    <n v="9.1960599999999992"/>
  </r>
  <r>
    <x v="2"/>
    <x v="21"/>
    <x v="8"/>
    <x v="9"/>
    <n v="5.81"/>
    <n v="300"/>
    <n v="144"/>
    <n v="4.3270000000000003E-2"/>
    <n v="1.392E-2"/>
    <n v="2.0999999999999999E-3"/>
    <n v="6.8399999999999997E-3"/>
    <n v="0.13111"/>
    <n v="0.30476999999999999"/>
  </r>
  <r>
    <x v="2"/>
    <x v="21"/>
    <x v="8"/>
    <x v="10"/>
    <n v="90.91"/>
    <n v="350.22"/>
    <n v="1488.44922"/>
    <n v="0.79927000000000004"/>
    <n v="7.1419999999999997E-2"/>
    <n v="1.8200000000000001E-2"/>
    <n v="9.3859999999999999E-2"/>
    <n v="2.4289399999999999"/>
    <n v="3.06846"/>
  </r>
  <r>
    <x v="2"/>
    <x v="22"/>
    <x v="0"/>
    <x v="0"/>
    <n v="9.48"/>
    <n v="300"/>
    <n v="126"/>
    <n v="7.9119999999999996E-2"/>
    <n v="5.0360000000000002E-2"/>
    <n v="1.6000000000000001E-4"/>
    <n v="7.0299999999999998E-3"/>
    <n v="0.24243999999999999"/>
    <n v="0.26536999999999999"/>
  </r>
  <r>
    <x v="2"/>
    <x v="22"/>
    <x v="0"/>
    <x v="1"/>
    <n v="33.36"/>
    <n v="311.8"/>
    <n v="760.7998"/>
    <n v="0.27616000000000002"/>
    <n v="6.2659999999999993E-2"/>
    <n v="3.3430000000000001E-2"/>
    <n v="5.5199999999999999E-2"/>
    <n v="0.84333999999999998"/>
    <n v="1.5924799999999999"/>
  </r>
  <r>
    <x v="2"/>
    <x v="22"/>
    <x v="0"/>
    <x v="2"/>
    <n v="0.09"/>
    <n v="300"/>
    <n v="9"/>
    <n v="6.7000000000000002E-4"/>
    <n v="5.9000000000000003E-4"/>
    <n v="0"/>
    <n v="1.0000000000000001E-5"/>
    <n v="2.0300000000000001E-3"/>
    <n v="1.8960000000000001E-2"/>
  </r>
  <r>
    <x v="2"/>
    <x v="22"/>
    <x v="0"/>
    <x v="3"/>
    <n v="0.26"/>
    <n v="300"/>
    <n v="15"/>
    <n v="1.9400000000000001E-3"/>
    <n v="1.7700000000000001E-3"/>
    <n v="1.0000000000000001E-5"/>
    <n v="1.0000000000000001E-5"/>
    <n v="5.8700000000000002E-3"/>
    <n v="3.159E-2"/>
  </r>
  <r>
    <x v="2"/>
    <x v="22"/>
    <x v="0"/>
    <x v="4"/>
    <n v="21.49"/>
    <n v="803.05"/>
    <n v="1750.6406199999999"/>
    <n v="0.43885000000000002"/>
    <n v="0"/>
    <n v="2.63E-2"/>
    <n v="0.11964"/>
    <n v="1.32985"/>
    <n v="3.00007"/>
  </r>
  <r>
    <x v="2"/>
    <x v="22"/>
    <x v="0"/>
    <x v="5"/>
    <n v="16.32"/>
    <n v="414.21"/>
    <n v="617.16992000000005"/>
    <n v="0.15723000000000001"/>
    <n v="1.038E-2"/>
    <n v="2.8899999999999999E-2"/>
    <n v="2.3720000000000001E-2"/>
    <n v="0.47643999999999997"/>
    <n v="1.2302200000000001"/>
  </r>
  <r>
    <x v="2"/>
    <x v="22"/>
    <x v="0"/>
    <x v="6"/>
    <n v="7.92"/>
    <n v="488.57"/>
    <n v="376.19995"/>
    <n v="9.5979999999999996E-2"/>
    <n v="1.4999999999999999E-4"/>
    <n v="3.1E-4"/>
    <n v="2.7470000000000001E-2"/>
    <n v="0.29085"/>
    <n v="0.73048000000000002"/>
  </r>
  <r>
    <x v="2"/>
    <x v="22"/>
    <x v="0"/>
    <x v="7"/>
    <n v="0.5"/>
    <n v="300"/>
    <n v="30"/>
    <n v="3.7200000000000002E-3"/>
    <n v="3.5100000000000001E-3"/>
    <n v="0"/>
    <n v="5.0000000000000002E-5"/>
    <n v="1.128E-2"/>
    <n v="6.318E-2"/>
  </r>
  <r>
    <x v="2"/>
    <x v="22"/>
    <x v="0"/>
    <x v="8"/>
    <n v="9.9499999999999993"/>
    <n v="411.33"/>
    <n v="370.19995"/>
    <n v="0.10100000000000001"/>
    <n v="5.7999999999999996E-3"/>
    <n v="2.8800000000000002E-3"/>
    <n v="1.6039999999999999E-2"/>
    <n v="0.30604999999999999"/>
    <n v="0.73934999999999995"/>
  </r>
  <r>
    <x v="2"/>
    <x v="22"/>
    <x v="0"/>
    <x v="9"/>
    <n v="11.74"/>
    <n v="300"/>
    <n v="351"/>
    <n v="8.7419999999999998E-2"/>
    <n v="3.8700000000000002E-3"/>
    <n v="1.6199999999999999E-3"/>
    <n v="4.3520000000000003E-2"/>
    <n v="0.26491999999999999"/>
    <n v="0.73924999999999996"/>
  </r>
  <r>
    <x v="2"/>
    <x v="22"/>
    <x v="0"/>
    <x v="10"/>
    <n v="13.6"/>
    <n v="658.35"/>
    <n v="717.6001"/>
    <n v="0.19883000000000001"/>
    <n v="1.4400000000000001E-3"/>
    <n v="1.6000000000000001E-3"/>
    <n v="3.4880000000000001E-2"/>
    <n v="0.60253000000000001"/>
    <n v="1.2739100000000001"/>
  </r>
  <r>
    <x v="2"/>
    <x v="22"/>
    <x v="1"/>
    <x v="0"/>
    <n v="139.63"/>
    <n v="414.64"/>
    <n v="3727.6015600000001"/>
    <n v="1.3753299999999999"/>
    <n v="0.17555999999999999"/>
    <n v="3.1960000000000002E-2"/>
    <n v="0.63139999999999996"/>
    <n v="4.1710700000000003"/>
    <n v="7.3072100000000004"/>
  </r>
  <r>
    <x v="2"/>
    <x v="22"/>
    <x v="1"/>
    <x v="1"/>
    <n v="289.86"/>
    <n v="300"/>
    <n v="5895"/>
    <n v="2.2260800000000001"/>
    <n v="0.64866999999999997"/>
    <n v="0.33418999999999999"/>
    <n v="1.9891799999999999"/>
    <n v="6.76248"/>
    <n v="12.41563"/>
  </r>
  <r>
    <x v="2"/>
    <x v="22"/>
    <x v="1"/>
    <x v="2"/>
    <n v="166.51"/>
    <n v="300"/>
    <n v="4368"/>
    <n v="1.2399500000000001"/>
    <n v="3.6339999999999997E-2"/>
    <n v="7.2620000000000004E-2"/>
    <n v="1.0302199999999999"/>
    <n v="3.7574200000000002"/>
    <n v="9.1995699999999996"/>
  </r>
  <r>
    <x v="2"/>
    <x v="22"/>
    <x v="1"/>
    <x v="3"/>
    <n v="0.27"/>
    <n v="300"/>
    <n v="18"/>
    <n v="2.0100000000000001E-3"/>
    <n v="1.8500000000000001E-3"/>
    <n v="3.0000000000000001E-5"/>
    <n v="3.0000000000000001E-5"/>
    <n v="6.0899999999999999E-3"/>
    <n v="3.7909999999999999E-2"/>
  </r>
  <r>
    <x v="2"/>
    <x v="22"/>
    <x v="1"/>
    <x v="4"/>
    <n v="123.55"/>
    <n v="1052.75"/>
    <n v="8137.7968799999999"/>
    <n v="3.0977700000000001"/>
    <n v="1.56E-3"/>
    <n v="1.2727599999999999"/>
    <n v="3.75108"/>
    <n v="9.3911800000000003"/>
    <n v="13.595359999999999"/>
  </r>
  <r>
    <x v="2"/>
    <x v="22"/>
    <x v="1"/>
    <x v="5"/>
    <n v="201.12"/>
    <n v="365.57"/>
    <n v="5468.8828100000001"/>
    <n v="1.8239300000000001"/>
    <n v="0.23888000000000001"/>
    <n v="1.1920200000000001"/>
    <n v="0.63105999999999995"/>
    <n v="5.5270700000000001"/>
    <n v="11.1295"/>
  </r>
  <r>
    <x v="2"/>
    <x v="22"/>
    <x v="1"/>
    <x v="6"/>
    <n v="806.39"/>
    <n v="423.05"/>
    <n v="31420.25"/>
    <n v="9.0725200000000008"/>
    <n v="0"/>
    <n v="1.0561499999999999"/>
    <n v="4.72159"/>
    <n v="27.492470000000001"/>
    <n v="61.426859999999998"/>
  </r>
  <r>
    <x v="2"/>
    <x v="22"/>
    <x v="1"/>
    <x v="7"/>
    <n v="0.79"/>
    <n v="300"/>
    <n v="57"/>
    <n v="5.8799999999999998E-3"/>
    <n v="5.5999999999999999E-3"/>
    <n v="1.0000000000000001E-5"/>
    <n v="1.4999999999999999E-4"/>
    <n v="1.7829999999999999E-2"/>
    <n v="0.12005"/>
  </r>
  <r>
    <x v="2"/>
    <x v="22"/>
    <x v="1"/>
    <x v="8"/>
    <n v="634.17999999999995"/>
    <n v="367.06"/>
    <n v="17945.515619999998"/>
    <n v="5.9379999999999997"/>
    <n v="7.639E-2"/>
    <n v="3.6212900000000001"/>
    <n v="4.17319"/>
    <n v="17.995850000000001"/>
    <n v="35.866700000000002"/>
  </r>
  <r>
    <x v="2"/>
    <x v="22"/>
    <x v="1"/>
    <x v="9"/>
    <n v="65.239999999999995"/>
    <n v="300"/>
    <n v="1947"/>
    <n v="0.48581999999999997"/>
    <n v="1.6740000000000001E-2"/>
    <n v="5.0200000000000002E-3"/>
    <n v="0.27837000000000001"/>
    <n v="1.4721900000000001"/>
    <n v="4.1006299999999998"/>
  </r>
  <r>
    <x v="2"/>
    <x v="22"/>
    <x v="1"/>
    <x v="10"/>
    <n v="54.49"/>
    <n v="1108.07"/>
    <n v="5883.8398399999996"/>
    <n v="1.5359400000000001"/>
    <n v="6.9290000000000004E-2"/>
    <n v="2.461E-2"/>
    <n v="0.19894999999999999"/>
    <n v="4.6560199999999998"/>
    <n v="9.7902900000000006"/>
  </r>
  <r>
    <x v="2"/>
    <x v="22"/>
    <x v="2"/>
    <x v="0"/>
    <n v="8.19"/>
    <n v="896.69"/>
    <n v="573.87987999999996"/>
    <n v="0.22461"/>
    <n v="7.8200000000000006E-3"/>
    <n v="6.0699999999999999E-3"/>
    <n v="0.13600000000000001"/>
    <n v="0.68062999999999996"/>
    <n v="0.97807999999999995"/>
  </r>
  <r>
    <x v="2"/>
    <x v="22"/>
    <x v="2"/>
    <x v="1"/>
    <n v="192.96"/>
    <n v="300"/>
    <n v="5181"/>
    <n v="1.4406300000000001"/>
    <n v="1.2840000000000001E-2"/>
    <n v="0.36246"/>
    <n v="2.08989"/>
    <n v="4.3674600000000003"/>
    <n v="10.911849999999999"/>
  </r>
  <r>
    <x v="2"/>
    <x v="22"/>
    <x v="2"/>
    <x v="2"/>
    <n v="1.72"/>
    <n v="300"/>
    <n v="39"/>
    <n v="1.281E-2"/>
    <n v="1.0200000000000001E-3"/>
    <n v="1.2E-4"/>
    <n v="2.64E-3"/>
    <n v="3.8809999999999997E-2"/>
    <n v="8.2140000000000005E-2"/>
  </r>
  <r>
    <x v="2"/>
    <x v="22"/>
    <x v="2"/>
    <x v="3"/>
    <n v="0.42"/>
    <n v="300"/>
    <n v="30"/>
    <n v="3.13E-3"/>
    <n v="2.82E-3"/>
    <n v="6.0000000000000002E-5"/>
    <n v="9.0000000000000006E-5"/>
    <n v="9.4800000000000006E-3"/>
    <n v="6.318E-2"/>
  </r>
  <r>
    <x v="2"/>
    <x v="22"/>
    <x v="2"/>
    <x v="4"/>
    <n v="84.53"/>
    <n v="1259.52"/>
    <n v="7620.1171899999999"/>
    <n v="2.7077900000000001"/>
    <n v="0"/>
    <n v="3.85249"/>
    <n v="1.24424"/>
    <n v="8.2054200000000002"/>
    <n v="12.513"/>
  </r>
  <r>
    <x v="2"/>
    <x v="22"/>
    <x v="2"/>
    <x v="5"/>
    <n v="23.76"/>
    <n v="411.97"/>
    <n v="885.73046999999997"/>
    <n v="0.24753"/>
    <n v="2.894E-2"/>
    <n v="0.13644999999999999"/>
    <n v="9.3829999999999997E-2"/>
    <n v="0.75007999999999997"/>
    <n v="1.73966"/>
  </r>
  <r>
    <x v="2"/>
    <x v="22"/>
    <x v="2"/>
    <x v="6"/>
    <n v="70.55"/>
    <n v="393.32"/>
    <n v="1852.55078"/>
    <n v="0.70845000000000002"/>
    <n v="4.215E-2"/>
    <n v="1.558E-2"/>
    <n v="0.27727000000000002"/>
    <n v="2.14682"/>
    <n v="3.6685500000000002"/>
  </r>
  <r>
    <x v="2"/>
    <x v="22"/>
    <x v="2"/>
    <x v="7"/>
    <n v="1.63"/>
    <n v="300"/>
    <n v="102"/>
    <n v="1.214E-2"/>
    <n v="1.155E-2"/>
    <n v="1.0000000000000001E-5"/>
    <n v="4.2000000000000002E-4"/>
    <n v="3.678E-2"/>
    <n v="0.21482999999999999"/>
  </r>
  <r>
    <x v="2"/>
    <x v="22"/>
    <x v="2"/>
    <x v="8"/>
    <n v="96.78"/>
    <n v="440.72"/>
    <n v="3124.71875"/>
    <n v="1.0268600000000001"/>
    <n v="1.3440000000000001E-2"/>
    <n v="0.1038"/>
    <n v="0.97821999999999998"/>
    <n v="3.1116999999999999"/>
    <n v="6.07646"/>
  </r>
  <r>
    <x v="2"/>
    <x v="22"/>
    <x v="2"/>
    <x v="9"/>
    <n v="15.12"/>
    <n v="373.38"/>
    <n v="433.12011999999999"/>
    <n v="0.14455000000000001"/>
    <n v="1.5310000000000001E-2"/>
    <n v="1.9400000000000001E-3"/>
    <n v="6.225E-2"/>
    <n v="0.43802999999999997"/>
    <n v="0.86999000000000004"/>
  </r>
  <r>
    <x v="2"/>
    <x v="22"/>
    <x v="2"/>
    <x v="10"/>
    <n v="40.880000000000003"/>
    <n v="345.64"/>
    <n v="995.44042999999999"/>
    <n v="0.35353000000000001"/>
    <n v="5.2199999999999998E-3"/>
    <n v="1.154E-2"/>
    <n v="0.10492"/>
    <n v="1.0716699999999999"/>
    <n v="2.02786"/>
  </r>
  <r>
    <x v="2"/>
    <x v="22"/>
    <x v="3"/>
    <x v="0"/>
    <n v="3.13"/>
    <n v="768.97"/>
    <n v="223"/>
    <n v="7.9430000000000001E-2"/>
    <n v="4.1099999999999999E-3"/>
    <n v="2.32E-3"/>
    <n v="3.3279999999999997E-2"/>
    <n v="0.2407"/>
    <n v="0.38145000000000001"/>
  </r>
  <r>
    <x v="2"/>
    <x v="22"/>
    <x v="3"/>
    <x v="1"/>
    <n v="15.58"/>
    <n v="300"/>
    <n v="291"/>
    <n v="0.11699"/>
    <n v="3.0599999999999998E-3"/>
    <n v="1.282E-2"/>
    <n v="0.11656999999999999"/>
    <n v="0.35475000000000001"/>
    <n v="0.61287999999999998"/>
  </r>
  <r>
    <x v="2"/>
    <x v="22"/>
    <x v="3"/>
    <x v="2"/>
    <n v="0.02"/>
    <n v="300"/>
    <n v="3"/>
    <n v="1.4999999999999999E-4"/>
    <n v="1.3999999999999999E-4"/>
    <n v="0"/>
    <n v="0"/>
    <n v="4.4999999999999999E-4"/>
    <n v="6.3200000000000001E-3"/>
  </r>
  <r>
    <x v="2"/>
    <x v="22"/>
    <x v="3"/>
    <x v="3"/>
    <n v="0.18"/>
    <n v="300"/>
    <n v="15"/>
    <n v="1.34E-3"/>
    <n v="1.2600000000000001E-3"/>
    <n v="1.0000000000000001E-5"/>
    <n v="2.0000000000000002E-5"/>
    <n v="4.0600000000000002E-3"/>
    <n v="3.159E-2"/>
  </r>
  <r>
    <x v="2"/>
    <x v="22"/>
    <x v="3"/>
    <x v="4"/>
    <n v="16.489999999999998"/>
    <n v="659.78"/>
    <n v="725.75977"/>
    <n v="0.26691999999999999"/>
    <n v="1.0000000000000001E-5"/>
    <n v="4.9680000000000002E-2"/>
    <n v="0.32240999999999997"/>
    <n v="0.80889999999999995"/>
    <n v="1.2845500000000001"/>
  </r>
  <r>
    <x v="2"/>
    <x v="22"/>
    <x v="3"/>
    <x v="5"/>
    <n v="1.27"/>
    <n v="1176"/>
    <n v="82.319940000000003"/>
    <n v="3.8120000000000001E-2"/>
    <n v="4.4999999999999999E-4"/>
    <n v="5.1799999999999997E-3"/>
    <n v="4.0899999999999999E-3"/>
    <n v="0.11552999999999999"/>
    <n v="0.13808999999999999"/>
  </r>
  <r>
    <x v="2"/>
    <x v="22"/>
    <x v="3"/>
    <x v="6"/>
    <n v="34.6"/>
    <n v="384.56"/>
    <n v="796.04003999999998"/>
    <n v="0.33101000000000003"/>
    <n v="0"/>
    <n v="9.6200000000000001E-3"/>
    <n v="0.22273000000000001"/>
    <n v="1.00308"/>
    <n v="1.58758"/>
  </r>
  <r>
    <x v="2"/>
    <x v="22"/>
    <x v="3"/>
    <x v="7"/>
    <n v="0.73"/>
    <n v="300"/>
    <n v="54"/>
    <n v="5.4400000000000004E-3"/>
    <n v="5.2900000000000004E-3"/>
    <n v="0"/>
    <n v="6.9999999999999994E-5"/>
    <n v="1.6469999999999999E-2"/>
    <n v="0.11373"/>
  </r>
  <r>
    <x v="2"/>
    <x v="22"/>
    <x v="3"/>
    <x v="8"/>
    <n v="20.3"/>
    <n v="326.51"/>
    <n v="528.93993999999998"/>
    <n v="0.16803000000000001"/>
    <n v="1.3780000000000001E-2"/>
    <n v="1.5499999999999999E-3"/>
    <n v="5.1020000000000003E-2"/>
    <n v="0.50919000000000003"/>
    <n v="1.0951900000000001"/>
  </r>
  <r>
    <x v="2"/>
    <x v="22"/>
    <x v="3"/>
    <x v="9"/>
    <n v="6.34"/>
    <n v="300"/>
    <n v="150"/>
    <n v="4.7210000000000002E-2"/>
    <n v="4.62E-3"/>
    <n v="1.2E-4"/>
    <n v="1.5740000000000001E-2"/>
    <n v="0.14307"/>
    <n v="0.31591999999999998"/>
  </r>
  <r>
    <x v="2"/>
    <x v="22"/>
    <x v="3"/>
    <x v="10"/>
    <n v="1.02"/>
    <n v="579.20000000000005"/>
    <n v="57.919980000000002"/>
    <n v="1.8669999999999999E-2"/>
    <n v="4.0499999999999998E-3"/>
    <n v="7.7999999999999999E-4"/>
    <n v="2.6099999999999999E-3"/>
    <n v="5.6640000000000003E-2"/>
    <n v="0.10596999999999999"/>
  </r>
  <r>
    <x v="2"/>
    <x v="22"/>
    <x v="4"/>
    <x v="0"/>
    <n v="4.41"/>
    <n v="574.54"/>
    <n v="235.56005999999999"/>
    <n v="6.148E-2"/>
    <n v="6.0899999999999999E-3"/>
    <n v="1.49E-3"/>
    <n v="1.5610000000000001E-2"/>
    <n v="0.18631"/>
    <n v="0.42597000000000002"/>
  </r>
  <r>
    <x v="2"/>
    <x v="22"/>
    <x v="4"/>
    <x v="1"/>
    <n v="3.53"/>
    <n v="300"/>
    <n v="135"/>
    <n v="2.6169999999999999E-2"/>
    <n v="3.5599999999999998E-3"/>
    <n v="4.0299999999999997E-3"/>
    <n v="4.2300000000000003E-3"/>
    <n v="7.9699999999999993E-2"/>
    <n v="0.28433000000000003"/>
  </r>
  <r>
    <x v="2"/>
    <x v="22"/>
    <x v="4"/>
    <x v="2"/>
    <n v="0.25"/>
    <n v="300"/>
    <n v="21"/>
    <n v="1.8600000000000001E-3"/>
    <n v="1.6800000000000001E-3"/>
    <n v="0"/>
    <n v="0"/>
    <n v="5.64E-3"/>
    <n v="4.4229999999999998E-2"/>
  </r>
  <r>
    <x v="2"/>
    <x v="22"/>
    <x v="4"/>
    <x v="3"/>
    <n v="0.6"/>
    <n v="300"/>
    <n v="48"/>
    <n v="4.47E-3"/>
    <n v="3.98E-3"/>
    <n v="5.0000000000000002E-5"/>
    <n v="4.0000000000000003E-5"/>
    <n v="1.354E-2"/>
    <n v="0.10109"/>
  </r>
  <r>
    <x v="2"/>
    <x v="22"/>
    <x v="4"/>
    <x v="4"/>
    <n v="6.81"/>
    <n v="1305.55"/>
    <n v="430.83008000000001"/>
    <n v="0.16012999999999999"/>
    <n v="1.42E-3"/>
    <n v="9.6689999999999998E-2"/>
    <n v="3.0020000000000002E-2"/>
    <n v="0.48627999999999999"/>
    <n v="0.70572999999999997"/>
  </r>
  <r>
    <x v="2"/>
    <x v="22"/>
    <x v="4"/>
    <x v="5"/>
    <n v="2.1"/>
    <n v="496.22"/>
    <n v="114.13007"/>
    <n v="2.7730000000000001E-2"/>
    <n v="5.6999999999999998E-4"/>
    <n v="8.4399999999999996E-3"/>
    <n v="1.25E-3"/>
    <n v="8.4040000000000004E-2"/>
    <n v="0.21820000000000001"/>
  </r>
  <r>
    <x v="2"/>
    <x v="22"/>
    <x v="4"/>
    <x v="6"/>
    <n v="1.46"/>
    <n v="373"/>
    <n v="0"/>
    <n v="2.2499999999999999E-2"/>
    <n v="3.5E-4"/>
    <n v="1.2E-4"/>
    <n v="1.8799999999999999E-3"/>
    <n v="6.8479999999999999E-2"/>
    <n v="0"/>
  </r>
  <r>
    <x v="2"/>
    <x v="22"/>
    <x v="4"/>
    <x v="7"/>
    <n v="1.7"/>
    <n v="300"/>
    <n v="120.00001"/>
    <n v="1.2659999999999999E-2"/>
    <n v="1.1860000000000001E-2"/>
    <n v="2.0000000000000002E-5"/>
    <n v="9.0000000000000006E-5"/>
    <n v="3.8359999999999998E-2"/>
    <n v="0.25274000000000002"/>
  </r>
  <r>
    <x v="2"/>
    <x v="22"/>
    <x v="4"/>
    <x v="8"/>
    <n v="9.15"/>
    <n v="509.78"/>
    <n v="469"/>
    <n v="0.12686"/>
    <n v="1.6109999999999999E-2"/>
    <n v="2.6290000000000001E-2"/>
    <n v="3.4790000000000001E-2"/>
    <n v="0.38441999999999998"/>
    <n v="0.88568000000000002"/>
  </r>
  <r>
    <x v="2"/>
    <x v="22"/>
    <x v="4"/>
    <x v="9"/>
    <n v="2.4900000000000002"/>
    <n v="305.39999999999998"/>
    <n v="131.32001"/>
    <n v="1.908E-2"/>
    <n v="1.061E-2"/>
    <n v="4.2000000000000002E-4"/>
    <n v="2.32E-3"/>
    <n v="5.7820000000000003E-2"/>
    <n v="0.27576000000000001"/>
  </r>
  <r>
    <x v="2"/>
    <x v="22"/>
    <x v="4"/>
    <x v="10"/>
    <n v="5.23"/>
    <n v="411.8"/>
    <n v="82.360110000000006"/>
    <n v="5.3080000000000002E-2"/>
    <n v="1.6410000000000001E-2"/>
    <n v="7.1000000000000002E-4"/>
    <n v="5.8900000000000003E-3"/>
    <n v="0.16131000000000001"/>
    <n v="0.16011"/>
  </r>
  <r>
    <x v="2"/>
    <x v="22"/>
    <x v="5"/>
    <x v="0"/>
    <n v="0.25"/>
    <n v="300"/>
    <n v="24"/>
    <n v="1.8600000000000001E-3"/>
    <n v="1.83E-3"/>
    <n v="0"/>
    <n v="2.0000000000000002E-5"/>
    <n v="5.64E-3"/>
    <n v="5.0549999999999998E-2"/>
  </r>
  <r>
    <x v="2"/>
    <x v="22"/>
    <x v="5"/>
    <x v="1"/>
    <n v="0"/>
    <n v="373"/>
    <n v="0"/>
    <n v="0"/>
    <n v="0"/>
    <n v="0"/>
    <n v="0"/>
    <n v="0"/>
    <n v="0"/>
  </r>
  <r>
    <x v="2"/>
    <x v="22"/>
    <x v="5"/>
    <x v="2"/>
    <n v="0.02"/>
    <n v="300"/>
    <n v="3"/>
    <n v="1.4999999999999999E-4"/>
    <n v="1.2999999999999999E-4"/>
    <n v="0"/>
    <n v="0"/>
    <n v="4.4999999999999999E-4"/>
    <n v="6.3200000000000001E-3"/>
  </r>
  <r>
    <x v="2"/>
    <x v="22"/>
    <x v="5"/>
    <x v="3"/>
    <n v="0.09"/>
    <n v="300"/>
    <n v="9"/>
    <n v="6.7000000000000002E-4"/>
    <n v="6.2E-4"/>
    <n v="0"/>
    <n v="0"/>
    <n v="2.0300000000000001E-3"/>
    <n v="1.8960000000000001E-2"/>
  </r>
  <r>
    <x v="2"/>
    <x v="22"/>
    <x v="5"/>
    <x v="4"/>
    <n v="0.53"/>
    <n v="1221.75"/>
    <n v="97.739990000000006"/>
    <n v="1.4670000000000001E-2"/>
    <n v="0"/>
    <n v="5.7099999999999998E-3"/>
    <n v="8.1399999999999997E-3"/>
    <n v="4.444E-2"/>
    <n v="0.15890000000000001"/>
  </r>
  <r>
    <x v="2"/>
    <x v="22"/>
    <x v="5"/>
    <x v="5"/>
    <n v="0.08"/>
    <n v="482"/>
    <n v="4.82"/>
    <n v="9.6000000000000002E-4"/>
    <n v="0"/>
    <n v="6.3000000000000003E-4"/>
    <n v="2.2000000000000001E-4"/>
    <n v="2.8999999999999998E-3"/>
    <n v="9.41E-3"/>
  </r>
  <r>
    <x v="2"/>
    <x v="22"/>
    <x v="5"/>
    <x v="6"/>
    <n v="0.01"/>
    <n v="373"/>
    <n v="0"/>
    <n v="6.9999999999999994E-5"/>
    <n v="0"/>
    <n v="0"/>
    <n v="1.0000000000000001E-5"/>
    <n v="2.3000000000000001E-4"/>
    <n v="0"/>
  </r>
  <r>
    <x v="2"/>
    <x v="22"/>
    <x v="5"/>
    <x v="7"/>
    <n v="0.16"/>
    <n v="300"/>
    <n v="15"/>
    <n v="1.1900000000000001E-3"/>
    <n v="1.15E-3"/>
    <n v="0"/>
    <n v="1.0000000000000001E-5"/>
    <n v="3.6099999999999999E-3"/>
    <n v="3.159E-2"/>
  </r>
  <r>
    <x v="2"/>
    <x v="22"/>
    <x v="5"/>
    <x v="8"/>
    <n v="0.23"/>
    <n v="324.11"/>
    <n v="29.17"/>
    <n v="1.82E-3"/>
    <n v="1.49E-3"/>
    <n v="2.0000000000000002E-5"/>
    <n v="8.0000000000000007E-5"/>
    <n v="5.5199999999999997E-3"/>
    <n v="6.053E-2"/>
  </r>
  <r>
    <x v="2"/>
    <x v="22"/>
    <x v="5"/>
    <x v="9"/>
    <n v="1.1000000000000001"/>
    <n v="353.38"/>
    <n v="56.540010000000002"/>
    <n v="9.7999999999999997E-3"/>
    <n v="2.9E-4"/>
    <n v="1.48E-3"/>
    <n v="1.1509999999999999E-2"/>
    <n v="2.9690000000000001E-2"/>
    <n v="0.11597"/>
  </r>
  <r>
    <x v="2"/>
    <x v="22"/>
    <x v="5"/>
    <x v="10"/>
    <n v="0.09"/>
    <n v="300"/>
    <n v="9"/>
    <n v="6.7000000000000002E-4"/>
    <n v="6.6E-4"/>
    <n v="0"/>
    <n v="0"/>
    <n v="2.0300000000000001E-3"/>
    <n v="1.8960000000000001E-2"/>
  </r>
  <r>
    <x v="2"/>
    <x v="22"/>
    <x v="6"/>
    <x v="0"/>
    <n v="2.63"/>
    <n v="607.33000000000004"/>
    <n v="163.97998000000001"/>
    <n v="4.6210000000000001E-2"/>
    <n v="5.3200000000000001E-3"/>
    <n v="6.6E-4"/>
    <n v="9.7000000000000003E-3"/>
    <n v="0.14002999999999999"/>
    <n v="0.29641000000000001"/>
  </r>
  <r>
    <x v="2"/>
    <x v="22"/>
    <x v="6"/>
    <x v="1"/>
    <n v="4.6399999999999997"/>
    <n v="415.6"/>
    <n v="241.05005"/>
    <n v="5.0720000000000001E-2"/>
    <n v="3.65E-3"/>
    <n v="1.17E-2"/>
    <n v="1.1259999999999999E-2"/>
    <n v="0.15279000000000001"/>
    <n v="0.48087000000000002"/>
  </r>
  <r>
    <x v="2"/>
    <x v="22"/>
    <x v="6"/>
    <x v="2"/>
    <n v="0.21"/>
    <n v="300"/>
    <n v="18"/>
    <n v="1.56E-3"/>
    <n v="1.41E-3"/>
    <n v="0"/>
    <n v="0"/>
    <n v="4.7400000000000003E-3"/>
    <n v="3.7909999999999999E-2"/>
  </r>
  <r>
    <x v="2"/>
    <x v="22"/>
    <x v="6"/>
    <x v="3"/>
    <n v="0.44"/>
    <n v="300"/>
    <n v="33"/>
    <n v="3.2799999999999999E-3"/>
    <n v="2.9399999999999999E-3"/>
    <n v="6.0000000000000002E-5"/>
    <n v="1.0000000000000001E-5"/>
    <n v="9.9299999999999996E-3"/>
    <n v="6.9500000000000006E-2"/>
  </r>
  <r>
    <x v="2"/>
    <x v="22"/>
    <x v="6"/>
    <x v="4"/>
    <n v="15.5"/>
    <n v="782.07"/>
    <n v="1063.62012"/>
    <n v="0.33384000000000003"/>
    <n v="0"/>
    <n v="0.12864"/>
    <n v="0.2145"/>
    <n v="1.0116400000000001"/>
    <n v="1.85565"/>
  </r>
  <r>
    <x v="2"/>
    <x v="22"/>
    <x v="6"/>
    <x v="5"/>
    <n v="2.12"/>
    <n v="547.64"/>
    <n v="120.47999"/>
    <n v="3.0540000000000001E-2"/>
    <n v="9.7999999999999997E-4"/>
    <n v="1.1310000000000001E-2"/>
    <n v="6.6699999999999997E-3"/>
    <n v="9.2560000000000003E-2"/>
    <n v="0.22961999999999999"/>
  </r>
  <r>
    <x v="2"/>
    <x v="22"/>
    <x v="6"/>
    <x v="6"/>
    <n v="10.8"/>
    <n v="821.1"/>
    <n v="164.22021000000001"/>
    <n v="0.12224"/>
    <n v="0"/>
    <n v="4.3299999999999996E-3"/>
    <n v="3.9359999999999999E-2"/>
    <n v="0.37361"/>
    <n v="0.28660000000000002"/>
  </r>
  <r>
    <x v="2"/>
    <x v="22"/>
    <x v="6"/>
    <x v="7"/>
    <n v="1.54"/>
    <n v="300"/>
    <n v="99"/>
    <n v="1.1469999999999999E-2"/>
    <n v="1.0869999999999999E-2"/>
    <n v="3.0000000000000001E-5"/>
    <n v="1.2E-4"/>
    <n v="3.4750000000000003E-2"/>
    <n v="0.20851"/>
  </r>
  <r>
    <x v="2"/>
    <x v="22"/>
    <x v="6"/>
    <x v="8"/>
    <n v="16.29"/>
    <n v="376.53"/>
    <n v="670.21973000000003"/>
    <n v="0.16481999999999999"/>
    <n v="1.2710000000000001E-2"/>
    <n v="2.5000000000000001E-2"/>
    <n v="4.8340000000000001E-2"/>
    <n v="0.49946000000000002"/>
    <n v="1.3262100000000001"/>
  </r>
  <r>
    <x v="2"/>
    <x v="22"/>
    <x v="6"/>
    <x v="9"/>
    <n v="1.8"/>
    <n v="323.97000000000003"/>
    <n v="97.19"/>
    <n v="1.7420000000000001E-2"/>
    <n v="9.4199999999999996E-3"/>
    <n v="3.1E-4"/>
    <n v="1.1299999999999999E-3"/>
    <n v="5.2789999999999997E-2"/>
    <n v="0.20088"/>
  </r>
  <r>
    <x v="2"/>
    <x v="22"/>
    <x v="6"/>
    <x v="10"/>
    <n v="1.89"/>
    <n v="300"/>
    <n v="75"/>
    <n v="1.5350000000000001E-2"/>
    <n v="1.222E-2"/>
    <n v="6.0000000000000002E-5"/>
    <n v="3.6000000000000002E-4"/>
    <n v="4.6850000000000003E-2"/>
    <n v="0.15795999999999999"/>
  </r>
  <r>
    <x v="2"/>
    <x v="22"/>
    <x v="7"/>
    <x v="0"/>
    <n v="13.42"/>
    <n v="370.83"/>
    <n v="356"/>
    <n v="0.12483"/>
    <n v="1.5299999999999999E-3"/>
    <n v="1.6299999999999999E-3"/>
    <n v="4.8390000000000002E-2"/>
    <n v="0.37828000000000001"/>
    <n v="0.70567000000000002"/>
  </r>
  <r>
    <x v="2"/>
    <x v="22"/>
    <x v="7"/>
    <x v="1"/>
    <n v="12.62"/>
    <n v="300"/>
    <n v="261"/>
    <n v="9.3979999999999994E-2"/>
    <n v="5.4000000000000001E-4"/>
    <n v="1.6740000000000001E-2"/>
    <n v="3.9530000000000003E-2"/>
    <n v="0.28477999999999998"/>
    <n v="0.54969999999999997"/>
  </r>
  <r>
    <x v="2"/>
    <x v="22"/>
    <x v="7"/>
    <x v="2"/>
    <n v="0.71"/>
    <n v="300"/>
    <n v="18"/>
    <n v="5.2900000000000004E-3"/>
    <n v="1.2999999999999999E-4"/>
    <n v="1.9000000000000001E-4"/>
    <n v="3.3300000000000001E-3"/>
    <n v="1.602E-2"/>
    <n v="3.7909999999999999E-2"/>
  </r>
  <r>
    <x v="2"/>
    <x v="22"/>
    <x v="7"/>
    <x v="3"/>
    <n v="0.15"/>
    <n v="300"/>
    <n v="15"/>
    <n v="1.1199999999999999E-3"/>
    <n v="1.0300000000000001E-3"/>
    <n v="2.0000000000000002E-5"/>
    <n v="1.0000000000000001E-5"/>
    <n v="3.3800000000000002E-3"/>
    <n v="3.159E-2"/>
  </r>
  <r>
    <x v="2"/>
    <x v="22"/>
    <x v="7"/>
    <x v="4"/>
    <n v="17.25"/>
    <n v="1230.27"/>
    <n v="1783.8906199999999"/>
    <n v="0.52593000000000001"/>
    <n v="0"/>
    <n v="0.20161000000000001"/>
    <n v="0.79105000000000003"/>
    <n v="1.5937300000000001"/>
    <n v="2.9127800000000001"/>
  </r>
  <r>
    <x v="2"/>
    <x v="22"/>
    <x v="7"/>
    <x v="5"/>
    <n v="6.62"/>
    <n v="1348.29"/>
    <n v="606.73046999999997"/>
    <n v="0.22392999999999999"/>
    <n v="1.4999999999999999E-4"/>
    <n v="0.24939"/>
    <n v="3.7089999999999998E-2"/>
    <n v="0.67857999999999996"/>
    <n v="0.98914000000000002"/>
  </r>
  <r>
    <x v="2"/>
    <x v="22"/>
    <x v="7"/>
    <x v="6"/>
    <n v="16.73"/>
    <n v="384.52"/>
    <n v="530.64013999999997"/>
    <n v="0.16941999999999999"/>
    <n v="1.7770000000000001E-2"/>
    <n v="1.1849999999999999E-2"/>
    <n v="0.12787000000000001"/>
    <n v="0.51339999999999997"/>
    <n v="1.0638000000000001"/>
  </r>
  <r>
    <x v="2"/>
    <x v="22"/>
    <x v="7"/>
    <x v="7"/>
    <n v="0.71"/>
    <n v="300"/>
    <n v="54"/>
    <n v="5.2900000000000004E-3"/>
    <n v="5.0800000000000003E-3"/>
    <n v="0"/>
    <n v="1.4999999999999999E-4"/>
    <n v="1.602E-2"/>
    <n v="0.11373"/>
  </r>
  <r>
    <x v="2"/>
    <x v="22"/>
    <x v="7"/>
    <x v="8"/>
    <n v="43.62"/>
    <n v="348.31"/>
    <n v="1076.2900400000001"/>
    <n v="0.37646000000000002"/>
    <n v="3.0400000000000002E-3"/>
    <n v="4.956E-2"/>
    <n v="0.15342"/>
    <n v="1.1408"/>
    <n v="2.19679"/>
  </r>
  <r>
    <x v="2"/>
    <x v="22"/>
    <x v="7"/>
    <x v="9"/>
    <n v="0.34"/>
    <n v="300"/>
    <n v="27"/>
    <n v="2.5300000000000001E-3"/>
    <n v="2.4199999999999998E-3"/>
    <n v="0"/>
    <n v="1.6000000000000001E-4"/>
    <n v="7.6699999999999997E-3"/>
    <n v="5.6869999999999997E-2"/>
  </r>
  <r>
    <x v="2"/>
    <x v="22"/>
    <x v="7"/>
    <x v="10"/>
    <n v="3.48"/>
    <n v="598.20000000000005"/>
    <n v="179.45996"/>
    <n v="5.8799999999999998E-2"/>
    <n v="2.66E-3"/>
    <n v="2.2000000000000001E-4"/>
    <n v="2.794E-2"/>
    <n v="0.17818000000000001"/>
    <n v="0.33562999999999998"/>
  </r>
  <r>
    <x v="2"/>
    <x v="22"/>
    <x v="8"/>
    <x v="0"/>
    <n v="44.75"/>
    <n v="396.28"/>
    <n v="1204.6796899999999"/>
    <n v="0.44772000000000001"/>
    <n v="2.103E-2"/>
    <n v="0.21060999999999999"/>
    <n v="0.16172"/>
    <n v="1.35673"/>
    <n v="2.4119899999999999"/>
  </r>
  <r>
    <x v="2"/>
    <x v="22"/>
    <x v="8"/>
    <x v="1"/>
    <n v="13.4"/>
    <n v="443.73"/>
    <n v="97.62012"/>
    <n v="0.14097999999999999"/>
    <n v="9.7839999999999996E-2"/>
    <n v="3.1099999999999999E-3"/>
    <n v="1.1039999999999999E-2"/>
    <n v="0.43247000000000002"/>
    <n v="0.18726999999999999"/>
  </r>
  <r>
    <x v="2"/>
    <x v="22"/>
    <x v="8"/>
    <x v="2"/>
    <n v="23.5"/>
    <n v="300"/>
    <n v="380.99997000000002"/>
    <n v="0.17499999999999999"/>
    <n v="1.5100000000000001E-3"/>
    <n v="2.66E-3"/>
    <n v="1.261E-2"/>
    <n v="0.53029000000000004"/>
    <n v="0.80244000000000004"/>
  </r>
  <r>
    <x v="2"/>
    <x v="22"/>
    <x v="8"/>
    <x v="3"/>
    <n v="1.34"/>
    <n v="300"/>
    <n v="54"/>
    <n v="9.9799999999999993E-3"/>
    <n v="4.96E-3"/>
    <n v="1.64E-3"/>
    <n v="8.8999999999999995E-4"/>
    <n v="3.024E-2"/>
    <n v="0.11373"/>
  </r>
  <r>
    <x v="2"/>
    <x v="22"/>
    <x v="8"/>
    <x v="4"/>
    <n v="143.96"/>
    <n v="781.1"/>
    <n v="6654.9765600000001"/>
    <n v="2.6830599999999998"/>
    <n v="0"/>
    <n v="1.59717"/>
    <n v="1.3693299999999999"/>
    <n v="8.1350700000000007"/>
    <n v="11.715999999999999"/>
  </r>
  <r>
    <x v="2"/>
    <x v="22"/>
    <x v="8"/>
    <x v="5"/>
    <n v="92.8"/>
    <n v="482.4"/>
    <n v="2923.3203100000001"/>
    <n v="1.11992"/>
    <n v="9.3000000000000005E-4"/>
    <n v="1.45614"/>
    <n v="0.20097000000000001"/>
    <n v="3.3936899999999999"/>
    <n v="5.5384700000000002"/>
  </r>
  <r>
    <x v="2"/>
    <x v="22"/>
    <x v="8"/>
    <x v="6"/>
    <n v="275.97000000000003"/>
    <n v="443.56"/>
    <n v="6271.9218799999999"/>
    <n v="2.8536999999999999"/>
    <n v="-3.1E-4"/>
    <n v="0.28621000000000002"/>
    <n v="1.1196900000000001"/>
    <n v="8.6490600000000004"/>
    <n v="12.08447"/>
  </r>
  <r>
    <x v="2"/>
    <x v="22"/>
    <x v="8"/>
    <x v="7"/>
    <n v="1.93"/>
    <n v="300"/>
    <n v="123"/>
    <n v="1.4370000000000001E-2"/>
    <n v="1.3639999999999999E-2"/>
    <n v="2.0000000000000002E-5"/>
    <n v="1.9000000000000001E-4"/>
    <n v="4.3549999999999998E-2"/>
    <n v="0.25905"/>
  </r>
  <r>
    <x v="2"/>
    <x v="22"/>
    <x v="8"/>
    <x v="8"/>
    <n v="212.65"/>
    <n v="413.49"/>
    <n v="4684.8203100000001"/>
    <n v="2.1024799999999999"/>
    <n v="6.6619999999999999E-2"/>
    <n v="0.27250000000000002"/>
    <n v="0.56293000000000004"/>
    <n v="6.3717600000000001"/>
    <n v="9.1804500000000004"/>
  </r>
  <r>
    <x v="2"/>
    <x v="22"/>
    <x v="8"/>
    <x v="9"/>
    <n v="6.42"/>
    <n v="300"/>
    <n v="183"/>
    <n v="4.7809999999999998E-2"/>
    <n v="1.7309999999999999E-2"/>
    <n v="2.1800000000000001E-3"/>
    <n v="7.1199999999999996E-3"/>
    <n v="0.14487"/>
    <n v="0.38541999999999998"/>
  </r>
  <r>
    <x v="2"/>
    <x v="22"/>
    <x v="8"/>
    <x v="10"/>
    <n v="95.24"/>
    <n v="349.75"/>
    <n v="1514.4101599999999"/>
    <n v="0.83686000000000005"/>
    <n v="7.2739999999999999E-2"/>
    <n v="1.907E-2"/>
    <n v="9.8360000000000003E-2"/>
    <n v="2.5428500000000001"/>
    <n v="3.1074199999999998"/>
  </r>
  <r>
    <x v="2"/>
    <x v="23"/>
    <x v="0"/>
    <x v="0"/>
    <n v="9.94"/>
    <n v="300"/>
    <n v="138"/>
    <n v="8.2549999999999998E-2"/>
    <n v="5.1619999999999999E-2"/>
    <n v="1.7000000000000001E-4"/>
    <n v="7.6E-3"/>
    <n v="0.25281999999999999"/>
    <n v="0.28936000000000001"/>
  </r>
  <r>
    <x v="2"/>
    <x v="23"/>
    <x v="0"/>
    <x v="1"/>
    <n v="35.97"/>
    <n v="311.82"/>
    <n v="813.83983999999998"/>
    <n v="0.29636000000000001"/>
    <n v="6.2920000000000004E-2"/>
    <n v="3.6679999999999997E-2"/>
    <n v="6.0580000000000002E-2"/>
    <n v="0.90456000000000003"/>
    <n v="1.6959500000000001"/>
  </r>
  <r>
    <x v="2"/>
    <x v="23"/>
    <x v="0"/>
    <x v="2"/>
    <n v="0.12"/>
    <n v="300"/>
    <n v="9"/>
    <n v="8.8999999999999995E-4"/>
    <n v="7.6999999999999996E-4"/>
    <n v="0"/>
    <n v="1.0000000000000001E-5"/>
    <n v="2.7100000000000002E-3"/>
    <n v="1.8870000000000001E-2"/>
  </r>
  <r>
    <x v="2"/>
    <x v="23"/>
    <x v="0"/>
    <x v="3"/>
    <n v="0.32"/>
    <n v="300"/>
    <n v="18"/>
    <n v="2.3800000000000002E-3"/>
    <n v="2.2000000000000001E-3"/>
    <n v="1.0000000000000001E-5"/>
    <n v="1.0000000000000001E-5"/>
    <n v="7.2199999999999999E-3"/>
    <n v="3.7740000000000003E-2"/>
  </r>
  <r>
    <x v="2"/>
    <x v="23"/>
    <x v="0"/>
    <x v="4"/>
    <n v="23.78"/>
    <n v="789"/>
    <n v="1806.80078"/>
    <n v="0.48370000000000002"/>
    <n v="0"/>
    <n v="2.8969999999999999E-2"/>
    <n v="0.13177"/>
    <n v="1.46576"/>
    <n v="3.0904400000000001"/>
  </r>
  <r>
    <x v="2"/>
    <x v="23"/>
    <x v="0"/>
    <x v="5"/>
    <n v="17.89"/>
    <n v="415.54"/>
    <n v="652.39013999999997"/>
    <n v="0.17341999999999999"/>
    <n v="1.1220000000000001E-2"/>
    <n v="3.2070000000000001E-2"/>
    <n v="2.632E-2"/>
    <n v="0.52551000000000003"/>
    <n v="1.29406"/>
  </r>
  <r>
    <x v="2"/>
    <x v="23"/>
    <x v="0"/>
    <x v="6"/>
    <n v="8.7200000000000006"/>
    <n v="490.58"/>
    <n v="392.46021000000002"/>
    <n v="0.10571999999999999"/>
    <n v="1.8000000000000001E-4"/>
    <n v="3.4000000000000002E-4"/>
    <n v="3.0210000000000001E-2"/>
    <n v="0.32036999999999999"/>
    <n v="0.75826000000000005"/>
  </r>
  <r>
    <x v="2"/>
    <x v="23"/>
    <x v="0"/>
    <x v="7"/>
    <n v="0.62"/>
    <n v="300"/>
    <n v="36"/>
    <n v="4.62E-3"/>
    <n v="4.3600000000000002E-3"/>
    <n v="0"/>
    <n v="6.0000000000000002E-5"/>
    <n v="1.3990000000000001E-2"/>
    <n v="7.5490000000000002E-2"/>
  </r>
  <r>
    <x v="2"/>
    <x v="23"/>
    <x v="0"/>
    <x v="8"/>
    <n v="10.93"/>
    <n v="407.36"/>
    <n v="399.21021000000002"/>
    <n v="0.11090999999999999"/>
    <n v="7.2300000000000003E-3"/>
    <n v="3.15E-3"/>
    <n v="1.7510000000000001E-2"/>
    <n v="0.33607999999999999"/>
    <n v="0.79490000000000005"/>
  </r>
  <r>
    <x v="2"/>
    <x v="23"/>
    <x v="0"/>
    <x v="9"/>
    <n v="12.94"/>
    <n v="300"/>
    <n v="360.00002999999998"/>
    <n v="9.6360000000000001E-2"/>
    <n v="4.5599999999999998E-3"/>
    <n v="1.7899999999999999E-3"/>
    <n v="4.8090000000000001E-2"/>
    <n v="0.29199999999999998"/>
    <n v="0.75485000000000002"/>
  </r>
  <r>
    <x v="2"/>
    <x v="23"/>
    <x v="0"/>
    <x v="10"/>
    <n v="14.73"/>
    <n v="660.71"/>
    <n v="746.59966999999995"/>
    <n v="0.21737000000000001"/>
    <n v="1.8699999999999999E-3"/>
    <n v="1.75E-3"/>
    <n v="3.8210000000000001E-2"/>
    <n v="0.65868000000000004"/>
    <n v="1.3181"/>
  </r>
  <r>
    <x v="2"/>
    <x v="23"/>
    <x v="1"/>
    <x v="0"/>
    <n v="148.53"/>
    <n v="416.42"/>
    <n v="3706.1484399999999"/>
    <n v="1.46732"/>
    <n v="0.18443999999999999"/>
    <n v="3.415E-2"/>
    <n v="0.67479"/>
    <n v="4.44984"/>
    <n v="7.2271299999999998"/>
  </r>
  <r>
    <x v="2"/>
    <x v="23"/>
    <x v="1"/>
    <x v="1"/>
    <n v="309.70999999999998"/>
    <n v="300"/>
    <n v="5955"/>
    <n v="2.3738999999999999"/>
    <n v="0.68967000000000001"/>
    <n v="0.35665999999999998"/>
    <n v="2.1229200000000001"/>
    <n v="7.2104100000000004"/>
    <n v="12.486499999999999"/>
  </r>
  <r>
    <x v="2"/>
    <x v="23"/>
    <x v="1"/>
    <x v="2"/>
    <n v="181.21"/>
    <n v="300"/>
    <n v="4410"/>
    <n v="1.34941"/>
    <n v="4.2849999999999999E-2"/>
    <n v="7.8740000000000004E-2"/>
    <n v="1.1170599999999999"/>
    <n v="4.0891400000000004"/>
    <n v="9.2469300000000008"/>
  </r>
  <r>
    <x v="2"/>
    <x v="23"/>
    <x v="1"/>
    <x v="3"/>
    <n v="0.36"/>
    <n v="300"/>
    <n v="27"/>
    <n v="2.6800000000000001E-3"/>
    <n v="2.4599999999999999E-3"/>
    <n v="5.0000000000000002E-5"/>
    <n v="4.0000000000000003E-5"/>
    <n v="8.1200000000000005E-3"/>
    <n v="5.6610000000000001E-2"/>
  </r>
  <r>
    <x v="2"/>
    <x v="23"/>
    <x v="1"/>
    <x v="4"/>
    <n v="131.29"/>
    <n v="1052.31"/>
    <n v="8144.8510699999997"/>
    <n v="3.2999399999999999"/>
    <n v="1.56E-3"/>
    <n v="1.34928"/>
    <n v="4.00047"/>
    <n v="10.003830000000001"/>
    <n v="13.54809"/>
  </r>
  <r>
    <x v="2"/>
    <x v="23"/>
    <x v="1"/>
    <x v="5"/>
    <n v="216.28"/>
    <n v="365.34"/>
    <n v="5538.4843799999999"/>
    <n v="1.9614100000000001"/>
    <n v="0.25692999999999999"/>
    <n v="1.2816000000000001"/>
    <n v="0.67847999999999997"/>
    <n v="5.94367"/>
    <n v="11.2224"/>
  </r>
  <r>
    <x v="2"/>
    <x v="23"/>
    <x v="1"/>
    <x v="6"/>
    <n v="880.64"/>
    <n v="423.09"/>
    <n v="31414.25"/>
    <n v="9.85229"/>
    <n v="0"/>
    <n v="1.143"/>
    <n v="5.1098800000000004"/>
    <n v="29.855419999999999"/>
    <n v="61.142479999999999"/>
  </r>
  <r>
    <x v="2"/>
    <x v="23"/>
    <x v="1"/>
    <x v="7"/>
    <n v="1.03"/>
    <n v="300"/>
    <n v="72"/>
    <n v="7.6699999999999997E-3"/>
    <n v="7.3000000000000001E-3"/>
    <n v="2.0000000000000002E-5"/>
    <n v="2.0000000000000001E-4"/>
    <n v="2.324E-2"/>
    <n v="0.15096999999999999"/>
  </r>
  <r>
    <x v="2"/>
    <x v="23"/>
    <x v="1"/>
    <x v="8"/>
    <n v="683.6"/>
    <n v="367.42"/>
    <n v="18157.765619999998"/>
    <n v="6.3887200000000002"/>
    <n v="8.1390000000000004E-2"/>
    <n v="3.8897900000000001"/>
    <n v="4.48393"/>
    <n v="19.361660000000001"/>
    <n v="36.121549999999999"/>
  </r>
  <r>
    <x v="2"/>
    <x v="23"/>
    <x v="1"/>
    <x v="9"/>
    <n v="71.790000000000006"/>
    <n v="300"/>
    <n v="1964.9998800000001"/>
    <n v="0.53459999999999996"/>
    <n v="1.8880000000000001E-2"/>
    <n v="5.4999999999999997E-3"/>
    <n v="0.3049"/>
    <n v="1.61999"/>
    <n v="4.1202300000000003"/>
  </r>
  <r>
    <x v="2"/>
    <x v="23"/>
    <x v="1"/>
    <x v="10"/>
    <n v="59.81"/>
    <n v="1094.19"/>
    <n v="5821.0815400000001"/>
    <n v="1.6804300000000001"/>
    <n v="7.6420000000000002E-2"/>
    <n v="2.6919999999999999E-2"/>
    <n v="0.21765999999999999"/>
    <n v="5.0938800000000004"/>
    <n v="9.6536799999999996"/>
  </r>
  <r>
    <x v="2"/>
    <x v="23"/>
    <x v="2"/>
    <x v="0"/>
    <n v="8.91"/>
    <n v="835.76"/>
    <n v="601.75"/>
    <n v="0.23954"/>
    <n v="9.9000000000000008E-3"/>
    <n v="6.43E-3"/>
    <n v="0.14405999999999999"/>
    <n v="0.72589000000000004"/>
    <n v="1.0304"/>
  </r>
  <r>
    <x v="2"/>
    <x v="23"/>
    <x v="2"/>
    <x v="1"/>
    <n v="210.7"/>
    <n v="300"/>
    <n v="5322"/>
    <n v="1.57274"/>
    <n v="1.345E-2"/>
    <n v="0.39588000000000001"/>
    <n v="2.2825700000000002"/>
    <n v="4.7677800000000001"/>
    <n v="11.159219999999999"/>
  </r>
  <r>
    <x v="2"/>
    <x v="23"/>
    <x v="2"/>
    <x v="2"/>
    <n v="1.86"/>
    <n v="300"/>
    <n v="42"/>
    <n v="1.3849999999999999E-2"/>
    <n v="1.2999999999999999E-3"/>
    <n v="1.2999999999999999E-4"/>
    <n v="2.82E-3"/>
    <n v="4.197E-2"/>
    <n v="8.8069999999999996E-2"/>
  </r>
  <r>
    <x v="2"/>
    <x v="23"/>
    <x v="2"/>
    <x v="3"/>
    <n v="0.53"/>
    <n v="300"/>
    <n v="33"/>
    <n v="3.9500000000000004E-3"/>
    <n v="3.5599999999999998E-3"/>
    <n v="6.9999999999999994E-5"/>
    <n v="1.1E-4"/>
    <n v="1.196E-2"/>
    <n v="6.9190000000000002E-2"/>
  </r>
  <r>
    <x v="2"/>
    <x v="23"/>
    <x v="2"/>
    <x v="4"/>
    <n v="90.71"/>
    <n v="1261.56"/>
    <n v="7796.4379900000004"/>
    <n v="2.9013100000000001"/>
    <n v="0"/>
    <n v="4.1261000000000001"/>
    <n v="1.3328199999999999"/>
    <n v="8.7918599999999998"/>
    <n v="12.742979999999999"/>
  </r>
  <r>
    <x v="2"/>
    <x v="23"/>
    <x v="2"/>
    <x v="5"/>
    <n v="26.2"/>
    <n v="407.64"/>
    <n v="994.63964999999996"/>
    <n v="0.27222000000000002"/>
    <n v="3.2149999999999998E-2"/>
    <n v="0.14967"/>
    <n v="0.10292"/>
    <n v="0.82489999999999997"/>
    <n v="1.9494100000000001"/>
  </r>
  <r>
    <x v="2"/>
    <x v="23"/>
    <x v="2"/>
    <x v="6"/>
    <n v="75.349999999999994"/>
    <n v="394.7"/>
    <n v="1894.5410199999999"/>
    <n v="0.75548000000000004"/>
    <n v="4.512E-2"/>
    <n v="1.6590000000000001E-2"/>
    <n v="0.29526000000000002"/>
    <n v="2.2893300000000001"/>
    <n v="3.73211"/>
  </r>
  <r>
    <x v="2"/>
    <x v="23"/>
    <x v="2"/>
    <x v="7"/>
    <n v="2.0499999999999998"/>
    <n v="300"/>
    <n v="126"/>
    <n v="1.5270000000000001E-2"/>
    <n v="1.451E-2"/>
    <n v="1.0000000000000001E-5"/>
    <n v="5.5000000000000003E-4"/>
    <n v="4.6260000000000003E-2"/>
    <n v="0.26419999999999999"/>
  </r>
  <r>
    <x v="2"/>
    <x v="23"/>
    <x v="2"/>
    <x v="8"/>
    <n v="104.34"/>
    <n v="437.59"/>
    <n v="3308.1718799999999"/>
    <n v="1.1089800000000001"/>
    <n v="1.6969999999999999E-2"/>
    <n v="0.11212"/>
    <n v="1.0567"/>
    <n v="3.3605399999999999"/>
    <n v="6.4163300000000003"/>
  </r>
  <r>
    <x v="2"/>
    <x v="23"/>
    <x v="2"/>
    <x v="9"/>
    <n v="16.34"/>
    <n v="369.77"/>
    <n v="451.12011999999999"/>
    <n v="0.15575"/>
    <n v="1.7559999999999999E-2"/>
    <n v="2.0699999999999998E-3"/>
    <n v="6.6570000000000004E-2"/>
    <n v="0.47197"/>
    <n v="0.90388000000000002"/>
  </r>
  <r>
    <x v="2"/>
    <x v="23"/>
    <x v="2"/>
    <x v="10"/>
    <n v="43.87"/>
    <n v="344.37"/>
    <n v="1029.6601599999999"/>
    <n v="0.37908999999999998"/>
    <n v="6.6E-3"/>
    <n v="1.234E-2"/>
    <n v="0.11218"/>
    <n v="1.1491199999999999"/>
    <n v="2.0901700000000001"/>
  </r>
  <r>
    <x v="2"/>
    <x v="23"/>
    <x v="3"/>
    <x v="0"/>
    <n v="3.45"/>
    <n v="725"/>
    <n v="231.99997999999999"/>
    <n v="8.5190000000000002E-2"/>
    <n v="5.3499999999999997E-3"/>
    <n v="2.4599999999999999E-3"/>
    <n v="3.5299999999999998E-2"/>
    <n v="0.25814999999999999"/>
    <n v="0.39862999999999998"/>
  </r>
  <r>
    <x v="2"/>
    <x v="23"/>
    <x v="3"/>
    <x v="1"/>
    <n v="16.59"/>
    <n v="300"/>
    <n v="303"/>
    <n v="0.12451"/>
    <n v="3.29E-3"/>
    <n v="1.3639999999999999E-2"/>
    <n v="0.12404999999999999"/>
    <n v="0.37753999999999999"/>
    <n v="0.63532999999999995"/>
  </r>
  <r>
    <x v="2"/>
    <x v="23"/>
    <x v="3"/>
    <x v="2"/>
    <n v="0.04"/>
    <n v="300"/>
    <n v="6"/>
    <n v="2.9999999999999997E-4"/>
    <n v="2.7E-4"/>
    <n v="0"/>
    <n v="1.0000000000000001E-5"/>
    <n v="8.9999999999999998E-4"/>
    <n v="1.2579999999999999E-2"/>
  </r>
  <r>
    <x v="2"/>
    <x v="23"/>
    <x v="3"/>
    <x v="3"/>
    <n v="0.25"/>
    <n v="300"/>
    <n v="21"/>
    <n v="1.8600000000000001E-3"/>
    <n v="1.74E-3"/>
    <n v="2.0000000000000002E-5"/>
    <n v="2.0000000000000002E-5"/>
    <n v="5.64E-3"/>
    <n v="4.403E-2"/>
  </r>
  <r>
    <x v="2"/>
    <x v="23"/>
    <x v="3"/>
    <x v="4"/>
    <n v="17.600000000000001"/>
    <n v="668"/>
    <n v="741.48046999999997"/>
    <n v="0.28532999999999997"/>
    <n v="1.0000000000000001E-5"/>
    <n v="5.3089999999999998E-2"/>
    <n v="0.34461999999999998"/>
    <n v="0.86467000000000005"/>
    <n v="1.30287"/>
  </r>
  <r>
    <x v="2"/>
    <x v="23"/>
    <x v="3"/>
    <x v="5"/>
    <n v="1.35"/>
    <n v="1066.5"/>
    <n v="85.319950000000006"/>
    <n v="4.0239999999999998E-2"/>
    <n v="5.8E-4"/>
    <n v="5.4599999999999996E-3"/>
    <n v="4.3099999999999996E-3"/>
    <n v="0.12194000000000001"/>
    <n v="0.14377000000000001"/>
  </r>
  <r>
    <x v="2"/>
    <x v="23"/>
    <x v="3"/>
    <x v="6"/>
    <n v="36.69"/>
    <n v="383.75"/>
    <n v="802.04003999999998"/>
    <n v="0.35092000000000001"/>
    <n v="0"/>
    <n v="1.0189999999999999E-2"/>
    <n v="0.2361"/>
    <n v="1.0633999999999999"/>
    <n v="1.59314"/>
  </r>
  <r>
    <x v="2"/>
    <x v="23"/>
    <x v="3"/>
    <x v="7"/>
    <n v="0.97"/>
    <n v="300"/>
    <n v="72"/>
    <n v="7.2199999999999999E-3"/>
    <n v="7.0200000000000002E-3"/>
    <n v="0"/>
    <n v="1E-4"/>
    <n v="2.189E-2"/>
    <n v="0.15096999999999999"/>
  </r>
  <r>
    <x v="2"/>
    <x v="23"/>
    <x v="3"/>
    <x v="8"/>
    <n v="22.02"/>
    <n v="324.97000000000003"/>
    <n v="558.93993999999998"/>
    <n v="0.18190999999999999"/>
    <n v="1.6490000000000001E-2"/>
    <n v="1.66E-3"/>
    <n v="5.4670000000000003E-2"/>
    <n v="0.55123"/>
    <n v="1.1532500000000001"/>
  </r>
  <r>
    <x v="2"/>
    <x v="23"/>
    <x v="3"/>
    <x v="9"/>
    <n v="6.88"/>
    <n v="300"/>
    <n v="162"/>
    <n v="5.1229999999999998E-2"/>
    <n v="6.0099999999999997E-3"/>
    <n v="1.2999999999999999E-4"/>
    <n v="1.6719999999999999E-2"/>
    <n v="0.15525"/>
    <n v="0.33967999999999998"/>
  </r>
  <r>
    <x v="2"/>
    <x v="23"/>
    <x v="3"/>
    <x v="10"/>
    <n v="1.17"/>
    <n v="518.66999999999996"/>
    <n v="77.799989999999994"/>
    <n v="2.06E-2"/>
    <n v="4.8500000000000001E-3"/>
    <n v="8.4000000000000003E-4"/>
    <n v="2.8300000000000001E-3"/>
    <n v="6.2489999999999997E-2"/>
    <n v="0.14482"/>
  </r>
  <r>
    <x v="2"/>
    <x v="23"/>
    <x v="4"/>
    <x v="0"/>
    <n v="4.91"/>
    <n v="527.04"/>
    <n v="263.52001999999999"/>
    <n v="6.8019999999999997E-2"/>
    <n v="8.0199999999999994E-3"/>
    <n v="1.6199999999999999E-3"/>
    <n v="1.704E-2"/>
    <n v="0.20613000000000001"/>
    <n v="0.48235"/>
  </r>
  <r>
    <x v="2"/>
    <x v="23"/>
    <x v="4"/>
    <x v="1"/>
    <n v="4.04"/>
    <n v="300"/>
    <n v="153"/>
    <n v="2.997E-2"/>
    <n v="4.6800000000000001E-3"/>
    <n v="4.4999999999999997E-3"/>
    <n v="4.7200000000000002E-3"/>
    <n v="9.1209999999999999E-2"/>
    <n v="0.32080999999999998"/>
  </r>
  <r>
    <x v="2"/>
    <x v="23"/>
    <x v="4"/>
    <x v="2"/>
    <n v="0.34"/>
    <n v="300"/>
    <n v="27"/>
    <n v="2.5300000000000001E-3"/>
    <n v="2.2799999999999999E-3"/>
    <n v="1.0000000000000001E-5"/>
    <n v="0"/>
    <n v="7.6699999999999997E-3"/>
    <n v="5.6610000000000001E-2"/>
  </r>
  <r>
    <x v="2"/>
    <x v="23"/>
    <x v="4"/>
    <x v="3"/>
    <n v="0.81"/>
    <n v="300"/>
    <n v="63"/>
    <n v="6.0299999999999998E-3"/>
    <n v="5.3699999999999998E-3"/>
    <n v="8.0000000000000007E-5"/>
    <n v="6.0000000000000002E-5"/>
    <n v="1.8280000000000001E-2"/>
    <n v="0.1321"/>
  </r>
  <r>
    <x v="2"/>
    <x v="23"/>
    <x v="4"/>
    <x v="4"/>
    <n v="7.14"/>
    <n v="1305.55"/>
    <n v="430.83008000000001"/>
    <n v="0.17083000000000001"/>
    <n v="1.42E-3"/>
    <n v="0.10111000000000001"/>
    <n v="3.2059999999999998E-2"/>
    <n v="0.51868999999999998"/>
    <n v="0.7026"/>
  </r>
  <r>
    <x v="2"/>
    <x v="23"/>
    <x v="4"/>
    <x v="5"/>
    <n v="2.38"/>
    <n v="495.79"/>
    <n v="138.82006999999999"/>
    <n v="3.1179999999999999E-2"/>
    <n v="9.2000000000000003E-4"/>
    <n v="9.3900000000000008E-3"/>
    <n v="1.39E-3"/>
    <n v="9.4490000000000005E-2"/>
    <n v="0.26407999999999998"/>
  </r>
  <r>
    <x v="2"/>
    <x v="23"/>
    <x v="4"/>
    <x v="6"/>
    <n v="1.47"/>
    <n v="300"/>
    <n v="3"/>
    <n v="2.257E-2"/>
    <n v="3.6000000000000002E-4"/>
    <n v="1.2E-4"/>
    <n v="1.8799999999999999E-3"/>
    <n v="6.8709999999999993E-2"/>
    <n v="6.2899999999999996E-3"/>
  </r>
  <r>
    <x v="2"/>
    <x v="23"/>
    <x v="4"/>
    <x v="7"/>
    <n v="2.2200000000000002"/>
    <n v="300"/>
    <n v="156"/>
    <n v="1.653E-2"/>
    <n v="1.549E-2"/>
    <n v="2.0000000000000002E-5"/>
    <n v="1.2E-4"/>
    <n v="5.0099999999999999E-2"/>
    <n v="0.3271"/>
  </r>
  <r>
    <x v="2"/>
    <x v="23"/>
    <x v="4"/>
    <x v="8"/>
    <n v="10.26"/>
    <n v="492.89"/>
    <n v="547.10986000000003"/>
    <n v="0.14044000000000001"/>
    <n v="2.0480000000000002E-2"/>
    <n v="2.8539999999999999E-2"/>
    <n v="3.7769999999999998E-2"/>
    <n v="0.42557"/>
    <n v="1.0341400000000001"/>
  </r>
  <r>
    <x v="2"/>
    <x v="23"/>
    <x v="4"/>
    <x v="9"/>
    <n v="3.05"/>
    <n v="304.66000000000003"/>
    <n v="170.60997"/>
    <n v="2.332E-2"/>
    <n v="1.397E-2"/>
    <n v="4.6999999999999999E-4"/>
    <n v="2.5899999999999999E-3"/>
    <n v="7.0660000000000001E-2"/>
    <n v="0.35682999999999998"/>
  </r>
  <r>
    <x v="2"/>
    <x v="23"/>
    <x v="4"/>
    <x v="10"/>
    <n v="5.46"/>
    <n v="397.22"/>
    <n v="91.360110000000006"/>
    <n v="5.534E-2"/>
    <n v="1.7739999999999999E-2"/>
    <n v="7.2000000000000005E-4"/>
    <n v="6.0200000000000002E-3"/>
    <n v="0.16819000000000001"/>
    <n v="0.17827000000000001"/>
  </r>
  <r>
    <x v="2"/>
    <x v="23"/>
    <x v="5"/>
    <x v="0"/>
    <n v="0.38"/>
    <n v="300"/>
    <n v="39"/>
    <n v="2.8300000000000001E-3"/>
    <n v="2.7799999999999999E-3"/>
    <n v="0"/>
    <n v="2.0000000000000002E-5"/>
    <n v="8.5699999999999995E-3"/>
    <n v="8.1780000000000005E-2"/>
  </r>
  <r>
    <x v="2"/>
    <x v="23"/>
    <x v="5"/>
    <x v="1"/>
    <n v="0"/>
    <n v="373"/>
    <n v="0"/>
    <n v="0"/>
    <n v="0"/>
    <n v="0"/>
    <n v="0"/>
    <n v="0"/>
    <n v="0"/>
  </r>
  <r>
    <x v="2"/>
    <x v="23"/>
    <x v="5"/>
    <x v="2"/>
    <n v="0.04"/>
    <n v="300"/>
    <n v="6"/>
    <n v="2.9999999999999997E-4"/>
    <n v="2.7E-4"/>
    <n v="0"/>
    <n v="0"/>
    <n v="8.9999999999999998E-4"/>
    <n v="1.2579999999999999E-2"/>
  </r>
  <r>
    <x v="2"/>
    <x v="23"/>
    <x v="5"/>
    <x v="3"/>
    <n v="0.12"/>
    <n v="300"/>
    <n v="9"/>
    <n v="8.8999999999999995E-4"/>
    <n v="8.3000000000000001E-4"/>
    <n v="1.0000000000000001E-5"/>
    <n v="1.0000000000000001E-5"/>
    <n v="2.7100000000000002E-3"/>
    <n v="1.8870000000000001E-2"/>
  </r>
  <r>
    <x v="2"/>
    <x v="23"/>
    <x v="5"/>
    <x v="4"/>
    <n v="0.61"/>
    <n v="1221.75"/>
    <n v="97.739990000000006"/>
    <n v="1.7090000000000001E-2"/>
    <n v="0"/>
    <n v="6.6499999999999997E-3"/>
    <n v="9.4900000000000002E-3"/>
    <n v="5.1799999999999999E-2"/>
    <n v="0.15820000000000001"/>
  </r>
  <r>
    <x v="2"/>
    <x v="23"/>
    <x v="5"/>
    <x v="5"/>
    <n v="0.1"/>
    <n v="391"/>
    <n v="7.82"/>
    <n v="1.15E-3"/>
    <n v="6.0000000000000002E-5"/>
    <n v="7.2000000000000005E-4"/>
    <n v="2.5000000000000001E-4"/>
    <n v="3.49E-3"/>
    <n v="1.566E-2"/>
  </r>
  <r>
    <x v="2"/>
    <x v="23"/>
    <x v="5"/>
    <x v="6"/>
    <n v="0.01"/>
    <n v="373"/>
    <n v="0"/>
    <n v="6.9999999999999994E-5"/>
    <n v="0"/>
    <n v="0"/>
    <n v="1.0000000000000001E-5"/>
    <n v="2.3000000000000001E-4"/>
    <n v="0"/>
  </r>
  <r>
    <x v="2"/>
    <x v="23"/>
    <x v="5"/>
    <x v="7"/>
    <n v="0.26"/>
    <n v="300"/>
    <n v="30"/>
    <n v="1.9400000000000001E-3"/>
    <n v="1.8500000000000001E-3"/>
    <n v="0"/>
    <n v="1.0000000000000001E-5"/>
    <n v="5.8700000000000002E-3"/>
    <n v="6.2899999999999998E-2"/>
  </r>
  <r>
    <x v="2"/>
    <x v="23"/>
    <x v="5"/>
    <x v="8"/>
    <n v="0.32"/>
    <n v="324.11"/>
    <n v="29.17"/>
    <n v="2.5400000000000002E-3"/>
    <n v="2.0500000000000002E-3"/>
    <n v="3.0000000000000001E-5"/>
    <n v="1.2E-4"/>
    <n v="7.7099999999999998E-3"/>
    <n v="6.0260000000000001E-2"/>
  </r>
  <r>
    <x v="2"/>
    <x v="23"/>
    <x v="5"/>
    <x v="9"/>
    <n v="1.26"/>
    <n v="353.38"/>
    <n v="56.540010000000002"/>
    <n v="1.12E-2"/>
    <n v="4.4000000000000002E-4"/>
    <n v="1.6800000000000001E-3"/>
    <n v="1.303E-2"/>
    <n v="3.3939999999999998E-2"/>
    <n v="0.11545999999999999"/>
  </r>
  <r>
    <x v="2"/>
    <x v="23"/>
    <x v="5"/>
    <x v="10"/>
    <n v="0.13"/>
    <n v="300"/>
    <n v="12"/>
    <n v="9.7000000000000005E-4"/>
    <n v="9.5E-4"/>
    <n v="0"/>
    <n v="0"/>
    <n v="2.9299999999999999E-3"/>
    <n v="2.5159999999999998E-2"/>
  </r>
  <r>
    <x v="2"/>
    <x v="23"/>
    <x v="6"/>
    <x v="0"/>
    <n v="2.97"/>
    <n v="609.74"/>
    <n v="207.31003999999999"/>
    <n v="5.1360000000000003E-2"/>
    <n v="6.8900000000000003E-3"/>
    <n v="7.2000000000000005E-4"/>
    <n v="1.06E-2"/>
    <n v="0.15562999999999999"/>
    <n v="0.37234"/>
  </r>
  <r>
    <x v="2"/>
    <x v="23"/>
    <x v="6"/>
    <x v="1"/>
    <n v="5.29"/>
    <n v="416.92"/>
    <n v="271"/>
    <n v="5.7450000000000001E-2"/>
    <n v="4.5999999999999999E-3"/>
    <n v="1.312E-2"/>
    <n v="1.2630000000000001E-2"/>
    <n v="0.17318"/>
    <n v="0.53798999999999997"/>
  </r>
  <r>
    <x v="2"/>
    <x v="23"/>
    <x v="6"/>
    <x v="2"/>
    <n v="0.28999999999999998"/>
    <n v="300"/>
    <n v="24"/>
    <n v="2.16E-3"/>
    <n v="1.91E-3"/>
    <n v="0"/>
    <n v="1.0000000000000001E-5"/>
    <n v="6.5399999999999998E-3"/>
    <n v="5.0319999999999997E-2"/>
  </r>
  <r>
    <x v="2"/>
    <x v="23"/>
    <x v="6"/>
    <x v="3"/>
    <n v="0.57999999999999996"/>
    <n v="300"/>
    <n v="42"/>
    <n v="4.3200000000000001E-3"/>
    <n v="3.8700000000000002E-3"/>
    <n v="6.9999999999999994E-5"/>
    <n v="2.0000000000000002E-5"/>
    <n v="1.3089999999999999E-2"/>
    <n v="8.8069999999999996E-2"/>
  </r>
  <r>
    <x v="2"/>
    <x v="23"/>
    <x v="6"/>
    <x v="4"/>
    <n v="16.91"/>
    <n v="783.01"/>
    <n v="1104.0498"/>
    <n v="0.36125000000000002"/>
    <n v="0"/>
    <n v="0.13891000000000001"/>
    <n v="0.23161999999999999"/>
    <n v="1.0946899999999999"/>
    <n v="1.9171400000000001"/>
  </r>
  <r>
    <x v="2"/>
    <x v="23"/>
    <x v="6"/>
    <x v="5"/>
    <n v="2.37"/>
    <n v="542.20000000000005"/>
    <n v="135.55005"/>
    <n v="3.3910000000000003E-2"/>
    <n v="1.2600000000000001E-3"/>
    <n v="1.243E-2"/>
    <n v="7.3299999999999997E-3"/>
    <n v="0.10274999999999999"/>
    <n v="0.25752000000000003"/>
  </r>
  <r>
    <x v="2"/>
    <x v="23"/>
    <x v="6"/>
    <x v="6"/>
    <n v="11.03"/>
    <n v="828.65"/>
    <n v="190.58984000000001"/>
    <n v="0.12697"/>
    <n v="0"/>
    <n v="4.47E-3"/>
    <n v="4.0649999999999999E-2"/>
    <n v="0.38795000000000002"/>
    <n v="0.33078999999999997"/>
  </r>
  <r>
    <x v="2"/>
    <x v="23"/>
    <x v="6"/>
    <x v="7"/>
    <n v="1.95"/>
    <n v="300"/>
    <n v="123"/>
    <n v="1.452E-2"/>
    <n v="1.375E-2"/>
    <n v="4.0000000000000003E-5"/>
    <n v="1.4999999999999999E-4"/>
    <n v="4.3999999999999997E-2"/>
    <n v="0.25790999999999997"/>
  </r>
  <r>
    <x v="2"/>
    <x v="23"/>
    <x v="6"/>
    <x v="8"/>
    <n v="18.45"/>
    <n v="363.06"/>
    <n v="784.21973000000003"/>
    <n v="0.18429000000000001"/>
    <n v="1.618E-2"/>
    <n v="2.75E-2"/>
    <n v="5.3179999999999998E-2"/>
    <n v="0.55845"/>
    <n v="1.55938"/>
  </r>
  <r>
    <x v="2"/>
    <x v="23"/>
    <x v="6"/>
    <x v="9"/>
    <n v="2.1800000000000002"/>
    <n v="318.92"/>
    <n v="121.19"/>
    <n v="2.043E-2"/>
    <n v="1.2030000000000001E-2"/>
    <n v="3.2000000000000003E-4"/>
    <n v="1.1900000000000001E-3"/>
    <n v="6.191E-2"/>
    <n v="0.25031999999999999"/>
  </r>
  <r>
    <x v="2"/>
    <x v="23"/>
    <x v="6"/>
    <x v="10"/>
    <n v="2.19"/>
    <n v="300"/>
    <n v="90"/>
    <n v="1.7579999999999998E-2"/>
    <n v="1.4290000000000001E-2"/>
    <n v="6.0000000000000002E-5"/>
    <n v="3.8000000000000002E-4"/>
    <n v="5.3620000000000001E-2"/>
    <n v="0.18870999999999999"/>
  </r>
  <r>
    <x v="2"/>
    <x v="23"/>
    <x v="7"/>
    <x v="0"/>
    <n v="14.41"/>
    <n v="368.69"/>
    <n v="365"/>
    <n v="0.13389000000000001"/>
    <n v="2.1800000000000001E-3"/>
    <n v="1.74E-3"/>
    <n v="5.1659999999999998E-2"/>
    <n v="0.40572999999999998"/>
    <n v="0.72141999999999995"/>
  </r>
  <r>
    <x v="2"/>
    <x v="23"/>
    <x v="7"/>
    <x v="1"/>
    <n v="13.53"/>
    <n v="300"/>
    <n v="273"/>
    <n v="0.10075000000000001"/>
    <n v="8.0999999999999996E-4"/>
    <n v="1.7899999999999999E-2"/>
    <n v="4.2279999999999998E-2"/>
    <n v="0.30531000000000003"/>
    <n v="0.57242999999999999"/>
  </r>
  <r>
    <x v="2"/>
    <x v="23"/>
    <x v="7"/>
    <x v="2"/>
    <n v="0.78"/>
    <n v="300"/>
    <n v="21"/>
    <n v="5.8100000000000001E-3"/>
    <n v="2.5000000000000001E-4"/>
    <n v="2.0000000000000001E-4"/>
    <n v="3.5699999999999998E-3"/>
    <n v="1.7600000000000001E-2"/>
    <n v="4.403E-2"/>
  </r>
  <r>
    <x v="2"/>
    <x v="23"/>
    <x v="7"/>
    <x v="3"/>
    <n v="0.21"/>
    <n v="300"/>
    <n v="18"/>
    <n v="1.56E-3"/>
    <n v="1.4400000000000001E-3"/>
    <n v="2.0000000000000002E-5"/>
    <n v="2.0000000000000002E-5"/>
    <n v="4.7400000000000003E-3"/>
    <n v="3.7740000000000003E-2"/>
  </r>
  <r>
    <x v="2"/>
    <x v="23"/>
    <x v="7"/>
    <x v="4"/>
    <n v="18.77"/>
    <n v="1231.1199999999999"/>
    <n v="1871.3105499999999"/>
    <n v="0.57238"/>
    <n v="0"/>
    <n v="0.21945000000000001"/>
    <n v="0.86051"/>
    <n v="1.7344900000000001"/>
    <n v="3.0403799999999999"/>
  </r>
  <r>
    <x v="2"/>
    <x v="23"/>
    <x v="7"/>
    <x v="5"/>
    <n v="7.08"/>
    <n v="1325.5"/>
    <n v="609.72949000000006"/>
    <n v="0.23905999999999999"/>
    <n v="2.7999999999999998E-4"/>
    <n v="0.2661"/>
    <n v="3.9570000000000001E-2"/>
    <n v="0.72443999999999997"/>
    <n v="0.99104999999999999"/>
  </r>
  <r>
    <x v="2"/>
    <x v="23"/>
    <x v="7"/>
    <x v="6"/>
    <n v="18.13"/>
    <n v="384.02"/>
    <n v="537.62987999999996"/>
    <n v="0.18276999999999999"/>
    <n v="1.9529999999999999E-2"/>
    <n v="1.2710000000000001E-2"/>
    <n v="0.13714999999999999"/>
    <n v="0.55384"/>
    <n v="1.0733699999999999"/>
  </r>
  <r>
    <x v="2"/>
    <x v="23"/>
    <x v="7"/>
    <x v="7"/>
    <n v="0.94"/>
    <n v="300"/>
    <n v="69"/>
    <n v="7.0000000000000001E-3"/>
    <n v="6.7200000000000003E-3"/>
    <n v="1.0000000000000001E-5"/>
    <n v="1.9000000000000001E-4"/>
    <n v="2.121E-2"/>
    <n v="0.14468"/>
  </r>
  <r>
    <x v="2"/>
    <x v="23"/>
    <x v="7"/>
    <x v="8"/>
    <n v="46.77"/>
    <n v="347.82"/>
    <n v="1095.62988"/>
    <n v="0.40366000000000002"/>
    <n v="3.9699999999999996E-3"/>
    <n v="5.3069999999999999E-2"/>
    <n v="0.16428000000000001"/>
    <n v="1.2232099999999999"/>
    <n v="2.2271000000000001"/>
  </r>
  <r>
    <x v="2"/>
    <x v="23"/>
    <x v="7"/>
    <x v="9"/>
    <n v="0.46"/>
    <n v="300"/>
    <n v="36"/>
    <n v="3.4299999999999999E-3"/>
    <n v="3.3E-3"/>
    <n v="0"/>
    <n v="1.7000000000000001E-4"/>
    <n v="1.038E-2"/>
    <n v="7.5490000000000002E-2"/>
  </r>
  <r>
    <x v="2"/>
    <x v="23"/>
    <x v="7"/>
    <x v="10"/>
    <n v="3.83"/>
    <n v="567.77"/>
    <n v="198.71996999999999"/>
    <n v="6.3729999999999995E-2"/>
    <n v="3.5699999999999998E-3"/>
    <n v="2.3000000000000001E-4"/>
    <n v="2.9929999999999998E-2"/>
    <n v="0.19313"/>
    <n v="0.37252000000000002"/>
  </r>
  <r>
    <x v="2"/>
    <x v="23"/>
    <x v="8"/>
    <x v="0"/>
    <n v="47.87"/>
    <n v="394.15"/>
    <n v="1229.7402300000001"/>
    <n v="0.47825000000000001"/>
    <n v="2.3970000000000002E-2"/>
    <n v="0.22425"/>
    <n v="0.17219000000000001"/>
    <n v="1.44923"/>
    <n v="2.4534699999999998"/>
  </r>
  <r>
    <x v="2"/>
    <x v="23"/>
    <x v="8"/>
    <x v="1"/>
    <n v="13.7"/>
    <n v="405.4"/>
    <n v="121.62012"/>
    <n v="0.14399999999999999"/>
    <n v="9.9760000000000001E-2"/>
    <n v="3.16E-3"/>
    <n v="1.1209999999999999E-2"/>
    <n v="0.44162000000000001"/>
    <n v="0.23677000000000001"/>
  </r>
  <r>
    <x v="2"/>
    <x v="23"/>
    <x v="8"/>
    <x v="2"/>
    <n v="24.77"/>
    <n v="300"/>
    <n v="380.99997000000002"/>
    <n v="0.18445"/>
    <n v="1.9E-3"/>
    <n v="2.8E-3"/>
    <n v="1.3270000000000001E-2"/>
    <n v="0.55894999999999995"/>
    <n v="0.79888000000000003"/>
  </r>
  <r>
    <x v="2"/>
    <x v="23"/>
    <x v="8"/>
    <x v="3"/>
    <n v="1.54"/>
    <n v="300"/>
    <n v="60"/>
    <n v="1.1469999999999999E-2"/>
    <n v="6.0600000000000003E-3"/>
    <n v="1.7600000000000001E-3"/>
    <n v="9.5E-4"/>
    <n v="3.4750000000000003E-2"/>
    <n v="0.12581000000000001"/>
  </r>
  <r>
    <x v="2"/>
    <x v="23"/>
    <x v="8"/>
    <x v="4"/>
    <n v="152.51"/>
    <n v="780.87"/>
    <n v="6676.4375"/>
    <n v="2.8487900000000002"/>
    <n v="0"/>
    <n v="1.6898599999999999"/>
    <n v="1.4541200000000001"/>
    <n v="8.6372699999999991"/>
    <n v="11.70279"/>
  </r>
  <r>
    <x v="2"/>
    <x v="23"/>
    <x v="8"/>
    <x v="5"/>
    <n v="98.91"/>
    <n v="480.9"/>
    <n v="2938.3203100000001"/>
    <n v="1.19285"/>
    <n v="1.25E-3"/>
    <n v="1.55071"/>
    <n v="0.21401999999999999"/>
    <n v="3.6147100000000001"/>
    <n v="5.5454100000000004"/>
  </r>
  <r>
    <x v="2"/>
    <x v="23"/>
    <x v="8"/>
    <x v="6"/>
    <n v="289.95999999999998"/>
    <n v="444.48"/>
    <n v="6218.28125"/>
    <n v="3.0080499999999999"/>
    <n v="-3.1E-4"/>
    <n v="0.30271999999999999"/>
    <n v="1.1842699999999999"/>
    <n v="9.1167899999999999"/>
    <n v="11.9217"/>
  </r>
  <r>
    <x v="2"/>
    <x v="23"/>
    <x v="8"/>
    <x v="7"/>
    <n v="2.4700000000000002"/>
    <n v="300"/>
    <n v="162"/>
    <n v="1.839E-2"/>
    <n v="1.745E-2"/>
    <n v="2.0000000000000002E-5"/>
    <n v="2.5000000000000001E-4"/>
    <n v="5.5739999999999998E-2"/>
    <n v="0.33967999999999998"/>
  </r>
  <r>
    <x v="2"/>
    <x v="23"/>
    <x v="8"/>
    <x v="8"/>
    <n v="223.9"/>
    <n v="413.06"/>
    <n v="4646.8828100000001"/>
    <n v="2.2178200000000001"/>
    <n v="7.2480000000000003E-2"/>
    <n v="0.28759000000000001"/>
    <n v="0.59411000000000003"/>
    <n v="6.7212899999999998"/>
    <n v="9.0654400000000006"/>
  </r>
  <r>
    <x v="2"/>
    <x v="23"/>
    <x v="8"/>
    <x v="9"/>
    <n v="7.15"/>
    <n v="300"/>
    <n v="219"/>
    <n v="5.3240000000000003E-2"/>
    <n v="2.1579999999999998E-2"/>
    <n v="2.2699999999999999E-3"/>
    <n v="7.4099999999999999E-3"/>
    <n v="0.16134000000000001"/>
    <n v="0.4592"/>
  </r>
  <r>
    <x v="2"/>
    <x v="23"/>
    <x v="8"/>
    <x v="10"/>
    <n v="99.62"/>
    <n v="348.96"/>
    <n v="1528.4296899999999"/>
    <n v="0.87480000000000002"/>
    <n v="7.4569999999999997E-2"/>
    <n v="1.9939999999999999E-2"/>
    <n v="0.10284"/>
    <n v="2.6578200000000001"/>
    <n v="3.1234199999999999"/>
  </r>
  <r>
    <x v="2"/>
    <x v="24"/>
    <x v="0"/>
    <x v="0"/>
    <n v="10.47"/>
    <n v="300"/>
    <n v="159"/>
    <n v="8.6489999999999997E-2"/>
    <n v="5.3089999999999998E-2"/>
    <n v="1.9000000000000001E-4"/>
    <n v="8.2799999999999992E-3"/>
    <n v="0.26478000000000002"/>
    <n v="0.33190999999999998"/>
  </r>
  <r>
    <x v="2"/>
    <x v="24"/>
    <x v="0"/>
    <x v="1"/>
    <n v="39.119999999999997"/>
    <n v="311.81"/>
    <n v="982.20025999999996"/>
    <n v="0.32074000000000003"/>
    <n v="6.3250000000000001E-2"/>
    <n v="4.061E-2"/>
    <n v="6.7070000000000005E-2"/>
    <n v="0.97843999999999998"/>
    <n v="2.0377000000000001"/>
  </r>
  <r>
    <x v="2"/>
    <x v="24"/>
    <x v="0"/>
    <x v="2"/>
    <n v="0.16"/>
    <n v="300"/>
    <n v="12"/>
    <n v="1.1900000000000001E-3"/>
    <n v="1.01E-3"/>
    <n v="0"/>
    <n v="2.0000000000000002E-5"/>
    <n v="3.6099999999999999E-3"/>
    <n v="2.5049999999999999E-2"/>
  </r>
  <r>
    <x v="2"/>
    <x v="24"/>
    <x v="0"/>
    <x v="3"/>
    <n v="0.39"/>
    <n v="300"/>
    <n v="21"/>
    <n v="2.8999999999999998E-3"/>
    <n v="2.6900000000000001E-3"/>
    <n v="2.0000000000000002E-5"/>
    <n v="1.0000000000000001E-5"/>
    <n v="8.8000000000000005E-3"/>
    <n v="4.3839999999999997E-2"/>
  </r>
  <r>
    <x v="2"/>
    <x v="24"/>
    <x v="0"/>
    <x v="4"/>
    <n v="26.67"/>
    <n v="722.17"/>
    <n v="2087.0800800000002"/>
    <n v="0.53551000000000004"/>
    <n v="0"/>
    <n v="3.2009999999999997E-2"/>
    <n v="0.14560000000000001"/>
    <n v="1.6227499999999999"/>
    <n v="3.6039699999999999"/>
  </r>
  <r>
    <x v="2"/>
    <x v="24"/>
    <x v="0"/>
    <x v="5"/>
    <n v="19.66"/>
    <n v="422.55"/>
    <n v="747.91992000000005"/>
    <n v="0.19198000000000001"/>
    <n v="1.2070000000000001E-2"/>
    <n v="3.5770000000000003E-2"/>
    <n v="2.9350000000000001E-2"/>
    <n v="0.58177000000000001"/>
    <n v="1.47332"/>
  </r>
  <r>
    <x v="2"/>
    <x v="24"/>
    <x v="0"/>
    <x v="6"/>
    <n v="9.77"/>
    <n v="500.51"/>
    <n v="525.54003999999998"/>
    <n v="0.11877"/>
    <n v="2.2000000000000001E-4"/>
    <n v="3.8000000000000002E-4"/>
    <n v="3.372E-2"/>
    <n v="0.3599"/>
    <n v="1.0081800000000001"/>
  </r>
  <r>
    <x v="2"/>
    <x v="24"/>
    <x v="0"/>
    <x v="7"/>
    <n v="0.78"/>
    <n v="300"/>
    <n v="48"/>
    <n v="5.8100000000000001E-3"/>
    <n v="5.4799999999999996E-3"/>
    <n v="0"/>
    <n v="8.0000000000000007E-5"/>
    <n v="1.7600000000000001E-2"/>
    <n v="0.1002"/>
  </r>
  <r>
    <x v="2"/>
    <x v="24"/>
    <x v="0"/>
    <x v="8"/>
    <n v="12.28"/>
    <n v="407.62"/>
    <n v="550.29003999999998"/>
    <n v="0.12457"/>
    <n v="9.1599999999999997E-3"/>
    <n v="3.5100000000000001E-3"/>
    <n v="1.9529999999999999E-2"/>
    <n v="0.37747000000000003"/>
    <n v="1.0907500000000001"/>
  </r>
  <r>
    <x v="2"/>
    <x v="24"/>
    <x v="0"/>
    <x v="9"/>
    <n v="14.18"/>
    <n v="300"/>
    <n v="372"/>
    <n v="0.10559"/>
    <n v="5.3299999999999997E-3"/>
    <n v="1.97E-3"/>
    <n v="5.2789999999999997E-2"/>
    <n v="0.31997999999999999"/>
    <n v="0.77654999999999996"/>
  </r>
  <r>
    <x v="2"/>
    <x v="24"/>
    <x v="0"/>
    <x v="10"/>
    <n v="16.29"/>
    <n v="620.03"/>
    <n v="967.24023"/>
    <n v="0.24137"/>
    <n v="2.4499999999999999E-3"/>
    <n v="1.9400000000000001E-3"/>
    <n v="4.2349999999999999E-2"/>
    <n v="0.73143999999999998"/>
    <n v="1.7202200000000001"/>
  </r>
  <r>
    <x v="2"/>
    <x v="24"/>
    <x v="1"/>
    <x v="0"/>
    <n v="157.69"/>
    <n v="413.12"/>
    <n v="3784.1484399999999"/>
    <n v="1.56125"/>
    <n v="0.19374"/>
    <n v="3.6380000000000003E-2"/>
    <n v="0.71894999999999998"/>
    <n v="4.7344799999999996"/>
    <n v="7.3578400000000004"/>
  </r>
  <r>
    <x v="2"/>
    <x v="24"/>
    <x v="1"/>
    <x v="1"/>
    <n v="329.92"/>
    <n v="300"/>
    <n v="6063"/>
    <n v="2.5244"/>
    <n v="0.73140000000000005"/>
    <n v="0.37955"/>
    <n v="2.2591600000000001"/>
    <n v="7.6664599999999998"/>
    <n v="12.65645"/>
  </r>
  <r>
    <x v="2"/>
    <x v="24"/>
    <x v="1"/>
    <x v="2"/>
    <n v="196.32"/>
    <n v="300"/>
    <n v="4533"/>
    <n v="1.46193"/>
    <n v="5.0049999999999997E-2"/>
    <n v="8.4989999999999996E-2"/>
    <n v="1.2057199999999999"/>
    <n v="4.4301000000000004"/>
    <n v="9.4625900000000005"/>
  </r>
  <r>
    <x v="2"/>
    <x v="24"/>
    <x v="1"/>
    <x v="3"/>
    <n v="0.46"/>
    <n v="300"/>
    <n v="30"/>
    <n v="3.4299999999999999E-3"/>
    <n v="3.14E-3"/>
    <n v="6.0000000000000002E-5"/>
    <n v="5.0000000000000002E-5"/>
    <n v="1.038E-2"/>
    <n v="6.2619999999999995E-2"/>
  </r>
  <r>
    <x v="2"/>
    <x v="24"/>
    <x v="1"/>
    <x v="4"/>
    <n v="139.15"/>
    <n v="1049.8800000000001"/>
    <n v="8252.09375"/>
    <n v="3.5047799999999998"/>
    <n v="1.56E-3"/>
    <n v="1.4268000000000001"/>
    <n v="4.2531299999999996"/>
    <n v="10.62454"/>
    <n v="13.66957"/>
  </r>
  <r>
    <x v="2"/>
    <x v="24"/>
    <x v="1"/>
    <x v="5"/>
    <n v="231.8"/>
    <n v="365.33"/>
    <n v="5670"/>
    <n v="2.10215"/>
    <n v="0.27538000000000001"/>
    <n v="1.3733"/>
    <n v="0.72702999999999995"/>
    <n v="6.3701600000000003"/>
    <n v="11.43788"/>
  </r>
  <r>
    <x v="2"/>
    <x v="24"/>
    <x v="1"/>
    <x v="6"/>
    <n v="958.39"/>
    <n v="418.71"/>
    <n v="32554.9375"/>
    <n v="10.66038"/>
    <n v="0"/>
    <n v="1.2324600000000001"/>
    <n v="5.5098099999999999"/>
    <n v="32.304169999999999"/>
    <n v="63.204090000000001"/>
  </r>
  <r>
    <x v="2"/>
    <x v="24"/>
    <x v="1"/>
    <x v="7"/>
    <n v="1.32"/>
    <n v="300"/>
    <n v="87"/>
    <n v="9.8300000000000002E-3"/>
    <n v="9.3600000000000003E-3"/>
    <n v="2.0000000000000002E-5"/>
    <n v="2.5999999999999998E-4"/>
    <n v="2.9790000000000001E-2"/>
    <n v="0.18160999999999999"/>
  </r>
  <r>
    <x v="2"/>
    <x v="24"/>
    <x v="1"/>
    <x v="8"/>
    <n v="733.98"/>
    <n v="367.24"/>
    <n v="18501.625"/>
    <n v="6.8479700000000001"/>
    <n v="8.6940000000000003E-2"/>
    <n v="4.1630700000000003"/>
    <n v="4.8002200000000004"/>
    <n v="20.753329999999998"/>
    <n v="36.64649"/>
  </r>
  <r>
    <x v="2"/>
    <x v="24"/>
    <x v="1"/>
    <x v="9"/>
    <n v="78.81"/>
    <n v="300"/>
    <n v="2106"/>
    <n v="0.58687"/>
    <n v="2.1409999999999998E-2"/>
    <n v="6.0000000000000001E-3"/>
    <n v="0.33293"/>
    <n v="1.77841"/>
    <n v="4.3962500000000002"/>
  </r>
  <r>
    <x v="2"/>
    <x v="24"/>
    <x v="1"/>
    <x v="10"/>
    <n v="65.400000000000006"/>
    <n v="1096.02"/>
    <n v="6126.7573199999997"/>
    <n v="1.8325100000000001"/>
    <n v="8.3900000000000002E-2"/>
    <n v="2.9340000000000001E-2"/>
    <n v="0.23724999999999999"/>
    <n v="5.5547300000000002"/>
    <n v="10.11572"/>
  </r>
  <r>
    <x v="2"/>
    <x v="24"/>
    <x v="2"/>
    <x v="0"/>
    <n v="9.7100000000000009"/>
    <n v="803.44"/>
    <n v="642.75"/>
    <n v="0.2555"/>
    <n v="1.248E-2"/>
    <n v="6.7999999999999996E-3"/>
    <n v="0.15248"/>
    <n v="0.77424000000000004"/>
    <n v="1.1004799999999999"/>
  </r>
  <r>
    <x v="2"/>
    <x v="24"/>
    <x v="2"/>
    <x v="1"/>
    <n v="228.95"/>
    <n v="300"/>
    <n v="5475"/>
    <n v="1.7086399999999999"/>
    <n v="1.413E-2"/>
    <n v="0.43024000000000001"/>
    <n v="2.4807199999999998"/>
    <n v="5.1795999999999998"/>
    <n v="11.42901"/>
  </r>
  <r>
    <x v="2"/>
    <x v="24"/>
    <x v="2"/>
    <x v="2"/>
    <n v="2.0299999999999998"/>
    <n v="300"/>
    <n v="51"/>
    <n v="1.512E-2"/>
    <n v="1.6999999999999999E-3"/>
    <n v="1.3999999999999999E-4"/>
    <n v="3.0000000000000001E-3"/>
    <n v="4.5809999999999997E-2"/>
    <n v="0.10646"/>
  </r>
  <r>
    <x v="2"/>
    <x v="24"/>
    <x v="2"/>
    <x v="3"/>
    <n v="0.67"/>
    <n v="300"/>
    <n v="42"/>
    <n v="4.9899999999999996E-3"/>
    <n v="4.4999999999999997E-3"/>
    <n v="9.0000000000000006E-5"/>
    <n v="1.3999999999999999E-4"/>
    <n v="1.512E-2"/>
    <n v="8.7669999999999998E-2"/>
  </r>
  <r>
    <x v="2"/>
    <x v="24"/>
    <x v="2"/>
    <x v="4"/>
    <n v="97.05"/>
    <n v="1259.1500000000001"/>
    <n v="7983.0395500000004"/>
    <n v="3.0994700000000002"/>
    <n v="0"/>
    <n v="4.4060899999999998"/>
    <n v="1.4236599999999999"/>
    <n v="9.3923400000000008"/>
    <n v="12.993370000000001"/>
  </r>
  <r>
    <x v="2"/>
    <x v="24"/>
    <x v="2"/>
    <x v="5"/>
    <n v="29.15"/>
    <n v="403.22"/>
    <n v="1189.5"/>
    <n v="0.30174000000000001"/>
    <n v="3.6089999999999997E-2"/>
    <n v="0.16536000000000001"/>
    <n v="0.11371000000000001"/>
    <n v="0.91437000000000002"/>
    <n v="2.32653"/>
  </r>
  <r>
    <x v="2"/>
    <x v="24"/>
    <x v="2"/>
    <x v="6"/>
    <n v="80.27"/>
    <n v="393.04"/>
    <n v="1933.7792999999999"/>
    <n v="0.80347999999999997"/>
    <n v="4.8160000000000001E-2"/>
    <n v="1.762E-2"/>
    <n v="0.31358000000000003"/>
    <n v="2.43479"/>
    <n v="3.7961499999999999"/>
  </r>
  <r>
    <x v="2"/>
    <x v="24"/>
    <x v="2"/>
    <x v="7"/>
    <n v="2.56"/>
    <n v="300"/>
    <n v="153"/>
    <n v="1.9060000000000001E-2"/>
    <n v="1.8110000000000001E-2"/>
    <n v="1.0000000000000001E-5"/>
    <n v="6.8999999999999997E-4"/>
    <n v="5.7770000000000002E-2"/>
    <n v="0.31939000000000001"/>
  </r>
  <r>
    <x v="2"/>
    <x v="24"/>
    <x v="2"/>
    <x v="8"/>
    <n v="112.72"/>
    <n v="434.82"/>
    <n v="3643.8281200000001"/>
    <n v="1.19943"/>
    <n v="2.128E-2"/>
    <n v="0.12129"/>
    <n v="1.14313"/>
    <n v="3.63462"/>
    <n v="7.0510400000000004"/>
  </r>
  <r>
    <x v="2"/>
    <x v="24"/>
    <x v="2"/>
    <x v="9"/>
    <n v="17.66"/>
    <n v="364.49"/>
    <n v="481.12011999999999"/>
    <n v="0.16769000000000001"/>
    <n v="2.0330000000000001E-2"/>
    <n v="2.2100000000000002E-3"/>
    <n v="7.0980000000000001E-2"/>
    <n v="0.50815999999999995"/>
    <n v="0.96248999999999996"/>
  </r>
  <r>
    <x v="2"/>
    <x v="24"/>
    <x v="2"/>
    <x v="10"/>
    <n v="46.97"/>
    <n v="343.19"/>
    <n v="1063.87988"/>
    <n v="0.40550000000000003"/>
    <n v="8.2000000000000007E-3"/>
    <n v="1.316E-2"/>
    <n v="0.11962"/>
    <n v="1.22915"/>
    <n v="2.15184"/>
  </r>
  <r>
    <x v="2"/>
    <x v="24"/>
    <x v="3"/>
    <x v="0"/>
    <n v="3.84"/>
    <n v="692.31"/>
    <n v="270"/>
    <n v="9.1889999999999999E-2"/>
    <n v="6.96E-3"/>
    <n v="2.6199999999999999E-3"/>
    <n v="3.7589999999999998E-2"/>
    <n v="0.27845999999999999"/>
    <n v="0.46525"/>
  </r>
  <r>
    <x v="2"/>
    <x v="24"/>
    <x v="3"/>
    <x v="1"/>
    <n v="17.64"/>
    <n v="300"/>
    <n v="315"/>
    <n v="0.13233"/>
    <n v="3.65E-3"/>
    <n v="1.448E-2"/>
    <n v="0.13169"/>
    <n v="0.40123999999999999"/>
    <n v="0.65756000000000003"/>
  </r>
  <r>
    <x v="2"/>
    <x v="24"/>
    <x v="3"/>
    <x v="2"/>
    <n v="0.06"/>
    <n v="300"/>
    <n v="6"/>
    <n v="4.4999999999999999E-4"/>
    <n v="4.0999999999999999E-4"/>
    <n v="0"/>
    <n v="1.0000000000000001E-5"/>
    <n v="1.3500000000000001E-3"/>
    <n v="1.252E-2"/>
  </r>
  <r>
    <x v="2"/>
    <x v="24"/>
    <x v="3"/>
    <x v="3"/>
    <n v="0.35"/>
    <n v="300"/>
    <n v="30"/>
    <n v="2.6099999999999999E-3"/>
    <n v="2.4399999999999999E-3"/>
    <n v="3.0000000000000001E-5"/>
    <n v="3.0000000000000001E-5"/>
    <n v="7.9000000000000008E-3"/>
    <n v="6.2619999999999995E-2"/>
  </r>
  <r>
    <x v="2"/>
    <x v="24"/>
    <x v="3"/>
    <x v="4"/>
    <n v="18.72"/>
    <n v="668.54"/>
    <n v="748.75977"/>
    <n v="0.30391000000000001"/>
    <n v="1.0000000000000001E-5"/>
    <n v="5.654E-2"/>
    <n v="0.36706"/>
    <n v="0.92098999999999998"/>
    <n v="1.31026"/>
  </r>
  <r>
    <x v="2"/>
    <x v="24"/>
    <x v="3"/>
    <x v="5"/>
    <n v="1.43"/>
    <n v="1066.5"/>
    <n v="85.319950000000006"/>
    <n v="4.2360000000000002E-2"/>
    <n v="7.1000000000000002E-4"/>
    <n v="5.7299999999999999E-3"/>
    <n v="4.5199999999999997E-3"/>
    <n v="0.12836"/>
    <n v="0.14313000000000001"/>
  </r>
  <r>
    <x v="2"/>
    <x v="24"/>
    <x v="3"/>
    <x v="6"/>
    <n v="38.83"/>
    <n v="387.48"/>
    <n v="829.2002"/>
    <n v="0.37151000000000001"/>
    <n v="0"/>
    <n v="1.0789999999999999E-2"/>
    <n v="0.25002000000000002"/>
    <n v="1.12578"/>
    <n v="1.6360699999999999"/>
  </r>
  <r>
    <x v="2"/>
    <x v="24"/>
    <x v="3"/>
    <x v="7"/>
    <n v="1.24"/>
    <n v="300"/>
    <n v="81.000010000000003"/>
    <n v="9.2300000000000004E-3"/>
    <n v="8.9499999999999996E-3"/>
    <n v="0"/>
    <n v="1.2999999999999999E-4"/>
    <n v="2.7980000000000001E-2"/>
    <n v="0.16908999999999999"/>
  </r>
  <r>
    <x v="2"/>
    <x v="24"/>
    <x v="3"/>
    <x v="8"/>
    <n v="23.87"/>
    <n v="323.20999999999998"/>
    <n v="597.93993999999998"/>
    <n v="0.19675000000000001"/>
    <n v="0.02"/>
    <n v="1.7799999999999999E-3"/>
    <n v="5.8369999999999998E-2"/>
    <n v="0.59621000000000002"/>
    <n v="1.22953"/>
  </r>
  <r>
    <x v="2"/>
    <x v="24"/>
    <x v="3"/>
    <x v="9"/>
    <n v="7.48"/>
    <n v="300"/>
    <n v="180.00002000000001"/>
    <n v="5.57E-2"/>
    <n v="7.77E-3"/>
    <n v="1.3999999999999999E-4"/>
    <n v="1.7739999999999999E-2"/>
    <n v="0.16879"/>
    <n v="0.37574999999999997"/>
  </r>
  <r>
    <x v="2"/>
    <x v="24"/>
    <x v="3"/>
    <x v="10"/>
    <n v="1.34"/>
    <n v="492.94"/>
    <n v="83.799989999999994"/>
    <n v="2.2679999999999999E-2"/>
    <n v="5.79E-3"/>
    <n v="9.1E-4"/>
    <n v="3.0500000000000002E-3"/>
    <n v="6.88E-2"/>
    <n v="0.15670000000000001"/>
  </r>
  <r>
    <x v="2"/>
    <x v="24"/>
    <x v="4"/>
    <x v="0"/>
    <n v="5.45"/>
    <n v="510.22"/>
    <n v="275.52001999999999"/>
    <n v="7.4859999999999996E-2"/>
    <n v="1.0449999999999999E-2"/>
    <n v="1.75E-3"/>
    <n v="1.8429999999999998E-2"/>
    <n v="0.22685"/>
    <n v="0.50524999999999998"/>
  </r>
  <r>
    <x v="2"/>
    <x v="24"/>
    <x v="4"/>
    <x v="1"/>
    <n v="4.58"/>
    <n v="300"/>
    <n v="162"/>
    <n v="3.3989999999999999E-2"/>
    <n v="6.1900000000000002E-3"/>
    <n v="4.9300000000000004E-3"/>
    <n v="5.1700000000000001E-3"/>
    <n v="0.10340000000000001"/>
    <n v="0.33817000000000003"/>
  </r>
  <r>
    <x v="2"/>
    <x v="24"/>
    <x v="4"/>
    <x v="2"/>
    <n v="0.47"/>
    <n v="300"/>
    <n v="39"/>
    <n v="3.5000000000000001E-3"/>
    <n v="3.15E-3"/>
    <n v="1.0000000000000001E-5"/>
    <n v="0"/>
    <n v="1.061E-2"/>
    <n v="8.1409999999999996E-2"/>
  </r>
  <r>
    <x v="2"/>
    <x v="24"/>
    <x v="4"/>
    <x v="3"/>
    <n v="1.07"/>
    <n v="300"/>
    <n v="78"/>
    <n v="7.9699999999999997E-3"/>
    <n v="7.0899999999999999E-3"/>
    <n v="1E-4"/>
    <n v="8.0000000000000007E-5"/>
    <n v="2.4150000000000001E-2"/>
    <n v="0.16281999999999999"/>
  </r>
  <r>
    <x v="2"/>
    <x v="24"/>
    <x v="4"/>
    <x v="4"/>
    <n v="7.48"/>
    <n v="1325.97"/>
    <n v="450.83008000000001"/>
    <n v="0.18201999999999999"/>
    <n v="1.42E-3"/>
    <n v="0.10578"/>
    <n v="3.422E-2"/>
    <n v="0.55259999999999998"/>
    <n v="0.73029999999999995"/>
  </r>
  <r>
    <x v="2"/>
    <x v="24"/>
    <x v="4"/>
    <x v="5"/>
    <n v="2.68"/>
    <n v="479.7"/>
    <n v="143.91003000000001"/>
    <n v="3.4750000000000003E-2"/>
    <n v="1.42E-3"/>
    <n v="1.0319999999999999E-2"/>
    <n v="1.5200000000000001E-3"/>
    <n v="0.10531"/>
    <n v="0.27387"/>
  </r>
  <r>
    <x v="2"/>
    <x v="24"/>
    <x v="4"/>
    <x v="6"/>
    <n v="1.48"/>
    <n v="300"/>
    <n v="3"/>
    <n v="2.265E-2"/>
    <n v="3.6000000000000002E-4"/>
    <n v="1.2E-4"/>
    <n v="1.8799999999999999E-3"/>
    <n v="6.8930000000000005E-2"/>
    <n v="6.2599999999999999E-3"/>
  </r>
  <r>
    <x v="2"/>
    <x v="24"/>
    <x v="4"/>
    <x v="7"/>
    <n v="2.9"/>
    <n v="300"/>
    <n v="204"/>
    <n v="2.1600000000000001E-2"/>
    <n v="2.0209999999999999E-2"/>
    <n v="3.0000000000000001E-5"/>
    <n v="1.6000000000000001E-4"/>
    <n v="6.5439999999999998E-2"/>
    <n v="0.42585000000000001"/>
  </r>
  <r>
    <x v="2"/>
    <x v="24"/>
    <x v="4"/>
    <x v="8"/>
    <n v="11.54"/>
    <n v="467.27"/>
    <n v="598.10986000000003"/>
    <n v="0.15529000000000001"/>
    <n v="2.6020000000000001E-2"/>
    <n v="3.0810000000000001E-2"/>
    <n v="4.0770000000000001E-2"/>
    <n v="0.47055999999999998"/>
    <n v="1.1359999999999999"/>
  </r>
  <r>
    <x v="2"/>
    <x v="24"/>
    <x v="4"/>
    <x v="9"/>
    <n v="3.71"/>
    <n v="303.52"/>
    <n v="200.32001"/>
    <n v="2.8289999999999999E-2"/>
    <n v="1.8120000000000001E-2"/>
    <n v="5.1999999999999995E-4"/>
    <n v="2.82E-3"/>
    <n v="8.5730000000000001E-2"/>
    <n v="0.41736000000000001"/>
  </r>
  <r>
    <x v="2"/>
    <x v="24"/>
    <x v="4"/>
    <x v="10"/>
    <n v="5.76"/>
    <n v="365.6"/>
    <n v="109.67993"/>
    <n v="5.8069999999999997E-2"/>
    <n v="1.9619999999999999E-2"/>
    <n v="7.3999999999999999E-4"/>
    <n v="6.13E-3"/>
    <n v="0.17644000000000001"/>
    <n v="0.21687000000000001"/>
  </r>
  <r>
    <x v="2"/>
    <x v="24"/>
    <x v="5"/>
    <x v="0"/>
    <n v="0.53"/>
    <n v="300"/>
    <n v="45"/>
    <n v="3.9500000000000004E-3"/>
    <n v="3.8800000000000002E-3"/>
    <n v="0"/>
    <n v="4.0000000000000003E-5"/>
    <n v="1.196E-2"/>
    <n v="9.3939999999999996E-2"/>
  </r>
  <r>
    <x v="2"/>
    <x v="24"/>
    <x v="5"/>
    <x v="1"/>
    <n v="0"/>
    <n v="373"/>
    <n v="0"/>
    <n v="0"/>
    <n v="0"/>
    <n v="0"/>
    <n v="0"/>
    <n v="0"/>
    <n v="0"/>
  </r>
  <r>
    <x v="2"/>
    <x v="24"/>
    <x v="5"/>
    <x v="2"/>
    <n v="0.06"/>
    <n v="300"/>
    <n v="6"/>
    <n v="4.4999999999999999E-4"/>
    <n v="4.0000000000000002E-4"/>
    <n v="0"/>
    <n v="0"/>
    <n v="1.3500000000000001E-3"/>
    <n v="1.252E-2"/>
  </r>
  <r>
    <x v="2"/>
    <x v="24"/>
    <x v="5"/>
    <x v="3"/>
    <n v="0.19"/>
    <n v="300"/>
    <n v="21"/>
    <n v="1.41E-3"/>
    <n v="1.31E-3"/>
    <n v="1.0000000000000001E-5"/>
    <n v="1.0000000000000001E-5"/>
    <n v="4.2900000000000004E-3"/>
    <n v="4.3839999999999997E-2"/>
  </r>
  <r>
    <x v="2"/>
    <x v="24"/>
    <x v="5"/>
    <x v="4"/>
    <n v="0.69"/>
    <n v="1221.75"/>
    <n v="97.739990000000006"/>
    <n v="1.9519999999999999E-2"/>
    <n v="0"/>
    <n v="7.6E-3"/>
    <n v="1.0829999999999999E-2"/>
    <n v="5.9150000000000001E-2"/>
    <n v="0.1575"/>
  </r>
  <r>
    <x v="2"/>
    <x v="24"/>
    <x v="5"/>
    <x v="5"/>
    <n v="0.12"/>
    <n v="391"/>
    <n v="7.82"/>
    <n v="1.3500000000000001E-3"/>
    <n v="1.1E-4"/>
    <n v="8.0000000000000004E-4"/>
    <n v="2.7999999999999998E-4"/>
    <n v="4.0800000000000003E-3"/>
    <n v="1.559E-2"/>
  </r>
  <r>
    <x v="2"/>
    <x v="24"/>
    <x v="5"/>
    <x v="6"/>
    <n v="0.01"/>
    <n v="373"/>
    <n v="0"/>
    <n v="6.9999999999999994E-5"/>
    <n v="0"/>
    <n v="0"/>
    <n v="1.0000000000000001E-5"/>
    <n v="2.3000000000000001E-4"/>
    <n v="0"/>
  </r>
  <r>
    <x v="2"/>
    <x v="24"/>
    <x v="5"/>
    <x v="7"/>
    <n v="0.39"/>
    <n v="300"/>
    <n v="39"/>
    <n v="2.8999999999999998E-3"/>
    <n v="2.7599999999999999E-3"/>
    <n v="0"/>
    <n v="2.0000000000000002E-5"/>
    <n v="8.8000000000000005E-3"/>
    <n v="8.1409999999999996E-2"/>
  </r>
  <r>
    <x v="2"/>
    <x v="24"/>
    <x v="5"/>
    <x v="8"/>
    <n v="0.45"/>
    <n v="316.69"/>
    <n v="41.17"/>
    <n v="3.5699999999999998E-3"/>
    <n v="2.8900000000000002E-3"/>
    <n v="4.0000000000000003E-5"/>
    <n v="1.6000000000000001E-4"/>
    <n v="1.081E-2"/>
    <n v="8.5040000000000004E-2"/>
  </r>
  <r>
    <x v="2"/>
    <x v="24"/>
    <x v="5"/>
    <x v="9"/>
    <n v="1.45"/>
    <n v="348.16"/>
    <n v="66.149990000000003"/>
    <n v="1.2840000000000001E-2"/>
    <n v="7.2999999999999996E-4"/>
    <n v="1.89E-3"/>
    <n v="1.4659999999999999E-2"/>
    <n v="3.891E-2"/>
    <n v="0.13478999999999999"/>
  </r>
  <r>
    <x v="2"/>
    <x v="24"/>
    <x v="5"/>
    <x v="10"/>
    <n v="0.2"/>
    <n v="300"/>
    <n v="21"/>
    <n v="1.49E-3"/>
    <n v="1.4599999999999999E-3"/>
    <n v="0"/>
    <n v="0"/>
    <n v="4.5100000000000001E-3"/>
    <n v="4.3839999999999997E-2"/>
  </r>
  <r>
    <x v="2"/>
    <x v="24"/>
    <x v="6"/>
    <x v="0"/>
    <n v="3.31"/>
    <n v="465.68"/>
    <n v="158.33008000000001"/>
    <n v="5.5289999999999999E-2"/>
    <n v="9.0200000000000002E-3"/>
    <n v="7.5000000000000002E-4"/>
    <n v="1.11E-2"/>
    <n v="0.16753999999999999"/>
    <n v="0.29509999999999997"/>
  </r>
  <r>
    <x v="2"/>
    <x v="24"/>
    <x v="6"/>
    <x v="1"/>
    <n v="5.87"/>
    <n v="405.43"/>
    <n v="235.1499"/>
    <n v="6.3289999999999999E-2"/>
    <n v="5.79E-3"/>
    <n v="1.4279999999999999E-2"/>
    <n v="1.375E-2"/>
    <n v="0.19087000000000001"/>
    <n v="0.46653"/>
  </r>
  <r>
    <x v="2"/>
    <x v="24"/>
    <x v="6"/>
    <x v="2"/>
    <n v="0.38"/>
    <n v="300"/>
    <n v="27"/>
    <n v="2.8300000000000001E-3"/>
    <n v="2.48E-3"/>
    <n v="0"/>
    <n v="1.0000000000000001E-5"/>
    <n v="8.5699999999999995E-3"/>
    <n v="5.636E-2"/>
  </r>
  <r>
    <x v="2"/>
    <x v="24"/>
    <x v="6"/>
    <x v="3"/>
    <n v="0.76"/>
    <n v="300"/>
    <n v="54"/>
    <n v="5.6600000000000001E-3"/>
    <n v="5.0699999999999999E-3"/>
    <n v="1E-4"/>
    <n v="2.0000000000000002E-5"/>
    <n v="1.7149999999999999E-2"/>
    <n v="0.11272"/>
  </r>
  <r>
    <x v="2"/>
    <x v="24"/>
    <x v="6"/>
    <x v="4"/>
    <n v="18.29"/>
    <n v="788.26"/>
    <n v="1087.7998"/>
    <n v="0.38824999999999998"/>
    <n v="0"/>
    <n v="0.14906"/>
    <n v="0.24856"/>
    <n v="1.1765099999999999"/>
    <n v="1.87835"/>
  </r>
  <r>
    <x v="2"/>
    <x v="24"/>
    <x v="6"/>
    <x v="5"/>
    <n v="2.61"/>
    <n v="513.41999999999996"/>
    <n v="123.21996"/>
    <n v="3.6970000000000003E-2"/>
    <n v="1.6800000000000001E-3"/>
    <n v="1.3440000000000001E-2"/>
    <n v="7.92E-3"/>
    <n v="0.11201999999999999"/>
    <n v="0.23474999999999999"/>
  </r>
  <r>
    <x v="2"/>
    <x v="24"/>
    <x v="6"/>
    <x v="6"/>
    <n v="11.15"/>
    <n v="958.75"/>
    <n v="115.0498"/>
    <n v="0.12983"/>
    <n v="0"/>
    <n v="4.5599999999999998E-3"/>
    <n v="4.1430000000000002E-2"/>
    <n v="0.39660000000000001"/>
    <n v="0.19439000000000001"/>
  </r>
  <r>
    <x v="2"/>
    <x v="24"/>
    <x v="6"/>
    <x v="7"/>
    <n v="2.46"/>
    <n v="300"/>
    <n v="153"/>
    <n v="1.8319999999999999E-2"/>
    <n v="1.7330000000000002E-2"/>
    <n v="5.0000000000000002E-5"/>
    <n v="1.9000000000000001E-4"/>
    <n v="5.5509999999999997E-2"/>
    <n v="0.31939000000000001"/>
  </r>
  <r>
    <x v="2"/>
    <x v="24"/>
    <x v="6"/>
    <x v="8"/>
    <n v="19.97"/>
    <n v="389.62"/>
    <n v="592.21973000000003"/>
    <n v="0.19899"/>
    <n v="2.0420000000000001E-2"/>
    <n v="2.93E-2"/>
    <n v="5.6649999999999999E-2"/>
    <n v="0.60299999999999998"/>
    <n v="1.1516500000000001"/>
  </r>
  <r>
    <x v="2"/>
    <x v="24"/>
    <x v="6"/>
    <x v="9"/>
    <n v="2.64"/>
    <n v="300"/>
    <n v="138"/>
    <n v="2.385E-2"/>
    <n v="1.5299999999999999E-2"/>
    <n v="3.3E-4"/>
    <n v="1.2099999999999999E-3"/>
    <n v="7.2289999999999993E-2"/>
    <n v="0.28806999999999999"/>
  </r>
  <r>
    <x v="2"/>
    <x v="24"/>
    <x v="6"/>
    <x v="10"/>
    <n v="2.57"/>
    <n v="300"/>
    <n v="114"/>
    <n v="2.0410000000000001E-2"/>
    <n v="1.687E-2"/>
    <n v="6.9999999999999994E-5"/>
    <n v="4.0999999999999999E-4"/>
    <n v="6.2199999999999998E-2"/>
    <n v="0.23796999999999999"/>
  </r>
  <r>
    <x v="2"/>
    <x v="24"/>
    <x v="7"/>
    <x v="0"/>
    <n v="15.46"/>
    <n v="364.76"/>
    <n v="383"/>
    <n v="0.1434"/>
    <n v="3.0500000000000002E-3"/>
    <n v="1.8600000000000001E-3"/>
    <n v="5.5039999999999999E-2"/>
    <n v="0.43453999999999998"/>
    <n v="0.75578999999999996"/>
  </r>
  <r>
    <x v="2"/>
    <x v="24"/>
    <x v="7"/>
    <x v="1"/>
    <n v="14.47"/>
    <n v="300"/>
    <n v="282"/>
    <n v="0.10775"/>
    <n v="1.1999999999999999E-3"/>
    <n v="1.908E-2"/>
    <n v="4.5069999999999999E-2"/>
    <n v="0.32652999999999999"/>
    <n v="0.58867000000000003"/>
  </r>
  <r>
    <x v="2"/>
    <x v="24"/>
    <x v="7"/>
    <x v="2"/>
    <n v="0.86"/>
    <n v="300"/>
    <n v="24"/>
    <n v="6.4000000000000003E-3"/>
    <n v="4.4999999999999999E-4"/>
    <n v="2.2000000000000001E-4"/>
    <n v="3.81E-3"/>
    <n v="1.941E-2"/>
    <n v="5.0099999999999999E-2"/>
  </r>
  <r>
    <x v="2"/>
    <x v="24"/>
    <x v="7"/>
    <x v="3"/>
    <n v="0.28000000000000003"/>
    <n v="300"/>
    <n v="21"/>
    <n v="2.0899999999999998E-3"/>
    <n v="1.91E-3"/>
    <n v="3.0000000000000001E-5"/>
    <n v="3.0000000000000001E-5"/>
    <n v="6.3200000000000001E-3"/>
    <n v="4.3839999999999997E-2"/>
  </r>
  <r>
    <x v="2"/>
    <x v="24"/>
    <x v="7"/>
    <x v="4"/>
    <n v="20.34"/>
    <n v="1234.94"/>
    <n v="1938.84961"/>
    <n v="0.62051000000000001"/>
    <n v="0"/>
    <n v="0.23796"/>
    <n v="0.93249000000000004"/>
    <n v="1.8803300000000001"/>
    <n v="3.1345000000000001"/>
  </r>
  <r>
    <x v="2"/>
    <x v="24"/>
    <x v="7"/>
    <x v="5"/>
    <n v="7.54"/>
    <n v="1325.5"/>
    <n v="609.73046999999997"/>
    <n v="0.25419999999999998"/>
    <n v="4.0999999999999999E-4"/>
    <n v="0.28281000000000001"/>
    <n v="4.206E-2"/>
    <n v="0.77029999999999998"/>
    <n v="0.98665000000000003"/>
  </r>
  <r>
    <x v="2"/>
    <x v="24"/>
    <x v="7"/>
    <x v="6"/>
    <n v="19.61"/>
    <n v="383.8"/>
    <n v="568.02002000000005"/>
    <n v="0.19686999999999999"/>
    <n v="2.1420000000000002E-2"/>
    <n v="1.3610000000000001E-2"/>
    <n v="0.14691000000000001"/>
    <n v="0.59657000000000004"/>
    <n v="1.1290100000000001"/>
  </r>
  <r>
    <x v="2"/>
    <x v="24"/>
    <x v="7"/>
    <x v="7"/>
    <n v="1.21"/>
    <n v="300"/>
    <n v="81.000010000000003"/>
    <n v="9.0100000000000006E-3"/>
    <n v="8.6499999999999997E-3"/>
    <n v="1.0000000000000001E-5"/>
    <n v="2.5000000000000001E-4"/>
    <n v="2.7300000000000001E-2"/>
    <n v="0.16908999999999999"/>
  </r>
  <r>
    <x v="2"/>
    <x v="24"/>
    <x v="7"/>
    <x v="8"/>
    <n v="50.05"/>
    <n v="346.74"/>
    <n v="1137.3095699999999"/>
    <n v="0.43189"/>
    <n v="5.2599999999999999E-3"/>
    <n v="5.6660000000000002E-2"/>
    <n v="0.17538999999999999"/>
    <n v="1.3087599999999999"/>
    <n v="2.3031700000000002"/>
  </r>
  <r>
    <x v="2"/>
    <x v="24"/>
    <x v="7"/>
    <x v="9"/>
    <n v="0.61"/>
    <n v="300"/>
    <n v="45"/>
    <n v="4.5399999999999998E-3"/>
    <n v="4.3899999999999998E-3"/>
    <n v="0"/>
    <n v="2.0000000000000001E-4"/>
    <n v="1.3769999999999999E-2"/>
    <n v="9.3939999999999996E-2"/>
  </r>
  <r>
    <x v="2"/>
    <x v="24"/>
    <x v="7"/>
    <x v="10"/>
    <n v="4.22"/>
    <n v="540.30999999999995"/>
    <n v="210.71999"/>
    <n v="6.8959999999999994E-2"/>
    <n v="4.7800000000000004E-3"/>
    <n v="2.5000000000000001E-4"/>
    <n v="3.193E-2"/>
    <n v="0.20898"/>
    <n v="0.39590999999999998"/>
  </r>
  <r>
    <x v="2"/>
    <x v="24"/>
    <x v="8"/>
    <x v="0"/>
    <n v="51.09"/>
    <n v="391.88"/>
    <n v="1261.8593800000001"/>
    <n v="0.50956999999999997"/>
    <n v="2.7480000000000001E-2"/>
    <n v="0.23801"/>
    <n v="0.18276000000000001"/>
    <n v="1.5441499999999999"/>
    <n v="2.50881"/>
  </r>
  <r>
    <x v="2"/>
    <x v="24"/>
    <x v="8"/>
    <x v="1"/>
    <n v="14.06"/>
    <n v="417.11"/>
    <n v="150.16015999999999"/>
    <n v="0.14771999999999999"/>
    <n v="0.10203"/>
    <n v="3.2200000000000002E-3"/>
    <n v="1.1429999999999999E-2"/>
    <n v="0.45291999999999999"/>
    <n v="0.28922999999999999"/>
  </r>
  <r>
    <x v="2"/>
    <x v="24"/>
    <x v="8"/>
    <x v="2"/>
    <n v="26.05"/>
    <n v="300"/>
    <n v="384"/>
    <n v="0.19399"/>
    <n v="2.3500000000000001E-3"/>
    <n v="2.9399999999999999E-3"/>
    <n v="1.392E-2"/>
    <n v="0.58784000000000003"/>
    <n v="0.80159999999999998"/>
  </r>
  <r>
    <x v="2"/>
    <x v="24"/>
    <x v="8"/>
    <x v="3"/>
    <n v="1.81"/>
    <n v="300"/>
    <n v="81"/>
    <n v="1.3480000000000001E-2"/>
    <n v="7.6400000000000001E-3"/>
    <n v="1.8799999999999999E-3"/>
    <n v="1.0200000000000001E-3"/>
    <n v="4.0840000000000001E-2"/>
    <n v="0.16908999999999999"/>
  </r>
  <r>
    <x v="2"/>
    <x v="24"/>
    <x v="8"/>
    <x v="4"/>
    <n v="161.16999999999999"/>
    <n v="781.57"/>
    <n v="6768.3593799999999"/>
    <n v="3.0167899999999999"/>
    <n v="0"/>
    <n v="1.78389"/>
    <n v="1.54013"/>
    <n v="9.1463800000000006"/>
    <n v="11.808109999999999"/>
  </r>
  <r>
    <x v="2"/>
    <x v="24"/>
    <x v="8"/>
    <x v="5"/>
    <n v="105.11"/>
    <n v="481.2"/>
    <n v="2983.4414099999999"/>
    <n v="1.26691"/>
    <n v="1.75E-3"/>
    <n v="1.64645"/>
    <n v="0.22724"/>
    <n v="3.8391199999999999"/>
    <n v="5.6048999999999998"/>
  </r>
  <r>
    <x v="2"/>
    <x v="24"/>
    <x v="8"/>
    <x v="6"/>
    <n v="304.06"/>
    <n v="443.61"/>
    <n v="6254.8828100000001"/>
    <n v="3.1633100000000001"/>
    <n v="-3.1E-4"/>
    <n v="0.31931999999999999"/>
    <n v="1.2492099999999999"/>
    <n v="9.5872799999999998"/>
    <n v="11.9438"/>
  </r>
  <r>
    <x v="2"/>
    <x v="24"/>
    <x v="8"/>
    <x v="7"/>
    <n v="3.16"/>
    <n v="300"/>
    <n v="207.00002000000001"/>
    <n v="2.3529999999999999E-2"/>
    <n v="2.2290000000000001E-2"/>
    <n v="3.0000000000000001E-5"/>
    <n v="3.2000000000000003E-4"/>
    <n v="7.1309999999999998E-2"/>
    <n v="0.43210999999999999"/>
  </r>
  <r>
    <x v="2"/>
    <x v="24"/>
    <x v="8"/>
    <x v="8"/>
    <n v="235.29"/>
    <n v="412.13"/>
    <n v="4694.1171899999999"/>
    <n v="2.3343400000000001"/>
    <n v="7.9149999999999998E-2"/>
    <n v="0.30273"/>
    <n v="0.62538000000000005"/>
    <n v="7.0743799999999997"/>
    <n v="9.1203099999999999"/>
  </r>
  <r>
    <x v="2"/>
    <x v="24"/>
    <x v="8"/>
    <x v="9"/>
    <n v="8"/>
    <n v="300"/>
    <n v="255"/>
    <n v="5.9569999999999998E-2"/>
    <n v="2.6620000000000001E-2"/>
    <n v="2.3700000000000001E-3"/>
    <n v="7.7200000000000003E-3"/>
    <n v="0.18053"/>
    <n v="0.53230999999999995"/>
  </r>
  <r>
    <x v="2"/>
    <x v="24"/>
    <x v="8"/>
    <x v="10"/>
    <n v="104.08"/>
    <n v="348.3"/>
    <n v="1553.4101599999999"/>
    <n v="0.91335999999999995"/>
    <n v="7.6829999999999996E-2"/>
    <n v="2.0820000000000002E-2"/>
    <n v="0.10735"/>
    <n v="2.77467"/>
    <n v="3.16133"/>
  </r>
  <r>
    <x v="2"/>
    <x v="25"/>
    <x v="0"/>
    <x v="0"/>
    <n v="11.07"/>
    <n v="300"/>
    <n v="180"/>
    <n v="9.0959999999999999E-2"/>
    <n v="5.4789999999999998E-2"/>
    <n v="2.0000000000000001E-4"/>
    <n v="9.0600000000000003E-3"/>
    <n v="0.27832000000000001"/>
    <n v="0.37407000000000001"/>
  </r>
  <r>
    <x v="2"/>
    <x v="25"/>
    <x v="0"/>
    <x v="1"/>
    <n v="42.82"/>
    <n v="311.83999999999997"/>
    <n v="1153.7998"/>
    <n v="0.34938000000000002"/>
    <n v="6.3589999999999994E-2"/>
    <n v="4.5240000000000002E-2"/>
    <n v="7.4709999999999999E-2"/>
    <n v="1.0652299999999999"/>
    <n v="2.3829899999999999"/>
  </r>
  <r>
    <x v="2"/>
    <x v="25"/>
    <x v="0"/>
    <x v="2"/>
    <n v="0.21"/>
    <n v="300"/>
    <n v="15"/>
    <n v="1.56E-3"/>
    <n v="1.33E-3"/>
    <n v="0"/>
    <n v="2.0000000000000002E-5"/>
    <n v="4.7400000000000003E-3"/>
    <n v="3.117E-2"/>
  </r>
  <r>
    <x v="2"/>
    <x v="25"/>
    <x v="0"/>
    <x v="3"/>
    <n v="0.5"/>
    <n v="300"/>
    <n v="33"/>
    <n v="3.7200000000000002E-3"/>
    <n v="3.4499999999999999E-3"/>
    <n v="2.0000000000000002E-5"/>
    <n v="1.0000000000000001E-5"/>
    <n v="1.128E-2"/>
    <n v="6.8580000000000002E-2"/>
  </r>
  <r>
    <x v="2"/>
    <x v="25"/>
    <x v="0"/>
    <x v="4"/>
    <n v="30.16"/>
    <n v="666.82"/>
    <n v="2327.19922"/>
    <n v="0.59326999999999996"/>
    <n v="0"/>
    <n v="3.5360000000000003E-2"/>
    <n v="0.16084999999999999"/>
    <n v="1.7978000000000001"/>
    <n v="4.0542199999999999"/>
  </r>
  <r>
    <x v="2"/>
    <x v="25"/>
    <x v="0"/>
    <x v="5"/>
    <n v="21.57"/>
    <n v="425.32"/>
    <n v="812.36035000000004"/>
    <n v="0.21215000000000001"/>
    <n v="1.294E-2"/>
    <n v="3.9800000000000002E-2"/>
    <n v="3.2669999999999998E-2"/>
    <n v="0.64288000000000001"/>
    <n v="1.5915999999999999"/>
  </r>
  <r>
    <x v="2"/>
    <x v="25"/>
    <x v="0"/>
    <x v="6"/>
    <n v="11.07"/>
    <n v="508.49"/>
    <n v="661.04003999999998"/>
    <n v="0.13517999999999999"/>
    <n v="2.5999999999999998E-4"/>
    <n v="4.2999999999999999E-4"/>
    <n v="3.798E-2"/>
    <n v="0.40962999999999999"/>
    <n v="1.2598400000000001"/>
  </r>
  <r>
    <x v="2"/>
    <x v="25"/>
    <x v="0"/>
    <x v="7"/>
    <n v="0.98"/>
    <n v="300"/>
    <n v="60"/>
    <n v="7.3000000000000001E-3"/>
    <n v="6.8799999999999998E-3"/>
    <n v="0"/>
    <n v="1E-4"/>
    <n v="2.2110000000000001E-2"/>
    <n v="0.12469"/>
  </r>
  <r>
    <x v="2"/>
    <x v="25"/>
    <x v="0"/>
    <x v="8"/>
    <n v="14.06"/>
    <n v="409.77"/>
    <n v="729.39013999999997"/>
    <n v="0.14266999999999999"/>
    <n v="1.145E-2"/>
    <n v="4.0000000000000001E-3"/>
    <n v="2.2270000000000002E-2"/>
    <n v="0.43234"/>
    <n v="1.43818"/>
  </r>
  <r>
    <x v="2"/>
    <x v="25"/>
    <x v="0"/>
    <x v="9"/>
    <n v="15.49"/>
    <n v="300"/>
    <n v="393"/>
    <n v="0.11534999999999999"/>
    <n v="6.3200000000000001E-3"/>
    <n v="2.15E-3"/>
    <n v="5.765E-2"/>
    <n v="0.34954000000000002"/>
    <n v="0.81672"/>
  </r>
  <r>
    <x v="2"/>
    <x v="25"/>
    <x v="0"/>
    <x v="10"/>
    <n v="18.46"/>
    <n v="589.49"/>
    <n v="1279.2002"/>
    <n v="0.27312999999999998"/>
    <n v="3.0999999999999999E-3"/>
    <n v="2.1800000000000001E-3"/>
    <n v="4.7620000000000003E-2"/>
    <n v="0.82765999999999995"/>
    <n v="2.2877299999999998"/>
  </r>
  <r>
    <x v="2"/>
    <x v="25"/>
    <x v="1"/>
    <x v="0"/>
    <n v="167.31"/>
    <n v="410.05"/>
    <n v="3944.7033700000002"/>
    <n v="1.65917"/>
    <n v="0.20366999999999999"/>
    <n v="3.8699999999999998E-2"/>
    <n v="0.76488"/>
    <n v="5.0312000000000001"/>
    <n v="7.6450199999999997"/>
  </r>
  <r>
    <x v="2"/>
    <x v="25"/>
    <x v="1"/>
    <x v="1"/>
    <n v="350.49"/>
    <n v="300"/>
    <n v="6170.9995099999996"/>
    <n v="2.6775799999999998"/>
    <n v="0.77403"/>
    <n v="0.40279999999999999"/>
    <n v="2.39757"/>
    <n v="8.1306399999999996"/>
    <n v="12.824400000000001"/>
  </r>
  <r>
    <x v="2"/>
    <x v="25"/>
    <x v="1"/>
    <x v="2"/>
    <n v="211.94"/>
    <n v="300"/>
    <n v="4686"/>
    <n v="1.5782499999999999"/>
    <n v="5.8279999999999998E-2"/>
    <n v="9.1380000000000003E-2"/>
    <n v="1.29637"/>
    <n v="4.7825800000000003"/>
    <n v="9.7383100000000002"/>
  </r>
  <r>
    <x v="2"/>
    <x v="25"/>
    <x v="1"/>
    <x v="3"/>
    <n v="0.57999999999999996"/>
    <n v="300"/>
    <n v="36"/>
    <n v="4.3200000000000001E-3"/>
    <n v="3.96E-3"/>
    <n v="8.0000000000000007E-5"/>
    <n v="6.9999999999999994E-5"/>
    <n v="1.3089999999999999E-2"/>
    <n v="7.4810000000000001E-2"/>
  </r>
  <r>
    <x v="2"/>
    <x v="25"/>
    <x v="1"/>
    <x v="4"/>
    <n v="147.15"/>
    <n v="1052.04"/>
    <n v="8416.34375"/>
    <n v="3.7136900000000002"/>
    <n v="1.56E-3"/>
    <n v="1.50587"/>
    <n v="4.5108300000000003"/>
    <n v="11.25761"/>
    <n v="13.87524"/>
  </r>
  <r>
    <x v="2"/>
    <x v="25"/>
    <x v="1"/>
    <x v="5"/>
    <n v="247.7"/>
    <n v="365.38"/>
    <n v="5809.5625"/>
    <n v="2.2463600000000001"/>
    <n v="0.29433999999999999"/>
    <n v="1.4672799999999999"/>
    <n v="0.77678000000000003"/>
    <n v="6.80715"/>
    <n v="11.666790000000001"/>
  </r>
  <r>
    <x v="2"/>
    <x v="25"/>
    <x v="1"/>
    <x v="6"/>
    <n v="1038.25"/>
    <n v="416.59"/>
    <n v="33269.125"/>
    <n v="11.486190000000001"/>
    <n v="0"/>
    <n v="1.3236000000000001"/>
    <n v="5.9172399999999996"/>
    <n v="34.806649999999998"/>
    <n v="64.364999999999995"/>
  </r>
  <r>
    <x v="2"/>
    <x v="25"/>
    <x v="1"/>
    <x v="7"/>
    <n v="1.68"/>
    <n v="300"/>
    <n v="108.00001"/>
    <n v="1.251E-2"/>
    <n v="1.1900000000000001E-2"/>
    <n v="3.0000000000000001E-5"/>
    <n v="3.3E-4"/>
    <n v="3.7909999999999999E-2"/>
    <n v="0.22444"/>
  </r>
  <r>
    <x v="2"/>
    <x v="25"/>
    <x v="1"/>
    <x v="8"/>
    <n v="785.4"/>
    <n v="366.95"/>
    <n v="18868.625"/>
    <n v="7.3163299999999998"/>
    <n v="9.3200000000000005E-2"/>
    <n v="4.4413299999999998"/>
    <n v="5.1222700000000003"/>
    <n v="22.172609999999999"/>
    <n v="37.213720000000002"/>
  </r>
  <r>
    <x v="2"/>
    <x v="25"/>
    <x v="1"/>
    <x v="9"/>
    <n v="86.32"/>
    <n v="300"/>
    <n v="2253"/>
    <n v="0.64280000000000004"/>
    <n v="2.4330000000000001E-2"/>
    <n v="6.5300000000000002E-3"/>
    <n v="0.36247000000000001"/>
    <n v="1.94787"/>
    <n v="4.6821200000000003"/>
  </r>
  <r>
    <x v="2"/>
    <x v="25"/>
    <x v="1"/>
    <x v="10"/>
    <n v="71.39"/>
    <n v="1095.93"/>
    <n v="6564.6020500000004"/>
    <n v="1.99546"/>
    <n v="9.1990000000000002E-2"/>
    <n v="3.193E-2"/>
    <n v="0.25813999999999998"/>
    <n v="6.0485100000000003"/>
    <n v="10.79129"/>
  </r>
  <r>
    <x v="2"/>
    <x v="25"/>
    <x v="2"/>
    <x v="0"/>
    <n v="10.58"/>
    <n v="767.38"/>
    <n v="667.62012000000004"/>
    <n v="0.27206999999999998"/>
    <n v="1.5480000000000001E-2"/>
    <n v="7.1799999999999998E-3"/>
    <n v="0.16100999999999999"/>
    <n v="0.82445999999999997"/>
    <n v="1.1454800000000001"/>
  </r>
  <r>
    <x v="2"/>
    <x v="25"/>
    <x v="2"/>
    <x v="1"/>
    <n v="247.63"/>
    <n v="300"/>
    <n v="5604"/>
    <n v="1.8477399999999999"/>
    <n v="1.498E-2"/>
    <n v="0.46537000000000001"/>
    <n v="2.68329"/>
    <n v="5.6011300000000004"/>
    <n v="11.64607"/>
  </r>
  <r>
    <x v="2"/>
    <x v="25"/>
    <x v="2"/>
    <x v="2"/>
    <n v="2.23"/>
    <n v="300"/>
    <n v="60"/>
    <n v="1.661E-2"/>
    <n v="2.2899999999999999E-3"/>
    <n v="1.4999999999999999E-4"/>
    <n v="3.2000000000000002E-3"/>
    <n v="5.0319999999999997E-2"/>
    <n v="0.12469"/>
  </r>
  <r>
    <x v="2"/>
    <x v="25"/>
    <x v="2"/>
    <x v="3"/>
    <n v="0.86"/>
    <n v="300"/>
    <n v="57"/>
    <n v="6.4000000000000003E-3"/>
    <n v="5.7600000000000004E-3"/>
    <n v="1.2E-4"/>
    <n v="1.8000000000000001E-4"/>
    <n v="1.941E-2"/>
    <n v="0.11846"/>
  </r>
  <r>
    <x v="2"/>
    <x v="25"/>
    <x v="2"/>
    <x v="4"/>
    <n v="103.54"/>
    <n v="1260.58"/>
    <n v="8181.15625"/>
    <n v="3.3025500000000001"/>
    <n v="0"/>
    <n v="4.6930199999999997"/>
    <n v="1.51675"/>
    <n v="10.007720000000001"/>
    <n v="13.25503"/>
  </r>
  <r>
    <x v="2"/>
    <x v="25"/>
    <x v="2"/>
    <x v="5"/>
    <n v="32.54"/>
    <n v="401.01"/>
    <n v="1359.4394500000001"/>
    <n v="0.33549000000000001"/>
    <n v="4.07E-2"/>
    <n v="0.18315000000000001"/>
    <n v="0.12595000000000001"/>
    <n v="1.0166299999999999"/>
    <n v="2.6498699999999999"/>
  </r>
  <r>
    <x v="2"/>
    <x v="25"/>
    <x v="2"/>
    <x v="6"/>
    <n v="85.29"/>
    <n v="393.85"/>
    <n v="1977.15039"/>
    <n v="0.85255999999999998"/>
    <n v="5.1279999999999999E-2"/>
    <n v="1.8669999999999999E-2"/>
    <n v="0.33229999999999998"/>
    <n v="2.58351"/>
    <n v="3.8618000000000001"/>
  </r>
  <r>
    <x v="2"/>
    <x v="25"/>
    <x v="2"/>
    <x v="7"/>
    <n v="3.19"/>
    <n v="300"/>
    <n v="189"/>
    <n v="2.375E-2"/>
    <n v="2.256E-2"/>
    <n v="2.0000000000000002E-5"/>
    <n v="8.7000000000000001E-4"/>
    <n v="7.1980000000000002E-2"/>
    <n v="0.39277000000000001"/>
  </r>
  <r>
    <x v="2"/>
    <x v="25"/>
    <x v="2"/>
    <x v="8"/>
    <n v="121.83"/>
    <n v="433.43"/>
    <n v="3948.5314899999998"/>
    <n v="1.2974399999999999"/>
    <n v="2.6509999999999999E-2"/>
    <n v="0.13120999999999999"/>
    <n v="1.23661"/>
    <n v="3.9316300000000002"/>
    <n v="7.6154200000000003"/>
  </r>
  <r>
    <x v="2"/>
    <x v="25"/>
    <x v="2"/>
    <x v="9"/>
    <n v="19.079999999999998"/>
    <n v="363.69"/>
    <n v="516.43993999999998"/>
    <n v="0.18051"/>
    <n v="2.3630000000000002E-2"/>
    <n v="2.3500000000000001E-3"/>
    <n v="7.5569999999999998E-2"/>
    <n v="0.54700000000000004"/>
    <n v="1.0289900000000001"/>
  </r>
  <r>
    <x v="2"/>
    <x v="25"/>
    <x v="2"/>
    <x v="10"/>
    <n v="50.23"/>
    <n v="341.82"/>
    <n v="1114.31934"/>
    <n v="0.43315999999999999"/>
    <n v="1.03E-2"/>
    <n v="1.4E-2"/>
    <n v="0.1273"/>
    <n v="1.3129599999999999"/>
    <n v="2.24613"/>
  </r>
  <r>
    <x v="2"/>
    <x v="25"/>
    <x v="3"/>
    <x v="0"/>
    <n v="4.28"/>
    <n v="647.73"/>
    <n v="285"/>
    <n v="9.8970000000000002E-2"/>
    <n v="8.9300000000000004E-3"/>
    <n v="2.7799999999999999E-3"/>
    <n v="3.9879999999999999E-2"/>
    <n v="0.2999"/>
    <n v="0.49435000000000001"/>
  </r>
  <r>
    <x v="2"/>
    <x v="25"/>
    <x v="3"/>
    <x v="1"/>
    <n v="18.72"/>
    <n v="300"/>
    <n v="324"/>
    <n v="0.14038"/>
    <n v="4.0499999999999998E-3"/>
    <n v="1.5339999999999999E-2"/>
    <n v="0.13951"/>
    <n v="0.42560999999999999"/>
    <n v="0.67332999999999998"/>
  </r>
  <r>
    <x v="2"/>
    <x v="25"/>
    <x v="3"/>
    <x v="2"/>
    <n v="0.1"/>
    <n v="300"/>
    <n v="12"/>
    <n v="7.3999999999999999E-4"/>
    <n v="6.8000000000000005E-4"/>
    <n v="0"/>
    <n v="2.0000000000000002E-5"/>
    <n v="2.2599999999999999E-3"/>
    <n v="2.494E-2"/>
  </r>
  <r>
    <x v="2"/>
    <x v="25"/>
    <x v="3"/>
    <x v="3"/>
    <n v="0.47"/>
    <n v="300"/>
    <n v="36"/>
    <n v="3.5000000000000001E-3"/>
    <n v="3.2699999999999999E-3"/>
    <n v="4.0000000000000003E-5"/>
    <n v="5.0000000000000002E-5"/>
    <n v="1.061E-2"/>
    <n v="7.4810000000000001E-2"/>
  </r>
  <r>
    <x v="2"/>
    <x v="25"/>
    <x v="3"/>
    <x v="4"/>
    <n v="19.89"/>
    <n v="670.97"/>
    <n v="785.04003999999998"/>
    <n v="0.32340000000000002"/>
    <n v="1.0000000000000001E-5"/>
    <n v="6.0150000000000002E-2"/>
    <n v="0.39057999999999998"/>
    <n v="0.98004000000000002"/>
    <n v="1.36693"/>
  </r>
  <r>
    <x v="2"/>
    <x v="25"/>
    <x v="3"/>
    <x v="5"/>
    <n v="1.53"/>
    <n v="913.2"/>
    <n v="91.319950000000006"/>
    <n v="4.4630000000000003E-2"/>
    <n v="9.7000000000000005E-4"/>
    <n v="6.0000000000000001E-3"/>
    <n v="4.7400000000000003E-3"/>
    <n v="0.13522999999999999"/>
    <n v="0.15495999999999999"/>
  </r>
  <r>
    <x v="2"/>
    <x v="25"/>
    <x v="3"/>
    <x v="6"/>
    <n v="41.09"/>
    <n v="383.57"/>
    <n v="866.87012000000004"/>
    <n v="0.39301999999999998"/>
    <n v="0"/>
    <n v="1.142E-2"/>
    <n v="0.26443"/>
    <n v="1.1909799999999999"/>
    <n v="1.70638"/>
  </r>
  <r>
    <x v="2"/>
    <x v="25"/>
    <x v="3"/>
    <x v="7"/>
    <n v="1.62"/>
    <n v="300"/>
    <n v="114"/>
    <n v="1.206E-2"/>
    <n v="1.1679999999999999E-2"/>
    <n v="0"/>
    <n v="1.8000000000000001E-4"/>
    <n v="3.6560000000000002E-2"/>
    <n v="0.23691000000000001"/>
  </r>
  <r>
    <x v="2"/>
    <x v="25"/>
    <x v="3"/>
    <x v="8"/>
    <n v="25.85"/>
    <n v="324.13"/>
    <n v="641.78026999999997"/>
    <n v="0.21268000000000001"/>
    <n v="2.41E-2"/>
    <n v="1.9E-3"/>
    <n v="6.2300000000000001E-2"/>
    <n v="0.64448000000000005"/>
    <n v="1.3128299999999999"/>
  </r>
  <r>
    <x v="2"/>
    <x v="25"/>
    <x v="3"/>
    <x v="9"/>
    <n v="8.15"/>
    <n v="300"/>
    <n v="201"/>
    <n v="6.0690000000000001E-2"/>
    <n v="1.004E-2"/>
    <n v="1.3999999999999999E-4"/>
    <n v="1.8759999999999999E-2"/>
    <n v="0.18390999999999999"/>
    <n v="0.41771000000000003"/>
  </r>
  <r>
    <x v="2"/>
    <x v="25"/>
    <x v="3"/>
    <x v="10"/>
    <n v="1.56"/>
    <n v="449.09"/>
    <n v="98.799989999999994"/>
    <n v="2.513E-2"/>
    <n v="7.1000000000000004E-3"/>
    <n v="9.7999999999999997E-4"/>
    <n v="3.2799999999999999E-3"/>
    <n v="7.6230000000000006E-2"/>
    <n v="0.18718000000000001"/>
  </r>
  <r>
    <x v="2"/>
    <x v="25"/>
    <x v="4"/>
    <x v="0"/>
    <n v="6.11"/>
    <n v="473.45"/>
    <n v="312.47998000000001"/>
    <n v="8.2619999999999999E-2"/>
    <n v="1.366E-2"/>
    <n v="1.89E-3"/>
    <n v="1.9879999999999998E-2"/>
    <n v="0.25036000000000003"/>
    <n v="0.57945000000000002"/>
  </r>
  <r>
    <x v="2"/>
    <x v="25"/>
    <x v="4"/>
    <x v="1"/>
    <n v="5.19"/>
    <n v="300"/>
    <n v="183"/>
    <n v="3.8530000000000002E-2"/>
    <n v="8.0199999999999994E-3"/>
    <n v="5.4000000000000003E-3"/>
    <n v="5.6600000000000001E-3"/>
    <n v="0.11716"/>
    <n v="0.38030999999999998"/>
  </r>
  <r>
    <x v="2"/>
    <x v="25"/>
    <x v="4"/>
    <x v="2"/>
    <n v="0.62"/>
    <n v="300"/>
    <n v="45"/>
    <n v="4.62E-3"/>
    <n v="4.1599999999999996E-3"/>
    <n v="1.0000000000000001E-5"/>
    <n v="0"/>
    <n v="1.3990000000000001E-2"/>
    <n v="9.3520000000000006E-2"/>
  </r>
  <r>
    <x v="2"/>
    <x v="25"/>
    <x v="4"/>
    <x v="3"/>
    <n v="1.4"/>
    <n v="300"/>
    <n v="99"/>
    <n v="1.043E-2"/>
    <n v="9.2700000000000005E-3"/>
    <n v="1.2999999999999999E-4"/>
    <n v="1.1E-4"/>
    <n v="3.159E-2"/>
    <n v="0.20574000000000001"/>
  </r>
  <r>
    <x v="2"/>
    <x v="25"/>
    <x v="4"/>
    <x v="4"/>
    <n v="7.84"/>
    <n v="1293.69"/>
    <n v="465.73000999999999"/>
    <n v="0.19358"/>
    <n v="1.42E-3"/>
    <n v="0.11057"/>
    <n v="3.6429999999999997E-2"/>
    <n v="0.58762999999999999"/>
    <n v="0.75331000000000004"/>
  </r>
  <r>
    <x v="2"/>
    <x v="25"/>
    <x v="4"/>
    <x v="5"/>
    <n v="3"/>
    <n v="471.31"/>
    <n v="150.81995000000001"/>
    <n v="3.85E-2"/>
    <n v="1.98E-3"/>
    <n v="1.129E-2"/>
    <n v="1.67E-3"/>
    <n v="0.11666"/>
    <n v="0.28666999999999998"/>
  </r>
  <r>
    <x v="2"/>
    <x v="25"/>
    <x v="4"/>
    <x v="6"/>
    <n v="1.5"/>
    <n v="300"/>
    <n v="6"/>
    <n v="2.2800000000000001E-2"/>
    <n v="3.6000000000000002E-4"/>
    <n v="1.2E-4"/>
    <n v="1.89E-3"/>
    <n v="6.9379999999999997E-2"/>
    <n v="1.247E-2"/>
  </r>
  <r>
    <x v="2"/>
    <x v="25"/>
    <x v="4"/>
    <x v="7"/>
    <n v="3.75"/>
    <n v="300"/>
    <n v="255"/>
    <n v="2.793E-2"/>
    <n v="2.6120000000000001E-2"/>
    <n v="3.0000000000000001E-5"/>
    <n v="2.1000000000000001E-4"/>
    <n v="8.4620000000000001E-2"/>
    <n v="0.52993000000000001"/>
  </r>
  <r>
    <x v="2"/>
    <x v="25"/>
    <x v="4"/>
    <x v="8"/>
    <n v="13.03"/>
    <n v="447.3"/>
    <n v="666.46973000000003"/>
    <n v="0.17183000000000001"/>
    <n v="3.2890000000000003E-2"/>
    <n v="3.3149999999999999E-2"/>
    <n v="4.3880000000000002E-2"/>
    <n v="0.52068999999999999"/>
    <n v="1.2706999999999999"/>
  </r>
  <r>
    <x v="2"/>
    <x v="25"/>
    <x v="4"/>
    <x v="9"/>
    <n v="4.5599999999999996"/>
    <n v="303.07"/>
    <n v="257.60998999999998"/>
    <n v="3.4680000000000002E-2"/>
    <n v="2.3519999999999999E-2"/>
    <n v="5.6999999999999998E-4"/>
    <n v="3.0999999999999999E-3"/>
    <n v="0.1051"/>
    <n v="0.53446000000000005"/>
  </r>
  <r>
    <x v="2"/>
    <x v="25"/>
    <x v="4"/>
    <x v="10"/>
    <n v="6.12"/>
    <n v="347.22"/>
    <n v="125.00001"/>
    <n v="6.1170000000000002E-2"/>
    <n v="2.197E-2"/>
    <n v="7.5000000000000002E-4"/>
    <n v="6.2300000000000003E-3"/>
    <n v="0.18584000000000001"/>
    <n v="0.24889"/>
  </r>
  <r>
    <x v="2"/>
    <x v="25"/>
    <x v="5"/>
    <x v="0"/>
    <n v="0.73"/>
    <n v="300"/>
    <n v="60"/>
    <n v="5.4400000000000004E-3"/>
    <n v="5.3400000000000001E-3"/>
    <n v="0"/>
    <n v="5.0000000000000002E-5"/>
    <n v="1.6469999999999999E-2"/>
    <n v="0.12469"/>
  </r>
  <r>
    <x v="2"/>
    <x v="25"/>
    <x v="5"/>
    <x v="1"/>
    <n v="0.01"/>
    <n v="300"/>
    <n v="3"/>
    <n v="6.9999999999999994E-5"/>
    <n v="6.0000000000000002E-5"/>
    <n v="0"/>
    <n v="0"/>
    <n v="2.3000000000000001E-4"/>
    <n v="6.2300000000000003E-3"/>
  </r>
  <r>
    <x v="2"/>
    <x v="25"/>
    <x v="5"/>
    <x v="2"/>
    <n v="0.09"/>
    <n v="300"/>
    <n v="9"/>
    <n v="6.7000000000000002E-4"/>
    <n v="5.9999999999999995E-4"/>
    <n v="0"/>
    <n v="0"/>
    <n v="2.0300000000000001E-3"/>
    <n v="1.8700000000000001E-2"/>
  </r>
  <r>
    <x v="2"/>
    <x v="25"/>
    <x v="5"/>
    <x v="3"/>
    <n v="0.27"/>
    <n v="300"/>
    <n v="24"/>
    <n v="2.0100000000000001E-3"/>
    <n v="1.8699999999999999E-3"/>
    <n v="1.0000000000000001E-5"/>
    <n v="1.0000000000000001E-5"/>
    <n v="6.0899999999999999E-3"/>
    <n v="4.9880000000000001E-2"/>
  </r>
  <r>
    <x v="2"/>
    <x v="25"/>
    <x v="5"/>
    <x v="4"/>
    <n v="0.77"/>
    <n v="1221.75"/>
    <n v="97.739990000000006"/>
    <n v="2.1950000000000001E-2"/>
    <n v="0"/>
    <n v="8.5400000000000007E-3"/>
    <n v="1.218E-2"/>
    <n v="6.6500000000000004E-2"/>
    <n v="0.15679999999999999"/>
  </r>
  <r>
    <x v="2"/>
    <x v="25"/>
    <x v="5"/>
    <x v="5"/>
    <n v="0.15"/>
    <n v="360.67"/>
    <n v="10.82"/>
    <n v="1.6100000000000001E-3"/>
    <n v="2.3000000000000001E-4"/>
    <n v="8.8999999999999995E-4"/>
    <n v="3.1E-4"/>
    <n v="4.8900000000000002E-3"/>
    <n v="2.1749999999999999E-2"/>
  </r>
  <r>
    <x v="2"/>
    <x v="25"/>
    <x v="5"/>
    <x v="6"/>
    <n v="0.01"/>
    <n v="373"/>
    <n v="0"/>
    <n v="6.9999999999999994E-5"/>
    <n v="0"/>
    <n v="0"/>
    <n v="1.0000000000000001E-5"/>
    <n v="2.3000000000000001E-4"/>
    <n v="0"/>
  </r>
  <r>
    <x v="2"/>
    <x v="25"/>
    <x v="5"/>
    <x v="7"/>
    <n v="0.54"/>
    <n v="300"/>
    <n v="45"/>
    <n v="4.0200000000000001E-3"/>
    <n v="3.81E-3"/>
    <n v="0"/>
    <n v="3.0000000000000001E-5"/>
    <n v="1.2189999999999999E-2"/>
    <n v="9.3520000000000006E-2"/>
  </r>
  <r>
    <x v="2"/>
    <x v="25"/>
    <x v="5"/>
    <x v="8"/>
    <n v="0.64"/>
    <n v="311.42"/>
    <n v="59.17"/>
    <n v="5.0400000000000002E-3"/>
    <n v="4.1700000000000001E-3"/>
    <n v="5.0000000000000002E-5"/>
    <n v="2.1000000000000001E-4"/>
    <n v="1.5259999999999999E-2"/>
    <n v="0.12207"/>
  </r>
  <r>
    <x v="2"/>
    <x v="25"/>
    <x v="5"/>
    <x v="9"/>
    <n v="1.64"/>
    <n v="348.16"/>
    <n v="66.150019999999998"/>
    <n v="1.448E-2"/>
    <n v="1.0200000000000001E-3"/>
    <n v="2.0999999999999999E-3"/>
    <n v="1.6289999999999999E-2"/>
    <n v="4.3889999999999998E-2"/>
    <n v="0.13419"/>
  </r>
  <r>
    <x v="2"/>
    <x v="25"/>
    <x v="5"/>
    <x v="10"/>
    <n v="0.28000000000000003"/>
    <n v="300"/>
    <n v="24"/>
    <n v="2.0899999999999998E-3"/>
    <n v="2.0400000000000001E-3"/>
    <n v="0"/>
    <n v="0"/>
    <n v="6.3200000000000001E-3"/>
    <n v="4.9880000000000001E-2"/>
  </r>
  <r>
    <x v="2"/>
    <x v="25"/>
    <x v="6"/>
    <x v="0"/>
    <n v="3.74"/>
    <n v="431"/>
    <n v="185.33008000000001"/>
    <n v="5.9889999999999999E-2"/>
    <n v="1.1780000000000001E-2"/>
    <n v="7.9000000000000001E-4"/>
    <n v="1.162E-2"/>
    <n v="0.18148"/>
    <n v="0.34988999999999998"/>
  </r>
  <r>
    <x v="2"/>
    <x v="25"/>
    <x v="6"/>
    <x v="1"/>
    <n v="6.58"/>
    <n v="393.73"/>
    <n v="279.55005"/>
    <n v="7.0230000000000001E-2"/>
    <n v="7.5199999999999998E-3"/>
    <n v="1.5570000000000001E-2"/>
    <n v="1.498E-2"/>
    <n v="0.21189"/>
    <n v="0.55462999999999996"/>
  </r>
  <r>
    <x v="2"/>
    <x v="25"/>
    <x v="6"/>
    <x v="2"/>
    <n v="0.49"/>
    <n v="300"/>
    <n v="33"/>
    <n v="3.65E-3"/>
    <n v="3.1900000000000001E-3"/>
    <n v="0"/>
    <n v="1.0000000000000001E-5"/>
    <n v="1.106E-2"/>
    <n v="6.8580000000000002E-2"/>
  </r>
  <r>
    <x v="2"/>
    <x v="25"/>
    <x v="6"/>
    <x v="3"/>
    <n v="0.97"/>
    <n v="300"/>
    <n v="63"/>
    <n v="7.2199999999999999E-3"/>
    <n v="6.4700000000000001E-3"/>
    <n v="1.2999999999999999E-4"/>
    <n v="3.0000000000000001E-5"/>
    <n v="2.189E-2"/>
    <n v="0.13092000000000001"/>
  </r>
  <r>
    <x v="2"/>
    <x v="25"/>
    <x v="6"/>
    <x v="4"/>
    <n v="19.7"/>
    <n v="783.43"/>
    <n v="1104.6396500000001"/>
    <n v="0.41566999999999998"/>
    <n v="0"/>
    <n v="0.15934000000000001"/>
    <n v="0.26569999999999999"/>
    <n v="1.2596000000000001"/>
    <n v="1.9011100000000001"/>
  </r>
  <r>
    <x v="2"/>
    <x v="25"/>
    <x v="6"/>
    <x v="5"/>
    <n v="2.87"/>
    <n v="508.96"/>
    <n v="132.32996"/>
    <n v="4.0250000000000001E-2"/>
    <n v="2.16E-3"/>
    <n v="1.4489999999999999E-2"/>
    <n v="8.5400000000000007E-3"/>
    <n v="0.12198000000000001"/>
    <n v="0.25126999999999999"/>
  </r>
  <r>
    <x v="2"/>
    <x v="25"/>
    <x v="6"/>
    <x v="6"/>
    <n v="11.29"/>
    <n v="892.5"/>
    <n v="124.9502"/>
    <n v="0.13292999999999999"/>
    <n v="0"/>
    <n v="4.6499999999999996E-3"/>
    <n v="4.2270000000000002E-2"/>
    <n v="0.40600000000000003"/>
    <n v="0.21251"/>
  </r>
  <r>
    <x v="2"/>
    <x v="25"/>
    <x v="6"/>
    <x v="7"/>
    <n v="3.12"/>
    <n v="300"/>
    <n v="198"/>
    <n v="2.3230000000000001E-2"/>
    <n v="2.196E-2"/>
    <n v="6.9999999999999994E-5"/>
    <n v="2.5000000000000001E-4"/>
    <n v="7.041E-2"/>
    <n v="0.41148000000000001"/>
  </r>
  <r>
    <x v="2"/>
    <x v="25"/>
    <x v="6"/>
    <x v="8"/>
    <n v="21.82"/>
    <n v="374.02"/>
    <n v="691.92969000000005"/>
    <n v="0.21615999999999999"/>
    <n v="2.579E-2"/>
    <n v="3.1280000000000002E-2"/>
    <n v="6.0479999999999999E-2"/>
    <n v="0.65503999999999996"/>
    <n v="1.35347"/>
  </r>
  <r>
    <x v="2"/>
    <x v="25"/>
    <x v="6"/>
    <x v="9"/>
    <n v="3.23"/>
    <n v="300"/>
    <n v="176.99994000000001"/>
    <n v="2.8250000000000001E-2"/>
    <n v="1.9480000000000001E-2"/>
    <n v="3.4000000000000002E-4"/>
    <n v="1.24E-3"/>
    <n v="8.5599999999999996E-2"/>
    <n v="0.36784"/>
  </r>
  <r>
    <x v="2"/>
    <x v="25"/>
    <x v="6"/>
    <x v="10"/>
    <n v="3.07"/>
    <n v="300"/>
    <n v="150"/>
    <n v="2.4140000000000002E-2"/>
    <n v="2.0289999999999999E-2"/>
    <n v="8.0000000000000007E-5"/>
    <n v="4.4999999999999999E-4"/>
    <n v="7.3480000000000004E-2"/>
    <n v="0.31173000000000001"/>
  </r>
  <r>
    <x v="2"/>
    <x v="25"/>
    <x v="7"/>
    <x v="0"/>
    <n v="16.559999999999999"/>
    <n v="361.82"/>
    <n v="398"/>
    <n v="0.15328"/>
    <n v="4.0699999999999998E-3"/>
    <n v="1.98E-3"/>
    <n v="5.8520000000000003E-2"/>
    <n v="0.46448"/>
    <n v="0.78359000000000001"/>
  </r>
  <r>
    <x v="2"/>
    <x v="25"/>
    <x v="7"/>
    <x v="1"/>
    <n v="15.44"/>
    <n v="300"/>
    <n v="291"/>
    <n v="0.11498"/>
    <n v="1.73E-3"/>
    <n v="2.0279999999999999E-2"/>
    <n v="4.7899999999999998E-2"/>
    <n v="0.34841"/>
    <n v="0.60475000000000001"/>
  </r>
  <r>
    <x v="2"/>
    <x v="25"/>
    <x v="7"/>
    <x v="2"/>
    <n v="0.95"/>
    <n v="300"/>
    <n v="27"/>
    <n v="7.0699999999999999E-3"/>
    <n v="6.9999999999999999E-4"/>
    <n v="2.3000000000000001E-4"/>
    <n v="4.0600000000000002E-3"/>
    <n v="2.1440000000000001E-2"/>
    <n v="5.611E-2"/>
  </r>
  <r>
    <x v="2"/>
    <x v="25"/>
    <x v="7"/>
    <x v="3"/>
    <n v="0.37"/>
    <n v="300"/>
    <n v="27"/>
    <n v="2.7599999999999999E-3"/>
    <n v="2.5300000000000001E-3"/>
    <n v="4.0000000000000003E-5"/>
    <n v="3.0000000000000001E-5"/>
    <n v="8.3499999999999998E-3"/>
    <n v="5.611E-2"/>
  </r>
  <r>
    <x v="2"/>
    <x v="25"/>
    <x v="7"/>
    <x v="4"/>
    <n v="22.05"/>
    <n v="1209.49"/>
    <n v="2068.2206999999999"/>
    <n v="0.67184999999999995"/>
    <n v="0"/>
    <n v="0.25764999999999999"/>
    <n v="1.0092399999999999"/>
    <n v="2.0358999999999998"/>
    <n v="3.3372199999999999"/>
  </r>
  <r>
    <x v="2"/>
    <x v="25"/>
    <x v="7"/>
    <x v="5"/>
    <n v="8.01"/>
    <n v="1336.45"/>
    <n v="628.12987999999996"/>
    <n v="0.26978999999999997"/>
    <n v="5.2999999999999998E-4"/>
    <n v="0.30002000000000001"/>
    <n v="4.462E-2"/>
    <n v="0.81755"/>
    <n v="1.01085"/>
  </r>
  <r>
    <x v="2"/>
    <x v="25"/>
    <x v="7"/>
    <x v="6"/>
    <n v="21.14"/>
    <n v="382.35"/>
    <n v="585"/>
    <n v="0.21138999999999999"/>
    <n v="2.3369999999999998E-2"/>
    <n v="1.4540000000000001E-2"/>
    <n v="0.15695000000000001"/>
    <n v="0.64056999999999997"/>
    <n v="1.1585099999999999"/>
  </r>
  <r>
    <x v="2"/>
    <x v="25"/>
    <x v="7"/>
    <x v="7"/>
    <n v="1.57"/>
    <n v="300"/>
    <n v="108.00001"/>
    <n v="1.1690000000000001E-2"/>
    <n v="1.1209999999999999E-2"/>
    <n v="1.0000000000000001E-5"/>
    <n v="3.3E-4"/>
    <n v="3.5430000000000003E-2"/>
    <n v="0.22444"/>
  </r>
  <r>
    <x v="2"/>
    <x v="25"/>
    <x v="7"/>
    <x v="8"/>
    <n v="53.48"/>
    <n v="345.09"/>
    <n v="1183.65039"/>
    <n v="0.46127000000000001"/>
    <n v="7.0499999999999998E-3"/>
    <n v="6.0330000000000002E-2"/>
    <n v="0.18675"/>
    <n v="1.3977900000000001"/>
    <n v="2.3886699999999998"/>
  </r>
  <r>
    <x v="2"/>
    <x v="25"/>
    <x v="7"/>
    <x v="9"/>
    <n v="0.79"/>
    <n v="300"/>
    <n v="54"/>
    <n v="5.8799999999999998E-3"/>
    <n v="5.7000000000000002E-3"/>
    <n v="0"/>
    <n v="2.2000000000000001E-4"/>
    <n v="1.7829999999999999E-2"/>
    <n v="0.11222"/>
  </r>
  <r>
    <x v="2"/>
    <x v="25"/>
    <x v="7"/>
    <x v="10"/>
    <n v="4.66"/>
    <n v="513"/>
    <n v="225.71996999999999"/>
    <n v="7.4569999999999997E-2"/>
    <n v="6.3400000000000001E-3"/>
    <n v="2.5999999999999998E-4"/>
    <n v="3.3939999999999998E-2"/>
    <n v="0.22595999999999999"/>
    <n v="0.42531999999999998"/>
  </r>
  <r>
    <x v="2"/>
    <x v="25"/>
    <x v="8"/>
    <x v="0"/>
    <n v="54.47"/>
    <n v="388.79"/>
    <n v="1314.09961"/>
    <n v="0.54218999999999995"/>
    <n v="3.1780000000000003E-2"/>
    <n v="0.25202999999999998"/>
    <n v="0.19352"/>
    <n v="1.64299"/>
    <n v="2.6045799999999999"/>
  </r>
  <r>
    <x v="2"/>
    <x v="25"/>
    <x v="8"/>
    <x v="1"/>
    <n v="14.48"/>
    <n v="400.38"/>
    <n v="168.16015999999999"/>
    <n v="0.15190000000000001"/>
    <n v="0.10474"/>
    <n v="3.2799999999999999E-3"/>
    <n v="1.166E-2"/>
    <n v="0.46556999999999998"/>
    <n v="0.32534999999999997"/>
  </r>
  <r>
    <x v="2"/>
    <x v="25"/>
    <x v="8"/>
    <x v="2"/>
    <n v="27.36"/>
    <n v="300"/>
    <n v="393"/>
    <n v="0.20374"/>
    <n v="2.8700000000000002E-3"/>
    <n v="3.0799999999999998E-3"/>
    <n v="1.4590000000000001E-2"/>
    <n v="0.61739999999999995"/>
    <n v="0.81672"/>
  </r>
  <r>
    <x v="2"/>
    <x v="25"/>
    <x v="8"/>
    <x v="3"/>
    <n v="2.12"/>
    <n v="300"/>
    <n v="93"/>
    <n v="1.5789999999999998E-2"/>
    <n v="9.4900000000000002E-3"/>
    <n v="2.0100000000000001E-3"/>
    <n v="1.08E-3"/>
    <n v="4.7840000000000001E-2"/>
    <n v="0.19327"/>
  </r>
  <r>
    <x v="2"/>
    <x v="25"/>
    <x v="8"/>
    <x v="4"/>
    <n v="169.95"/>
    <n v="780.47"/>
    <n v="6852.5078100000001"/>
    <n v="3.18689"/>
    <n v="0"/>
    <n v="1.8790899999999999"/>
    <n v="1.62721"/>
    <n v="9.6618200000000005"/>
    <n v="11.90361"/>
  </r>
  <r>
    <x v="2"/>
    <x v="25"/>
    <x v="8"/>
    <x v="5"/>
    <n v="111.44"/>
    <n v="480.34"/>
    <n v="3040.5585900000001"/>
    <n v="1.3423799999999999"/>
    <n v="2.3700000000000001E-3"/>
    <n v="1.74387"/>
    <n v="0.24068000000000001"/>
    <n v="4.0678299999999998"/>
    <n v="5.68858"/>
  </r>
  <r>
    <x v="2"/>
    <x v="25"/>
    <x v="8"/>
    <x v="6"/>
    <n v="318.5"/>
    <n v="443.37"/>
    <n v="6402.2343799999999"/>
    <n v="3.3222299999999998"/>
    <n v="-3.1E-4"/>
    <n v="0.33634999999999998"/>
    <n v="1.3158300000000001"/>
    <n v="10.068849999999999"/>
    <n v="12.173120000000001"/>
  </r>
  <r>
    <x v="2"/>
    <x v="25"/>
    <x v="8"/>
    <x v="7"/>
    <n v="4.03"/>
    <n v="300"/>
    <n v="261"/>
    <n v="3.0009999999999998E-2"/>
    <n v="2.8400000000000002E-2"/>
    <n v="3.0000000000000001E-5"/>
    <n v="4.2000000000000002E-4"/>
    <n v="9.0939999999999993E-2"/>
    <n v="0.54239999999999999"/>
  </r>
  <r>
    <x v="2"/>
    <x v="25"/>
    <x v="8"/>
    <x v="8"/>
    <n v="247.02"/>
    <n v="411.27"/>
    <n v="4824.1406200000001"/>
    <n v="2.4540899999999999"/>
    <n v="8.6840000000000001E-2"/>
    <n v="0.31818000000000002"/>
    <n v="0.65730999999999995"/>
    <n v="7.4372499999999997"/>
    <n v="9.3349899999999995"/>
  </r>
  <r>
    <x v="2"/>
    <x v="25"/>
    <x v="8"/>
    <x v="9"/>
    <n v="8.99"/>
    <n v="300"/>
    <n v="297"/>
    <n v="6.6949999999999996E-2"/>
    <n v="3.2669999999999998E-2"/>
    <n v="2.4599999999999999E-3"/>
    <n v="8.0400000000000003E-3"/>
    <n v="0.20286999999999999"/>
    <n v="0.61721999999999999"/>
  </r>
  <r>
    <x v="2"/>
    <x v="25"/>
    <x v="8"/>
    <x v="10"/>
    <n v="108.69"/>
    <n v="347.36"/>
    <n v="1601.3515600000001"/>
    <n v="0.95311000000000001"/>
    <n v="7.9740000000000005E-2"/>
    <n v="2.1700000000000001E-2"/>
    <n v="0.11193"/>
    <n v="2.8951199999999999"/>
    <n v="3.2458100000000001"/>
  </r>
  <r>
    <x v="2"/>
    <x v="26"/>
    <x v="0"/>
    <x v="0"/>
    <n v="11.74"/>
    <n v="300"/>
    <n v="201"/>
    <n v="9.5949999999999994E-2"/>
    <n v="5.679E-2"/>
    <n v="2.2000000000000001E-4"/>
    <n v="9.9000000000000008E-3"/>
    <n v="0.29343999999999998"/>
    <n v="0.41583999999999999"/>
  </r>
  <r>
    <x v="2"/>
    <x v="26"/>
    <x v="0"/>
    <x v="1"/>
    <n v="46.77"/>
    <n v="311.79000000000002"/>
    <n v="1231.5595699999999"/>
    <n v="0.37995000000000001"/>
    <n v="6.4060000000000006E-2"/>
    <n v="5.015E-2"/>
    <n v="8.2830000000000001E-2"/>
    <n v="1.15787"/>
    <n v="2.5322499999999999"/>
  </r>
  <r>
    <x v="2"/>
    <x v="26"/>
    <x v="0"/>
    <x v="2"/>
    <n v="0.27"/>
    <n v="300"/>
    <n v="18"/>
    <n v="2.0100000000000001E-3"/>
    <n v="1.7099999999999999E-3"/>
    <n v="0"/>
    <n v="3.0000000000000001E-5"/>
    <n v="6.0899999999999999E-3"/>
    <n v="3.7240000000000002E-2"/>
  </r>
  <r>
    <x v="2"/>
    <x v="26"/>
    <x v="0"/>
    <x v="3"/>
    <n v="0.63"/>
    <n v="300"/>
    <n v="39"/>
    <n v="4.6899999999999997E-3"/>
    <n v="4.3499999999999997E-3"/>
    <n v="2.0000000000000002E-5"/>
    <n v="2.0000000000000002E-5"/>
    <n v="1.422E-2"/>
    <n v="8.0689999999999998E-2"/>
  </r>
  <r>
    <x v="2"/>
    <x v="26"/>
    <x v="0"/>
    <x v="4"/>
    <n v="33.950000000000003"/>
    <n v="648.77"/>
    <n v="2458.8398400000001"/>
    <n v="0.65430999999999995"/>
    <n v="0"/>
    <n v="3.8879999999999998E-2"/>
    <n v="0.17688999999999999"/>
    <n v="1.98275"/>
    <n v="4.2851499999999998"/>
  </r>
  <r>
    <x v="2"/>
    <x v="26"/>
    <x v="0"/>
    <x v="5"/>
    <n v="23.54"/>
    <n v="423.4"/>
    <n v="834.09960999999998"/>
    <n v="0.23285"/>
    <n v="1.3899999999999999E-2"/>
    <n v="4.3929999999999997E-2"/>
    <n v="3.6049999999999999E-2"/>
    <n v="0.70562000000000002"/>
    <n v="1.6279300000000001"/>
  </r>
  <r>
    <x v="2"/>
    <x v="26"/>
    <x v="0"/>
    <x v="6"/>
    <n v="12.5"/>
    <n v="508.15"/>
    <n v="726.66016000000002"/>
    <n v="0.15321000000000001"/>
    <n v="3.6000000000000002E-4"/>
    <n v="4.8999999999999998E-4"/>
    <n v="4.2619999999999998E-2"/>
    <n v="0.46428000000000003"/>
    <n v="1.3788100000000001"/>
  </r>
  <r>
    <x v="2"/>
    <x v="26"/>
    <x v="0"/>
    <x v="7"/>
    <n v="1.23"/>
    <n v="300"/>
    <n v="75"/>
    <n v="9.1599999999999997E-3"/>
    <n v="8.6499999999999997E-3"/>
    <n v="0"/>
    <n v="1.2E-4"/>
    <n v="2.776E-2"/>
    <n v="0.15515999999999999"/>
  </r>
  <r>
    <x v="2"/>
    <x v="26"/>
    <x v="0"/>
    <x v="8"/>
    <n v="16.07"/>
    <n v="408.01"/>
    <n v="820.1001"/>
    <n v="0.16303000000000001"/>
    <n v="1.417E-2"/>
    <n v="4.5500000000000002E-3"/>
    <n v="2.5309999999999999E-2"/>
    <n v="0.49403000000000002"/>
    <n v="1.6108100000000001"/>
  </r>
  <r>
    <x v="2"/>
    <x v="26"/>
    <x v="0"/>
    <x v="9"/>
    <n v="16.850000000000001"/>
    <n v="300"/>
    <n v="408.00002999999998"/>
    <n v="0.12548000000000001"/>
    <n v="7.5300000000000002E-3"/>
    <n v="2.3400000000000001E-3"/>
    <n v="6.2600000000000003E-2"/>
    <n v="0.38023000000000001"/>
    <n v="0.84409000000000001"/>
  </r>
  <r>
    <x v="2"/>
    <x v="26"/>
    <x v="0"/>
    <x v="10"/>
    <n v="20.89"/>
    <n v="570.04"/>
    <n v="1385.19055"/>
    <n v="0.30751000000000001"/>
    <n v="3.8899999999999998E-3"/>
    <n v="2.4399999999999999E-3"/>
    <n v="5.3269999999999998E-2"/>
    <n v="0.93184999999999996"/>
    <n v="2.4812599999999998"/>
  </r>
  <r>
    <x v="2"/>
    <x v="26"/>
    <x v="1"/>
    <x v="0"/>
    <n v="177.64"/>
    <n v="403.03"/>
    <n v="4163.25"/>
    <n v="1.76251"/>
    <n v="0.21464"/>
    <n v="4.113E-2"/>
    <n v="0.81301999999999996"/>
    <n v="5.3443500000000004"/>
    <n v="8.0601500000000001"/>
  </r>
  <r>
    <x v="2"/>
    <x v="26"/>
    <x v="1"/>
    <x v="1"/>
    <n v="371.46"/>
    <n v="300"/>
    <n v="6290.9995099999996"/>
    <n v="2.8337300000000001"/>
    <n v="0.81747999999999998"/>
    <n v="0.42651"/>
    <n v="2.5386799999999998"/>
    <n v="8.6038399999999999"/>
    <n v="13.01515"/>
  </r>
  <r>
    <x v="2"/>
    <x v="26"/>
    <x v="1"/>
    <x v="2"/>
    <n v="228.12"/>
    <n v="300"/>
    <n v="4854"/>
    <n v="1.6987399999999999"/>
    <n v="6.7640000000000006E-2"/>
    <n v="9.7919999999999993E-2"/>
    <n v="1.38923"/>
    <n v="5.1476899999999999"/>
    <n v="10.042210000000001"/>
  </r>
  <r>
    <x v="2"/>
    <x v="26"/>
    <x v="1"/>
    <x v="3"/>
    <n v="0.76"/>
    <n v="300"/>
    <n v="54"/>
    <n v="5.6600000000000001E-3"/>
    <n v="5.1900000000000002E-3"/>
    <n v="1E-4"/>
    <n v="9.0000000000000006E-5"/>
    <n v="1.7149999999999999E-2"/>
    <n v="0.11172"/>
  </r>
  <r>
    <x v="2"/>
    <x v="26"/>
    <x v="1"/>
    <x v="4"/>
    <n v="155.29"/>
    <n v="1050.45"/>
    <n v="8550.65625"/>
    <n v="3.9259400000000002"/>
    <n v="1.56E-3"/>
    <n v="1.5862000000000001"/>
    <n v="4.77264"/>
    <n v="11.900779999999999"/>
    <n v="14.036350000000001"/>
  </r>
  <r>
    <x v="2"/>
    <x v="26"/>
    <x v="1"/>
    <x v="5"/>
    <n v="264.05"/>
    <n v="365.15"/>
    <n v="5970.1796899999999"/>
    <n v="2.3945500000000002"/>
    <n v="0.31407000000000002"/>
    <n v="1.5636399999999999"/>
    <n v="0.82779000000000003"/>
    <n v="7.2562199999999999"/>
    <n v="11.9368"/>
  </r>
  <r>
    <x v="2"/>
    <x v="26"/>
    <x v="1"/>
    <x v="6"/>
    <n v="1120.55"/>
    <n v="414.24"/>
    <n v="34091.75"/>
    <n v="12.33243"/>
    <n v="0"/>
    <n v="1.41666"/>
    <n v="6.3332899999999999"/>
    <n v="37.371000000000002"/>
    <n v="65.732010000000002"/>
  </r>
  <r>
    <x v="2"/>
    <x v="26"/>
    <x v="1"/>
    <x v="7"/>
    <n v="2.12"/>
    <n v="300"/>
    <n v="132"/>
    <n v="1.5789999999999998E-2"/>
    <n v="1.502E-2"/>
    <n v="3.0000000000000001E-5"/>
    <n v="4.2000000000000002E-4"/>
    <n v="4.7840000000000001E-2"/>
    <n v="0.27309"/>
  </r>
  <r>
    <x v="2"/>
    <x v="26"/>
    <x v="1"/>
    <x v="8"/>
    <n v="837.95"/>
    <n v="366.57"/>
    <n v="19263.46875"/>
    <n v="7.7945000000000002"/>
    <n v="0.10043000000000001"/>
    <n v="4.7248200000000002"/>
    <n v="5.4503599999999999"/>
    <n v="23.621600000000001"/>
    <n v="37.831719999999997"/>
  </r>
  <r>
    <x v="2"/>
    <x v="26"/>
    <x v="1"/>
    <x v="9"/>
    <n v="94.21"/>
    <n v="300"/>
    <n v="2367"/>
    <n v="0.70155000000000001"/>
    <n v="2.768E-2"/>
    <n v="7.0899999999999999E-3"/>
    <n v="0.39313999999999999"/>
    <n v="2.1259199999999998"/>
    <n v="4.8969699999999996"/>
  </r>
  <r>
    <x v="2"/>
    <x v="26"/>
    <x v="1"/>
    <x v="10"/>
    <n v="77.78"/>
    <n v="1103.56"/>
    <n v="7051.7573199999997"/>
    <n v="2.1705000000000001"/>
    <n v="0.10052"/>
    <n v="3.4680000000000002E-2"/>
    <n v="0.28040999999999999"/>
    <n v="6.5789400000000002"/>
    <n v="11.535030000000001"/>
  </r>
  <r>
    <x v="2"/>
    <x v="26"/>
    <x v="2"/>
    <x v="0"/>
    <n v="11.56"/>
    <n v="714.92"/>
    <n v="700.62012000000004"/>
    <n v="0.28946"/>
    <n v="1.9259999999999999E-2"/>
    <n v="7.5700000000000003E-3"/>
    <n v="0.16957"/>
    <n v="0.87716000000000005"/>
    <n v="1.20861"/>
  </r>
  <r>
    <x v="2"/>
    <x v="26"/>
    <x v="2"/>
    <x v="1"/>
    <n v="266.72000000000003"/>
    <n v="300"/>
    <n v="5727"/>
    <n v="1.9899"/>
    <n v="1.609E-2"/>
    <n v="0.50122"/>
    <n v="2.8899599999999999"/>
    <n v="6.0319099999999999"/>
    <n v="11.848319999999999"/>
  </r>
  <r>
    <x v="2"/>
    <x v="26"/>
    <x v="2"/>
    <x v="2"/>
    <n v="2.44"/>
    <n v="300"/>
    <n v="63"/>
    <n v="1.8169999999999999E-2"/>
    <n v="2.9399999999999999E-3"/>
    <n v="1.6000000000000001E-4"/>
    <n v="3.3999999999999998E-3"/>
    <n v="5.5059999999999998E-2"/>
    <n v="0.13034000000000001"/>
  </r>
  <r>
    <x v="2"/>
    <x v="26"/>
    <x v="2"/>
    <x v="3"/>
    <n v="1.0900000000000001"/>
    <n v="300"/>
    <n v="69"/>
    <n v="8.1200000000000005E-3"/>
    <n v="7.28E-3"/>
    <n v="1.4999999999999999E-4"/>
    <n v="2.4000000000000001E-4"/>
    <n v="2.46E-2"/>
    <n v="0.14274999999999999"/>
  </r>
  <r>
    <x v="2"/>
    <x v="26"/>
    <x v="2"/>
    <x v="4"/>
    <n v="110.15"/>
    <n v="1260.33"/>
    <n v="8330.8125"/>
    <n v="3.5093399999999999"/>
    <n v="0"/>
    <n v="4.9853100000000001"/>
    <n v="1.61147"/>
    <n v="10.634359999999999"/>
    <n v="13.43655"/>
  </r>
  <r>
    <x v="2"/>
    <x v="26"/>
    <x v="2"/>
    <x v="5"/>
    <n v="36.32"/>
    <n v="400.37"/>
    <n v="1513.40039"/>
    <n v="0.37304999999999999"/>
    <n v="4.5900000000000003E-2"/>
    <n v="0.20288999999999999"/>
    <n v="0.13952000000000001"/>
    <n v="1.13046"/>
    <n v="2.9375200000000001"/>
  </r>
  <r>
    <x v="2"/>
    <x v="26"/>
    <x v="2"/>
    <x v="6"/>
    <n v="90.41"/>
    <n v="392.97"/>
    <n v="2012.01172"/>
    <n v="0.90249999999999997"/>
    <n v="5.4449999999999998E-2"/>
    <n v="1.9740000000000001E-2"/>
    <n v="0.35137000000000002"/>
    <n v="2.7348499999999998"/>
    <n v="3.9146899999999998"/>
  </r>
  <r>
    <x v="2"/>
    <x v="26"/>
    <x v="2"/>
    <x v="7"/>
    <n v="3.98"/>
    <n v="300"/>
    <n v="236.99997999999999"/>
    <n v="2.964E-2"/>
    <n v="2.8139999999999998E-2"/>
    <n v="2.0000000000000002E-5"/>
    <n v="1.09E-3"/>
    <n v="8.9810000000000001E-2"/>
    <n v="0.49031999999999998"/>
  </r>
  <r>
    <x v="2"/>
    <x v="26"/>
    <x v="2"/>
    <x v="8"/>
    <n v="131.65"/>
    <n v="429.92"/>
    <n v="4221.8281200000001"/>
    <n v="1.4022300000000001"/>
    <n v="3.3070000000000002E-2"/>
    <n v="0.14172999999999999"/>
    <n v="1.3357300000000001"/>
    <n v="4.2491899999999996"/>
    <n v="8.1222600000000007"/>
  </r>
  <r>
    <x v="2"/>
    <x v="26"/>
    <x v="2"/>
    <x v="9"/>
    <n v="20.63"/>
    <n v="358.35"/>
    <n v="555.43993999999998"/>
    <n v="0.1943"/>
    <n v="2.7629999999999998E-2"/>
    <n v="2.5000000000000001E-3"/>
    <n v="8.0280000000000004E-2"/>
    <n v="0.58877999999999997"/>
    <n v="1.1050599999999999"/>
  </r>
  <r>
    <x v="2"/>
    <x v="26"/>
    <x v="2"/>
    <x v="10"/>
    <n v="53.63"/>
    <n v="340.45"/>
    <n v="1157.5390600000001"/>
    <n v="0.46189000000000002"/>
    <n v="1.298E-2"/>
    <n v="1.487E-2"/>
    <n v="0.13513"/>
    <n v="1.4000300000000001"/>
    <n v="2.3250099999999998"/>
  </r>
  <r>
    <x v="2"/>
    <x v="26"/>
    <x v="3"/>
    <x v="0"/>
    <n v="4.79"/>
    <n v="600"/>
    <n v="306"/>
    <n v="0.10656"/>
    <n v="1.141E-2"/>
    <n v="2.9399999999999999E-3"/>
    <n v="4.2180000000000002E-2"/>
    <n v="0.32291999999999998"/>
    <n v="0.53557999999999995"/>
  </r>
  <r>
    <x v="2"/>
    <x v="26"/>
    <x v="3"/>
    <x v="1"/>
    <n v="19.84"/>
    <n v="300"/>
    <n v="336"/>
    <n v="0.14871999999999999"/>
    <n v="4.5799999999999999E-3"/>
    <n v="1.6219999999999998E-2"/>
    <n v="0.14749000000000001"/>
    <n v="0.45088"/>
    <n v="0.69513000000000003"/>
  </r>
  <r>
    <x v="2"/>
    <x v="26"/>
    <x v="3"/>
    <x v="2"/>
    <n v="0.15"/>
    <n v="300"/>
    <n v="15"/>
    <n v="1.1199999999999999E-3"/>
    <n v="1.0200000000000001E-3"/>
    <n v="0"/>
    <n v="2.0000000000000002E-5"/>
    <n v="3.3800000000000002E-3"/>
    <n v="3.1029999999999999E-2"/>
  </r>
  <r>
    <x v="2"/>
    <x v="26"/>
    <x v="3"/>
    <x v="3"/>
    <n v="0.63"/>
    <n v="300"/>
    <n v="48"/>
    <n v="4.6899999999999997E-3"/>
    <n v="4.3600000000000002E-3"/>
    <n v="6.0000000000000002E-5"/>
    <n v="6.9999999999999994E-5"/>
    <n v="1.422E-2"/>
    <n v="9.9299999999999999E-2"/>
  </r>
  <r>
    <x v="2"/>
    <x v="26"/>
    <x v="3"/>
    <x v="4"/>
    <n v="21.09"/>
    <n v="661.7"/>
    <n v="794.03998000000001"/>
    <n v="0.34311000000000003"/>
    <n v="1.0000000000000001E-5"/>
    <n v="6.3810000000000006E-2"/>
    <n v="0.41437000000000002"/>
    <n v="1.0397700000000001"/>
    <n v="1.3794200000000001"/>
  </r>
  <r>
    <x v="2"/>
    <x v="26"/>
    <x v="3"/>
    <x v="5"/>
    <n v="1.65"/>
    <n v="811"/>
    <n v="97.319950000000006"/>
    <n v="4.7039999999999998E-2"/>
    <n v="1.3699999999999999E-3"/>
    <n v="6.2700000000000004E-3"/>
    <n v="4.9500000000000004E-3"/>
    <n v="0.14255000000000001"/>
    <n v="0.16667999999999999"/>
  </r>
  <r>
    <x v="2"/>
    <x v="26"/>
    <x v="3"/>
    <x v="6"/>
    <n v="43.39"/>
    <n v="382.84"/>
    <n v="880.54003999999998"/>
    <n v="0.41488000000000003"/>
    <n v="0"/>
    <n v="1.205E-2"/>
    <n v="0.27905999999999997"/>
    <n v="1.2572099999999999"/>
    <n v="1.7263500000000001"/>
  </r>
  <r>
    <x v="2"/>
    <x v="26"/>
    <x v="3"/>
    <x v="7"/>
    <n v="2.0499999999999998"/>
    <n v="300"/>
    <n v="129"/>
    <n v="1.5270000000000001E-2"/>
    <n v="1.477E-2"/>
    <n v="1.0000000000000001E-5"/>
    <n v="2.3000000000000001E-4"/>
    <n v="4.6260000000000003E-2"/>
    <n v="0.26688000000000001"/>
  </r>
  <r>
    <x v="2"/>
    <x v="26"/>
    <x v="3"/>
    <x v="8"/>
    <n v="27.96"/>
    <n v="323.61"/>
    <n v="682.80951000000005"/>
    <n v="0.22963"/>
    <n v="2.886E-2"/>
    <n v="2.0200000000000001E-3"/>
    <n v="6.6360000000000002E-2"/>
    <n v="0.69584000000000001"/>
    <n v="1.391"/>
  </r>
  <r>
    <x v="2"/>
    <x v="26"/>
    <x v="3"/>
    <x v="9"/>
    <n v="8.92"/>
    <n v="300"/>
    <n v="231"/>
    <n v="6.6420000000000007E-2"/>
    <n v="1.289E-2"/>
    <n v="1.4999999999999999E-4"/>
    <n v="1.985E-2"/>
    <n v="0.20129"/>
    <n v="0.47789999999999999"/>
  </r>
  <r>
    <x v="2"/>
    <x v="26"/>
    <x v="3"/>
    <x v="10"/>
    <n v="1.8"/>
    <n v="436.67"/>
    <n v="104.80005"/>
    <n v="2.7740000000000001E-2"/>
    <n v="8.5500000000000003E-3"/>
    <n v="1.0399999999999999E-3"/>
    <n v="3.5100000000000001E-3"/>
    <n v="8.4110000000000004E-2"/>
    <n v="0.19875000000000001"/>
  </r>
  <r>
    <x v="2"/>
    <x v="26"/>
    <x v="4"/>
    <x v="0"/>
    <n v="6.91"/>
    <n v="465.55"/>
    <n v="372.43993999999998"/>
    <n v="9.1859999999999997E-2"/>
    <n v="1.7670000000000002E-2"/>
    <n v="2.0500000000000002E-3"/>
    <n v="2.1530000000000001E-2"/>
    <n v="0.27837000000000001"/>
    <n v="0.68971000000000005"/>
  </r>
  <r>
    <x v="2"/>
    <x v="26"/>
    <x v="4"/>
    <x v="1"/>
    <n v="5.98"/>
    <n v="300"/>
    <n v="236.99997999999999"/>
    <n v="4.4409999999999998E-2"/>
    <n v="1.073E-2"/>
    <n v="5.94E-3"/>
    <n v="6.2300000000000003E-3"/>
    <n v="0.13499"/>
    <n v="0.49031999999999998"/>
  </r>
  <r>
    <x v="2"/>
    <x v="26"/>
    <x v="4"/>
    <x v="2"/>
    <n v="0.83"/>
    <n v="300"/>
    <n v="63"/>
    <n v="6.1799999999999997E-3"/>
    <n v="5.5599999999999998E-3"/>
    <n v="2.0000000000000002E-5"/>
    <n v="1.0000000000000001E-5"/>
    <n v="1.873E-2"/>
    <n v="0.13034000000000001"/>
  </r>
  <r>
    <x v="2"/>
    <x v="26"/>
    <x v="4"/>
    <x v="3"/>
    <n v="1.82"/>
    <n v="300"/>
    <n v="126"/>
    <n v="1.355E-2"/>
    <n v="1.204E-2"/>
    <n v="1.8000000000000001E-4"/>
    <n v="1.3999999999999999E-4"/>
    <n v="4.1070000000000002E-2"/>
    <n v="0.26068000000000002"/>
  </r>
  <r>
    <x v="2"/>
    <x v="26"/>
    <x v="4"/>
    <x v="4"/>
    <n v="8.1999999999999993"/>
    <n v="1293.69"/>
    <n v="465.73000999999999"/>
    <n v="0.20513999999999999"/>
    <n v="1.42E-3"/>
    <n v="0.11534999999999999"/>
    <n v="3.8629999999999998E-2"/>
    <n v="0.62265999999999999"/>
    <n v="0.74992999999999999"/>
  </r>
  <r>
    <x v="2"/>
    <x v="26"/>
    <x v="4"/>
    <x v="5"/>
    <n v="3.38"/>
    <n v="449.05"/>
    <n v="170.64000999999999"/>
    <n v="4.2729999999999997E-2"/>
    <n v="2.7100000000000002E-3"/>
    <n v="1.234E-2"/>
    <n v="1.82E-3"/>
    <n v="0.12948999999999999"/>
    <n v="0.32572000000000001"/>
  </r>
  <r>
    <x v="2"/>
    <x v="26"/>
    <x v="4"/>
    <x v="6"/>
    <n v="1.52"/>
    <n v="300"/>
    <n v="6"/>
    <n v="2.2939999999999999E-2"/>
    <n v="3.6999999999999999E-4"/>
    <n v="1.2E-4"/>
    <n v="1.9E-3"/>
    <n v="6.9830000000000003E-2"/>
    <n v="1.2409999999999999E-2"/>
  </r>
  <r>
    <x v="2"/>
    <x v="26"/>
    <x v="4"/>
    <x v="7"/>
    <n v="4.8099999999999996"/>
    <n v="300"/>
    <n v="318"/>
    <n v="3.5819999999999998E-2"/>
    <n v="3.3489999999999999E-2"/>
    <n v="4.0000000000000003E-5"/>
    <n v="2.7E-4"/>
    <n v="0.10854"/>
    <n v="0.65790000000000004"/>
  </r>
  <r>
    <x v="2"/>
    <x v="26"/>
    <x v="4"/>
    <x v="8"/>
    <n v="14.82"/>
    <n v="424.11"/>
    <n v="759.1499"/>
    <n v="0.19067000000000001"/>
    <n v="4.1660000000000003E-2"/>
    <n v="3.5560000000000001E-2"/>
    <n v="4.7070000000000001E-2"/>
    <n v="0.57779999999999998"/>
    <n v="1.4556100000000001"/>
  </r>
  <r>
    <x v="2"/>
    <x v="26"/>
    <x v="4"/>
    <x v="9"/>
    <n v="5.62"/>
    <n v="302.74"/>
    <n v="320.90001999999998"/>
    <n v="4.265E-2"/>
    <n v="3.0380000000000001E-2"/>
    <n v="6.2E-4"/>
    <n v="3.4099999999999998E-3"/>
    <n v="0.12923999999999999"/>
    <n v="0.66290000000000004"/>
  </r>
  <r>
    <x v="2"/>
    <x v="26"/>
    <x v="4"/>
    <x v="10"/>
    <n v="6.59"/>
    <n v="336.17"/>
    <n v="158"/>
    <n v="6.5089999999999995E-2"/>
    <n v="2.5020000000000001E-2"/>
    <n v="7.6000000000000004E-4"/>
    <n v="6.3400000000000001E-3"/>
    <n v="0.19772000000000001"/>
    <n v="0.31605"/>
  </r>
  <r>
    <x v="2"/>
    <x v="26"/>
    <x v="5"/>
    <x v="0"/>
    <n v="1"/>
    <n v="300"/>
    <n v="81.000010000000003"/>
    <n v="7.45E-3"/>
    <n v="7.3099999999999997E-3"/>
    <n v="0"/>
    <n v="6.9999999999999994E-5"/>
    <n v="2.257E-2"/>
    <n v="0.16758000000000001"/>
  </r>
  <r>
    <x v="2"/>
    <x v="26"/>
    <x v="5"/>
    <x v="1"/>
    <n v="0.04"/>
    <n v="300"/>
    <n v="9"/>
    <n v="2.9999999999999997E-4"/>
    <n v="2.2000000000000001E-4"/>
    <n v="1.0000000000000001E-5"/>
    <n v="2.0000000000000002E-5"/>
    <n v="8.9999999999999998E-4"/>
    <n v="1.8620000000000001E-2"/>
  </r>
  <r>
    <x v="2"/>
    <x v="26"/>
    <x v="5"/>
    <x v="2"/>
    <n v="0.12"/>
    <n v="300"/>
    <n v="9"/>
    <n v="8.8999999999999995E-4"/>
    <n v="8.0000000000000004E-4"/>
    <n v="0"/>
    <n v="0"/>
    <n v="2.7100000000000002E-3"/>
    <n v="1.8620000000000001E-2"/>
  </r>
  <r>
    <x v="2"/>
    <x v="26"/>
    <x v="5"/>
    <x v="3"/>
    <n v="0.38"/>
    <n v="300"/>
    <n v="33"/>
    <n v="2.8300000000000001E-3"/>
    <n v="2.6199999999999999E-3"/>
    <n v="2.0000000000000002E-5"/>
    <n v="2.0000000000000002E-5"/>
    <n v="8.5699999999999995E-3"/>
    <n v="6.8269999999999997E-2"/>
  </r>
  <r>
    <x v="2"/>
    <x v="26"/>
    <x v="5"/>
    <x v="4"/>
    <n v="0.86"/>
    <n v="1308.22"/>
    <n v="117.73999000000001"/>
    <n v="2.487E-2"/>
    <n v="0"/>
    <n v="9.6799999999999994E-3"/>
    <n v="1.3809999999999999E-2"/>
    <n v="7.5359999999999996E-2"/>
    <n v="0.18664"/>
  </r>
  <r>
    <x v="2"/>
    <x v="26"/>
    <x v="5"/>
    <x v="5"/>
    <n v="0.19"/>
    <n v="345.5"/>
    <n v="13.82"/>
    <n v="1.9599999999999999E-3"/>
    <n v="4.0999999999999999E-4"/>
    <n v="9.7999999999999997E-4"/>
    <n v="3.4000000000000002E-4"/>
    <n v="5.9300000000000004E-3"/>
    <n v="2.7859999999999999E-2"/>
  </r>
  <r>
    <x v="2"/>
    <x v="26"/>
    <x v="5"/>
    <x v="6"/>
    <n v="0.01"/>
    <n v="373"/>
    <n v="0"/>
    <n v="6.9999999999999994E-5"/>
    <n v="0"/>
    <n v="0"/>
    <n v="1.0000000000000001E-5"/>
    <n v="2.3000000000000001E-4"/>
    <n v="0"/>
  </r>
  <r>
    <x v="2"/>
    <x v="26"/>
    <x v="5"/>
    <x v="7"/>
    <n v="0.74"/>
    <n v="300"/>
    <n v="60"/>
    <n v="5.5100000000000001E-3"/>
    <n v="5.2100000000000002E-3"/>
    <n v="0"/>
    <n v="5.0000000000000002E-5"/>
    <n v="1.67E-2"/>
    <n v="0.12413"/>
  </r>
  <r>
    <x v="2"/>
    <x v="26"/>
    <x v="5"/>
    <x v="8"/>
    <n v="0.89"/>
    <n v="308.68"/>
    <n v="77.17"/>
    <n v="6.9499999999999996E-3"/>
    <n v="5.8100000000000001E-3"/>
    <n v="6.0000000000000002E-5"/>
    <n v="2.7E-4"/>
    <n v="2.1059999999999999E-2"/>
    <n v="0.15876000000000001"/>
  </r>
  <r>
    <x v="2"/>
    <x v="26"/>
    <x v="5"/>
    <x v="9"/>
    <n v="1.89"/>
    <n v="341.48"/>
    <n v="85.37"/>
    <n v="1.66E-2"/>
    <n v="1.6000000000000001E-3"/>
    <n v="2.3400000000000001E-3"/>
    <n v="1.8149999999999999E-2"/>
    <n v="5.0310000000000001E-2"/>
    <n v="0.17291000000000001"/>
  </r>
  <r>
    <x v="2"/>
    <x v="26"/>
    <x v="5"/>
    <x v="10"/>
    <n v="0.39"/>
    <n v="300"/>
    <n v="33"/>
    <n v="2.8999999999999998E-3"/>
    <n v="2.8500000000000001E-3"/>
    <n v="0"/>
    <n v="1.0000000000000001E-5"/>
    <n v="8.8000000000000005E-3"/>
    <n v="6.8269999999999997E-2"/>
  </r>
  <r>
    <x v="2"/>
    <x v="26"/>
    <x v="6"/>
    <x v="0"/>
    <n v="4.25"/>
    <n v="410.45"/>
    <n v="209.33008000000001"/>
    <n v="6.5079999999999999E-2"/>
    <n v="1.504E-2"/>
    <n v="8.3000000000000001E-4"/>
    <n v="1.217E-2"/>
    <n v="0.19722000000000001"/>
    <n v="0.39798"/>
  </r>
  <r>
    <x v="2"/>
    <x v="26"/>
    <x v="6"/>
    <x v="1"/>
    <n v="7.36"/>
    <n v="387.05"/>
    <n v="301.90015"/>
    <n v="7.7719999999999997E-2"/>
    <n v="9.6699999999999998E-3"/>
    <n v="1.6889999999999999E-2"/>
    <n v="1.6250000000000001E-2"/>
    <n v="0.2346"/>
    <n v="0.59785999999999995"/>
  </r>
  <r>
    <x v="2"/>
    <x v="26"/>
    <x v="6"/>
    <x v="2"/>
    <n v="0.64"/>
    <n v="300"/>
    <n v="45"/>
    <n v="4.7699999999999999E-3"/>
    <n v="4.1599999999999996E-3"/>
    <n v="1.0000000000000001E-5"/>
    <n v="2.0000000000000002E-5"/>
    <n v="1.444E-2"/>
    <n v="9.3100000000000002E-2"/>
  </r>
  <r>
    <x v="2"/>
    <x v="26"/>
    <x v="6"/>
    <x v="3"/>
    <n v="1.23"/>
    <n v="300"/>
    <n v="78"/>
    <n v="9.1599999999999997E-3"/>
    <n v="8.1899999999999994E-3"/>
    <n v="1.6000000000000001E-4"/>
    <n v="4.0000000000000003E-5"/>
    <n v="2.776E-2"/>
    <n v="0.16137000000000001"/>
  </r>
  <r>
    <x v="2"/>
    <x v="26"/>
    <x v="6"/>
    <x v="4"/>
    <n v="21.15"/>
    <n v="787.23"/>
    <n v="1141.48047"/>
    <n v="0.44400000000000001"/>
    <n v="0"/>
    <n v="0.16997999999999999"/>
    <n v="0.28344999999999998"/>
    <n v="1.3454600000000001"/>
    <n v="1.95414"/>
  </r>
  <r>
    <x v="2"/>
    <x v="26"/>
    <x v="6"/>
    <x v="5"/>
    <n v="3.18"/>
    <n v="485.29"/>
    <n v="150.44005999999999"/>
    <n v="4.3990000000000001E-2"/>
    <n v="2.8999999999999998E-3"/>
    <n v="1.558E-2"/>
    <n v="9.1900000000000003E-3"/>
    <n v="0.13328999999999999"/>
    <n v="0.28625"/>
  </r>
  <r>
    <x v="2"/>
    <x v="26"/>
    <x v="6"/>
    <x v="6"/>
    <n v="11.43"/>
    <n v="878.57"/>
    <n v="123"/>
    <n v="0.13599"/>
    <n v="0"/>
    <n v="4.7400000000000003E-3"/>
    <n v="4.3099999999999999E-2"/>
    <n v="0.41525000000000001"/>
    <n v="0.20832000000000001"/>
  </r>
  <r>
    <x v="2"/>
    <x v="26"/>
    <x v="6"/>
    <x v="7"/>
    <n v="3.95"/>
    <n v="300"/>
    <n v="249"/>
    <n v="2.9409999999999999E-2"/>
    <n v="2.777E-2"/>
    <n v="9.0000000000000006E-5"/>
    <n v="3.2000000000000003E-4"/>
    <n v="8.9130000000000001E-2"/>
    <n v="0.51514000000000004"/>
  </r>
  <r>
    <x v="2"/>
    <x v="26"/>
    <x v="6"/>
    <x v="8"/>
    <n v="23.84"/>
    <n v="375.78"/>
    <n v="759.07030999999995"/>
    <n v="0.23501"/>
    <n v="3.2500000000000001E-2"/>
    <n v="3.3340000000000002E-2"/>
    <n v="6.447E-2"/>
    <n v="0.71214"/>
    <n v="1.47614"/>
  </r>
  <r>
    <x v="2"/>
    <x v="26"/>
    <x v="6"/>
    <x v="9"/>
    <n v="3.98"/>
    <n v="300"/>
    <n v="225"/>
    <n v="3.3829999999999999E-2"/>
    <n v="2.4740000000000002E-2"/>
    <n v="3.5E-4"/>
    <n v="1.2899999999999999E-3"/>
    <n v="0.10252"/>
    <n v="0.46549000000000001"/>
  </r>
  <r>
    <x v="2"/>
    <x v="26"/>
    <x v="6"/>
    <x v="10"/>
    <n v="3.68"/>
    <n v="300"/>
    <n v="183"/>
    <n v="2.8680000000000001E-2"/>
    <n v="2.444E-2"/>
    <n v="8.0000000000000007E-5"/>
    <n v="4.8999999999999998E-4"/>
    <n v="8.7239999999999998E-2"/>
    <n v="0.37859999999999999"/>
  </r>
  <r>
    <x v="2"/>
    <x v="26"/>
    <x v="7"/>
    <x v="0"/>
    <n v="17.71"/>
    <n v="359.13"/>
    <n v="413"/>
    <n v="0.16353000000000001"/>
    <n v="5.3800000000000002E-3"/>
    <n v="2.0999999999999999E-3"/>
    <n v="6.2030000000000002E-2"/>
    <n v="0.49553999999999998"/>
    <n v="0.81111"/>
  </r>
  <r>
    <x v="2"/>
    <x v="26"/>
    <x v="7"/>
    <x v="1"/>
    <n v="16.47"/>
    <n v="300"/>
    <n v="309"/>
    <n v="0.12265"/>
    <n v="2.4399999999999999E-3"/>
    <n v="2.1520000000000001E-2"/>
    <n v="5.083E-2"/>
    <n v="0.37165999999999999"/>
    <n v="0.63927999999999996"/>
  </r>
  <r>
    <x v="2"/>
    <x v="26"/>
    <x v="7"/>
    <x v="2"/>
    <n v="1.04"/>
    <n v="300"/>
    <n v="27"/>
    <n v="7.7400000000000004E-3"/>
    <n v="9.6000000000000002E-4"/>
    <n v="2.5000000000000001E-4"/>
    <n v="4.3099999999999996E-3"/>
    <n v="2.3470000000000001E-2"/>
    <n v="5.586E-2"/>
  </r>
  <r>
    <x v="2"/>
    <x v="26"/>
    <x v="7"/>
    <x v="3"/>
    <n v="0.49"/>
    <n v="300"/>
    <n v="36"/>
    <n v="3.65E-3"/>
    <n v="3.3500000000000001E-3"/>
    <n v="6.0000000000000002E-5"/>
    <n v="4.0000000000000003E-5"/>
    <n v="1.106E-2"/>
    <n v="7.4480000000000005E-2"/>
  </r>
  <r>
    <x v="2"/>
    <x v="26"/>
    <x v="7"/>
    <x v="4"/>
    <n v="23.81"/>
    <n v="1206.49"/>
    <n v="2123.4199199999998"/>
    <n v="0.72455000000000003"/>
    <n v="0"/>
    <n v="0.27786"/>
    <n v="1.0880399999999999"/>
    <n v="2.1956199999999999"/>
    <n v="3.4120200000000001"/>
  </r>
  <r>
    <x v="2"/>
    <x v="26"/>
    <x v="7"/>
    <x v="5"/>
    <n v="8.52"/>
    <n v="1261.6099999999999"/>
    <n v="643.41992000000005"/>
    <n v="0.28576000000000001"/>
    <n v="8.7000000000000001E-4"/>
    <n v="0.31744"/>
    <n v="4.7210000000000002E-2"/>
    <n v="0.86595"/>
    <n v="1.0365"/>
  </r>
  <r>
    <x v="2"/>
    <x v="26"/>
    <x v="7"/>
    <x v="6"/>
    <n v="22.71"/>
    <n v="384.32"/>
    <n v="603.38964999999996"/>
    <n v="0.22636000000000001"/>
    <n v="2.5360000000000001E-2"/>
    <n v="1.5509999999999999E-2"/>
    <n v="0.16736000000000001"/>
    <n v="0.68596000000000001"/>
    <n v="1.1883600000000001"/>
  </r>
  <r>
    <x v="2"/>
    <x v="26"/>
    <x v="7"/>
    <x v="7"/>
    <n v="2.0299999999999998"/>
    <n v="300"/>
    <n v="138"/>
    <n v="1.512E-2"/>
    <n v="1.4500000000000001E-2"/>
    <n v="1.0000000000000001E-5"/>
    <n v="4.2999999999999999E-4"/>
    <n v="4.5809999999999997E-2"/>
    <n v="0.28549999999999998"/>
  </r>
  <r>
    <x v="2"/>
    <x v="26"/>
    <x v="7"/>
    <x v="8"/>
    <n v="57.02"/>
    <n v="344.06"/>
    <n v="1217.9902300000001"/>
    <n v="0.49149999999999999"/>
    <n v="9.1299999999999992E-3"/>
    <n v="6.4060000000000006E-2"/>
    <n v="0.19832"/>
    <n v="1.4894099999999999"/>
    <n v="2.4484900000000001"/>
  </r>
  <r>
    <x v="2"/>
    <x v="26"/>
    <x v="7"/>
    <x v="9"/>
    <n v="1.03"/>
    <n v="300"/>
    <n v="72"/>
    <n v="7.6699999999999997E-3"/>
    <n v="7.45E-3"/>
    <n v="1.0000000000000001E-5"/>
    <n v="2.5999999999999998E-4"/>
    <n v="2.324E-2"/>
    <n v="0.14896000000000001"/>
  </r>
  <r>
    <x v="2"/>
    <x v="26"/>
    <x v="7"/>
    <x v="10"/>
    <n v="5.17"/>
    <n v="500.47"/>
    <n v="255.23999000000001"/>
    <n v="8.09E-2"/>
    <n v="8.2500000000000004E-3"/>
    <n v="2.7999999999999998E-4"/>
    <n v="3.6130000000000002E-2"/>
    <n v="0.24515999999999999"/>
    <n v="0.48052"/>
  </r>
  <r>
    <x v="2"/>
    <x v="26"/>
    <x v="8"/>
    <x v="0"/>
    <n v="57.99"/>
    <n v="385.26"/>
    <n v="1356.09961"/>
    <n v="0.57584999999999997"/>
    <n v="3.7069999999999999E-2"/>
    <n v="0.26606000000000002"/>
    <n v="0.20430000000000001"/>
    <n v="1.7450000000000001"/>
    <n v="2.6797900000000001"/>
  </r>
  <r>
    <x v="2"/>
    <x v="26"/>
    <x v="8"/>
    <x v="1"/>
    <n v="14.99"/>
    <n v="382.67"/>
    <n v="195.16015999999999"/>
    <n v="0.15673999999999999"/>
    <n v="0.10809000000000001"/>
    <n v="3.3500000000000001E-3"/>
    <n v="1.1900000000000001E-2"/>
    <n v="0.48025000000000001"/>
    <n v="0.37974999999999998"/>
  </r>
  <r>
    <x v="2"/>
    <x v="26"/>
    <x v="8"/>
    <x v="2"/>
    <n v="28.71"/>
    <n v="300"/>
    <n v="405"/>
    <n v="0.21379000000000001"/>
    <n v="3.64E-3"/>
    <n v="3.2200000000000002E-3"/>
    <n v="1.5259999999999999E-2"/>
    <n v="0.64785999999999999"/>
    <n v="0.83789000000000002"/>
  </r>
  <r>
    <x v="2"/>
    <x v="26"/>
    <x v="8"/>
    <x v="3"/>
    <n v="2.5"/>
    <n v="300"/>
    <n v="114"/>
    <n v="1.8620000000000001E-2"/>
    <n v="1.176E-2"/>
    <n v="2.16E-3"/>
    <n v="1.17E-3"/>
    <n v="5.6410000000000002E-2"/>
    <n v="0.23585"/>
  </r>
  <r>
    <x v="2"/>
    <x v="26"/>
    <x v="8"/>
    <x v="4"/>
    <n v="178.76"/>
    <n v="779.54"/>
    <n v="6867.7343799999999"/>
    <n v="3.3573599999999999"/>
    <n v="0"/>
    <n v="1.9744900000000001"/>
    <n v="1.71448"/>
    <n v="10.1784"/>
    <n v="11.8786"/>
  </r>
  <r>
    <x v="2"/>
    <x v="26"/>
    <x v="8"/>
    <x v="5"/>
    <n v="117.82"/>
    <n v="478.93"/>
    <n v="3055.5585900000001"/>
    <n v="1.4182300000000001"/>
    <n v="3.13E-3"/>
    <n v="1.84161"/>
    <n v="0.25417000000000001"/>
    <n v="4.2976700000000001"/>
    <n v="5.6941100000000002"/>
  </r>
  <r>
    <x v="2"/>
    <x v="26"/>
    <x v="8"/>
    <x v="6"/>
    <n v="332.9"/>
    <n v="443.52"/>
    <n v="6386.6406200000001"/>
    <n v="3.4807600000000001"/>
    <n v="-3.1E-4"/>
    <n v="0.35331000000000001"/>
    <n v="1.3822000000000001"/>
    <n v="10.549250000000001"/>
    <n v="12.08756"/>
  </r>
  <r>
    <x v="2"/>
    <x v="26"/>
    <x v="8"/>
    <x v="7"/>
    <n v="5.05"/>
    <n v="300"/>
    <n v="306"/>
    <n v="3.7609999999999998E-2"/>
    <n v="3.5580000000000001E-2"/>
    <n v="4.0000000000000003E-5"/>
    <n v="5.2999999999999998E-4"/>
    <n v="0.11396000000000001"/>
    <n v="0.63307000000000002"/>
  </r>
  <r>
    <x v="2"/>
    <x v="26"/>
    <x v="8"/>
    <x v="8"/>
    <n v="258.86"/>
    <n v="409.75"/>
    <n v="4851.3984399999999"/>
    <n v="2.5745100000000001"/>
    <n v="9.5799999999999996E-2"/>
    <n v="0.33354"/>
    <n v="0.68903999999999999"/>
    <n v="7.8021700000000003"/>
    <n v="9.3516300000000001"/>
  </r>
  <r>
    <x v="2"/>
    <x v="26"/>
    <x v="8"/>
    <x v="9"/>
    <n v="10.16"/>
    <n v="300"/>
    <n v="351"/>
    <n v="7.5660000000000005E-2"/>
    <n v="0.04"/>
    <n v="2.5699999999999998E-3"/>
    <n v="8.3599999999999994E-3"/>
    <n v="0.22927"/>
    <n v="0.72616999999999998"/>
  </r>
  <r>
    <x v="2"/>
    <x v="26"/>
    <x v="8"/>
    <x v="10"/>
    <n v="113.37"/>
    <n v="346.55"/>
    <n v="1621.8593800000001"/>
    <n v="0.99336999999999998"/>
    <n v="8.3220000000000002E-2"/>
    <n v="2.2589999999999999E-2"/>
    <n v="0.11650000000000001"/>
    <n v="3.0171100000000002"/>
    <n v="3.27386"/>
  </r>
  <r>
    <x v="2"/>
    <x v="27"/>
    <x v="0"/>
    <x v="0"/>
    <n v="12.48"/>
    <n v="300"/>
    <n v="222"/>
    <n v="0.10145999999999999"/>
    <n v="5.9290000000000002E-2"/>
    <n v="2.4000000000000001E-4"/>
    <n v="1.0749999999999999E-2"/>
    <n v="0.31014000000000003"/>
    <n v="0.45722000000000002"/>
  </r>
  <r>
    <x v="2"/>
    <x v="27"/>
    <x v="0"/>
    <x v="1"/>
    <n v="50.78"/>
    <n v="311.73"/>
    <n v="1250.0400400000001"/>
    <n v="0.41098000000000001"/>
    <n v="6.4649999999999999E-2"/>
    <n v="5.5120000000000002E-2"/>
    <n v="9.103E-2"/>
    <n v="1.2518899999999999"/>
    <n v="2.5587399999999998"/>
  </r>
  <r>
    <x v="2"/>
    <x v="27"/>
    <x v="0"/>
    <x v="2"/>
    <n v="0.35"/>
    <n v="300"/>
    <n v="24"/>
    <n v="2.6099999999999999E-3"/>
    <n v="2.2000000000000001E-3"/>
    <n v="0"/>
    <n v="4.0000000000000003E-5"/>
    <n v="7.9000000000000008E-3"/>
    <n v="4.9430000000000002E-2"/>
  </r>
  <r>
    <x v="2"/>
    <x v="27"/>
    <x v="0"/>
    <x v="3"/>
    <n v="0.8"/>
    <n v="300"/>
    <n v="51"/>
    <n v="5.96E-3"/>
    <n v="5.5399999999999998E-3"/>
    <n v="3.0000000000000001E-5"/>
    <n v="2.0000000000000002E-5"/>
    <n v="1.805E-2"/>
    <n v="0.10503999999999999"/>
  </r>
  <r>
    <x v="2"/>
    <x v="27"/>
    <x v="0"/>
    <x v="4"/>
    <n v="37.75"/>
    <n v="647.85"/>
    <n v="2461.8398400000001"/>
    <n v="0.71541999999999994"/>
    <n v="0"/>
    <n v="4.2410000000000003E-2"/>
    <n v="0.19294"/>
    <n v="2.1679300000000001"/>
    <n v="4.27203"/>
  </r>
  <r>
    <x v="2"/>
    <x v="27"/>
    <x v="0"/>
    <x v="5"/>
    <n v="25.53"/>
    <n v="423.1"/>
    <n v="841.96973000000003"/>
    <n v="0.25374999999999998"/>
    <n v="1.494E-2"/>
    <n v="4.8079999999999998E-2"/>
    <n v="3.9460000000000002E-2"/>
    <n v="0.76895000000000002"/>
    <n v="1.6360600000000001"/>
  </r>
  <r>
    <x v="2"/>
    <x v="27"/>
    <x v="0"/>
    <x v="6"/>
    <n v="13.94"/>
    <n v="506.71"/>
    <n v="729.66016000000002"/>
    <n v="0.17133000000000001"/>
    <n v="5.1000000000000004E-4"/>
    <n v="5.4000000000000001E-4"/>
    <n v="4.727E-2"/>
    <n v="0.51917000000000002"/>
    <n v="1.3787799999999999"/>
  </r>
  <r>
    <x v="2"/>
    <x v="27"/>
    <x v="0"/>
    <x v="7"/>
    <n v="1.54"/>
    <n v="300"/>
    <n v="93"/>
    <n v="1.1469999999999999E-2"/>
    <n v="1.0829999999999999E-2"/>
    <n v="0"/>
    <n v="1.4999999999999999E-4"/>
    <n v="3.4750000000000003E-2"/>
    <n v="0.19153999999999999"/>
  </r>
  <r>
    <x v="2"/>
    <x v="27"/>
    <x v="0"/>
    <x v="8"/>
    <n v="18.16"/>
    <n v="403.08"/>
    <n v="842.43017999999995"/>
    <n v="0.18393999999999999"/>
    <n v="1.7749999999999998E-2"/>
    <n v="5.0899999999999999E-3"/>
    <n v="2.8309999999999998E-2"/>
    <n v="0.55739000000000005"/>
    <n v="1.6501999999999999"/>
  </r>
  <r>
    <x v="2"/>
    <x v="27"/>
    <x v="0"/>
    <x v="9"/>
    <n v="18.27"/>
    <n v="300"/>
    <n v="425.99997000000002"/>
    <n v="0.13605"/>
    <n v="9.0299999999999998E-3"/>
    <n v="2.5200000000000001E-3"/>
    <n v="6.7640000000000006E-2"/>
    <n v="0.41227999999999998"/>
    <n v="0.87736000000000003"/>
  </r>
  <r>
    <x v="2"/>
    <x v="27"/>
    <x v="0"/>
    <x v="10"/>
    <n v="23.31"/>
    <n v="578.17999999999995"/>
    <n v="1399.1894500000001"/>
    <n v="0.34223999999999999"/>
    <n v="4.8999999999999998E-3"/>
    <n v="2.7000000000000001E-3"/>
    <n v="5.8990000000000001E-2"/>
    <n v="1.0370999999999999"/>
    <n v="2.48813"/>
  </r>
  <r>
    <x v="2"/>
    <x v="27"/>
    <x v="1"/>
    <x v="0"/>
    <n v="188.12"/>
    <n v="402.08"/>
    <n v="4213.7968799999999"/>
    <n v="1.86711"/>
    <n v="0.22600999999999999"/>
    <n v="4.3580000000000001E-2"/>
    <n v="0.86162000000000005"/>
    <n v="5.6613100000000003"/>
    <n v="8.1252399999999998"/>
  </r>
  <r>
    <x v="2"/>
    <x v="27"/>
    <x v="1"/>
    <x v="1"/>
    <n v="392.61"/>
    <n v="300"/>
    <n v="6345"/>
    <n v="2.9912299999999998"/>
    <n v="0.86138000000000003"/>
    <n v="0.45040000000000002"/>
    <n v="2.68092"/>
    <n v="9.0811100000000007"/>
    <n v="13.067740000000001"/>
  </r>
  <r>
    <x v="2"/>
    <x v="27"/>
    <x v="1"/>
    <x v="2"/>
    <n v="244.46"/>
    <n v="300"/>
    <n v="4902"/>
    <n v="1.8204199999999999"/>
    <n v="7.7289999999999998E-2"/>
    <n v="0.10452"/>
    <n v="1.48281"/>
    <n v="5.5164200000000001"/>
    <n v="10.095829999999999"/>
  </r>
  <r>
    <x v="2"/>
    <x v="27"/>
    <x v="1"/>
    <x v="3"/>
    <n v="0.96"/>
    <n v="300"/>
    <n v="60"/>
    <n v="7.1500000000000001E-3"/>
    <n v="6.5599999999999999E-3"/>
    <n v="1.2999999999999999E-4"/>
    <n v="1.1E-4"/>
    <n v="2.1659999999999999E-2"/>
    <n v="0.12357"/>
  </r>
  <r>
    <x v="2"/>
    <x v="27"/>
    <x v="1"/>
    <x v="4"/>
    <n v="163.46"/>
    <n v="1052.3499999999999"/>
    <n v="8597.7031200000001"/>
    <n v="4.1393599999999999"/>
    <n v="1.56E-3"/>
    <n v="1.6669799999999999"/>
    <n v="5.0358999999999998"/>
    <n v="12.54749"/>
    <n v="14.0466"/>
  </r>
  <r>
    <x v="2"/>
    <x v="27"/>
    <x v="1"/>
    <x v="5"/>
    <n v="280.57"/>
    <n v="365.19"/>
    <n v="6032.9375"/>
    <n v="2.5442999999999998"/>
    <n v="0.33399000000000001"/>
    <n v="1.66103"/>
    <n v="0.87934999999999997"/>
    <n v="7.7100099999999996"/>
    <n v="12.00775"/>
  </r>
  <r>
    <x v="2"/>
    <x v="27"/>
    <x v="1"/>
    <x v="6"/>
    <n v="1203.28"/>
    <n v="413.83"/>
    <n v="34236.4375"/>
    <n v="13.182259999999999"/>
    <n v="0"/>
    <n v="1.51007"/>
    <n v="6.7508900000000001"/>
    <n v="39.94623"/>
    <n v="65.724879999999999"/>
  </r>
  <r>
    <x v="2"/>
    <x v="27"/>
    <x v="1"/>
    <x v="7"/>
    <n v="2.66"/>
    <n v="300"/>
    <n v="162"/>
    <n v="1.9810000000000001E-2"/>
    <n v="1.8839999999999999E-2"/>
    <n v="4.0000000000000003E-5"/>
    <n v="5.2999999999999998E-4"/>
    <n v="6.0019999999999997E-2"/>
    <n v="0.33363999999999999"/>
  </r>
  <r>
    <x v="2"/>
    <x v="27"/>
    <x v="1"/>
    <x v="8"/>
    <n v="891.05"/>
    <n v="366.16"/>
    <n v="19442.875"/>
    <n v="8.2771100000000004"/>
    <n v="0.10861"/>
    <n v="5.0102700000000002"/>
    <n v="5.7807300000000001"/>
    <n v="25.084070000000001"/>
    <n v="38.022660000000002"/>
  </r>
  <r>
    <x v="2"/>
    <x v="27"/>
    <x v="1"/>
    <x v="9"/>
    <n v="102.35"/>
    <n v="300"/>
    <n v="2442"/>
    <n v="0.76217000000000001"/>
    <n v="3.1780000000000003E-2"/>
    <n v="7.6499999999999997E-3"/>
    <n v="0.42441000000000001"/>
    <n v="2.3096000000000001"/>
    <n v="5.0293799999999997"/>
  </r>
  <r>
    <x v="2"/>
    <x v="27"/>
    <x v="1"/>
    <x v="10"/>
    <n v="84.38"/>
    <n v="1096.26"/>
    <n v="7235.3198199999997"/>
    <n v="2.3500999999999999"/>
    <n v="0.10970000000000001"/>
    <n v="3.7490000000000002E-2"/>
    <n v="0.30314999999999998"/>
    <n v="7.12317"/>
    <n v="11.79026"/>
  </r>
  <r>
    <x v="2"/>
    <x v="27"/>
    <x v="2"/>
    <x v="0"/>
    <n v="12.68"/>
    <n v="681.69"/>
    <n v="763.49023"/>
    <n v="0.30841000000000002"/>
    <n v="2.385E-2"/>
    <n v="7.9699999999999997E-3"/>
    <n v="0.17863000000000001"/>
    <n v="0.93459000000000003"/>
    <n v="1.3201099999999999"/>
  </r>
  <r>
    <x v="2"/>
    <x v="27"/>
    <x v="2"/>
    <x v="1"/>
    <n v="286.2"/>
    <n v="300"/>
    <n v="5843.9995099999996"/>
    <n v="2.13496"/>
    <n v="1.7479999999999999E-2"/>
    <n v="0.53771999999999998"/>
    <n v="3.1004399999999999"/>
    <n v="6.4714900000000002"/>
    <n v="12.035920000000001"/>
  </r>
  <r>
    <x v="2"/>
    <x v="27"/>
    <x v="2"/>
    <x v="2"/>
    <n v="2.68"/>
    <n v="300"/>
    <n v="72"/>
    <n v="1.9959999999999999E-2"/>
    <n v="3.8E-3"/>
    <n v="1.6000000000000001E-4"/>
    <n v="3.5999999999999999E-3"/>
    <n v="6.0479999999999999E-2"/>
    <n v="0.14829000000000001"/>
  </r>
  <r>
    <x v="2"/>
    <x v="27"/>
    <x v="2"/>
    <x v="3"/>
    <n v="1.39"/>
    <n v="300"/>
    <n v="90.000010000000003"/>
    <n v="1.035E-2"/>
    <n v="9.2700000000000005E-3"/>
    <n v="2.0000000000000001E-4"/>
    <n v="3.1E-4"/>
    <n v="3.1370000000000002E-2"/>
    <n v="0.18536"/>
  </r>
  <r>
    <x v="2"/>
    <x v="27"/>
    <x v="2"/>
    <x v="4"/>
    <n v="116.85"/>
    <n v="1260.1400000000001"/>
    <n v="8442.90625"/>
    <n v="3.7189100000000002"/>
    <n v="0"/>
    <n v="5.2814300000000003"/>
    <n v="1.7075400000000001"/>
    <n v="11.26942"/>
    <n v="13.55682"/>
  </r>
  <r>
    <x v="2"/>
    <x v="27"/>
    <x v="2"/>
    <x v="5"/>
    <n v="40.479999999999997"/>
    <n v="400.32"/>
    <n v="1665.3398400000001"/>
    <n v="0.41438999999999998"/>
    <n v="5.1619999999999999E-2"/>
    <n v="0.22461"/>
    <n v="0.15445999999999999"/>
    <n v="1.25573"/>
    <n v="3.2179600000000002"/>
  </r>
  <r>
    <x v="2"/>
    <x v="27"/>
    <x v="2"/>
    <x v="6"/>
    <n v="95.6"/>
    <n v="394.29"/>
    <n v="2046.3789099999999"/>
    <n v="0.95330000000000004"/>
    <n v="5.7660000000000003E-2"/>
    <n v="2.0830000000000001E-2"/>
    <n v="0.37078"/>
    <n v="2.8887800000000001"/>
    <n v="3.9603700000000002"/>
  </r>
  <r>
    <x v="2"/>
    <x v="27"/>
    <x v="2"/>
    <x v="7"/>
    <n v="4.95"/>
    <n v="300"/>
    <n v="291"/>
    <n v="3.6859999999999997E-2"/>
    <n v="3.499E-2"/>
    <n v="3.0000000000000001E-5"/>
    <n v="1.3600000000000001E-3"/>
    <n v="0.11169999999999999"/>
    <n v="0.59931999999999996"/>
  </r>
  <r>
    <x v="2"/>
    <x v="27"/>
    <x v="2"/>
    <x v="8"/>
    <n v="142.18"/>
    <n v="427.75"/>
    <n v="4504.2578100000001"/>
    <n v="1.5140400000000001"/>
    <n v="4.1050000000000003E-2"/>
    <n v="0.15287999999999999"/>
    <n v="1.4407799999999999"/>
    <n v="4.5880000000000001"/>
    <n v="8.6380300000000005"/>
  </r>
  <r>
    <x v="2"/>
    <x v="27"/>
    <x v="2"/>
    <x v="9"/>
    <n v="22.31"/>
    <n v="353.83"/>
    <n v="594.44042999999999"/>
    <n v="0.20905000000000001"/>
    <n v="3.2439999999999997E-2"/>
    <n v="2.65E-3"/>
    <n v="8.5070000000000007E-2"/>
    <n v="0.63349999999999995"/>
    <n v="1.1803999999999999"/>
  </r>
  <r>
    <x v="2"/>
    <x v="27"/>
    <x v="2"/>
    <x v="10"/>
    <n v="57.21"/>
    <n v="343.51"/>
    <n v="1229.7597699999999"/>
    <n v="0.49241000000000001"/>
    <n v="1.6389999999999998E-2"/>
    <n v="1.576E-2"/>
    <n v="0.14327999999999999"/>
    <n v="1.4925299999999999"/>
    <n v="2.4520300000000002"/>
  </r>
  <r>
    <x v="2"/>
    <x v="27"/>
    <x v="3"/>
    <x v="0"/>
    <n v="5.41"/>
    <n v="546.77"/>
    <n v="339"/>
    <n v="0.11498"/>
    <n v="1.4619999999999999E-2"/>
    <n v="3.0999999999999999E-3"/>
    <n v="4.4560000000000002E-2"/>
    <n v="0.34841"/>
    <n v="0.60113000000000005"/>
  </r>
  <r>
    <x v="2"/>
    <x v="27"/>
    <x v="3"/>
    <x v="1"/>
    <n v="21"/>
    <n v="300"/>
    <n v="348"/>
    <n v="0.15734999999999999"/>
    <n v="5.2199999999999998E-3"/>
    <n v="1.711E-2"/>
    <n v="0.15565000000000001"/>
    <n v="0.47705999999999998"/>
    <n v="0.71672000000000002"/>
  </r>
  <r>
    <x v="2"/>
    <x v="27"/>
    <x v="3"/>
    <x v="2"/>
    <n v="0.21"/>
    <n v="300"/>
    <n v="18"/>
    <n v="1.56E-3"/>
    <n v="1.42E-3"/>
    <n v="0"/>
    <n v="4.0000000000000003E-5"/>
    <n v="4.7400000000000003E-3"/>
    <n v="3.7069999999999999E-2"/>
  </r>
  <r>
    <x v="2"/>
    <x v="27"/>
    <x v="3"/>
    <x v="3"/>
    <n v="0.83"/>
    <n v="300"/>
    <n v="60"/>
    <n v="6.1799999999999997E-3"/>
    <n v="5.7299999999999999E-3"/>
    <n v="8.0000000000000007E-5"/>
    <n v="9.0000000000000006E-5"/>
    <n v="1.873E-2"/>
    <n v="0.12357"/>
  </r>
  <r>
    <x v="2"/>
    <x v="27"/>
    <x v="3"/>
    <x v="4"/>
    <n v="22.31"/>
    <n v="669.71"/>
    <n v="817.04003999999998"/>
    <n v="0.36338999999999999"/>
    <n v="1.0000000000000001E-5"/>
    <n v="6.7570000000000005E-2"/>
    <n v="0.43885000000000002"/>
    <n v="1.1012200000000001"/>
    <n v="1.4097900000000001"/>
  </r>
  <r>
    <x v="2"/>
    <x v="27"/>
    <x v="3"/>
    <x v="5"/>
    <n v="1.79"/>
    <n v="738"/>
    <n v="103.31995000000001"/>
    <n v="4.9610000000000001E-2"/>
    <n v="1.8699999999999999E-3"/>
    <n v="6.5599999999999999E-3"/>
    <n v="5.1799999999999997E-3"/>
    <n v="0.15032000000000001"/>
    <n v="0.17827999999999999"/>
  </r>
  <r>
    <x v="2"/>
    <x v="27"/>
    <x v="3"/>
    <x v="6"/>
    <n v="45.78"/>
    <n v="380.42"/>
    <n v="909.21094000000005"/>
    <n v="0.43745000000000001"/>
    <n v="0"/>
    <n v="1.2699999999999999E-2"/>
    <n v="0.29407"/>
    <n v="1.3255999999999999"/>
    <n v="1.7769699999999999"/>
  </r>
  <r>
    <x v="2"/>
    <x v="27"/>
    <x v="3"/>
    <x v="7"/>
    <n v="2.58"/>
    <n v="300"/>
    <n v="159"/>
    <n v="1.9210000000000001E-2"/>
    <n v="1.8589999999999999E-2"/>
    <n v="1.0000000000000001E-5"/>
    <n v="2.7999999999999998E-4"/>
    <n v="5.8220000000000001E-2"/>
    <n v="0.32746999999999998"/>
  </r>
  <r>
    <x v="2"/>
    <x v="27"/>
    <x v="3"/>
    <x v="8"/>
    <n v="30.28"/>
    <n v="322.33999999999997"/>
    <n v="747.83978000000002"/>
    <n v="0.24818999999999999"/>
    <n v="3.4869999999999998E-2"/>
    <n v="2.15E-3"/>
    <n v="7.0559999999999998E-2"/>
    <n v="0.75209000000000004"/>
    <n v="1.5178499999999999"/>
  </r>
  <r>
    <x v="2"/>
    <x v="27"/>
    <x v="3"/>
    <x v="9"/>
    <n v="9.81"/>
    <n v="300"/>
    <n v="267"/>
    <n v="7.3050000000000004E-2"/>
    <n v="1.6549999999999999E-2"/>
    <n v="1.6000000000000001E-4"/>
    <n v="2.0979999999999999E-2"/>
    <n v="0.22137000000000001"/>
    <n v="0.54990000000000006"/>
  </r>
  <r>
    <x v="2"/>
    <x v="27"/>
    <x v="3"/>
    <x v="10"/>
    <n v="2.1"/>
    <n v="409.33"/>
    <n v="122.80005"/>
    <n v="3.0779999999999998E-2"/>
    <n v="1.044E-2"/>
    <n v="1.1100000000000001E-3"/>
    <n v="3.7499999999999999E-3"/>
    <n v="9.3350000000000002E-2"/>
    <n v="0.23493"/>
  </r>
  <r>
    <x v="2"/>
    <x v="27"/>
    <x v="4"/>
    <x v="0"/>
    <n v="7.83"/>
    <n v="445"/>
    <n v="409.3999"/>
    <n v="0.10202"/>
    <n v="2.2530000000000001E-2"/>
    <n v="2.2100000000000002E-3"/>
    <n v="2.3220000000000001E-2"/>
    <n v="0.30917"/>
    <n v="0.76236999999999999"/>
  </r>
  <r>
    <x v="2"/>
    <x v="27"/>
    <x v="4"/>
    <x v="1"/>
    <n v="6.9"/>
    <n v="300"/>
    <n v="276.00011999999998"/>
    <n v="5.126E-2"/>
    <n v="1.4E-2"/>
    <n v="6.5399999999999998E-3"/>
    <n v="6.8700000000000002E-3"/>
    <n v="0.15575"/>
    <n v="0.56842999999999999"/>
  </r>
  <r>
    <x v="2"/>
    <x v="27"/>
    <x v="4"/>
    <x v="2"/>
    <n v="1.08"/>
    <n v="300"/>
    <n v="75"/>
    <n v="8.0400000000000003E-3"/>
    <n v="7.2300000000000003E-3"/>
    <n v="2.0000000000000002E-5"/>
    <n v="1.0000000000000001E-5"/>
    <n v="2.4369999999999999E-2"/>
    <n v="0.15447"/>
  </r>
  <r>
    <x v="2"/>
    <x v="27"/>
    <x v="4"/>
    <x v="3"/>
    <n v="2.36"/>
    <n v="300"/>
    <n v="162.00002000000001"/>
    <n v="1.7569999999999999E-2"/>
    <n v="1.5599999999999999E-2"/>
    <n v="2.4000000000000001E-4"/>
    <n v="1.9000000000000001E-4"/>
    <n v="5.3260000000000002E-2"/>
    <n v="0.33363999999999999"/>
  </r>
  <r>
    <x v="2"/>
    <x v="27"/>
    <x v="4"/>
    <x v="4"/>
    <n v="8.59"/>
    <n v="1283.67"/>
    <n v="500.62991"/>
    <n v="0.21757000000000001"/>
    <n v="1.42E-3"/>
    <n v="0.1205"/>
    <n v="4.1009999999999998E-2"/>
    <n v="0.66032000000000002"/>
    <n v="0.80298999999999998"/>
  </r>
  <r>
    <x v="2"/>
    <x v="27"/>
    <x v="4"/>
    <x v="5"/>
    <n v="3.81"/>
    <n v="452.14"/>
    <n v="194.42004"/>
    <n v="4.7559999999999998E-2"/>
    <n v="3.65E-3"/>
    <n v="1.35E-2"/>
    <n v="1.99E-3"/>
    <n v="0.14412"/>
    <n v="0.36873"/>
  </r>
  <r>
    <x v="2"/>
    <x v="27"/>
    <x v="4"/>
    <x v="6"/>
    <n v="1.55"/>
    <n v="300"/>
    <n v="9"/>
    <n v="2.317E-2"/>
    <n v="3.8000000000000002E-4"/>
    <n v="1.2E-4"/>
    <n v="1.91E-3"/>
    <n v="7.0510000000000003E-2"/>
    <n v="1.8540000000000001E-2"/>
  </r>
  <r>
    <x v="2"/>
    <x v="27"/>
    <x v="4"/>
    <x v="7"/>
    <n v="6.12"/>
    <n v="300"/>
    <n v="392.99997000000002"/>
    <n v="4.5569999999999999E-2"/>
    <n v="4.2599999999999999E-2"/>
    <n v="6.0000000000000002E-5"/>
    <n v="3.5E-4"/>
    <n v="0.1381"/>
    <n v="0.80940000000000001"/>
  </r>
  <r>
    <x v="2"/>
    <x v="27"/>
    <x v="4"/>
    <x v="8"/>
    <n v="16.95"/>
    <n v="411.69"/>
    <n v="876.8999"/>
    <n v="0.21243999999999999"/>
    <n v="5.2470000000000003E-2"/>
    <n v="3.8179999999999999E-2"/>
    <n v="5.0540000000000002E-2"/>
    <n v="0.64376"/>
    <n v="1.6826300000000001"/>
  </r>
  <r>
    <x v="2"/>
    <x v="27"/>
    <x v="4"/>
    <x v="9"/>
    <n v="6.89"/>
    <n v="302.51"/>
    <n v="384.19006000000002"/>
    <n v="5.219E-2"/>
    <n v="3.8679999999999999E-2"/>
    <n v="6.8999999999999997E-4"/>
    <n v="3.7599999999999999E-3"/>
    <n v="0.15814"/>
    <n v="0.79015999999999997"/>
  </r>
  <r>
    <x v="2"/>
    <x v="27"/>
    <x v="4"/>
    <x v="10"/>
    <n v="7.17"/>
    <n v="329.31"/>
    <n v="191"/>
    <n v="6.9830000000000003E-2"/>
    <n v="2.8760000000000001E-2"/>
    <n v="7.6999999999999996E-4"/>
    <n v="6.4599999999999996E-3"/>
    <n v="0.21209"/>
    <n v="0.38258999999999999"/>
  </r>
  <r>
    <x v="2"/>
    <x v="27"/>
    <x v="5"/>
    <x v="0"/>
    <n v="1.37"/>
    <n v="300"/>
    <n v="111"/>
    <n v="1.0200000000000001E-2"/>
    <n v="1.0019999999999999E-2"/>
    <n v="0"/>
    <n v="1E-4"/>
    <n v="3.092E-2"/>
    <n v="0.22861000000000001"/>
  </r>
  <r>
    <x v="2"/>
    <x v="27"/>
    <x v="5"/>
    <x v="1"/>
    <n v="0.08"/>
    <n v="300"/>
    <n v="12"/>
    <n v="5.9999999999999995E-4"/>
    <n v="4.4999999999999999E-4"/>
    <n v="1.0000000000000001E-5"/>
    <n v="3.0000000000000001E-5"/>
    <n v="1.81E-3"/>
    <n v="2.4709999999999999E-2"/>
  </r>
  <r>
    <x v="2"/>
    <x v="27"/>
    <x v="5"/>
    <x v="2"/>
    <n v="0.17"/>
    <n v="300"/>
    <n v="15"/>
    <n v="1.2700000000000001E-3"/>
    <n v="1.14E-3"/>
    <n v="0"/>
    <n v="0"/>
    <n v="3.8400000000000001E-3"/>
    <n v="3.0890000000000001E-2"/>
  </r>
  <r>
    <x v="2"/>
    <x v="27"/>
    <x v="5"/>
    <x v="3"/>
    <n v="0.53"/>
    <n v="300"/>
    <n v="45"/>
    <n v="3.9500000000000004E-3"/>
    <n v="3.63E-3"/>
    <n v="3.0000000000000001E-5"/>
    <n v="3.0000000000000001E-5"/>
    <n v="1.196E-2"/>
    <n v="9.2679999999999998E-2"/>
  </r>
  <r>
    <x v="2"/>
    <x v="27"/>
    <x v="5"/>
    <x v="4"/>
    <n v="0.95"/>
    <n v="1308.22"/>
    <n v="117.74005"/>
    <n v="2.7789999999999999E-2"/>
    <n v="0"/>
    <n v="1.082E-2"/>
    <n v="1.5440000000000001E-2"/>
    <n v="8.4209999999999993E-2"/>
    <n v="0.18579999999999999"/>
  </r>
  <r>
    <x v="2"/>
    <x v="27"/>
    <x v="5"/>
    <x v="5"/>
    <n v="0.25"/>
    <n v="330.33"/>
    <n v="19.82"/>
    <n v="2.4499999999999999E-3"/>
    <n v="6.8999999999999997E-4"/>
    <n v="1.1000000000000001E-3"/>
    <n v="3.8000000000000002E-4"/>
    <n v="7.4200000000000004E-3"/>
    <n v="4.0090000000000001E-2"/>
  </r>
  <r>
    <x v="2"/>
    <x v="27"/>
    <x v="5"/>
    <x v="6"/>
    <n v="0.01"/>
    <n v="373"/>
    <n v="0"/>
    <n v="6.9999999999999994E-5"/>
    <n v="0"/>
    <n v="0"/>
    <n v="1.0000000000000001E-5"/>
    <n v="2.3000000000000001E-4"/>
    <n v="0"/>
  </r>
  <r>
    <x v="2"/>
    <x v="27"/>
    <x v="5"/>
    <x v="7"/>
    <n v="1.01"/>
    <n v="300"/>
    <n v="81.000010000000003"/>
    <n v="7.5199999999999998E-3"/>
    <n v="7.11E-3"/>
    <n v="1.0000000000000001E-5"/>
    <n v="6.9999999999999994E-5"/>
    <n v="2.2790000000000001E-2"/>
    <n v="0.16682"/>
  </r>
  <r>
    <x v="2"/>
    <x v="27"/>
    <x v="5"/>
    <x v="8"/>
    <n v="1.21"/>
    <n v="306.77999999999997"/>
    <n v="98.170010000000005"/>
    <n v="9.3900000000000008E-3"/>
    <n v="7.9299999999999995E-3"/>
    <n v="8.0000000000000007E-5"/>
    <n v="3.5E-4"/>
    <n v="2.845E-2"/>
    <n v="0.20130000000000001"/>
  </r>
  <r>
    <x v="2"/>
    <x v="27"/>
    <x v="5"/>
    <x v="9"/>
    <n v="2.17"/>
    <n v="339.21"/>
    <n v="94.979979999999998"/>
    <n v="1.8960000000000001E-2"/>
    <n v="2.32E-3"/>
    <n v="2.5899999999999999E-3"/>
    <n v="2.0109999999999999E-2"/>
    <n v="5.7459999999999997E-2"/>
    <n v="0.19170999999999999"/>
  </r>
  <r>
    <x v="2"/>
    <x v="27"/>
    <x v="5"/>
    <x v="10"/>
    <n v="0.53"/>
    <n v="300"/>
    <n v="42"/>
    <n v="3.9500000000000004E-3"/>
    <n v="3.8700000000000002E-3"/>
    <n v="0"/>
    <n v="1.0000000000000001E-5"/>
    <n v="1.196E-2"/>
    <n v="8.6499999999999994E-2"/>
  </r>
  <r>
    <x v="2"/>
    <x v="27"/>
    <x v="6"/>
    <x v="0"/>
    <n v="5.39"/>
    <n v="519.5"/>
    <n v="592.22997999999995"/>
    <n v="7.9780000000000004E-2"/>
    <n v="1.8939999999999999E-2"/>
    <n v="9.8999999999999999E-4"/>
    <n v="1.4590000000000001E-2"/>
    <n v="0.24177000000000001"/>
    <n v="1.0856300000000001"/>
  </r>
  <r>
    <x v="2"/>
    <x v="27"/>
    <x v="6"/>
    <x v="1"/>
    <n v="8.66"/>
    <n v="397.54"/>
    <n v="516.80005000000006"/>
    <n v="9.0550000000000005E-2"/>
    <n v="1.238E-2"/>
    <n v="1.9279999999999999E-2"/>
    <n v="1.856E-2"/>
    <n v="0.27348"/>
    <n v="1.0151399999999999"/>
  </r>
  <r>
    <x v="2"/>
    <x v="27"/>
    <x v="6"/>
    <x v="2"/>
    <n v="0.82"/>
    <n v="300"/>
    <n v="54"/>
    <n v="6.11E-3"/>
    <n v="5.3299999999999997E-3"/>
    <n v="1.0000000000000001E-5"/>
    <n v="2.0000000000000002E-5"/>
    <n v="1.8499999999999999E-2"/>
    <n v="0.11121"/>
  </r>
  <r>
    <x v="2"/>
    <x v="27"/>
    <x v="6"/>
    <x v="3"/>
    <n v="1.55"/>
    <n v="300"/>
    <n v="96"/>
    <n v="1.154E-2"/>
    <n v="1.031E-2"/>
    <n v="2.1000000000000001E-4"/>
    <n v="5.0000000000000002E-5"/>
    <n v="3.4979999999999997E-2"/>
    <n v="0.19772000000000001"/>
  </r>
  <r>
    <x v="2"/>
    <x v="27"/>
    <x v="6"/>
    <x v="4"/>
    <n v="22.84"/>
    <n v="777.18"/>
    <n v="1313.4296899999999"/>
    <n v="0.47660999999999998"/>
    <n v="0"/>
    <n v="0.18218000000000001"/>
    <n v="0.30379"/>
    <n v="1.4442600000000001"/>
    <n v="2.2408700000000001"/>
  </r>
  <r>
    <x v="2"/>
    <x v="27"/>
    <x v="6"/>
    <x v="5"/>
    <n v="3.62"/>
    <n v="500.89"/>
    <n v="220.39000999999999"/>
    <n v="4.9459999999999997E-2"/>
    <n v="3.8400000000000001E-3"/>
    <n v="1.7100000000000001E-2"/>
    <n v="1.008E-2"/>
    <n v="0.14987"/>
    <n v="0.41556999999999999"/>
  </r>
  <r>
    <x v="2"/>
    <x v="27"/>
    <x v="6"/>
    <x v="6"/>
    <n v="12.41"/>
    <n v="556.29"/>
    <n v="545.16016000000002"/>
    <n v="0.14951999999999999"/>
    <n v="0"/>
    <n v="5.1200000000000004E-3"/>
    <n v="4.6530000000000002E-2"/>
    <n v="0.45626"/>
    <n v="0.98699000000000003"/>
  </r>
  <r>
    <x v="2"/>
    <x v="27"/>
    <x v="6"/>
    <x v="7"/>
    <n v="4.95"/>
    <n v="300"/>
    <n v="300"/>
    <n v="3.6859999999999997E-2"/>
    <n v="3.4790000000000001E-2"/>
    <n v="1.2E-4"/>
    <n v="4.0000000000000002E-4"/>
    <n v="0.11169999999999999"/>
    <n v="0.61785999999999996"/>
  </r>
  <r>
    <x v="2"/>
    <x v="27"/>
    <x v="6"/>
    <x v="8"/>
    <n v="29.29"/>
    <n v="331.18"/>
    <n v="1804.91992"/>
    <n v="0.27981"/>
    <n v="4.0640000000000003E-2"/>
    <n v="3.8629999999999998E-2"/>
    <n v="7.4709999999999999E-2"/>
    <n v="0.84789999999999999"/>
    <n v="3.6130800000000001"/>
  </r>
  <r>
    <x v="2"/>
    <x v="27"/>
    <x v="6"/>
    <x v="9"/>
    <n v="5.04"/>
    <n v="342.07"/>
    <n v="362.58996999999999"/>
    <n v="4.283E-2"/>
    <n v="3.1300000000000001E-2"/>
    <n v="4.4000000000000002E-4"/>
    <n v="1.6299999999999999E-3"/>
    <n v="0.1298"/>
    <n v="0.72489000000000003"/>
  </r>
  <r>
    <x v="2"/>
    <x v="27"/>
    <x v="6"/>
    <x v="10"/>
    <n v="4.46"/>
    <n v="300"/>
    <n v="233.99997999999999"/>
    <n v="3.449E-2"/>
    <n v="2.9530000000000001E-2"/>
    <n v="1E-4"/>
    <n v="5.8E-4"/>
    <n v="0.10485"/>
    <n v="0.48193000000000003"/>
  </r>
  <r>
    <x v="2"/>
    <x v="27"/>
    <x v="7"/>
    <x v="0"/>
    <n v="18.940000000000001"/>
    <n v="355.28"/>
    <n v="437.00002999999998"/>
    <n v="0.17438000000000001"/>
    <n v="7.1999999999999998E-3"/>
    <n v="2.2100000000000002E-3"/>
    <n v="6.5570000000000003E-2"/>
    <n v="0.52841000000000005"/>
    <n v="0.85687999999999998"/>
  </r>
  <r>
    <x v="2"/>
    <x v="27"/>
    <x v="7"/>
    <x v="1"/>
    <n v="17.53"/>
    <n v="300"/>
    <n v="318"/>
    <n v="0.13053999999999999"/>
    <n v="3.29E-3"/>
    <n v="2.2780000000000002E-2"/>
    <n v="5.3809999999999997E-2"/>
    <n v="0.39557999999999999"/>
    <n v="0.65493000000000001"/>
  </r>
  <r>
    <x v="2"/>
    <x v="27"/>
    <x v="7"/>
    <x v="2"/>
    <n v="1.1499999999999999"/>
    <n v="300"/>
    <n v="33"/>
    <n v="8.5599999999999999E-3"/>
    <n v="1.34E-3"/>
    <n v="2.5999999999999998E-4"/>
    <n v="4.5599999999999998E-3"/>
    <n v="2.5950000000000001E-2"/>
    <n v="6.7960000000000007E-2"/>
  </r>
  <r>
    <x v="2"/>
    <x v="27"/>
    <x v="7"/>
    <x v="3"/>
    <n v="0.65"/>
    <n v="300"/>
    <n v="48"/>
    <n v="4.8399999999999997E-3"/>
    <n v="4.4400000000000004E-3"/>
    <n v="8.0000000000000007E-5"/>
    <n v="6.0000000000000002E-5"/>
    <n v="1.4670000000000001E-2"/>
    <n v="9.8860000000000003E-2"/>
  </r>
  <r>
    <x v="2"/>
    <x v="27"/>
    <x v="7"/>
    <x v="4"/>
    <n v="25.69"/>
    <n v="1202.92"/>
    <n v="2261.48047"/>
    <n v="0.78069"/>
    <n v="0"/>
    <n v="0.29936000000000001"/>
    <n v="1.17194"/>
    <n v="2.36572"/>
    <n v="3.61937"/>
  </r>
  <r>
    <x v="2"/>
    <x v="27"/>
    <x v="7"/>
    <x v="5"/>
    <n v="9.06"/>
    <n v="1265.22"/>
    <n v="683.21973000000003"/>
    <n v="0.30271999999999999"/>
    <n v="1.2800000000000001E-3"/>
    <n v="0.33584999999999998"/>
    <n v="4.9950000000000001E-2"/>
    <n v="0.91734000000000004"/>
    <n v="1.0947100000000001"/>
  </r>
  <r>
    <x v="2"/>
    <x v="27"/>
    <x v="7"/>
    <x v="6"/>
    <n v="24.31"/>
    <n v="382.74"/>
    <n v="612.38964999999996"/>
    <n v="0.24157000000000001"/>
    <n v="2.741E-2"/>
    <n v="1.6480000000000002E-2"/>
    <n v="0.17785000000000001"/>
    <n v="0.73202"/>
    <n v="1.2015400000000001"/>
  </r>
  <r>
    <x v="2"/>
    <x v="27"/>
    <x v="7"/>
    <x v="7"/>
    <n v="2.6"/>
    <n v="300"/>
    <n v="171"/>
    <n v="1.9359999999999999E-2"/>
    <n v="1.857E-2"/>
    <n v="2.0000000000000002E-5"/>
    <n v="5.5000000000000003E-4"/>
    <n v="5.867E-2"/>
    <n v="0.35217999999999999"/>
  </r>
  <r>
    <x v="2"/>
    <x v="27"/>
    <x v="7"/>
    <x v="8"/>
    <n v="60.71"/>
    <n v="344.87"/>
    <n v="1272.58008"/>
    <n v="0.52309000000000005"/>
    <n v="1.184E-2"/>
    <n v="6.7919999999999994E-2"/>
    <n v="0.21024999999999999"/>
    <n v="1.5851299999999999"/>
    <n v="2.5449600000000001"/>
  </r>
  <r>
    <x v="2"/>
    <x v="27"/>
    <x v="7"/>
    <x v="9"/>
    <n v="1.33"/>
    <n v="300"/>
    <n v="90.000010000000003"/>
    <n v="9.9000000000000008E-3"/>
    <n v="9.6200000000000001E-3"/>
    <n v="1.0000000000000001E-5"/>
    <n v="3.3E-4"/>
    <n v="3.0009999999999998E-2"/>
    <n v="0.18536"/>
  </r>
  <r>
    <x v="2"/>
    <x v="27"/>
    <x v="7"/>
    <x v="10"/>
    <n v="5.75"/>
    <n v="476.28"/>
    <n v="276.23998999999998"/>
    <n v="8.7760000000000005E-2"/>
    <n v="1.0670000000000001E-2"/>
    <n v="2.9999999999999997E-4"/>
    <n v="3.8339999999999999E-2"/>
    <n v="0.26594000000000001"/>
    <n v="0.52161000000000002"/>
  </r>
  <r>
    <x v="2"/>
    <x v="27"/>
    <x v="8"/>
    <x v="0"/>
    <n v="61.64"/>
    <n v="382.8"/>
    <n v="1397.2207000000001"/>
    <n v="0.61053000000000002"/>
    <n v="4.3159999999999997E-2"/>
    <n v="0.28022000000000002"/>
    <n v="0.21517"/>
    <n v="1.85009"/>
    <n v="2.75162"/>
  </r>
  <r>
    <x v="2"/>
    <x v="27"/>
    <x v="8"/>
    <x v="1"/>
    <n v="15.64"/>
    <n v="364.86"/>
    <n v="237.16015999999999"/>
    <n v="0.16263"/>
    <n v="0.11241"/>
    <n v="3.4299999999999999E-3"/>
    <n v="1.217E-2"/>
    <n v="0.49808999999999998"/>
    <n v="0.46454000000000001"/>
  </r>
  <r>
    <x v="2"/>
    <x v="27"/>
    <x v="8"/>
    <x v="2"/>
    <n v="30.09"/>
    <n v="300"/>
    <n v="414"/>
    <n v="0.22406999999999999"/>
    <n v="4.5100000000000001E-3"/>
    <n v="3.3600000000000001E-3"/>
    <n v="1.5939999999999999E-2"/>
    <n v="0.67900000000000005"/>
    <n v="0.85265000000000002"/>
  </r>
  <r>
    <x v="2"/>
    <x v="27"/>
    <x v="8"/>
    <x v="3"/>
    <n v="2.95"/>
    <n v="300"/>
    <n v="135"/>
    <n v="2.197E-2"/>
    <n v="1.4500000000000001E-2"/>
    <n v="2.33E-3"/>
    <n v="1.2600000000000001E-3"/>
    <n v="6.6570000000000004E-2"/>
    <n v="0.27804000000000001"/>
  </r>
  <r>
    <x v="2"/>
    <x v="27"/>
    <x v="8"/>
    <x v="4"/>
    <n v="187.61"/>
    <n v="779.48"/>
    <n v="6898.4375"/>
    <n v="3.5286"/>
    <n v="0"/>
    <n v="2.0702799999999999"/>
    <n v="1.8021"/>
    <n v="10.6973"/>
    <n v="11.878920000000001"/>
  </r>
  <r>
    <x v="2"/>
    <x v="27"/>
    <x v="8"/>
    <x v="5"/>
    <n v="124.28"/>
    <n v="478.11"/>
    <n v="3088.6210900000001"/>
    <n v="1.4948999999999999"/>
    <n v="4.0899999999999999E-3"/>
    <n v="1.94015"/>
    <n v="0.26777000000000001"/>
    <n v="4.5299899999999997"/>
    <n v="5.7315899999999997"/>
  </r>
  <r>
    <x v="2"/>
    <x v="27"/>
    <x v="8"/>
    <x v="6"/>
    <n v="347.35"/>
    <n v="442.92"/>
    <n v="6400.2031200000001"/>
    <n v="3.6396299999999999"/>
    <n v="-3.1E-4"/>
    <n v="0.37029000000000001"/>
    <n v="1.44861"/>
    <n v="11.030659999999999"/>
    <n v="12.06156"/>
  </r>
  <r>
    <x v="2"/>
    <x v="27"/>
    <x v="8"/>
    <x v="7"/>
    <n v="6.3"/>
    <n v="300"/>
    <n v="375"/>
    <n v="4.691E-2"/>
    <n v="4.4380000000000003E-2"/>
    <n v="5.0000000000000002E-5"/>
    <n v="6.6E-4"/>
    <n v="0.14216000000000001"/>
    <n v="0.77232999999999996"/>
  </r>
  <r>
    <x v="2"/>
    <x v="27"/>
    <x v="8"/>
    <x v="8"/>
    <n v="270.91000000000003"/>
    <n v="407.77"/>
    <n v="4913.5781200000001"/>
    <n v="2.6964800000000002"/>
    <n v="0.10611"/>
    <n v="0.34892000000000001"/>
    <n v="0.7208"/>
    <n v="8.1717600000000008"/>
    <n v="9.4378600000000006"/>
  </r>
  <r>
    <x v="2"/>
    <x v="27"/>
    <x v="8"/>
    <x v="9"/>
    <n v="11.7"/>
    <n v="300"/>
    <n v="462"/>
    <n v="8.7129999999999999E-2"/>
    <n v="4.9950000000000001E-2"/>
    <n v="2.6700000000000001E-3"/>
    <n v="8.7200000000000003E-3"/>
    <n v="0.26401999999999998"/>
    <n v="0.95150000000000001"/>
  </r>
  <r>
    <x v="2"/>
    <x v="27"/>
    <x v="8"/>
    <x v="10"/>
    <n v="118.19"/>
    <n v="345.5"/>
    <n v="1665.3281199999999"/>
    <n v="1.03471"/>
    <n v="8.7510000000000004E-2"/>
    <n v="2.3480000000000001E-2"/>
    <n v="0.1211"/>
    <n v="3.1423800000000002"/>
    <n v="3.3481200000000002"/>
  </r>
  <r>
    <x v="2"/>
    <x v="28"/>
    <x v="0"/>
    <x v="0"/>
    <n v="13.32"/>
    <n v="300"/>
    <n v="252"/>
    <n v="0.10772"/>
    <n v="6.2440000000000002E-2"/>
    <n v="2.5999999999999998E-4"/>
    <n v="1.163E-2"/>
    <n v="0.32908999999999999"/>
    <n v="0.51900000000000002"/>
  </r>
  <r>
    <x v="2"/>
    <x v="28"/>
    <x v="0"/>
    <x v="1"/>
    <n v="54.84"/>
    <n v="311.7"/>
    <n v="1265.51953"/>
    <n v="0.44239000000000001"/>
    <n v="6.5310000000000007E-2"/>
    <n v="6.0150000000000002E-2"/>
    <n v="9.9330000000000002E-2"/>
    <n v="1.3470800000000001"/>
    <n v="2.5904600000000002"/>
  </r>
  <r>
    <x v="2"/>
    <x v="28"/>
    <x v="0"/>
    <x v="2"/>
    <n v="0.44"/>
    <n v="300"/>
    <n v="27"/>
    <n v="3.2799999999999999E-3"/>
    <n v="2.7599999999999999E-3"/>
    <n v="0"/>
    <n v="5.0000000000000002E-5"/>
    <n v="9.9299999999999996E-3"/>
    <n v="5.561E-2"/>
  </r>
  <r>
    <x v="2"/>
    <x v="28"/>
    <x v="0"/>
    <x v="3"/>
    <n v="1.01"/>
    <n v="300"/>
    <n v="63"/>
    <n v="7.5199999999999998E-3"/>
    <n v="7.0000000000000001E-3"/>
    <n v="3.0000000000000001E-5"/>
    <n v="2.0000000000000002E-5"/>
    <n v="2.2790000000000001E-2"/>
    <n v="0.12975"/>
  </r>
  <r>
    <x v="2"/>
    <x v="28"/>
    <x v="0"/>
    <x v="4"/>
    <n v="41.62"/>
    <n v="641.55999999999995"/>
    <n v="2482.8398400000001"/>
    <n v="0.77705000000000002"/>
    <n v="0"/>
    <n v="4.5969999999999997E-2"/>
    <n v="0.20910999999999999"/>
    <n v="2.3546800000000001"/>
    <n v="4.3152799999999996"/>
  </r>
  <r>
    <x v="2"/>
    <x v="28"/>
    <x v="0"/>
    <x v="5"/>
    <n v="27.56"/>
    <n v="422.52"/>
    <n v="857.70996000000002"/>
    <n v="0.27504000000000001"/>
    <n v="1.6060000000000001E-2"/>
    <n v="5.2290000000000003E-2"/>
    <n v="4.2909999999999997E-2"/>
    <n v="0.83345999999999998"/>
    <n v="1.6669799999999999"/>
  </r>
  <r>
    <x v="2"/>
    <x v="28"/>
    <x v="0"/>
    <x v="6"/>
    <n v="15.41"/>
    <n v="507.43"/>
    <n v="745.91992000000005"/>
    <n v="0.18984000000000001"/>
    <n v="6.4999999999999997E-4"/>
    <n v="5.9000000000000003E-4"/>
    <n v="5.2019999999999997E-2"/>
    <n v="0.57528000000000001"/>
    <n v="1.40924"/>
  </r>
  <r>
    <x v="2"/>
    <x v="28"/>
    <x v="0"/>
    <x v="7"/>
    <n v="1.91"/>
    <n v="300"/>
    <n v="111"/>
    <n v="1.422E-2"/>
    <n v="1.3429999999999999E-2"/>
    <n v="0"/>
    <n v="1.9000000000000001E-4"/>
    <n v="4.3099999999999999E-2"/>
    <n v="0.22861000000000001"/>
  </r>
  <r>
    <x v="2"/>
    <x v="28"/>
    <x v="0"/>
    <x v="8"/>
    <n v="20.399999999999999"/>
    <n v="399.16"/>
    <n v="894.10986000000003"/>
    <n v="0.20613000000000001"/>
    <n v="2.2110000000000001E-2"/>
    <n v="5.64E-3"/>
    <n v="3.1399999999999997E-2"/>
    <n v="0.62465000000000004"/>
    <n v="1.7540100000000001"/>
  </r>
  <r>
    <x v="2"/>
    <x v="28"/>
    <x v="0"/>
    <x v="9"/>
    <n v="19.73"/>
    <n v="300"/>
    <n v="438"/>
    <n v="0.14692"/>
    <n v="1.0749999999999999E-2"/>
    <n v="2.7100000000000002E-3"/>
    <n v="7.2730000000000003E-2"/>
    <n v="0.44522"/>
    <n v="0.90207999999999999"/>
  </r>
  <r>
    <x v="2"/>
    <x v="28"/>
    <x v="0"/>
    <x v="10"/>
    <n v="25.81"/>
    <n v="573.01"/>
    <n v="1432.51953"/>
    <n v="0.37780000000000002"/>
    <n v="6.13E-3"/>
    <n v="2.97E-3"/>
    <n v="6.479E-2"/>
    <n v="1.1448499999999999"/>
    <n v="2.5516399999999999"/>
  </r>
  <r>
    <x v="2"/>
    <x v="28"/>
    <x v="1"/>
    <x v="0"/>
    <n v="198.27"/>
    <n v="404.85"/>
    <n v="4109.25"/>
    <n v="1.9691099999999999"/>
    <n v="0.23743"/>
    <n v="4.5969999999999997E-2"/>
    <n v="0.90890000000000004"/>
    <n v="5.9704100000000002"/>
    <n v="7.9126300000000001"/>
  </r>
  <r>
    <x v="2"/>
    <x v="28"/>
    <x v="1"/>
    <x v="1"/>
    <n v="413.79"/>
    <n v="300"/>
    <n v="6353.9995099999996"/>
    <n v="3.1489500000000001"/>
    <n v="0.90542999999999996"/>
    <n v="0.47432000000000002"/>
    <n v="2.8232699999999999"/>
    <n v="9.5590499999999992"/>
    <n v="13.08628"/>
  </r>
  <r>
    <x v="2"/>
    <x v="28"/>
    <x v="1"/>
    <x v="2"/>
    <n v="260.75"/>
    <n v="300"/>
    <n v="4887"/>
    <n v="1.9417199999999999"/>
    <n v="8.677E-2"/>
    <n v="0.11111"/>
    <n v="1.5763"/>
    <n v="5.88401"/>
    <n v="10.06494"/>
  </r>
  <r>
    <x v="2"/>
    <x v="28"/>
    <x v="1"/>
    <x v="3"/>
    <n v="1.22"/>
    <n v="300"/>
    <n v="78"/>
    <n v="9.0799999999999995E-3"/>
    <n v="8.3400000000000002E-3"/>
    <n v="1.6000000000000001E-4"/>
    <n v="1.3999999999999999E-4"/>
    <n v="2.7529999999999999E-2"/>
    <n v="0.16064000000000001"/>
  </r>
  <r>
    <x v="2"/>
    <x v="28"/>
    <x v="1"/>
    <x v="4"/>
    <n v="171.58"/>
    <n v="1051.8"/>
    <n v="8540.59375"/>
    <n v="4.3513500000000001"/>
    <n v="1.56E-3"/>
    <n v="1.74722"/>
    <n v="5.2974100000000002"/>
    <n v="13.189909999999999"/>
    <n v="13.954280000000001"/>
  </r>
  <r>
    <x v="2"/>
    <x v="28"/>
    <x v="1"/>
    <x v="5"/>
    <n v="297.16000000000003"/>
    <n v="365.11"/>
    <n v="6057.1171899999999"/>
    <n v="2.6946599999999998"/>
    <n v="0.35421999999999998"/>
    <n v="1.75867"/>
    <n v="0.93103999999999998"/>
    <n v="8.1656200000000005"/>
    <n v="12.0563"/>
  </r>
  <r>
    <x v="2"/>
    <x v="28"/>
    <x v="1"/>
    <x v="6"/>
    <n v="1284.6500000000001"/>
    <n v="414.58"/>
    <n v="33734.625"/>
    <n v="14.019629999999999"/>
    <n v="0"/>
    <n v="1.6022099999999999"/>
    <n v="7.1627999999999998"/>
    <n v="42.483719999999998"/>
    <n v="64.739940000000004"/>
  </r>
  <r>
    <x v="2"/>
    <x v="28"/>
    <x v="1"/>
    <x v="7"/>
    <n v="3.35"/>
    <n v="300"/>
    <n v="207"/>
    <n v="2.495E-2"/>
    <n v="2.3699999999999999E-2"/>
    <n v="5.0000000000000002E-5"/>
    <n v="6.8000000000000005E-4"/>
    <n v="7.5600000000000001E-2"/>
    <n v="0.42631999999999998"/>
  </r>
  <r>
    <x v="2"/>
    <x v="28"/>
    <x v="1"/>
    <x v="8"/>
    <n v="944.33"/>
    <n v="366.17"/>
    <n v="19509.53125"/>
    <n v="8.7613800000000008"/>
    <n v="0.11816"/>
    <n v="5.2960399999999996"/>
    <n v="6.1114600000000001"/>
    <n v="26.551559999999998"/>
    <n v="38.152459999999998"/>
  </r>
  <r>
    <x v="2"/>
    <x v="28"/>
    <x v="1"/>
    <x v="9"/>
    <n v="110.53"/>
    <n v="300"/>
    <n v="2454"/>
    <n v="0.82308000000000003"/>
    <n v="3.6490000000000002E-2"/>
    <n v="8.2100000000000003E-3"/>
    <n v="0.45556000000000002"/>
    <n v="2.4941900000000001"/>
    <n v="5.0540900000000004"/>
  </r>
  <r>
    <x v="2"/>
    <x v="28"/>
    <x v="1"/>
    <x v="10"/>
    <n v="90.89"/>
    <n v="1080.33"/>
    <n v="7032.9604499999996"/>
    <n v="2.52467"/>
    <n v="0.11932"/>
    <n v="4.0230000000000002E-2"/>
    <n v="0.32529999999999998"/>
    <n v="7.65219"/>
    <n v="11.4757"/>
  </r>
  <r>
    <x v="2"/>
    <x v="28"/>
    <x v="2"/>
    <x v="0"/>
    <n v="13.94"/>
    <n v="639.28"/>
    <n v="805.49023"/>
    <n v="0.32840999999999998"/>
    <n v="2.9440000000000001E-2"/>
    <n v="8.3800000000000003E-3"/>
    <n v="0.18773000000000001"/>
    <n v="0.99517"/>
    <n v="1.4066099999999999"/>
  </r>
  <r>
    <x v="2"/>
    <x v="28"/>
    <x v="2"/>
    <x v="1"/>
    <n v="306.02"/>
    <n v="300"/>
    <n v="5946"/>
    <n v="2.2825600000000001"/>
    <n v="1.941E-2"/>
    <n v="0.57472999999999996"/>
    <n v="3.3138100000000001"/>
    <n v="6.9187399999999997"/>
    <n v="12.245990000000001"/>
  </r>
  <r>
    <x v="2"/>
    <x v="28"/>
    <x v="2"/>
    <x v="2"/>
    <n v="2.94"/>
    <n v="300"/>
    <n v="78"/>
    <n v="2.189E-2"/>
    <n v="4.79E-3"/>
    <n v="1.7000000000000001E-4"/>
    <n v="3.8E-3"/>
    <n v="6.6339999999999996E-2"/>
    <n v="0.16064000000000001"/>
  </r>
  <r>
    <x v="2"/>
    <x v="28"/>
    <x v="2"/>
    <x v="3"/>
    <n v="1.74"/>
    <n v="300"/>
    <n v="105"/>
    <n v="1.2959999999999999E-2"/>
    <n v="1.1599999999999999E-2"/>
    <n v="2.5000000000000001E-4"/>
    <n v="3.8999999999999999E-4"/>
    <n v="3.9260000000000003E-2"/>
    <n v="0.21625"/>
  </r>
  <r>
    <x v="2"/>
    <x v="28"/>
    <x v="2"/>
    <x v="4"/>
    <n v="123.61"/>
    <n v="1259.3499999999999"/>
    <n v="8513.1875"/>
    <n v="3.9302299999999999"/>
    <n v="0"/>
    <n v="5.5799799999999999"/>
    <n v="1.80443"/>
    <n v="11.90978"/>
    <n v="13.670680000000001"/>
  </r>
  <r>
    <x v="2"/>
    <x v="28"/>
    <x v="2"/>
    <x v="5"/>
    <n v="44.8"/>
    <n v="400.77"/>
    <n v="1731.33008"/>
    <n v="0.45737"/>
    <n v="5.7579999999999999E-2"/>
    <n v="0.24718000000000001"/>
    <n v="0.16997999999999999"/>
    <n v="1.3859600000000001"/>
    <n v="3.3445999999999998"/>
  </r>
  <r>
    <x v="2"/>
    <x v="28"/>
    <x v="2"/>
    <x v="6"/>
    <n v="100.85"/>
    <n v="393.52"/>
    <n v="2066"/>
    <n v="1.00458"/>
    <n v="6.0909999999999999E-2"/>
    <n v="2.1930000000000002E-2"/>
    <n v="0.39035999999999998"/>
    <n v="3.0441799999999999"/>
    <n v="4.0001499999999997"/>
  </r>
  <r>
    <x v="2"/>
    <x v="28"/>
    <x v="2"/>
    <x v="7"/>
    <n v="6.15"/>
    <n v="300"/>
    <n v="360.00002999999998"/>
    <n v="4.58E-2"/>
    <n v="4.3459999999999999E-2"/>
    <n v="4.0000000000000003E-5"/>
    <n v="1.6900000000000001E-3"/>
    <n v="0.13877999999999999"/>
    <n v="0.74143000000000003"/>
  </r>
  <r>
    <x v="2"/>
    <x v="28"/>
    <x v="2"/>
    <x v="8"/>
    <n v="153.27000000000001"/>
    <n v="424.6"/>
    <n v="4708.7578100000001"/>
    <n v="1.6309199999999999"/>
    <n v="5.0930000000000003E-2"/>
    <n v="0.16436999999999999"/>
    <n v="1.54911"/>
    <n v="4.9421900000000001"/>
    <n v="9.0438700000000001"/>
  </r>
  <r>
    <x v="2"/>
    <x v="28"/>
    <x v="2"/>
    <x v="9"/>
    <n v="24.13"/>
    <n v="352.62"/>
    <n v="641.75977"/>
    <n v="0.22498000000000001"/>
    <n v="3.8089999999999999E-2"/>
    <n v="2.8E-3"/>
    <n v="9.0010000000000007E-2"/>
    <n v="0.68176999999999999"/>
    <n v="1.27528"/>
  </r>
  <r>
    <x v="2"/>
    <x v="28"/>
    <x v="2"/>
    <x v="10"/>
    <n v="60.95"/>
    <n v="341.97"/>
    <n v="1278.98047"/>
    <n v="0.52415999999999996"/>
    <n v="2.06E-2"/>
    <n v="1.668E-2"/>
    <n v="0.15157000000000001"/>
    <n v="1.58874"/>
    <n v="2.55294"/>
  </r>
  <r>
    <x v="2"/>
    <x v="28"/>
    <x v="3"/>
    <x v="0"/>
    <n v="6.12"/>
    <n v="515.49"/>
    <n v="366"/>
    <n v="0.12406"/>
    <n v="1.8489999999999999E-2"/>
    <n v="3.2699999999999999E-3"/>
    <n v="4.6949999999999999E-2"/>
    <n v="0.37595000000000001"/>
    <n v="0.65673999999999999"/>
  </r>
  <r>
    <x v="2"/>
    <x v="28"/>
    <x v="3"/>
    <x v="1"/>
    <n v="22.22"/>
    <n v="300"/>
    <n v="366.00002999999998"/>
    <n v="0.16644"/>
    <n v="6.13E-3"/>
    <n v="1.8020000000000001E-2"/>
    <n v="0.16394"/>
    <n v="0.50458999999999998"/>
    <n v="0.75378999999999996"/>
  </r>
  <r>
    <x v="2"/>
    <x v="28"/>
    <x v="3"/>
    <x v="2"/>
    <n v="0.31"/>
    <n v="300"/>
    <n v="30"/>
    <n v="2.31E-3"/>
    <n v="2.0899999999999998E-3"/>
    <n v="0"/>
    <n v="6.0000000000000002E-5"/>
    <n v="7.0000000000000001E-3"/>
    <n v="6.1789999999999998E-2"/>
  </r>
  <r>
    <x v="2"/>
    <x v="28"/>
    <x v="3"/>
    <x v="3"/>
    <n v="1.06"/>
    <n v="300"/>
    <n v="69"/>
    <n v="7.8899999999999994E-3"/>
    <n v="7.28E-3"/>
    <n v="1.1E-4"/>
    <n v="1.2E-4"/>
    <n v="2.392E-2"/>
    <n v="0.14210999999999999"/>
  </r>
  <r>
    <x v="2"/>
    <x v="28"/>
    <x v="3"/>
    <x v="4"/>
    <n v="23.55"/>
    <n v="677.45"/>
    <n v="840.04003999999998"/>
    <n v="0.38424000000000003"/>
    <n v="1.0000000000000001E-5"/>
    <n v="7.1440000000000003E-2"/>
    <n v="0.46400999999999998"/>
    <n v="1.1644099999999999"/>
    <n v="1.44638"/>
  </r>
  <r>
    <x v="2"/>
    <x v="28"/>
    <x v="3"/>
    <x v="5"/>
    <n v="1.95"/>
    <n v="683.25"/>
    <n v="109.31995000000001"/>
    <n v="5.2319999999999998E-2"/>
    <n v="2.49E-3"/>
    <n v="6.8599999999999998E-3"/>
    <n v="5.4099999999999999E-3"/>
    <n v="0.15855"/>
    <n v="0.19064"/>
  </r>
  <r>
    <x v="2"/>
    <x v="28"/>
    <x v="3"/>
    <x v="6"/>
    <n v="48.21"/>
    <n v="379.1"/>
    <n v="921.21087999999997"/>
    <n v="0.46032000000000001"/>
    <n v="0"/>
    <n v="1.3350000000000001E-2"/>
    <n v="0.30923"/>
    <n v="1.3949"/>
    <n v="1.8016799999999999"/>
  </r>
  <r>
    <x v="2"/>
    <x v="28"/>
    <x v="3"/>
    <x v="7"/>
    <n v="3.27"/>
    <n v="300"/>
    <n v="207.00002000000001"/>
    <n v="2.435E-2"/>
    <n v="2.3529999999999999E-2"/>
    <n v="1.0000000000000001E-5"/>
    <n v="3.6999999999999999E-4"/>
    <n v="7.3789999999999994E-2"/>
    <n v="0.42631999999999998"/>
  </r>
  <r>
    <x v="2"/>
    <x v="28"/>
    <x v="3"/>
    <x v="8"/>
    <n v="32.83"/>
    <n v="320.33"/>
    <n v="816.83983999999998"/>
    <n v="0.26846999999999999"/>
    <n v="4.233E-2"/>
    <n v="2.2799999999999999E-3"/>
    <n v="7.4840000000000004E-2"/>
    <n v="0.81354000000000004"/>
    <n v="1.65995"/>
  </r>
  <r>
    <x v="2"/>
    <x v="28"/>
    <x v="3"/>
    <x v="9"/>
    <n v="10.83"/>
    <n v="300"/>
    <n v="306"/>
    <n v="8.0649999999999999E-2"/>
    <n v="2.1160000000000002E-2"/>
    <n v="1.7000000000000001E-4"/>
    <n v="2.2120000000000001E-2"/>
    <n v="0.24439"/>
    <n v="0.63022"/>
  </r>
  <r>
    <x v="2"/>
    <x v="28"/>
    <x v="3"/>
    <x v="10"/>
    <n v="2.4900000000000002"/>
    <n v="384.1"/>
    <n v="149.80005"/>
    <n v="3.4500000000000003E-2"/>
    <n v="1.298E-2"/>
    <n v="1.1900000000000001E-3"/>
    <n v="3.9899999999999996E-3"/>
    <n v="0.10462"/>
    <n v="0.29053000000000001"/>
  </r>
  <r>
    <x v="2"/>
    <x v="28"/>
    <x v="4"/>
    <x v="0"/>
    <n v="8.9499999999999993"/>
    <n v="403.07"/>
    <n v="451.43993999999998"/>
    <n v="0.11323"/>
    <n v="2.8809999999999999E-2"/>
    <n v="2.3600000000000001E-3"/>
    <n v="2.478E-2"/>
    <n v="0.34311999999999998"/>
    <n v="0.86009000000000002"/>
  </r>
  <r>
    <x v="2"/>
    <x v="28"/>
    <x v="4"/>
    <x v="1"/>
    <n v="7.96"/>
    <n v="300"/>
    <n v="318"/>
    <n v="5.9159999999999997E-2"/>
    <n v="1.8440000000000002E-2"/>
    <n v="7.11E-3"/>
    <n v="7.4599999999999996E-3"/>
    <n v="0.17967"/>
    <n v="0.65493000000000001"/>
  </r>
  <r>
    <x v="2"/>
    <x v="28"/>
    <x v="4"/>
    <x v="2"/>
    <n v="1.39"/>
    <n v="300"/>
    <n v="93"/>
    <n v="1.035E-2"/>
    <n v="9.2999999999999992E-3"/>
    <n v="3.0000000000000001E-5"/>
    <n v="1.0000000000000001E-5"/>
    <n v="3.1370000000000002E-2"/>
    <n v="0.19153999999999999"/>
  </r>
  <r>
    <x v="2"/>
    <x v="28"/>
    <x v="4"/>
    <x v="3"/>
    <n v="3.04"/>
    <n v="300"/>
    <n v="203.99997999999999"/>
    <n v="2.264E-2"/>
    <n v="2.0070000000000001E-2"/>
    <n v="3.1E-4"/>
    <n v="2.5000000000000001E-4"/>
    <n v="6.8599999999999994E-2"/>
    <n v="0.42014000000000001"/>
  </r>
  <r>
    <x v="2"/>
    <x v="28"/>
    <x v="4"/>
    <x v="4"/>
    <n v="8.98"/>
    <n v="1283.67"/>
    <n v="500.62991"/>
    <n v="0.22999"/>
    <n v="1.42E-3"/>
    <n v="0.12564"/>
    <n v="4.3380000000000002E-2"/>
    <n v="0.69798000000000004"/>
    <n v="0.80298999999999998"/>
  </r>
  <r>
    <x v="2"/>
    <x v="28"/>
    <x v="4"/>
    <x v="5"/>
    <n v="4.26"/>
    <n v="423.84"/>
    <n v="190.72998000000001"/>
    <n v="5.2290000000000003E-2"/>
    <n v="4.9199999999999999E-3"/>
    <n v="1.453E-2"/>
    <n v="2.15E-3"/>
    <n v="0.15845999999999999"/>
    <n v="0.36596000000000001"/>
  </r>
  <r>
    <x v="2"/>
    <x v="28"/>
    <x v="4"/>
    <x v="6"/>
    <n v="1.59"/>
    <n v="300"/>
    <n v="12"/>
    <n v="2.3470000000000001E-2"/>
    <n v="3.8999999999999999E-4"/>
    <n v="1.2E-4"/>
    <n v="1.92E-3"/>
    <n v="7.1410000000000001E-2"/>
    <n v="2.4709999999999999E-2"/>
  </r>
  <r>
    <x v="2"/>
    <x v="28"/>
    <x v="4"/>
    <x v="7"/>
    <n v="7.77"/>
    <n v="300"/>
    <n v="495"/>
    <n v="5.7860000000000002E-2"/>
    <n v="5.4080000000000003E-2"/>
    <n v="6.9999999999999994E-5"/>
    <n v="4.4000000000000002E-4"/>
    <n v="0.17534"/>
    <n v="1.0194700000000001"/>
  </r>
  <r>
    <x v="2"/>
    <x v="28"/>
    <x v="4"/>
    <x v="8"/>
    <n v="19.52"/>
    <n v="393.61"/>
    <n v="1011.58008"/>
    <n v="0.23755000000000001"/>
    <n v="6.6159999999999997E-2"/>
    <n v="4.0890000000000003E-2"/>
    <n v="5.4120000000000001E-2"/>
    <n v="0.71984999999999999"/>
    <n v="1.9588699999999999"/>
  </r>
  <r>
    <x v="2"/>
    <x v="28"/>
    <x v="4"/>
    <x v="9"/>
    <n v="8.49"/>
    <n v="301.81"/>
    <n v="482.89992999999998"/>
    <n v="6.4170000000000005E-2"/>
    <n v="4.9399999999999999E-2"/>
    <n v="7.5000000000000002E-4"/>
    <n v="4.0899999999999999E-3"/>
    <n v="0.19445999999999999"/>
    <n v="0.99356"/>
  </r>
  <r>
    <x v="2"/>
    <x v="28"/>
    <x v="4"/>
    <x v="10"/>
    <n v="7.9"/>
    <n v="300"/>
    <n v="219"/>
    <n v="7.5270000000000004E-2"/>
    <n v="3.354E-2"/>
    <n v="7.7999999999999999E-4"/>
    <n v="6.5399999999999998E-3"/>
    <n v="0.22856000000000001"/>
    <n v="0.45104"/>
  </r>
  <r>
    <x v="2"/>
    <x v="28"/>
    <x v="5"/>
    <x v="0"/>
    <n v="1.85"/>
    <n v="300"/>
    <n v="144"/>
    <n v="1.3780000000000001E-2"/>
    <n v="1.346E-2"/>
    <n v="1.0000000000000001E-5"/>
    <n v="1.4999999999999999E-4"/>
    <n v="4.1750000000000002E-2"/>
    <n v="0.29657"/>
  </r>
  <r>
    <x v="2"/>
    <x v="28"/>
    <x v="5"/>
    <x v="1"/>
    <n v="0.15"/>
    <n v="300"/>
    <n v="21"/>
    <n v="1.1199999999999999E-3"/>
    <n v="8.4000000000000003E-4"/>
    <n v="2.0000000000000002E-5"/>
    <n v="6.0000000000000002E-5"/>
    <n v="3.3800000000000002E-3"/>
    <n v="4.3249999999999997E-2"/>
  </r>
  <r>
    <x v="2"/>
    <x v="28"/>
    <x v="5"/>
    <x v="2"/>
    <n v="0.25"/>
    <n v="300"/>
    <n v="24"/>
    <n v="1.8600000000000001E-3"/>
    <n v="1.67E-3"/>
    <n v="0"/>
    <n v="0"/>
    <n v="5.64E-3"/>
    <n v="4.9430000000000002E-2"/>
  </r>
  <r>
    <x v="2"/>
    <x v="28"/>
    <x v="5"/>
    <x v="3"/>
    <n v="0.74"/>
    <n v="300"/>
    <n v="63"/>
    <n v="5.5100000000000001E-3"/>
    <n v="5.0600000000000003E-3"/>
    <n v="4.0000000000000003E-5"/>
    <n v="4.0000000000000003E-5"/>
    <n v="1.67E-2"/>
    <n v="0.12975"/>
  </r>
  <r>
    <x v="2"/>
    <x v="28"/>
    <x v="5"/>
    <x v="4"/>
    <n v="1.06"/>
    <n v="1280.0899999999999"/>
    <n v="140.80994000000001"/>
    <n v="3.1289999999999998E-2"/>
    <n v="0"/>
    <n v="1.2189999999999999E-2"/>
    <n v="1.738E-2"/>
    <n v="9.4799999999999995E-2"/>
    <n v="0.2225"/>
  </r>
  <r>
    <x v="2"/>
    <x v="28"/>
    <x v="5"/>
    <x v="5"/>
    <n v="0.33"/>
    <n v="345.5"/>
    <n v="27.64"/>
    <n v="3.14E-3"/>
    <n v="1.0499999999999999E-3"/>
    <n v="1.2999999999999999E-3"/>
    <n v="4.4999999999999999E-4"/>
    <n v="9.4999999999999998E-3"/>
    <n v="5.5469999999999998E-2"/>
  </r>
  <r>
    <x v="2"/>
    <x v="28"/>
    <x v="5"/>
    <x v="6"/>
    <n v="0.01"/>
    <n v="373"/>
    <n v="0"/>
    <n v="6.9999999999999994E-5"/>
    <n v="0"/>
    <n v="0"/>
    <n v="1.0000000000000001E-5"/>
    <n v="2.3000000000000001E-4"/>
    <n v="0"/>
  </r>
  <r>
    <x v="2"/>
    <x v="28"/>
    <x v="5"/>
    <x v="7"/>
    <n v="1.38"/>
    <n v="300"/>
    <n v="111"/>
    <n v="1.0279999999999999E-2"/>
    <n v="9.7300000000000008E-3"/>
    <n v="1.0000000000000001E-5"/>
    <n v="9.0000000000000006E-5"/>
    <n v="3.1140000000000001E-2"/>
    <n v="0.22861000000000001"/>
  </r>
  <r>
    <x v="2"/>
    <x v="28"/>
    <x v="5"/>
    <x v="8"/>
    <n v="1.61"/>
    <n v="305.42"/>
    <n v="122.16999"/>
    <n v="1.242E-2"/>
    <n v="1.057E-2"/>
    <n v="1E-4"/>
    <n v="4.4000000000000002E-4"/>
    <n v="3.764E-2"/>
    <n v="0.25073000000000001"/>
  </r>
  <r>
    <x v="2"/>
    <x v="28"/>
    <x v="5"/>
    <x v="9"/>
    <n v="2.5099999999999998"/>
    <n v="334.09"/>
    <n v="113.59003"/>
    <n v="2.1780000000000001E-2"/>
    <n v="3.3999999999999998E-3"/>
    <n v="2.8600000000000001E-3"/>
    <n v="2.2179999999999998E-2"/>
    <n v="6.6000000000000003E-2"/>
    <n v="0.22982"/>
  </r>
  <r>
    <x v="2"/>
    <x v="28"/>
    <x v="5"/>
    <x v="10"/>
    <n v="0.74"/>
    <n v="300"/>
    <n v="63"/>
    <n v="5.5100000000000001E-3"/>
    <n v="5.4000000000000003E-3"/>
    <n v="0"/>
    <n v="1.0000000000000001E-5"/>
    <n v="1.67E-2"/>
    <n v="0.12975"/>
  </r>
  <r>
    <x v="2"/>
    <x v="28"/>
    <x v="6"/>
    <x v="0"/>
    <n v="6.62"/>
    <n v="508.59"/>
    <n v="625.57006999999999"/>
    <n v="9.5310000000000006E-2"/>
    <n v="2.376E-2"/>
    <n v="1.16E-3"/>
    <n v="1.704E-2"/>
    <n v="0.28882000000000002"/>
    <n v="1.1486799999999999"/>
  </r>
  <r>
    <x v="2"/>
    <x v="28"/>
    <x v="6"/>
    <x v="1"/>
    <n v="10.07"/>
    <n v="391.84"/>
    <n v="552.49976000000004"/>
    <n v="0.10426000000000001"/>
    <n v="1.5599999999999999E-2"/>
    <n v="2.1760000000000002E-2"/>
    <n v="2.094E-2"/>
    <n v="0.31502999999999998"/>
    <n v="1.0876300000000001"/>
  </r>
  <r>
    <x v="2"/>
    <x v="28"/>
    <x v="6"/>
    <x v="2"/>
    <n v="1.04"/>
    <n v="300"/>
    <n v="66"/>
    <n v="7.7400000000000004E-3"/>
    <n v="6.7400000000000003E-3"/>
    <n v="1.0000000000000001E-5"/>
    <n v="2.0000000000000002E-5"/>
    <n v="2.3470000000000001E-2"/>
    <n v="0.13593"/>
  </r>
  <r>
    <x v="2"/>
    <x v="28"/>
    <x v="6"/>
    <x v="3"/>
    <n v="1.97"/>
    <n v="300"/>
    <n v="126"/>
    <n v="1.4670000000000001E-2"/>
    <n v="1.3089999999999999E-2"/>
    <n v="2.5999999999999998E-4"/>
    <n v="6.0000000000000002E-5"/>
    <n v="4.4450000000000003E-2"/>
    <n v="0.25950000000000001"/>
  </r>
  <r>
    <x v="2"/>
    <x v="28"/>
    <x v="6"/>
    <x v="4"/>
    <n v="24.54"/>
    <n v="765.06"/>
    <n v="1300.6093800000001"/>
    <n v="0.50888999999999995"/>
    <n v="0"/>
    <n v="0.19419"/>
    <n v="0.32382"/>
    <n v="1.54209"/>
    <n v="2.2248299999999999"/>
  </r>
  <r>
    <x v="2"/>
    <x v="28"/>
    <x v="6"/>
    <x v="5"/>
    <n v="4.0999999999999996"/>
    <n v="484.15"/>
    <n v="232.39000999999999"/>
    <n v="5.5230000000000001E-2"/>
    <n v="5.0000000000000001E-3"/>
    <n v="1.8630000000000001E-2"/>
    <n v="1.098E-2"/>
    <n v="0.16735"/>
    <n v="0.44028"/>
  </r>
  <r>
    <x v="2"/>
    <x v="28"/>
    <x v="6"/>
    <x v="6"/>
    <n v="13.29"/>
    <n v="583.19000000000005"/>
    <n v="513.20996000000002"/>
    <n v="0.16225999999999999"/>
    <n v="0"/>
    <n v="5.4799999999999996E-3"/>
    <n v="4.981E-2"/>
    <n v="0.49486000000000002"/>
    <n v="0.92196999999999996"/>
  </r>
  <r>
    <x v="2"/>
    <x v="28"/>
    <x v="6"/>
    <x v="7"/>
    <n v="6.19"/>
    <n v="300"/>
    <n v="372"/>
    <n v="4.6100000000000002E-2"/>
    <n v="4.3499999999999997E-2"/>
    <n v="1.3999999999999999E-4"/>
    <n v="5.0000000000000001E-4"/>
    <n v="0.13968"/>
    <n v="0.76615"/>
  </r>
  <r>
    <x v="2"/>
    <x v="28"/>
    <x v="6"/>
    <x v="8"/>
    <n v="35"/>
    <n v="329.76"/>
    <n v="1882.91992"/>
    <n v="0.32655000000000001"/>
    <n v="5.0889999999999998E-2"/>
    <n v="4.3909999999999998E-2"/>
    <n v="8.4900000000000003E-2"/>
    <n v="0.98953999999999998"/>
    <n v="3.77373"/>
  </r>
  <r>
    <x v="2"/>
    <x v="28"/>
    <x v="6"/>
    <x v="9"/>
    <n v="6.32"/>
    <n v="333.15"/>
    <n v="426.43004999999999"/>
    <n v="5.3420000000000002E-2"/>
    <n v="3.9570000000000001E-2"/>
    <n v="5.2999999999999998E-4"/>
    <n v="1.9599999999999999E-3"/>
    <n v="0.16187000000000001"/>
    <n v="0.85718000000000005"/>
  </r>
  <r>
    <x v="2"/>
    <x v="28"/>
    <x v="6"/>
    <x v="10"/>
    <n v="5.42"/>
    <n v="300"/>
    <n v="288"/>
    <n v="4.1640000000000003E-2"/>
    <n v="3.5909999999999997E-2"/>
    <n v="1.1E-4"/>
    <n v="6.8000000000000005E-4"/>
    <n v="0.12651000000000001"/>
    <n v="0.59314999999999996"/>
  </r>
  <r>
    <x v="2"/>
    <x v="28"/>
    <x v="7"/>
    <x v="0"/>
    <n v="20.25"/>
    <n v="351.91"/>
    <n v="461"/>
    <n v="0.18582000000000001"/>
    <n v="9.3799999999999994E-3"/>
    <n v="2.3400000000000001E-3"/>
    <n v="6.9220000000000004E-2"/>
    <n v="0.56308999999999998"/>
    <n v="0.90630999999999995"/>
  </r>
  <r>
    <x v="2"/>
    <x v="28"/>
    <x v="7"/>
    <x v="1"/>
    <n v="18.649999999999999"/>
    <n v="300"/>
    <n v="336"/>
    <n v="0.13888"/>
    <n v="4.4099999999999999E-3"/>
    <n v="2.4070000000000001E-2"/>
    <n v="5.6849999999999998E-2"/>
    <n v="0.42085"/>
    <n v="0.69199999999999995"/>
  </r>
  <r>
    <x v="2"/>
    <x v="28"/>
    <x v="7"/>
    <x v="2"/>
    <n v="1.28"/>
    <n v="300"/>
    <n v="39"/>
    <n v="9.5300000000000003E-3"/>
    <n v="1.8400000000000001E-3"/>
    <n v="2.7E-4"/>
    <n v="4.81E-3"/>
    <n v="2.8879999999999999E-2"/>
    <n v="8.0320000000000003E-2"/>
  </r>
  <r>
    <x v="2"/>
    <x v="28"/>
    <x v="7"/>
    <x v="3"/>
    <n v="0.85"/>
    <n v="300"/>
    <n v="60"/>
    <n v="6.3299999999999997E-3"/>
    <n v="5.8100000000000001E-3"/>
    <n v="1E-4"/>
    <n v="8.0000000000000007E-5"/>
    <n v="1.9179999999999999E-2"/>
    <n v="0.12357"/>
  </r>
  <r>
    <x v="2"/>
    <x v="28"/>
    <x v="7"/>
    <x v="4"/>
    <n v="27.64"/>
    <n v="1191.9100000000001"/>
    <n v="2324.21875"/>
    <n v="0.83838000000000001"/>
    <n v="0"/>
    <n v="0.32144"/>
    <n v="1.25817"/>
    <n v="2.5405500000000001"/>
    <n v="3.7237"/>
  </r>
  <r>
    <x v="2"/>
    <x v="28"/>
    <x v="7"/>
    <x v="5"/>
    <n v="9.6199999999999992"/>
    <n v="1230.75"/>
    <n v="689.21973000000003"/>
    <n v="0.31983"/>
    <n v="1.81E-3"/>
    <n v="0.35428999999999999"/>
    <n v="5.2690000000000001E-2"/>
    <n v="0.96918000000000004"/>
    <n v="1.10707"/>
  </r>
  <r>
    <x v="2"/>
    <x v="28"/>
    <x v="7"/>
    <x v="6"/>
    <n v="25.94"/>
    <n v="381.83"/>
    <n v="622.37987999999996"/>
    <n v="0.25701000000000002"/>
    <n v="2.9499999999999998E-2"/>
    <n v="1.7469999999999999E-2"/>
    <n v="0.1885"/>
    <n v="0.77883999999999998"/>
    <n v="1.2217499999999999"/>
  </r>
  <r>
    <x v="2"/>
    <x v="28"/>
    <x v="7"/>
    <x v="7"/>
    <n v="3.31"/>
    <n v="300"/>
    <n v="212.99997999999999"/>
    <n v="2.4649999999999998E-2"/>
    <n v="2.3619999999999999E-2"/>
    <n v="2.0000000000000002E-5"/>
    <n v="7.1000000000000002E-4"/>
    <n v="7.4690000000000006E-2"/>
    <n v="0.43868000000000001"/>
  </r>
  <r>
    <x v="2"/>
    <x v="28"/>
    <x v="7"/>
    <x v="8"/>
    <n v="64.58"/>
    <n v="343.48"/>
    <n v="1329.2597699999999"/>
    <n v="0.55608999999999997"/>
    <n v="1.52E-2"/>
    <n v="7.1870000000000003E-2"/>
    <n v="0.22248999999999999"/>
    <n v="1.68512"/>
    <n v="2.6606700000000001"/>
  </r>
  <r>
    <x v="2"/>
    <x v="28"/>
    <x v="7"/>
    <x v="9"/>
    <n v="1.72"/>
    <n v="300"/>
    <n v="116.99999"/>
    <n v="1.281E-2"/>
    <n v="1.2460000000000001E-2"/>
    <n v="1.0000000000000001E-5"/>
    <n v="4.2000000000000002E-4"/>
    <n v="3.8809999999999997E-2"/>
    <n v="0.24096999999999999"/>
  </r>
  <r>
    <x v="2"/>
    <x v="28"/>
    <x v="7"/>
    <x v="10"/>
    <n v="6.44"/>
    <n v="454.35"/>
    <n v="313.5"/>
    <n v="9.554E-2"/>
    <n v="1.379E-2"/>
    <n v="3.2000000000000003E-4"/>
    <n v="4.0660000000000002E-2"/>
    <n v="0.28952"/>
    <n v="0.59636999999999996"/>
  </r>
  <r>
    <x v="2"/>
    <x v="28"/>
    <x v="8"/>
    <x v="0"/>
    <n v="65.47"/>
    <n v="379.19"/>
    <n v="1452.2792999999999"/>
    <n v="0.64658000000000004"/>
    <n v="5.0470000000000001E-2"/>
    <n v="0.29444999999999999"/>
    <n v="0.2261"/>
    <n v="1.95933"/>
    <n v="2.8646199999999999"/>
  </r>
  <r>
    <x v="2"/>
    <x v="28"/>
    <x v="8"/>
    <x v="1"/>
    <n v="16.489999999999998"/>
    <n v="349.6"/>
    <n v="297.16016000000002"/>
    <n v="0.17000999999999999"/>
    <n v="0.11814"/>
    <n v="3.5200000000000001E-3"/>
    <n v="1.2489999999999999E-2"/>
    <n v="0.52044000000000001"/>
    <n v="0.58811000000000002"/>
  </r>
  <r>
    <x v="2"/>
    <x v="28"/>
    <x v="8"/>
    <x v="2"/>
    <n v="31.54"/>
    <n v="300"/>
    <n v="435"/>
    <n v="0.23487"/>
    <n v="5.7999999999999996E-3"/>
    <n v="3.5100000000000001E-3"/>
    <n v="1.6629999999999999E-2"/>
    <n v="0.71172000000000002"/>
    <n v="0.89590000000000003"/>
  </r>
  <r>
    <x v="2"/>
    <x v="28"/>
    <x v="8"/>
    <x v="3"/>
    <n v="3.48"/>
    <n v="300"/>
    <n v="159"/>
    <n v="2.5909999999999999E-2"/>
    <n v="1.7780000000000001E-2"/>
    <n v="2.5000000000000001E-3"/>
    <n v="1.3500000000000001E-3"/>
    <n v="7.8530000000000003E-2"/>
    <n v="0.32746999999999998"/>
  </r>
  <r>
    <x v="2"/>
    <x v="28"/>
    <x v="8"/>
    <x v="4"/>
    <n v="196.51"/>
    <n v="779.4"/>
    <n v="6936.6557599999996"/>
    <n v="3.70078"/>
    <n v="0"/>
    <n v="2.1666400000000001"/>
    <n v="1.89025"/>
    <n v="11.21907"/>
    <n v="11.94374"/>
  </r>
  <r>
    <x v="2"/>
    <x v="28"/>
    <x v="8"/>
    <x v="5"/>
    <n v="130.82"/>
    <n v="475.94"/>
    <n v="3112.6210900000001"/>
    <n v="1.57216"/>
    <n v="5.3099999999999996E-3"/>
    <n v="2.03912"/>
    <n v="0.28143000000000001"/>
    <n v="4.7641200000000001"/>
    <n v="5.7810199999999998"/>
  </r>
  <r>
    <x v="2"/>
    <x v="28"/>
    <x v="8"/>
    <x v="6"/>
    <n v="361.91"/>
    <n v="443.55"/>
    <n v="6458.15625"/>
    <n v="3.7999299999999998"/>
    <n v="-3.1E-4"/>
    <n v="0.38743"/>
    <n v="1.5156799999999999"/>
    <n v="11.516439999999999"/>
    <n v="12.16724"/>
  </r>
  <r>
    <x v="2"/>
    <x v="28"/>
    <x v="8"/>
    <x v="7"/>
    <n v="7.85"/>
    <n v="300"/>
    <n v="465"/>
    <n v="5.8459999999999998E-2"/>
    <n v="5.5289999999999999E-2"/>
    <n v="6.9999999999999994E-5"/>
    <n v="8.1999999999999998E-4"/>
    <n v="0.17713999999999999"/>
    <n v="0.95767999999999998"/>
  </r>
  <r>
    <x v="2"/>
    <x v="28"/>
    <x v="8"/>
    <x v="8"/>
    <n v="283.29000000000002"/>
    <n v="405.58"/>
    <n v="5021.1015600000001"/>
    <n v="2.82111"/>
    <n v="0.1183"/>
    <n v="0.3644"/>
    <n v="0.75277000000000005"/>
    <n v="8.5494400000000006"/>
    <n v="9.6547099999999997"/>
  </r>
  <r>
    <x v="2"/>
    <x v="28"/>
    <x v="8"/>
    <x v="9"/>
    <n v="13.49"/>
    <n v="300"/>
    <n v="537"/>
    <n v="0.10045999999999999"/>
    <n v="6.1699999999999998E-2"/>
    <n v="2.7799999999999999E-3"/>
    <n v="9.0799999999999995E-3"/>
    <n v="0.30441000000000001"/>
    <n v="1.1059699999999999"/>
  </r>
  <r>
    <x v="2"/>
    <x v="28"/>
    <x v="8"/>
    <x v="10"/>
    <n v="123.18"/>
    <n v="344.25"/>
    <n v="1717.80078"/>
    <n v="1.07735"/>
    <n v="9.282E-2"/>
    <n v="2.4379999999999999E-2"/>
    <n v="0.12573999999999999"/>
    <n v="3.2715900000000002"/>
    <n v="3.45567"/>
  </r>
  <r>
    <x v="2"/>
    <x v="29"/>
    <x v="0"/>
    <x v="0"/>
    <n v="14.24"/>
    <n v="300"/>
    <n v="276"/>
    <n v="0.11457000000000001"/>
    <n v="6.6170000000000007E-2"/>
    <n v="2.7999999999999998E-4"/>
    <n v="1.2529999999999999E-2"/>
    <n v="0.34984999999999999"/>
    <n v="0.56842999999999999"/>
  </r>
  <r>
    <x v="2"/>
    <x v="29"/>
    <x v="0"/>
    <x v="1"/>
    <n v="58.95"/>
    <n v="311.62"/>
    <n v="1280.7597699999999"/>
    <n v="0.47417999999999999"/>
    <n v="6.6159999999999997E-2"/>
    <n v="6.5199999999999994E-2"/>
    <n v="0.10767"/>
    <n v="1.4434199999999999"/>
    <n v="2.6217700000000002"/>
  </r>
  <r>
    <x v="2"/>
    <x v="29"/>
    <x v="0"/>
    <x v="2"/>
    <n v="0.56000000000000005"/>
    <n v="300"/>
    <n v="36"/>
    <n v="4.1700000000000001E-3"/>
    <n v="3.5000000000000001E-3"/>
    <n v="0"/>
    <n v="6.0000000000000002E-5"/>
    <n v="1.264E-2"/>
    <n v="7.4139999999999998E-2"/>
  </r>
  <r>
    <x v="2"/>
    <x v="29"/>
    <x v="0"/>
    <x v="3"/>
    <n v="1.26"/>
    <n v="300"/>
    <n v="75"/>
    <n v="9.3799999999999994E-3"/>
    <n v="8.7600000000000004E-3"/>
    <n v="4.0000000000000003E-5"/>
    <n v="3.0000000000000001E-5"/>
    <n v="2.843E-2"/>
    <n v="0.15447"/>
  </r>
  <r>
    <x v="2"/>
    <x v="29"/>
    <x v="0"/>
    <x v="4"/>
    <n v="45.42"/>
    <n v="646.23"/>
    <n v="2455.6796899999999"/>
    <n v="0.83799999999999997"/>
    <n v="0"/>
    <n v="4.9489999999999999E-2"/>
    <n v="0.22514000000000001"/>
    <n v="2.5394000000000001"/>
    <n v="4.2624300000000002"/>
  </r>
  <r>
    <x v="2"/>
    <x v="29"/>
    <x v="0"/>
    <x v="5"/>
    <n v="29.61"/>
    <n v="422.23"/>
    <n v="865.58007999999995"/>
    <n v="0.29653000000000002"/>
    <n v="1.7260000000000001E-2"/>
    <n v="5.6529999999999997E-2"/>
    <n v="4.6390000000000001E-2"/>
    <n v="0.89856999999999998"/>
    <n v="1.6824399999999999"/>
  </r>
  <r>
    <x v="2"/>
    <x v="29"/>
    <x v="0"/>
    <x v="6"/>
    <n v="16.84"/>
    <n v="506.46"/>
    <n v="724.23974999999996"/>
    <n v="0.20782"/>
    <n v="8.0000000000000004E-4"/>
    <n v="6.4999999999999997E-4"/>
    <n v="5.6640000000000003E-2"/>
    <n v="0.62975000000000003"/>
    <n v="1.36863"/>
  </r>
  <r>
    <x v="2"/>
    <x v="29"/>
    <x v="0"/>
    <x v="7"/>
    <n v="2.36"/>
    <n v="300"/>
    <n v="135"/>
    <n v="1.7569999999999999E-2"/>
    <n v="1.6590000000000001E-2"/>
    <n v="0"/>
    <n v="2.3000000000000001E-4"/>
    <n v="5.3260000000000002E-2"/>
    <n v="0.27804000000000001"/>
  </r>
  <r>
    <x v="2"/>
    <x v="29"/>
    <x v="0"/>
    <x v="8"/>
    <n v="22.71"/>
    <n v="392.54"/>
    <n v="906.75977"/>
    <n v="0.22864000000000001"/>
    <n v="2.7529999999999999E-2"/>
    <n v="6.1799999999999997E-3"/>
    <n v="3.4369999999999998E-2"/>
    <n v="0.69284999999999997"/>
    <n v="1.78335"/>
  </r>
  <r>
    <x v="2"/>
    <x v="29"/>
    <x v="0"/>
    <x v="9"/>
    <n v="21.26"/>
    <n v="300"/>
    <n v="459.00002999999998"/>
    <n v="0.15831999999999999"/>
    <n v="1.291E-2"/>
    <n v="2.9099999999999998E-3"/>
    <n v="7.7869999999999995E-2"/>
    <n v="0.47975000000000001"/>
    <n v="0.94533"/>
  </r>
  <r>
    <x v="2"/>
    <x v="29"/>
    <x v="0"/>
    <x v="10"/>
    <n v="28.22"/>
    <n v="575.46"/>
    <n v="1386.8595"/>
    <n v="0.41222999999999999"/>
    <n v="7.79E-3"/>
    <n v="3.2200000000000002E-3"/>
    <n v="7.0379999999999998E-2"/>
    <n v="1.2491699999999999"/>
    <n v="2.4678800000000001"/>
  </r>
  <r>
    <x v="2"/>
    <x v="29"/>
    <x v="1"/>
    <x v="0"/>
    <n v="208.84"/>
    <n v="401.21"/>
    <n v="4240.7968799999999"/>
    <n v="2.0743800000000001"/>
    <n v="0.24973999999999999"/>
    <n v="4.8419999999999998E-2"/>
    <n v="0.95740000000000003"/>
    <n v="6.2893999999999997"/>
    <n v="8.1808499999999995"/>
  </r>
  <r>
    <x v="2"/>
    <x v="29"/>
    <x v="1"/>
    <x v="1"/>
    <n v="435.16"/>
    <n v="300"/>
    <n v="6411"/>
    <n v="3.30809"/>
    <n v="0.94991999999999999"/>
    <n v="0.49843999999999999"/>
    <n v="2.9668299999999999"/>
    <n v="10.04128"/>
    <n v="13.203670000000001"/>
  </r>
  <r>
    <x v="2"/>
    <x v="29"/>
    <x v="1"/>
    <x v="2"/>
    <n v="277.27"/>
    <n v="300"/>
    <n v="4956"/>
    <n v="2.06474"/>
    <n v="9.6699999999999994E-2"/>
    <n v="0.11777"/>
    <n v="1.67076"/>
    <n v="6.2568000000000001"/>
    <n v="10.207050000000001"/>
  </r>
  <r>
    <x v="2"/>
    <x v="29"/>
    <x v="1"/>
    <x v="3"/>
    <n v="1.54"/>
    <n v="300"/>
    <n v="96"/>
    <n v="1.1469999999999999E-2"/>
    <n v="1.052E-2"/>
    <n v="2.0000000000000001E-4"/>
    <n v="1.8000000000000001E-4"/>
    <n v="3.4750000000000003E-2"/>
    <n v="0.19772000000000001"/>
  </r>
  <r>
    <x v="2"/>
    <x v="29"/>
    <x v="1"/>
    <x v="4"/>
    <n v="179.74"/>
    <n v="1049.5999999999999"/>
    <n v="8564.75"/>
    <n v="4.5639500000000002"/>
    <n v="1.56E-3"/>
    <n v="1.82768"/>
    <n v="5.5596399999999999"/>
    <n v="13.83414"/>
    <n v="13.99845"/>
  </r>
  <r>
    <x v="2"/>
    <x v="29"/>
    <x v="1"/>
    <x v="5"/>
    <n v="314.01"/>
    <n v="364.93"/>
    <n v="6149.0390600000001"/>
    <n v="2.8472900000000001"/>
    <n v="0.37487999999999999"/>
    <n v="1.85764"/>
    <n v="0.98343999999999998"/>
    <n v="8.6281499999999998"/>
    <n v="12.240270000000001"/>
  </r>
  <r>
    <x v="2"/>
    <x v="29"/>
    <x v="1"/>
    <x v="6"/>
    <n v="1366.91"/>
    <n v="413.53"/>
    <n v="34017.25"/>
    <n v="14.86401"/>
    <n v="0"/>
    <n v="1.6949700000000001"/>
    <n v="7.5775100000000002"/>
    <n v="45.042470000000002"/>
    <n v="65.314099999999996"/>
  </r>
  <r>
    <x v="2"/>
    <x v="29"/>
    <x v="1"/>
    <x v="7"/>
    <n v="4.18"/>
    <n v="300"/>
    <n v="249"/>
    <n v="3.1130000000000001E-2"/>
    <n v="2.954E-2"/>
    <n v="6.9999999999999994E-5"/>
    <n v="8.5999999999999998E-4"/>
    <n v="9.4320000000000001E-2"/>
    <n v="0.51282000000000005"/>
  </r>
  <r>
    <x v="2"/>
    <x v="29"/>
    <x v="1"/>
    <x v="8"/>
    <n v="998.32"/>
    <n v="365.85"/>
    <n v="19752.21875"/>
    <n v="9.2516800000000003"/>
    <n v="0.12914999999999999"/>
    <n v="5.5845900000000004"/>
    <n v="6.4454099999999999"/>
    <n v="28.037299999999998"/>
    <n v="38.635669999999998"/>
  </r>
  <r>
    <x v="2"/>
    <x v="29"/>
    <x v="1"/>
    <x v="9"/>
    <n v="119.02"/>
    <n v="300"/>
    <n v="2546.9997600000002"/>
    <n v="0.88631000000000004"/>
    <n v="4.2169999999999999E-2"/>
    <n v="8.7899999999999992E-3"/>
    <n v="0.4874"/>
    <n v="2.6857700000000002"/>
    <n v="5.2456300000000002"/>
  </r>
  <r>
    <x v="2"/>
    <x v="29"/>
    <x v="1"/>
    <x v="10"/>
    <n v="97.73"/>
    <n v="1077.1400000000001"/>
    <n v="7367.6010699999997"/>
    <n v="2.7075499999999999"/>
    <n v="0.12966"/>
    <n v="4.308E-2"/>
    <n v="0.34833999999999998"/>
    <n v="8.2063699999999997"/>
    <n v="12.02726"/>
  </r>
  <r>
    <x v="2"/>
    <x v="29"/>
    <x v="2"/>
    <x v="0"/>
    <n v="15.4"/>
    <n v="592.79999999999995"/>
    <n v="865.49023"/>
    <n v="0.34988999999999998"/>
    <n v="3.6389999999999999E-2"/>
    <n v="8.7899999999999992E-3"/>
    <n v="0.19692999999999999"/>
    <n v="1.06027"/>
    <n v="1.5301800000000001"/>
  </r>
  <r>
    <x v="2"/>
    <x v="29"/>
    <x v="2"/>
    <x v="1"/>
    <n v="326.08999999999997"/>
    <n v="300"/>
    <n v="6020.9995099999996"/>
    <n v="2.43201"/>
    <n v="2.1659999999999999E-2"/>
    <n v="0.61212"/>
    <n v="3.5294400000000001"/>
    <n v="7.3716400000000002"/>
    <n v="12.400449999999999"/>
  </r>
  <r>
    <x v="2"/>
    <x v="29"/>
    <x v="2"/>
    <x v="2"/>
    <n v="3.25"/>
    <n v="300"/>
    <n v="93"/>
    <n v="2.4199999999999999E-2"/>
    <n v="6.0499999999999998E-3"/>
    <n v="1.8000000000000001E-4"/>
    <n v="4.0200000000000001E-3"/>
    <n v="7.3340000000000002E-2"/>
    <n v="0.19153999999999999"/>
  </r>
  <r>
    <x v="2"/>
    <x v="29"/>
    <x v="2"/>
    <x v="3"/>
    <n v="2.17"/>
    <n v="300"/>
    <n v="129"/>
    <n v="1.6160000000000001E-2"/>
    <n v="1.4460000000000001E-2"/>
    <n v="3.1E-4"/>
    <n v="4.8999999999999998E-4"/>
    <n v="4.897E-2"/>
    <n v="0.26568000000000003"/>
  </r>
  <r>
    <x v="2"/>
    <x v="29"/>
    <x v="2"/>
    <x v="4"/>
    <n v="130.41999999999999"/>
    <n v="1258.82"/>
    <n v="8572.5625"/>
    <n v="4.1430199999999999"/>
    <n v="0"/>
    <n v="5.8806700000000003"/>
    <n v="1.9019699999999999"/>
    <n v="12.554600000000001"/>
    <n v="13.76628"/>
  </r>
  <r>
    <x v="2"/>
    <x v="29"/>
    <x v="2"/>
    <x v="5"/>
    <n v="49.15"/>
    <n v="400.53"/>
    <n v="1742.2890600000001"/>
    <n v="0.50061"/>
    <n v="6.3570000000000002E-2"/>
    <n v="0.26993"/>
    <n v="0.18562000000000001"/>
    <n v="1.51701"/>
    <n v="3.3664499999999999"/>
  </r>
  <r>
    <x v="2"/>
    <x v="29"/>
    <x v="2"/>
    <x v="6"/>
    <n v="106.12"/>
    <n v="393.17"/>
    <n v="2072"/>
    <n v="1.0560099999999999"/>
    <n v="6.4180000000000001E-2"/>
    <n v="2.3029999999999998E-2"/>
    <n v="0.40997"/>
    <n v="3.2000299999999999"/>
    <n v="4.0125000000000002"/>
  </r>
  <r>
    <x v="2"/>
    <x v="29"/>
    <x v="2"/>
    <x v="7"/>
    <n v="7.61"/>
    <n v="300"/>
    <n v="438"/>
    <n v="5.6669999999999998E-2"/>
    <n v="5.3780000000000001E-2"/>
    <n v="4.0000000000000003E-5"/>
    <n v="2.0999999999999999E-3"/>
    <n v="0.17172999999999999"/>
    <n v="0.90207999999999999"/>
  </r>
  <r>
    <x v="2"/>
    <x v="29"/>
    <x v="2"/>
    <x v="8"/>
    <n v="164.72"/>
    <n v="420.89"/>
    <n v="4819.1406200000001"/>
    <n v="1.75054"/>
    <n v="6.3079999999999997E-2"/>
    <n v="0.17591000000000001"/>
    <n v="1.6578599999999999"/>
    <n v="5.3046800000000003"/>
    <n v="9.2703000000000007"/>
  </r>
  <r>
    <x v="2"/>
    <x v="29"/>
    <x v="2"/>
    <x v="9"/>
    <n v="26.15"/>
    <n v="347.41"/>
    <n v="701.75977"/>
    <n v="0.2424"/>
    <n v="4.5130000000000003E-2"/>
    <n v="2.96E-3"/>
    <n v="9.5009999999999997E-2"/>
    <n v="0.73455000000000004"/>
    <n v="1.3988499999999999"/>
  </r>
  <r>
    <x v="2"/>
    <x v="29"/>
    <x v="2"/>
    <x v="10"/>
    <n v="64.88"/>
    <n v="340.56"/>
    <n v="1338.41992"/>
    <n v="0.55737999999999999"/>
    <n v="2.5819999999999999E-2"/>
    <n v="1.7610000000000001E-2"/>
    <n v="0.16003999999999999"/>
    <n v="1.6894100000000001"/>
    <n v="2.6744300000000001"/>
  </r>
  <r>
    <x v="2"/>
    <x v="29"/>
    <x v="3"/>
    <x v="0"/>
    <n v="6.96"/>
    <n v="482.14"/>
    <n v="405"/>
    <n v="0.13411000000000001"/>
    <n v="2.3300000000000001E-2"/>
    <n v="3.4399999999999999E-3"/>
    <n v="4.9360000000000001E-2"/>
    <n v="0.40640999999999999"/>
    <n v="0.73706000000000005"/>
  </r>
  <r>
    <x v="2"/>
    <x v="29"/>
    <x v="3"/>
    <x v="1"/>
    <n v="23.48"/>
    <n v="300"/>
    <n v="378"/>
    <n v="0.17582"/>
    <n v="7.3200000000000001E-3"/>
    <n v="1.8939999999999999E-2"/>
    <n v="0.17224"/>
    <n v="0.53302000000000005"/>
    <n v="0.77849999999999997"/>
  </r>
  <r>
    <x v="2"/>
    <x v="29"/>
    <x v="3"/>
    <x v="2"/>
    <n v="0.43"/>
    <n v="300"/>
    <n v="36"/>
    <n v="3.2000000000000002E-3"/>
    <n v="2.8900000000000002E-3"/>
    <n v="0"/>
    <n v="9.0000000000000006E-5"/>
    <n v="9.7000000000000003E-3"/>
    <n v="7.4139999999999998E-2"/>
  </r>
  <r>
    <x v="2"/>
    <x v="29"/>
    <x v="3"/>
    <x v="3"/>
    <n v="1.38"/>
    <n v="300"/>
    <n v="96"/>
    <n v="1.0279999999999999E-2"/>
    <n v="9.4599999999999997E-3"/>
    <n v="1.3999999999999999E-4"/>
    <n v="1.6000000000000001E-4"/>
    <n v="3.1140000000000001E-2"/>
    <n v="0.19772000000000001"/>
  </r>
  <r>
    <x v="2"/>
    <x v="29"/>
    <x v="3"/>
    <x v="4"/>
    <n v="24.77"/>
    <n v="669.71"/>
    <n v="817.04003999999998"/>
    <n v="0.40451999999999999"/>
    <n v="1.0000000000000001E-5"/>
    <n v="7.5200000000000003E-2"/>
    <n v="0.48848999999999998"/>
    <n v="1.22587"/>
    <n v="1.4097900000000001"/>
  </r>
  <r>
    <x v="2"/>
    <x v="29"/>
    <x v="3"/>
    <x v="5"/>
    <n v="2.12"/>
    <n v="660.71"/>
    <n v="112.32006"/>
    <n v="5.5109999999999999E-2"/>
    <n v="3.1900000000000001E-3"/>
    <n v="7.1500000000000001E-3"/>
    <n v="5.64E-3"/>
    <n v="0.16699"/>
    <n v="0.19681999999999999"/>
  </r>
  <r>
    <x v="2"/>
    <x v="29"/>
    <x v="3"/>
    <x v="6"/>
    <n v="50.53"/>
    <n v="382.85"/>
    <n v="888.21087999999997"/>
    <n v="0.48236000000000001"/>
    <n v="0"/>
    <n v="1.3990000000000001E-2"/>
    <n v="0.32400000000000001"/>
    <n v="1.4617100000000001"/>
    <n v="1.7337199999999999"/>
  </r>
  <r>
    <x v="2"/>
    <x v="29"/>
    <x v="3"/>
    <x v="7"/>
    <n v="4.1399999999999997"/>
    <n v="300"/>
    <n v="261"/>
    <n v="3.083E-2"/>
    <n v="2.9760000000000002E-2"/>
    <n v="1.0000000000000001E-5"/>
    <n v="4.8000000000000001E-4"/>
    <n v="9.3420000000000003E-2"/>
    <n v="0.53754000000000002"/>
  </r>
  <r>
    <x v="2"/>
    <x v="29"/>
    <x v="3"/>
    <x v="8"/>
    <n v="35.58"/>
    <n v="318.11"/>
    <n v="874.80957000000001"/>
    <n v="0.29017999999999999"/>
    <n v="5.1360000000000003E-2"/>
    <n v="2.4099999999999998E-3"/>
    <n v="7.9079999999999998E-2"/>
    <n v="0.87934000000000001"/>
    <n v="1.78017"/>
  </r>
  <r>
    <x v="2"/>
    <x v="29"/>
    <x v="3"/>
    <x v="9"/>
    <n v="11.98"/>
    <n v="300"/>
    <n v="345"/>
    <n v="8.9209999999999998E-2"/>
    <n v="2.6790000000000001E-2"/>
    <n v="1.8000000000000001E-4"/>
    <n v="2.3220000000000001E-2"/>
    <n v="0.27034000000000002"/>
    <n v="0.71053999999999995"/>
  </r>
  <r>
    <x v="2"/>
    <x v="29"/>
    <x v="3"/>
    <x v="10"/>
    <n v="2.97"/>
    <n v="368.33"/>
    <n v="176.80005"/>
    <n v="3.8890000000000001E-2"/>
    <n v="1.617E-2"/>
    <n v="1.2600000000000001E-3"/>
    <n v="4.2500000000000003E-3"/>
    <n v="0.11792"/>
    <n v="0.34614"/>
  </r>
  <r>
    <x v="2"/>
    <x v="29"/>
    <x v="4"/>
    <x v="0"/>
    <n v="10.32"/>
    <n v="397.37"/>
    <n v="544.3999"/>
    <n v="0.12673999999999999"/>
    <n v="3.6740000000000002E-2"/>
    <n v="2.5300000000000001E-3"/>
    <n v="2.6550000000000001E-2"/>
    <n v="0.38407000000000002"/>
    <n v="1.0404100000000001"/>
  </r>
  <r>
    <x v="2"/>
    <x v="29"/>
    <x v="4"/>
    <x v="1"/>
    <n v="9.2100000000000009"/>
    <n v="300"/>
    <n v="375"/>
    <n v="6.8459999999999993E-2"/>
    <n v="2.3869999999999999E-2"/>
    <n v="7.7400000000000004E-3"/>
    <n v="8.1300000000000001E-3"/>
    <n v="0.20788000000000001"/>
    <n v="0.77232999999999996"/>
  </r>
  <r>
    <x v="2"/>
    <x v="29"/>
    <x v="4"/>
    <x v="2"/>
    <n v="1.79"/>
    <n v="300"/>
    <n v="120.00001"/>
    <n v="1.333E-2"/>
    <n v="1.197E-2"/>
    <n v="4.0000000000000003E-5"/>
    <n v="1.0000000000000001E-5"/>
    <n v="4.0390000000000002E-2"/>
    <n v="0.24714"/>
  </r>
  <r>
    <x v="2"/>
    <x v="29"/>
    <x v="4"/>
    <x v="3"/>
    <n v="3.89"/>
    <n v="300"/>
    <n v="255"/>
    <n v="2.8969999999999999E-2"/>
    <n v="2.5680000000000001E-2"/>
    <n v="4.0000000000000002E-4"/>
    <n v="3.2000000000000003E-4"/>
    <n v="8.7779999999999997E-2"/>
    <n v="0.52517999999999998"/>
  </r>
  <r>
    <x v="2"/>
    <x v="29"/>
    <x v="4"/>
    <x v="4"/>
    <n v="9.3800000000000008"/>
    <n v="1259.08"/>
    <n v="503.62988000000001"/>
    <n v="0.24249000000000001"/>
    <n v="1.4499999999999999E-3"/>
    <n v="0.1308"/>
    <n v="4.5760000000000002E-2"/>
    <n v="0.73585999999999996"/>
    <n v="0.80916999999999994"/>
  </r>
  <r>
    <x v="2"/>
    <x v="29"/>
    <x v="4"/>
    <x v="5"/>
    <n v="4.8"/>
    <n v="421.15"/>
    <n v="227.41991999999999"/>
    <n v="5.7939999999999998E-2"/>
    <n v="6.4900000000000001E-3"/>
    <n v="1.5730000000000001E-2"/>
    <n v="2.32E-3"/>
    <n v="0.17557"/>
    <n v="0.43669000000000002"/>
  </r>
  <r>
    <x v="2"/>
    <x v="29"/>
    <x v="4"/>
    <x v="6"/>
    <n v="1.63"/>
    <n v="300"/>
    <n v="12"/>
    <n v="2.376E-2"/>
    <n v="3.8999999999999999E-4"/>
    <n v="1.2999999999999999E-4"/>
    <n v="1.9300000000000001E-3"/>
    <n v="7.2319999999999995E-2"/>
    <n v="2.4709999999999999E-2"/>
  </r>
  <r>
    <x v="2"/>
    <x v="29"/>
    <x v="4"/>
    <x v="7"/>
    <n v="9.83"/>
    <n v="300"/>
    <n v="618"/>
    <n v="7.3200000000000001E-2"/>
    <n v="6.8400000000000002E-2"/>
    <n v="9.0000000000000006E-5"/>
    <n v="5.5999999999999995E-4"/>
    <n v="0.22181999999999999"/>
    <n v="1.2727900000000001"/>
  </r>
  <r>
    <x v="2"/>
    <x v="29"/>
    <x v="4"/>
    <x v="8"/>
    <n v="22.6"/>
    <n v="378.98"/>
    <n v="1167.2597699999999"/>
    <n v="0.26651999999999998"/>
    <n v="8.3210000000000006E-2"/>
    <n v="4.3679999999999997E-2"/>
    <n v="5.781E-2"/>
    <n v="0.80764999999999998"/>
    <n v="2.2783600000000002"/>
  </r>
  <r>
    <x v="2"/>
    <x v="29"/>
    <x v="4"/>
    <x v="9"/>
    <n v="10.47"/>
    <n v="301.61"/>
    <n v="597.18993999999998"/>
    <n v="7.9000000000000001E-2"/>
    <n v="6.2729999999999994E-2"/>
    <n v="8.1999999999999998E-4"/>
    <n v="4.47E-3"/>
    <n v="0.23938000000000001"/>
    <n v="1.2288399999999999"/>
  </r>
  <r>
    <x v="2"/>
    <x v="29"/>
    <x v="4"/>
    <x v="10"/>
    <n v="8.81"/>
    <n v="300"/>
    <n v="273"/>
    <n v="8.2049999999999998E-2"/>
    <n v="3.9559999999999998E-2"/>
    <n v="7.9000000000000001E-4"/>
    <n v="6.6299999999999996E-3"/>
    <n v="0.24909999999999999"/>
    <n v="0.56225000000000003"/>
  </r>
  <r>
    <x v="2"/>
    <x v="29"/>
    <x v="5"/>
    <x v="0"/>
    <n v="2.4700000000000002"/>
    <n v="300"/>
    <n v="186"/>
    <n v="1.839E-2"/>
    <n v="1.7919999999999998E-2"/>
    <n v="1.0000000000000001E-5"/>
    <n v="2.1000000000000001E-4"/>
    <n v="5.5739999999999998E-2"/>
    <n v="0.38307000000000002"/>
  </r>
  <r>
    <x v="2"/>
    <x v="29"/>
    <x v="5"/>
    <x v="1"/>
    <n v="0.23"/>
    <n v="300"/>
    <n v="24"/>
    <n v="1.7099999999999999E-3"/>
    <n v="1.2999999999999999E-3"/>
    <n v="3.0000000000000001E-5"/>
    <n v="9.0000000000000006E-5"/>
    <n v="5.1900000000000002E-3"/>
    <n v="4.9430000000000002E-2"/>
  </r>
  <r>
    <x v="2"/>
    <x v="29"/>
    <x v="5"/>
    <x v="2"/>
    <n v="0.36"/>
    <n v="300"/>
    <n v="33"/>
    <n v="2.6800000000000001E-3"/>
    <n v="2.4099999999999998E-3"/>
    <n v="0"/>
    <n v="1.0000000000000001E-5"/>
    <n v="8.1200000000000005E-3"/>
    <n v="6.7960000000000007E-2"/>
  </r>
  <r>
    <x v="2"/>
    <x v="29"/>
    <x v="5"/>
    <x v="3"/>
    <n v="1.02"/>
    <n v="300"/>
    <n v="84"/>
    <n v="7.6E-3"/>
    <n v="6.96E-3"/>
    <n v="6.0000000000000002E-5"/>
    <n v="6.0000000000000002E-5"/>
    <n v="2.3019999999999999E-2"/>
    <n v="0.17299999999999999"/>
  </r>
  <r>
    <x v="2"/>
    <x v="29"/>
    <x v="5"/>
    <x v="4"/>
    <n v="1.17"/>
    <n v="1280.0899999999999"/>
    <n v="140.81005999999999"/>
    <n v="3.4779999999999998E-2"/>
    <n v="0"/>
    <n v="1.3559999999999999E-2"/>
    <n v="1.933E-2"/>
    <n v="0.10539999999999999"/>
    <n v="0.2225"/>
  </r>
  <r>
    <x v="2"/>
    <x v="29"/>
    <x v="5"/>
    <x v="5"/>
    <n v="0.42"/>
    <n v="320.22000000000003"/>
    <n v="28.82"/>
    <n v="3.8500000000000001E-3"/>
    <n v="1.5100000000000001E-3"/>
    <n v="1.4300000000000001E-3"/>
    <n v="5.0000000000000001E-4"/>
    <n v="1.167E-2"/>
    <n v="5.8630000000000002E-2"/>
  </r>
  <r>
    <x v="2"/>
    <x v="29"/>
    <x v="5"/>
    <x v="6"/>
    <n v="0.02"/>
    <n v="300"/>
    <n v="3"/>
    <n v="1.4999999999999999E-4"/>
    <n v="0"/>
    <n v="0"/>
    <n v="2.0000000000000002E-5"/>
    <n v="4.4999999999999999E-4"/>
    <n v="6.1799999999999997E-3"/>
  </r>
  <r>
    <x v="2"/>
    <x v="29"/>
    <x v="5"/>
    <x v="7"/>
    <n v="1.85"/>
    <n v="300"/>
    <n v="141"/>
    <n v="1.3780000000000001E-2"/>
    <n v="1.3010000000000001E-2"/>
    <n v="1.0000000000000001E-5"/>
    <n v="1.2999999999999999E-4"/>
    <n v="4.1750000000000002E-2"/>
    <n v="0.29038999999999998"/>
  </r>
  <r>
    <x v="2"/>
    <x v="29"/>
    <x v="5"/>
    <x v="8"/>
    <n v="2.16"/>
    <n v="303.95"/>
    <n v="167.16997000000001"/>
    <n v="1.6570000000000001E-2"/>
    <n v="1.4279999999999999E-2"/>
    <n v="1.2E-4"/>
    <n v="5.4000000000000001E-4"/>
    <n v="5.0209999999999998E-2"/>
    <n v="0.34339999999999998"/>
  </r>
  <r>
    <x v="2"/>
    <x v="29"/>
    <x v="5"/>
    <x v="9"/>
    <n v="2.86"/>
    <n v="333.11"/>
    <n v="116.59002"/>
    <n v="2.4670000000000001E-2"/>
    <n v="4.5599999999999998E-3"/>
    <n v="3.13E-3"/>
    <n v="2.426E-2"/>
    <n v="7.4770000000000003E-2"/>
    <n v="0.23599999999999999"/>
  </r>
  <r>
    <x v="2"/>
    <x v="29"/>
    <x v="5"/>
    <x v="10"/>
    <n v="1.02"/>
    <n v="300"/>
    <n v="84"/>
    <n v="7.6E-3"/>
    <n v="7.43E-3"/>
    <n v="0"/>
    <n v="2.0000000000000002E-5"/>
    <n v="2.3019999999999999E-2"/>
    <n v="0.17299999999999999"/>
  </r>
  <r>
    <x v="2"/>
    <x v="29"/>
    <x v="6"/>
    <x v="0"/>
    <n v="7.53"/>
    <n v="343.22"/>
    <n v="312.32983000000002"/>
    <n v="0.10306"/>
    <n v="2.9929999999999998E-2"/>
    <n v="1.1900000000000001E-3"/>
    <n v="1.7489999999999999E-2"/>
    <n v="0.31231999999999999"/>
    <n v="0.61909999999999998"/>
  </r>
  <r>
    <x v="2"/>
    <x v="29"/>
    <x v="6"/>
    <x v="1"/>
    <n v="11.15"/>
    <n v="360.37"/>
    <n v="389.2002"/>
    <n v="0.11391999999999999"/>
    <n v="1.9709999999999998E-2"/>
    <n v="2.3109999999999999E-2"/>
    <n v="2.2239999999999999E-2"/>
    <n v="0.34431"/>
    <n v="0.77600000000000002"/>
  </r>
  <r>
    <x v="2"/>
    <x v="29"/>
    <x v="6"/>
    <x v="2"/>
    <n v="1.32"/>
    <n v="300"/>
    <n v="84"/>
    <n v="9.8300000000000002E-3"/>
    <n v="8.5400000000000007E-3"/>
    <n v="1.0000000000000001E-5"/>
    <n v="3.0000000000000001E-5"/>
    <n v="2.9790000000000001E-2"/>
    <n v="0.17299999999999999"/>
  </r>
  <r>
    <x v="2"/>
    <x v="29"/>
    <x v="6"/>
    <x v="3"/>
    <n v="2.4900000000000002"/>
    <n v="300"/>
    <n v="156"/>
    <n v="1.8540000000000001E-2"/>
    <n v="1.652E-2"/>
    <n v="3.4000000000000002E-4"/>
    <n v="8.0000000000000007E-5"/>
    <n v="5.6189999999999997E-2"/>
    <n v="0.32129000000000002"/>
  </r>
  <r>
    <x v="2"/>
    <x v="29"/>
    <x v="6"/>
    <x v="4"/>
    <n v="26.05"/>
    <n v="789.51"/>
    <n v="1192.1601599999999"/>
    <n v="0.53847999999999996"/>
    <n v="0"/>
    <n v="0.20530999999999999"/>
    <n v="0.34237000000000001"/>
    <n v="1.6317600000000001"/>
    <n v="2.0312999999999999"/>
  </r>
  <r>
    <x v="2"/>
    <x v="29"/>
    <x v="6"/>
    <x v="5"/>
    <n v="4.5199999999999996"/>
    <n v="436.4"/>
    <n v="183.29004"/>
    <n v="5.978E-2"/>
    <n v="6.4099999999999999E-3"/>
    <n v="1.9779999999999999E-2"/>
    <n v="1.166E-2"/>
    <n v="0.18114"/>
    <n v="0.35269"/>
  </r>
  <r>
    <x v="2"/>
    <x v="29"/>
    <x v="6"/>
    <x v="6"/>
    <n v="13.4"/>
    <n v="843"/>
    <n v="92.729979999999998"/>
    <n v="0.16456000000000001"/>
    <n v="0"/>
    <n v="5.5500000000000002E-3"/>
    <n v="5.0410000000000003E-2"/>
    <n v="0.50183999999999995"/>
    <n v="0.15626999999999999"/>
  </r>
  <r>
    <x v="2"/>
    <x v="29"/>
    <x v="6"/>
    <x v="7"/>
    <n v="7.74"/>
    <n v="300"/>
    <n v="465"/>
    <n v="5.7639999999999997E-2"/>
    <n v="5.4379999999999998E-2"/>
    <n v="1.8000000000000001E-4"/>
    <n v="6.3000000000000003E-4"/>
    <n v="0.17466000000000001"/>
    <n v="0.95767999999999998"/>
  </r>
  <r>
    <x v="2"/>
    <x v="29"/>
    <x v="6"/>
    <x v="8"/>
    <n v="37.479999999999997"/>
    <n v="361.72"/>
    <n v="897.07024999999999"/>
    <n v="0.34881000000000001"/>
    <n v="6.3630000000000006E-2"/>
    <n v="4.5650000000000003E-2"/>
    <n v="8.8279999999999997E-2"/>
    <n v="1.05701"/>
    <n v="1.7537100000000001"/>
  </r>
  <r>
    <x v="2"/>
    <x v="29"/>
    <x v="6"/>
    <x v="9"/>
    <n v="7.78"/>
    <n v="300.74"/>
    <n v="439.08008000000001"/>
    <n v="6.4320000000000002E-2"/>
    <n v="4.9770000000000002E-2"/>
    <n v="5.5999999999999995E-4"/>
    <n v="2.0600000000000002E-3"/>
    <n v="0.19489999999999999"/>
    <n v="0.90390000000000004"/>
  </r>
  <r>
    <x v="2"/>
    <x v="29"/>
    <x v="6"/>
    <x v="10"/>
    <n v="6.6"/>
    <n v="300"/>
    <n v="353.99997000000002"/>
    <n v="5.042E-2"/>
    <n v="4.3920000000000001E-2"/>
    <n v="1.2999999999999999E-4"/>
    <n v="7.6999999999999996E-4"/>
    <n v="0.15314"/>
    <n v="0.72907"/>
  </r>
  <r>
    <x v="2"/>
    <x v="29"/>
    <x v="7"/>
    <x v="0"/>
    <n v="21.64"/>
    <n v="348.92"/>
    <n v="485"/>
    <n v="0.19786000000000001"/>
    <n v="1.2070000000000001E-2"/>
    <n v="2.4599999999999999E-3"/>
    <n v="7.2900000000000006E-2"/>
    <n v="0.59957000000000005"/>
    <n v="0.95574000000000003"/>
  </r>
  <r>
    <x v="2"/>
    <x v="29"/>
    <x v="7"/>
    <x v="1"/>
    <n v="19.84"/>
    <n v="300"/>
    <n v="357"/>
    <n v="0.14774000000000001"/>
    <n v="5.9199999999999999E-3"/>
    <n v="2.538E-2"/>
    <n v="5.9950000000000003E-2"/>
    <n v="0.44769999999999999"/>
    <n v="0.73524999999999996"/>
  </r>
  <r>
    <x v="2"/>
    <x v="29"/>
    <x v="7"/>
    <x v="2"/>
    <n v="1.43"/>
    <n v="300"/>
    <n v="45"/>
    <n v="1.065E-2"/>
    <n v="2.48E-3"/>
    <n v="2.9E-4"/>
    <n v="5.0699999999999999E-3"/>
    <n v="3.227E-2"/>
    <n v="9.2679999999999998E-2"/>
  </r>
  <r>
    <x v="2"/>
    <x v="29"/>
    <x v="7"/>
    <x v="3"/>
    <n v="1.08"/>
    <n v="300"/>
    <n v="69"/>
    <n v="8.0400000000000003E-3"/>
    <n v="7.3800000000000003E-3"/>
    <n v="1.2999999999999999E-4"/>
    <n v="1E-4"/>
    <n v="2.4369999999999999E-2"/>
    <n v="0.14210999999999999"/>
  </r>
  <r>
    <x v="2"/>
    <x v="29"/>
    <x v="7"/>
    <x v="4"/>
    <n v="29.62"/>
    <n v="1204.1500000000001"/>
    <n v="2384.21875"/>
    <n v="0.89756000000000002"/>
    <n v="0"/>
    <n v="0.34411999999999998"/>
    <n v="1.34663"/>
    <n v="2.7198899999999999"/>
    <n v="3.8149199999999999"/>
  </r>
  <r>
    <x v="2"/>
    <x v="29"/>
    <x v="7"/>
    <x v="5"/>
    <n v="10.210000000000001"/>
    <n v="1183.42"/>
    <n v="698.21973000000003"/>
    <n v="0.33716000000000002"/>
    <n v="2.5300000000000001E-3"/>
    <n v="0.37276999999999999"/>
    <n v="5.5440000000000003E-2"/>
    <n v="1.0217000000000001"/>
    <n v="1.1255999999999999"/>
  </r>
  <r>
    <x v="2"/>
    <x v="29"/>
    <x v="7"/>
    <x v="6"/>
    <n v="27.59"/>
    <n v="380.84"/>
    <n v="628.37987999999996"/>
    <n v="0.27261000000000002"/>
    <n v="3.1629999999999998E-2"/>
    <n v="1.8460000000000001E-2"/>
    <n v="0.19921"/>
    <n v="0.82609999999999995"/>
    <n v="1.23411"/>
  </r>
  <r>
    <x v="2"/>
    <x v="29"/>
    <x v="7"/>
    <x v="7"/>
    <n v="4.1900000000000004"/>
    <n v="300"/>
    <n v="264"/>
    <n v="3.1199999999999999E-2"/>
    <n v="2.989E-2"/>
    <n v="3.0000000000000001E-5"/>
    <n v="9.1E-4"/>
    <n v="9.4549999999999995E-2"/>
    <n v="0.54371999999999998"/>
  </r>
  <r>
    <x v="2"/>
    <x v="29"/>
    <x v="7"/>
    <x v="8"/>
    <n v="68.59"/>
    <n v="341.96"/>
    <n v="1371.2597699999999"/>
    <n v="0.59013000000000004"/>
    <n v="1.934E-2"/>
    <n v="7.5850000000000001E-2"/>
    <n v="0.23482"/>
    <n v="1.78826"/>
    <n v="2.7471700000000001"/>
  </r>
  <r>
    <x v="2"/>
    <x v="29"/>
    <x v="7"/>
    <x v="9"/>
    <n v="2.2200000000000002"/>
    <n v="300"/>
    <n v="150"/>
    <n v="1.653E-2"/>
    <n v="1.609E-2"/>
    <n v="1.0000000000000001E-5"/>
    <n v="5.1999999999999995E-4"/>
    <n v="5.0099999999999999E-2"/>
    <n v="0.30892999999999998"/>
  </r>
  <r>
    <x v="2"/>
    <x v="29"/>
    <x v="7"/>
    <x v="10"/>
    <n v="7.25"/>
    <n v="431.48"/>
    <n v="349.49975999999998"/>
    <n v="0.10421999999999999"/>
    <n v="1.7749999999999998E-2"/>
    <n v="3.4000000000000002E-4"/>
    <n v="4.2999999999999997E-2"/>
    <n v="0.31580999999999998"/>
    <n v="0.67052"/>
  </r>
  <r>
    <x v="2"/>
    <x v="29"/>
    <x v="8"/>
    <x v="0"/>
    <n v="69.47"/>
    <n v="375.56"/>
    <n v="1502.2207000000001"/>
    <n v="0.68386999999999998"/>
    <n v="5.9069999999999998E-2"/>
    <n v="0.30867"/>
    <n v="0.23701"/>
    <n v="2.07233"/>
    <n v="2.96787"/>
  </r>
  <r>
    <x v="2"/>
    <x v="29"/>
    <x v="8"/>
    <x v="1"/>
    <n v="17.510000000000002"/>
    <n v="341.33"/>
    <n v="348.16016000000002"/>
    <n v="0.17865"/>
    <n v="0.12509999999999999"/>
    <n v="3.6099999999999999E-3"/>
    <n v="1.282E-2"/>
    <n v="0.54662999999999995"/>
    <n v="0.69315000000000004"/>
  </r>
  <r>
    <x v="2"/>
    <x v="29"/>
    <x v="8"/>
    <x v="2"/>
    <n v="33.03"/>
    <n v="300"/>
    <n v="447.00002999999998"/>
    <n v="0.24596000000000001"/>
    <n v="7.3299999999999997E-3"/>
    <n v="3.65E-3"/>
    <n v="1.7309999999999999E-2"/>
    <n v="0.74534999999999996"/>
    <n v="0.92061000000000004"/>
  </r>
  <r>
    <x v="2"/>
    <x v="29"/>
    <x v="8"/>
    <x v="3"/>
    <n v="4.1500000000000004"/>
    <n v="300"/>
    <n v="201"/>
    <n v="3.09E-2"/>
    <n v="2.2009999999999998E-2"/>
    <n v="2.6900000000000001E-3"/>
    <n v="1.4599999999999999E-3"/>
    <n v="9.3649999999999997E-2"/>
    <n v="0.41397"/>
  </r>
  <r>
    <x v="2"/>
    <x v="29"/>
    <x v="8"/>
    <x v="4"/>
    <n v="205.4"/>
    <n v="779.94"/>
    <n v="6933.65625"/>
    <n v="3.8728899999999999"/>
    <n v="0"/>
    <n v="2.2629700000000001"/>
    <n v="1.9783599999999999"/>
    <n v="11.74061"/>
    <n v="11.93756"/>
  </r>
  <r>
    <x v="2"/>
    <x v="29"/>
    <x v="8"/>
    <x v="5"/>
    <n v="137.41999999999999"/>
    <n v="474.34"/>
    <n v="3130.6171899999999"/>
    <n v="1.6498699999999999"/>
    <n v="6.7600000000000004E-3"/>
    <n v="2.13835"/>
    <n v="0.29513"/>
    <n v="4.9996"/>
    <n v="5.8180899999999998"/>
  </r>
  <r>
    <x v="2"/>
    <x v="29"/>
    <x v="8"/>
    <x v="6"/>
    <n v="376.19"/>
    <n v="443.76"/>
    <n v="6336.9531200000001"/>
    <n v="3.95723"/>
    <n v="-3.1E-4"/>
    <n v="0.40418999999999999"/>
    <n v="1.5812200000000001"/>
    <n v="11.9931"/>
    <n v="11.93572"/>
  </r>
  <r>
    <x v="2"/>
    <x v="29"/>
    <x v="8"/>
    <x v="7"/>
    <n v="9.8000000000000007"/>
    <n v="300"/>
    <n v="585"/>
    <n v="7.2980000000000003E-2"/>
    <n v="6.898E-2"/>
    <n v="8.0000000000000007E-5"/>
    <n v="1.0399999999999999E-3"/>
    <n v="0.22114"/>
    <n v="1.2048300000000001"/>
  </r>
  <r>
    <x v="2"/>
    <x v="29"/>
    <x v="8"/>
    <x v="8"/>
    <n v="295.89"/>
    <n v="401.64"/>
    <n v="5060.71875"/>
    <n v="2.9467300000000001"/>
    <n v="0.13285"/>
    <n v="0.37964999999999999"/>
    <n v="0.78427999999999998"/>
    <n v="8.9301100000000009"/>
    <n v="9.7503899999999994"/>
  </r>
  <r>
    <x v="2"/>
    <x v="29"/>
    <x v="8"/>
    <x v="9"/>
    <n v="15.64"/>
    <n v="300"/>
    <n v="645"/>
    <n v="0.11647"/>
    <n v="7.6039999999999996E-2"/>
    <n v="2.8999999999999998E-3"/>
    <n v="9.4500000000000001E-3"/>
    <n v="0.35293000000000002"/>
    <n v="1.3284"/>
  </r>
  <r>
    <x v="2"/>
    <x v="29"/>
    <x v="8"/>
    <x v="10"/>
    <n v="128.32"/>
    <n v="342.77"/>
    <n v="1761.8203100000001"/>
    <n v="1.1210800000000001"/>
    <n v="9.937E-2"/>
    <n v="2.528E-2"/>
    <n v="0.13037000000000001"/>
    <n v="3.4041100000000002"/>
    <n v="3.5466799999999998"/>
  </r>
  <r>
    <x v="2"/>
    <x v="30"/>
    <x v="0"/>
    <x v="0"/>
    <n v="15.25"/>
    <n v="300"/>
    <n v="303"/>
    <n v="0.12209"/>
    <n v="7.0569999999999994E-2"/>
    <n v="2.9999999999999997E-4"/>
    <n v="1.341E-2"/>
    <n v="0.37264000000000003"/>
    <n v="0.62404000000000004"/>
  </r>
  <r>
    <x v="2"/>
    <x v="30"/>
    <x v="0"/>
    <x v="1"/>
    <n v="63.11"/>
    <n v="311.54000000000002"/>
    <n v="1296"/>
    <n v="0.50634999999999997"/>
    <n v="6.7220000000000002E-2"/>
    <n v="7.0279999999999995E-2"/>
    <n v="0.11606"/>
    <n v="1.54091"/>
    <n v="2.6530800000000001"/>
  </r>
  <r>
    <x v="2"/>
    <x v="30"/>
    <x v="0"/>
    <x v="2"/>
    <n v="0.7"/>
    <n v="300"/>
    <n v="42"/>
    <n v="5.2100000000000002E-3"/>
    <n v="4.3699999999999998E-3"/>
    <n v="0"/>
    <n v="6.9999999999999994E-5"/>
    <n v="1.5800000000000002E-2"/>
    <n v="8.6499999999999994E-2"/>
  </r>
  <r>
    <x v="2"/>
    <x v="30"/>
    <x v="0"/>
    <x v="3"/>
    <n v="1.57"/>
    <n v="300"/>
    <n v="93"/>
    <n v="1.1690000000000001E-2"/>
    <n v="1.091E-2"/>
    <n v="4.0000000000000003E-5"/>
    <n v="3.0000000000000001E-5"/>
    <n v="3.5430000000000003E-2"/>
    <n v="0.19153999999999999"/>
  </r>
  <r>
    <x v="2"/>
    <x v="30"/>
    <x v="0"/>
    <x v="4"/>
    <n v="49.16"/>
    <n v="650.14"/>
    <n v="2431.51953"/>
    <n v="0.89836000000000005"/>
    <n v="0"/>
    <n v="5.2979999999999999E-2"/>
    <n v="0.24102000000000001"/>
    <n v="2.7222900000000001"/>
    <n v="4.2157499999999999"/>
  </r>
  <r>
    <x v="2"/>
    <x v="30"/>
    <x v="0"/>
    <x v="5"/>
    <n v="31.66"/>
    <n v="422.23"/>
    <n v="865.58007999999995"/>
    <n v="0.31801000000000001"/>
    <n v="1.8460000000000001E-2"/>
    <n v="6.0769999999999998E-2"/>
    <n v="4.9880000000000001E-2"/>
    <n v="0.96367999999999998"/>
    <n v="1.6824399999999999"/>
  </r>
  <r>
    <x v="2"/>
    <x v="30"/>
    <x v="0"/>
    <x v="6"/>
    <n v="18.25"/>
    <n v="504.24"/>
    <n v="710.98046999999997"/>
    <n v="0.22547"/>
    <n v="9.7999999999999997E-4"/>
    <n v="6.9999999999999999E-4"/>
    <n v="6.1190000000000001E-2"/>
    <n v="0.68323"/>
    <n v="1.3443400000000001"/>
  </r>
  <r>
    <x v="2"/>
    <x v="30"/>
    <x v="0"/>
    <x v="7"/>
    <n v="2.92"/>
    <n v="300"/>
    <n v="168"/>
    <n v="2.1739999999999999E-2"/>
    <n v="2.053E-2"/>
    <n v="1.0000000000000001E-5"/>
    <n v="2.7999999999999998E-4"/>
    <n v="6.5890000000000004E-2"/>
    <n v="0.34599999999999997"/>
  </r>
  <r>
    <x v="2"/>
    <x v="30"/>
    <x v="0"/>
    <x v="8"/>
    <n v="25.12"/>
    <n v="385.93"/>
    <n v="930.08001999999999"/>
    <n v="0.25173000000000001"/>
    <n v="3.4169999999999999E-2"/>
    <n v="6.6899999999999998E-3"/>
    <n v="3.7240000000000002E-2"/>
    <n v="0.76280999999999999"/>
    <n v="1.8340000000000001"/>
  </r>
  <r>
    <x v="2"/>
    <x v="30"/>
    <x v="0"/>
    <x v="9"/>
    <n v="22.87"/>
    <n v="300"/>
    <n v="483"/>
    <n v="0.17030999999999999"/>
    <n v="1.5640000000000001E-2"/>
    <n v="3.0999999999999999E-3"/>
    <n v="8.3019999999999997E-2"/>
    <n v="0.51607999999999998"/>
    <n v="0.99475000000000002"/>
  </r>
  <r>
    <x v="2"/>
    <x v="30"/>
    <x v="0"/>
    <x v="10"/>
    <n v="30.53"/>
    <n v="579.30999999999995"/>
    <n v="1338.19922"/>
    <n v="0.44544"/>
    <n v="9.8099999999999993E-3"/>
    <n v="3.47E-3"/>
    <n v="7.5730000000000006E-2"/>
    <n v="1.3498300000000001"/>
    <n v="2.3779400000000002"/>
  </r>
  <r>
    <x v="2"/>
    <x v="30"/>
    <x v="1"/>
    <x v="0"/>
    <n v="219.58"/>
    <n v="399.61"/>
    <n v="4291.7968799999999"/>
    <n v="2.1809099999999999"/>
    <n v="0.26267000000000001"/>
    <n v="5.0889999999999998E-2"/>
    <n v="1.00623"/>
    <n v="6.6122199999999998"/>
    <n v="8.2858800000000006"/>
  </r>
  <r>
    <x v="2"/>
    <x v="30"/>
    <x v="1"/>
    <x v="1"/>
    <n v="456.76"/>
    <n v="300"/>
    <n v="6480"/>
    <n v="3.4689399999999999"/>
    <n v="0.99517999999999995"/>
    <n v="0.52276"/>
    <n v="3.11158"/>
    <n v="10.528700000000001"/>
    <n v="13.34578"/>
  </r>
  <r>
    <x v="2"/>
    <x v="30"/>
    <x v="1"/>
    <x v="2"/>
    <n v="293.91000000000003"/>
    <n v="300"/>
    <n v="4992"/>
    <n v="2.18866"/>
    <n v="0.10682"/>
    <n v="0.12447"/>
    <n v="1.7658"/>
    <n v="6.6322900000000002"/>
    <n v="10.28119"/>
  </r>
  <r>
    <x v="2"/>
    <x v="30"/>
    <x v="1"/>
    <x v="3"/>
    <n v="1.93"/>
    <n v="300"/>
    <n v="116.99999"/>
    <n v="1.4370000000000001E-2"/>
    <n v="1.3180000000000001E-2"/>
    <n v="2.5999999999999998E-4"/>
    <n v="2.2000000000000001E-4"/>
    <n v="4.3549999999999998E-2"/>
    <n v="0.24096999999999999"/>
  </r>
  <r>
    <x v="2"/>
    <x v="30"/>
    <x v="1"/>
    <x v="4"/>
    <n v="187.95"/>
    <n v="1050.1600000000001"/>
    <n v="8621.84375"/>
    <n v="4.7779600000000002"/>
    <n v="1.56E-3"/>
    <n v="1.9086700000000001"/>
    <n v="5.82362"/>
    <n v="14.482670000000001"/>
    <n v="14.090780000000001"/>
  </r>
  <r>
    <x v="2"/>
    <x v="30"/>
    <x v="1"/>
    <x v="5"/>
    <n v="331.07"/>
    <n v="364.88"/>
    <n v="6224.8203100000001"/>
    <n v="3.0017999999999998"/>
    <n v="0.39600000000000002"/>
    <n v="1.9577199999999999"/>
    <n v="1.0364199999999999"/>
    <n v="9.0963799999999999"/>
    <n v="12.391349999999999"/>
  </r>
  <r>
    <x v="2"/>
    <x v="30"/>
    <x v="1"/>
    <x v="6"/>
    <n v="1449.22"/>
    <n v="413.24"/>
    <n v="34013.5"/>
    <n v="15.708310000000001"/>
    <n v="0"/>
    <n v="1.78769"/>
    <n v="7.9920099999999996"/>
    <n v="47.600940000000001"/>
    <n v="65.315669999999997"/>
  </r>
  <r>
    <x v="2"/>
    <x v="30"/>
    <x v="1"/>
    <x v="7"/>
    <n v="5.2"/>
    <n v="300"/>
    <n v="306"/>
    <n v="3.8719999999999997E-2"/>
    <n v="3.671E-2"/>
    <n v="8.0000000000000007E-5"/>
    <n v="1.09E-3"/>
    <n v="0.11734"/>
    <n v="0.63022"/>
  </r>
  <r>
    <x v="2"/>
    <x v="30"/>
    <x v="1"/>
    <x v="8"/>
    <n v="1052.8599999999999"/>
    <n v="365.88"/>
    <n v="19955.1875"/>
    <n v="9.7470099999999995"/>
    <n v="0.14176"/>
    <n v="5.8753000000000002"/>
    <n v="6.7818699999999996"/>
    <n v="29.538309999999999"/>
    <n v="39.031230000000001"/>
  </r>
  <r>
    <x v="2"/>
    <x v="30"/>
    <x v="1"/>
    <x v="9"/>
    <n v="127.74"/>
    <n v="300"/>
    <n v="2616"/>
    <n v="0.95123999999999997"/>
    <n v="4.8719999999999999E-2"/>
    <n v="9.3699999999999999E-3"/>
    <n v="0.51961000000000002"/>
    <n v="2.8825500000000002"/>
    <n v="5.38774"/>
  </r>
  <r>
    <x v="2"/>
    <x v="30"/>
    <x v="1"/>
    <x v="10"/>
    <n v="104.77"/>
    <n v="1065.95"/>
    <n v="7504.3203100000001"/>
    <n v="2.8938199999999998"/>
    <n v="0.14088000000000001"/>
    <n v="4.598E-2"/>
    <n v="0.37173"/>
    <n v="8.7708399999999997"/>
    <n v="12.263070000000001"/>
  </r>
  <r>
    <x v="2"/>
    <x v="30"/>
    <x v="2"/>
    <x v="0"/>
    <n v="17.079999999999998"/>
    <n v="554.46"/>
    <n v="931.49023"/>
    <n v="0.37301000000000001"/>
    <n v="4.4920000000000002E-2"/>
    <n v="9.1999999999999998E-3"/>
    <n v="0.20619999999999999"/>
    <n v="1.1303399999999999"/>
    <n v="1.66611"/>
  </r>
  <r>
    <x v="2"/>
    <x v="30"/>
    <x v="2"/>
    <x v="1"/>
    <n v="346.37"/>
    <n v="300"/>
    <n v="6084.0004900000004"/>
    <n v="2.5830299999999999"/>
    <n v="2.4369999999999999E-2"/>
    <n v="0.64978999999999998"/>
    <n v="3.7466300000000001"/>
    <n v="7.8292700000000002"/>
    <n v="12.530200000000001"/>
  </r>
  <r>
    <x v="2"/>
    <x v="30"/>
    <x v="2"/>
    <x v="2"/>
    <n v="3.61"/>
    <n v="300"/>
    <n v="108"/>
    <n v="2.6880000000000001E-2"/>
    <n v="7.6299999999999996E-3"/>
    <n v="1.9000000000000001E-4"/>
    <n v="4.2500000000000003E-3"/>
    <n v="8.1460000000000005E-2"/>
    <n v="0.22242999999999999"/>
  </r>
  <r>
    <x v="2"/>
    <x v="30"/>
    <x v="2"/>
    <x v="3"/>
    <n v="2.7"/>
    <n v="300"/>
    <n v="159"/>
    <n v="2.0109999999999999E-2"/>
    <n v="1.797E-2"/>
    <n v="3.8999999999999999E-4"/>
    <n v="6.2E-4"/>
    <n v="6.0929999999999998E-2"/>
    <n v="0.32746999999999998"/>
  </r>
  <r>
    <x v="2"/>
    <x v="30"/>
    <x v="2"/>
    <x v="4"/>
    <n v="137.25"/>
    <n v="1259.6600000000001"/>
    <n v="8603.4531200000001"/>
    <n v="4.3565699999999996"/>
    <n v="0"/>
    <n v="6.1824500000000002"/>
    <n v="1.9998499999999999"/>
    <n v="13.201739999999999"/>
    <n v="13.81495"/>
  </r>
  <r>
    <x v="2"/>
    <x v="30"/>
    <x v="2"/>
    <x v="5"/>
    <n v="53.29"/>
    <n v="401.28"/>
    <n v="1661.3006600000001"/>
    <n v="0.54185000000000005"/>
    <n v="6.9260000000000002E-2"/>
    <n v="0.29166999999999998"/>
    <n v="0.20057"/>
    <n v="1.6419699999999999"/>
    <n v="3.2089099999999999"/>
  </r>
  <r>
    <x v="2"/>
    <x v="30"/>
    <x v="2"/>
    <x v="6"/>
    <n v="111.41"/>
    <n v="392.82"/>
    <n v="2078"/>
    <n v="1.1075900000000001"/>
    <n v="6.7510000000000001E-2"/>
    <n v="2.4140000000000002E-2"/>
    <n v="0.42962"/>
    <n v="3.3563399999999999"/>
    <n v="4.0248600000000003"/>
  </r>
  <r>
    <x v="2"/>
    <x v="30"/>
    <x v="2"/>
    <x v="7"/>
    <n v="9.43"/>
    <n v="300"/>
    <n v="546"/>
    <n v="7.0220000000000005E-2"/>
    <n v="6.6629999999999995E-2"/>
    <n v="5.0000000000000002E-5"/>
    <n v="2.5999999999999999E-3"/>
    <n v="0.21279000000000001"/>
    <n v="1.1245099999999999"/>
  </r>
  <r>
    <x v="2"/>
    <x v="30"/>
    <x v="2"/>
    <x v="8"/>
    <n v="176.33"/>
    <n v="416.35"/>
    <n v="4833.8203100000001"/>
    <n v="1.87053"/>
    <n v="7.8189999999999996E-2"/>
    <n v="0.18715000000000001"/>
    <n v="1.76373"/>
    <n v="5.6682699999999997"/>
    <n v="9.31311"/>
  </r>
  <r>
    <x v="2"/>
    <x v="30"/>
    <x v="2"/>
    <x v="9"/>
    <n v="28.36"/>
    <n v="343.33"/>
    <n v="758.75977"/>
    <n v="0.26124000000000003"/>
    <n v="5.3499999999999999E-2"/>
    <n v="3.1099999999999999E-3"/>
    <n v="0.10004"/>
    <n v="0.79162999999999994"/>
    <n v="1.5162500000000001"/>
  </r>
  <r>
    <x v="2"/>
    <x v="30"/>
    <x v="2"/>
    <x v="10"/>
    <n v="68.98"/>
    <n v="338.88"/>
    <n v="1389.41992"/>
    <n v="0.59187000000000001"/>
    <n v="3.2190000000000003E-2"/>
    <n v="1.8540000000000001E-2"/>
    <n v="0.16855000000000001"/>
    <n v="1.79392"/>
    <n v="2.7794699999999999"/>
  </r>
  <r>
    <x v="2"/>
    <x v="30"/>
    <x v="3"/>
    <x v="0"/>
    <n v="7.96"/>
    <n v="436"/>
    <n v="436"/>
    <n v="0.14494000000000001"/>
    <n v="2.9360000000000001E-2"/>
    <n v="3.5899999999999999E-3"/>
    <n v="5.1589999999999997E-2"/>
    <n v="0.43919999999999998"/>
    <n v="0.81169000000000002"/>
  </r>
  <r>
    <x v="2"/>
    <x v="30"/>
    <x v="3"/>
    <x v="1"/>
    <n v="24.81"/>
    <n v="300"/>
    <n v="399.00002999999998"/>
    <n v="0.18573000000000001"/>
    <n v="8.8900000000000003E-3"/>
    <n v="1.9859999999999999E-2"/>
    <n v="0.18063000000000001"/>
    <n v="0.56303000000000003"/>
    <n v="0.82174999999999998"/>
  </r>
  <r>
    <x v="2"/>
    <x v="30"/>
    <x v="3"/>
    <x v="2"/>
    <n v="0.6"/>
    <n v="300"/>
    <n v="51"/>
    <n v="4.47E-3"/>
    <n v="4.0299999999999997E-3"/>
    <n v="0"/>
    <n v="1.2999999999999999E-4"/>
    <n v="1.354E-2"/>
    <n v="0.10503999999999999"/>
  </r>
  <r>
    <x v="2"/>
    <x v="30"/>
    <x v="3"/>
    <x v="3"/>
    <n v="1.77"/>
    <n v="300"/>
    <n v="116.99999"/>
    <n v="1.3180000000000001E-2"/>
    <n v="1.2109999999999999E-2"/>
    <n v="1.9000000000000001E-4"/>
    <n v="2.1000000000000001E-4"/>
    <n v="3.9940000000000003E-2"/>
    <n v="0.24096999999999999"/>
  </r>
  <r>
    <x v="2"/>
    <x v="30"/>
    <x v="3"/>
    <x v="4"/>
    <n v="25.99"/>
    <n v="666.2"/>
    <n v="812.76074000000006"/>
    <n v="0.42470000000000002"/>
    <n v="1.0000000000000001E-5"/>
    <n v="7.8939999999999996E-2"/>
    <n v="0.51283999999999996"/>
    <n v="1.2869999999999999"/>
    <n v="1.40296"/>
  </r>
  <r>
    <x v="2"/>
    <x v="30"/>
    <x v="3"/>
    <x v="5"/>
    <n v="2.38"/>
    <n v="535.85"/>
    <n v="139.32006999999999"/>
    <n v="5.8569999999999997E-2"/>
    <n v="4.45E-3"/>
    <n v="7.4599999999999996E-3"/>
    <n v="5.8900000000000003E-3"/>
    <n v="0.17746999999999999"/>
    <n v="0.25241999999999998"/>
  </r>
  <r>
    <x v="2"/>
    <x v="30"/>
    <x v="3"/>
    <x v="6"/>
    <n v="52.76"/>
    <n v="386.94"/>
    <n v="862.88085999999998"/>
    <n v="0.50378000000000001"/>
    <n v="0"/>
    <n v="1.4619999999999999E-2"/>
    <n v="0.33851999999999999"/>
    <n v="1.52661"/>
    <n v="1.68089"/>
  </r>
  <r>
    <x v="2"/>
    <x v="30"/>
    <x v="3"/>
    <x v="7"/>
    <n v="5.21"/>
    <n v="300"/>
    <n v="321"/>
    <n v="3.8800000000000001E-2"/>
    <n v="3.7429999999999998E-2"/>
    <n v="2.0000000000000002E-5"/>
    <n v="6.0999999999999997E-4"/>
    <n v="0.11756999999999999"/>
    <n v="0.66110999999999998"/>
  </r>
  <r>
    <x v="2"/>
    <x v="30"/>
    <x v="3"/>
    <x v="8"/>
    <n v="38.619999999999997"/>
    <n v="315.72000000000003"/>
    <n v="959.78026999999997"/>
    <n v="0.31401000000000001"/>
    <n v="6.2429999999999999E-2"/>
    <n v="2.5400000000000002E-3"/>
    <n v="8.3349999999999994E-2"/>
    <n v="0.95152999999999999"/>
    <n v="1.9559899999999999"/>
  </r>
  <r>
    <x v="2"/>
    <x v="30"/>
    <x v="3"/>
    <x v="9"/>
    <n v="13.29"/>
    <n v="300"/>
    <n v="393"/>
    <n v="9.8970000000000002E-2"/>
    <n v="3.3599999999999998E-2"/>
    <n v="1.9000000000000001E-4"/>
    <n v="2.4330000000000001E-2"/>
    <n v="0.2999"/>
    <n v="0.80940000000000001"/>
  </r>
  <r>
    <x v="2"/>
    <x v="30"/>
    <x v="3"/>
    <x v="10"/>
    <n v="3.54"/>
    <n v="357.54"/>
    <n v="203.80005"/>
    <n v="4.3950000000000003E-2"/>
    <n v="2.001E-2"/>
    <n v="1.34E-3"/>
    <n v="4.5100000000000001E-3"/>
    <n v="0.13325000000000001"/>
    <n v="0.40175"/>
  </r>
  <r>
    <x v="2"/>
    <x v="30"/>
    <x v="4"/>
    <x v="0"/>
    <n v="11.97"/>
    <n v="380.85"/>
    <n v="628.3999"/>
    <n v="0.14233999999999999"/>
    <n v="4.666E-2"/>
    <n v="2.7000000000000001E-3"/>
    <n v="2.836E-2"/>
    <n v="0.43134"/>
    <n v="1.2134100000000001"/>
  </r>
  <r>
    <x v="2"/>
    <x v="30"/>
    <x v="4"/>
    <x v="1"/>
    <n v="10.67"/>
    <n v="300"/>
    <n v="438"/>
    <n v="7.9339999999999994E-2"/>
    <n v="3.0620000000000001E-2"/>
    <n v="8.3999999999999995E-3"/>
    <n v="8.8199999999999997E-3"/>
    <n v="0.24082000000000001"/>
    <n v="0.90207999999999999"/>
  </r>
  <r>
    <x v="2"/>
    <x v="30"/>
    <x v="4"/>
    <x v="2"/>
    <n v="2.31"/>
    <n v="300"/>
    <n v="156"/>
    <n v="1.72E-2"/>
    <n v="1.5389999999999999E-2"/>
    <n v="5.0000000000000002E-5"/>
    <n v="2.0000000000000002E-5"/>
    <n v="5.2130000000000003E-2"/>
    <n v="0.32129000000000002"/>
  </r>
  <r>
    <x v="2"/>
    <x v="30"/>
    <x v="4"/>
    <x v="3"/>
    <n v="4.9400000000000004"/>
    <n v="300"/>
    <n v="315"/>
    <n v="3.6790000000000003E-2"/>
    <n v="3.2590000000000001E-2"/>
    <n v="5.1000000000000004E-4"/>
    <n v="4.0999999999999999E-4"/>
    <n v="0.11147"/>
    <n v="0.64875000000000005"/>
  </r>
  <r>
    <x v="2"/>
    <x v="30"/>
    <x v="4"/>
    <x v="4"/>
    <n v="9.7899999999999991"/>
    <n v="1277.1500000000001"/>
    <n v="523.62987999999996"/>
    <n v="0.25548999999999999"/>
    <n v="1.48E-3"/>
    <n v="0.13619999999999999"/>
    <n v="4.8250000000000001E-2"/>
    <n v="0.77524999999999999"/>
    <n v="0.83957999999999999"/>
  </r>
  <r>
    <x v="2"/>
    <x v="30"/>
    <x v="4"/>
    <x v="5"/>
    <n v="5.46"/>
    <n v="399.12"/>
    <n v="263.41991999999999"/>
    <n v="6.4479999999999996E-2"/>
    <n v="8.7600000000000004E-3"/>
    <n v="1.6969999999999999E-2"/>
    <n v="2.5100000000000001E-3"/>
    <n v="0.19538"/>
    <n v="0.51083000000000001"/>
  </r>
  <r>
    <x v="2"/>
    <x v="30"/>
    <x v="4"/>
    <x v="6"/>
    <n v="1.7"/>
    <n v="326.57"/>
    <n v="22.85999"/>
    <n v="2.4330000000000001E-2"/>
    <n v="4.0999999999999999E-4"/>
    <n v="1.2999999999999999E-4"/>
    <n v="1.9599999999999999E-3"/>
    <n v="7.4039999999999995E-2"/>
    <n v="4.6339999999999999E-2"/>
  </r>
  <r>
    <x v="2"/>
    <x v="30"/>
    <x v="4"/>
    <x v="7"/>
    <n v="12.43"/>
    <n v="300"/>
    <n v="780.00005999999996"/>
    <n v="9.2560000000000003E-2"/>
    <n v="8.6480000000000001E-2"/>
    <n v="1.2E-4"/>
    <n v="7.1000000000000002E-4"/>
    <n v="0.28049000000000002"/>
    <n v="1.6064400000000001"/>
  </r>
  <r>
    <x v="2"/>
    <x v="30"/>
    <x v="4"/>
    <x v="8"/>
    <n v="26.34"/>
    <n v="365.04"/>
    <n v="1365.2597699999999"/>
    <n v="0.30041000000000001"/>
    <n v="0.10462"/>
    <n v="4.6559999999999997E-2"/>
    <n v="6.1629999999999997E-2"/>
    <n v="0.91034000000000004"/>
    <n v="2.68615"/>
  </r>
  <r>
    <x v="2"/>
    <x v="30"/>
    <x v="4"/>
    <x v="9"/>
    <n v="12.95"/>
    <n v="301.17"/>
    <n v="746.90015000000005"/>
    <n v="9.7540000000000002E-2"/>
    <n v="7.9619999999999996E-2"/>
    <n v="8.8999999999999995E-4"/>
    <n v="4.8500000000000001E-3"/>
    <n v="0.29555999999999999"/>
    <n v="1.5372699999999999"/>
  </r>
  <r>
    <x v="2"/>
    <x v="30"/>
    <x v="4"/>
    <x v="10"/>
    <n v="9.99"/>
    <n v="302.27"/>
    <n v="356.67993000000001"/>
    <n v="9.0899999999999995E-2"/>
    <n v="4.7219999999999998E-2"/>
    <n v="8.0999999999999996E-4"/>
    <n v="6.77E-3"/>
    <n v="0.27593000000000001"/>
    <n v="0.73346"/>
  </r>
  <r>
    <x v="2"/>
    <x v="30"/>
    <x v="5"/>
    <x v="0"/>
    <n v="3.27"/>
    <n v="300"/>
    <n v="240.00002000000001"/>
    <n v="2.435E-2"/>
    <n v="2.3650000000000001E-2"/>
    <n v="1.0000000000000001E-5"/>
    <n v="2.9E-4"/>
    <n v="7.3789999999999994E-2"/>
    <n v="0.49429000000000001"/>
  </r>
  <r>
    <x v="2"/>
    <x v="30"/>
    <x v="5"/>
    <x v="1"/>
    <n v="0.34"/>
    <n v="300"/>
    <n v="33"/>
    <n v="2.5300000000000001E-3"/>
    <n v="1.9300000000000001E-3"/>
    <n v="4.0000000000000003E-5"/>
    <n v="1.2999999999999999E-4"/>
    <n v="7.6699999999999997E-3"/>
    <n v="6.7960000000000007E-2"/>
  </r>
  <r>
    <x v="2"/>
    <x v="30"/>
    <x v="5"/>
    <x v="2"/>
    <n v="0.5"/>
    <n v="300"/>
    <n v="42"/>
    <n v="3.7200000000000002E-3"/>
    <n v="3.31E-3"/>
    <n v="0"/>
    <n v="1.0000000000000001E-5"/>
    <n v="1.128E-2"/>
    <n v="8.6499999999999994E-2"/>
  </r>
  <r>
    <x v="2"/>
    <x v="30"/>
    <x v="5"/>
    <x v="3"/>
    <n v="1.38"/>
    <n v="300"/>
    <n v="108.00001"/>
    <n v="1.0279999999999999E-2"/>
    <n v="9.4000000000000004E-3"/>
    <n v="8.0000000000000007E-5"/>
    <n v="8.0000000000000007E-5"/>
    <n v="3.1140000000000001E-2"/>
    <n v="0.22242999999999999"/>
  </r>
  <r>
    <x v="2"/>
    <x v="30"/>
    <x v="5"/>
    <x v="4"/>
    <n v="1.27"/>
    <n v="1208.0999999999999"/>
    <n v="120.81007"/>
    <n v="3.7780000000000001E-2"/>
    <n v="0"/>
    <n v="1.472E-2"/>
    <n v="2.1000000000000001E-2"/>
    <n v="0.11448"/>
    <n v="0.19209999999999999"/>
  </r>
  <r>
    <x v="2"/>
    <x v="30"/>
    <x v="5"/>
    <x v="5"/>
    <n v="0.56000000000000005"/>
    <n v="313"/>
    <n v="43.820010000000003"/>
    <n v="4.9399999999999999E-3"/>
    <n v="2.2599999999999999E-3"/>
    <n v="1.5900000000000001E-3"/>
    <n v="5.5999999999999995E-4"/>
    <n v="1.4959999999999999E-2"/>
    <n v="8.9520000000000002E-2"/>
  </r>
  <r>
    <x v="2"/>
    <x v="30"/>
    <x v="5"/>
    <x v="6"/>
    <n v="0.03"/>
    <n v="300"/>
    <n v="3"/>
    <n v="2.2000000000000001E-4"/>
    <n v="0"/>
    <n v="1.0000000000000001E-5"/>
    <n v="3.0000000000000001E-5"/>
    <n v="6.8000000000000005E-4"/>
    <n v="6.1799999999999997E-3"/>
  </r>
  <r>
    <x v="2"/>
    <x v="30"/>
    <x v="5"/>
    <x v="7"/>
    <n v="2.44"/>
    <n v="300"/>
    <n v="176.99997999999999"/>
    <n v="1.8169999999999999E-2"/>
    <n v="1.7149999999999999E-2"/>
    <n v="1.0000000000000001E-5"/>
    <n v="1.7000000000000001E-4"/>
    <n v="5.5059999999999998E-2"/>
    <n v="0.36453999999999998"/>
  </r>
  <r>
    <x v="2"/>
    <x v="30"/>
    <x v="5"/>
    <x v="8"/>
    <n v="2.86"/>
    <n v="303.10000000000002"/>
    <n v="212.16998000000001"/>
    <n v="2.1839999999999998E-2"/>
    <n v="1.9E-2"/>
    <n v="1.4999999999999999E-4"/>
    <n v="6.7000000000000002E-4"/>
    <n v="6.6170000000000007E-2"/>
    <n v="0.43608000000000002"/>
  </r>
  <r>
    <x v="2"/>
    <x v="30"/>
    <x v="5"/>
    <x v="9"/>
    <n v="3.27"/>
    <n v="329.76"/>
    <n v="135.20000999999999"/>
    <n v="2.8029999999999999E-2"/>
    <n v="6.0699999999999999E-3"/>
    <n v="3.4099999999999998E-3"/>
    <n v="2.6440000000000002E-2"/>
    <n v="8.4940000000000002E-2"/>
    <n v="0.27411000000000002"/>
  </r>
  <r>
    <x v="2"/>
    <x v="30"/>
    <x v="5"/>
    <x v="10"/>
    <n v="1.39"/>
    <n v="300"/>
    <n v="111"/>
    <n v="1.035E-2"/>
    <n v="1.009E-2"/>
    <n v="0"/>
    <n v="3.0000000000000001E-5"/>
    <n v="3.1370000000000002E-2"/>
    <n v="0.22861000000000001"/>
  </r>
  <r>
    <x v="2"/>
    <x v="30"/>
    <x v="6"/>
    <x v="0"/>
    <n v="8.6300000000000008"/>
    <n v="335.75"/>
    <n v="369.33008000000001"/>
    <n v="0.11223"/>
    <n v="3.7449999999999997E-2"/>
    <n v="1.2199999999999999E-3"/>
    <n v="1.796E-2"/>
    <n v="0.34010000000000001"/>
    <n v="0.73648999999999998"/>
  </r>
  <r>
    <x v="2"/>
    <x v="30"/>
    <x v="6"/>
    <x v="1"/>
    <n v="12.34"/>
    <n v="347.98"/>
    <n v="414.1001"/>
    <n v="0.1242"/>
    <n v="2.4879999999999999E-2"/>
    <n v="2.436E-2"/>
    <n v="2.3439999999999999E-2"/>
    <n v="0.37546000000000002"/>
    <n v="0.83038999999999996"/>
  </r>
  <r>
    <x v="2"/>
    <x v="30"/>
    <x v="6"/>
    <x v="2"/>
    <n v="1.67"/>
    <n v="300"/>
    <n v="105"/>
    <n v="1.244E-2"/>
    <n v="1.082E-2"/>
    <n v="2.0000000000000002E-5"/>
    <n v="4.0000000000000003E-5"/>
    <n v="3.7679999999999998E-2"/>
    <n v="0.21625"/>
  </r>
  <r>
    <x v="2"/>
    <x v="30"/>
    <x v="6"/>
    <x v="3"/>
    <n v="3.14"/>
    <n v="300"/>
    <n v="195.00002000000001"/>
    <n v="2.3380000000000001E-2"/>
    <n v="2.0799999999999999E-2"/>
    <n v="4.2999999999999999E-4"/>
    <n v="1.1E-4"/>
    <n v="7.0860000000000006E-2"/>
    <n v="0.40161000000000002"/>
  </r>
  <r>
    <x v="2"/>
    <x v="30"/>
    <x v="6"/>
    <x v="4"/>
    <n v="27.56"/>
    <n v="789.51"/>
    <n v="1192.1601599999999"/>
    <n v="0.56806999999999996"/>
    <n v="0"/>
    <n v="0.21643000000000001"/>
    <n v="0.36091000000000001"/>
    <n v="1.7214400000000001"/>
    <n v="2.0312999999999999"/>
  </r>
  <r>
    <x v="2"/>
    <x v="30"/>
    <x v="6"/>
    <x v="5"/>
    <n v="5.01"/>
    <n v="404.22"/>
    <n v="198.07006999999999"/>
    <n v="6.4689999999999998E-2"/>
    <n v="8.4399999999999996E-3"/>
    <n v="2.086E-2"/>
    <n v="1.23E-2"/>
    <n v="0.19603999999999999"/>
    <n v="0.38584000000000002"/>
  </r>
  <r>
    <x v="2"/>
    <x v="30"/>
    <x v="6"/>
    <x v="6"/>
    <n v="13.5"/>
    <n v="743.1"/>
    <n v="74.310059999999993"/>
    <n v="0.16639999999999999"/>
    <n v="0"/>
    <n v="5.5999999999999999E-3"/>
    <n v="5.0869999999999999E-2"/>
    <n v="0.50743000000000005"/>
    <n v="0.12720000000000001"/>
  </r>
  <r>
    <x v="2"/>
    <x v="30"/>
    <x v="6"/>
    <x v="7"/>
    <n v="9.69"/>
    <n v="300"/>
    <n v="585"/>
    <n v="7.2160000000000002E-2"/>
    <n v="6.8070000000000006E-2"/>
    <n v="2.3000000000000001E-4"/>
    <n v="7.9000000000000001E-4"/>
    <n v="0.21865999999999999"/>
    <n v="1.2048300000000001"/>
  </r>
  <r>
    <x v="2"/>
    <x v="30"/>
    <x v="6"/>
    <x v="8"/>
    <n v="40.17"/>
    <n v="356.9"/>
    <n v="960.07037000000003"/>
    <n v="0.37264999999999998"/>
    <n v="7.961E-2"/>
    <n v="4.7190000000000003E-2"/>
    <n v="9.1240000000000002E-2"/>
    <n v="1.12923"/>
    <n v="1.8834599999999999"/>
  </r>
  <r>
    <x v="2"/>
    <x v="30"/>
    <x v="6"/>
    <x v="9"/>
    <n v="9.58"/>
    <n v="300.60000000000002"/>
    <n v="541.08007999999995"/>
    <n v="7.775E-2"/>
    <n v="6.2370000000000002E-2"/>
    <n v="5.9000000000000003E-4"/>
    <n v="2.1700000000000001E-3"/>
    <n v="0.2356"/>
    <n v="1.1139699999999999"/>
  </r>
  <r>
    <x v="2"/>
    <x v="30"/>
    <x v="6"/>
    <x v="10"/>
    <n v="8.07"/>
    <n v="300"/>
    <n v="441"/>
    <n v="6.1370000000000001E-2"/>
    <n v="5.3879999999999997E-2"/>
    <n v="1.4999999999999999E-4"/>
    <n v="8.7000000000000001E-4"/>
    <n v="0.18631"/>
    <n v="0.90825"/>
  </r>
  <r>
    <x v="2"/>
    <x v="30"/>
    <x v="7"/>
    <x v="0"/>
    <n v="23.08"/>
    <n v="347.22"/>
    <n v="500.00002999999998"/>
    <n v="0.21027000000000001"/>
    <n v="1.5129999999999999E-2"/>
    <n v="2.5899999999999999E-3"/>
    <n v="7.6600000000000001E-2"/>
    <n v="0.63717999999999997"/>
    <n v="0.98663000000000001"/>
  </r>
  <r>
    <x v="2"/>
    <x v="30"/>
    <x v="7"/>
    <x v="1"/>
    <n v="21.11"/>
    <n v="300"/>
    <n v="380.99997000000002"/>
    <n v="0.15720000000000001"/>
    <n v="7.8200000000000006E-3"/>
    <n v="2.673E-2"/>
    <n v="6.3119999999999996E-2"/>
    <n v="0.47636000000000001"/>
    <n v="0.78468000000000004"/>
  </r>
  <r>
    <x v="2"/>
    <x v="30"/>
    <x v="7"/>
    <x v="2"/>
    <n v="1.61"/>
    <n v="300"/>
    <n v="54"/>
    <n v="1.1990000000000001E-2"/>
    <n v="3.31E-3"/>
    <n v="2.9999999999999997E-4"/>
    <n v="5.3299999999999997E-3"/>
    <n v="3.6330000000000001E-2"/>
    <n v="0.11121"/>
  </r>
  <r>
    <x v="2"/>
    <x v="30"/>
    <x v="7"/>
    <x v="3"/>
    <n v="1.38"/>
    <n v="300"/>
    <n v="90.000010000000003"/>
    <n v="1.0279999999999999E-2"/>
    <n v="9.4299999999999991E-3"/>
    <n v="1.6000000000000001E-4"/>
    <n v="1.2E-4"/>
    <n v="3.1140000000000001E-2"/>
    <n v="0.18536"/>
  </r>
  <r>
    <x v="2"/>
    <x v="30"/>
    <x v="7"/>
    <x v="4"/>
    <n v="31.6"/>
    <n v="1204.1500000000001"/>
    <n v="2384.21875"/>
    <n v="0.95674000000000003"/>
    <n v="0"/>
    <n v="0.36680000000000001"/>
    <n v="1.4351"/>
    <n v="2.8992300000000002"/>
    <n v="3.8149199999999999"/>
  </r>
  <r>
    <x v="2"/>
    <x v="30"/>
    <x v="7"/>
    <x v="5"/>
    <n v="10.84"/>
    <n v="1157"/>
    <n v="728.91016000000002"/>
    <n v="0.35525000000000001"/>
    <n v="3.3899999999999998E-3"/>
    <n v="0.39195999999999998"/>
    <n v="5.8290000000000002E-2"/>
    <n v="1.07653"/>
    <n v="1.1778200000000001"/>
  </r>
  <r>
    <x v="2"/>
    <x v="30"/>
    <x v="7"/>
    <x v="6"/>
    <n v="29.27"/>
    <n v="379.98"/>
    <n v="638.37012000000004"/>
    <n v="0.28845999999999999"/>
    <n v="3.3799999999999997E-2"/>
    <n v="1.9460000000000002E-2"/>
    <n v="0.21007000000000001"/>
    <n v="0.87412000000000001"/>
    <n v="1.25431"/>
  </r>
  <r>
    <x v="2"/>
    <x v="30"/>
    <x v="7"/>
    <x v="7"/>
    <n v="5.3"/>
    <n v="300"/>
    <n v="333"/>
    <n v="3.9469999999999998E-2"/>
    <n v="3.78E-2"/>
    <n v="4.0000000000000003E-5"/>
    <n v="1.16E-3"/>
    <n v="0.1196"/>
    <n v="0.68581999999999999"/>
  </r>
  <r>
    <x v="2"/>
    <x v="30"/>
    <x v="7"/>
    <x v="8"/>
    <n v="72.81"/>
    <n v="340.19"/>
    <n v="1435.59961"/>
    <n v="0.62575999999999998"/>
    <n v="2.4629999999999999E-2"/>
    <n v="7.9890000000000003E-2"/>
    <n v="0.24732000000000001"/>
    <n v="1.8962399999999999"/>
    <n v="2.8791699999999998"/>
  </r>
  <r>
    <x v="2"/>
    <x v="30"/>
    <x v="7"/>
    <x v="9"/>
    <n v="2.85"/>
    <n v="300"/>
    <n v="189"/>
    <n v="2.1219999999999999E-2"/>
    <n v="2.0650000000000002E-2"/>
    <n v="1.0000000000000001E-5"/>
    <n v="6.6E-4"/>
    <n v="6.4310000000000006E-2"/>
    <n v="0.38924999999999998"/>
  </r>
  <r>
    <x v="2"/>
    <x v="30"/>
    <x v="7"/>
    <x v="10"/>
    <n v="8.19"/>
    <n v="413.3"/>
    <n v="388.5"/>
    <n v="0.11386"/>
    <n v="2.2620000000000001E-2"/>
    <n v="3.5E-4"/>
    <n v="4.5350000000000001E-2"/>
    <n v="0.34503"/>
    <n v="0.75083999999999995"/>
  </r>
  <r>
    <x v="2"/>
    <x v="30"/>
    <x v="8"/>
    <x v="0"/>
    <n v="73.73"/>
    <n v="370.94"/>
    <n v="1580.2207000000001"/>
    <n v="0.72309000000000001"/>
    <n v="6.9459999999999994E-2"/>
    <n v="0.32294"/>
    <n v="0.24797"/>
    <n v="2.1911900000000002"/>
    <n v="3.1285099999999999"/>
  </r>
  <r>
    <x v="2"/>
    <x v="30"/>
    <x v="8"/>
    <x v="1"/>
    <n v="18.73"/>
    <n v="334.56"/>
    <n v="408.16012999999998"/>
    <n v="0.18878"/>
    <n v="0.13347999999999999"/>
    <n v="3.7100000000000002E-3"/>
    <n v="1.3180000000000001E-2"/>
    <n v="0.57733000000000001"/>
    <n v="0.81672"/>
  </r>
  <r>
    <x v="2"/>
    <x v="30"/>
    <x v="8"/>
    <x v="2"/>
    <n v="34.58"/>
    <n v="300"/>
    <n v="465"/>
    <n v="0.25751000000000002"/>
    <n v="9.2099999999999994E-3"/>
    <n v="3.8E-3"/>
    <n v="1.7999999999999999E-2"/>
    <n v="0.78032000000000001"/>
    <n v="0.95767999999999998"/>
  </r>
  <r>
    <x v="2"/>
    <x v="30"/>
    <x v="8"/>
    <x v="3"/>
    <n v="4.99"/>
    <n v="300"/>
    <n v="252"/>
    <n v="3.7159999999999999E-2"/>
    <n v="2.7359999999999999E-2"/>
    <n v="2.9099999999999998E-3"/>
    <n v="1.58E-3"/>
    <n v="0.11260000000000001"/>
    <n v="0.51900000000000002"/>
  </r>
  <r>
    <x v="2"/>
    <x v="30"/>
    <x v="8"/>
    <x v="4"/>
    <n v="214.28"/>
    <n v="779.78"/>
    <n v="6924.4375"/>
    <n v="4.0447699999999998"/>
    <n v="0"/>
    <n v="2.3591700000000002"/>
    <n v="2.06636"/>
    <n v="12.26146"/>
    <n v="11.92168"/>
  </r>
  <r>
    <x v="2"/>
    <x v="30"/>
    <x v="8"/>
    <x v="5"/>
    <n v="144.16999999999999"/>
    <n v="473.15"/>
    <n v="3193.7421899999999"/>
    <n v="1.7291399999999999"/>
    <n v="8.6999999999999994E-3"/>
    <n v="2.2389100000000002"/>
    <n v="0.30901000000000001"/>
    <n v="5.2398300000000004"/>
    <n v="5.9381700000000004"/>
  </r>
  <r>
    <x v="2"/>
    <x v="30"/>
    <x v="8"/>
    <x v="6"/>
    <n v="390.26"/>
    <n v="445.09"/>
    <n v="6262.4375"/>
    <n v="4.1126800000000001"/>
    <n v="-3.1E-4"/>
    <n v="0.42070999999999997"/>
    <n v="1.6458600000000001"/>
    <n v="12.46416"/>
    <n v="11.786390000000001"/>
  </r>
  <r>
    <x v="2"/>
    <x v="30"/>
    <x v="8"/>
    <x v="7"/>
    <n v="12.17"/>
    <n v="300"/>
    <n v="710.99994000000004"/>
    <n v="9.0630000000000002E-2"/>
    <n v="8.5639999999999994E-2"/>
    <n v="1.1E-4"/>
    <n v="1.2899999999999999E-3"/>
    <n v="0.27461999999999998"/>
    <n v="1.4643299999999999"/>
  </r>
  <r>
    <x v="2"/>
    <x v="30"/>
    <x v="8"/>
    <x v="8"/>
    <n v="308.82"/>
    <n v="395.69"/>
    <n v="5116.2968799999999"/>
    <n v="3.0737299999999999"/>
    <n v="0.15037"/>
    <n v="0.39459"/>
    <n v="0.81515000000000004"/>
    <n v="9.3149499999999996"/>
    <n v="9.8881300000000003"/>
  </r>
  <r>
    <x v="2"/>
    <x v="30"/>
    <x v="8"/>
    <x v="9"/>
    <n v="18.27"/>
    <n v="300"/>
    <n v="789"/>
    <n v="0.13605"/>
    <n v="9.3810000000000004E-2"/>
    <n v="3.0200000000000001E-3"/>
    <n v="9.8499999999999994E-3"/>
    <n v="0.41227999999999998"/>
    <n v="1.62497"/>
  </r>
  <r>
    <x v="2"/>
    <x v="30"/>
    <x v="8"/>
    <x v="10"/>
    <n v="133.66999999999999"/>
    <n v="340.9"/>
    <n v="1823.83997"/>
    <n v="1.16635"/>
    <n v="0.10758"/>
    <n v="2.6179999999999998E-2"/>
    <n v="0.13500000000000001"/>
    <n v="3.5413000000000001"/>
    <n v="3.67475"/>
  </r>
  <r>
    <x v="2"/>
    <x v="31"/>
    <x v="0"/>
    <x v="0"/>
    <n v="16.38"/>
    <n v="300"/>
    <n v="339"/>
    <n v="0.1305"/>
    <n v="7.5829999999999995E-2"/>
    <n v="3.2000000000000003E-4"/>
    <n v="1.43E-2"/>
    <n v="0.39813999999999999"/>
    <n v="0.69818000000000002"/>
  </r>
  <r>
    <x v="2"/>
    <x v="31"/>
    <x v="0"/>
    <x v="1"/>
    <n v="67.33"/>
    <n v="311.43"/>
    <n v="1314.2402300000001"/>
    <n v="0.53896999999999995"/>
    <n v="6.8540000000000004E-2"/>
    <n v="7.5389999999999999E-2"/>
    <n v="0.1245"/>
    <n v="1.6397600000000001"/>
    <n v="2.6905600000000001"/>
  </r>
  <r>
    <x v="2"/>
    <x v="31"/>
    <x v="0"/>
    <x v="2"/>
    <n v="0.87"/>
    <n v="300"/>
    <n v="51"/>
    <n v="6.4799999999999996E-3"/>
    <n v="5.4200000000000003E-3"/>
    <n v="0"/>
    <n v="9.0000000000000006E-5"/>
    <n v="1.9630000000000002E-2"/>
    <n v="0.10503999999999999"/>
  </r>
  <r>
    <x v="2"/>
    <x v="31"/>
    <x v="0"/>
    <x v="3"/>
    <n v="1.94"/>
    <n v="300"/>
    <n v="111"/>
    <n v="1.4449999999999999E-2"/>
    <n v="1.349E-2"/>
    <n v="5.0000000000000002E-5"/>
    <n v="4.0000000000000003E-5"/>
    <n v="4.3779999999999999E-2"/>
    <n v="0.22861000000000001"/>
  </r>
  <r>
    <x v="2"/>
    <x v="31"/>
    <x v="0"/>
    <x v="4"/>
    <n v="52.83"/>
    <n v="655.14"/>
    <n v="2404.3593799999999"/>
    <n v="0.95804"/>
    <n v="0"/>
    <n v="5.6439999999999997E-2"/>
    <n v="0.25674999999999998"/>
    <n v="2.9031500000000001"/>
    <n v="4.1628999999999996"/>
  </r>
  <r>
    <x v="2"/>
    <x v="31"/>
    <x v="0"/>
    <x v="5"/>
    <n v="33.78"/>
    <n v="419.96"/>
    <n v="890.32030999999995"/>
    <n v="0.34011000000000002"/>
    <n v="1.9879999999999998E-2"/>
    <n v="6.5089999999999995E-2"/>
    <n v="5.3420000000000002E-2"/>
    <n v="1.0306500000000001"/>
    <n v="1.7319"/>
  </r>
  <r>
    <x v="2"/>
    <x v="31"/>
    <x v="0"/>
    <x v="6"/>
    <n v="19.64"/>
    <n v="501.96"/>
    <n v="697.71973000000003"/>
    <n v="0.24279000000000001"/>
    <n v="1.1999999999999999E-3"/>
    <n v="7.5000000000000002E-4"/>
    <n v="6.565E-2"/>
    <n v="0.73570999999999998"/>
    <n v="1.3200499999999999"/>
  </r>
  <r>
    <x v="2"/>
    <x v="31"/>
    <x v="0"/>
    <x v="7"/>
    <n v="3.64"/>
    <n v="300"/>
    <n v="216.00002000000001"/>
    <n v="2.7109999999999999E-2"/>
    <n v="2.5579999999999999E-2"/>
    <n v="1.0000000000000001E-5"/>
    <n v="3.6000000000000002E-4"/>
    <n v="8.2140000000000005E-2"/>
    <n v="0.44485999999999998"/>
  </r>
  <r>
    <x v="2"/>
    <x v="31"/>
    <x v="0"/>
    <x v="8"/>
    <n v="27.66"/>
    <n v="378.9"/>
    <n v="962.40039000000002"/>
    <n v="0.27561999999999998"/>
    <n v="4.2250000000000003E-2"/>
    <n v="7.1900000000000002E-3"/>
    <n v="0.04"/>
    <n v="0.83520000000000005"/>
    <n v="1.9032"/>
  </r>
  <r>
    <x v="2"/>
    <x v="31"/>
    <x v="0"/>
    <x v="9"/>
    <n v="24.58"/>
    <n v="300"/>
    <n v="513"/>
    <n v="0.18304000000000001"/>
    <n v="1.9029999999999998E-2"/>
    <n v="3.29E-3"/>
    <n v="8.8209999999999997E-2"/>
    <n v="0.55467"/>
    <n v="1.05654"/>
  </r>
  <r>
    <x v="2"/>
    <x v="31"/>
    <x v="0"/>
    <x v="10"/>
    <n v="32.729999999999997"/>
    <n v="580.54999999999995"/>
    <n v="1277.2089800000001"/>
    <n v="0.47715000000000002"/>
    <n v="1.2189999999999999E-2"/>
    <n v="3.7000000000000002E-3"/>
    <n v="8.0820000000000003E-2"/>
    <n v="1.4459"/>
    <n v="2.2677499999999999"/>
  </r>
  <r>
    <x v="2"/>
    <x v="31"/>
    <x v="1"/>
    <x v="0"/>
    <n v="230.21"/>
    <n v="400.12"/>
    <n v="4253.25"/>
    <n v="2.2864800000000001"/>
    <n v="0.27622000000000002"/>
    <n v="5.3310000000000003E-2"/>
    <n v="1.0543"/>
    <n v="6.93215"/>
    <n v="8.2092100000000006"/>
  </r>
  <r>
    <x v="2"/>
    <x v="31"/>
    <x v="1"/>
    <x v="1"/>
    <n v="478.5"/>
    <n v="300"/>
    <n v="6521.9995099999996"/>
    <n v="3.63083"/>
    <n v="1.0408500000000001"/>
    <n v="0.54720999999999997"/>
    <n v="3.2571400000000001"/>
    <n v="11.01928"/>
    <n v="13.43228"/>
  </r>
  <r>
    <x v="2"/>
    <x v="31"/>
    <x v="1"/>
    <x v="2"/>
    <n v="310.61"/>
    <n v="300"/>
    <n v="5010"/>
    <n v="2.3130199999999999"/>
    <n v="0.11695999999999999"/>
    <n v="0.13119"/>
    <n v="1.8612"/>
    <n v="7.0091400000000004"/>
    <n v="10.31826"/>
  </r>
  <r>
    <x v="2"/>
    <x v="31"/>
    <x v="1"/>
    <x v="3"/>
    <n v="2.44"/>
    <n v="300"/>
    <n v="153"/>
    <n v="1.8169999999999999E-2"/>
    <n v="1.6650000000000002E-2"/>
    <n v="3.3E-4"/>
    <n v="2.9E-4"/>
    <n v="5.5059999999999998E-2"/>
    <n v="0.31511"/>
  </r>
  <r>
    <x v="2"/>
    <x v="31"/>
    <x v="1"/>
    <x v="4"/>
    <n v="196.19"/>
    <n v="1050.48"/>
    <n v="8655.9531200000001"/>
    <n v="4.99282"/>
    <n v="1.56E-3"/>
    <n v="1.9899899999999999"/>
    <n v="6.0886399999999998"/>
    <n v="15.133760000000001"/>
    <n v="14.146509999999999"/>
  </r>
  <r>
    <x v="2"/>
    <x v="31"/>
    <x v="1"/>
    <x v="5"/>
    <n v="348.35"/>
    <n v="364.73"/>
    <n v="6302.5234399999999"/>
    <n v="3.1582499999999998"/>
    <n v="0.41772999999999999"/>
    <n v="2.0588500000000001"/>
    <n v="1.08996"/>
    <n v="9.5704499999999992"/>
    <n v="12.546799999999999"/>
  </r>
  <r>
    <x v="2"/>
    <x v="31"/>
    <x v="1"/>
    <x v="6"/>
    <n v="1530.79"/>
    <n v="413.77"/>
    <n v="33750.9375"/>
    <n v="16.54609"/>
    <n v="0"/>
    <n v="1.8797699999999999"/>
    <n v="8.4036600000000004"/>
    <n v="50.139650000000003"/>
    <n v="64.794749999999993"/>
  </r>
  <r>
    <x v="2"/>
    <x v="31"/>
    <x v="1"/>
    <x v="7"/>
    <n v="6.44"/>
    <n v="300"/>
    <n v="372"/>
    <n v="4.7960000000000003E-2"/>
    <n v="4.546E-2"/>
    <n v="1E-4"/>
    <n v="1.3500000000000001E-3"/>
    <n v="0.14532"/>
    <n v="0.76615"/>
  </r>
  <r>
    <x v="2"/>
    <x v="31"/>
    <x v="1"/>
    <x v="8"/>
    <n v="1107.94"/>
    <n v="365.51"/>
    <n v="20132.46875"/>
    <n v="10.24675"/>
    <n v="0.15659000000000001"/>
    <n v="6.1673900000000001"/>
    <n v="7.11991"/>
    <n v="31.052659999999999"/>
    <n v="39.387880000000003"/>
  </r>
  <r>
    <x v="2"/>
    <x v="31"/>
    <x v="1"/>
    <x v="9"/>
    <n v="136.63999999999999"/>
    <n v="300"/>
    <n v="2670"/>
    <n v="1.01752"/>
    <n v="5.654E-2"/>
    <n v="9.9500000000000005E-3"/>
    <n v="0.55191000000000001"/>
    <n v="3.08338"/>
    <n v="5.4989499999999998"/>
  </r>
  <r>
    <x v="2"/>
    <x v="31"/>
    <x v="1"/>
    <x v="10"/>
    <n v="111.87"/>
    <n v="1046.3599999999999"/>
    <n v="7429.15625"/>
    <n v="3.07823"/>
    <n v="0.15296000000000001"/>
    <n v="4.8840000000000001E-2"/>
    <n v="0.39485999999999999"/>
    <n v="9.3296500000000009"/>
    <n v="12.162509999999999"/>
  </r>
  <r>
    <x v="2"/>
    <x v="31"/>
    <x v="2"/>
    <x v="0"/>
    <n v="19.059999999999999"/>
    <n v="515.9"/>
    <n v="1021.4903"/>
    <n v="0.39837"/>
    <n v="5.552E-2"/>
    <n v="9.6200000000000001E-3"/>
    <n v="0.21560000000000001"/>
    <n v="1.2071799999999999"/>
    <n v="1.8514699999999999"/>
  </r>
  <r>
    <x v="2"/>
    <x v="31"/>
    <x v="2"/>
    <x v="1"/>
    <n v="366.91"/>
    <n v="300"/>
    <n v="6162"/>
    <n v="2.7359800000000001"/>
    <n v="2.7660000000000001E-2"/>
    <n v="0.68781000000000003"/>
    <n v="3.9658099999999998"/>
    <n v="8.2927700000000009"/>
    <n v="12.690849999999999"/>
  </r>
  <r>
    <x v="2"/>
    <x v="31"/>
    <x v="2"/>
    <x v="2"/>
    <n v="4.01"/>
    <n v="300"/>
    <n v="120.00001"/>
    <n v="2.9860000000000001E-2"/>
    <n v="9.4800000000000006E-3"/>
    <n v="2.0000000000000001E-4"/>
    <n v="4.4799999999999996E-3"/>
    <n v="9.0490000000000001E-2"/>
    <n v="0.24714"/>
  </r>
  <r>
    <x v="2"/>
    <x v="31"/>
    <x v="2"/>
    <x v="3"/>
    <n v="3.37"/>
    <n v="300"/>
    <n v="201"/>
    <n v="2.5100000000000001E-2"/>
    <n v="2.2419999999999999E-2"/>
    <n v="4.8999999999999998E-4"/>
    <n v="7.6999999999999996E-4"/>
    <n v="7.6050000000000006E-2"/>
    <n v="0.41397"/>
  </r>
  <r>
    <x v="2"/>
    <x v="31"/>
    <x v="2"/>
    <x v="4"/>
    <n v="144.11000000000001"/>
    <n v="1259.27"/>
    <n v="8638.59375"/>
    <n v="4.5709999999999997"/>
    <n v="0"/>
    <n v="6.4854500000000002"/>
    <n v="2.0981299999999998"/>
    <n v="13.85153"/>
    <n v="13.871880000000001"/>
  </r>
  <r>
    <x v="2"/>
    <x v="31"/>
    <x v="2"/>
    <x v="5"/>
    <n v="57.41"/>
    <n v="398.6"/>
    <n v="1642.2109399999999"/>
    <n v="0.58260999999999996"/>
    <n v="7.4999999999999997E-2"/>
    <n v="0.31306"/>
    <n v="0.21528"/>
    <n v="1.7655000000000001"/>
    <n v="3.1770499999999999"/>
  </r>
  <r>
    <x v="2"/>
    <x v="31"/>
    <x v="2"/>
    <x v="6"/>
    <n v="116.74"/>
    <n v="392.42"/>
    <n v="2091.6210900000001"/>
    <n v="1.15951"/>
    <n v="7.0860000000000006E-2"/>
    <n v="2.5250000000000002E-2"/>
    <n v="0.44939000000000001"/>
    <n v="3.5136699999999998"/>
    <n v="4.0522799999999997"/>
  </r>
  <r>
    <x v="2"/>
    <x v="31"/>
    <x v="2"/>
    <x v="7"/>
    <n v="11.67"/>
    <n v="300"/>
    <n v="672"/>
    <n v="8.6900000000000005E-2"/>
    <n v="8.2449999999999996E-2"/>
    <n v="6.9999999999999994E-5"/>
    <n v="3.2299999999999998E-3"/>
    <n v="0.26334000000000002"/>
    <n v="1.38401"/>
  </r>
  <r>
    <x v="2"/>
    <x v="31"/>
    <x v="2"/>
    <x v="8"/>
    <n v="188.4"/>
    <n v="411.98"/>
    <n v="4972.6171899999999"/>
    <n v="1.99396"/>
    <n v="9.6759999999999999E-2"/>
    <n v="0.19836999999999999"/>
    <n v="1.8695200000000001"/>
    <n v="6.0423099999999996"/>
    <n v="9.5971200000000003"/>
  </r>
  <r>
    <x v="2"/>
    <x v="31"/>
    <x v="2"/>
    <x v="9"/>
    <n v="30.85"/>
    <n v="338.46"/>
    <n v="842.75977"/>
    <n v="0.28216000000000002"/>
    <n v="6.3740000000000005E-2"/>
    <n v="3.2699999999999999E-3"/>
    <n v="0.10518"/>
    <n v="0.85502"/>
    <n v="1.6892499999999999"/>
  </r>
  <r>
    <x v="2"/>
    <x v="31"/>
    <x v="2"/>
    <x v="10"/>
    <n v="73.33"/>
    <n v="336.93"/>
    <n v="1465.6406199999999"/>
    <n v="0.62824999999999998"/>
    <n v="4.0090000000000001E-2"/>
    <n v="1.949E-2"/>
    <n v="0.17718999999999999"/>
    <n v="1.9041699999999999"/>
    <n v="2.9359899999999999"/>
  </r>
  <r>
    <x v="2"/>
    <x v="31"/>
    <x v="3"/>
    <x v="0"/>
    <n v="9.17"/>
    <n v="412.4"/>
    <n v="498.99997000000002"/>
    <n v="0.15731999999999999"/>
    <n v="3.6900000000000002E-2"/>
    <n v="3.7499999999999999E-3"/>
    <n v="5.3879999999999997E-2"/>
    <n v="0.47674"/>
    <n v="0.94144000000000005"/>
  </r>
  <r>
    <x v="2"/>
    <x v="31"/>
    <x v="3"/>
    <x v="1"/>
    <n v="26.21"/>
    <n v="300"/>
    <n v="420"/>
    <n v="0.19614999999999999"/>
    <n v="1.078E-2"/>
    <n v="2.0799999999999999E-2"/>
    <n v="0.18920999999999999"/>
    <n v="0.59462000000000004"/>
    <n v="0.86499999999999999"/>
  </r>
  <r>
    <x v="2"/>
    <x v="31"/>
    <x v="3"/>
    <x v="2"/>
    <n v="0.78"/>
    <n v="300"/>
    <n v="54"/>
    <n v="5.8100000000000001E-3"/>
    <n v="5.2300000000000003E-3"/>
    <n v="0"/>
    <n v="1.7000000000000001E-4"/>
    <n v="1.7600000000000001E-2"/>
    <n v="0.11121"/>
  </r>
  <r>
    <x v="2"/>
    <x v="31"/>
    <x v="3"/>
    <x v="3"/>
    <n v="2.2799999999999998"/>
    <n v="300"/>
    <n v="153"/>
    <n v="1.6979999999999999E-2"/>
    <n v="1.5559999999999999E-2"/>
    <n v="2.5000000000000001E-4"/>
    <n v="2.7999999999999998E-4"/>
    <n v="5.1450000000000003E-2"/>
    <n v="0.31511"/>
  </r>
  <r>
    <x v="2"/>
    <x v="31"/>
    <x v="3"/>
    <x v="4"/>
    <n v="27.22"/>
    <n v="663.22"/>
    <n v="815.75969999999995"/>
    <n v="0.44495000000000001"/>
    <n v="1.0000000000000001E-5"/>
    <n v="8.2699999999999996E-2"/>
    <n v="0.53729000000000005"/>
    <n v="1.34836"/>
    <n v="1.4091400000000001"/>
  </r>
  <r>
    <x v="2"/>
    <x v="31"/>
    <x v="3"/>
    <x v="5"/>
    <n v="2.67"/>
    <n v="511.45"/>
    <n v="148.32006999999999"/>
    <n v="6.225E-2"/>
    <n v="5.8700000000000002E-3"/>
    <n v="7.79E-3"/>
    <n v="6.1500000000000001E-3"/>
    <n v="0.18862999999999999"/>
    <n v="0.27095999999999998"/>
  </r>
  <r>
    <x v="2"/>
    <x v="31"/>
    <x v="3"/>
    <x v="6"/>
    <n v="54.92"/>
    <n v="389.76"/>
    <n v="841.88085999999998"/>
    <n v="0.52468000000000004"/>
    <n v="0"/>
    <n v="1.523E-2"/>
    <n v="0.35278999999999999"/>
    <n v="1.5899399999999999"/>
    <n v="1.63764"/>
  </r>
  <r>
    <x v="2"/>
    <x v="31"/>
    <x v="3"/>
    <x v="7"/>
    <n v="6.55"/>
    <n v="300"/>
    <n v="401.99997000000002"/>
    <n v="4.8779999999999997E-2"/>
    <n v="4.7039999999999998E-2"/>
    <n v="2.0000000000000002E-5"/>
    <n v="7.6999999999999996E-4"/>
    <n v="0.14781"/>
    <n v="0.82793000000000005"/>
  </r>
  <r>
    <x v="2"/>
    <x v="31"/>
    <x v="3"/>
    <x v="8"/>
    <n v="42.01"/>
    <n v="313.5"/>
    <n v="1062.75"/>
    <n v="0.34039000000000003"/>
    <n v="7.603E-2"/>
    <n v="2.6700000000000001E-3"/>
    <n v="8.7639999999999996E-2"/>
    <n v="1.0314700000000001"/>
    <n v="2.1688800000000001"/>
  </r>
  <r>
    <x v="2"/>
    <x v="31"/>
    <x v="3"/>
    <x v="9"/>
    <n v="14.85"/>
    <n v="300"/>
    <n v="467.99997000000002"/>
    <n v="0.11058"/>
    <n v="4.2229999999999997E-2"/>
    <n v="1.9000000000000001E-4"/>
    <n v="2.5440000000000001E-2"/>
    <n v="0.33510000000000001"/>
    <n v="0.96386000000000005"/>
  </r>
  <r>
    <x v="2"/>
    <x v="31"/>
    <x v="3"/>
    <x v="10"/>
    <n v="4.25"/>
    <n v="346.2"/>
    <n v="245.80005"/>
    <n v="5.0049999999999997E-2"/>
    <n v="2.4840000000000001E-2"/>
    <n v="1.42E-3"/>
    <n v="4.79E-3"/>
    <n v="0.15173"/>
    <n v="0.48825000000000002"/>
  </r>
  <r>
    <x v="2"/>
    <x v="31"/>
    <x v="4"/>
    <x v="0"/>
    <n v="13.99"/>
    <n v="366.04"/>
    <n v="739.3999"/>
    <n v="0.16070000000000001"/>
    <n v="5.9089999999999997E-2"/>
    <n v="2.8800000000000002E-3"/>
    <n v="3.023E-2"/>
    <n v="0.48696"/>
    <n v="1.4420200000000001"/>
  </r>
  <r>
    <x v="2"/>
    <x v="31"/>
    <x v="4"/>
    <x v="1"/>
    <n v="12.44"/>
    <n v="300"/>
    <n v="531"/>
    <n v="9.2520000000000005E-2"/>
    <n v="3.918E-2"/>
    <n v="9.1299999999999992E-3"/>
    <n v="9.58E-3"/>
    <n v="0.28076000000000001"/>
    <n v="1.09361"/>
  </r>
  <r>
    <x v="2"/>
    <x v="31"/>
    <x v="4"/>
    <x v="2"/>
    <n v="2.95"/>
    <n v="300"/>
    <n v="192"/>
    <n v="2.197E-2"/>
    <n v="1.9599999999999999E-2"/>
    <n v="6.0000000000000002E-5"/>
    <n v="2.0000000000000002E-5"/>
    <n v="6.6570000000000004E-2"/>
    <n v="0.39543"/>
  </r>
  <r>
    <x v="2"/>
    <x v="31"/>
    <x v="4"/>
    <x v="3"/>
    <n v="6.29"/>
    <n v="300"/>
    <n v="405"/>
    <n v="4.684E-2"/>
    <n v="4.1480000000000003E-2"/>
    <n v="6.4999999999999997E-4"/>
    <n v="5.1999999999999995E-4"/>
    <n v="0.14194000000000001"/>
    <n v="0.83411000000000002"/>
  </r>
  <r>
    <x v="2"/>
    <x v="31"/>
    <x v="4"/>
    <x v="4"/>
    <n v="10.210000000000001"/>
    <n v="1273.57"/>
    <n v="534.90039000000002"/>
    <n v="0.26877000000000001"/>
    <n v="1.5100000000000001E-3"/>
    <n v="0.14169000000000001"/>
    <n v="5.0790000000000002E-2"/>
    <n v="0.81547999999999998"/>
    <n v="0.85836000000000001"/>
  </r>
  <r>
    <x v="2"/>
    <x v="31"/>
    <x v="4"/>
    <x v="5"/>
    <n v="6.23"/>
    <n v="386.14"/>
    <n v="297.33008000000001"/>
    <n v="7.1859999999999993E-2"/>
    <n v="1.155E-2"/>
    <n v="1.8270000000000002E-2"/>
    <n v="2.7000000000000001E-3"/>
    <n v="0.21775"/>
    <n v="0.58033999999999997"/>
  </r>
  <r>
    <x v="2"/>
    <x v="31"/>
    <x v="4"/>
    <x v="6"/>
    <n v="1.79"/>
    <n v="320.67"/>
    <n v="28.85999"/>
    <n v="2.5049999999999999E-2"/>
    <n v="4.2999999999999999E-4"/>
    <n v="1.2999999999999999E-4"/>
    <n v="1.99E-3"/>
    <n v="7.621E-2"/>
    <n v="5.8689999999999999E-2"/>
  </r>
  <r>
    <x v="2"/>
    <x v="31"/>
    <x v="4"/>
    <x v="7"/>
    <n v="15.67"/>
    <n v="300"/>
    <n v="972"/>
    <n v="0.11669"/>
    <n v="0.10901"/>
    <n v="1.4999999999999999E-4"/>
    <n v="8.9999999999999998E-4"/>
    <n v="0.35360999999999998"/>
    <n v="2.0018699999999998"/>
  </r>
  <r>
    <x v="2"/>
    <x v="31"/>
    <x v="4"/>
    <x v="8"/>
    <n v="30.95"/>
    <n v="353.93"/>
    <n v="1631.62012"/>
    <n v="0.34090999999999999"/>
    <n v="0.13164999999999999"/>
    <n v="4.9619999999999997E-2"/>
    <n v="6.5670000000000006E-2"/>
    <n v="1.0330699999999999"/>
    <n v="3.2324600000000001"/>
  </r>
  <r>
    <x v="2"/>
    <x v="31"/>
    <x v="4"/>
    <x v="9"/>
    <n v="16.010000000000002"/>
    <n v="301.04000000000002"/>
    <n v="921.18993999999998"/>
    <n v="0.12039999999999999"/>
    <n v="0.10059999999999999"/>
    <n v="9.6000000000000002E-4"/>
    <n v="5.28E-3"/>
    <n v="0.36485000000000001"/>
    <n v="1.8961300000000001"/>
  </r>
  <r>
    <x v="2"/>
    <x v="31"/>
    <x v="4"/>
    <x v="10"/>
    <n v="11.47"/>
    <n v="301.81"/>
    <n v="446.67993000000001"/>
    <n v="0.10199"/>
    <n v="5.6849999999999998E-2"/>
    <n v="8.3000000000000001E-4"/>
    <n v="6.94E-3"/>
    <n v="0.30953000000000003"/>
    <n v="0.91881999999999997"/>
  </r>
  <r>
    <x v="2"/>
    <x v="31"/>
    <x v="5"/>
    <x v="0"/>
    <n v="4.3"/>
    <n v="300"/>
    <n v="309"/>
    <n v="3.202E-2"/>
    <n v="3.1050000000000001E-2"/>
    <n v="2.0000000000000002E-5"/>
    <n v="4.0000000000000002E-4"/>
    <n v="9.7030000000000005E-2"/>
    <n v="0.63639999999999997"/>
  </r>
  <r>
    <x v="2"/>
    <x v="31"/>
    <x v="5"/>
    <x v="1"/>
    <n v="0.46"/>
    <n v="300"/>
    <n v="36"/>
    <n v="3.4299999999999999E-3"/>
    <n v="2.6199999999999999E-3"/>
    <n v="6.0000000000000002E-5"/>
    <n v="1.7000000000000001E-4"/>
    <n v="1.038E-2"/>
    <n v="7.4139999999999998E-2"/>
  </r>
  <r>
    <x v="2"/>
    <x v="31"/>
    <x v="5"/>
    <x v="2"/>
    <n v="0.69"/>
    <n v="300"/>
    <n v="57"/>
    <n v="5.1399999999999996E-3"/>
    <n v="4.5500000000000002E-3"/>
    <n v="0"/>
    <n v="1.0000000000000001E-5"/>
    <n v="1.5570000000000001E-2"/>
    <n v="0.11738999999999999"/>
  </r>
  <r>
    <x v="2"/>
    <x v="31"/>
    <x v="5"/>
    <x v="3"/>
    <n v="1.82"/>
    <n v="300"/>
    <n v="132"/>
    <n v="1.355E-2"/>
    <n v="1.239E-2"/>
    <n v="1.1E-4"/>
    <n v="1.1E-4"/>
    <n v="4.1070000000000002E-2"/>
    <n v="0.27185999999999999"/>
  </r>
  <r>
    <x v="2"/>
    <x v="31"/>
    <x v="5"/>
    <x v="4"/>
    <n v="1.37"/>
    <n v="1208.0999999999999"/>
    <n v="120.81007"/>
    <n v="4.0779999999999997E-2"/>
    <n v="0"/>
    <n v="1.5890000000000001E-2"/>
    <n v="2.2669999999999999E-2"/>
    <n v="0.12357"/>
    <n v="0.19209999999999999"/>
  </r>
  <r>
    <x v="2"/>
    <x v="31"/>
    <x v="5"/>
    <x v="5"/>
    <n v="0.72"/>
    <n v="311.38"/>
    <n v="49.820010000000003"/>
    <n v="6.1700000000000001E-3"/>
    <n v="3.13E-3"/>
    <n v="1.7700000000000001E-3"/>
    <n v="6.2E-4"/>
    <n v="1.8710000000000001E-2"/>
    <n v="0.10188"/>
  </r>
  <r>
    <x v="2"/>
    <x v="31"/>
    <x v="5"/>
    <x v="6"/>
    <n v="0.05"/>
    <n v="300"/>
    <n v="6"/>
    <n v="3.6999999999999999E-4"/>
    <n v="0"/>
    <n v="1.0000000000000001E-5"/>
    <n v="4.0000000000000003E-5"/>
    <n v="1.1299999999999999E-3"/>
    <n v="1.2359999999999999E-2"/>
  </r>
  <r>
    <x v="2"/>
    <x v="31"/>
    <x v="5"/>
    <x v="7"/>
    <n v="3.23"/>
    <n v="300"/>
    <n v="236.99997999999999"/>
    <n v="2.4049999999999998E-2"/>
    <n v="2.2679999999999999E-2"/>
    <n v="2.0000000000000002E-5"/>
    <n v="2.2000000000000001E-4"/>
    <n v="7.2889999999999996E-2"/>
    <n v="0.48810999999999999"/>
  </r>
  <r>
    <x v="2"/>
    <x v="31"/>
    <x v="5"/>
    <x v="8"/>
    <n v="3.78"/>
    <n v="300"/>
    <n v="276"/>
    <n v="2.869E-2"/>
    <n v="2.5329999999999998E-2"/>
    <n v="1.8000000000000001E-4"/>
    <n v="8.0000000000000004E-4"/>
    <n v="8.6929999999999993E-2"/>
    <n v="0.56842999999999999"/>
  </r>
  <r>
    <x v="2"/>
    <x v="31"/>
    <x v="5"/>
    <x v="9"/>
    <n v="3.78"/>
    <n v="323.92"/>
    <n v="165.19995"/>
    <n v="3.2129999999999999E-2"/>
    <n v="8.3099999999999997E-3"/>
    <n v="3.7000000000000002E-3"/>
    <n v="2.8649999999999998E-2"/>
    <n v="9.7369999999999998E-2"/>
    <n v="0.33589999999999998"/>
  </r>
  <r>
    <x v="2"/>
    <x v="31"/>
    <x v="5"/>
    <x v="10"/>
    <n v="1.85"/>
    <n v="300"/>
    <n v="138"/>
    <n v="1.3780000000000001E-2"/>
    <n v="1.341E-2"/>
    <n v="0"/>
    <n v="4.0000000000000003E-5"/>
    <n v="4.1750000000000002E-2"/>
    <n v="0.28421999999999997"/>
  </r>
  <r>
    <x v="2"/>
    <x v="31"/>
    <x v="6"/>
    <x v="0"/>
    <n v="9.99"/>
    <n v="328.92"/>
    <n v="447.33008000000001"/>
    <n v="0.12334000000000001"/>
    <n v="4.6739999999999997E-2"/>
    <n v="1.2600000000000001E-3"/>
    <n v="1.848E-2"/>
    <n v="0.37375000000000003"/>
    <n v="0.89714000000000005"/>
  </r>
  <r>
    <x v="2"/>
    <x v="31"/>
    <x v="6"/>
    <x v="1"/>
    <n v="13.79"/>
    <n v="345.55"/>
    <n v="501.0498"/>
    <n v="0.13664000000000001"/>
    <n v="3.1300000000000001E-2"/>
    <n v="2.5819999999999999E-2"/>
    <n v="2.4850000000000001E-2"/>
    <n v="0.41315000000000002"/>
    <n v="1.00597"/>
  </r>
  <r>
    <x v="2"/>
    <x v="31"/>
    <x v="6"/>
    <x v="2"/>
    <n v="2.1"/>
    <n v="300"/>
    <n v="129"/>
    <n v="1.5640000000000001E-2"/>
    <n v="1.3599999999999999E-2"/>
    <n v="2.0000000000000002E-5"/>
    <n v="5.0000000000000002E-5"/>
    <n v="4.7390000000000002E-2"/>
    <n v="0.26568000000000003"/>
  </r>
  <r>
    <x v="2"/>
    <x v="31"/>
    <x v="6"/>
    <x v="3"/>
    <n v="3.95"/>
    <n v="300"/>
    <n v="243"/>
    <n v="2.9409999999999999E-2"/>
    <n v="2.615E-2"/>
    <n v="5.5000000000000003E-4"/>
    <n v="1.2999999999999999E-4"/>
    <n v="8.9130000000000001E-2"/>
    <n v="0.50046999999999997"/>
  </r>
  <r>
    <x v="2"/>
    <x v="31"/>
    <x v="6"/>
    <x v="4"/>
    <n v="29.12"/>
    <n v="790.12"/>
    <n v="1232.5898400000001"/>
    <n v="0.59867000000000004"/>
    <n v="0"/>
    <n v="0.22792999999999999"/>
    <n v="0.38009999999999999"/>
    <n v="1.8141499999999999"/>
    <n v="2.0997599999999998"/>
  </r>
  <r>
    <x v="2"/>
    <x v="31"/>
    <x v="6"/>
    <x v="5"/>
    <n v="5.6"/>
    <n v="391.83"/>
    <n v="231.17993000000001"/>
    <n v="7.0430000000000006E-2"/>
    <n v="1.0959999999999999E-2"/>
    <n v="2.2009999999999998E-2"/>
    <n v="1.298E-2"/>
    <n v="0.21343000000000001"/>
    <n v="0.45268000000000003"/>
  </r>
  <r>
    <x v="2"/>
    <x v="31"/>
    <x v="6"/>
    <x v="6"/>
    <n v="13.61"/>
    <n v="702.82"/>
    <n v="77.310059999999993"/>
    <n v="0.16832"/>
    <n v="0"/>
    <n v="5.6499999999999996E-3"/>
    <n v="5.135E-2"/>
    <n v="0.51324000000000003"/>
    <n v="0.13338"/>
  </r>
  <r>
    <x v="2"/>
    <x v="31"/>
    <x v="6"/>
    <x v="7"/>
    <n v="12.1"/>
    <n v="300"/>
    <n v="723"/>
    <n v="9.01E-2"/>
    <n v="8.4989999999999996E-2"/>
    <n v="2.7999999999999998E-4"/>
    <n v="9.8999999999999999E-4"/>
    <n v="0.27305000000000001"/>
    <n v="1.4890399999999999"/>
  </r>
  <r>
    <x v="2"/>
    <x v="31"/>
    <x v="6"/>
    <x v="8"/>
    <n v="43.55"/>
    <n v="345.5"/>
    <n v="1167.78027"/>
    <n v="0.40162999999999999"/>
    <n v="9.9489999999999995E-2"/>
    <n v="4.8899999999999999E-2"/>
    <n v="9.4560000000000005E-2"/>
    <n v="1.2170700000000001"/>
    <n v="2.3109899999999999"/>
  </r>
  <r>
    <x v="2"/>
    <x v="31"/>
    <x v="6"/>
    <x v="9"/>
    <n v="11.85"/>
    <n v="300.48"/>
    <n v="682.08007999999995"/>
    <n v="9.468E-2"/>
    <n v="7.8280000000000002E-2"/>
    <n v="6.3000000000000003E-4"/>
    <n v="2.31E-3"/>
    <n v="0.28691"/>
    <n v="1.4043600000000001"/>
  </r>
  <r>
    <x v="2"/>
    <x v="31"/>
    <x v="6"/>
    <x v="10"/>
    <n v="9.93"/>
    <n v="300"/>
    <n v="558"/>
    <n v="7.5219999999999995E-2"/>
    <n v="6.6430000000000003E-2"/>
    <n v="1.7000000000000001E-4"/>
    <n v="1.0200000000000001E-3"/>
    <n v="0.22828000000000001"/>
    <n v="1.1492199999999999"/>
  </r>
  <r>
    <x v="2"/>
    <x v="31"/>
    <x v="7"/>
    <x v="0"/>
    <n v="24.72"/>
    <n v="341.46"/>
    <n v="560"/>
    <n v="0.22417000000000001"/>
    <n v="1.949E-2"/>
    <n v="2.7100000000000002E-3"/>
    <n v="8.0360000000000001E-2"/>
    <n v="0.67930000000000001"/>
    <n v="1.1102000000000001"/>
  </r>
  <r>
    <x v="2"/>
    <x v="31"/>
    <x v="7"/>
    <x v="1"/>
    <n v="22.46"/>
    <n v="300"/>
    <n v="405"/>
    <n v="0.16725000000000001"/>
    <n v="1.023E-2"/>
    <n v="2.809E-2"/>
    <n v="6.633E-2"/>
    <n v="0.50683"/>
    <n v="0.83411000000000002"/>
  </r>
  <r>
    <x v="2"/>
    <x v="31"/>
    <x v="7"/>
    <x v="2"/>
    <n v="1.82"/>
    <n v="300"/>
    <n v="63"/>
    <n v="1.355E-2"/>
    <n v="4.3299999999999996E-3"/>
    <n v="3.2000000000000003E-4"/>
    <n v="5.5999999999999999E-3"/>
    <n v="4.1070000000000002E-2"/>
    <n v="0.12975"/>
  </r>
  <r>
    <x v="2"/>
    <x v="31"/>
    <x v="7"/>
    <x v="3"/>
    <n v="1.77"/>
    <n v="300"/>
    <n v="116.99999"/>
    <n v="1.3180000000000001E-2"/>
    <n v="1.209E-2"/>
    <n v="2.1000000000000001E-4"/>
    <n v="1.6000000000000001E-4"/>
    <n v="3.9940000000000003E-2"/>
    <n v="0.24096999999999999"/>
  </r>
  <r>
    <x v="2"/>
    <x v="31"/>
    <x v="7"/>
    <x v="4"/>
    <n v="33.58"/>
    <n v="1210.3800000000001"/>
    <n v="2396.5585900000001"/>
    <n v="1.01623"/>
    <n v="0"/>
    <n v="0.38962000000000002"/>
    <n v="1.5240499999999999"/>
    <n v="3.0794899999999998"/>
    <n v="3.83175"/>
  </r>
  <r>
    <x v="2"/>
    <x v="31"/>
    <x v="7"/>
    <x v="5"/>
    <n v="11.53"/>
    <n v="1082.48"/>
    <n v="746.91016000000002"/>
    <n v="0.37379000000000001"/>
    <n v="4.6299999999999996E-3"/>
    <n v="0.41121999999999997"/>
    <n v="6.1159999999999999E-2"/>
    <n v="1.1327100000000001"/>
    <n v="1.21489"/>
  </r>
  <r>
    <x v="2"/>
    <x v="31"/>
    <x v="7"/>
    <x v="6"/>
    <n v="30.97"/>
    <n v="379.62"/>
    <n v="645.36035000000004"/>
    <n v="0.30447999999999997"/>
    <n v="3.5990000000000001E-2"/>
    <n v="2.0480000000000002E-2"/>
    <n v="0.22105"/>
    <n v="0.92266999999999999"/>
    <n v="1.26834"/>
  </r>
  <r>
    <x v="2"/>
    <x v="31"/>
    <x v="7"/>
    <x v="7"/>
    <n v="6.68"/>
    <n v="300"/>
    <n v="414"/>
    <n v="4.9739999999999999E-2"/>
    <n v="4.7629999999999999E-2"/>
    <n v="5.0000000000000002E-5"/>
    <n v="1.48E-3"/>
    <n v="0.15074000000000001"/>
    <n v="0.85265000000000002"/>
  </r>
  <r>
    <x v="2"/>
    <x v="31"/>
    <x v="7"/>
    <x v="8"/>
    <n v="77.260000000000005"/>
    <n v="338.11"/>
    <n v="1504.5997299999999"/>
    <n v="0.66310999999999998"/>
    <n v="3.1269999999999999E-2"/>
    <n v="8.3970000000000003E-2"/>
    <n v="0.25995000000000001"/>
    <n v="2.00942"/>
    <n v="3.02128"/>
  </r>
  <r>
    <x v="2"/>
    <x v="31"/>
    <x v="7"/>
    <x v="9"/>
    <n v="3.62"/>
    <n v="300"/>
    <n v="231"/>
    <n v="2.6960000000000001E-2"/>
    <n v="2.6239999999999999E-2"/>
    <n v="2.0000000000000002E-5"/>
    <n v="8.3000000000000001E-4"/>
    <n v="8.1689999999999999E-2"/>
    <n v="0.47575000000000001"/>
  </r>
  <r>
    <x v="2"/>
    <x v="31"/>
    <x v="7"/>
    <x v="10"/>
    <n v="9.3000000000000007"/>
    <n v="395.95"/>
    <n v="439.5"/>
    <n v="0.12477000000000001"/>
    <n v="2.869E-2"/>
    <n v="3.6999999999999999E-4"/>
    <n v="4.7730000000000002E-2"/>
    <n v="0.37808999999999998"/>
    <n v="0.85587000000000002"/>
  </r>
  <r>
    <x v="2"/>
    <x v="31"/>
    <x v="8"/>
    <x v="0"/>
    <n v="78.28"/>
    <n v="366.19"/>
    <n v="1666.1601599999999"/>
    <n v="0.76444999999999996"/>
    <n v="8.1989999999999993E-2"/>
    <n v="0.33721000000000001"/>
    <n v="0.25892999999999999"/>
    <n v="2.3165200000000001"/>
    <n v="3.3058999999999998"/>
  </r>
  <r>
    <x v="2"/>
    <x v="31"/>
    <x v="8"/>
    <x v="1"/>
    <n v="20.2"/>
    <n v="328.68"/>
    <n v="483.16016000000002"/>
    <n v="0.20077"/>
    <n v="0.14359"/>
    <n v="3.8300000000000001E-3"/>
    <n v="1.3610000000000001E-2"/>
    <n v="0.61367000000000005"/>
    <n v="0.97119"/>
  </r>
  <r>
    <x v="2"/>
    <x v="31"/>
    <x v="8"/>
    <x v="2"/>
    <n v="36.17"/>
    <n v="300"/>
    <n v="477"/>
    <n v="0.26934999999999998"/>
    <n v="1.1440000000000001E-2"/>
    <n v="3.9399999999999999E-3"/>
    <n v="1.8679999999999999E-2"/>
    <n v="0.81620000000000004"/>
    <n v="0.98240000000000005"/>
  </r>
  <r>
    <x v="2"/>
    <x v="31"/>
    <x v="8"/>
    <x v="3"/>
    <n v="6"/>
    <n v="300"/>
    <n v="303"/>
    <n v="4.4679999999999997E-2"/>
    <n v="3.3860000000000001E-2"/>
    <n v="3.15E-3"/>
    <n v="1.7099999999999999E-3"/>
    <n v="0.13539000000000001"/>
    <n v="0.62404000000000004"/>
  </r>
  <r>
    <x v="2"/>
    <x v="31"/>
    <x v="8"/>
    <x v="4"/>
    <n v="223.1"/>
    <n v="778.99"/>
    <n v="6870.7343799999999"/>
    <n v="4.2153200000000002"/>
    <n v="0"/>
    <n v="2.4546100000000002"/>
    <n v="2.1536599999999999"/>
    <n v="12.778269999999999"/>
    <n v="11.83127"/>
  </r>
  <r>
    <x v="2"/>
    <x v="31"/>
    <x v="8"/>
    <x v="5"/>
    <n v="151.02000000000001"/>
    <n v="470.62"/>
    <n v="3223.7421899999999"/>
    <n v="1.8091600000000001"/>
    <n v="1.124E-2"/>
    <n v="2.33962"/>
    <n v="0.32290999999999997"/>
    <n v="5.4823199999999996"/>
    <n v="5.9999599999999997"/>
  </r>
  <r>
    <x v="2"/>
    <x v="31"/>
    <x v="8"/>
    <x v="6"/>
    <n v="404.02"/>
    <n v="445.5"/>
    <n v="6130.0781200000001"/>
    <n v="4.2648400000000004"/>
    <n v="-3.1E-4"/>
    <n v="0.43680000000000002"/>
    <n v="1.70882"/>
    <n v="12.92525"/>
    <n v="11.53266"/>
  </r>
  <r>
    <x v="2"/>
    <x v="31"/>
    <x v="8"/>
    <x v="7"/>
    <n v="15.08"/>
    <n v="300"/>
    <n v="873.00005999999996"/>
    <n v="0.1123"/>
    <n v="0.10611"/>
    <n v="1.2999999999999999E-4"/>
    <n v="1.6100000000000001E-3"/>
    <n v="0.34028999999999998"/>
    <n v="1.7979700000000001"/>
  </r>
  <r>
    <x v="2"/>
    <x v="31"/>
    <x v="8"/>
    <x v="8"/>
    <n v="322.08"/>
    <n v="388.05"/>
    <n v="5145.5"/>
    <n v="3.2014499999999999"/>
    <n v="0.17124"/>
    <n v="0.40901999999999999"/>
    <n v="0.84494999999999998"/>
    <n v="9.7019900000000003"/>
    <n v="9.9856300000000005"/>
  </r>
  <r>
    <x v="2"/>
    <x v="31"/>
    <x v="8"/>
    <x v="9"/>
    <n v="21.49"/>
    <n v="300"/>
    <n v="966"/>
    <n v="0.16003000000000001"/>
    <n v="0.11584999999999999"/>
    <n v="3.15E-3"/>
    <n v="1.0279999999999999E-2"/>
    <n v="0.48493999999999998"/>
    <n v="1.9895099999999999"/>
  </r>
  <r>
    <x v="2"/>
    <x v="31"/>
    <x v="8"/>
    <x v="10"/>
    <n v="139.27000000000001"/>
    <n v="338.99"/>
    <n v="1898.3514399999999"/>
    <n v="1.21347"/>
    <n v="0.11769"/>
    <n v="2.708E-2"/>
    <n v="0.13963"/>
    <n v="3.6840899999999999"/>
    <n v="3.8283800000000001"/>
  </r>
  <r>
    <x v="2"/>
    <x v="32"/>
    <x v="0"/>
    <x v="0"/>
    <n v="17.5"/>
    <n v="300"/>
    <n v="336"/>
    <n v="0.13883999999999999"/>
    <n v="8.1089999999999995E-2"/>
    <n v="3.4000000000000002E-4"/>
    <n v="1.5169999999999999E-2"/>
    <n v="0.42342000000000002"/>
    <n v="0.69199999999999995"/>
  </r>
  <r>
    <x v="2"/>
    <x v="32"/>
    <x v="0"/>
    <x v="1"/>
    <n v="71.489999999999995"/>
    <n v="311.42"/>
    <n v="1295.51953"/>
    <n v="0.57113000000000003"/>
    <n v="6.9870000000000002E-2"/>
    <n v="8.0420000000000005E-2"/>
    <n v="0.13281000000000001"/>
    <n v="1.7372099999999999"/>
    <n v="2.65225"/>
  </r>
  <r>
    <x v="2"/>
    <x v="32"/>
    <x v="0"/>
    <x v="2"/>
    <n v="1.04"/>
    <n v="300"/>
    <n v="51"/>
    <n v="7.7400000000000004E-3"/>
    <n v="6.4700000000000001E-3"/>
    <n v="0"/>
    <n v="1.1E-4"/>
    <n v="2.3470000000000001E-2"/>
    <n v="0.10503999999999999"/>
  </r>
  <r>
    <x v="2"/>
    <x v="32"/>
    <x v="0"/>
    <x v="3"/>
    <n v="2.31"/>
    <n v="300"/>
    <n v="111"/>
    <n v="1.72E-2"/>
    <n v="1.6080000000000001E-2"/>
    <n v="6.0000000000000002E-5"/>
    <n v="5.0000000000000002E-5"/>
    <n v="5.2130000000000003E-2"/>
    <n v="0.22861000000000001"/>
  </r>
  <r>
    <x v="2"/>
    <x v="32"/>
    <x v="0"/>
    <x v="4"/>
    <n v="56.33"/>
    <n v="668.87"/>
    <n v="2341.0390600000001"/>
    <n v="1.0161500000000001"/>
    <n v="0"/>
    <n v="5.9819999999999998E-2"/>
    <n v="0.27211999999999997"/>
    <n v="3.07924"/>
    <n v="4.0386600000000001"/>
  </r>
  <r>
    <x v="2"/>
    <x v="32"/>
    <x v="0"/>
    <x v="5"/>
    <n v="35.909999999999997"/>
    <n v="420.28"/>
    <n v="895.19042999999999"/>
    <n v="0.36232999999999999"/>
    <n v="2.1309999999999999E-2"/>
    <n v="6.9430000000000006E-2"/>
    <n v="5.6980000000000003E-2"/>
    <n v="1.09798"/>
    <n v="1.7411799999999999"/>
  </r>
  <r>
    <x v="2"/>
    <x v="32"/>
    <x v="0"/>
    <x v="6"/>
    <n v="20.95"/>
    <n v="499.51"/>
    <n v="654.36035000000004"/>
    <n v="0.25902999999999998"/>
    <n v="1.42E-3"/>
    <n v="8.0000000000000004E-4"/>
    <n v="6.9870000000000002E-2"/>
    <n v="0.78493000000000002"/>
    <n v="1.23882"/>
  </r>
  <r>
    <x v="2"/>
    <x v="32"/>
    <x v="0"/>
    <x v="7"/>
    <n v="4.38"/>
    <n v="300"/>
    <n v="222"/>
    <n v="3.2620000000000003E-2"/>
    <n v="3.075E-2"/>
    <n v="1.0000000000000001E-5"/>
    <n v="4.2999999999999999E-4"/>
    <n v="9.8839999999999997E-2"/>
    <n v="0.45722000000000002"/>
  </r>
  <r>
    <x v="2"/>
    <x v="32"/>
    <x v="0"/>
    <x v="8"/>
    <n v="30.08"/>
    <n v="375.91"/>
    <n v="909.7002"/>
    <n v="0.29820000000000002"/>
    <n v="5.04E-2"/>
    <n v="7.6400000000000001E-3"/>
    <n v="4.2540000000000001E-2"/>
    <n v="0.90363000000000004"/>
    <n v="1.80124"/>
  </r>
  <r>
    <x v="2"/>
    <x v="32"/>
    <x v="0"/>
    <x v="9"/>
    <n v="26.33"/>
    <n v="300"/>
    <n v="525"/>
    <n v="0.19606999999999999"/>
    <n v="2.2499999999999999E-2"/>
    <n v="3.49E-3"/>
    <n v="9.3490000000000004E-2"/>
    <n v="0.59416000000000002"/>
    <n v="1.0812600000000001"/>
  </r>
  <r>
    <x v="2"/>
    <x v="32"/>
    <x v="0"/>
    <x v="10"/>
    <n v="34.69"/>
    <n v="595.86"/>
    <n v="1167.8906199999999"/>
    <n v="0.50614000000000003"/>
    <n v="1.464E-2"/>
    <n v="3.9199999999999999E-3"/>
    <n v="8.5510000000000003E-2"/>
    <n v="1.5337400000000001"/>
    <n v="2.0631599999999999"/>
  </r>
  <r>
    <x v="2"/>
    <x v="32"/>
    <x v="1"/>
    <x v="0"/>
    <n v="240.18"/>
    <n v="404.48"/>
    <n v="4032.7031200000001"/>
    <n v="2.3865799999999999"/>
    <n v="0.28898000000000001"/>
    <n v="5.5620000000000003E-2"/>
    <n v="1.0999399999999999"/>
    <n v="7.2354799999999999"/>
    <n v="7.7684800000000003"/>
  </r>
  <r>
    <x v="2"/>
    <x v="32"/>
    <x v="1"/>
    <x v="1"/>
    <n v="500.22"/>
    <n v="300"/>
    <n v="6515.9995099999996"/>
    <n v="3.79257"/>
    <n v="1.0864499999999999"/>
    <n v="0.57164999999999999"/>
    <n v="3.4026200000000002"/>
    <n v="11.509399999999999"/>
    <n v="13.419919999999999"/>
  </r>
  <r>
    <x v="2"/>
    <x v="32"/>
    <x v="1"/>
    <x v="2"/>
    <n v="327.20999999999998"/>
    <n v="300"/>
    <n v="4980"/>
    <n v="2.4366300000000001"/>
    <n v="0.12676000000000001"/>
    <n v="0.13789999999999999"/>
    <n v="1.9563999999999999"/>
    <n v="7.3837299999999999"/>
    <n v="10.25648"/>
  </r>
  <r>
    <x v="2"/>
    <x v="32"/>
    <x v="1"/>
    <x v="3"/>
    <n v="2.95"/>
    <n v="300"/>
    <n v="153"/>
    <n v="2.197E-2"/>
    <n v="2.0119999999999999E-2"/>
    <n v="4.0000000000000002E-4"/>
    <n v="3.5E-4"/>
    <n v="6.6570000000000004E-2"/>
    <n v="0.31511"/>
  </r>
  <r>
    <x v="2"/>
    <x v="32"/>
    <x v="1"/>
    <x v="4"/>
    <n v="204.42"/>
    <n v="1050.9000000000001"/>
    <n v="8648.90625"/>
    <n v="5.2075100000000001"/>
    <n v="1.56E-3"/>
    <n v="2.07124"/>
    <n v="6.3534499999999996"/>
    <n v="15.784330000000001"/>
    <n v="14.133850000000001"/>
  </r>
  <r>
    <x v="2"/>
    <x v="32"/>
    <x v="1"/>
    <x v="5"/>
    <n v="365.7"/>
    <n v="364.83"/>
    <n v="6329.8828100000001"/>
    <n v="3.3153700000000002"/>
    <n v="0.43958000000000003"/>
    <n v="2.1604700000000001"/>
    <n v="1.1437600000000001"/>
    <n v="10.046569999999999"/>
    <n v="12.600630000000001"/>
  </r>
  <r>
    <x v="2"/>
    <x v="32"/>
    <x v="1"/>
    <x v="6"/>
    <n v="1610.38"/>
    <n v="415.54"/>
    <n v="33072.625"/>
    <n v="17.36702"/>
    <n v="0"/>
    <n v="1.9702500000000001"/>
    <n v="8.8081300000000002"/>
    <n v="52.62735"/>
    <n v="63.439909999999998"/>
  </r>
  <r>
    <x v="2"/>
    <x v="32"/>
    <x v="1"/>
    <x v="7"/>
    <n v="7.69"/>
    <n v="300"/>
    <n v="375"/>
    <n v="5.7270000000000001E-2"/>
    <n v="5.4269999999999999E-2"/>
    <n v="1.2E-4"/>
    <n v="1.6199999999999999E-3"/>
    <n v="0.17352999999999999"/>
    <n v="0.77232999999999996"/>
  </r>
  <r>
    <x v="2"/>
    <x v="32"/>
    <x v="1"/>
    <x v="8"/>
    <n v="1162.99"/>
    <n v="365.55"/>
    <n v="20123.46875"/>
    <n v="10.746259999999999"/>
    <n v="0.17147999999999999"/>
    <n v="6.4593400000000001"/>
    <n v="7.4577999999999998"/>
    <n v="32.566330000000001"/>
    <n v="39.369340000000001"/>
  </r>
  <r>
    <x v="2"/>
    <x v="32"/>
    <x v="1"/>
    <x v="9"/>
    <n v="145.44999999999999"/>
    <n v="300"/>
    <n v="2643"/>
    <n v="1.0831200000000001"/>
    <n v="6.4509999999999998E-2"/>
    <n v="1.0529999999999999E-2"/>
    <n v="0.58394000000000001"/>
    <n v="3.2821899999999999"/>
    <n v="5.4433499999999997"/>
  </r>
  <r>
    <x v="2"/>
    <x v="32"/>
    <x v="1"/>
    <x v="10"/>
    <n v="118.72"/>
    <n v="1029.5999999999999"/>
    <n v="7052.7573199999997"/>
    <n v="3.2532999999999999"/>
    <n v="0.16511999999999999"/>
    <n v="5.1569999999999998E-2"/>
    <n v="0.41699000000000003"/>
    <n v="9.8601600000000005"/>
    <n v="11.56256"/>
  </r>
  <r>
    <x v="2"/>
    <x v="32"/>
    <x v="2"/>
    <x v="0"/>
    <n v="21.07"/>
    <n v="512.67999999999995"/>
    <n v="1030.4902300000001"/>
    <n v="0.42394999999999999"/>
    <n v="6.633E-2"/>
    <n v="1.004E-2"/>
    <n v="0.22500999999999999"/>
    <n v="1.2846900000000001"/>
    <n v="1.87001"/>
  </r>
  <r>
    <x v="2"/>
    <x v="32"/>
    <x v="2"/>
    <x v="1"/>
    <n v="387.63"/>
    <n v="300"/>
    <n v="6215.9995099999996"/>
    <n v="2.8902800000000002"/>
    <n v="3.1050000000000001E-2"/>
    <n v="0.72613000000000005"/>
    <n v="4.1867900000000002"/>
    <n v="8.7603299999999997"/>
    <n v="12.802060000000001"/>
  </r>
  <r>
    <x v="2"/>
    <x v="32"/>
    <x v="2"/>
    <x v="2"/>
    <n v="4.41"/>
    <n v="300"/>
    <n v="120.00001"/>
    <n v="3.2840000000000001E-2"/>
    <n v="1.133E-2"/>
    <n v="2.2000000000000001E-4"/>
    <n v="4.7200000000000002E-3"/>
    <n v="9.9510000000000001E-2"/>
    <n v="0.24714"/>
  </r>
  <r>
    <x v="2"/>
    <x v="32"/>
    <x v="2"/>
    <x v="3"/>
    <n v="4.05"/>
    <n v="300"/>
    <n v="203.99997999999999"/>
    <n v="3.0159999999999999E-2"/>
    <n v="2.6939999999999999E-2"/>
    <n v="5.9000000000000003E-4"/>
    <n v="9.3000000000000005E-4"/>
    <n v="9.1389999999999999E-2"/>
    <n v="0.42014000000000001"/>
  </r>
  <r>
    <x v="2"/>
    <x v="32"/>
    <x v="2"/>
    <x v="4"/>
    <n v="151.01"/>
    <n v="1259.96"/>
    <n v="8693.7343799999999"/>
    <n v="4.7868000000000004"/>
    <n v="0"/>
    <n v="6.7904600000000004"/>
    <n v="2.19699"/>
    <n v="14.505470000000001"/>
    <n v="13.95922"/>
  </r>
  <r>
    <x v="2"/>
    <x v="32"/>
    <x v="2"/>
    <x v="5"/>
    <n v="61.43"/>
    <n v="400.07"/>
    <n v="1608.2890600000001"/>
    <n v="0.62253999999999998"/>
    <n v="8.0600000000000005E-2"/>
    <n v="0.33404"/>
    <n v="0.22971"/>
    <n v="1.8864700000000001"/>
    <n v="3.1086399999999998"/>
  </r>
  <r>
    <x v="2"/>
    <x v="32"/>
    <x v="2"/>
    <x v="6"/>
    <n v="122.08"/>
    <n v="392.25"/>
    <n v="2094.6210900000001"/>
    <n v="1.2115"/>
    <n v="7.4219999999999994E-2"/>
    <n v="2.6360000000000001E-2"/>
    <n v="0.46917999999999999"/>
    <n v="3.6712199999999999"/>
    <n v="4.0584499999999997"/>
  </r>
  <r>
    <x v="2"/>
    <x v="32"/>
    <x v="2"/>
    <x v="7"/>
    <n v="13.93"/>
    <n v="300"/>
    <n v="678"/>
    <n v="0.10373"/>
    <n v="9.8400000000000001E-2"/>
    <n v="8.0000000000000007E-5"/>
    <n v="3.8600000000000001E-3"/>
    <n v="0.31434000000000001"/>
    <n v="1.39636"/>
  </r>
  <r>
    <x v="2"/>
    <x v="32"/>
    <x v="2"/>
    <x v="8"/>
    <n v="200.34"/>
    <n v="411.87"/>
    <n v="4917.7578100000001"/>
    <n v="2.1160299999999999"/>
    <n v="0.11561"/>
    <n v="0.20941000000000001"/>
    <n v="1.97353"/>
    <n v="6.4122199999999996"/>
    <n v="9.4885599999999997"/>
  </r>
  <r>
    <x v="2"/>
    <x v="32"/>
    <x v="2"/>
    <x v="9"/>
    <n v="33.380000000000003"/>
    <n v="337.85"/>
    <n v="854.75977"/>
    <n v="0.30336999999999997"/>
    <n v="7.4190000000000006E-2"/>
    <n v="3.4299999999999999E-3"/>
    <n v="0.11035"/>
    <n v="0.91930999999999996"/>
    <n v="1.7139599999999999"/>
  </r>
  <r>
    <x v="2"/>
    <x v="32"/>
    <x v="2"/>
    <x v="10"/>
    <n v="77.72"/>
    <n v="336.59"/>
    <n v="1477.6406199999999"/>
    <n v="0.66493000000000002"/>
    <n v="4.8140000000000002E-2"/>
    <n v="2.0449999999999999E-2"/>
    <n v="0.18587000000000001"/>
    <n v="2.0153099999999999"/>
    <n v="2.9607000000000001"/>
  </r>
  <r>
    <x v="2"/>
    <x v="32"/>
    <x v="3"/>
    <x v="0"/>
    <n v="10.38"/>
    <n v="412.4"/>
    <n v="498.99997000000002"/>
    <n v="0.16971"/>
    <n v="4.444E-2"/>
    <n v="3.9100000000000003E-3"/>
    <n v="5.6160000000000002E-2"/>
    <n v="0.51427"/>
    <n v="0.94144000000000005"/>
  </r>
  <r>
    <x v="2"/>
    <x v="32"/>
    <x v="3"/>
    <x v="1"/>
    <n v="27.63"/>
    <n v="300"/>
    <n v="425.99950999999999"/>
    <n v="0.20673"/>
    <n v="1.2760000000000001E-2"/>
    <n v="2.1749999999999999E-2"/>
    <n v="0.19783000000000001"/>
    <n v="0.62666999999999995"/>
    <n v="0.87736000000000003"/>
  </r>
  <r>
    <x v="2"/>
    <x v="32"/>
    <x v="3"/>
    <x v="2"/>
    <n v="0.96"/>
    <n v="300"/>
    <n v="54"/>
    <n v="7.1500000000000001E-3"/>
    <n v="6.43E-3"/>
    <n v="1.0000000000000001E-5"/>
    <n v="2.1000000000000001E-4"/>
    <n v="2.1659999999999999E-2"/>
    <n v="0.11121"/>
  </r>
  <r>
    <x v="2"/>
    <x v="32"/>
    <x v="3"/>
    <x v="3"/>
    <n v="2.8"/>
    <n v="300"/>
    <n v="156"/>
    <n v="2.085E-2"/>
    <n v="1.908E-2"/>
    <n v="3.1E-4"/>
    <n v="3.5E-4"/>
    <n v="6.318E-2"/>
    <n v="0.32129000000000002"/>
  </r>
  <r>
    <x v="2"/>
    <x v="32"/>
    <x v="3"/>
    <x v="4"/>
    <n v="28.46"/>
    <n v="650.03"/>
    <n v="806.03905999999995"/>
    <n v="0.46495999999999998"/>
    <n v="1.0000000000000001E-5"/>
    <n v="8.6410000000000001E-2"/>
    <n v="0.56145999999999996"/>
    <n v="1.40899"/>
    <n v="1.3979200000000001"/>
  </r>
  <r>
    <x v="2"/>
    <x v="32"/>
    <x v="3"/>
    <x v="5"/>
    <n v="2.98"/>
    <n v="497.81"/>
    <n v="154.32006999999999"/>
    <n v="6.608E-2"/>
    <n v="7.43E-3"/>
    <n v="8.1200000000000005E-3"/>
    <n v="6.4099999999999999E-3"/>
    <n v="0.20024"/>
    <n v="0.28332000000000002"/>
  </r>
  <r>
    <x v="2"/>
    <x v="32"/>
    <x v="3"/>
    <x v="6"/>
    <n v="56.99"/>
    <n v="393.66"/>
    <n v="814.88085999999998"/>
    <n v="0.54491000000000001"/>
    <n v="0"/>
    <n v="1.583E-2"/>
    <n v="0.36674000000000001"/>
    <n v="1.65123"/>
    <n v="1.58203"/>
  </r>
  <r>
    <x v="2"/>
    <x v="32"/>
    <x v="3"/>
    <x v="7"/>
    <n v="7.9"/>
    <n v="300"/>
    <n v="405"/>
    <n v="5.883E-2"/>
    <n v="5.672E-2"/>
    <n v="2.0000000000000002E-5"/>
    <n v="9.3999999999999997E-4"/>
    <n v="0.17827000000000001"/>
    <n v="0.83411000000000002"/>
  </r>
  <r>
    <x v="2"/>
    <x v="32"/>
    <x v="3"/>
    <x v="8"/>
    <n v="45.4"/>
    <n v="312.89999999999998"/>
    <n v="1060.71973"/>
    <n v="0.36670999999999998"/>
    <n v="8.9899999999999994E-2"/>
    <n v="2.7899999999999999E-3"/>
    <n v="9.1829999999999995E-2"/>
    <n v="1.1112599999999999"/>
    <n v="2.1655199999999999"/>
  </r>
  <r>
    <x v="2"/>
    <x v="32"/>
    <x v="3"/>
    <x v="9"/>
    <n v="16.420000000000002"/>
    <n v="300"/>
    <n v="471"/>
    <n v="0.12227"/>
    <n v="5.101E-2"/>
    <n v="2.0000000000000001E-4"/>
    <n v="2.6509999999999999E-2"/>
    <n v="0.37053000000000003"/>
    <n v="0.97004000000000001"/>
  </r>
  <r>
    <x v="2"/>
    <x v="32"/>
    <x v="3"/>
    <x v="10"/>
    <n v="4.96"/>
    <n v="339.32"/>
    <n v="240.92003"/>
    <n v="5.6030000000000003E-2"/>
    <n v="2.9739999999999999E-2"/>
    <n v="1.48E-3"/>
    <n v="4.9899999999999996E-3"/>
    <n v="0.16986000000000001"/>
    <n v="0.48052"/>
  </r>
  <r>
    <x v="2"/>
    <x v="32"/>
    <x v="4"/>
    <x v="0"/>
    <n v="16.059999999999999"/>
    <n v="364.91"/>
    <n v="755.35986000000003"/>
    <n v="0.17945"/>
    <n v="7.1800000000000003E-2"/>
    <n v="3.0599999999999998E-3"/>
    <n v="3.2140000000000002E-2"/>
    <n v="0.54376999999999998"/>
    <n v="1.4745299999999999"/>
  </r>
  <r>
    <x v="2"/>
    <x v="32"/>
    <x v="4"/>
    <x v="1"/>
    <n v="14.25"/>
    <n v="300"/>
    <n v="543"/>
    <n v="0.106"/>
    <n v="4.793E-2"/>
    <n v="9.8700000000000003E-3"/>
    <n v="1.0359999999999999E-2"/>
    <n v="0.32161000000000001"/>
    <n v="1.11833"/>
  </r>
  <r>
    <x v="2"/>
    <x v="32"/>
    <x v="4"/>
    <x v="2"/>
    <n v="3.6"/>
    <n v="300"/>
    <n v="195"/>
    <n v="2.681E-2"/>
    <n v="2.3879999999999998E-2"/>
    <n v="8.0000000000000007E-5"/>
    <n v="3.0000000000000001E-5"/>
    <n v="8.1240000000000007E-2"/>
    <n v="0.40161000000000002"/>
  </r>
  <r>
    <x v="2"/>
    <x v="32"/>
    <x v="4"/>
    <x v="3"/>
    <n v="7.68"/>
    <n v="300"/>
    <n v="417"/>
    <n v="5.7189999999999998E-2"/>
    <n v="5.0630000000000001E-2"/>
    <n v="8.0000000000000004E-4"/>
    <n v="6.4000000000000005E-4"/>
    <n v="0.17330000000000001"/>
    <n v="0.85882999999999998"/>
  </r>
  <r>
    <x v="2"/>
    <x v="32"/>
    <x v="4"/>
    <x v="4"/>
    <n v="10.64"/>
    <n v="1252.4000000000001"/>
    <n v="538.53026999999997"/>
    <n v="0.28214"/>
    <n v="1.5399999999999999E-3"/>
    <n v="0.1472"/>
    <n v="5.3330000000000002E-2"/>
    <n v="0.85599000000000003"/>
    <n v="0.86560999999999999"/>
  </r>
  <r>
    <x v="2"/>
    <x v="32"/>
    <x v="4"/>
    <x v="5"/>
    <n v="7.01"/>
    <n v="385.04"/>
    <n v="300.33008000000001"/>
    <n v="7.9310000000000005E-2"/>
    <n v="1.44E-2"/>
    <n v="1.9570000000000001E-2"/>
    <n v="2.8900000000000002E-3"/>
    <n v="0.24034"/>
    <n v="0.58652000000000004"/>
  </r>
  <r>
    <x v="2"/>
    <x v="32"/>
    <x v="4"/>
    <x v="6"/>
    <n v="1.88"/>
    <n v="320.67"/>
    <n v="28.860050000000001"/>
    <n v="2.5760000000000002E-2"/>
    <n v="4.4999999999999999E-4"/>
    <n v="1.2999999999999999E-4"/>
    <n v="2.0300000000000001E-3"/>
    <n v="7.8380000000000005E-2"/>
    <n v="5.8689999999999999E-2"/>
  </r>
  <r>
    <x v="2"/>
    <x v="32"/>
    <x v="4"/>
    <x v="7"/>
    <n v="18.98"/>
    <n v="300"/>
    <n v="993.00005999999996"/>
    <n v="0.14133999999999999"/>
    <n v="0.13202"/>
    <n v="1.8000000000000001E-4"/>
    <n v="1.09E-3"/>
    <n v="0.42830000000000001"/>
    <n v="2.0451199999999998"/>
  </r>
  <r>
    <x v="2"/>
    <x v="32"/>
    <x v="4"/>
    <x v="8"/>
    <n v="35.68"/>
    <n v="355.89"/>
    <n v="1683.37012"/>
    <n v="0.38269999999999998"/>
    <n v="0.15939"/>
    <n v="5.2830000000000002E-2"/>
    <n v="6.9930000000000006E-2"/>
    <n v="1.1596900000000001"/>
    <n v="3.3301099999999999"/>
  </r>
  <r>
    <x v="2"/>
    <x v="32"/>
    <x v="4"/>
    <x v="9"/>
    <n v="19.16"/>
    <n v="301.01"/>
    <n v="948.18993999999998"/>
    <n v="0.14394000000000001"/>
    <n v="0.12223000000000001"/>
    <n v="1.0399999999999999E-3"/>
    <n v="5.7200000000000003E-3"/>
    <n v="0.43618000000000001"/>
    <n v="1.95174"/>
  </r>
  <r>
    <x v="2"/>
    <x v="32"/>
    <x v="4"/>
    <x v="10"/>
    <n v="12.98"/>
    <n v="301.77"/>
    <n v="455.68018000000001"/>
    <n v="0.1133"/>
    <n v="6.6669999999999993E-2"/>
    <n v="8.4999999999999995E-4"/>
    <n v="7.1199999999999996E-3"/>
    <n v="0.34379999999999999"/>
    <n v="0.93735000000000002"/>
  </r>
  <r>
    <x v="2"/>
    <x v="32"/>
    <x v="5"/>
    <x v="0"/>
    <n v="5.4"/>
    <n v="300"/>
    <n v="330"/>
    <n v="4.0210000000000003E-2"/>
    <n v="3.8969999999999998E-2"/>
    <n v="2.0000000000000002E-5"/>
    <n v="5.1000000000000004E-4"/>
    <n v="0.12185"/>
    <n v="0.67964999999999998"/>
  </r>
  <r>
    <x v="2"/>
    <x v="32"/>
    <x v="5"/>
    <x v="1"/>
    <n v="0.59"/>
    <n v="300"/>
    <n v="39"/>
    <n v="4.3899999999999998E-3"/>
    <n v="3.3800000000000002E-3"/>
    <n v="6.9999999999999994E-5"/>
    <n v="2.2000000000000001E-4"/>
    <n v="1.3310000000000001E-2"/>
    <n v="8.0320000000000003E-2"/>
  </r>
  <r>
    <x v="2"/>
    <x v="32"/>
    <x v="5"/>
    <x v="2"/>
    <n v="0.89"/>
    <n v="300"/>
    <n v="60"/>
    <n v="6.6299999999999996E-3"/>
    <n v="5.8500000000000002E-3"/>
    <n v="0"/>
    <n v="2.0000000000000002E-5"/>
    <n v="2.0080000000000001E-2"/>
    <n v="0.12357"/>
  </r>
  <r>
    <x v="2"/>
    <x v="32"/>
    <x v="5"/>
    <x v="3"/>
    <n v="2.2799999999999998"/>
    <n v="300"/>
    <n v="138"/>
    <n v="1.6979999999999999E-2"/>
    <n v="1.5520000000000001E-2"/>
    <n v="1.3999999999999999E-4"/>
    <n v="1.3999999999999999E-4"/>
    <n v="5.1450000000000003E-2"/>
    <n v="0.28421999999999997"/>
  </r>
  <r>
    <x v="2"/>
    <x v="32"/>
    <x v="5"/>
    <x v="4"/>
    <n v="1.46"/>
    <n v="1120.1099999999999"/>
    <n v="100.81005999999999"/>
    <n v="4.3279999999999999E-2"/>
    <n v="0"/>
    <n v="1.686E-2"/>
    <n v="2.4049999999999998E-2"/>
    <n v="0.13114999999999999"/>
    <n v="0.16169"/>
  </r>
  <r>
    <x v="2"/>
    <x v="32"/>
    <x v="5"/>
    <x v="5"/>
    <n v="0.89"/>
    <n v="310.70999999999998"/>
    <n v="52.820010000000003"/>
    <n v="7.4900000000000001E-3"/>
    <n v="4.0299999999999997E-3"/>
    <n v="1.97E-3"/>
    <n v="6.8999999999999997E-4"/>
    <n v="2.2679999999999999E-2"/>
    <n v="0.10806"/>
  </r>
  <r>
    <x v="2"/>
    <x v="32"/>
    <x v="5"/>
    <x v="6"/>
    <n v="7.0000000000000007E-2"/>
    <n v="300"/>
    <n v="6"/>
    <n v="5.1999999999999995E-4"/>
    <n v="0"/>
    <n v="1.0000000000000001E-5"/>
    <n v="6.0000000000000002E-5"/>
    <n v="1.58E-3"/>
    <n v="1.2359999999999999E-2"/>
  </r>
  <r>
    <x v="2"/>
    <x v="32"/>
    <x v="5"/>
    <x v="7"/>
    <n v="4.0599999999999996"/>
    <n v="300"/>
    <n v="249"/>
    <n v="3.023E-2"/>
    <n v="2.8500000000000001E-2"/>
    <n v="2.0000000000000002E-5"/>
    <n v="2.7999999999999998E-4"/>
    <n v="9.1619999999999993E-2"/>
    <n v="0.51282000000000005"/>
  </r>
  <r>
    <x v="2"/>
    <x v="32"/>
    <x v="5"/>
    <x v="8"/>
    <n v="4.7300000000000004"/>
    <n v="300"/>
    <n v="285"/>
    <n v="3.576E-2"/>
    <n v="3.1859999999999999E-2"/>
    <n v="2.1000000000000001E-4"/>
    <n v="9.3000000000000005E-4"/>
    <n v="0.10836999999999999"/>
    <n v="0.58696999999999999"/>
  </r>
  <r>
    <x v="2"/>
    <x v="32"/>
    <x v="5"/>
    <x v="9"/>
    <n v="4.33"/>
    <n v="324.39999999999998"/>
    <n v="178.42004"/>
    <n v="3.6560000000000002E-2"/>
    <n v="1.068E-2"/>
    <n v="4.0099999999999997E-3"/>
    <n v="3.107E-2"/>
    <n v="0.11079"/>
    <n v="0.36269000000000001"/>
  </r>
  <r>
    <x v="2"/>
    <x v="32"/>
    <x v="5"/>
    <x v="10"/>
    <n v="2.35"/>
    <n v="300"/>
    <n v="150"/>
    <n v="1.7500000000000002E-2"/>
    <n v="1.7010000000000001E-2"/>
    <n v="1.0000000000000001E-5"/>
    <n v="6.0000000000000002E-5"/>
    <n v="5.3030000000000001E-2"/>
    <n v="0.30892999999999998"/>
  </r>
  <r>
    <x v="2"/>
    <x v="32"/>
    <x v="6"/>
    <x v="0"/>
    <n v="11.37"/>
    <n v="340.82"/>
    <n v="470.33008000000001"/>
    <n v="0.13500999999999999"/>
    <n v="5.6090000000000001E-2"/>
    <n v="1.2999999999999999E-3"/>
    <n v="1.915E-2"/>
    <n v="0.40911999999999998"/>
    <n v="0.93371999999999999"/>
  </r>
  <r>
    <x v="2"/>
    <x v="32"/>
    <x v="6"/>
    <x v="1"/>
    <n v="15.31"/>
    <n v="348.78"/>
    <n v="530.1499"/>
    <n v="0.14979999999999999"/>
    <n v="3.7780000000000001E-2"/>
    <n v="2.742E-2"/>
    <n v="2.639E-2"/>
    <n v="0.45301999999999998"/>
    <n v="1.0628"/>
  </r>
  <r>
    <x v="2"/>
    <x v="32"/>
    <x v="6"/>
    <x v="2"/>
    <n v="2.5499999999999998"/>
    <n v="300"/>
    <n v="135"/>
    <n v="1.899E-2"/>
    <n v="1.6469999999999999E-2"/>
    <n v="3.0000000000000001E-5"/>
    <n v="6.0000000000000002E-5"/>
    <n v="5.7540000000000001E-2"/>
    <n v="0.27804000000000001"/>
  </r>
  <r>
    <x v="2"/>
    <x v="32"/>
    <x v="6"/>
    <x v="3"/>
    <n v="4.76"/>
    <n v="300"/>
    <n v="243"/>
    <n v="3.5450000000000002E-2"/>
    <n v="3.1489999999999997E-2"/>
    <n v="6.7000000000000002E-4"/>
    <n v="1.6000000000000001E-4"/>
    <n v="0.10741000000000001"/>
    <n v="0.50046999999999997"/>
  </r>
  <r>
    <x v="2"/>
    <x v="32"/>
    <x v="6"/>
    <x v="4"/>
    <n v="30.72"/>
    <n v="782.77"/>
    <n v="1252.4296899999999"/>
    <n v="0.62975999999999999"/>
    <n v="0"/>
    <n v="0.23957000000000001"/>
    <n v="0.39951999999999999"/>
    <n v="1.9083600000000001"/>
    <n v="2.1368100000000001"/>
  </r>
  <r>
    <x v="2"/>
    <x v="32"/>
    <x v="6"/>
    <x v="5"/>
    <n v="6.21"/>
    <n v="399.02"/>
    <n v="243.3999"/>
    <n v="7.6469999999999996E-2"/>
    <n v="1.3480000000000001E-2"/>
    <n v="2.324E-2"/>
    <n v="1.37E-2"/>
    <n v="0.23172999999999999"/>
    <n v="0.47514000000000001"/>
  </r>
  <r>
    <x v="2"/>
    <x v="32"/>
    <x v="6"/>
    <x v="6"/>
    <n v="13.75"/>
    <n v="740.57"/>
    <n v="103.68017999999999"/>
    <n v="0.1709"/>
    <n v="0"/>
    <n v="5.7200000000000003E-3"/>
    <n v="5.2010000000000001E-2"/>
    <n v="0.52103999999999995"/>
    <n v="0.17802999999999999"/>
  </r>
  <r>
    <x v="2"/>
    <x v="32"/>
    <x v="6"/>
    <x v="7"/>
    <n v="14.54"/>
    <n v="300"/>
    <n v="732"/>
    <n v="0.10827000000000001"/>
    <n v="0.10213"/>
    <n v="3.4000000000000002E-4"/>
    <n v="1.1900000000000001E-3"/>
    <n v="0.32811000000000001"/>
    <n v="1.5075799999999999"/>
  </r>
  <r>
    <x v="2"/>
    <x v="32"/>
    <x v="6"/>
    <x v="8"/>
    <n v="47.2"/>
    <n v="342.13"/>
    <n v="1248.78027"/>
    <n v="0.43263000000000001"/>
    <n v="0.11959"/>
    <n v="5.0849999999999999E-2"/>
    <n v="9.8330000000000001E-2"/>
    <n v="1.3109999999999999"/>
    <n v="2.4778099999999998"/>
  </r>
  <r>
    <x v="2"/>
    <x v="32"/>
    <x v="6"/>
    <x v="9"/>
    <n v="14.16"/>
    <n v="300.47000000000003"/>
    <n v="694.07983000000002"/>
    <n v="0.11191"/>
    <n v="9.4439999999999996E-2"/>
    <n v="6.7000000000000002E-4"/>
    <n v="2.4599999999999999E-3"/>
    <n v="0.33911000000000002"/>
    <n v="1.4290799999999999"/>
  </r>
  <r>
    <x v="2"/>
    <x v="32"/>
    <x v="6"/>
    <x v="10"/>
    <n v="11.82"/>
    <n v="300"/>
    <n v="567"/>
    <n v="8.9300000000000004E-2"/>
    <n v="7.9200000000000007E-2"/>
    <n v="2.0000000000000001E-4"/>
    <n v="1.16E-3"/>
    <n v="0.27093"/>
    <n v="1.1677599999999999"/>
  </r>
  <r>
    <x v="2"/>
    <x v="32"/>
    <x v="7"/>
    <x v="0"/>
    <n v="26.37"/>
    <n v="341.21"/>
    <n v="563"/>
    <n v="0.23815"/>
    <n v="2.393E-2"/>
    <n v="2.8400000000000001E-3"/>
    <n v="8.412E-2"/>
    <n v="0.72165000000000001"/>
    <n v="1.1163799999999999"/>
  </r>
  <r>
    <x v="2"/>
    <x v="32"/>
    <x v="7"/>
    <x v="1"/>
    <n v="23.83"/>
    <n v="300"/>
    <n v="411"/>
    <n v="0.17745"/>
    <n v="1.2710000000000001E-2"/>
    <n v="2.946E-2"/>
    <n v="6.9580000000000003E-2"/>
    <n v="0.53774"/>
    <n v="0.84646999999999994"/>
  </r>
  <r>
    <x v="2"/>
    <x v="32"/>
    <x v="7"/>
    <x v="2"/>
    <n v="2.0299999999999998"/>
    <n v="300"/>
    <n v="63"/>
    <n v="1.512E-2"/>
    <n v="5.3499999999999997E-3"/>
    <n v="3.3E-4"/>
    <n v="5.8700000000000002E-3"/>
    <n v="4.5809999999999997E-2"/>
    <n v="0.12975"/>
  </r>
  <r>
    <x v="2"/>
    <x v="32"/>
    <x v="7"/>
    <x v="3"/>
    <n v="2.16"/>
    <n v="300"/>
    <n v="116.99999"/>
    <n v="1.6080000000000001E-2"/>
    <n v="1.4749999999999999E-2"/>
    <n v="2.5999999999999998E-4"/>
    <n v="2.0000000000000001E-4"/>
    <n v="4.8739999999999999E-2"/>
    <n v="0.24096999999999999"/>
  </r>
  <r>
    <x v="2"/>
    <x v="32"/>
    <x v="7"/>
    <x v="4"/>
    <n v="35.590000000000003"/>
    <n v="1214.0899999999999"/>
    <n v="2440.3281200000001"/>
    <n v="1.07681"/>
    <n v="0"/>
    <n v="0.41288000000000002"/>
    <n v="1.6146400000000001"/>
    <n v="3.2630499999999998"/>
    <n v="3.9000499999999998"/>
  </r>
  <r>
    <x v="2"/>
    <x v="32"/>
    <x v="7"/>
    <x v="5"/>
    <n v="12.23"/>
    <n v="1076"/>
    <n v="753.2002"/>
    <n v="0.39249000000000001"/>
    <n v="5.8700000000000002E-3"/>
    <n v="0.43069000000000002"/>
    <n v="6.4060000000000006E-2"/>
    <n v="1.18937"/>
    <n v="1.2263900000000001"/>
  </r>
  <r>
    <x v="2"/>
    <x v="32"/>
    <x v="7"/>
    <x v="6"/>
    <n v="32.68"/>
    <n v="379.16"/>
    <n v="648.36035000000004"/>
    <n v="0.32057000000000002"/>
    <n v="3.8199999999999998E-2"/>
    <n v="2.1499999999999998E-2"/>
    <n v="0.23205999999999999"/>
    <n v="0.97143000000000002"/>
    <n v="1.2745200000000001"/>
  </r>
  <r>
    <x v="2"/>
    <x v="32"/>
    <x v="7"/>
    <x v="7"/>
    <n v="8.08"/>
    <n v="300"/>
    <n v="420"/>
    <n v="6.0170000000000001E-2"/>
    <n v="5.7599999999999998E-2"/>
    <n v="6.0000000000000002E-5"/>
    <n v="1.7899999999999999E-3"/>
    <n v="0.18232999999999999"/>
    <n v="0.86499999999999999"/>
  </r>
  <r>
    <x v="2"/>
    <x v="32"/>
    <x v="7"/>
    <x v="8"/>
    <n v="81.75"/>
    <n v="338.07"/>
    <n v="1517.9394500000001"/>
    <n v="0.70079000000000002"/>
    <n v="3.7990000000000003E-2"/>
    <n v="8.8090000000000002E-2"/>
    <n v="0.27268999999999999"/>
    <n v="2.1236000000000002"/>
    <n v="3.0482399999999998"/>
  </r>
  <r>
    <x v="2"/>
    <x v="32"/>
    <x v="7"/>
    <x v="9"/>
    <n v="4.42"/>
    <n v="300"/>
    <n v="240.00002000000001"/>
    <n v="3.2910000000000002E-2"/>
    <n v="3.2039999999999999E-2"/>
    <n v="2.0000000000000002E-5"/>
    <n v="1E-3"/>
    <n v="9.9739999999999995E-2"/>
    <n v="0.49429000000000001"/>
  </r>
  <r>
    <x v="2"/>
    <x v="32"/>
    <x v="7"/>
    <x v="10"/>
    <n v="10.41"/>
    <n v="395.95"/>
    <n v="439.5"/>
    <n v="0.13568"/>
    <n v="3.4759999999999999E-2"/>
    <n v="3.8999999999999999E-4"/>
    <n v="5.0119999999999998E-2"/>
    <n v="0.41115000000000002"/>
    <n v="0.85587000000000002"/>
  </r>
  <r>
    <x v="2"/>
    <x v="32"/>
    <x v="8"/>
    <x v="0"/>
    <n v="82.81"/>
    <n v="366.25"/>
    <n v="1659.09961"/>
    <n v="0.80562999999999996"/>
    <n v="9.4500000000000001E-2"/>
    <n v="0.35141"/>
    <n v="0.26983000000000001"/>
    <n v="2.4413200000000002"/>
    <n v="3.29176"/>
  </r>
  <r>
    <x v="2"/>
    <x v="32"/>
    <x v="8"/>
    <x v="1"/>
    <n v="21.69"/>
    <n v="328.3"/>
    <n v="489.15967000000001"/>
    <n v="0.21292"/>
    <n v="0.15386"/>
    <n v="3.9500000000000004E-3"/>
    <n v="1.4030000000000001E-2"/>
    <n v="0.65046000000000004"/>
    <n v="0.98353999999999997"/>
  </r>
  <r>
    <x v="2"/>
    <x v="32"/>
    <x v="8"/>
    <x v="2"/>
    <n v="37.75"/>
    <n v="300"/>
    <n v="474.00002999999998"/>
    <n v="0.28111000000000003"/>
    <n v="1.367E-2"/>
    <n v="4.0899999999999999E-3"/>
    <n v="1.9359999999999999E-2"/>
    <n v="0.85185999999999995"/>
    <n v="0.97621999999999998"/>
  </r>
  <r>
    <x v="2"/>
    <x v="32"/>
    <x v="8"/>
    <x v="3"/>
    <n v="7.03"/>
    <n v="300"/>
    <n v="309"/>
    <n v="5.2350000000000001E-2"/>
    <n v="4.0489999999999998E-2"/>
    <n v="3.3999999999999998E-3"/>
    <n v="1.8400000000000001E-3"/>
    <n v="0.15864"/>
    <n v="0.63639999999999997"/>
  </r>
  <r>
    <x v="2"/>
    <x v="32"/>
    <x v="8"/>
    <x v="4"/>
    <n v="231.89"/>
    <n v="779.92"/>
    <n v="6855.5156200000001"/>
    <n v="4.3854899999999999"/>
    <n v="0"/>
    <n v="2.5498400000000001"/>
    <n v="2.2407699999999999"/>
    <n v="13.29393"/>
    <n v="11.80303"/>
  </r>
  <r>
    <x v="2"/>
    <x v="32"/>
    <x v="8"/>
    <x v="5"/>
    <n v="157.9"/>
    <n v="469.87"/>
    <n v="3232.7421899999999"/>
    <n v="1.88941"/>
    <n v="1.3769999999999999E-2"/>
    <n v="2.4406400000000001"/>
    <n v="0.33684999999999998"/>
    <n v="5.7254800000000001"/>
    <n v="6.0185000000000004"/>
  </r>
  <r>
    <x v="2"/>
    <x v="32"/>
    <x v="8"/>
    <x v="6"/>
    <n v="417.38"/>
    <n v="444.21"/>
    <n v="5934.71875"/>
    <n v="4.4121600000000001"/>
    <n v="-3.1E-4"/>
    <n v="0.45227000000000001"/>
    <n v="1.7693099999999999"/>
    <n v="13.37166"/>
    <n v="11.16921"/>
  </r>
  <r>
    <x v="2"/>
    <x v="32"/>
    <x v="8"/>
    <x v="7"/>
    <n v="18.010000000000002"/>
    <n v="300"/>
    <n v="879"/>
    <n v="0.13411000000000001"/>
    <n v="0.12670999999999999"/>
    <n v="1.6000000000000001E-4"/>
    <n v="1.92E-3"/>
    <n v="0.40640999999999999"/>
    <n v="1.81033"/>
  </r>
  <r>
    <x v="2"/>
    <x v="32"/>
    <x v="8"/>
    <x v="8"/>
    <n v="335.22"/>
    <n v="382.89"/>
    <n v="5031.1718799999999"/>
    <n v="3.3263400000000001"/>
    <n v="0.19217999999999999"/>
    <n v="0.42287000000000002"/>
    <n v="0.87356999999999996"/>
    <n v="10.08043"/>
    <n v="9.7921399999999998"/>
  </r>
  <r>
    <x v="2"/>
    <x v="32"/>
    <x v="8"/>
    <x v="9"/>
    <n v="24.74"/>
    <n v="300"/>
    <n v="975"/>
    <n v="0.18423"/>
    <n v="0.1381"/>
    <n v="3.2799999999999999E-3"/>
    <n v="1.0699999999999999E-2"/>
    <n v="0.55828"/>
    <n v="2.0080499999999999"/>
  </r>
  <r>
    <x v="2"/>
    <x v="32"/>
    <x v="8"/>
    <x v="10"/>
    <n v="144.88999999999999"/>
    <n v="338.77"/>
    <n v="1903.8595"/>
    <n v="1.2607299999999999"/>
    <n v="0.12801999999999999"/>
    <n v="2.7969999999999998E-2"/>
    <n v="0.14424999999999999"/>
    <n v="3.8273000000000001"/>
    <n v="3.8399000000000001"/>
  </r>
  <r>
    <x v="2"/>
    <x v="33"/>
    <x v="0"/>
    <x v="0"/>
    <n v="18.43"/>
    <n v="300"/>
    <n v="279"/>
    <n v="0.14577000000000001"/>
    <n v="8.6330000000000004E-2"/>
    <n v="3.5E-4"/>
    <n v="1.558E-2"/>
    <n v="0.44440000000000002"/>
    <n v="0.57460999999999995"/>
  </r>
  <r>
    <x v="2"/>
    <x v="33"/>
    <x v="0"/>
    <x v="1"/>
    <n v="73.75"/>
    <n v="310.88"/>
    <n v="702.59960999999998"/>
    <n v="0.58857000000000004"/>
    <n v="7.1260000000000004E-2"/>
    <n v="8.3030000000000007E-2"/>
    <n v="0.13713"/>
    <n v="1.79006"/>
    <n v="1.43879"/>
  </r>
  <r>
    <x v="2"/>
    <x v="33"/>
    <x v="0"/>
    <x v="2"/>
    <n v="1.21"/>
    <n v="300"/>
    <n v="51"/>
    <n v="9.0100000000000006E-3"/>
    <n v="7.5199999999999998E-3"/>
    <n v="0"/>
    <n v="1.2999999999999999E-4"/>
    <n v="2.7300000000000001E-2"/>
    <n v="0.10503999999999999"/>
  </r>
  <r>
    <x v="2"/>
    <x v="33"/>
    <x v="0"/>
    <x v="3"/>
    <n v="2.68"/>
    <n v="300"/>
    <n v="111"/>
    <n v="1.9959999999999999E-2"/>
    <n v="1.866E-2"/>
    <n v="6.9999999999999994E-5"/>
    <n v="5.0000000000000002E-5"/>
    <n v="6.0479999999999999E-2"/>
    <n v="0.22861000000000001"/>
  </r>
  <r>
    <x v="2"/>
    <x v="33"/>
    <x v="0"/>
    <x v="4"/>
    <n v="57.43"/>
    <n v="1170.8399999999999"/>
    <n v="1287.9218800000001"/>
    <n v="1.0481199999999999"/>
    <n v="0"/>
    <n v="6.1809999999999997E-2"/>
    <n v="0.28120000000000001"/>
    <n v="3.17611"/>
    <n v="2.0547399999999998"/>
  </r>
  <r>
    <x v="2"/>
    <x v="33"/>
    <x v="0"/>
    <x v="5"/>
    <n v="37.43"/>
    <n v="397.19"/>
    <n v="603.73046999999997"/>
    <n v="0.37731999999999999"/>
    <n v="2.2689999999999998E-2"/>
    <n v="7.2179999999999994E-2"/>
    <n v="5.9240000000000001E-2"/>
    <n v="1.1434"/>
    <n v="1.1842999999999999"/>
  </r>
  <r>
    <x v="2"/>
    <x v="33"/>
    <x v="0"/>
    <x v="6"/>
    <n v="21.34"/>
    <n v="405.49"/>
    <n v="158.13964999999999"/>
    <n v="0.26295000000000002"/>
    <n v="1.64E-3"/>
    <n v="8.0999999999999996E-4"/>
    <n v="7.1309999999999998E-2"/>
    <n v="0.79683000000000004"/>
    <n v="0.30856"/>
  </r>
  <r>
    <x v="2"/>
    <x v="33"/>
    <x v="0"/>
    <x v="7"/>
    <n v="5.12"/>
    <n v="300"/>
    <n v="222"/>
    <n v="3.8129999999999997E-2"/>
    <n v="3.5920000000000001E-2"/>
    <n v="1.0000000000000001E-5"/>
    <n v="5.1000000000000004E-4"/>
    <n v="0.11554"/>
    <n v="0.45722000000000002"/>
  </r>
  <r>
    <x v="2"/>
    <x v="33"/>
    <x v="0"/>
    <x v="8"/>
    <n v="31.59"/>
    <n v="325.44"/>
    <n v="491.41016000000002"/>
    <n v="0.31040000000000001"/>
    <n v="5.8540000000000002E-2"/>
    <n v="7.7600000000000004E-3"/>
    <n v="4.3209999999999998E-2"/>
    <n v="0.94059000000000004"/>
    <n v="0.99695"/>
  </r>
  <r>
    <x v="2"/>
    <x v="33"/>
    <x v="0"/>
    <x v="9"/>
    <n v="28.02"/>
    <n v="300"/>
    <n v="507"/>
    <n v="0.20866000000000001"/>
    <n v="2.605E-2"/>
    <n v="3.6800000000000001E-3"/>
    <n v="9.8470000000000002E-2"/>
    <n v="0.63229000000000002"/>
    <n v="1.0441800000000001"/>
  </r>
  <r>
    <x v="2"/>
    <x v="33"/>
    <x v="0"/>
    <x v="10"/>
    <n v="35.76"/>
    <n v="528.64"/>
    <n v="565.64062000000001"/>
    <n v="0.52017999999999998"/>
    <n v="1.7160000000000002E-2"/>
    <n v="4.0200000000000001E-3"/>
    <n v="8.7830000000000005E-2"/>
    <n v="1.57629"/>
    <n v="1.016"/>
  </r>
  <r>
    <x v="2"/>
    <x v="33"/>
    <x v="1"/>
    <x v="0"/>
    <n v="250.09"/>
    <n v="405.12"/>
    <n v="4014.7031200000001"/>
    <n v="2.48624"/>
    <n v="0.30166999999999999"/>
    <n v="5.7910000000000003E-2"/>
    <n v="1.1453899999999999"/>
    <n v="7.5374600000000003"/>
    <n v="7.7313999999999998"/>
  </r>
  <r>
    <x v="2"/>
    <x v="33"/>
    <x v="1"/>
    <x v="1"/>
    <n v="522.07000000000005"/>
    <n v="300"/>
    <n v="6555"/>
    <n v="3.9552800000000001"/>
    <n v="1.13229"/>
    <n v="0.59624999999999995"/>
    <n v="3.5490400000000002"/>
    <n v="12.002470000000001"/>
    <n v="13.50024"/>
  </r>
  <r>
    <x v="2"/>
    <x v="33"/>
    <x v="1"/>
    <x v="2"/>
    <n v="343.88"/>
    <n v="300"/>
    <n v="5001"/>
    <n v="2.5607700000000002"/>
    <n v="0.13661999999999999"/>
    <n v="0.14463999999999999"/>
    <n v="2.0519799999999999"/>
    <n v="7.7599"/>
    <n v="10.29973"/>
  </r>
  <r>
    <x v="2"/>
    <x v="33"/>
    <x v="1"/>
    <x v="3"/>
    <n v="3.47"/>
    <n v="300"/>
    <n v="156"/>
    <n v="2.5839999999999998E-2"/>
    <n v="2.3650000000000001E-2"/>
    <n v="4.8000000000000001E-4"/>
    <n v="4.2000000000000002E-4"/>
    <n v="7.8299999999999995E-2"/>
    <n v="0.32129000000000002"/>
  </r>
  <r>
    <x v="2"/>
    <x v="33"/>
    <x v="1"/>
    <x v="4"/>
    <n v="212.68"/>
    <n v="1050.72"/>
    <n v="8678.9531200000001"/>
    <n v="5.4229399999999996"/>
    <n v="1.56E-3"/>
    <n v="2.1527699999999999"/>
    <n v="6.6191800000000001"/>
    <n v="16.437149999999999"/>
    <n v="14.1831"/>
  </r>
  <r>
    <x v="2"/>
    <x v="33"/>
    <x v="1"/>
    <x v="5"/>
    <n v="383.21"/>
    <n v="364.67"/>
    <n v="6385.375"/>
    <n v="3.4738699999999998"/>
    <n v="0.46168999999999999"/>
    <n v="2.2628499999999998"/>
    <n v="1.1979599999999999"/>
    <n v="10.52688"/>
    <n v="12.712059999999999"/>
  </r>
  <r>
    <x v="2"/>
    <x v="33"/>
    <x v="1"/>
    <x v="6"/>
    <n v="1689.53"/>
    <n v="415.75"/>
    <n v="32906.3125"/>
    <n v="18.18383"/>
    <n v="0"/>
    <n v="2.0602999999999998"/>
    <n v="9.2107100000000006"/>
    <n v="55.102530000000002"/>
    <n v="63.114460000000001"/>
  </r>
  <r>
    <x v="2"/>
    <x v="33"/>
    <x v="1"/>
    <x v="7"/>
    <n v="8.94"/>
    <n v="300"/>
    <n v="375"/>
    <n v="6.6570000000000004E-2"/>
    <n v="6.3079999999999997E-2"/>
    <n v="1.3999999999999999E-4"/>
    <n v="1.8799999999999999E-3"/>
    <n v="0.20174"/>
    <n v="0.77232999999999996"/>
  </r>
  <r>
    <x v="2"/>
    <x v="33"/>
    <x v="1"/>
    <x v="8"/>
    <n v="1218.3499999999999"/>
    <n v="365.9"/>
    <n v="20256.1875"/>
    <n v="11.24906"/>
    <n v="0.18639"/>
    <n v="6.7534400000000003"/>
    <n v="7.7981699999999998"/>
    <n v="34.089979999999997"/>
    <n v="39.61956"/>
  </r>
  <r>
    <x v="2"/>
    <x v="33"/>
    <x v="1"/>
    <x v="9"/>
    <n v="154.31"/>
    <n v="300"/>
    <n v="2658"/>
    <n v="1.1491"/>
    <n v="7.2499999999999995E-2"/>
    <n v="1.111E-2"/>
    <n v="0.61619000000000002"/>
    <n v="3.4821200000000001"/>
    <n v="5.47424"/>
  </r>
  <r>
    <x v="2"/>
    <x v="33"/>
    <x v="1"/>
    <x v="10"/>
    <n v="125.59"/>
    <n v="1028.27"/>
    <n v="7064.2421899999999"/>
    <n v="3.4286500000000002"/>
    <n v="0.17734"/>
    <n v="5.432E-2"/>
    <n v="0.43919000000000002"/>
    <n v="10.39152"/>
    <n v="11.582129999999999"/>
  </r>
  <r>
    <x v="2"/>
    <x v="33"/>
    <x v="2"/>
    <x v="0"/>
    <n v="23.08"/>
    <n v="512.67999999999995"/>
    <n v="1030.4902300000001"/>
    <n v="0.44952999999999999"/>
    <n v="7.714E-2"/>
    <n v="1.0460000000000001E-2"/>
    <n v="0.23441999999999999"/>
    <n v="1.3622000000000001"/>
    <n v="1.87001"/>
  </r>
  <r>
    <x v="2"/>
    <x v="33"/>
    <x v="2"/>
    <x v="1"/>
    <n v="408.57"/>
    <n v="300"/>
    <n v="6282"/>
    <n v="3.0462099999999999"/>
    <n v="3.4439999999999998E-2"/>
    <n v="0.76487000000000005"/>
    <n v="4.4101699999999999"/>
    <n v="9.2328600000000005"/>
    <n v="12.937989999999999"/>
  </r>
  <r>
    <x v="2"/>
    <x v="33"/>
    <x v="2"/>
    <x v="2"/>
    <n v="4.8099999999999996"/>
    <n v="300"/>
    <n v="120.00001"/>
    <n v="3.5819999999999998E-2"/>
    <n v="1.3180000000000001E-2"/>
    <n v="2.3000000000000001E-4"/>
    <n v="4.9500000000000004E-3"/>
    <n v="0.10854"/>
    <n v="0.24714"/>
  </r>
  <r>
    <x v="2"/>
    <x v="33"/>
    <x v="2"/>
    <x v="3"/>
    <n v="4.7300000000000004"/>
    <n v="300"/>
    <n v="203.99997999999999"/>
    <n v="3.5220000000000001E-2"/>
    <n v="3.1460000000000002E-2"/>
    <n v="6.9999999999999999E-4"/>
    <n v="1.08E-3"/>
    <n v="0.10674"/>
    <n v="0.42014000000000001"/>
  </r>
  <r>
    <x v="2"/>
    <x v="33"/>
    <x v="2"/>
    <x v="4"/>
    <n v="157.97999999999999"/>
    <n v="1258.96"/>
    <n v="8774.9218799999999"/>
    <n v="5.0046200000000001"/>
    <n v="0"/>
    <n v="7.0982000000000003"/>
    <n v="2.2968600000000001"/>
    <n v="15.165509999999999"/>
    <n v="14.091340000000001"/>
  </r>
  <r>
    <x v="2"/>
    <x v="33"/>
    <x v="2"/>
    <x v="5"/>
    <n v="65.56"/>
    <n v="398.12"/>
    <n v="1644.23047"/>
    <n v="0.66335"/>
    <n v="8.6400000000000005E-2"/>
    <n v="0.35539999999999999"/>
    <n v="0.24440000000000001"/>
    <n v="2.0101499999999999"/>
    <n v="3.1815699999999998"/>
  </r>
  <r>
    <x v="2"/>
    <x v="33"/>
    <x v="2"/>
    <x v="6"/>
    <n v="127.47"/>
    <n v="391.7"/>
    <n v="2111.2421899999999"/>
    <n v="1.2639100000000001"/>
    <n v="7.7619999999999995E-2"/>
    <n v="2.7480000000000001E-2"/>
    <n v="0.48912"/>
    <n v="3.8300299999999998"/>
    <n v="4.0920500000000004"/>
  </r>
  <r>
    <x v="2"/>
    <x v="33"/>
    <x v="2"/>
    <x v="7"/>
    <n v="16.22"/>
    <n v="300"/>
    <n v="687"/>
    <n v="0.12078999999999999"/>
    <n v="0.11458"/>
    <n v="1E-4"/>
    <n v="4.4999999999999997E-3"/>
    <n v="0.36602000000000001"/>
    <n v="1.4149"/>
  </r>
  <r>
    <x v="2"/>
    <x v="33"/>
    <x v="2"/>
    <x v="8"/>
    <n v="212.49"/>
    <n v="411.87"/>
    <n v="5004.1718799999999"/>
    <n v="2.2402500000000001"/>
    <n v="0.13467000000000001"/>
    <n v="0.22065000000000001"/>
    <n v="2.07951"/>
    <n v="6.7886300000000004"/>
    <n v="9.6561299999999992"/>
  </r>
  <r>
    <x v="2"/>
    <x v="33"/>
    <x v="2"/>
    <x v="9"/>
    <n v="35.93"/>
    <n v="337.55"/>
    <n v="860.75977"/>
    <n v="0.32473999999999997"/>
    <n v="8.4720000000000004E-2"/>
    <n v="3.5999999999999999E-3"/>
    <n v="0.11556"/>
    <n v="0.98406000000000005"/>
    <n v="1.7263200000000001"/>
  </r>
  <r>
    <x v="2"/>
    <x v="33"/>
    <x v="2"/>
    <x v="10"/>
    <n v="82.18"/>
    <n v="336.29"/>
    <n v="1499.8593800000001"/>
    <n v="0.70216000000000001"/>
    <n v="5.6329999999999998E-2"/>
    <n v="2.1420000000000002E-2"/>
    <n v="0.19467000000000001"/>
    <n v="2.1281300000000001"/>
    <n v="3.0059999999999998"/>
  </r>
  <r>
    <x v="2"/>
    <x v="33"/>
    <x v="3"/>
    <x v="0"/>
    <n v="11.59"/>
    <n v="398.35"/>
    <n v="482"/>
    <n v="0.18167"/>
    <n v="5.212E-2"/>
    <n v="4.0499999999999998E-3"/>
    <n v="5.8200000000000002E-2"/>
    <n v="0.55052999999999996"/>
    <n v="0.91720999999999997"/>
  </r>
  <r>
    <x v="2"/>
    <x v="33"/>
    <x v="3"/>
    <x v="1"/>
    <n v="29.08"/>
    <n v="300"/>
    <n v="435"/>
    <n v="0.21751999999999999"/>
    <n v="1.481E-2"/>
    <n v="2.2710000000000001E-2"/>
    <n v="0.20660000000000001"/>
    <n v="0.65939000000000003"/>
    <n v="0.89590000000000003"/>
  </r>
  <r>
    <x v="2"/>
    <x v="33"/>
    <x v="3"/>
    <x v="2"/>
    <n v="1.1399999999999999"/>
    <n v="300"/>
    <n v="54"/>
    <n v="8.4899999999999993E-3"/>
    <n v="7.6299999999999996E-3"/>
    <n v="1.0000000000000001E-5"/>
    <n v="2.5000000000000001E-4"/>
    <n v="2.572E-2"/>
    <n v="0.11121"/>
  </r>
  <r>
    <x v="2"/>
    <x v="33"/>
    <x v="3"/>
    <x v="3"/>
    <n v="3.33"/>
    <n v="300"/>
    <n v="159"/>
    <n v="2.4799999999999999E-2"/>
    <n v="2.2679999999999999E-2"/>
    <n v="3.8000000000000002E-4"/>
    <n v="4.2000000000000002E-4"/>
    <n v="7.5139999999999998E-2"/>
    <n v="0.32746999999999998"/>
  </r>
  <r>
    <x v="2"/>
    <x v="33"/>
    <x v="3"/>
    <x v="4"/>
    <n v="29.7"/>
    <n v="650.03"/>
    <n v="806.03905999999995"/>
    <n v="0.48496"/>
    <n v="1.0000000000000001E-5"/>
    <n v="9.0130000000000002E-2"/>
    <n v="0.58562999999999998"/>
    <n v="1.4696199999999999"/>
    <n v="1.3979200000000001"/>
  </r>
  <r>
    <x v="2"/>
    <x v="33"/>
    <x v="3"/>
    <x v="5"/>
    <n v="3.29"/>
    <n v="497.81"/>
    <n v="154.32006999999999"/>
    <n v="6.991E-2"/>
    <n v="8.9899999999999997E-3"/>
    <n v="8.4499999999999992E-3"/>
    <n v="6.6699999999999997E-3"/>
    <n v="0.21185000000000001"/>
    <n v="0.28332000000000002"/>
  </r>
  <r>
    <x v="2"/>
    <x v="33"/>
    <x v="3"/>
    <x v="6"/>
    <n v="59.02"/>
    <n v="395.51"/>
    <n v="802.88085999999998"/>
    <n v="0.56484000000000001"/>
    <n v="0"/>
    <n v="1.643E-2"/>
    <n v="0.38055"/>
    <n v="1.7116199999999999"/>
    <n v="1.55732"/>
  </r>
  <r>
    <x v="2"/>
    <x v="33"/>
    <x v="3"/>
    <x v="7"/>
    <n v="9.26"/>
    <n v="300"/>
    <n v="408"/>
    <n v="6.8959999999999994E-2"/>
    <n v="6.6479999999999997E-2"/>
    <n v="3.0000000000000001E-5"/>
    <n v="1.1000000000000001E-3"/>
    <n v="0.20896000000000001"/>
    <n v="0.84028999999999998"/>
  </r>
  <r>
    <x v="2"/>
    <x v="33"/>
    <x v="3"/>
    <x v="8"/>
    <n v="48.77"/>
    <n v="312.97000000000003"/>
    <n v="1054.71973"/>
    <n v="0.39290000000000003"/>
    <n v="0.10397000000000001"/>
    <n v="2.9199999999999999E-3"/>
    <n v="9.5920000000000005E-2"/>
    <n v="1.19059"/>
    <n v="2.1531600000000002"/>
  </r>
  <r>
    <x v="2"/>
    <x v="33"/>
    <x v="3"/>
    <x v="9"/>
    <n v="18"/>
    <n v="300"/>
    <n v="473.99997000000002"/>
    <n v="0.13403999999999999"/>
    <n v="5.9859999999999997E-2"/>
    <n v="2.1000000000000001E-4"/>
    <n v="2.758E-2"/>
    <n v="0.40617999999999999"/>
    <n v="0.97621999999999998"/>
  </r>
  <r>
    <x v="2"/>
    <x v="33"/>
    <x v="3"/>
    <x v="10"/>
    <n v="5.7"/>
    <n v="337.73"/>
    <n v="249.91991999999999"/>
    <n v="6.2239999999999997E-2"/>
    <n v="3.4869999999999998E-2"/>
    <n v="1.5499999999999999E-3"/>
    <n v="5.1999999999999998E-3"/>
    <n v="0.18865999999999999"/>
    <n v="0.49906"/>
  </r>
  <r>
    <x v="2"/>
    <x v="33"/>
    <x v="4"/>
    <x v="0"/>
    <n v="18.170000000000002"/>
    <n v="363.68"/>
    <n v="767.35986000000003"/>
    <n v="0.19849"/>
    <n v="8.48E-2"/>
    <n v="3.2399999999999998E-3"/>
    <n v="3.406E-2"/>
    <n v="0.60148999999999997"/>
    <n v="1.49925"/>
  </r>
  <r>
    <x v="2"/>
    <x v="33"/>
    <x v="4"/>
    <x v="1"/>
    <n v="16.12"/>
    <n v="300"/>
    <n v="561"/>
    <n v="0.11992"/>
    <n v="5.7029999999999997E-2"/>
    <n v="1.0630000000000001E-2"/>
    <n v="1.115E-2"/>
    <n v="0.36381000000000002"/>
    <n v="1.1554"/>
  </r>
  <r>
    <x v="2"/>
    <x v="33"/>
    <x v="4"/>
    <x v="2"/>
    <n v="4.29"/>
    <n v="300"/>
    <n v="207.00002000000001"/>
    <n v="3.1949999999999999E-2"/>
    <n v="2.844E-2"/>
    <n v="1E-4"/>
    <n v="3.0000000000000001E-5"/>
    <n v="9.6809999999999993E-2"/>
    <n v="0.42631999999999998"/>
  </r>
  <r>
    <x v="2"/>
    <x v="33"/>
    <x v="4"/>
    <x v="3"/>
    <n v="9.09"/>
    <n v="300"/>
    <n v="423"/>
    <n v="6.769E-2"/>
    <n v="5.9909999999999998E-2"/>
    <n v="9.6000000000000002E-4"/>
    <n v="7.6999999999999996E-4"/>
    <n v="0.20512"/>
    <n v="0.87117999999999995"/>
  </r>
  <r>
    <x v="2"/>
    <x v="33"/>
    <x v="4"/>
    <x v="4"/>
    <n v="11.09"/>
    <n v="1266.22"/>
    <n v="569.7998"/>
    <n v="0.29627999999999999"/>
    <n v="1.57E-3"/>
    <n v="0.15304999999999999"/>
    <n v="5.6030000000000003E-2"/>
    <n v="0.89885000000000004"/>
    <n v="0.91479999999999995"/>
  </r>
  <r>
    <x v="2"/>
    <x v="33"/>
    <x v="4"/>
    <x v="5"/>
    <n v="7.81"/>
    <n v="384.05"/>
    <n v="307.23998999999998"/>
    <n v="8.6940000000000003E-2"/>
    <n v="1.7319999999999999E-2"/>
    <n v="2.0910000000000002E-2"/>
    <n v="3.0899999999999999E-3"/>
    <n v="0.26345000000000002"/>
    <n v="0.60041"/>
  </r>
  <r>
    <x v="2"/>
    <x v="33"/>
    <x v="4"/>
    <x v="6"/>
    <n v="1.98"/>
    <n v="318.60000000000002"/>
    <n v="31.85999"/>
    <n v="2.6550000000000001E-2"/>
    <n v="4.6999999999999999E-4"/>
    <n v="1.2999999999999999E-4"/>
    <n v="2.0600000000000002E-3"/>
    <n v="8.0769999999999995E-2"/>
    <n v="6.4869999999999997E-2"/>
  </r>
  <r>
    <x v="2"/>
    <x v="33"/>
    <x v="4"/>
    <x v="7"/>
    <n v="22.39"/>
    <n v="300"/>
    <n v="1022.99994"/>
    <n v="0.16672999999999999"/>
    <n v="0.15573999999999999"/>
    <n v="2.1000000000000001E-4"/>
    <n v="1.2800000000000001E-3"/>
    <n v="0.50524999999999998"/>
    <n v="2.1069"/>
  </r>
  <r>
    <x v="2"/>
    <x v="33"/>
    <x v="4"/>
    <x v="8"/>
    <n v="40.549999999999997"/>
    <n v="354.84"/>
    <n v="1728.0498"/>
    <n v="0.42559000000000002"/>
    <n v="0.18797"/>
    <n v="5.6099999999999997E-2"/>
    <n v="7.4249999999999997E-2"/>
    <n v="1.2896700000000001"/>
    <n v="3.4209900000000002"/>
  </r>
  <r>
    <x v="2"/>
    <x v="33"/>
    <x v="4"/>
    <x v="9"/>
    <n v="22.42"/>
    <n v="300.98"/>
    <n v="981.18993999999998"/>
    <n v="0.16829"/>
    <n v="0.14460999999999999"/>
    <n v="1.1299999999999999E-3"/>
    <n v="6.1599999999999997E-3"/>
    <n v="0.50997999999999999"/>
    <n v="2.0196999999999998"/>
  </r>
  <r>
    <x v="2"/>
    <x v="33"/>
    <x v="4"/>
    <x v="10"/>
    <n v="14.53"/>
    <n v="301.73"/>
    <n v="467.68015000000003"/>
    <n v="0.12490999999999999"/>
    <n v="7.6780000000000001E-2"/>
    <n v="8.7000000000000001E-4"/>
    <n v="7.3000000000000001E-3"/>
    <n v="0.37897999999999998"/>
    <n v="0.96206999999999998"/>
  </r>
  <r>
    <x v="2"/>
    <x v="33"/>
    <x v="5"/>
    <x v="0"/>
    <n v="6.55"/>
    <n v="300"/>
    <n v="345"/>
    <n v="4.8779999999999997E-2"/>
    <n v="4.725E-2"/>
    <n v="3.0000000000000001E-5"/>
    <n v="6.2E-4"/>
    <n v="0.14781"/>
    <n v="0.71053999999999995"/>
  </r>
  <r>
    <x v="2"/>
    <x v="33"/>
    <x v="5"/>
    <x v="1"/>
    <n v="0.73"/>
    <n v="300"/>
    <n v="42"/>
    <n v="5.4400000000000004E-3"/>
    <n v="4.1900000000000001E-3"/>
    <n v="9.0000000000000006E-5"/>
    <n v="2.5999999999999998E-4"/>
    <n v="1.6469999999999999E-2"/>
    <n v="8.6499999999999994E-2"/>
  </r>
  <r>
    <x v="2"/>
    <x v="33"/>
    <x v="5"/>
    <x v="2"/>
    <n v="1.1000000000000001"/>
    <n v="300"/>
    <n v="63"/>
    <n v="8.1899999999999994E-3"/>
    <n v="7.2199999999999999E-3"/>
    <n v="0"/>
    <n v="2.0000000000000002E-5"/>
    <n v="2.4819999999999998E-2"/>
    <n v="0.12975"/>
  </r>
  <r>
    <x v="2"/>
    <x v="33"/>
    <x v="5"/>
    <x v="3"/>
    <n v="2.79"/>
    <n v="300"/>
    <n v="153"/>
    <n v="2.078E-2"/>
    <n v="1.8970000000000001E-2"/>
    <n v="1.7000000000000001E-4"/>
    <n v="1.7000000000000001E-4"/>
    <n v="6.2960000000000002E-2"/>
    <n v="0.31511"/>
  </r>
  <r>
    <x v="2"/>
    <x v="33"/>
    <x v="5"/>
    <x v="4"/>
    <n v="1.55"/>
    <n v="1120.1099999999999"/>
    <n v="100.81005999999999"/>
    <n v="4.5780000000000001E-2"/>
    <n v="0"/>
    <n v="1.7829999999999999E-2"/>
    <n v="2.5440000000000001E-2"/>
    <n v="0.13874"/>
    <n v="0.16169"/>
  </r>
  <r>
    <x v="2"/>
    <x v="33"/>
    <x v="5"/>
    <x v="5"/>
    <n v="1.07"/>
    <n v="320.22000000000003"/>
    <n v="57.640009999999997"/>
    <n v="8.9200000000000008E-3"/>
    <n v="4.9399999999999999E-3"/>
    <n v="2.2499999999999998E-3"/>
    <n v="7.9000000000000001E-4"/>
    <n v="2.7019999999999999E-2"/>
    <n v="0.11726"/>
  </r>
  <r>
    <x v="2"/>
    <x v="33"/>
    <x v="5"/>
    <x v="6"/>
    <n v="0.09"/>
    <n v="300"/>
    <n v="6"/>
    <n v="6.7000000000000002E-4"/>
    <n v="0"/>
    <n v="2.0000000000000002E-5"/>
    <n v="8.0000000000000007E-5"/>
    <n v="2.0300000000000001E-3"/>
    <n v="1.2359999999999999E-2"/>
  </r>
  <r>
    <x v="2"/>
    <x v="33"/>
    <x v="5"/>
    <x v="7"/>
    <n v="4.96"/>
    <n v="300"/>
    <n v="270"/>
    <n v="3.6940000000000001E-2"/>
    <n v="3.4810000000000001E-2"/>
    <n v="3.0000000000000001E-5"/>
    <n v="3.4000000000000002E-4"/>
    <n v="0.11193"/>
    <n v="0.55606999999999995"/>
  </r>
  <r>
    <x v="2"/>
    <x v="33"/>
    <x v="5"/>
    <x v="8"/>
    <n v="5.74"/>
    <n v="300"/>
    <n v="303"/>
    <n v="4.3279999999999999E-2"/>
    <n v="3.8769999999999999E-2"/>
    <n v="2.4000000000000001E-4"/>
    <n v="1.07E-3"/>
    <n v="0.13116"/>
    <n v="0.62404000000000004"/>
  </r>
  <r>
    <x v="2"/>
    <x v="33"/>
    <x v="5"/>
    <x v="9"/>
    <n v="4.8899999999999997"/>
    <n v="323.95999999999998"/>
    <n v="181.42004"/>
    <n v="4.1059999999999999E-2"/>
    <n v="1.3129999999999999E-2"/>
    <n v="4.3200000000000001E-3"/>
    <n v="3.3500000000000002E-2"/>
    <n v="0.12443"/>
    <n v="0.36886999999999998"/>
  </r>
  <r>
    <x v="2"/>
    <x v="33"/>
    <x v="5"/>
    <x v="10"/>
    <n v="2.87"/>
    <n v="300"/>
    <n v="156"/>
    <n v="2.137E-2"/>
    <n v="2.0760000000000001E-2"/>
    <n v="1.0000000000000001E-5"/>
    <n v="8.0000000000000007E-5"/>
    <n v="6.4759999999999998E-2"/>
    <n v="0.32129000000000002"/>
  </r>
  <r>
    <x v="2"/>
    <x v="33"/>
    <x v="6"/>
    <x v="0"/>
    <n v="12.78"/>
    <n v="339.95"/>
    <n v="479.33008000000001"/>
    <n v="0.14691000000000001"/>
    <n v="6.5670000000000006E-2"/>
    <n v="1.3500000000000001E-3"/>
    <n v="1.9810000000000001E-2"/>
    <n v="0.44518000000000002"/>
    <n v="0.95226"/>
  </r>
  <r>
    <x v="2"/>
    <x v="33"/>
    <x v="6"/>
    <x v="1"/>
    <n v="16.86"/>
    <n v="349.58"/>
    <n v="541.8501"/>
    <n v="0.16325000000000001"/>
    <n v="4.4339999999999997E-2"/>
    <n v="2.9080000000000002E-2"/>
    <n v="2.7980000000000001E-2"/>
    <n v="0.49378"/>
    <n v="1.0858699999999999"/>
  </r>
  <r>
    <x v="2"/>
    <x v="33"/>
    <x v="6"/>
    <x v="2"/>
    <n v="3.01"/>
    <n v="300"/>
    <n v="138"/>
    <n v="2.2409999999999999E-2"/>
    <n v="1.941E-2"/>
    <n v="3.0000000000000001E-5"/>
    <n v="6.9999999999999994E-5"/>
    <n v="6.7919999999999994E-2"/>
    <n v="0.28421999999999997"/>
  </r>
  <r>
    <x v="2"/>
    <x v="33"/>
    <x v="6"/>
    <x v="3"/>
    <n v="5.59"/>
    <n v="300"/>
    <n v="249"/>
    <n v="4.163E-2"/>
    <n v="3.6970000000000003E-2"/>
    <n v="7.7999999999999999E-4"/>
    <n v="1.9000000000000001E-4"/>
    <n v="0.12614"/>
    <n v="0.51282000000000005"/>
  </r>
  <r>
    <x v="2"/>
    <x v="33"/>
    <x v="6"/>
    <x v="4"/>
    <n v="32.35"/>
    <n v="785.04"/>
    <n v="1279.6093800000001"/>
    <n v="0.66152"/>
    <n v="0"/>
    <n v="0.2515"/>
    <n v="0.41941000000000001"/>
    <n v="2.00461"/>
    <n v="2.1815799999999999"/>
  </r>
  <r>
    <x v="2"/>
    <x v="33"/>
    <x v="6"/>
    <x v="5"/>
    <n v="6.83"/>
    <n v="397.42"/>
    <n v="246.3999"/>
    <n v="8.2589999999999997E-2"/>
    <n v="1.6049999999999998E-2"/>
    <n v="2.4469999999999999E-2"/>
    <n v="1.443E-2"/>
    <n v="0.25026999999999999"/>
    <n v="0.48132000000000003"/>
  </r>
  <r>
    <x v="2"/>
    <x v="33"/>
    <x v="6"/>
    <x v="6"/>
    <n v="13.9"/>
    <n v="801"/>
    <n v="120.1499"/>
    <n v="0.17388000000000001"/>
    <n v="0"/>
    <n v="5.8100000000000001E-3"/>
    <n v="5.2780000000000001E-2"/>
    <n v="0.53008"/>
    <n v="0.20386000000000001"/>
  </r>
  <r>
    <x v="2"/>
    <x v="33"/>
    <x v="6"/>
    <x v="7"/>
    <n v="17.03"/>
    <n v="300"/>
    <n v="747"/>
    <n v="0.12681999999999999"/>
    <n v="0.11960999999999999"/>
    <n v="4.0000000000000002E-4"/>
    <n v="1.4E-3"/>
    <n v="0.38429000000000002"/>
    <n v="1.53847"/>
  </r>
  <r>
    <x v="2"/>
    <x v="33"/>
    <x v="6"/>
    <x v="8"/>
    <n v="50.96"/>
    <n v="340.9"/>
    <n v="1281.7792999999999"/>
    <n v="0.46444999999999997"/>
    <n v="0.14004"/>
    <n v="5.2859999999999997E-2"/>
    <n v="0.10222000000000001"/>
    <n v="1.40741"/>
    <n v="2.5457700000000001"/>
  </r>
  <r>
    <x v="2"/>
    <x v="33"/>
    <x v="6"/>
    <x v="9"/>
    <n v="16.510000000000002"/>
    <n v="300.45999999999998"/>
    <n v="706.08007999999995"/>
    <n v="0.12942999999999999"/>
    <n v="0.11089"/>
    <n v="7.1000000000000002E-4"/>
    <n v="2.6099999999999999E-3"/>
    <n v="0.39222000000000001"/>
    <n v="1.4537899999999999"/>
  </r>
  <r>
    <x v="2"/>
    <x v="33"/>
    <x v="6"/>
    <x v="10"/>
    <n v="13.73"/>
    <n v="300"/>
    <n v="573"/>
    <n v="0.10352"/>
    <n v="9.2109999999999997E-2"/>
    <n v="2.2000000000000001E-4"/>
    <n v="1.2999999999999999E-3"/>
    <n v="0.31402999999999998"/>
    <n v="1.18011"/>
  </r>
  <r>
    <x v="2"/>
    <x v="33"/>
    <x v="7"/>
    <x v="0"/>
    <n v="28.05"/>
    <n v="340.48"/>
    <n v="572"/>
    <n v="0.25234000000000001"/>
    <n v="2.843E-2"/>
    <n v="2.97E-3"/>
    <n v="8.7970000000000007E-2"/>
    <n v="0.76468000000000003"/>
    <n v="1.1349199999999999"/>
  </r>
  <r>
    <x v="2"/>
    <x v="33"/>
    <x v="7"/>
    <x v="1"/>
    <n v="25.22"/>
    <n v="300"/>
    <n v="417"/>
    <n v="0.18781"/>
    <n v="1.52E-2"/>
    <n v="3.0859999999999999E-2"/>
    <n v="7.288E-2"/>
    <n v="0.56911"/>
    <n v="0.85882999999999998"/>
  </r>
  <r>
    <x v="2"/>
    <x v="33"/>
    <x v="7"/>
    <x v="2"/>
    <n v="2.2599999999999998"/>
    <n v="300"/>
    <n v="69"/>
    <n v="1.6830000000000001E-2"/>
    <n v="6.4900000000000001E-3"/>
    <n v="3.5E-4"/>
    <n v="6.1399999999999996E-3"/>
    <n v="5.0999999999999997E-2"/>
    <n v="0.14210999999999999"/>
  </r>
  <r>
    <x v="2"/>
    <x v="33"/>
    <x v="7"/>
    <x v="3"/>
    <n v="2.5499999999999998"/>
    <n v="300"/>
    <n v="116.99999"/>
    <n v="1.899E-2"/>
    <n v="1.7420000000000001E-2"/>
    <n v="3.1E-4"/>
    <n v="2.3000000000000001E-4"/>
    <n v="5.7540000000000001E-2"/>
    <n v="0.24096999999999999"/>
  </r>
  <r>
    <x v="2"/>
    <x v="33"/>
    <x v="7"/>
    <x v="4"/>
    <n v="37.619999999999997"/>
    <n v="1215.76"/>
    <n v="2467.98828"/>
    <n v="1.1380699999999999"/>
    <n v="0"/>
    <n v="0.43639"/>
    <n v="1.70624"/>
    <n v="3.44869"/>
    <n v="3.9440400000000002"/>
  </r>
  <r>
    <x v="2"/>
    <x v="33"/>
    <x v="7"/>
    <x v="5"/>
    <n v="12.94"/>
    <n v="1086.76"/>
    <n v="771.60059000000001"/>
    <n v="0.41164000000000001"/>
    <n v="7.11E-3"/>
    <n v="0.45065"/>
    <n v="6.7019999999999996E-2"/>
    <n v="1.2474099999999999"/>
    <n v="1.25474"/>
  </r>
  <r>
    <x v="2"/>
    <x v="33"/>
    <x v="7"/>
    <x v="6"/>
    <n v="34.409999999999997"/>
    <n v="381.36"/>
    <n v="659.75977"/>
    <n v="0.33695000000000003"/>
    <n v="4.0430000000000001E-2"/>
    <n v="2.2540000000000001E-2"/>
    <n v="0.24332000000000001"/>
    <n v="1.0210600000000001"/>
    <n v="1.2953699999999999"/>
  </r>
  <r>
    <x v="2"/>
    <x v="33"/>
    <x v="7"/>
    <x v="7"/>
    <n v="9.51"/>
    <n v="300"/>
    <n v="429"/>
    <n v="7.0819999999999994E-2"/>
    <n v="6.7790000000000003E-2"/>
    <n v="6.9999999999999994E-5"/>
    <n v="2.1099999999999999E-3"/>
    <n v="0.21460000000000001"/>
    <n v="0.88353999999999999"/>
  </r>
  <r>
    <x v="2"/>
    <x v="33"/>
    <x v="7"/>
    <x v="8"/>
    <n v="86.28"/>
    <n v="338.03"/>
    <n v="1531.2792999999999"/>
    <n v="0.73880000000000001"/>
    <n v="4.4699999999999997E-2"/>
    <n v="9.2249999999999999E-2"/>
    <n v="0.28555999999999998"/>
    <n v="2.2387800000000002"/>
    <n v="3.0752000000000002"/>
  </r>
  <r>
    <x v="2"/>
    <x v="33"/>
    <x v="7"/>
    <x v="9"/>
    <n v="5.22"/>
    <n v="300"/>
    <n v="240.00002000000001"/>
    <n v="3.8870000000000002E-2"/>
    <n v="3.7850000000000002E-2"/>
    <n v="2.0000000000000002E-5"/>
    <n v="1.1800000000000001E-3"/>
    <n v="0.11779000000000001"/>
    <n v="0.49429000000000001"/>
  </r>
  <r>
    <x v="2"/>
    <x v="33"/>
    <x v="7"/>
    <x v="10"/>
    <n v="11.55"/>
    <n v="397.16"/>
    <n v="452.75977"/>
    <n v="0.14692"/>
    <n v="4.0980000000000003E-2"/>
    <n v="4.0999999999999999E-4"/>
    <n v="5.2589999999999998E-2"/>
    <n v="0.44519999999999998"/>
    <n v="0.88121000000000005"/>
  </r>
  <r>
    <x v="2"/>
    <x v="33"/>
    <x v="8"/>
    <x v="0"/>
    <n v="87.37"/>
    <n v="366.04"/>
    <n v="1669.1582000000001"/>
    <n v="0.84706999999999999"/>
    <n v="0.10716000000000001"/>
    <n v="0.36567"/>
    <n v="0.28077999999999997"/>
    <n v="2.5668700000000002"/>
    <n v="3.3120799999999999"/>
  </r>
  <r>
    <x v="2"/>
    <x v="33"/>
    <x v="8"/>
    <x v="1"/>
    <n v="23.18"/>
    <n v="328.3"/>
    <n v="489.16019"/>
    <n v="0.22506000000000001"/>
    <n v="0.16413"/>
    <n v="4.0699999999999998E-3"/>
    <n v="1.4460000000000001E-2"/>
    <n v="0.68725999999999998"/>
    <n v="0.98353999999999997"/>
  </r>
  <r>
    <x v="2"/>
    <x v="33"/>
    <x v="8"/>
    <x v="2"/>
    <n v="39.33"/>
    <n v="300"/>
    <n v="474.00002999999998"/>
    <n v="0.29287999999999997"/>
    <n v="1.5890000000000001E-2"/>
    <n v="4.2300000000000003E-3"/>
    <n v="2.0039999999999999E-2"/>
    <n v="0.88751000000000002"/>
    <n v="0.97621999999999998"/>
  </r>
  <r>
    <x v="2"/>
    <x v="33"/>
    <x v="8"/>
    <x v="3"/>
    <n v="8.06"/>
    <n v="300"/>
    <n v="309"/>
    <n v="6.0019999999999997E-2"/>
    <n v="4.7129999999999998E-2"/>
    <n v="3.64E-3"/>
    <n v="1.97E-3"/>
    <n v="0.18187999999999999"/>
    <n v="0.63639999999999997"/>
  </r>
  <r>
    <x v="2"/>
    <x v="33"/>
    <x v="8"/>
    <x v="4"/>
    <n v="240.68"/>
    <n v="781.15"/>
    <n v="6866.28125"/>
    <n v="4.5559200000000004"/>
    <n v="0"/>
    <n v="2.6452900000000001"/>
    <n v="2.3280799999999999"/>
    <n v="13.810409999999999"/>
    <n v="11.81756"/>
  </r>
  <r>
    <x v="2"/>
    <x v="33"/>
    <x v="8"/>
    <x v="5"/>
    <n v="164.8"/>
    <n v="469.38"/>
    <n v="3238.7421899999999"/>
    <n v="1.9698"/>
    <n v="1.634E-2"/>
    <n v="2.5417999999999998"/>
    <n v="0.35081000000000001"/>
    <n v="5.9691000000000001"/>
    <n v="6.03085"/>
  </r>
  <r>
    <x v="2"/>
    <x v="33"/>
    <x v="8"/>
    <x v="6"/>
    <n v="430.37"/>
    <n v="441.1"/>
    <n v="5729.875"/>
    <n v="4.5543800000000001"/>
    <n v="-3.1E-4"/>
    <n v="0.46706999999999999"/>
    <n v="1.8272200000000001"/>
    <n v="13.802659999999999"/>
    <n v="10.79758"/>
  </r>
  <r>
    <x v="2"/>
    <x v="33"/>
    <x v="8"/>
    <x v="7"/>
    <n v="20.96"/>
    <n v="300"/>
    <n v="885"/>
    <n v="0.15608"/>
    <n v="0.14746000000000001"/>
    <n v="1.8000000000000001E-4"/>
    <n v="2.2399999999999998E-3"/>
    <n v="0.47298000000000001"/>
    <n v="1.8226899999999999"/>
  </r>
  <r>
    <x v="2"/>
    <x v="33"/>
    <x v="8"/>
    <x v="8"/>
    <n v="348.31"/>
    <n v="378.59"/>
    <n v="4955.71875"/>
    <n v="3.4493499999999999"/>
    <n v="0.21332000000000001"/>
    <n v="0.43629000000000001"/>
    <n v="0.90129999999999999"/>
    <n v="10.453200000000001"/>
    <n v="9.6691900000000004"/>
  </r>
  <r>
    <x v="2"/>
    <x v="33"/>
    <x v="8"/>
    <x v="9"/>
    <n v="28.08"/>
    <n v="300"/>
    <n v="1002.00006"/>
    <n v="0.20910000000000001"/>
    <n v="0.16094"/>
    <n v="3.4199999999999999E-3"/>
    <n v="1.1140000000000001E-2"/>
    <n v="0.63365000000000005"/>
    <n v="2.06365"/>
  </r>
  <r>
    <x v="2"/>
    <x v="33"/>
    <x v="8"/>
    <x v="10"/>
    <n v="150.55000000000001"/>
    <n v="338.58"/>
    <n v="1916.3515600000001"/>
    <n v="1.3083"/>
    <n v="0.13861000000000001"/>
    <n v="2.887E-2"/>
    <n v="0.14887"/>
    <n v="3.9714499999999999"/>
    <n v="3.8654500000000001"/>
  </r>
  <r>
    <x v="2"/>
    <x v="34"/>
    <x v="0"/>
    <x v="0"/>
    <n v="19.47"/>
    <n v="300"/>
    <n v="312"/>
    <n v="0.15351000000000001"/>
    <n v="9.1569999999999999E-2"/>
    <n v="3.6000000000000002E-4"/>
    <n v="1.626E-2"/>
    <n v="0.46787000000000001"/>
    <n v="0.64256999999999997"/>
  </r>
  <r>
    <x v="2"/>
    <x v="34"/>
    <x v="0"/>
    <x v="1"/>
    <n v="77.28"/>
    <n v="311.29000000000002"/>
    <n v="1098.8398400000001"/>
    <n v="0.61585000000000001"/>
    <n v="7.2650000000000006E-2"/>
    <n v="8.7260000000000004E-2"/>
    <n v="0.14410999999999999"/>
    <n v="1.8727100000000001"/>
    <n v="2.2497500000000001"/>
  </r>
  <r>
    <x v="2"/>
    <x v="34"/>
    <x v="0"/>
    <x v="2"/>
    <n v="1.38"/>
    <n v="300"/>
    <n v="51"/>
    <n v="1.0279999999999999E-2"/>
    <n v="8.5699999999999995E-3"/>
    <n v="0"/>
    <n v="1.4999999999999999E-4"/>
    <n v="3.1140000000000001E-2"/>
    <n v="0.10503999999999999"/>
  </r>
  <r>
    <x v="2"/>
    <x v="34"/>
    <x v="0"/>
    <x v="3"/>
    <n v="3.06"/>
    <n v="300"/>
    <n v="114"/>
    <n v="2.2790000000000001E-2"/>
    <n v="2.1309999999999999E-2"/>
    <n v="8.0000000000000007E-5"/>
    <n v="6.0000000000000002E-5"/>
    <n v="6.905E-2"/>
    <n v="0.23479"/>
  </r>
  <r>
    <x v="2"/>
    <x v="34"/>
    <x v="0"/>
    <x v="4"/>
    <n v="59.89"/>
    <n v="780.94"/>
    <n v="1921.1210900000001"/>
    <n v="1.0958000000000001"/>
    <n v="0"/>
    <n v="6.4649999999999999E-2"/>
    <n v="0.29408000000000001"/>
    <n v="3.3206199999999999"/>
    <n v="3.2324199999999998"/>
  </r>
  <r>
    <x v="2"/>
    <x v="34"/>
    <x v="0"/>
    <x v="5"/>
    <n v="39.42"/>
    <n v="415.58"/>
    <n v="827.00977"/>
    <n v="0.39784999999999998"/>
    <n v="2.4119999999999999E-2"/>
    <n v="7.6139999999999999E-2"/>
    <n v="6.2489999999999997E-2"/>
    <n v="1.2056"/>
    <n v="1.61124"/>
  </r>
  <r>
    <x v="2"/>
    <x v="34"/>
    <x v="0"/>
    <x v="6"/>
    <n v="22.18"/>
    <n v="475.74"/>
    <n v="399.62011999999999"/>
    <n v="0.27287"/>
    <n v="1.8500000000000001E-3"/>
    <n v="8.4999999999999995E-4"/>
    <n v="7.4120000000000005E-2"/>
    <n v="0.82689000000000001"/>
    <n v="0.76154999999999995"/>
  </r>
  <r>
    <x v="2"/>
    <x v="34"/>
    <x v="0"/>
    <x v="7"/>
    <n v="5.87"/>
    <n v="300"/>
    <n v="225"/>
    <n v="4.3709999999999999E-2"/>
    <n v="4.1169999999999998E-2"/>
    <n v="1.0000000000000001E-5"/>
    <n v="5.9000000000000003E-4"/>
    <n v="0.13245999999999999"/>
    <n v="0.46339000000000002"/>
  </r>
  <r>
    <x v="2"/>
    <x v="34"/>
    <x v="0"/>
    <x v="8"/>
    <n v="33.450000000000003"/>
    <n v="349.38"/>
    <n v="649.84960999999998"/>
    <n v="0.32652999999999999"/>
    <n v="6.6830000000000001E-2"/>
    <n v="8.0099999999999998E-3"/>
    <n v="4.4560000000000002E-2"/>
    <n v="0.98946999999999996"/>
    <n v="1.30223"/>
  </r>
  <r>
    <x v="2"/>
    <x v="34"/>
    <x v="0"/>
    <x v="9"/>
    <n v="29.78"/>
    <n v="300"/>
    <n v="528"/>
    <n v="0.22176000000000001"/>
    <n v="2.9669999999999998E-2"/>
    <n v="3.8700000000000002E-3"/>
    <n v="0.1037"/>
    <n v="0.67201"/>
    <n v="1.0874299999999999"/>
  </r>
  <r>
    <x v="2"/>
    <x v="34"/>
    <x v="0"/>
    <x v="10"/>
    <n v="36.97"/>
    <n v="625.03"/>
    <n v="756.28905999999995"/>
    <n v="0.53895000000000004"/>
    <n v="1.9689999999999999E-2"/>
    <n v="4.1799999999999997E-3"/>
    <n v="9.1139999999999999E-2"/>
    <n v="1.6331800000000001"/>
    <n v="1.3182499999999999"/>
  </r>
  <r>
    <x v="2"/>
    <x v="34"/>
    <x v="1"/>
    <x v="0"/>
    <n v="260.07"/>
    <n v="404.38"/>
    <n v="4035.7031200000001"/>
    <n v="2.5864099999999999"/>
    <n v="0.31444"/>
    <n v="6.0220000000000003E-2"/>
    <n v="1.1910700000000001"/>
    <n v="7.8410299999999999"/>
    <n v="7.7746500000000003"/>
  </r>
  <r>
    <x v="2"/>
    <x v="34"/>
    <x v="1"/>
    <x v="1"/>
    <n v="544.02"/>
    <n v="300"/>
    <n v="6585.0004900000004"/>
    <n v="4.1187300000000002"/>
    <n v="1.17838"/>
    <n v="0.62095"/>
    <n v="3.6960500000000001"/>
    <n v="12.497780000000001"/>
    <n v="13.56203"/>
  </r>
  <r>
    <x v="2"/>
    <x v="34"/>
    <x v="1"/>
    <x v="2"/>
    <n v="360.67"/>
    <n v="300"/>
    <n v="5037"/>
    <n v="2.6858"/>
    <n v="0.14668"/>
    <n v="0.15140999999999999"/>
    <n v="2.1480999999999999"/>
    <n v="8.1387800000000006"/>
    <n v="10.37387"/>
  </r>
  <r>
    <x v="2"/>
    <x v="34"/>
    <x v="1"/>
    <x v="3"/>
    <n v="3.99"/>
    <n v="300"/>
    <n v="156"/>
    <n v="2.971E-2"/>
    <n v="2.7189999999999999E-2"/>
    <n v="5.5999999999999995E-4"/>
    <n v="4.8000000000000001E-4"/>
    <n v="9.0039999999999995E-2"/>
    <n v="0.32129000000000002"/>
  </r>
  <r>
    <x v="2"/>
    <x v="34"/>
    <x v="1"/>
    <x v="4"/>
    <n v="220.94"/>
    <n v="1050.72"/>
    <n v="8678.9531200000001"/>
    <n v="5.6383700000000001"/>
    <n v="1.56E-3"/>
    <n v="2.2343099999999998"/>
    <n v="6.8849099999999996"/>
    <n v="17.089970000000001"/>
    <n v="14.1831"/>
  </r>
  <r>
    <x v="2"/>
    <x v="34"/>
    <x v="1"/>
    <x v="5"/>
    <n v="400.85"/>
    <n v="364.74"/>
    <n v="6433.9843799999999"/>
    <n v="3.6335799999999998"/>
    <n v="0.48393999999999998"/>
    <n v="2.3660700000000001"/>
    <n v="1.2525999999999999"/>
    <n v="11.01083"/>
    <n v="12.80843"/>
  </r>
  <r>
    <x v="2"/>
    <x v="34"/>
    <x v="1"/>
    <x v="6"/>
    <n v="1768.47"/>
    <n v="415.82"/>
    <n v="32824.5625"/>
    <n v="18.998619999999999"/>
    <n v="0"/>
    <n v="2.1501399999999999"/>
    <n v="9.6123399999999997"/>
    <n v="57.571559999999998"/>
    <n v="62.955379999999998"/>
  </r>
  <r>
    <x v="2"/>
    <x v="34"/>
    <x v="1"/>
    <x v="7"/>
    <n v="10.19"/>
    <n v="300"/>
    <n v="375"/>
    <n v="7.5880000000000003E-2"/>
    <n v="7.1900000000000006E-2"/>
    <n v="1.6000000000000001E-4"/>
    <n v="2.15E-3"/>
    <n v="0.22994000000000001"/>
    <n v="0.77232999999999996"/>
  </r>
  <r>
    <x v="2"/>
    <x v="34"/>
    <x v="1"/>
    <x v="8"/>
    <n v="1273.94"/>
    <n v="365.66"/>
    <n v="20326.90625"/>
    <n v="11.75362"/>
    <n v="0.20138"/>
    <n v="7.0484499999999999"/>
    <n v="8.1395999999999997"/>
    <n v="35.618949999999998"/>
    <n v="39.764620000000001"/>
  </r>
  <r>
    <x v="2"/>
    <x v="34"/>
    <x v="1"/>
    <x v="9"/>
    <n v="163.24"/>
    <n v="300"/>
    <n v="2679"/>
    <n v="1.2156"/>
    <n v="8.0570000000000003E-2"/>
    <n v="1.1690000000000001E-2"/>
    <n v="0.64868000000000003"/>
    <n v="3.68363"/>
    <n v="5.5174899999999996"/>
  </r>
  <r>
    <x v="2"/>
    <x v="34"/>
    <x v="1"/>
    <x v="10"/>
    <n v="132.53"/>
    <n v="1029.6099999999999"/>
    <n v="7145.5161099999996"/>
    <n v="3.60602"/>
    <n v="0.18962999999999999"/>
    <n v="5.7099999999999998E-2"/>
    <n v="0.46163999999999999"/>
    <n v="10.929"/>
    <n v="11.7141"/>
  </r>
  <r>
    <x v="2"/>
    <x v="34"/>
    <x v="2"/>
    <x v="0"/>
    <n v="25.11"/>
    <n v="512.49"/>
    <n v="1040.3593800000001"/>
    <n v="0.47534999999999999"/>
    <n v="8.8029999999999997E-2"/>
    <n v="1.0880000000000001E-2"/>
    <n v="0.24393000000000001"/>
    <n v="1.4404600000000001"/>
    <n v="1.8885799999999999"/>
  </r>
  <r>
    <x v="2"/>
    <x v="34"/>
    <x v="2"/>
    <x v="1"/>
    <n v="429.66"/>
    <n v="300"/>
    <n v="6327"/>
    <n v="3.2032600000000002"/>
    <n v="3.7819999999999999E-2"/>
    <n v="0.80389999999999995"/>
    <n v="4.6351899999999997"/>
    <n v="9.7087699999999995"/>
    <n v="13.030670000000001"/>
  </r>
  <r>
    <x v="2"/>
    <x v="34"/>
    <x v="2"/>
    <x v="2"/>
    <n v="5.23"/>
    <n v="300"/>
    <n v="126"/>
    <n v="3.8949999999999999E-2"/>
    <n v="1.516E-2"/>
    <n v="2.4000000000000001E-4"/>
    <n v="5.1799999999999997E-3"/>
    <n v="0.11802"/>
    <n v="0.25950000000000001"/>
  </r>
  <r>
    <x v="2"/>
    <x v="34"/>
    <x v="2"/>
    <x v="3"/>
    <n v="5.42"/>
    <n v="300"/>
    <n v="207"/>
    <n v="4.036E-2"/>
    <n v="3.6049999999999999E-2"/>
    <n v="8.0000000000000004E-4"/>
    <n v="1.24E-3"/>
    <n v="0.12231"/>
    <n v="0.42631999999999998"/>
  </r>
  <r>
    <x v="2"/>
    <x v="34"/>
    <x v="2"/>
    <x v="4"/>
    <n v="164.96"/>
    <n v="1260.02"/>
    <n v="8794.9218799999999"/>
    <n v="5.2229299999999999"/>
    <n v="0"/>
    <n v="7.4067400000000001"/>
    <n v="2.3968799999999999"/>
    <n v="15.82705"/>
    <n v="14.12175"/>
  </r>
  <r>
    <x v="2"/>
    <x v="34"/>
    <x v="2"/>
    <x v="5"/>
    <n v="69.569999999999993"/>
    <n v="400.08"/>
    <n v="1604.3105499999999"/>
    <n v="0.70316999999999996"/>
    <n v="9.1999999999999998E-2"/>
    <n v="0.37630999999999998"/>
    <n v="0.25878000000000001"/>
    <n v="2.1308199999999999"/>
    <n v="3.1008100000000001"/>
  </r>
  <r>
    <x v="2"/>
    <x v="34"/>
    <x v="2"/>
    <x v="6"/>
    <n v="132.87"/>
    <n v="391.53"/>
    <n v="2114.2421899999999"/>
    <n v="1.3163899999999999"/>
    <n v="8.1019999999999995E-2"/>
    <n v="2.86E-2"/>
    <n v="0.50907999999999998"/>
    <n v="3.9890599999999998"/>
    <n v="4.09823"/>
  </r>
  <r>
    <x v="2"/>
    <x v="34"/>
    <x v="2"/>
    <x v="7"/>
    <n v="18.54"/>
    <n v="300"/>
    <n v="696"/>
    <n v="0.13805999999999999"/>
    <n v="0.13095999999999999"/>
    <n v="1.1E-4"/>
    <n v="5.1399999999999996E-3"/>
    <n v="0.41837000000000002"/>
    <n v="1.43344"/>
  </r>
  <r>
    <x v="2"/>
    <x v="34"/>
    <x v="2"/>
    <x v="8"/>
    <n v="224.53"/>
    <n v="411.97"/>
    <n v="4960.0703100000001"/>
    <n v="2.3633700000000002"/>
    <n v="0.15395"/>
    <n v="0.23175000000000001"/>
    <n v="2.1840999999999999"/>
    <n v="7.1617199999999999"/>
    <n v="9.5679300000000005"/>
  </r>
  <r>
    <x v="2"/>
    <x v="34"/>
    <x v="2"/>
    <x v="9"/>
    <n v="38.53"/>
    <n v="338.88"/>
    <n v="881.08014000000003"/>
    <n v="0.34660999999999997"/>
    <n v="9.5479999999999995E-2"/>
    <n v="3.7599999999999999E-3"/>
    <n v="0.12091"/>
    <n v="1.05033"/>
    <n v="1.76559"/>
  </r>
  <r>
    <x v="2"/>
    <x v="34"/>
    <x v="2"/>
    <x v="10"/>
    <n v="86.68"/>
    <n v="336.24"/>
    <n v="1513.08008"/>
    <n v="0.73972000000000004"/>
    <n v="6.4589999999999995E-2"/>
    <n v="2.239E-2"/>
    <n v="0.20355999999999999"/>
    <n v="2.24194"/>
    <n v="3.0327700000000002"/>
  </r>
  <r>
    <x v="2"/>
    <x v="34"/>
    <x v="3"/>
    <x v="0"/>
    <n v="12.82"/>
    <n v="396.75"/>
    <n v="488"/>
    <n v="0.19378999999999999"/>
    <n v="5.9950000000000003E-2"/>
    <n v="4.1999999999999997E-3"/>
    <n v="6.0229999999999999E-2"/>
    <n v="0.58723999999999998"/>
    <n v="0.92957000000000001"/>
  </r>
  <r>
    <x v="2"/>
    <x v="34"/>
    <x v="3"/>
    <x v="1"/>
    <n v="30.54"/>
    <n v="300"/>
    <n v="438"/>
    <n v="0.22839999999999999"/>
    <n v="1.6889999999999999E-2"/>
    <n v="2.368E-2"/>
    <n v="0.21540000000000001"/>
    <n v="0.69233"/>
    <n v="0.90207999999999999"/>
  </r>
  <r>
    <x v="2"/>
    <x v="34"/>
    <x v="3"/>
    <x v="2"/>
    <n v="1.32"/>
    <n v="300"/>
    <n v="54"/>
    <n v="9.8300000000000002E-3"/>
    <n v="8.8299999999999993E-3"/>
    <n v="1.0000000000000001E-5"/>
    <n v="2.9E-4"/>
    <n v="2.9790000000000001E-2"/>
    <n v="0.11121"/>
  </r>
  <r>
    <x v="2"/>
    <x v="34"/>
    <x v="3"/>
    <x v="3"/>
    <n v="3.86"/>
    <n v="300"/>
    <n v="159"/>
    <n v="2.8740000000000002E-2"/>
    <n v="2.6270000000000002E-2"/>
    <n v="4.4000000000000002E-4"/>
    <n v="4.8999999999999998E-4"/>
    <n v="8.7099999999999997E-2"/>
    <n v="0.32746999999999998"/>
  </r>
  <r>
    <x v="2"/>
    <x v="34"/>
    <x v="3"/>
    <x v="4"/>
    <n v="30.95"/>
    <n v="637.05999999999995"/>
    <n v="796.32030999999995"/>
    <n v="0.50473000000000001"/>
    <n v="1.0000000000000001E-5"/>
    <n v="9.3799999999999994E-2"/>
    <n v="0.60953000000000002"/>
    <n v="1.52952"/>
    <n v="1.3867"/>
  </r>
  <r>
    <x v="2"/>
    <x v="34"/>
    <x v="3"/>
    <x v="5"/>
    <n v="3.61"/>
    <n v="491.63"/>
    <n v="157.32006999999999"/>
    <n v="7.3810000000000001E-2"/>
    <n v="1.061E-2"/>
    <n v="8.7899999999999992E-3"/>
    <n v="6.94E-3"/>
    <n v="0.22367999999999999"/>
    <n v="0.28949999999999998"/>
  </r>
  <r>
    <x v="2"/>
    <x v="34"/>
    <x v="3"/>
    <x v="6"/>
    <n v="61.02"/>
    <n v="396.94"/>
    <n v="793.88085999999998"/>
    <n v="0.58453999999999995"/>
    <n v="0"/>
    <n v="1.702E-2"/>
    <n v="0.39426"/>
    <n v="1.7713399999999999"/>
    <n v="1.53878"/>
  </r>
  <r>
    <x v="2"/>
    <x v="34"/>
    <x v="3"/>
    <x v="7"/>
    <n v="10.63"/>
    <n v="300"/>
    <n v="411"/>
    <n v="7.9159999999999994E-2"/>
    <n v="7.6310000000000003E-2"/>
    <n v="3.0000000000000001E-5"/>
    <n v="1.2700000000000001E-3"/>
    <n v="0.23987"/>
    <n v="0.84646999999999994"/>
  </r>
  <r>
    <x v="2"/>
    <x v="34"/>
    <x v="3"/>
    <x v="8"/>
    <n v="52.08"/>
    <n v="313.20999999999998"/>
    <n v="1036.7207000000001"/>
    <n v="0.41863"/>
    <n v="0.11808"/>
    <n v="3.0400000000000002E-3"/>
    <n v="9.9879999999999997E-2"/>
    <n v="1.26857"/>
    <n v="2.1160899999999998"/>
  </r>
  <r>
    <x v="2"/>
    <x v="34"/>
    <x v="3"/>
    <x v="9"/>
    <n v="19.600000000000001"/>
    <n v="300"/>
    <n v="480.00002999999998"/>
    <n v="0.14596000000000001"/>
    <n v="6.8930000000000005E-2"/>
    <n v="2.2000000000000001E-4"/>
    <n v="2.862E-2"/>
    <n v="0.44229000000000002"/>
    <n v="0.98858000000000001"/>
  </r>
  <r>
    <x v="2"/>
    <x v="34"/>
    <x v="3"/>
    <x v="10"/>
    <n v="6.45"/>
    <n v="337.23"/>
    <n v="252.91991999999999"/>
    <n v="6.8510000000000001E-2"/>
    <n v="4.0050000000000002E-2"/>
    <n v="1.6100000000000001E-3"/>
    <n v="5.4099999999999999E-3"/>
    <n v="0.20768"/>
    <n v="0.50524000000000002"/>
  </r>
  <r>
    <x v="2"/>
    <x v="34"/>
    <x v="4"/>
    <x v="0"/>
    <n v="20.34"/>
    <n v="362.36"/>
    <n v="786.32030999999995"/>
    <n v="0.21801000000000001"/>
    <n v="9.8159999999999997E-2"/>
    <n v="3.4299999999999999E-3"/>
    <n v="3.603E-2"/>
    <n v="0.66064000000000001"/>
    <n v="1.5379400000000001"/>
  </r>
  <r>
    <x v="2"/>
    <x v="34"/>
    <x v="4"/>
    <x v="1"/>
    <n v="18.05"/>
    <n v="300"/>
    <n v="579"/>
    <n v="0.13428999999999999"/>
    <n v="6.6339999999999996E-2"/>
    <n v="1.142E-2"/>
    <n v="1.1990000000000001E-2"/>
    <n v="0.40736"/>
    <n v="1.1924699999999999"/>
  </r>
  <r>
    <x v="2"/>
    <x v="34"/>
    <x v="4"/>
    <x v="2"/>
    <n v="4.99"/>
    <n v="300"/>
    <n v="210"/>
    <n v="3.7159999999999999E-2"/>
    <n v="3.3050000000000003E-2"/>
    <n v="1.1E-4"/>
    <n v="4.0000000000000003E-5"/>
    <n v="0.11260000000000001"/>
    <n v="0.4325"/>
  </r>
  <r>
    <x v="2"/>
    <x v="34"/>
    <x v="4"/>
    <x v="3"/>
    <n v="10.55"/>
    <n v="300"/>
    <n v="438"/>
    <n v="7.8560000000000005E-2"/>
    <n v="6.9529999999999995E-2"/>
    <n v="1.1100000000000001E-3"/>
    <n v="8.8999999999999995E-4"/>
    <n v="0.23807"/>
    <n v="0.90207999999999999"/>
  </r>
  <r>
    <x v="2"/>
    <x v="34"/>
    <x v="4"/>
    <x v="4"/>
    <n v="11.54"/>
    <n v="1266.22"/>
    <n v="569.7998"/>
    <n v="0.31041999999999997"/>
    <n v="1.6000000000000001E-3"/>
    <n v="0.15890000000000001"/>
    <n v="5.8729999999999997E-2"/>
    <n v="0.94171000000000005"/>
    <n v="0.91479999999999995"/>
  </r>
  <r>
    <x v="2"/>
    <x v="34"/>
    <x v="4"/>
    <x v="5"/>
    <n v="8.6199999999999992"/>
    <n v="383.01"/>
    <n v="310.23998999999998"/>
    <n v="9.4640000000000002E-2"/>
    <n v="2.0299999999999999E-2"/>
    <n v="2.2249999999999999E-2"/>
    <n v="3.29E-3"/>
    <n v="0.28677999999999998"/>
    <n v="0.60658999999999996"/>
  </r>
  <r>
    <x v="2"/>
    <x v="34"/>
    <x v="4"/>
    <x v="6"/>
    <n v="2.08"/>
    <n v="318.60000000000002"/>
    <n v="31.85999"/>
    <n v="2.7349999999999999E-2"/>
    <n v="4.8999999999999998E-4"/>
    <n v="1.3999999999999999E-4"/>
    <n v="2.0999999999999999E-3"/>
    <n v="8.3169999999999994E-2"/>
    <n v="6.4869999999999997E-2"/>
  </r>
  <r>
    <x v="2"/>
    <x v="34"/>
    <x v="4"/>
    <x v="7"/>
    <n v="25.88"/>
    <n v="300"/>
    <n v="1047"/>
    <n v="0.19272"/>
    <n v="0.18002000000000001"/>
    <n v="2.4000000000000001E-4"/>
    <n v="1.48E-3"/>
    <n v="0.58399999999999996"/>
    <n v="2.1563300000000001"/>
  </r>
  <r>
    <x v="2"/>
    <x v="34"/>
    <x v="4"/>
    <x v="8"/>
    <n v="45.56"/>
    <n v="353.84"/>
    <n v="1772.73047"/>
    <n v="0.46960000000000002"/>
    <n v="0.21739"/>
    <n v="5.9409999999999998E-2"/>
    <n v="7.8640000000000002E-2"/>
    <n v="1.42302"/>
    <n v="3.5118800000000001"/>
  </r>
  <r>
    <x v="2"/>
    <x v="34"/>
    <x v="4"/>
    <x v="9"/>
    <n v="25.78"/>
    <n v="301.04000000000002"/>
    <n v="1011.47998"/>
    <n v="0.19339999999999999"/>
    <n v="0.16761000000000001"/>
    <n v="1.2099999999999999E-3"/>
    <n v="6.6400000000000001E-3"/>
    <n v="0.58606000000000003"/>
    <n v="2.0819899999999998"/>
  </r>
  <r>
    <x v="2"/>
    <x v="34"/>
    <x v="4"/>
    <x v="10"/>
    <n v="16.14"/>
    <n v="301.66000000000003"/>
    <n v="485.68018000000001"/>
    <n v="0.13696"/>
    <n v="8.7209999999999996E-2"/>
    <n v="8.9999999999999998E-4"/>
    <n v="7.4900000000000001E-3"/>
    <n v="0.41550999999999999"/>
    <n v="0.99914000000000003"/>
  </r>
  <r>
    <x v="2"/>
    <x v="34"/>
    <x v="5"/>
    <x v="0"/>
    <n v="7.81"/>
    <n v="300"/>
    <n v="378"/>
    <n v="5.8160000000000003E-2"/>
    <n v="5.6270000000000001E-2"/>
    <n v="3.0000000000000001E-5"/>
    <n v="7.5000000000000002E-4"/>
    <n v="0.17624000000000001"/>
    <n v="0.77849999999999997"/>
  </r>
  <r>
    <x v="2"/>
    <x v="34"/>
    <x v="5"/>
    <x v="1"/>
    <n v="0.88"/>
    <n v="300"/>
    <n v="45"/>
    <n v="6.5500000000000003E-3"/>
    <n v="5.0299999999999997E-3"/>
    <n v="1E-4"/>
    <n v="3.2000000000000003E-4"/>
    <n v="1.9859999999999999E-2"/>
    <n v="9.2679999999999998E-2"/>
  </r>
  <r>
    <x v="2"/>
    <x v="34"/>
    <x v="5"/>
    <x v="2"/>
    <n v="1.33"/>
    <n v="300"/>
    <n v="69"/>
    <n v="9.9000000000000008E-3"/>
    <n v="8.7299999999999999E-3"/>
    <n v="0"/>
    <n v="3.0000000000000001E-5"/>
    <n v="3.0009999999999998E-2"/>
    <n v="0.14210999999999999"/>
  </r>
  <r>
    <x v="2"/>
    <x v="34"/>
    <x v="5"/>
    <x v="3"/>
    <n v="3.33"/>
    <n v="300"/>
    <n v="162"/>
    <n v="2.4799999999999999E-2"/>
    <n v="2.2620000000000001E-2"/>
    <n v="2.0000000000000001E-4"/>
    <n v="2.1000000000000001E-4"/>
    <n v="7.5139999999999998E-2"/>
    <n v="0.33363999999999999"/>
  </r>
  <r>
    <x v="2"/>
    <x v="34"/>
    <x v="5"/>
    <x v="4"/>
    <n v="1.62"/>
    <n v="868.72"/>
    <n v="60.81006"/>
    <n v="4.7289999999999999E-2"/>
    <n v="0"/>
    <n v="1.8409999999999999E-2"/>
    <n v="2.6259999999999999E-2"/>
    <n v="0.14330999999999999"/>
    <n v="0.10087"/>
  </r>
  <r>
    <x v="2"/>
    <x v="34"/>
    <x v="5"/>
    <x v="5"/>
    <n v="1.26"/>
    <n v="319.16000000000003"/>
    <n v="60.640009999999997"/>
    <n v="1.042E-2"/>
    <n v="5.9100000000000003E-3"/>
    <n v="2.5400000000000002E-3"/>
    <n v="8.8999999999999995E-4"/>
    <n v="3.1579999999999997E-2"/>
    <n v="0.12343999999999999"/>
  </r>
  <r>
    <x v="2"/>
    <x v="34"/>
    <x v="5"/>
    <x v="6"/>
    <n v="0.11"/>
    <n v="300"/>
    <n v="6"/>
    <n v="8.1999999999999998E-4"/>
    <n v="0"/>
    <n v="2.0000000000000002E-5"/>
    <n v="1E-4"/>
    <n v="2.48E-3"/>
    <n v="1.2359999999999999E-2"/>
  </r>
  <r>
    <x v="2"/>
    <x v="34"/>
    <x v="5"/>
    <x v="7"/>
    <n v="5.9"/>
    <n v="300"/>
    <n v="282"/>
    <n v="4.394E-2"/>
    <n v="4.1399999999999999E-2"/>
    <n v="3.0000000000000001E-5"/>
    <n v="4.0999999999999999E-4"/>
    <n v="0.13314000000000001"/>
    <n v="0.58079000000000003"/>
  </r>
  <r>
    <x v="2"/>
    <x v="34"/>
    <x v="5"/>
    <x v="8"/>
    <n v="6.8"/>
    <n v="300"/>
    <n v="318"/>
    <n v="5.1180000000000003E-2"/>
    <n v="4.598E-2"/>
    <n v="2.7999999999999998E-4"/>
    <n v="1.23E-3"/>
    <n v="0.15508"/>
    <n v="0.65493000000000001"/>
  </r>
  <r>
    <x v="2"/>
    <x v="34"/>
    <x v="5"/>
    <x v="9"/>
    <n v="5.46"/>
    <n v="323.54000000000002"/>
    <n v="184.42006000000001"/>
    <n v="4.564E-2"/>
    <n v="1.5650000000000001E-2"/>
    <n v="4.6299999999999996E-3"/>
    <n v="3.5920000000000001E-2"/>
    <n v="0.13830000000000001"/>
    <n v="0.37504999999999999"/>
  </r>
  <r>
    <x v="2"/>
    <x v="34"/>
    <x v="5"/>
    <x v="10"/>
    <n v="3.43"/>
    <n v="300"/>
    <n v="168"/>
    <n v="2.554E-2"/>
    <n v="2.4799999999999999E-2"/>
    <n v="1.0000000000000001E-5"/>
    <n v="9.0000000000000006E-5"/>
    <n v="7.7399999999999997E-2"/>
    <n v="0.34599999999999997"/>
  </r>
  <r>
    <x v="2"/>
    <x v="34"/>
    <x v="6"/>
    <x v="0"/>
    <n v="14.2"/>
    <n v="339.67"/>
    <n v="482.33005000000003"/>
    <n v="0.15887999999999999"/>
    <n v="7.5310000000000002E-2"/>
    <n v="1.39E-3"/>
    <n v="2.0480000000000002E-2"/>
    <n v="0.48146"/>
    <n v="0.95843999999999996"/>
  </r>
  <r>
    <x v="2"/>
    <x v="34"/>
    <x v="6"/>
    <x v="1"/>
    <n v="18.420000000000002"/>
    <n v="348.4"/>
    <n v="543.5"/>
    <n v="0.17674000000000001"/>
    <n v="5.0990000000000001E-2"/>
    <n v="3.0720000000000001E-2"/>
    <n v="2.9559999999999999E-2"/>
    <n v="0.53466000000000002"/>
    <n v="1.08978"/>
  </r>
  <r>
    <x v="2"/>
    <x v="34"/>
    <x v="6"/>
    <x v="2"/>
    <n v="3.48"/>
    <n v="300"/>
    <n v="141"/>
    <n v="2.5909999999999999E-2"/>
    <n v="2.2419999999999999E-2"/>
    <n v="4.0000000000000003E-5"/>
    <n v="9.0000000000000006E-5"/>
    <n v="7.8530000000000003E-2"/>
    <n v="0.29038999999999998"/>
  </r>
  <r>
    <x v="2"/>
    <x v="34"/>
    <x v="6"/>
    <x v="3"/>
    <n v="6.43"/>
    <n v="300"/>
    <n v="252"/>
    <n v="4.7879999999999999E-2"/>
    <n v="4.2520000000000002E-2"/>
    <n v="8.9999999999999998E-4"/>
    <n v="2.2000000000000001E-4"/>
    <n v="0.14510000000000001"/>
    <n v="0.51900000000000002"/>
  </r>
  <r>
    <x v="2"/>
    <x v="34"/>
    <x v="6"/>
    <x v="4"/>
    <n v="34"/>
    <n v="783.55"/>
    <n v="1292.8593800000001"/>
    <n v="0.69360999999999995"/>
    <n v="0"/>
    <n v="0.26352999999999999"/>
    <n v="0.43947000000000003"/>
    <n v="2.1018599999999998"/>
    <n v="2.2052700000000001"/>
  </r>
  <r>
    <x v="2"/>
    <x v="34"/>
    <x v="6"/>
    <x v="5"/>
    <n v="7.48"/>
    <n v="397.48"/>
    <n v="258.36011000000002"/>
    <n v="8.8999999999999996E-2"/>
    <n v="1.8780000000000002E-2"/>
    <n v="2.5770000000000001E-2"/>
    <n v="1.519E-2"/>
    <n v="0.2697"/>
    <n v="0.50466999999999995"/>
  </r>
  <r>
    <x v="2"/>
    <x v="34"/>
    <x v="6"/>
    <x v="6"/>
    <n v="14.04"/>
    <n v="740.57"/>
    <n v="103.68017999999999"/>
    <n v="0.17645"/>
    <n v="0"/>
    <n v="5.8799999999999998E-3"/>
    <n v="5.3449999999999998E-2"/>
    <n v="0.53788000000000002"/>
    <n v="0.17802999999999999"/>
  </r>
  <r>
    <x v="2"/>
    <x v="34"/>
    <x v="6"/>
    <x v="7"/>
    <n v="19.559999999999999"/>
    <n v="300"/>
    <n v="759"/>
    <n v="0.14566000000000001"/>
    <n v="0.13739000000000001"/>
    <n v="4.6000000000000001E-4"/>
    <n v="1.6100000000000001E-3"/>
    <n v="0.44139"/>
    <n v="1.5631900000000001"/>
  </r>
  <r>
    <x v="2"/>
    <x v="34"/>
    <x v="6"/>
    <x v="8"/>
    <n v="54.74"/>
    <n v="344.95"/>
    <n v="1303.91992"/>
    <n v="0.49680999999999997"/>
    <n v="0.16097"/>
    <n v="5.493E-2"/>
    <n v="0.10621"/>
    <n v="1.50549"/>
    <n v="2.5812599999999999"/>
  </r>
  <r>
    <x v="2"/>
    <x v="34"/>
    <x v="6"/>
    <x v="9"/>
    <n v="18.88"/>
    <n v="300.45999999999998"/>
    <n v="712.08007999999995"/>
    <n v="0.14710999999999999"/>
    <n v="0.12748999999999999"/>
    <n v="7.5000000000000002E-4"/>
    <n v="2.7599999999999999E-3"/>
    <n v="0.44579000000000002"/>
    <n v="1.4661500000000001"/>
  </r>
  <r>
    <x v="2"/>
    <x v="34"/>
    <x v="6"/>
    <x v="10"/>
    <n v="15.69"/>
    <n v="300"/>
    <n v="588"/>
    <n v="0.11811000000000001"/>
    <n v="0.10538"/>
    <n v="2.4000000000000001E-4"/>
    <n v="1.4499999999999999E-3"/>
    <n v="0.35826000000000002"/>
    <n v="1.2110099999999999"/>
  </r>
  <r>
    <x v="2"/>
    <x v="34"/>
    <x v="7"/>
    <x v="0"/>
    <n v="29.74"/>
    <n v="340.24"/>
    <n v="575"/>
    <n v="0.26662000000000002"/>
    <n v="3.2939999999999997E-2"/>
    <n v="3.0999999999999999E-3"/>
    <n v="9.1880000000000003E-2"/>
    <n v="0.80793000000000004"/>
    <n v="1.1411"/>
  </r>
  <r>
    <x v="2"/>
    <x v="34"/>
    <x v="7"/>
    <x v="1"/>
    <n v="26.63"/>
    <n v="300"/>
    <n v="423"/>
    <n v="0.19830999999999999"/>
    <n v="1.7680000000000001E-2"/>
    <n v="3.2289999999999999E-2"/>
    <n v="7.6249999999999998E-2"/>
    <n v="0.60092999999999996"/>
    <n v="0.87117999999999995"/>
  </r>
  <r>
    <x v="2"/>
    <x v="34"/>
    <x v="7"/>
    <x v="2"/>
    <n v="2.4900000000000002"/>
    <n v="300"/>
    <n v="69"/>
    <n v="1.8540000000000001E-2"/>
    <n v="7.6400000000000001E-3"/>
    <n v="3.6999999999999999E-4"/>
    <n v="6.4099999999999999E-3"/>
    <n v="5.6189999999999997E-2"/>
    <n v="0.14210999999999999"/>
  </r>
  <r>
    <x v="2"/>
    <x v="34"/>
    <x v="7"/>
    <x v="3"/>
    <n v="2.96"/>
    <n v="300"/>
    <n v="123.00001"/>
    <n v="2.2040000000000001E-2"/>
    <n v="2.0219999999999998E-2"/>
    <n v="3.5E-4"/>
    <n v="2.7E-4"/>
    <n v="6.6790000000000002E-2"/>
    <n v="0.25331999999999999"/>
  </r>
  <r>
    <x v="2"/>
    <x v="34"/>
    <x v="7"/>
    <x v="4"/>
    <n v="39.65"/>
    <n v="1215.76"/>
    <n v="2467.98828"/>
    <n v="1.19933"/>
    <n v="0"/>
    <n v="0.45989999999999998"/>
    <n v="1.7978400000000001"/>
    <n v="3.6343299999999998"/>
    <n v="3.9440400000000002"/>
  </r>
  <r>
    <x v="2"/>
    <x v="34"/>
    <x v="7"/>
    <x v="5"/>
    <n v="13.66"/>
    <n v="1075.83"/>
    <n v="774.59960999999998"/>
    <n v="0.43086999999999998"/>
    <n v="8.4200000000000004E-3"/>
    <n v="0.47061999999999998"/>
    <n v="6.9989999999999997E-2"/>
    <n v="1.3056700000000001"/>
    <n v="1.26092"/>
  </r>
  <r>
    <x v="2"/>
    <x v="34"/>
    <x v="7"/>
    <x v="6"/>
    <n v="36.18"/>
    <n v="380.08"/>
    <n v="672.75"/>
    <n v="0.35365000000000002"/>
    <n v="4.2720000000000001E-2"/>
    <n v="2.3599999999999999E-2"/>
    <n v="0.25475999999999999"/>
    <n v="1.0716699999999999"/>
    <n v="1.32176"/>
  </r>
  <r>
    <x v="2"/>
    <x v="34"/>
    <x v="7"/>
    <x v="7"/>
    <n v="10.95"/>
    <n v="300"/>
    <n v="432"/>
    <n v="8.1540000000000001E-2"/>
    <n v="7.8049999999999994E-2"/>
    <n v="8.0000000000000007E-5"/>
    <n v="2.4399999999999999E-3"/>
    <n v="0.24709"/>
    <n v="0.88971999999999996"/>
  </r>
  <r>
    <x v="2"/>
    <x v="34"/>
    <x v="7"/>
    <x v="8"/>
    <n v="90.91"/>
    <n v="337.5"/>
    <n v="1562.61914"/>
    <n v="0.77758000000000005"/>
    <n v="5.1700000000000003E-2"/>
    <n v="9.6460000000000004E-2"/>
    <n v="0.29860999999999999"/>
    <n v="2.3563200000000002"/>
    <n v="3.13923"/>
  </r>
  <r>
    <x v="2"/>
    <x v="34"/>
    <x v="7"/>
    <x v="9"/>
    <n v="6.04"/>
    <n v="300"/>
    <n v="246.00002000000001"/>
    <n v="4.4979999999999999E-2"/>
    <n v="4.3799999999999999E-2"/>
    <n v="3.0000000000000001E-5"/>
    <n v="1.3500000000000001E-3"/>
    <n v="0.1363"/>
    <n v="0.50665000000000004"/>
  </r>
  <r>
    <x v="2"/>
    <x v="34"/>
    <x v="7"/>
    <x v="10"/>
    <n v="12.72"/>
    <n v="394.67"/>
    <n v="461.75977"/>
    <n v="0.15837999999999999"/>
    <n v="4.7390000000000002E-2"/>
    <n v="4.2999999999999999E-4"/>
    <n v="5.5070000000000001E-2"/>
    <n v="0.47993999999999998"/>
    <n v="0.89975000000000005"/>
  </r>
  <r>
    <x v="2"/>
    <x v="34"/>
    <x v="8"/>
    <x v="0"/>
    <n v="91.93"/>
    <n v="365.58"/>
    <n v="1667.0390600000001"/>
    <n v="0.88844999999999996"/>
    <n v="0.11996"/>
    <n v="0.37983"/>
    <n v="0.29165000000000002"/>
    <n v="2.6922600000000001"/>
    <n v="3.3085100000000001"/>
  </r>
  <r>
    <x v="2"/>
    <x v="34"/>
    <x v="8"/>
    <x v="1"/>
    <n v="24.69"/>
    <n v="327.92"/>
    <n v="495.16016000000002"/>
    <n v="0.23735000000000001"/>
    <n v="0.17452999999999999"/>
    <n v="4.1900000000000001E-3"/>
    <n v="1.4880000000000001E-2"/>
    <n v="0.72450000000000003"/>
    <n v="0.99590000000000001"/>
  </r>
  <r>
    <x v="2"/>
    <x v="34"/>
    <x v="8"/>
    <x v="2"/>
    <n v="40.92"/>
    <n v="300"/>
    <n v="477"/>
    <n v="0.30471999999999999"/>
    <n v="1.8190000000000001E-2"/>
    <n v="4.3699999999999998E-3"/>
    <n v="2.0719999999999999E-2"/>
    <n v="0.92339000000000004"/>
    <n v="0.98240000000000005"/>
  </r>
  <r>
    <x v="2"/>
    <x v="34"/>
    <x v="8"/>
    <x v="3"/>
    <n v="9.09"/>
    <n v="300"/>
    <n v="309"/>
    <n v="6.769E-2"/>
    <n v="5.3809999999999997E-2"/>
    <n v="3.8700000000000002E-3"/>
    <n v="2.0899999999999998E-3"/>
    <n v="0.20512"/>
    <n v="0.63639999999999997"/>
  </r>
  <r>
    <x v="2"/>
    <x v="34"/>
    <x v="8"/>
    <x v="4"/>
    <n v="249.45"/>
    <n v="781.53"/>
    <n v="6854.0468799999999"/>
    <n v="4.7260600000000004"/>
    <n v="0"/>
    <n v="2.74058"/>
    <n v="2.4152499999999999"/>
    <n v="14.32597"/>
    <n v="11.795500000000001"/>
  </r>
  <r>
    <x v="2"/>
    <x v="34"/>
    <x v="8"/>
    <x v="5"/>
    <n v="171.74"/>
    <n v="469.71"/>
    <n v="3259.7968799999999"/>
    <n v="2.0507200000000001"/>
    <n v="1.891E-2"/>
    <n v="2.6436299999999999"/>
    <n v="0.36486000000000002"/>
    <n v="6.2142900000000001"/>
    <n v="6.0692700000000004"/>
  </r>
  <r>
    <x v="2"/>
    <x v="34"/>
    <x v="8"/>
    <x v="6"/>
    <n v="443"/>
    <n v="436.82"/>
    <n v="5517"/>
    <n v="4.6913299999999998"/>
    <n v="-3.1E-4"/>
    <n v="0.48116999999999999"/>
    <n v="1.88239"/>
    <n v="14.217639999999999"/>
    <n v="10.41572"/>
  </r>
  <r>
    <x v="2"/>
    <x v="34"/>
    <x v="8"/>
    <x v="7"/>
    <n v="23.95"/>
    <n v="300"/>
    <n v="897"/>
    <n v="0.17835000000000001"/>
    <n v="0.16849"/>
    <n v="2.1000000000000001E-4"/>
    <n v="2.5600000000000002E-3"/>
    <n v="0.54044999999999999"/>
    <n v="1.8473999999999999"/>
  </r>
  <r>
    <x v="2"/>
    <x v="34"/>
    <x v="8"/>
    <x v="8"/>
    <n v="361.33"/>
    <n v="374.37"/>
    <n v="4874.2656200000001"/>
    <n v="3.5703399999999998"/>
    <n v="0.23458999999999999"/>
    <n v="0.44928000000000001"/>
    <n v="0.92813000000000001"/>
    <n v="10.81983"/>
    <n v="9.5338899999999995"/>
  </r>
  <r>
    <x v="2"/>
    <x v="34"/>
    <x v="8"/>
    <x v="9"/>
    <n v="31.43"/>
    <n v="300"/>
    <n v="1005"/>
    <n v="0.23405000000000001"/>
    <n v="0.18392"/>
    <n v="3.5500000000000002E-3"/>
    <n v="1.1560000000000001E-2"/>
    <n v="0.70923999999999998"/>
    <n v="2.0698300000000001"/>
  </r>
  <r>
    <x v="2"/>
    <x v="34"/>
    <x v="8"/>
    <x v="10"/>
    <n v="156.22999999999999"/>
    <n v="338.53"/>
    <n v="1922.83997"/>
    <n v="1.3560300000000001"/>
    <n v="0.14928"/>
    <n v="2.9760000000000002E-2"/>
    <n v="0.15348999999999999"/>
    <n v="4.1160800000000002"/>
    <n v="3.8786499999999999"/>
  </r>
  <r>
    <x v="2"/>
    <x v="35"/>
    <x v="0"/>
    <x v="0"/>
    <n v="20.43"/>
    <n v="300"/>
    <n v="288"/>
    <n v="0.16066"/>
    <n v="9.6809999999999993E-2"/>
    <n v="3.8000000000000002E-4"/>
    <n v="1.6750000000000001E-2"/>
    <n v="0.48953000000000002"/>
    <n v="0.59314999999999996"/>
  </r>
  <r>
    <x v="2"/>
    <x v="35"/>
    <x v="0"/>
    <x v="1"/>
    <n v="80.02"/>
    <n v="311.08"/>
    <n v="852.35931000000005"/>
    <n v="0.63700000000000001"/>
    <n v="7.4050000000000005E-2"/>
    <n v="9.0480000000000005E-2"/>
    <n v="0.14943000000000001"/>
    <n v="1.9368300000000001"/>
    <n v="1.74529"/>
  </r>
  <r>
    <x v="2"/>
    <x v="35"/>
    <x v="0"/>
    <x v="2"/>
    <n v="1.56"/>
    <n v="300"/>
    <n v="54"/>
    <n v="1.162E-2"/>
    <n v="9.6900000000000007E-3"/>
    <n v="0"/>
    <n v="1.7000000000000001E-4"/>
    <n v="3.5200000000000002E-2"/>
    <n v="0.11121"/>
  </r>
  <r>
    <x v="2"/>
    <x v="35"/>
    <x v="0"/>
    <x v="3"/>
    <n v="3.45"/>
    <n v="300"/>
    <n v="116.99999"/>
    <n v="2.5690000000000001E-2"/>
    <n v="2.4029999999999999E-2"/>
    <n v="9.0000000000000006E-5"/>
    <n v="6.9999999999999994E-5"/>
    <n v="7.7850000000000003E-2"/>
    <n v="0.24096999999999999"/>
  </r>
  <r>
    <x v="2"/>
    <x v="35"/>
    <x v="0"/>
    <x v="4"/>
    <n v="61.34"/>
    <n v="1037.27"/>
    <n v="1504.03918"/>
    <n v="1.13314"/>
    <n v="0"/>
    <n v="6.694E-2"/>
    <n v="0.30451"/>
    <n v="3.4337499999999999"/>
    <n v="2.4351099999999999"/>
  </r>
  <r>
    <x v="2"/>
    <x v="35"/>
    <x v="0"/>
    <x v="5"/>
    <n v="41.12"/>
    <n v="404.5"/>
    <n v="687.65039000000002"/>
    <n v="0.41492000000000001"/>
    <n v="2.5530000000000001E-2"/>
    <n v="7.9339999999999994E-2"/>
    <n v="6.5119999999999997E-2"/>
    <n v="1.2573300000000001"/>
    <n v="1.34517"/>
  </r>
  <r>
    <x v="2"/>
    <x v="35"/>
    <x v="0"/>
    <x v="6"/>
    <n v="22.62"/>
    <n v="421"/>
    <n v="185.24023"/>
    <n v="0.27746999999999999"/>
    <n v="2.0699999999999998E-3"/>
    <n v="8.5999999999999998E-4"/>
    <n v="7.5700000000000003E-2"/>
    <n v="0.84082000000000001"/>
    <n v="0.35932999999999998"/>
  </r>
  <r>
    <x v="2"/>
    <x v="35"/>
    <x v="0"/>
    <x v="7"/>
    <n v="6.63"/>
    <n v="300"/>
    <n v="228"/>
    <n v="4.9369999999999997E-2"/>
    <n v="4.648E-2"/>
    <n v="1.0000000000000001E-5"/>
    <n v="6.7000000000000002E-4"/>
    <n v="0.14960999999999999"/>
    <n v="0.46956999999999999"/>
  </r>
  <r>
    <x v="2"/>
    <x v="35"/>
    <x v="0"/>
    <x v="8"/>
    <n v="34.979999999999997"/>
    <n v="325.10000000000002"/>
    <n v="497.41019"/>
    <n v="0.33887"/>
    <n v="7.5120000000000006E-2"/>
    <n v="8.1300000000000001E-3"/>
    <n v="4.5240000000000002E-2"/>
    <n v="1.0268900000000001"/>
    <n v="1.0093099999999999"/>
  </r>
  <r>
    <x v="2"/>
    <x v="35"/>
    <x v="0"/>
    <x v="9"/>
    <n v="31.51"/>
    <n v="300"/>
    <n v="519"/>
    <n v="0.23465"/>
    <n v="3.3279999999999997E-2"/>
    <n v="4.0600000000000002E-3"/>
    <n v="0.10883"/>
    <n v="0.71104999999999996"/>
    <n v="1.0689"/>
  </r>
  <r>
    <x v="2"/>
    <x v="35"/>
    <x v="0"/>
    <x v="10"/>
    <n v="38.08"/>
    <n v="551.03"/>
    <n v="611.64062000000001"/>
    <n v="0.55413000000000001"/>
    <n v="2.2210000000000001E-2"/>
    <n v="4.3E-3"/>
    <n v="9.375E-2"/>
    <n v="1.67919"/>
    <n v="1.08917"/>
  </r>
  <r>
    <x v="2"/>
    <x v="35"/>
    <x v="1"/>
    <x v="0"/>
    <n v="269.67"/>
    <n v="407.93"/>
    <n v="3916.1486799999998"/>
    <n v="2.6836199999999999"/>
    <n v="0.32679000000000002"/>
    <n v="6.2460000000000002E-2"/>
    <n v="1.2354499999999999"/>
    <n v="8.1356000000000002"/>
    <n v="7.5311500000000002"/>
  </r>
  <r>
    <x v="2"/>
    <x v="35"/>
    <x v="1"/>
    <x v="1"/>
    <n v="566"/>
    <n v="300"/>
    <n v="6594"/>
    <n v="4.2824099999999996"/>
    <n v="1.2244900000000001"/>
    <n v="0.64568999999999999"/>
    <n v="3.8433299999999999"/>
    <n v="12.993779999999999"/>
    <n v="13.58056"/>
  </r>
  <r>
    <x v="2"/>
    <x v="35"/>
    <x v="1"/>
    <x v="2"/>
    <n v="377.34"/>
    <n v="300"/>
    <n v="5001"/>
    <n v="2.80993"/>
    <n v="0.15626999999999999"/>
    <n v="0.15817000000000001"/>
    <n v="2.2440199999999999"/>
    <n v="8.5149500000000007"/>
    <n v="10.29973"/>
  </r>
  <r>
    <x v="2"/>
    <x v="35"/>
    <x v="1"/>
    <x v="3"/>
    <n v="4.51"/>
    <n v="300"/>
    <n v="156"/>
    <n v="3.3579999999999999E-2"/>
    <n v="3.0720000000000001E-2"/>
    <n v="6.3000000000000003E-4"/>
    <n v="5.5000000000000003E-4"/>
    <n v="0.10177"/>
    <n v="0.32129000000000002"/>
  </r>
  <r>
    <x v="2"/>
    <x v="35"/>
    <x v="1"/>
    <x v="4"/>
    <n v="229.16"/>
    <n v="1051.32"/>
    <n v="8641.84375"/>
    <n v="5.8528799999999999"/>
    <n v="1.56E-3"/>
    <n v="2.31549"/>
    <n v="7.1495100000000003"/>
    <n v="17.739999999999998"/>
    <n v="14.121180000000001"/>
  </r>
  <r>
    <x v="2"/>
    <x v="35"/>
    <x v="1"/>
    <x v="5"/>
    <n v="418.56"/>
    <n v="364.72"/>
    <n v="6459.2343799999999"/>
    <n v="3.7939099999999999"/>
    <n v="0.50629000000000002"/>
    <n v="2.4696799999999999"/>
    <n v="1.30745"/>
    <n v="11.496689999999999"/>
    <n v="12.858790000000001"/>
  </r>
  <r>
    <x v="2"/>
    <x v="35"/>
    <x v="1"/>
    <x v="6"/>
    <n v="1846.11"/>
    <n v="416.83"/>
    <n v="32362.689450000002"/>
    <n v="19.801929999999999"/>
    <n v="0"/>
    <n v="2.2388400000000002"/>
    <n v="10.00891"/>
    <n v="60.005850000000002"/>
    <n v="62.040889999999997"/>
  </r>
  <r>
    <x v="2"/>
    <x v="35"/>
    <x v="1"/>
    <x v="7"/>
    <n v="11.45"/>
    <n v="300"/>
    <n v="378"/>
    <n v="8.5260000000000002E-2"/>
    <n v="8.0769999999999995E-2"/>
    <n v="1.8000000000000001E-4"/>
    <n v="2.4199999999999998E-3"/>
    <n v="0.25838"/>
    <n v="0.77849999999999997"/>
  </r>
  <r>
    <x v="2"/>
    <x v="35"/>
    <x v="1"/>
    <x v="8"/>
    <n v="1329.55"/>
    <n v="365.86"/>
    <n v="20345.59375"/>
    <n v="12.258649999999999"/>
    <n v="0.21645"/>
    <n v="7.3437999999999999"/>
    <n v="8.48142"/>
    <n v="37.149329999999999"/>
    <n v="39.795560000000002"/>
  </r>
  <r>
    <x v="2"/>
    <x v="35"/>
    <x v="1"/>
    <x v="9"/>
    <n v="172.12"/>
    <n v="300"/>
    <n v="2664"/>
    <n v="1.28172"/>
    <n v="8.8639999999999997E-2"/>
    <n v="1.2279999999999999E-2"/>
    <n v="0.68108000000000002"/>
    <n v="3.88401"/>
    <n v="5.4866000000000001"/>
  </r>
  <r>
    <x v="2"/>
    <x v="35"/>
    <x v="1"/>
    <x v="10"/>
    <n v="139.35"/>
    <n v="1017.54"/>
    <n v="6939.6406200000001"/>
    <n v="3.7782800000000001"/>
    <n v="0.20207"/>
    <n v="5.9810000000000002E-2"/>
    <n v="0.48358000000000001"/>
    <n v="11.451000000000001"/>
    <n v="11.388210000000001"/>
  </r>
  <r>
    <x v="2"/>
    <x v="35"/>
    <x v="2"/>
    <x v="0"/>
    <n v="27.16"/>
    <n v="510.42"/>
    <n v="1046.3593800000001"/>
    <n v="0.50131999999999999"/>
    <n v="9.9049999999999999E-2"/>
    <n v="1.1310000000000001E-2"/>
    <n v="0.25344"/>
    <n v="1.5191600000000001"/>
    <n v="1.9009400000000001"/>
  </r>
  <r>
    <x v="2"/>
    <x v="35"/>
    <x v="2"/>
    <x v="1"/>
    <n v="450.86"/>
    <n v="300"/>
    <n v="6360.0073199999997"/>
    <n v="3.3611300000000002"/>
    <n v="4.129E-2"/>
    <n v="0.84311000000000003"/>
    <n v="4.8613"/>
    <n v="10.18716"/>
    <n v="13.09863"/>
  </r>
  <r>
    <x v="2"/>
    <x v="35"/>
    <x v="2"/>
    <x v="2"/>
    <n v="5.65"/>
    <n v="300"/>
    <n v="126"/>
    <n v="4.2070000000000003E-2"/>
    <n v="1.7149999999999999E-2"/>
    <n v="2.5000000000000001E-4"/>
    <n v="5.4200000000000003E-3"/>
    <n v="0.1275"/>
    <n v="0.25950000000000001"/>
  </r>
  <r>
    <x v="2"/>
    <x v="35"/>
    <x v="2"/>
    <x v="3"/>
    <n v="6.12"/>
    <n v="300"/>
    <n v="210"/>
    <n v="4.5569999999999999E-2"/>
    <n v="4.07E-2"/>
    <n v="8.9999999999999998E-4"/>
    <n v="1.41E-3"/>
    <n v="0.1381"/>
    <n v="0.4325"/>
  </r>
  <r>
    <x v="2"/>
    <x v="35"/>
    <x v="2"/>
    <x v="4"/>
    <n v="171.95"/>
    <n v="1261.08"/>
    <n v="8814.9218799999999"/>
    <n v="5.4417299999999997"/>
    <n v="0"/>
    <n v="7.7160700000000002"/>
    <n v="2.4970599999999998"/>
    <n v="16.490100000000002"/>
    <n v="14.15216"/>
  </r>
  <r>
    <x v="2"/>
    <x v="35"/>
    <x v="2"/>
    <x v="5"/>
    <n v="73.319999999999993"/>
    <n v="397.94"/>
    <n v="1492.2910199999999"/>
    <n v="0.74021000000000003"/>
    <n v="9.7299999999999998E-2"/>
    <n v="0.39567999999999998"/>
    <n v="0.27210000000000001"/>
    <n v="2.2430699999999999"/>
    <n v="2.8879100000000002"/>
  </r>
  <r>
    <x v="2"/>
    <x v="35"/>
    <x v="2"/>
    <x v="6"/>
    <n v="138.28"/>
    <n v="391.36"/>
    <n v="2117.2421899999999"/>
    <n v="1.36894"/>
    <n v="8.4430000000000005E-2"/>
    <n v="2.972E-2"/>
    <n v="0.52905000000000002"/>
    <n v="4.14832"/>
    <n v="4.1044099999999997"/>
  </r>
  <r>
    <x v="2"/>
    <x v="35"/>
    <x v="2"/>
    <x v="7"/>
    <n v="20.88"/>
    <n v="300"/>
    <n v="702"/>
    <n v="0.15548999999999999"/>
    <n v="0.14749000000000001"/>
    <n v="1.2E-4"/>
    <n v="5.7999999999999996E-3"/>
    <n v="0.47116999999999998"/>
    <n v="1.4457899999999999"/>
  </r>
  <r>
    <x v="2"/>
    <x v="35"/>
    <x v="2"/>
    <x v="8"/>
    <n v="236.18"/>
    <n v="411.53"/>
    <n v="4794.28125"/>
    <n v="2.48237"/>
    <n v="0.17335999999999999"/>
    <n v="0.24235999999999999"/>
    <n v="2.2841200000000002"/>
    <n v="7.5223399999999998"/>
    <n v="9.2448999999999995"/>
  </r>
  <r>
    <x v="2"/>
    <x v="35"/>
    <x v="2"/>
    <x v="9"/>
    <n v="41.15"/>
    <n v="338.58"/>
    <n v="887.08007999999995"/>
    <n v="0.36863000000000001"/>
    <n v="0.10634"/>
    <n v="3.9300000000000003E-3"/>
    <n v="0.12626999999999999"/>
    <n v="1.1170599999999999"/>
    <n v="1.7779400000000001"/>
  </r>
  <r>
    <x v="2"/>
    <x v="35"/>
    <x v="2"/>
    <x v="10"/>
    <n v="91.19"/>
    <n v="336.16"/>
    <n v="1516.08008"/>
    <n v="0.77734999999999999"/>
    <n v="7.2929999999999995E-2"/>
    <n v="2.3369999999999998E-2"/>
    <n v="0.21245"/>
    <n v="2.3559800000000002"/>
    <n v="3.0389499999999998"/>
  </r>
  <r>
    <x v="2"/>
    <x v="35"/>
    <x v="3"/>
    <x v="0"/>
    <n v="14.04"/>
    <n v="383.61"/>
    <n v="468"/>
    <n v="0.2054"/>
    <n v="6.7790000000000003E-2"/>
    <n v="4.3200000000000001E-3"/>
    <n v="6.2059999999999997E-2"/>
    <n v="0.62243999999999999"/>
    <n v="0.89915999999999996"/>
  </r>
  <r>
    <x v="2"/>
    <x v="35"/>
    <x v="3"/>
    <x v="1"/>
    <n v="32.03"/>
    <n v="300"/>
    <n v="447.00002999999998"/>
    <n v="0.23949000000000001"/>
    <n v="1.9040000000000001E-2"/>
    <n v="2.4670000000000001E-2"/>
    <n v="0.22434999999999999"/>
    <n v="0.72596000000000005"/>
    <n v="0.92061000000000004"/>
  </r>
  <r>
    <x v="2"/>
    <x v="35"/>
    <x v="3"/>
    <x v="2"/>
    <n v="1.51"/>
    <n v="300"/>
    <n v="57"/>
    <n v="1.124E-2"/>
    <n v="1.009E-2"/>
    <n v="1.0000000000000001E-5"/>
    <n v="3.4000000000000002E-4"/>
    <n v="3.4070000000000003E-2"/>
    <n v="0.11738999999999999"/>
  </r>
  <r>
    <x v="2"/>
    <x v="35"/>
    <x v="3"/>
    <x v="3"/>
    <n v="4.3899999999999997"/>
    <n v="300"/>
    <n v="159"/>
    <n v="3.2689999999999997E-2"/>
    <n v="2.9860000000000001E-2"/>
    <n v="5.0000000000000001E-4"/>
    <n v="5.6999999999999998E-4"/>
    <n v="9.9059999999999995E-2"/>
    <n v="0.32746999999999998"/>
  </r>
  <r>
    <x v="2"/>
    <x v="35"/>
    <x v="3"/>
    <x v="4"/>
    <n v="32.21"/>
    <n v="634.38"/>
    <n v="799.32030999999995"/>
    <n v="0.52456999999999998"/>
    <n v="1.0000000000000001E-5"/>
    <n v="9.7489999999999993E-2"/>
    <n v="0.63351999999999997"/>
    <n v="1.58965"/>
    <n v="1.3928799999999999"/>
  </r>
  <r>
    <x v="2"/>
    <x v="35"/>
    <x v="3"/>
    <x v="5"/>
    <n v="3.93"/>
    <n v="491.63"/>
    <n v="157.32006999999999"/>
    <n v="7.7719999999999997E-2"/>
    <n v="1.2239999999999999E-2"/>
    <n v="9.1199999999999996E-3"/>
    <n v="7.1999999999999998E-3"/>
    <n v="0.23551"/>
    <n v="0.28949999999999998"/>
  </r>
  <r>
    <x v="2"/>
    <x v="35"/>
    <x v="3"/>
    <x v="6"/>
    <n v="63.03"/>
    <n v="397.29"/>
    <n v="798.55078000000003"/>
    <n v="0.60436000000000001"/>
    <n v="0"/>
    <n v="1.762E-2"/>
    <n v="0.40806999999999999"/>
    <n v="1.83141"/>
    <n v="1.5477399999999999"/>
  </r>
  <r>
    <x v="2"/>
    <x v="35"/>
    <x v="3"/>
    <x v="7"/>
    <n v="12.03"/>
    <n v="300"/>
    <n v="420"/>
    <n v="8.9580000000000007E-2"/>
    <n v="8.6360000000000006E-2"/>
    <n v="4.0000000000000003E-5"/>
    <n v="1.4400000000000001E-3"/>
    <n v="0.27146999999999999"/>
    <n v="0.86499999999999999"/>
  </r>
  <r>
    <x v="2"/>
    <x v="35"/>
    <x v="3"/>
    <x v="8"/>
    <n v="55.37"/>
    <n v="313.29000000000002"/>
    <n v="1030.7207000000001"/>
    <n v="0.44420999999999999"/>
    <n v="0.13239000000000001"/>
    <n v="3.16E-3"/>
    <n v="0.10374"/>
    <n v="1.3461000000000001"/>
    <n v="2.1037300000000001"/>
  </r>
  <r>
    <x v="2"/>
    <x v="35"/>
    <x v="3"/>
    <x v="9"/>
    <n v="21.2"/>
    <n v="300"/>
    <n v="480.00002999999998"/>
    <n v="0.15787000000000001"/>
    <n v="7.8E-2"/>
    <n v="2.3000000000000001E-4"/>
    <n v="2.9649999999999999E-2"/>
    <n v="0.47838999999999998"/>
    <n v="0.98858000000000001"/>
  </r>
  <r>
    <x v="2"/>
    <x v="35"/>
    <x v="3"/>
    <x v="10"/>
    <n v="7.2"/>
    <n v="337.23"/>
    <n v="252.91991999999999"/>
    <n v="7.4789999999999995E-2"/>
    <n v="4.5240000000000002E-2"/>
    <n v="1.67E-3"/>
    <n v="5.62E-3"/>
    <n v="0.22670000000000001"/>
    <n v="0.50524000000000002"/>
  </r>
  <r>
    <x v="2"/>
    <x v="35"/>
    <x v="4"/>
    <x v="0"/>
    <n v="22.57"/>
    <n v="368.31"/>
    <n v="821.32030999999995"/>
    <n v="0.2384"/>
    <n v="0.11187"/>
    <n v="3.63E-3"/>
    <n v="3.814E-2"/>
    <n v="0.72241999999999995"/>
    <n v="1.59924"/>
  </r>
  <r>
    <x v="2"/>
    <x v="35"/>
    <x v="4"/>
    <x v="1"/>
    <n v="20.05"/>
    <n v="300"/>
    <n v="600"/>
    <n v="0.14918999999999999"/>
    <n v="7.5910000000000005E-2"/>
    <n v="1.227E-2"/>
    <n v="1.2869999999999999E-2"/>
    <n v="0.45249"/>
    <n v="1.2357199999999999"/>
  </r>
  <r>
    <x v="2"/>
    <x v="35"/>
    <x v="4"/>
    <x v="2"/>
    <n v="5.7"/>
    <n v="300"/>
    <n v="212.99997999999999"/>
    <n v="4.2450000000000002E-2"/>
    <n v="3.7740000000000003E-2"/>
    <n v="1.2999999999999999E-4"/>
    <n v="5.0000000000000002E-5"/>
    <n v="0.12862000000000001"/>
    <n v="0.43868000000000001"/>
  </r>
  <r>
    <x v="2"/>
    <x v="35"/>
    <x v="4"/>
    <x v="3"/>
    <n v="12.04"/>
    <n v="300"/>
    <n v="447.00002999999998"/>
    <n v="8.9660000000000004E-2"/>
    <n v="7.9339999999999994E-2"/>
    <n v="1.2700000000000001E-3"/>
    <n v="1.0200000000000001E-3"/>
    <n v="0.27168999999999999"/>
    <n v="0.92061000000000004"/>
  </r>
  <r>
    <x v="2"/>
    <x v="35"/>
    <x v="4"/>
    <x v="4"/>
    <n v="11.99"/>
    <n v="1266.22"/>
    <n v="569.7998"/>
    <n v="0.32457000000000003"/>
    <n v="1.6299999999999999E-3"/>
    <n v="0.16475000000000001"/>
    <n v="6.1429999999999998E-2"/>
    <n v="0.98456999999999995"/>
    <n v="0.91479999999999995"/>
  </r>
  <r>
    <x v="2"/>
    <x v="35"/>
    <x v="4"/>
    <x v="5"/>
    <n v="9.4499999999999993"/>
    <n v="383.2"/>
    <n v="318.05981000000003"/>
    <n v="0.10253"/>
    <n v="2.3290000000000002E-2"/>
    <n v="2.3640000000000001E-2"/>
    <n v="3.49E-3"/>
    <n v="0.31070999999999999"/>
    <n v="0.62202999999999997"/>
  </r>
  <r>
    <x v="2"/>
    <x v="35"/>
    <x v="4"/>
    <x v="6"/>
    <n v="2.1800000000000002"/>
    <n v="318.60000000000002"/>
    <n v="31.85999"/>
    <n v="2.8139999999999998E-2"/>
    <n v="5.1000000000000004E-4"/>
    <n v="1.3999999999999999E-4"/>
    <n v="2.14E-3"/>
    <n v="8.5569999999999993E-2"/>
    <n v="6.4869999999999997E-2"/>
  </r>
  <r>
    <x v="2"/>
    <x v="35"/>
    <x v="4"/>
    <x v="7"/>
    <n v="29.46"/>
    <n v="300"/>
    <n v="1074"/>
    <n v="0.21937999999999999"/>
    <n v="0.20491000000000001"/>
    <n v="2.7E-4"/>
    <n v="1.6900000000000001E-3"/>
    <n v="0.66478999999999999"/>
    <n v="2.2119399999999998"/>
  </r>
  <r>
    <x v="2"/>
    <x v="35"/>
    <x v="4"/>
    <x v="8"/>
    <n v="50.68"/>
    <n v="353.2"/>
    <n v="1808.4101599999999"/>
    <n v="0.51448000000000005"/>
    <n v="0.24743000000000001"/>
    <n v="6.2770000000000006E-2"/>
    <n v="8.3089999999999997E-2"/>
    <n v="1.55904"/>
    <n v="3.5842299999999998"/>
  </r>
  <r>
    <x v="2"/>
    <x v="35"/>
    <x v="4"/>
    <x v="9"/>
    <n v="29.22"/>
    <n v="301.01"/>
    <n v="1035.48047"/>
    <n v="0.21909999999999999"/>
    <n v="0.19120000000000001"/>
    <n v="1.2999999999999999E-3"/>
    <n v="7.1199999999999996E-3"/>
    <n v="0.66395000000000004"/>
    <n v="2.1314099999999998"/>
  </r>
  <r>
    <x v="2"/>
    <x v="35"/>
    <x v="4"/>
    <x v="10"/>
    <n v="17.79"/>
    <n v="301.62"/>
    <n v="497.68018000000001"/>
    <n v="0.14932000000000001"/>
    <n v="9.7930000000000003E-2"/>
    <n v="9.2000000000000003E-4"/>
    <n v="7.6800000000000002E-3"/>
    <n v="0.45295000000000002"/>
    <n v="1.0238499999999999"/>
  </r>
  <r>
    <x v="2"/>
    <x v="35"/>
    <x v="5"/>
    <x v="0"/>
    <n v="9.1199999999999992"/>
    <n v="300"/>
    <n v="392.99997000000002"/>
    <n v="6.7909999999999998E-2"/>
    <n v="6.565E-2"/>
    <n v="4.0000000000000003E-5"/>
    <n v="8.8999999999999995E-4"/>
    <n v="0.20580000000000001"/>
    <n v="0.80940000000000001"/>
  </r>
  <r>
    <x v="2"/>
    <x v="35"/>
    <x v="5"/>
    <x v="1"/>
    <n v="1.06"/>
    <n v="300"/>
    <n v="54"/>
    <n v="7.8899999999999994E-3"/>
    <n v="6.0299999999999998E-3"/>
    <n v="1.2999999999999999E-4"/>
    <n v="3.8999999999999999E-4"/>
    <n v="2.392E-2"/>
    <n v="0.11121"/>
  </r>
  <r>
    <x v="2"/>
    <x v="35"/>
    <x v="5"/>
    <x v="2"/>
    <n v="1.57"/>
    <n v="300"/>
    <n v="72"/>
    <n v="1.1690000000000001E-2"/>
    <n v="1.03E-2"/>
    <n v="0"/>
    <n v="3.0000000000000001E-5"/>
    <n v="3.5430000000000003E-2"/>
    <n v="0.14829000000000001"/>
  </r>
  <r>
    <x v="2"/>
    <x v="35"/>
    <x v="5"/>
    <x v="3"/>
    <n v="3.9"/>
    <n v="300"/>
    <n v="171"/>
    <n v="2.904E-2"/>
    <n v="2.648E-2"/>
    <n v="2.4000000000000001E-4"/>
    <n v="2.5000000000000001E-4"/>
    <n v="8.8010000000000005E-2"/>
    <n v="0.35217999999999999"/>
  </r>
  <r>
    <x v="2"/>
    <x v="35"/>
    <x v="5"/>
    <x v="4"/>
    <n v="1.7"/>
    <n v="798.5"/>
    <n v="63.88"/>
    <n v="4.888E-2"/>
    <n v="0"/>
    <n v="1.9009999999999999E-2"/>
    <n v="2.7119999999999998E-2"/>
    <n v="0.14812"/>
    <n v="0.10717"/>
  </r>
  <r>
    <x v="2"/>
    <x v="35"/>
    <x v="5"/>
    <x v="5"/>
    <n v="1.47"/>
    <n v="317.33"/>
    <n v="66.640010000000004"/>
    <n v="1.208E-2"/>
    <n v="7.0200000000000002E-3"/>
    <n v="2.82E-3"/>
    <n v="9.8999999999999999E-4"/>
    <n v="3.6589999999999998E-2"/>
    <n v="0.1358"/>
  </r>
  <r>
    <x v="2"/>
    <x v="35"/>
    <x v="5"/>
    <x v="6"/>
    <n v="0.13"/>
    <n v="300"/>
    <n v="6"/>
    <n v="9.7000000000000005E-4"/>
    <n v="0"/>
    <n v="2.0000000000000002E-5"/>
    <n v="1.1E-4"/>
    <n v="2.9299999999999999E-3"/>
    <n v="1.2359999999999999E-2"/>
  </r>
  <r>
    <x v="2"/>
    <x v="35"/>
    <x v="5"/>
    <x v="7"/>
    <n v="6.87"/>
    <n v="300"/>
    <n v="291"/>
    <n v="5.1159999999999997E-2"/>
    <n v="4.82E-2"/>
    <n v="4.0000000000000003E-5"/>
    <n v="4.8000000000000001E-4"/>
    <n v="0.15503"/>
    <n v="0.59931999999999996"/>
  </r>
  <r>
    <x v="2"/>
    <x v="35"/>
    <x v="5"/>
    <x v="8"/>
    <n v="7.91"/>
    <n v="300"/>
    <n v="333"/>
    <n v="5.944E-2"/>
    <n v="5.3539999999999997E-2"/>
    <n v="3.2000000000000003E-4"/>
    <n v="1.4E-3"/>
    <n v="0.18013000000000001"/>
    <n v="0.68581999999999999"/>
  </r>
  <r>
    <x v="2"/>
    <x v="35"/>
    <x v="5"/>
    <x v="9"/>
    <n v="6.07"/>
    <n v="323"/>
    <n v="197.03003000000001"/>
    <n v="5.0529999999999999E-2"/>
    <n v="1.8380000000000001E-2"/>
    <n v="4.96E-3"/>
    <n v="3.8460000000000001E-2"/>
    <n v="0.15312999999999999"/>
    <n v="0.40079999999999999"/>
  </r>
  <r>
    <x v="2"/>
    <x v="35"/>
    <x v="5"/>
    <x v="10"/>
    <n v="4.01"/>
    <n v="300"/>
    <n v="174"/>
    <n v="2.9860000000000001E-2"/>
    <n v="2.8979999999999999E-2"/>
    <n v="1.0000000000000001E-5"/>
    <n v="1.1E-4"/>
    <n v="9.0490000000000001E-2"/>
    <n v="0.35836000000000001"/>
  </r>
  <r>
    <x v="2"/>
    <x v="35"/>
    <x v="6"/>
    <x v="0"/>
    <n v="15.64"/>
    <n v="327.31"/>
    <n v="471.33008000000001"/>
    <n v="0.17058000000000001"/>
    <n v="8.516E-2"/>
    <n v="1.4300000000000001E-3"/>
    <n v="2.1010000000000001E-2"/>
    <n v="0.51690999999999998"/>
    <n v="0.94657000000000002"/>
  </r>
  <r>
    <x v="2"/>
    <x v="35"/>
    <x v="6"/>
    <x v="1"/>
    <n v="20"/>
    <n v="347.78"/>
    <n v="549.5"/>
    <n v="0.19037999999999999"/>
    <n v="5.7790000000000001E-2"/>
    <n v="3.236E-2"/>
    <n v="3.1140000000000001E-2"/>
    <n v="0.57599999999999996"/>
    <n v="1.1021399999999999"/>
  </r>
  <r>
    <x v="2"/>
    <x v="35"/>
    <x v="6"/>
    <x v="2"/>
    <n v="3.95"/>
    <n v="300"/>
    <n v="141"/>
    <n v="2.9409999999999999E-2"/>
    <n v="2.5430000000000001E-2"/>
    <n v="4.0000000000000003E-5"/>
    <n v="1E-4"/>
    <n v="8.9130000000000001E-2"/>
    <n v="0.29038999999999998"/>
  </r>
  <r>
    <x v="2"/>
    <x v="35"/>
    <x v="6"/>
    <x v="3"/>
    <n v="7.28"/>
    <n v="300"/>
    <n v="255"/>
    <n v="5.4210000000000001E-2"/>
    <n v="4.8140000000000002E-2"/>
    <n v="1.0200000000000001E-3"/>
    <n v="2.5000000000000001E-4"/>
    <n v="0.16428000000000001"/>
    <n v="0.52517999999999998"/>
  </r>
  <r>
    <x v="2"/>
    <x v="35"/>
    <x v="6"/>
    <x v="4"/>
    <n v="35.68"/>
    <n v="789.35"/>
    <n v="1326.1093800000001"/>
    <n v="0.72653000000000001"/>
    <n v="0"/>
    <n v="0.27589999999999998"/>
    <n v="0.46010000000000001"/>
    <n v="2.2016100000000001"/>
    <n v="2.25936"/>
  </r>
  <r>
    <x v="2"/>
    <x v="35"/>
    <x v="6"/>
    <x v="5"/>
    <n v="8.1300000000000008"/>
    <n v="397.48"/>
    <n v="258.35986000000003"/>
    <n v="9.5409999999999995E-2"/>
    <n v="2.1499999999999998E-2"/>
    <n v="2.708E-2"/>
    <n v="1.5959999999999998E-2"/>
    <n v="0.28913"/>
    <n v="0.50466999999999995"/>
  </r>
  <r>
    <x v="2"/>
    <x v="35"/>
    <x v="6"/>
    <x v="6"/>
    <n v="14.17"/>
    <n v="759.46"/>
    <n v="98.729979999999998"/>
    <n v="0.1789"/>
    <n v="0"/>
    <n v="5.9500000000000004E-3"/>
    <n v="5.407E-2"/>
    <n v="0.54530000000000001"/>
    <n v="0.16861999999999999"/>
  </r>
  <r>
    <x v="2"/>
    <x v="35"/>
    <x v="6"/>
    <x v="7"/>
    <n v="22.15"/>
    <n v="300"/>
    <n v="776.99994000000004"/>
    <n v="0.16494"/>
    <n v="0.15557000000000001"/>
    <n v="5.1999999999999995E-4"/>
    <n v="1.82E-3"/>
    <n v="0.49983"/>
    <n v="1.60026"/>
  </r>
  <r>
    <x v="2"/>
    <x v="35"/>
    <x v="6"/>
    <x v="8"/>
    <n v="58.52"/>
    <n v="344.95"/>
    <n v="1303.91992"/>
    <n v="0.52917999999999998"/>
    <n v="0.18226999999999999"/>
    <n v="5.6939999999999998E-2"/>
    <n v="0.1101"/>
    <n v="1.6035699999999999"/>
    <n v="2.5812599999999999"/>
  </r>
  <r>
    <x v="2"/>
    <x v="35"/>
    <x v="6"/>
    <x v="9"/>
    <n v="21.29"/>
    <n v="300.45"/>
    <n v="724.08007999999995"/>
    <n v="0.16508"/>
    <n v="0.14438000000000001"/>
    <n v="7.9000000000000001E-4"/>
    <n v="2.9099999999999998E-3"/>
    <n v="0.50024999999999997"/>
    <n v="1.4908600000000001"/>
  </r>
  <r>
    <x v="2"/>
    <x v="35"/>
    <x v="6"/>
    <x v="10"/>
    <n v="17.7"/>
    <n v="300"/>
    <n v="603"/>
    <n v="0.13308"/>
    <n v="0.11894"/>
    <n v="2.7E-4"/>
    <n v="1.6000000000000001E-3"/>
    <n v="0.40361999999999998"/>
    <n v="1.2419"/>
  </r>
  <r>
    <x v="2"/>
    <x v="35"/>
    <x v="7"/>
    <x v="0"/>
    <n v="31.45"/>
    <n v="339.77"/>
    <n v="581"/>
    <n v="0.28104000000000001"/>
    <n v="3.7519999999999998E-2"/>
    <n v="3.2399999999999998E-3"/>
    <n v="9.5810000000000006E-2"/>
    <n v="0.85163"/>
    <n v="1.1534500000000001"/>
  </r>
  <r>
    <x v="2"/>
    <x v="35"/>
    <x v="7"/>
    <x v="1"/>
    <n v="28.05"/>
    <n v="300"/>
    <n v="425.99997000000002"/>
    <n v="0.20888000000000001"/>
    <n v="2.0160000000000001E-2"/>
    <n v="3.3730000000000003E-2"/>
    <n v="7.9649999999999999E-2"/>
    <n v="0.63297000000000003"/>
    <n v="0.87736000000000003"/>
  </r>
  <r>
    <x v="2"/>
    <x v="35"/>
    <x v="7"/>
    <x v="2"/>
    <n v="2.72"/>
    <n v="300"/>
    <n v="69"/>
    <n v="2.0250000000000001E-2"/>
    <n v="8.7899999999999992E-3"/>
    <n v="3.8000000000000002E-4"/>
    <n v="6.6800000000000002E-3"/>
    <n v="6.1379999999999997E-2"/>
    <n v="0.14210999999999999"/>
  </r>
  <r>
    <x v="2"/>
    <x v="35"/>
    <x v="7"/>
    <x v="3"/>
    <n v="3.37"/>
    <n v="300"/>
    <n v="123.00001"/>
    <n v="2.5100000000000001E-2"/>
    <n v="2.3019999999999999E-2"/>
    <n v="4.0000000000000002E-4"/>
    <n v="3.1E-4"/>
    <n v="7.6050000000000006E-2"/>
    <n v="0.25331999999999999"/>
  </r>
  <r>
    <x v="2"/>
    <x v="35"/>
    <x v="7"/>
    <x v="4"/>
    <n v="41.7"/>
    <n v="1215.49"/>
    <n v="2491.76172"/>
    <n v="1.26118"/>
    <n v="0"/>
    <n v="0.48364000000000001"/>
    <n v="1.8903300000000001"/>
    <n v="3.8217599999999998"/>
    <n v="3.9819300000000002"/>
  </r>
  <r>
    <x v="2"/>
    <x v="35"/>
    <x v="7"/>
    <x v="5"/>
    <n v="14.39"/>
    <n v="1069.71"/>
    <n v="780.89056000000005"/>
    <n v="0.45024999999999998"/>
    <n v="9.7199999999999995E-3"/>
    <n v="0.49079"/>
    <n v="7.2989999999999999E-2"/>
    <n v="1.3644099999999999"/>
    <n v="1.2724299999999999"/>
  </r>
  <r>
    <x v="2"/>
    <x v="35"/>
    <x v="7"/>
    <x v="6"/>
    <n v="37.96"/>
    <n v="379.64"/>
    <n v="675.75"/>
    <n v="0.37042000000000003"/>
    <n v="4.5030000000000001E-2"/>
    <n v="2.4670000000000001E-2"/>
    <n v="0.26623000000000002"/>
    <n v="1.12249"/>
    <n v="1.3279399999999999"/>
  </r>
  <r>
    <x v="2"/>
    <x v="35"/>
    <x v="7"/>
    <x v="7"/>
    <n v="12.4"/>
    <n v="300"/>
    <n v="435"/>
    <n v="9.2340000000000005E-2"/>
    <n v="8.8370000000000004E-2"/>
    <n v="9.0000000000000006E-5"/>
    <n v="2.7699999999999999E-3"/>
    <n v="0.27982000000000001"/>
    <n v="0.89590000000000003"/>
  </r>
  <r>
    <x v="2"/>
    <x v="35"/>
    <x v="7"/>
    <x v="8"/>
    <n v="95.59"/>
    <n v="337.67"/>
    <n v="1580.29871"/>
    <n v="0.81681000000000004"/>
    <n v="5.8770000000000003E-2"/>
    <n v="0.10073"/>
    <n v="0.31181999999999999"/>
    <n v="2.47519"/>
    <n v="3.17462"/>
  </r>
  <r>
    <x v="2"/>
    <x v="35"/>
    <x v="7"/>
    <x v="9"/>
    <n v="6.87"/>
    <n v="300"/>
    <n v="249"/>
    <n v="5.1159999999999997E-2"/>
    <n v="4.9829999999999999E-2"/>
    <n v="3.0000000000000001E-5"/>
    <n v="1.5299999999999999E-3"/>
    <n v="0.15503"/>
    <n v="0.51282000000000005"/>
  </r>
  <r>
    <x v="2"/>
    <x v="35"/>
    <x v="7"/>
    <x v="10"/>
    <n v="13.92"/>
    <n v="395.85"/>
    <n v="475.02001999999999"/>
    <n v="0.17016999999999999"/>
    <n v="5.3960000000000001E-2"/>
    <n v="4.4999999999999999E-4"/>
    <n v="5.7639999999999997E-2"/>
    <n v="0.51566999999999996"/>
    <n v="0.92508999999999997"/>
  </r>
  <r>
    <x v="2"/>
    <x v="35"/>
    <x v="8"/>
    <x v="0"/>
    <n v="96.5"/>
    <n v="365.44"/>
    <n v="1670.0390600000001"/>
    <n v="0.92989999999999995"/>
    <n v="0.13283"/>
    <n v="0.39399000000000001"/>
    <n v="0.30252000000000001"/>
    <n v="2.8178800000000002"/>
    <n v="3.3146800000000001"/>
  </r>
  <r>
    <x v="2"/>
    <x v="35"/>
    <x v="8"/>
    <x v="1"/>
    <n v="26.2"/>
    <n v="327.92"/>
    <n v="495.16016000000002"/>
    <n v="0.24964"/>
    <n v="0.18493999999999999"/>
    <n v="4.3099999999999996E-3"/>
    <n v="1.5310000000000001E-2"/>
    <n v="0.76175000000000004"/>
    <n v="0.99590000000000001"/>
  </r>
  <r>
    <x v="2"/>
    <x v="35"/>
    <x v="8"/>
    <x v="2"/>
    <n v="42.52"/>
    <n v="300"/>
    <n v="479.99997000000002"/>
    <n v="0.31663000000000002"/>
    <n v="2.052E-2"/>
    <n v="4.5199999999999997E-3"/>
    <n v="2.1399999999999999E-2"/>
    <n v="0.95948999999999995"/>
    <n v="0.98858000000000001"/>
  </r>
  <r>
    <x v="2"/>
    <x v="35"/>
    <x v="8"/>
    <x v="3"/>
    <n v="10.130000000000001"/>
    <n v="300"/>
    <n v="312"/>
    <n v="7.5429999999999997E-2"/>
    <n v="6.0569999999999999E-2"/>
    <n v="4.0899999999999999E-3"/>
    <n v="2.2100000000000002E-3"/>
    <n v="0.22858999999999999"/>
    <n v="0.64256999999999997"/>
  </r>
  <r>
    <x v="2"/>
    <x v="35"/>
    <x v="8"/>
    <x v="4"/>
    <n v="258.2"/>
    <n v="781.92"/>
    <n v="6841.8125"/>
    <n v="4.8958899999999996"/>
    <n v="0"/>
    <n v="2.8357100000000002"/>
    <n v="2.5022600000000002"/>
    <n v="14.8406"/>
    <n v="11.773440000000001"/>
  </r>
  <r>
    <x v="2"/>
    <x v="35"/>
    <x v="8"/>
    <x v="5"/>
    <n v="178.69"/>
    <n v="469.47"/>
    <n v="3262.7968799999999"/>
    <n v="2.13171"/>
    <n v="2.1489999999999999E-2"/>
    <n v="2.7455699999999998"/>
    <n v="0.37892999999999999"/>
    <n v="6.4597199999999999"/>
    <n v="6.07545"/>
  </r>
  <r>
    <x v="2"/>
    <x v="35"/>
    <x v="8"/>
    <x v="6"/>
    <n v="455.24"/>
    <n v="432.49"/>
    <n v="5293.6875"/>
    <n v="4.82273"/>
    <n v="-3.1E-4"/>
    <n v="0.49454999999999999"/>
    <n v="1.9347099999999999"/>
    <n v="14.615819999999999"/>
    <n v="10.012879999999999"/>
  </r>
  <r>
    <x v="2"/>
    <x v="35"/>
    <x v="8"/>
    <x v="7"/>
    <n v="26.97"/>
    <n v="300"/>
    <n v="906.00005999999996"/>
    <n v="0.20083999999999999"/>
    <n v="0.18973000000000001"/>
    <n v="2.3000000000000001E-4"/>
    <n v="2.8800000000000002E-3"/>
    <n v="0.60860000000000003"/>
    <n v="1.8659399999999999"/>
  </r>
  <r>
    <x v="2"/>
    <x v="35"/>
    <x v="8"/>
    <x v="8"/>
    <n v="374.29"/>
    <n v="369.45"/>
    <n v="4788.09375"/>
    <n v="3.68919"/>
    <n v="0.25606000000000001"/>
    <n v="0.46178999999999998"/>
    <n v="0.95396999999999998"/>
    <n v="11.17999"/>
    <n v="9.3932000000000002"/>
  </r>
  <r>
    <x v="2"/>
    <x v="35"/>
    <x v="8"/>
    <x v="9"/>
    <n v="34.799999999999997"/>
    <n v="300"/>
    <n v="1011.00006"/>
    <n v="0.25913999999999998"/>
    <n v="0.20705000000000001"/>
    <n v="3.6800000000000001E-3"/>
    <n v="1.1979999999999999E-2"/>
    <n v="0.78529000000000004"/>
    <n v="2.0821900000000002"/>
  </r>
  <r>
    <x v="2"/>
    <x v="35"/>
    <x v="8"/>
    <x v="10"/>
    <n v="161.91999999999999"/>
    <n v="338.46"/>
    <n v="1925.83997"/>
    <n v="1.4038299999999999"/>
    <n v="0.16002"/>
    <n v="3.066E-2"/>
    <n v="0.15812000000000001"/>
    <n v="4.2609399999999997"/>
    <n v="3.88483"/>
  </r>
  <r>
    <x v="2"/>
    <x v="36"/>
    <x v="0"/>
    <x v="0"/>
    <n v="21.44"/>
    <n v="300"/>
    <n v="303"/>
    <n v="0.16818"/>
    <n v="0.10205"/>
    <n v="3.8999999999999999E-4"/>
    <n v="1.736E-2"/>
    <n v="0.51232999999999995"/>
    <n v="0.62404000000000004"/>
  </r>
  <r>
    <x v="2"/>
    <x v="36"/>
    <x v="0"/>
    <x v="1"/>
    <n v="83.27"/>
    <n v="311.22000000000003"/>
    <n v="1011.48047"/>
    <n v="0.66210999999999998"/>
    <n v="7.5439999999999993E-2"/>
    <n v="9.4350000000000003E-2"/>
    <n v="0.15581999999999999"/>
    <n v="2.0129100000000002"/>
    <n v="2.0709599999999999"/>
  </r>
  <r>
    <x v="2"/>
    <x v="36"/>
    <x v="0"/>
    <x v="2"/>
    <n v="1.74"/>
    <n v="300"/>
    <n v="54"/>
    <n v="1.2959999999999999E-2"/>
    <n v="1.081E-2"/>
    <n v="0"/>
    <n v="1.9000000000000001E-4"/>
    <n v="3.9260000000000003E-2"/>
    <n v="0.11121"/>
  </r>
  <r>
    <x v="2"/>
    <x v="36"/>
    <x v="0"/>
    <x v="3"/>
    <n v="3.84"/>
    <n v="300"/>
    <n v="116.99999"/>
    <n v="2.86E-2"/>
    <n v="2.6759999999999999E-2"/>
    <n v="9.0000000000000006E-5"/>
    <n v="6.9999999999999994E-5"/>
    <n v="8.6650000000000005E-2"/>
    <n v="0.24096999999999999"/>
  </r>
  <r>
    <x v="2"/>
    <x v="36"/>
    <x v="0"/>
    <x v="4"/>
    <n v="63.36"/>
    <n v="870.46"/>
    <n v="1758.3203100000001"/>
    <n v="1.1767799999999999"/>
    <n v="0"/>
    <n v="6.9559999999999997E-2"/>
    <n v="0.31646000000000002"/>
    <n v="3.5660099999999999"/>
    <n v="2.91255"/>
  </r>
  <r>
    <x v="2"/>
    <x v="36"/>
    <x v="0"/>
    <x v="5"/>
    <n v="43.02"/>
    <n v="412.2"/>
    <n v="783.17969000000005"/>
    <n v="0.43436000000000002"/>
    <n v="2.6950000000000002E-2"/>
    <n v="8.3059999999999995E-2"/>
    <n v="6.8169999999999994E-2"/>
    <n v="1.3162400000000001"/>
    <n v="1.5277000000000001"/>
  </r>
  <r>
    <x v="2"/>
    <x v="36"/>
    <x v="0"/>
    <x v="6"/>
    <n v="23.26"/>
    <n v="455.03"/>
    <n v="291.21973000000003"/>
    <n v="0.28470000000000001"/>
    <n v="2.2899999999999999E-3"/>
    <n v="8.8999999999999995E-4"/>
    <n v="7.7909999999999993E-2"/>
    <n v="0.86273"/>
    <n v="0.55845"/>
  </r>
  <r>
    <x v="2"/>
    <x v="36"/>
    <x v="0"/>
    <x v="7"/>
    <n v="7.39"/>
    <n v="300"/>
    <n v="228"/>
    <n v="5.5030000000000003E-2"/>
    <n v="5.1799999999999999E-2"/>
    <n v="1.0000000000000001E-5"/>
    <n v="7.5000000000000002E-4"/>
    <n v="0.16675999999999999"/>
    <n v="0.46956999999999999"/>
  </r>
  <r>
    <x v="2"/>
    <x v="36"/>
    <x v="0"/>
    <x v="8"/>
    <n v="36.659999999999997"/>
    <n v="335.79"/>
    <n v="564.12012000000004"/>
    <n v="0.35288000000000003"/>
    <n v="8.3489999999999995E-2"/>
    <n v="8.3000000000000001E-3"/>
    <n v="4.6190000000000002E-2"/>
    <n v="1.06932"/>
    <n v="1.13815"/>
  </r>
  <r>
    <x v="2"/>
    <x v="36"/>
    <x v="0"/>
    <x v="9"/>
    <n v="33.28"/>
    <n v="300"/>
    <n v="531"/>
    <n v="0.24782999999999999"/>
    <n v="3.6979999999999999E-2"/>
    <n v="4.2599999999999999E-3"/>
    <n v="0.11405999999999999"/>
    <n v="0.75099000000000005"/>
    <n v="1.09361"/>
  </r>
  <r>
    <x v="2"/>
    <x v="36"/>
    <x v="0"/>
    <x v="10"/>
    <n v="39.25"/>
    <n v="589.72"/>
    <n v="689.97069999999997"/>
    <n v="0.57125999999999999"/>
    <n v="2.4809999999999999E-2"/>
    <n v="4.4400000000000004E-3"/>
    <n v="9.6799999999999997E-2"/>
    <n v="1.73109"/>
    <n v="1.2130000000000001"/>
  </r>
  <r>
    <x v="2"/>
    <x v="36"/>
    <x v="1"/>
    <x v="0"/>
    <n v="278.8"/>
    <n v="413.49"/>
    <n v="3775.1484399999999"/>
    <n v="2.7773300000000001"/>
    <n v="0.33860000000000001"/>
    <n v="6.4619999999999997E-2"/>
    <n v="1.2783500000000001"/>
    <n v="8.4195600000000006"/>
    <n v="7.2407599999999999"/>
  </r>
  <r>
    <x v="2"/>
    <x v="36"/>
    <x v="1"/>
    <x v="1"/>
    <n v="587.94000000000005"/>
    <n v="300"/>
    <n v="6582"/>
    <n v="4.4457899999999997"/>
    <n v="1.27047"/>
    <n v="0.67040999999999995"/>
    <n v="3.9904500000000001"/>
    <n v="13.48887"/>
    <n v="13.55585"/>
  </r>
  <r>
    <x v="2"/>
    <x v="36"/>
    <x v="1"/>
    <x v="2"/>
    <n v="393.78"/>
    <n v="300"/>
    <n v="4932"/>
    <n v="2.9323600000000001"/>
    <n v="0.16517000000000001"/>
    <n v="0.16489000000000001"/>
    <n v="2.3393299999999999"/>
    <n v="8.8859300000000001"/>
    <n v="10.15762"/>
  </r>
  <r>
    <x v="2"/>
    <x v="36"/>
    <x v="1"/>
    <x v="3"/>
    <n v="5.03"/>
    <n v="300"/>
    <n v="156"/>
    <n v="3.746E-2"/>
    <n v="3.4250000000000003E-2"/>
    <n v="7.1000000000000002E-4"/>
    <n v="6.2E-4"/>
    <n v="0.11351"/>
    <n v="0.32129000000000002"/>
  </r>
  <r>
    <x v="2"/>
    <x v="36"/>
    <x v="1"/>
    <x v="4"/>
    <n v="237.31"/>
    <n v="1052.1099999999999"/>
    <n v="8574.7031200000001"/>
    <n v="6.0657300000000003"/>
    <n v="1.56E-3"/>
    <n v="2.3960499999999998"/>
    <n v="7.4120600000000003"/>
    <n v="18.384979999999999"/>
    <n v="14.010020000000001"/>
  </r>
  <r>
    <x v="2"/>
    <x v="36"/>
    <x v="1"/>
    <x v="5"/>
    <n v="436.26"/>
    <n v="364.76"/>
    <n v="6456.2343799999999"/>
    <n v="3.95417"/>
    <n v="0.52861000000000002"/>
    <n v="2.5732699999999999"/>
    <n v="1.36229"/>
    <n v="11.98232"/>
    <n v="12.85261"/>
  </r>
  <r>
    <x v="2"/>
    <x v="36"/>
    <x v="1"/>
    <x v="6"/>
    <n v="1921.79"/>
    <n v="418.62"/>
    <n v="31680.998049999998"/>
    <n v="20.588329999999999"/>
    <n v="0"/>
    <n v="2.32592"/>
    <n v="10.39819"/>
    <n v="62.388869999999997"/>
    <n v="60.683250000000001"/>
  </r>
  <r>
    <x v="2"/>
    <x v="36"/>
    <x v="1"/>
    <x v="7"/>
    <n v="12.72"/>
    <n v="300"/>
    <n v="381"/>
    <n v="9.4719999999999999E-2"/>
    <n v="8.9719999999999994E-2"/>
    <n v="2.0000000000000001E-4"/>
    <n v="2.6900000000000001E-3"/>
    <n v="0.28704000000000002"/>
    <n v="0.78468000000000004"/>
  </r>
  <r>
    <x v="2"/>
    <x v="36"/>
    <x v="1"/>
    <x v="8"/>
    <n v="1385.04"/>
    <n v="366"/>
    <n v="20309.59375"/>
    <n v="12.762779999999999"/>
    <n v="0.23158000000000001"/>
    <n v="7.6386700000000003"/>
    <n v="8.8226899999999997"/>
    <n v="38.676990000000004"/>
    <n v="39.721420000000002"/>
  </r>
  <r>
    <x v="2"/>
    <x v="36"/>
    <x v="1"/>
    <x v="9"/>
    <n v="180.91"/>
    <n v="300"/>
    <n v="2637.0002399999998"/>
    <n v="1.34718"/>
    <n v="9.6860000000000002E-2"/>
    <n v="1.285E-2"/>
    <n v="0.71314"/>
    <n v="4.0823700000000001"/>
    <n v="5.4309900000000004"/>
  </r>
  <r>
    <x v="2"/>
    <x v="36"/>
    <x v="1"/>
    <x v="10"/>
    <n v="145.97"/>
    <n v="1002.8"/>
    <n v="6638.5156200000001"/>
    <n v="3.94306"/>
    <n v="0.21453"/>
    <n v="6.241E-2"/>
    <n v="0.50463999999999998"/>
    <n v="11.950340000000001"/>
    <n v="10.90976"/>
  </r>
  <r>
    <x v="2"/>
    <x v="36"/>
    <x v="2"/>
    <x v="0"/>
    <n v="29.21"/>
    <n v="510.42"/>
    <n v="1046.3593800000001"/>
    <n v="0.52729999999999999"/>
    <n v="0.11008"/>
    <n v="1.1730000000000001E-2"/>
    <n v="0.26295000000000002"/>
    <n v="1.5978699999999999"/>
    <n v="1.9009400000000001"/>
  </r>
  <r>
    <x v="2"/>
    <x v="36"/>
    <x v="2"/>
    <x v="1"/>
    <n v="472.19"/>
    <n v="300"/>
    <n v="6399"/>
    <n v="3.5199699999999998"/>
    <n v="4.4749999999999998E-2"/>
    <n v="0.88256999999999997"/>
    <n v="5.0888299999999997"/>
    <n v="10.66849"/>
    <n v="13.17896"/>
  </r>
  <r>
    <x v="2"/>
    <x v="36"/>
    <x v="2"/>
    <x v="2"/>
    <n v="6.07"/>
    <n v="300"/>
    <n v="126"/>
    <n v="4.5199999999999997E-2"/>
    <n v="1.9130000000000001E-2"/>
    <n v="2.5999999999999998E-4"/>
    <n v="5.6499999999999996E-3"/>
    <n v="0.13697000000000001"/>
    <n v="0.25950000000000001"/>
  </r>
  <r>
    <x v="2"/>
    <x v="36"/>
    <x v="2"/>
    <x v="3"/>
    <n v="6.82"/>
    <n v="300"/>
    <n v="210"/>
    <n v="5.0790000000000002E-2"/>
    <n v="4.5359999999999998E-2"/>
    <n v="1E-3"/>
    <n v="1.57E-3"/>
    <n v="0.15390000000000001"/>
    <n v="0.4325"/>
  </r>
  <r>
    <x v="2"/>
    <x v="36"/>
    <x v="2"/>
    <x v="4"/>
    <n v="178.95"/>
    <n v="1259.8800000000001"/>
    <n v="8819.15625"/>
    <n v="5.6606399999999999"/>
    <n v="0"/>
    <n v="8.0255299999999998"/>
    <n v="2.5973099999999998"/>
    <n v="17.153469999999999"/>
    <n v="14.16042"/>
  </r>
  <r>
    <x v="2"/>
    <x v="36"/>
    <x v="2"/>
    <x v="5"/>
    <n v="76.81"/>
    <n v="399.52"/>
    <n v="1394.3398400000001"/>
    <n v="0.77481999999999995"/>
    <n v="0.1022"/>
    <n v="0.41385"/>
    <n v="0.28460000000000002"/>
    <n v="2.34795"/>
    <n v="2.69617"/>
  </r>
  <r>
    <x v="2"/>
    <x v="36"/>
    <x v="2"/>
    <x v="6"/>
    <n v="143.69"/>
    <n v="391.66"/>
    <n v="2118.8593799999999"/>
    <n v="1.42154"/>
    <n v="8.7840000000000001E-2"/>
    <n v="3.0849999999999999E-2"/>
    <n v="0.54906999999999995"/>
    <n v="4.30769"/>
    <n v="4.1071099999999996"/>
  </r>
  <r>
    <x v="2"/>
    <x v="36"/>
    <x v="2"/>
    <x v="7"/>
    <n v="23.23"/>
    <n v="300"/>
    <n v="705"/>
    <n v="0.17299"/>
    <n v="0.16409000000000001"/>
    <n v="1.3999999999999999E-4"/>
    <n v="6.45E-3"/>
    <n v="0.5242"/>
    <n v="1.45197"/>
  </r>
  <r>
    <x v="2"/>
    <x v="36"/>
    <x v="2"/>
    <x v="8"/>
    <n v="247.52"/>
    <n v="410.9"/>
    <n v="4659.6328100000001"/>
    <n v="2.5980400000000001"/>
    <n v="0.19305"/>
    <n v="0.25256000000000001"/>
    <n v="2.3802699999999999"/>
    <n v="7.8728300000000004"/>
    <n v="8.9832999999999998"/>
  </r>
  <r>
    <x v="2"/>
    <x v="36"/>
    <x v="2"/>
    <x v="9"/>
    <n v="43.79"/>
    <n v="338.29"/>
    <n v="893.08007999999995"/>
    <n v="0.39079999999999998"/>
    <n v="0.11735"/>
    <n v="4.1000000000000003E-3"/>
    <n v="0.13163"/>
    <n v="1.1842299999999999"/>
    <n v="1.7903"/>
  </r>
  <r>
    <x v="2"/>
    <x v="36"/>
    <x v="2"/>
    <x v="10"/>
    <n v="95.75"/>
    <n v="335.76"/>
    <n v="1531.08008"/>
    <n v="0.81535999999999997"/>
    <n v="8.1479999999999997E-2"/>
    <n v="2.436E-2"/>
    <n v="0.22137999999999999"/>
    <n v="2.4711500000000002"/>
    <n v="3.0698400000000001"/>
  </r>
  <r>
    <x v="2"/>
    <x v="36"/>
    <x v="3"/>
    <x v="0"/>
    <n v="15.26"/>
    <n v="383.61"/>
    <n v="468"/>
    <n v="0.21701999999999999"/>
    <n v="7.5620000000000007E-2"/>
    <n v="4.45E-3"/>
    <n v="6.3890000000000002E-2"/>
    <n v="0.65764"/>
    <n v="0.89915999999999996"/>
  </r>
  <r>
    <x v="2"/>
    <x v="36"/>
    <x v="3"/>
    <x v="1"/>
    <n v="33.520000000000003"/>
    <n v="300"/>
    <n v="447"/>
    <n v="0.25058999999999998"/>
    <n v="2.1190000000000001E-2"/>
    <n v="2.5649999999999999E-2"/>
    <n v="0.23330000000000001"/>
    <n v="0.75958000000000003"/>
    <n v="0.92061000000000004"/>
  </r>
  <r>
    <x v="2"/>
    <x v="36"/>
    <x v="3"/>
    <x v="2"/>
    <n v="1.71"/>
    <n v="300"/>
    <n v="60"/>
    <n v="1.273E-2"/>
    <n v="1.142E-2"/>
    <n v="1.0000000000000001E-5"/>
    <n v="3.8999999999999999E-4"/>
    <n v="3.8589999999999999E-2"/>
    <n v="0.12357"/>
  </r>
  <r>
    <x v="2"/>
    <x v="36"/>
    <x v="3"/>
    <x v="3"/>
    <n v="4.93"/>
    <n v="300"/>
    <n v="162"/>
    <n v="3.671E-2"/>
    <n v="3.3529999999999997E-2"/>
    <n v="5.6999999999999998E-4"/>
    <n v="6.4000000000000005E-4"/>
    <n v="0.11125"/>
    <n v="0.33363999999999999"/>
  </r>
  <r>
    <x v="2"/>
    <x v="36"/>
    <x v="3"/>
    <x v="4"/>
    <n v="33.450000000000003"/>
    <n v="626.05999999999995"/>
    <n v="776.32030999999995"/>
    <n v="0.54383999999999999"/>
    <n v="1.0000000000000001E-5"/>
    <n v="0.10106999999999999"/>
    <n v="0.65683000000000002"/>
    <n v="1.6480399999999999"/>
    <n v="1.35629"/>
  </r>
  <r>
    <x v="2"/>
    <x v="36"/>
    <x v="3"/>
    <x v="5"/>
    <n v="4.26"/>
    <n v="485.82"/>
    <n v="160.32006999999999"/>
    <n v="8.1699999999999995E-2"/>
    <n v="1.392E-2"/>
    <n v="9.4599999999999997E-3"/>
    <n v="7.4700000000000001E-3"/>
    <n v="0.24757000000000001"/>
    <n v="0.29568"/>
  </r>
  <r>
    <x v="2"/>
    <x v="36"/>
    <x v="3"/>
    <x v="6"/>
    <n v="65.03"/>
    <n v="403.02"/>
    <n v="806.03905999999995"/>
    <n v="0.62436999999999998"/>
    <n v="0"/>
    <n v="1.823E-2"/>
    <n v="0.42214000000000002"/>
    <n v="1.8920300000000001"/>
    <n v="1.5572299999999999"/>
  </r>
  <r>
    <x v="2"/>
    <x v="36"/>
    <x v="3"/>
    <x v="7"/>
    <n v="13.45"/>
    <n v="300"/>
    <n v="425.99997000000002"/>
    <n v="0.10016"/>
    <n v="9.6549999999999997E-2"/>
    <n v="4.0000000000000003E-5"/>
    <n v="1.6100000000000001E-3"/>
    <n v="0.30351"/>
    <n v="0.87736000000000003"/>
  </r>
  <r>
    <x v="2"/>
    <x v="36"/>
    <x v="3"/>
    <x v="8"/>
    <n v="58.57"/>
    <n v="313.66000000000003"/>
    <n v="1003.72076"/>
    <n v="0.46912999999999999"/>
    <n v="0.14693999999999999"/>
    <n v="3.2699999999999999E-3"/>
    <n v="0.10735"/>
    <n v="1.4216"/>
    <n v="2.04813"/>
  </r>
  <r>
    <x v="2"/>
    <x v="36"/>
    <x v="3"/>
    <x v="9"/>
    <n v="22.83"/>
    <n v="300"/>
    <n v="489"/>
    <n v="0.17000999999999999"/>
    <n v="8.7340000000000001E-2"/>
    <n v="2.3000000000000001E-4"/>
    <n v="3.065E-2"/>
    <n v="0.51517999999999997"/>
    <n v="1.0071099999999999"/>
  </r>
  <r>
    <x v="2"/>
    <x v="36"/>
    <x v="3"/>
    <x v="10"/>
    <n v="7.97"/>
    <n v="336.26"/>
    <n v="258.91991999999999"/>
    <n v="8.1220000000000001E-2"/>
    <n v="5.0569999999999997E-2"/>
    <n v="1.73E-3"/>
    <n v="5.8300000000000001E-3"/>
    <n v="0.24618000000000001"/>
    <n v="0.51758999999999999"/>
  </r>
  <r>
    <x v="2"/>
    <x v="36"/>
    <x v="4"/>
    <x v="0"/>
    <n v="24.82"/>
    <n v="360.14"/>
    <n v="810.32030999999995"/>
    <n v="0.25851000000000002"/>
    <n v="0.12579000000000001"/>
    <n v="3.82E-3"/>
    <n v="4.0120000000000003E-2"/>
    <n v="0.78337000000000001"/>
    <n v="1.5873699999999999"/>
  </r>
  <r>
    <x v="2"/>
    <x v="36"/>
    <x v="4"/>
    <x v="1"/>
    <n v="22.02"/>
    <n v="300"/>
    <n v="591"/>
    <n v="0.16386000000000001"/>
    <n v="8.5580000000000003E-2"/>
    <n v="1.304E-2"/>
    <n v="1.3679999999999999E-2"/>
    <n v="0.49693999999999999"/>
    <n v="1.2171799999999999"/>
  </r>
  <r>
    <x v="2"/>
    <x v="36"/>
    <x v="4"/>
    <x v="2"/>
    <n v="6.43"/>
    <n v="300"/>
    <n v="219"/>
    <n v="4.7879999999999999E-2"/>
    <n v="4.2560000000000001E-2"/>
    <n v="1.4999999999999999E-4"/>
    <n v="5.0000000000000002E-5"/>
    <n v="0.14510000000000001"/>
    <n v="0.45104"/>
  </r>
  <r>
    <x v="2"/>
    <x v="36"/>
    <x v="4"/>
    <x v="3"/>
    <n v="13.56"/>
    <n v="300"/>
    <n v="456"/>
    <n v="0.10098"/>
    <n v="8.9359999999999995E-2"/>
    <n v="1.4300000000000001E-3"/>
    <n v="1.15E-3"/>
    <n v="0.30598999999999998"/>
    <n v="0.93915000000000004"/>
  </r>
  <r>
    <x v="2"/>
    <x v="36"/>
    <x v="4"/>
    <x v="4"/>
    <n v="12.46"/>
    <n v="1242.7"/>
    <n v="584.07030999999995"/>
    <n v="0.33906999999999998"/>
    <n v="1.6800000000000001E-3"/>
    <n v="0.17069000000000001"/>
    <n v="6.4170000000000005E-2"/>
    <n v="1.0285"/>
    <n v="0.93976000000000004"/>
  </r>
  <r>
    <x v="2"/>
    <x v="36"/>
    <x v="4"/>
    <x v="5"/>
    <n v="10.26"/>
    <n v="381.89"/>
    <n v="309.33008000000001"/>
    <n v="0.11021"/>
    <n v="2.6339999999999999E-2"/>
    <n v="2.495E-2"/>
    <n v="3.6900000000000001E-3"/>
    <n v="0.33398"/>
    <n v="0.60504999999999998"/>
  </r>
  <r>
    <x v="2"/>
    <x v="36"/>
    <x v="4"/>
    <x v="6"/>
    <n v="2.29"/>
    <n v="407.64"/>
    <n v="44.839970000000001"/>
    <n v="2.9250000000000002E-2"/>
    <n v="5.2999999999999998E-4"/>
    <n v="1.3999999999999999E-4"/>
    <n v="2.2000000000000001E-3"/>
    <n v="8.8940000000000005E-2"/>
    <n v="8.6019999999999999E-2"/>
  </r>
  <r>
    <x v="2"/>
    <x v="36"/>
    <x v="4"/>
    <x v="7"/>
    <n v="33.130000000000003"/>
    <n v="300"/>
    <n v="1101"/>
    <n v="0.24671000000000001"/>
    <n v="0.23043"/>
    <n v="3.1E-4"/>
    <n v="1.9E-3"/>
    <n v="0.74760000000000004"/>
    <n v="2.26755"/>
  </r>
  <r>
    <x v="2"/>
    <x v="36"/>
    <x v="4"/>
    <x v="8"/>
    <n v="55.89"/>
    <n v="352.29"/>
    <n v="1835.4101599999999"/>
    <n v="0.56003999999999998"/>
    <n v="0.27810000000000001"/>
    <n v="6.6140000000000004E-2"/>
    <n v="8.7550000000000003E-2"/>
    <n v="1.6971000000000001"/>
    <n v="3.6398299999999999"/>
  </r>
  <r>
    <x v="2"/>
    <x v="36"/>
    <x v="4"/>
    <x v="9"/>
    <n v="32.72"/>
    <n v="300.91000000000003"/>
    <n v="1053.1894500000001"/>
    <n v="0.24525"/>
    <n v="0.21529999999999999"/>
    <n v="1.3799999999999999E-3"/>
    <n v="7.5700000000000003E-3"/>
    <n v="0.74317"/>
    <n v="2.1679900000000001"/>
  </r>
  <r>
    <x v="2"/>
    <x v="36"/>
    <x v="4"/>
    <x v="10"/>
    <n v="19.510000000000002"/>
    <n v="301.56"/>
    <n v="518.68017999999995"/>
    <n v="0.16219"/>
    <n v="0.10911999999999999"/>
    <n v="9.3999999999999997E-4"/>
    <n v="7.8799999999999999E-3"/>
    <n v="0.49196000000000001"/>
    <n v="1.0670999999999999"/>
  </r>
  <r>
    <x v="2"/>
    <x v="36"/>
    <x v="5"/>
    <x v="0"/>
    <n v="10.49"/>
    <n v="300"/>
    <n v="411"/>
    <n v="7.8119999999999995E-2"/>
    <n v="7.5480000000000005E-2"/>
    <n v="4.0000000000000003E-5"/>
    <n v="1.0399999999999999E-3"/>
    <n v="0.23671"/>
    <n v="0.84646999999999994"/>
  </r>
  <r>
    <x v="2"/>
    <x v="36"/>
    <x v="5"/>
    <x v="1"/>
    <n v="1.26"/>
    <n v="300"/>
    <n v="60"/>
    <n v="9.3799999999999994E-3"/>
    <n v="7.1700000000000002E-3"/>
    <n v="1.4999999999999999E-4"/>
    <n v="4.6999999999999999E-4"/>
    <n v="2.843E-2"/>
    <n v="0.12357"/>
  </r>
  <r>
    <x v="2"/>
    <x v="36"/>
    <x v="5"/>
    <x v="2"/>
    <n v="1.83"/>
    <n v="300"/>
    <n v="78"/>
    <n v="1.363E-2"/>
    <n v="1.1979999999999999E-2"/>
    <n v="0"/>
    <n v="4.0000000000000003E-5"/>
    <n v="4.1300000000000003E-2"/>
    <n v="0.16064000000000001"/>
  </r>
  <r>
    <x v="2"/>
    <x v="36"/>
    <x v="5"/>
    <x v="3"/>
    <n v="4.5"/>
    <n v="300"/>
    <n v="180"/>
    <n v="3.3509999999999998E-2"/>
    <n v="3.0540000000000001E-2"/>
    <n v="2.7999999999999998E-4"/>
    <n v="2.9E-4"/>
    <n v="0.10155"/>
    <n v="0.37071999999999999"/>
  </r>
  <r>
    <x v="2"/>
    <x v="36"/>
    <x v="5"/>
    <x v="4"/>
    <n v="1.78"/>
    <n v="798.5"/>
    <n v="63.88"/>
    <n v="5.0459999999999998E-2"/>
    <n v="0"/>
    <n v="1.9619999999999999E-2"/>
    <n v="2.7980000000000001E-2"/>
    <n v="0.15292"/>
    <n v="0.10717"/>
  </r>
  <r>
    <x v="2"/>
    <x v="36"/>
    <x v="5"/>
    <x v="5"/>
    <n v="1.68"/>
    <n v="317.33"/>
    <n v="66.640010000000004"/>
    <n v="1.3729999999999999E-2"/>
    <n v="8.1200000000000005E-3"/>
    <n v="3.1099999999999999E-3"/>
    <n v="1.09E-3"/>
    <n v="4.1610000000000001E-2"/>
    <n v="0.1358"/>
  </r>
  <r>
    <x v="2"/>
    <x v="36"/>
    <x v="5"/>
    <x v="6"/>
    <n v="0.15"/>
    <n v="300"/>
    <n v="6"/>
    <n v="1.1199999999999999E-3"/>
    <n v="0"/>
    <n v="3.0000000000000001E-5"/>
    <n v="1.2999999999999999E-4"/>
    <n v="3.3800000000000002E-3"/>
    <n v="1.2359999999999999E-2"/>
  </r>
  <r>
    <x v="2"/>
    <x v="36"/>
    <x v="5"/>
    <x v="7"/>
    <n v="7.89"/>
    <n v="300"/>
    <n v="306"/>
    <n v="5.8749999999999997E-2"/>
    <n v="5.5359999999999999E-2"/>
    <n v="4.0000000000000003E-5"/>
    <n v="5.5000000000000003E-4"/>
    <n v="0.17804"/>
    <n v="0.63022"/>
  </r>
  <r>
    <x v="2"/>
    <x v="36"/>
    <x v="5"/>
    <x v="8"/>
    <n v="9.09"/>
    <n v="300"/>
    <n v="354"/>
    <n v="6.8229999999999999E-2"/>
    <n v="6.1539999999999997E-2"/>
    <n v="3.6000000000000002E-4"/>
    <n v="1.58E-3"/>
    <n v="0.20674999999999999"/>
    <n v="0.72907"/>
  </r>
  <r>
    <x v="2"/>
    <x v="36"/>
    <x v="5"/>
    <x v="9"/>
    <n v="6.7"/>
    <n v="322.27"/>
    <n v="203.03003000000001"/>
    <n v="5.5570000000000001E-2"/>
    <n v="2.1270000000000001E-2"/>
    <n v="5.2900000000000004E-3"/>
    <n v="4.1000000000000002E-2"/>
    <n v="0.16839999999999999"/>
    <n v="0.41316000000000003"/>
  </r>
  <r>
    <x v="2"/>
    <x v="36"/>
    <x v="5"/>
    <x v="10"/>
    <n v="4.62"/>
    <n v="300"/>
    <n v="183"/>
    <n v="3.44E-2"/>
    <n v="3.3369999999999997E-2"/>
    <n v="1.0000000000000001E-5"/>
    <n v="1.2999999999999999E-4"/>
    <n v="0.10425"/>
    <n v="0.37689"/>
  </r>
  <r>
    <x v="2"/>
    <x v="36"/>
    <x v="6"/>
    <x v="0"/>
    <n v="17.09"/>
    <n v="315.39999999999998"/>
    <n v="457.33008000000001"/>
    <n v="0.18193000000000001"/>
    <n v="9.5159999999999995E-2"/>
    <n v="1.4499999999999999E-3"/>
    <n v="2.1399999999999999E-2"/>
    <n v="0.55130999999999997"/>
    <n v="0.92852000000000001"/>
  </r>
  <r>
    <x v="2"/>
    <x v="36"/>
    <x v="6"/>
    <x v="1"/>
    <n v="21.47"/>
    <n v="339.42"/>
    <n v="498.9502"/>
    <n v="0.20276"/>
    <n v="6.4710000000000004E-2"/>
    <n v="3.3689999999999998E-2"/>
    <n v="3.2419999999999997E-2"/>
    <n v="0.61353000000000002"/>
    <n v="1.00475"/>
  </r>
  <r>
    <x v="2"/>
    <x v="36"/>
    <x v="6"/>
    <x v="2"/>
    <n v="4.43"/>
    <n v="300"/>
    <n v="144"/>
    <n v="3.2989999999999998E-2"/>
    <n v="2.8510000000000001E-2"/>
    <n v="5.0000000000000002E-5"/>
    <n v="1.1E-4"/>
    <n v="9.9970000000000003E-2"/>
    <n v="0.29657"/>
  </r>
  <r>
    <x v="2"/>
    <x v="36"/>
    <x v="6"/>
    <x v="3"/>
    <n v="8.14"/>
    <n v="300"/>
    <n v="258"/>
    <n v="6.062E-2"/>
    <n v="5.382E-2"/>
    <n v="1.15E-3"/>
    <n v="2.7999999999999998E-4"/>
    <n v="0.18368999999999999"/>
    <n v="0.53136000000000005"/>
  </r>
  <r>
    <x v="2"/>
    <x v="36"/>
    <x v="6"/>
    <x v="4"/>
    <n v="37.32"/>
    <n v="796.87"/>
    <n v="1306.8593800000001"/>
    <n v="0.75897000000000003"/>
    <n v="0"/>
    <n v="0.28814000000000001"/>
    <n v="0.48052"/>
    <n v="2.2999100000000001"/>
    <n v="2.2233200000000002"/>
  </r>
  <r>
    <x v="2"/>
    <x v="36"/>
    <x v="6"/>
    <x v="5"/>
    <n v="8.75"/>
    <n v="387.15"/>
    <n v="240.03004000000001"/>
    <n v="0.10137"/>
    <n v="2.4219999999999998E-2"/>
    <n v="2.826E-2"/>
    <n v="1.6660000000000001E-2"/>
    <n v="0.30719000000000002"/>
    <n v="0.47098000000000001"/>
  </r>
  <r>
    <x v="2"/>
    <x v="36"/>
    <x v="6"/>
    <x v="6"/>
    <n v="14.26"/>
    <n v="471.33"/>
    <n v="42.419919999999998"/>
    <n v="0.17996000000000001"/>
    <n v="0"/>
    <n v="5.9800000000000001E-3"/>
    <n v="5.4309999999999997E-2"/>
    <n v="0.54849000000000003"/>
    <n v="7.8490000000000004E-2"/>
  </r>
  <r>
    <x v="2"/>
    <x v="36"/>
    <x v="6"/>
    <x v="7"/>
    <n v="24.77"/>
    <n v="300"/>
    <n v="786"/>
    <n v="0.18445"/>
    <n v="0.17397000000000001"/>
    <n v="5.8E-4"/>
    <n v="2.0300000000000001E-3"/>
    <n v="0.55894999999999995"/>
    <n v="1.61879"/>
  </r>
  <r>
    <x v="2"/>
    <x v="36"/>
    <x v="6"/>
    <x v="8"/>
    <n v="61.95"/>
    <n v="349.54"/>
    <n v="1198.91992"/>
    <n v="0.55893999999999999"/>
    <n v="0.20391999999999999"/>
    <n v="5.8569999999999997E-2"/>
    <n v="0.11326"/>
    <n v="1.6937599999999999"/>
    <n v="2.3650099999999998"/>
  </r>
  <r>
    <x v="2"/>
    <x v="36"/>
    <x v="6"/>
    <x v="9"/>
    <n v="23.74"/>
    <n v="300.44"/>
    <n v="736.08007999999995"/>
    <n v="0.18335000000000001"/>
    <n v="0.16156000000000001"/>
    <n v="8.3000000000000001E-4"/>
    <n v="3.0599999999999998E-3"/>
    <n v="0.55562"/>
    <n v="1.5155799999999999"/>
  </r>
  <r>
    <x v="2"/>
    <x v="36"/>
    <x v="6"/>
    <x v="10"/>
    <n v="19.75"/>
    <n v="300"/>
    <n v="615"/>
    <n v="0.14835000000000001"/>
    <n v="0.13278999999999999"/>
    <n v="2.9999999999999997E-4"/>
    <n v="1.7600000000000001E-3"/>
    <n v="0.44988"/>
    <n v="1.26661"/>
  </r>
  <r>
    <x v="2"/>
    <x v="36"/>
    <x v="7"/>
    <x v="0"/>
    <n v="33.18"/>
    <n v="339.31"/>
    <n v="587"/>
    <n v="0.29560999999999998"/>
    <n v="4.2180000000000002E-2"/>
    <n v="3.3700000000000002E-3"/>
    <n v="9.9769999999999998E-2"/>
    <n v="0.89578000000000002"/>
    <n v="1.16581"/>
  </r>
  <r>
    <x v="2"/>
    <x v="36"/>
    <x v="7"/>
    <x v="1"/>
    <n v="29.49"/>
    <n v="300"/>
    <n v="431.99997000000002"/>
    <n v="0.21959999999999999"/>
    <n v="2.2710000000000001E-2"/>
    <n v="3.5180000000000003E-2"/>
    <n v="8.3089999999999997E-2"/>
    <n v="0.66546000000000005"/>
    <n v="0.88971999999999996"/>
  </r>
  <r>
    <x v="2"/>
    <x v="36"/>
    <x v="7"/>
    <x v="2"/>
    <n v="2.95"/>
    <n v="300"/>
    <n v="69"/>
    <n v="2.197E-2"/>
    <n v="9.9399999999999992E-3"/>
    <n v="4.0000000000000002E-4"/>
    <n v="6.9499999999999996E-3"/>
    <n v="6.6570000000000004E-2"/>
    <n v="0.14210999999999999"/>
  </r>
  <r>
    <x v="2"/>
    <x v="36"/>
    <x v="7"/>
    <x v="3"/>
    <n v="3.79"/>
    <n v="300"/>
    <n v="126"/>
    <n v="2.8219999999999999E-2"/>
    <n v="2.589E-2"/>
    <n v="4.4999999999999999E-4"/>
    <n v="3.5E-4"/>
    <n v="8.5519999999999999E-2"/>
    <n v="0.25950000000000001"/>
  </r>
  <r>
    <x v="2"/>
    <x v="36"/>
    <x v="7"/>
    <x v="4"/>
    <n v="43.74"/>
    <n v="1217.7"/>
    <n v="2484.1015600000001"/>
    <n v="1.32284"/>
    <n v="0"/>
    <n v="0.50732999999999995"/>
    <n v="1.98255"/>
    <n v="4.00861"/>
    <n v="3.96835"/>
  </r>
  <r>
    <x v="2"/>
    <x v="36"/>
    <x v="7"/>
    <x v="5"/>
    <n v="15.15"/>
    <n v="1079.8499999999999"/>
    <n v="820.68944999999997"/>
    <n v="0.47062999999999999"/>
    <n v="1.1089999999999999E-2"/>
    <n v="0.51195000000000002"/>
    <n v="7.6139999999999999E-2"/>
    <n v="1.42614"/>
    <n v="1.33531"/>
  </r>
  <r>
    <x v="2"/>
    <x v="36"/>
    <x v="7"/>
    <x v="6"/>
    <n v="39.76"/>
    <n v="379.3"/>
    <n v="682.74023"/>
    <n v="0.38736999999999999"/>
    <n v="4.7359999999999999E-2"/>
    <n v="2.5739999999999999E-2"/>
    <n v="0.27782000000000001"/>
    <n v="1.1738500000000001"/>
    <n v="1.3419700000000001"/>
  </r>
  <r>
    <x v="2"/>
    <x v="36"/>
    <x v="7"/>
    <x v="7"/>
    <n v="13.9"/>
    <n v="300"/>
    <n v="450"/>
    <n v="0.10351"/>
    <n v="9.9059999999999995E-2"/>
    <n v="1E-4"/>
    <n v="3.0999999999999999E-3"/>
    <n v="0.31365999999999999"/>
    <n v="0.92679"/>
  </r>
  <r>
    <x v="2"/>
    <x v="36"/>
    <x v="7"/>
    <x v="8"/>
    <n v="100.31"/>
    <n v="337.35"/>
    <n v="1592.30078"/>
    <n v="0.85633999999999999"/>
    <n v="6.5920000000000006E-2"/>
    <n v="0.10502"/>
    <n v="0.32511000000000001"/>
    <n v="2.5949599999999999"/>
    <n v="3.1993299999999998"/>
  </r>
  <r>
    <x v="2"/>
    <x v="36"/>
    <x v="7"/>
    <x v="9"/>
    <n v="7.7"/>
    <n v="300"/>
    <n v="249"/>
    <n v="5.7340000000000002E-2"/>
    <n v="5.5849999999999997E-2"/>
    <n v="3.0000000000000001E-5"/>
    <n v="1.6999999999999999E-3"/>
    <n v="0.17376"/>
    <n v="0.51282000000000005"/>
  </r>
  <r>
    <x v="2"/>
    <x v="36"/>
    <x v="7"/>
    <x v="10"/>
    <n v="15.16"/>
    <n v="396.19"/>
    <n v="491.27978999999999"/>
    <n v="0.18235999999999999"/>
    <n v="6.0720000000000003E-2"/>
    <n v="4.6999999999999999E-4"/>
    <n v="6.0319999999999999E-2"/>
    <n v="0.55262"/>
    <n v="0.95660000000000001"/>
  </r>
  <r>
    <x v="2"/>
    <x v="36"/>
    <x v="8"/>
    <x v="0"/>
    <n v="101.08"/>
    <n v="365.06"/>
    <n v="1671.98047"/>
    <n v="0.97140000000000004"/>
    <n v="0.14584"/>
    <n v="0.40810000000000002"/>
    <n v="0.31336000000000003"/>
    <n v="2.9436499999999999"/>
    <n v="3.31908"/>
  </r>
  <r>
    <x v="2"/>
    <x v="36"/>
    <x v="8"/>
    <x v="1"/>
    <n v="27.72"/>
    <n v="327.74"/>
    <n v="498.16016000000002"/>
    <n v="0.26200000000000001"/>
    <n v="0.19541"/>
    <n v="4.4299999999999999E-3"/>
    <n v="1.5740000000000001E-2"/>
    <n v="0.79922000000000004"/>
    <n v="1.0020800000000001"/>
  </r>
  <r>
    <x v="2"/>
    <x v="36"/>
    <x v="8"/>
    <x v="2"/>
    <n v="44.12"/>
    <n v="300"/>
    <n v="479.99997000000002"/>
    <n v="0.32855000000000001"/>
    <n v="2.2919999999999999E-2"/>
    <n v="4.6600000000000001E-3"/>
    <n v="2.2069999999999999E-2"/>
    <n v="0.99560000000000004"/>
    <n v="0.98858000000000001"/>
  </r>
  <r>
    <x v="2"/>
    <x v="36"/>
    <x v="8"/>
    <x v="3"/>
    <n v="11.18"/>
    <n v="300"/>
    <n v="315"/>
    <n v="8.3250000000000005E-2"/>
    <n v="6.7379999999999995E-2"/>
    <n v="4.3200000000000001E-3"/>
    <n v="2.3400000000000001E-3"/>
    <n v="0.25228"/>
    <n v="0.64875000000000005"/>
  </r>
  <r>
    <x v="2"/>
    <x v="36"/>
    <x v="8"/>
    <x v="4"/>
    <n v="266.91000000000003"/>
    <n v="783.42"/>
    <n v="6823.59375"/>
    <n v="5.0652600000000003"/>
    <n v="0"/>
    <n v="2.93059"/>
    <n v="2.5890599999999999"/>
    <n v="15.353870000000001"/>
    <n v="11.73902"/>
  </r>
  <r>
    <x v="2"/>
    <x v="36"/>
    <x v="8"/>
    <x v="5"/>
    <n v="185.67"/>
    <n v="468.74"/>
    <n v="3271.7968799999999"/>
    <n v="2.21292"/>
    <n v="2.4060000000000002E-2"/>
    <n v="2.84782"/>
    <n v="0.39304"/>
    <n v="6.7058200000000001"/>
    <n v="6.0939899999999998"/>
  </r>
  <r>
    <x v="2"/>
    <x v="36"/>
    <x v="8"/>
    <x v="6"/>
    <n v="466.98"/>
    <n v="426.77"/>
    <n v="5010.2343799999999"/>
    <n v="4.9470999999999998"/>
    <n v="-3.1E-4"/>
    <n v="0.50700000000000001"/>
    <n v="1.98342"/>
    <n v="14.99269"/>
    <n v="9.5006900000000005"/>
  </r>
  <r>
    <x v="2"/>
    <x v="36"/>
    <x v="8"/>
    <x v="7"/>
    <n v="30.01"/>
    <n v="300"/>
    <n v="912"/>
    <n v="0.22348000000000001"/>
    <n v="0.21112"/>
    <n v="2.5999999999999998E-4"/>
    <n v="3.2100000000000002E-3"/>
    <n v="0.67720000000000002"/>
    <n v="1.87829"/>
  </r>
  <r>
    <x v="2"/>
    <x v="36"/>
    <x v="8"/>
    <x v="8"/>
    <n v="387.12"/>
    <n v="363.45"/>
    <n v="4663.0781200000001"/>
    <n v="3.8049400000000002"/>
    <n v="0.27760000000000001"/>
    <n v="0.47366999999999998"/>
    <n v="0.97850999999999999"/>
    <n v="11.53074"/>
    <n v="9.1819699999999997"/>
  </r>
  <r>
    <x v="2"/>
    <x v="36"/>
    <x v="8"/>
    <x v="9"/>
    <n v="38.19"/>
    <n v="300"/>
    <n v="1017"/>
    <n v="0.28438999999999998"/>
    <n v="0.23033000000000001"/>
    <n v="3.8E-3"/>
    <n v="1.2409999999999999E-2"/>
    <n v="0.86178999999999994"/>
    <n v="2.0945499999999999"/>
  </r>
  <r>
    <x v="2"/>
    <x v="36"/>
    <x v="8"/>
    <x v="10"/>
    <n v="167.6"/>
    <n v="338.36"/>
    <n v="1921.8593800000001"/>
    <n v="1.4515400000000001"/>
    <n v="0.17083000000000001"/>
    <n v="3.1559999999999998E-2"/>
    <n v="0.16273000000000001"/>
    <n v="4.4055"/>
    <n v="3.87697"/>
  </r>
  <r>
    <x v="2"/>
    <x v="37"/>
    <x v="0"/>
    <x v="0"/>
    <n v="22.41"/>
    <n v="300"/>
    <n v="291"/>
    <n v="0.17541000000000001"/>
    <n v="0.10729"/>
    <n v="4.0000000000000002E-4"/>
    <n v="1.787E-2"/>
    <n v="0.53420999999999996"/>
    <n v="0.59931999999999996"/>
  </r>
  <r>
    <x v="2"/>
    <x v="37"/>
    <x v="0"/>
    <x v="1"/>
    <n v="86.11"/>
    <n v="311.11"/>
    <n v="883.56061"/>
    <n v="0.68403999999999998"/>
    <n v="7.6829999999999996E-2"/>
    <n v="9.7699999999999995E-2"/>
    <n v="0.16136"/>
    <n v="2.0793699999999999"/>
    <n v="1.80915"/>
  </r>
  <r>
    <x v="2"/>
    <x v="37"/>
    <x v="0"/>
    <x v="2"/>
    <n v="1.92"/>
    <n v="300"/>
    <n v="54"/>
    <n v="1.43E-2"/>
    <n v="1.193E-2"/>
    <n v="0"/>
    <n v="2.1000000000000001E-4"/>
    <n v="4.333E-2"/>
    <n v="0.11121"/>
  </r>
  <r>
    <x v="2"/>
    <x v="37"/>
    <x v="0"/>
    <x v="3"/>
    <n v="4.2300000000000004"/>
    <n v="300"/>
    <n v="116.99999"/>
    <n v="3.15E-2"/>
    <n v="2.9479999999999999E-2"/>
    <n v="1E-4"/>
    <n v="8.0000000000000007E-5"/>
    <n v="9.5449999999999993E-2"/>
    <n v="0.24096999999999999"/>
  </r>
  <r>
    <x v="2"/>
    <x v="37"/>
    <x v="0"/>
    <x v="4"/>
    <n v="64.900000000000006"/>
    <n v="1009.22"/>
    <n v="1554.19922"/>
    <n v="1.21536"/>
    <n v="0"/>
    <n v="7.1929999999999994E-2"/>
    <n v="0.32721"/>
    <n v="3.6829200000000002"/>
    <n v="2.5245500000000001"/>
  </r>
  <r>
    <x v="2"/>
    <x v="37"/>
    <x v="0"/>
    <x v="5"/>
    <n v="44.77"/>
    <n v="406.86"/>
    <n v="712"/>
    <n v="0.45202999999999999"/>
    <n v="2.8369999999999999E-2"/>
    <n v="8.6400000000000005E-2"/>
    <n v="7.0910000000000001E-2"/>
    <n v="1.3697900000000001"/>
    <n v="1.39158"/>
  </r>
  <r>
    <x v="2"/>
    <x v="37"/>
    <x v="0"/>
    <x v="6"/>
    <n v="23.75"/>
    <n v="423.47"/>
    <n v="207.5"/>
    <n v="0.28985"/>
    <n v="2.5799999999999998E-3"/>
    <n v="9.1E-4"/>
    <n v="7.9640000000000002E-2"/>
    <n v="0.87833000000000006"/>
    <n v="0.40215000000000001"/>
  </r>
  <r>
    <x v="2"/>
    <x v="37"/>
    <x v="0"/>
    <x v="7"/>
    <n v="8.15"/>
    <n v="300"/>
    <n v="228"/>
    <n v="6.0690000000000001E-2"/>
    <n v="5.7110000000000001E-2"/>
    <n v="2.0000000000000002E-5"/>
    <n v="8.3000000000000001E-4"/>
    <n v="0.18390999999999999"/>
    <n v="0.46956999999999999"/>
  </r>
  <r>
    <x v="2"/>
    <x v="37"/>
    <x v="0"/>
    <x v="8"/>
    <n v="38.22"/>
    <n v="325.69"/>
    <n v="508.08008000000001"/>
    <n v="0.36548999999999998"/>
    <n v="9.1850000000000001E-2"/>
    <n v="8.43E-3"/>
    <n v="4.6899999999999997E-2"/>
    <n v="1.10754"/>
    <n v="1.0306299999999999"/>
  </r>
  <r>
    <x v="2"/>
    <x v="37"/>
    <x v="0"/>
    <x v="9"/>
    <n v="35.03"/>
    <n v="300"/>
    <n v="525"/>
    <n v="0.26085999999999998"/>
    <n v="4.0660000000000002E-2"/>
    <n v="4.45E-3"/>
    <n v="0.11923"/>
    <n v="0.79047999999999996"/>
    <n v="1.0812600000000001"/>
  </r>
  <r>
    <x v="2"/>
    <x v="37"/>
    <x v="0"/>
    <x v="10"/>
    <n v="40.4"/>
    <n v="557.08000000000004"/>
    <n v="640.64062000000001"/>
    <n v="0.58716000000000002"/>
    <n v="2.7480000000000001E-2"/>
    <n v="4.5599999999999998E-3"/>
    <n v="9.955E-2"/>
    <n v="1.7792699999999999"/>
    <n v="1.13811"/>
  </r>
  <r>
    <x v="2"/>
    <x v="37"/>
    <x v="1"/>
    <x v="0"/>
    <n v="287.47000000000003"/>
    <n v="417.59"/>
    <n v="3620.5"/>
    <n v="2.8672"/>
    <n v="0.34992000000000001"/>
    <n v="6.6699999999999995E-2"/>
    <n v="1.3195399999999999"/>
    <n v="8.6918900000000008"/>
    <n v="6.9303999999999997"/>
  </r>
  <r>
    <x v="2"/>
    <x v="37"/>
    <x v="1"/>
    <x v="1"/>
    <n v="609.78"/>
    <n v="300"/>
    <n v="6552"/>
    <n v="4.6084300000000002"/>
    <n v="1.3161400000000001"/>
    <n v="0.69506000000000001"/>
    <n v="4.13713"/>
    <n v="13.9817"/>
    <n v="13.494059999999999"/>
  </r>
  <r>
    <x v="2"/>
    <x v="37"/>
    <x v="1"/>
    <x v="2"/>
    <n v="409.82"/>
    <n v="300"/>
    <n v="4812"/>
    <n v="3.0518000000000001"/>
    <n v="0.17288000000000001"/>
    <n v="0.17152999999999999"/>
    <n v="2.4335399999999998"/>
    <n v="9.2478899999999999"/>
    <n v="9.9104799999999997"/>
  </r>
  <r>
    <x v="2"/>
    <x v="37"/>
    <x v="1"/>
    <x v="3"/>
    <n v="5.56"/>
    <n v="300"/>
    <n v="159"/>
    <n v="4.1399999999999999E-2"/>
    <n v="3.7859999999999998E-2"/>
    <n v="7.9000000000000001E-4"/>
    <n v="6.8000000000000005E-4"/>
    <n v="0.12547"/>
    <n v="0.32746999999999998"/>
  </r>
  <r>
    <x v="2"/>
    <x v="37"/>
    <x v="1"/>
    <x v="4"/>
    <n v="245.38"/>
    <n v="1051.24"/>
    <n v="8483.5"/>
    <n v="6.2763099999999996"/>
    <n v="1.56E-3"/>
    <n v="2.4757500000000001"/>
    <n v="7.6718200000000003"/>
    <n v="19.023109999999999"/>
    <n v="13.86196"/>
  </r>
  <r>
    <x v="2"/>
    <x v="37"/>
    <x v="1"/>
    <x v="5"/>
    <n v="453.9"/>
    <n v="364.92"/>
    <n v="6437.15625"/>
    <n v="4.11395"/>
    <n v="0.55081000000000002"/>
    <n v="2.67666"/>
    <n v="1.41703"/>
    <n v="12.466519999999999"/>
    <n v="12.81372"/>
  </r>
  <r>
    <x v="2"/>
    <x v="37"/>
    <x v="1"/>
    <x v="6"/>
    <n v="1994.77"/>
    <n v="421.21"/>
    <n v="30739.75"/>
    <n v="21.35136"/>
    <n v="0"/>
    <n v="2.41072"/>
    <n v="10.77731"/>
    <n v="64.701089999999994"/>
    <n v="58.811700000000002"/>
  </r>
  <r>
    <x v="2"/>
    <x v="37"/>
    <x v="1"/>
    <x v="7"/>
    <n v="13.99"/>
    <n v="300"/>
    <n v="381"/>
    <n v="0.10417999999999999"/>
    <n v="9.8669999999999994E-2"/>
    <n v="2.2000000000000001E-4"/>
    <n v="2.97E-3"/>
    <n v="0.31569000000000003"/>
    <n v="0.78468000000000004"/>
  </r>
  <r>
    <x v="2"/>
    <x v="37"/>
    <x v="1"/>
    <x v="8"/>
    <n v="1440.2"/>
    <n v="366.15"/>
    <n v="20197.0625"/>
    <n v="13.26412"/>
    <n v="0.2467"/>
    <n v="7.9319800000000003"/>
    <n v="9.1621500000000005"/>
    <n v="40.196199999999997"/>
    <n v="39.49747"/>
  </r>
  <r>
    <x v="2"/>
    <x v="37"/>
    <x v="1"/>
    <x v="9"/>
    <n v="189.3"/>
    <n v="300"/>
    <n v="2517"/>
    <n v="1.4096599999999999"/>
    <n v="0.10507"/>
    <n v="1.341E-2"/>
    <n v="0.74389000000000005"/>
    <n v="4.2716900000000004"/>
    <n v="5.1838499999999996"/>
  </r>
  <r>
    <x v="2"/>
    <x v="37"/>
    <x v="1"/>
    <x v="10"/>
    <n v="152.25"/>
    <n v="987.62"/>
    <n v="6202.2343799999999"/>
    <n v="4.09701"/>
    <n v="0.22681000000000001"/>
    <n v="6.4860000000000001E-2"/>
    <n v="0.52442"/>
    <n v="12.416869999999999"/>
    <n v="10.207179999999999"/>
  </r>
  <r>
    <x v="2"/>
    <x v="37"/>
    <x v="2"/>
    <x v="0"/>
    <n v="31.29"/>
    <n v="507.38"/>
    <n v="1055.3593800000001"/>
    <n v="0.55349000000000004"/>
    <n v="0.12131"/>
    <n v="1.2160000000000001E-2"/>
    <n v="0.27246999999999999"/>
    <n v="1.6772499999999999"/>
    <n v="1.91947"/>
  </r>
  <r>
    <x v="2"/>
    <x v="37"/>
    <x v="2"/>
    <x v="1"/>
    <n v="493.67"/>
    <n v="300"/>
    <n v="6444"/>
    <n v="3.6799300000000001"/>
    <n v="4.8309999999999999E-2"/>
    <n v="0.92229000000000005"/>
    <n v="5.3178299999999998"/>
    <n v="11.1532"/>
    <n v="13.27164"/>
  </r>
  <r>
    <x v="2"/>
    <x v="37"/>
    <x v="2"/>
    <x v="2"/>
    <n v="6.5"/>
    <n v="300"/>
    <n v="129"/>
    <n v="4.8399999999999999E-2"/>
    <n v="2.1180000000000001E-2"/>
    <n v="2.7E-4"/>
    <n v="5.8900000000000003E-3"/>
    <n v="0.14668"/>
    <n v="0.26568000000000003"/>
  </r>
  <r>
    <x v="2"/>
    <x v="37"/>
    <x v="2"/>
    <x v="3"/>
    <n v="7.53"/>
    <n v="300"/>
    <n v="212.99997999999999"/>
    <n v="5.6070000000000002E-2"/>
    <n v="5.008E-2"/>
    <n v="1.1100000000000001E-3"/>
    <n v="1.73E-3"/>
    <n v="0.16991999999999999"/>
    <n v="0.43868000000000001"/>
  </r>
  <r>
    <x v="2"/>
    <x v="37"/>
    <x v="2"/>
    <x v="4"/>
    <n v="185.96"/>
    <n v="1260.94"/>
    <n v="8839.15625"/>
    <n v="5.8800499999999998"/>
    <n v="0"/>
    <n v="8.3357700000000001"/>
    <n v="2.6977199999999999"/>
    <n v="17.818349999999999"/>
    <n v="14.19083"/>
  </r>
  <r>
    <x v="2"/>
    <x v="37"/>
    <x v="2"/>
    <x v="5"/>
    <n v="80.069999999999993"/>
    <n v="400.73"/>
    <n v="1306.36914"/>
    <n v="0.80725000000000002"/>
    <n v="0.10675"/>
    <n v="0.43095"/>
    <n v="0.29635"/>
    <n v="2.4462199999999998"/>
    <n v="2.5246200000000001"/>
  </r>
  <r>
    <x v="2"/>
    <x v="37"/>
    <x v="2"/>
    <x v="6"/>
    <n v="149.11000000000001"/>
    <n v="391.79"/>
    <n v="2123.48047"/>
    <n v="1.4742500000000001"/>
    <n v="9.1240000000000002E-2"/>
    <n v="3.1980000000000001E-2"/>
    <n v="0.56916"/>
    <n v="4.4674199999999997"/>
    <n v="4.11599"/>
  </r>
  <r>
    <x v="2"/>
    <x v="37"/>
    <x v="2"/>
    <x v="7"/>
    <n v="25.61"/>
    <n v="300"/>
    <n v="713.99994000000004"/>
    <n v="0.19070999999999999"/>
    <n v="0.18090000000000001"/>
    <n v="1.4999999999999999E-4"/>
    <n v="7.11E-3"/>
    <n v="0.57791000000000003"/>
    <n v="1.47051"/>
  </r>
  <r>
    <x v="2"/>
    <x v="37"/>
    <x v="2"/>
    <x v="8"/>
    <n v="258.64"/>
    <n v="410.21"/>
    <n v="4561.5"/>
    <n v="2.7112599999999998"/>
    <n v="0.21296000000000001"/>
    <n v="0.26246000000000003"/>
    <n v="2.4735100000000001"/>
    <n v="8.2159399999999998"/>
    <n v="8.7933299999999992"/>
  </r>
  <r>
    <x v="2"/>
    <x v="37"/>
    <x v="2"/>
    <x v="9"/>
    <n v="46.48"/>
    <n v="337.58"/>
    <n v="908.08007999999995"/>
    <n v="0.41333999999999999"/>
    <n v="0.12864999999999999"/>
    <n v="4.2599999999999999E-3"/>
    <n v="0.13703000000000001"/>
    <n v="1.25254"/>
    <n v="1.8211900000000001"/>
  </r>
  <r>
    <x v="2"/>
    <x v="37"/>
    <x v="2"/>
    <x v="10"/>
    <n v="100.34"/>
    <n v="335.8"/>
    <n v="1541.30078"/>
    <n v="0.85362000000000005"/>
    <n v="9.0109999999999996E-2"/>
    <n v="2.5350000000000001E-2"/>
    <n v="0.23039000000000001"/>
    <n v="2.5870799999999998"/>
    <n v="3.09043"/>
  </r>
  <r>
    <x v="2"/>
    <x v="37"/>
    <x v="3"/>
    <x v="0"/>
    <n v="16.489999999999998"/>
    <n v="369.11"/>
    <n v="454"/>
    <n v="0.22828999999999999"/>
    <n v="8.3599999999999994E-2"/>
    <n v="4.5700000000000003E-3"/>
    <n v="6.5519999999999995E-2"/>
    <n v="0.69179000000000002"/>
    <n v="0.88110999999999995"/>
  </r>
  <r>
    <x v="2"/>
    <x v="37"/>
    <x v="3"/>
    <x v="1"/>
    <n v="35.04"/>
    <n v="300"/>
    <n v="456"/>
    <n v="0.26190999999999998"/>
    <n v="2.3400000000000001E-2"/>
    <n v="2.665E-2"/>
    <n v="0.24242"/>
    <n v="0.79388000000000003"/>
    <n v="0.93915000000000004"/>
  </r>
  <r>
    <x v="2"/>
    <x v="37"/>
    <x v="3"/>
    <x v="2"/>
    <n v="1.92"/>
    <n v="300"/>
    <n v="63"/>
    <n v="1.43E-2"/>
    <n v="1.282E-2"/>
    <n v="1.0000000000000001E-5"/>
    <n v="4.4000000000000002E-4"/>
    <n v="4.333E-2"/>
    <n v="0.12975"/>
  </r>
  <r>
    <x v="2"/>
    <x v="37"/>
    <x v="3"/>
    <x v="3"/>
    <n v="5.47"/>
    <n v="300"/>
    <n v="162"/>
    <n v="4.0730000000000002E-2"/>
    <n v="3.7190000000000001E-2"/>
    <n v="6.3000000000000003E-4"/>
    <n v="7.1000000000000002E-4"/>
    <n v="0.12343"/>
    <n v="0.33363999999999999"/>
  </r>
  <r>
    <x v="2"/>
    <x v="37"/>
    <x v="3"/>
    <x v="4"/>
    <n v="34.700000000000003"/>
    <n v="623.46"/>
    <n v="779.32030999999995"/>
    <n v="0.56318999999999997"/>
    <n v="1.0000000000000001E-5"/>
    <n v="0.10466"/>
    <n v="0.68023"/>
    <n v="1.7066600000000001"/>
    <n v="1.3624700000000001"/>
  </r>
  <r>
    <x v="2"/>
    <x v="37"/>
    <x v="3"/>
    <x v="5"/>
    <n v="4.59"/>
    <n v="485.82"/>
    <n v="160.32006999999999"/>
    <n v="8.5680000000000006E-2"/>
    <n v="1.5599999999999999E-2"/>
    <n v="9.7999999999999997E-3"/>
    <n v="7.7299999999999999E-3"/>
    <n v="0.25963000000000003"/>
    <n v="0.29568"/>
  </r>
  <r>
    <x v="2"/>
    <x v="37"/>
    <x v="3"/>
    <x v="6"/>
    <n v="67.040000000000006"/>
    <n v="402.51"/>
    <n v="809.03905999999995"/>
    <n v="0.64444999999999997"/>
    <n v="0"/>
    <n v="1.8839999999999999E-2"/>
    <n v="0.43625999999999998"/>
    <n v="1.95289"/>
    <n v="1.56341"/>
  </r>
  <r>
    <x v="2"/>
    <x v="37"/>
    <x v="3"/>
    <x v="7"/>
    <n v="14.89"/>
    <n v="300"/>
    <n v="432"/>
    <n v="0.11088000000000001"/>
    <n v="0.10688"/>
    <n v="4.0000000000000003E-5"/>
    <n v="1.7799999999999999E-3"/>
    <n v="0.33600000000000002"/>
    <n v="0.88971999999999996"/>
  </r>
  <r>
    <x v="2"/>
    <x v="37"/>
    <x v="3"/>
    <x v="8"/>
    <n v="61.74"/>
    <n v="313.79000000000002"/>
    <n v="994.72069999999997"/>
    <n v="0.49381999999999998"/>
    <n v="0.16167999999999999"/>
    <n v="3.3700000000000002E-3"/>
    <n v="0.11085"/>
    <n v="1.4964200000000001"/>
    <n v="2.0295899999999998"/>
  </r>
  <r>
    <x v="2"/>
    <x v="37"/>
    <x v="3"/>
    <x v="9"/>
    <n v="24.48"/>
    <n v="300"/>
    <n v="495"/>
    <n v="0.18229000000000001"/>
    <n v="9.6820000000000003E-2"/>
    <n v="2.4000000000000001E-4"/>
    <n v="3.1660000000000001E-2"/>
    <n v="0.55240999999999996"/>
    <n v="1.0194700000000001"/>
  </r>
  <r>
    <x v="2"/>
    <x v="37"/>
    <x v="3"/>
    <x v="10"/>
    <n v="8.75"/>
    <n v="335.79"/>
    <n v="261.91991999999999"/>
    <n v="8.7720000000000006E-2"/>
    <n v="5.5980000000000002E-2"/>
    <n v="1.8E-3"/>
    <n v="6.0400000000000002E-3"/>
    <n v="0.26588000000000001"/>
    <n v="0.52376999999999996"/>
  </r>
  <r>
    <x v="2"/>
    <x v="37"/>
    <x v="4"/>
    <x v="0"/>
    <n v="27.14"/>
    <n v="350.59"/>
    <n v="813.36035000000004"/>
    <n v="0.2787"/>
    <n v="0.14019999999999999"/>
    <n v="3.9899999999999996E-3"/>
    <n v="4.1959999999999997E-2"/>
    <n v="0.84455000000000002"/>
    <n v="1.60477"/>
  </r>
  <r>
    <x v="2"/>
    <x v="37"/>
    <x v="4"/>
    <x v="1"/>
    <n v="23.95"/>
    <n v="300"/>
    <n v="579"/>
    <n v="0.17823"/>
    <n v="9.5600000000000004E-2"/>
    <n v="1.37E-2"/>
    <n v="1.438E-2"/>
    <n v="0.54049999999999998"/>
    <n v="1.1924699999999999"/>
  </r>
  <r>
    <x v="2"/>
    <x v="37"/>
    <x v="4"/>
    <x v="2"/>
    <n v="7.17"/>
    <n v="300"/>
    <n v="222"/>
    <n v="5.339E-2"/>
    <n v="4.7449999999999999E-2"/>
    <n v="1.6000000000000001E-4"/>
    <n v="6.0000000000000002E-5"/>
    <n v="0.1618"/>
    <n v="0.45722000000000002"/>
  </r>
  <r>
    <x v="2"/>
    <x v="37"/>
    <x v="4"/>
    <x v="3"/>
    <n v="15.12"/>
    <n v="300"/>
    <n v="467.99997000000002"/>
    <n v="0.11259"/>
    <n v="9.962E-2"/>
    <n v="1.6000000000000001E-3"/>
    <n v="1.2800000000000001E-3"/>
    <n v="0.34118999999999999"/>
    <n v="0.96386000000000005"/>
  </r>
  <r>
    <x v="2"/>
    <x v="37"/>
    <x v="4"/>
    <x v="4"/>
    <n v="12.94"/>
    <n v="1258.48"/>
    <n v="604.07030999999995"/>
    <n v="0.35405999999999999"/>
    <n v="1.74E-3"/>
    <n v="0.17688999999999999"/>
    <n v="6.7030000000000006E-2"/>
    <n v="1.0739399999999999"/>
    <n v="0.97016000000000002"/>
  </r>
  <r>
    <x v="2"/>
    <x v="37"/>
    <x v="4"/>
    <x v="5"/>
    <n v="11.03"/>
    <n v="371.19"/>
    <n v="285.81981999999999"/>
    <n v="0.11731"/>
    <n v="2.947E-2"/>
    <n v="2.606E-2"/>
    <n v="3.8500000000000001E-3"/>
    <n v="0.35547000000000001"/>
    <n v="0.56213999999999997"/>
  </r>
  <r>
    <x v="2"/>
    <x v="37"/>
    <x v="4"/>
    <x v="6"/>
    <n v="2.4"/>
    <n v="407.64"/>
    <n v="44.839970000000001"/>
    <n v="3.0360000000000002E-2"/>
    <n v="5.5000000000000003E-4"/>
    <n v="1.4999999999999999E-4"/>
    <n v="2.2599999999999999E-3"/>
    <n v="9.2310000000000003E-2"/>
    <n v="8.6019999999999999E-2"/>
  </r>
  <r>
    <x v="2"/>
    <x v="37"/>
    <x v="4"/>
    <x v="7"/>
    <n v="36.92"/>
    <n v="300"/>
    <n v="1137"/>
    <n v="0.27493000000000001"/>
    <n v="0.25679000000000002"/>
    <n v="3.4000000000000002E-4"/>
    <n v="2.1199999999999999E-3"/>
    <n v="0.83313000000000004"/>
    <n v="2.3416899999999998"/>
  </r>
  <r>
    <x v="2"/>
    <x v="37"/>
    <x v="4"/>
    <x v="8"/>
    <n v="61.21"/>
    <n v="353.66"/>
    <n v="1881.48047"/>
    <n v="0.60675000000000001"/>
    <n v="0.30947999999999998"/>
    <n v="6.9650000000000004E-2"/>
    <n v="9.2179999999999998E-2"/>
    <n v="1.8386199999999999"/>
    <n v="3.7269199999999998"/>
  </r>
  <r>
    <x v="2"/>
    <x v="37"/>
    <x v="4"/>
    <x v="9"/>
    <n v="36.299999999999997"/>
    <n v="300.81"/>
    <n v="1076.90039"/>
    <n v="0.27198"/>
    <n v="0.24004"/>
    <n v="1.4599999999999999E-3"/>
    <n v="8.0000000000000002E-3"/>
    <n v="0.82416999999999996"/>
    <n v="2.21692"/>
  </r>
  <r>
    <x v="2"/>
    <x v="37"/>
    <x v="4"/>
    <x v="10"/>
    <n v="21.26"/>
    <n v="301.52999999999997"/>
    <n v="527.68017999999995"/>
    <n v="0.17529"/>
    <n v="0.12053"/>
    <n v="9.7000000000000005E-4"/>
    <n v="8.0800000000000004E-3"/>
    <n v="0.53164999999999996"/>
    <n v="1.0856399999999999"/>
  </r>
  <r>
    <x v="2"/>
    <x v="37"/>
    <x v="5"/>
    <x v="0"/>
    <n v="11.93"/>
    <n v="300"/>
    <n v="432"/>
    <n v="8.8840000000000002E-2"/>
    <n v="8.5809999999999997E-2"/>
    <n v="5.0000000000000002E-5"/>
    <n v="1.1900000000000001E-3"/>
    <n v="0.26921"/>
    <n v="0.88971999999999996"/>
  </r>
  <r>
    <x v="2"/>
    <x v="37"/>
    <x v="5"/>
    <x v="1"/>
    <n v="1.47"/>
    <n v="300"/>
    <n v="63"/>
    <n v="1.095E-2"/>
    <n v="8.3300000000000006E-3"/>
    <n v="1.8000000000000001E-4"/>
    <n v="5.5000000000000003E-4"/>
    <n v="3.3169999999999998E-2"/>
    <n v="0.12975"/>
  </r>
  <r>
    <x v="2"/>
    <x v="37"/>
    <x v="5"/>
    <x v="2"/>
    <n v="2.1"/>
    <n v="300"/>
    <n v="81"/>
    <n v="1.5640000000000001E-2"/>
    <n v="1.372E-2"/>
    <n v="0"/>
    <n v="4.0000000000000003E-5"/>
    <n v="4.7390000000000002E-2"/>
    <n v="0.16682"/>
  </r>
  <r>
    <x v="2"/>
    <x v="37"/>
    <x v="5"/>
    <x v="3"/>
    <n v="5.13"/>
    <n v="300"/>
    <n v="189"/>
    <n v="3.8199999999999998E-2"/>
    <n v="3.4799999999999998E-2"/>
    <n v="3.2000000000000003E-4"/>
    <n v="3.3E-4"/>
    <n v="0.11576"/>
    <n v="0.38924999999999998"/>
  </r>
  <r>
    <x v="2"/>
    <x v="37"/>
    <x v="5"/>
    <x v="4"/>
    <n v="1.87"/>
    <n v="743.89"/>
    <n v="66.949950000000001"/>
    <n v="5.2130000000000003E-2"/>
    <n v="0"/>
    <n v="2.0250000000000001E-2"/>
    <n v="2.8879999999999999E-2"/>
    <n v="0.15795999999999999"/>
    <n v="0.11347"/>
  </r>
  <r>
    <x v="2"/>
    <x v="37"/>
    <x v="5"/>
    <x v="5"/>
    <n v="1.91"/>
    <n v="315.83"/>
    <n v="72.640010000000004"/>
    <n v="1.553E-2"/>
    <n v="9.3500000000000007E-3"/>
    <n v="3.4099999999999998E-3"/>
    <n v="1.1900000000000001E-3"/>
    <n v="4.7070000000000001E-2"/>
    <n v="0.14815"/>
  </r>
  <r>
    <x v="2"/>
    <x v="37"/>
    <x v="5"/>
    <x v="6"/>
    <n v="0.17"/>
    <n v="300"/>
    <n v="6"/>
    <n v="1.2700000000000001E-3"/>
    <n v="0"/>
    <n v="3.0000000000000001E-5"/>
    <n v="1.4999999999999999E-4"/>
    <n v="3.8400000000000001E-3"/>
    <n v="1.2359999999999999E-2"/>
  </r>
  <r>
    <x v="2"/>
    <x v="37"/>
    <x v="5"/>
    <x v="7"/>
    <n v="8.9700000000000006"/>
    <n v="300"/>
    <n v="324"/>
    <n v="6.6799999999999998E-2"/>
    <n v="6.2939999999999996E-2"/>
    <n v="5.0000000000000002E-5"/>
    <n v="6.2E-4"/>
    <n v="0.20241000000000001"/>
    <n v="0.66729000000000005"/>
  </r>
  <r>
    <x v="2"/>
    <x v="37"/>
    <x v="5"/>
    <x v="8"/>
    <n v="10.35"/>
    <n v="301.72000000000003"/>
    <n v="380.16991999999999"/>
    <n v="7.7670000000000003E-2"/>
    <n v="7.0000000000000007E-2"/>
    <n v="4.0999999999999999E-4"/>
    <n v="1.81E-3"/>
    <n v="0.23535"/>
    <n v="0.78208"/>
  </r>
  <r>
    <x v="2"/>
    <x v="37"/>
    <x v="5"/>
    <x v="9"/>
    <n v="7.37"/>
    <n v="321.85000000000002"/>
    <n v="215.63989000000001"/>
    <n v="6.0920000000000002E-2"/>
    <n v="2.436E-2"/>
    <n v="5.6299999999999996E-3"/>
    <n v="4.3650000000000001E-2"/>
    <n v="0.18462000000000001"/>
    <n v="0.43891000000000002"/>
  </r>
  <r>
    <x v="2"/>
    <x v="37"/>
    <x v="5"/>
    <x v="10"/>
    <n v="5.28"/>
    <n v="300"/>
    <n v="198"/>
    <n v="3.9320000000000001E-2"/>
    <n v="3.8109999999999998E-2"/>
    <n v="1.0000000000000001E-5"/>
    <n v="1.6000000000000001E-4"/>
    <n v="0.11915000000000001"/>
    <n v="0.40778999999999999"/>
  </r>
  <r>
    <x v="2"/>
    <x v="37"/>
    <x v="6"/>
    <x v="0"/>
    <n v="18.57"/>
    <n v="315.08999999999997"/>
    <n v="466.33008000000001"/>
    <n v="0.19350999999999999"/>
    <n v="0.10537000000000001"/>
    <n v="1.48E-3"/>
    <n v="2.179E-2"/>
    <n v="0.58638999999999997"/>
    <n v="0.94704999999999995"/>
  </r>
  <r>
    <x v="2"/>
    <x v="37"/>
    <x v="6"/>
    <x v="1"/>
    <n v="22.98"/>
    <n v="340.73"/>
    <n v="514.50049000000001"/>
    <n v="0.21553"/>
    <n v="7.1779999999999997E-2"/>
    <n v="3.5090000000000003E-2"/>
    <n v="3.3770000000000001E-2"/>
    <n v="0.65222999999999998"/>
    <n v="1.0353600000000001"/>
  </r>
  <r>
    <x v="2"/>
    <x v="37"/>
    <x v="6"/>
    <x v="2"/>
    <n v="4.91"/>
    <n v="300"/>
    <n v="144"/>
    <n v="3.6560000000000002E-2"/>
    <n v="3.159E-2"/>
    <n v="5.0000000000000002E-5"/>
    <n v="1.2E-4"/>
    <n v="0.1108"/>
    <n v="0.29657"/>
  </r>
  <r>
    <x v="2"/>
    <x v="37"/>
    <x v="6"/>
    <x v="3"/>
    <n v="9.01"/>
    <n v="300"/>
    <n v="261"/>
    <n v="6.7089999999999997E-2"/>
    <n v="5.9560000000000002E-2"/>
    <n v="1.2700000000000001E-3"/>
    <n v="3.1E-4"/>
    <n v="0.20332"/>
    <n v="0.53754000000000002"/>
  </r>
  <r>
    <x v="2"/>
    <x v="37"/>
    <x v="6"/>
    <x v="4"/>
    <n v="38.99"/>
    <n v="792.64"/>
    <n v="1323.69922"/>
    <n v="0.79183000000000003"/>
    <n v="0"/>
    <n v="0.30051"/>
    <n v="0.50114000000000003"/>
    <n v="2.39947"/>
    <n v="2.2541899999999999"/>
  </r>
  <r>
    <x v="2"/>
    <x v="37"/>
    <x v="6"/>
    <x v="5"/>
    <n v="9.39"/>
    <n v="384.42"/>
    <n v="246.03003000000001"/>
    <n v="0.10748000000000001"/>
    <n v="2.708E-2"/>
    <n v="2.945E-2"/>
    <n v="1.736E-2"/>
    <n v="0.32569999999999999"/>
    <n v="0.48333999999999999"/>
  </r>
  <r>
    <x v="2"/>
    <x v="37"/>
    <x v="6"/>
    <x v="6"/>
    <n v="14.36"/>
    <n v="588.9"/>
    <n v="58.890140000000002"/>
    <n v="0.18142"/>
    <n v="0"/>
    <n v="6.0200000000000002E-3"/>
    <n v="5.466E-2"/>
    <n v="0.55291999999999997"/>
    <n v="0.10432"/>
  </r>
  <r>
    <x v="2"/>
    <x v="37"/>
    <x v="6"/>
    <x v="7"/>
    <n v="27.43"/>
    <n v="300"/>
    <n v="798.00005999999996"/>
    <n v="0.20426"/>
    <n v="0.19264000000000001"/>
    <n v="6.4000000000000005E-4"/>
    <n v="2.2499999999999998E-3"/>
    <n v="0.61897999999999997"/>
    <n v="1.64351"/>
  </r>
  <r>
    <x v="2"/>
    <x v="37"/>
    <x v="6"/>
    <x v="8"/>
    <n v="65.45"/>
    <n v="348.75"/>
    <n v="1220.63086"/>
    <n v="0.58923999999999999"/>
    <n v="0.22586000000000001"/>
    <n v="6.0249999999999998E-2"/>
    <n v="0.11650000000000001"/>
    <n v="1.7855700000000001"/>
    <n v="2.4094600000000002"/>
  </r>
  <r>
    <x v="2"/>
    <x v="37"/>
    <x v="6"/>
    <x v="9"/>
    <n v="26.26"/>
    <n v="300.43"/>
    <n v="757.08007999999995"/>
    <n v="0.20215"/>
    <n v="0.17921000000000001"/>
    <n v="8.7000000000000001E-4"/>
    <n v="3.2100000000000002E-3"/>
    <n v="0.61256999999999995"/>
    <n v="1.5588299999999999"/>
  </r>
  <r>
    <x v="2"/>
    <x v="37"/>
    <x v="6"/>
    <x v="10"/>
    <n v="21.83"/>
    <n v="300"/>
    <n v="624"/>
    <n v="0.16384000000000001"/>
    <n v="0.14685000000000001"/>
    <n v="3.2000000000000003E-4"/>
    <n v="1.91E-3"/>
    <n v="0.49680999999999997"/>
    <n v="1.28515"/>
  </r>
  <r>
    <x v="2"/>
    <x v="37"/>
    <x v="7"/>
    <x v="0"/>
    <n v="34.94"/>
    <n v="338.64"/>
    <n v="596"/>
    <n v="0.31040000000000001"/>
    <n v="4.691E-2"/>
    <n v="3.5100000000000001E-3"/>
    <n v="0.1038"/>
    <n v="0.94060999999999995"/>
    <n v="1.18435"/>
  </r>
  <r>
    <x v="2"/>
    <x v="37"/>
    <x v="7"/>
    <x v="1"/>
    <n v="30.96"/>
    <n v="300"/>
    <n v="441.00002999999998"/>
    <n v="0.23055"/>
    <n v="2.5329999999999998E-2"/>
    <n v="3.6659999999999998E-2"/>
    <n v="8.659E-2"/>
    <n v="0.69862999999999997"/>
    <n v="0.90825"/>
  </r>
  <r>
    <x v="2"/>
    <x v="37"/>
    <x v="7"/>
    <x v="2"/>
    <n v="3.18"/>
    <n v="300"/>
    <n v="69"/>
    <n v="2.368E-2"/>
    <n v="1.1089999999999999E-2"/>
    <n v="4.0999999999999999E-4"/>
    <n v="7.2199999999999999E-3"/>
    <n v="7.1760000000000004E-2"/>
    <n v="0.14210999999999999"/>
  </r>
  <r>
    <x v="2"/>
    <x v="37"/>
    <x v="7"/>
    <x v="3"/>
    <n v="4.22"/>
    <n v="300"/>
    <n v="129"/>
    <n v="3.143E-2"/>
    <n v="2.8819999999999998E-2"/>
    <n v="5.0000000000000001E-4"/>
    <n v="3.8999999999999999E-4"/>
    <n v="9.5229999999999995E-2"/>
    <n v="0.26568000000000003"/>
  </r>
  <r>
    <x v="2"/>
    <x v="37"/>
    <x v="7"/>
    <x v="4"/>
    <n v="45.78"/>
    <n v="1225.6500000000001"/>
    <n v="2500.33203"/>
    <n v="1.3849100000000001"/>
    <n v="0"/>
    <n v="0.53117999999999999"/>
    <n v="2.07538"/>
    <n v="4.1966900000000003"/>
    <n v="3.9912700000000001"/>
  </r>
  <r>
    <x v="2"/>
    <x v="37"/>
    <x v="7"/>
    <x v="5"/>
    <n v="15.91"/>
    <n v="1079.8499999999999"/>
    <n v="820.68944999999997"/>
    <n v="0.49099999999999999"/>
    <n v="1.2460000000000001E-2"/>
    <n v="0.53310999999999997"/>
    <n v="7.9289999999999999E-2"/>
    <n v="1.48787"/>
    <n v="1.33531"/>
  </r>
  <r>
    <x v="2"/>
    <x v="37"/>
    <x v="7"/>
    <x v="6"/>
    <n v="41.58"/>
    <n v="378.43"/>
    <n v="688.74023"/>
    <n v="0.40445999999999999"/>
    <n v="4.9730000000000003E-2"/>
    <n v="2.682E-2"/>
    <n v="0.28947000000000001"/>
    <n v="1.22566"/>
    <n v="1.35433"/>
  </r>
  <r>
    <x v="2"/>
    <x v="37"/>
    <x v="7"/>
    <x v="7"/>
    <n v="15.43"/>
    <n v="300"/>
    <n v="459"/>
    <n v="0.1149"/>
    <n v="0.10996"/>
    <n v="1.1E-4"/>
    <n v="3.4499999999999999E-3"/>
    <n v="0.34819"/>
    <n v="0.94533"/>
  </r>
  <r>
    <x v="2"/>
    <x v="37"/>
    <x v="7"/>
    <x v="8"/>
    <n v="105.08"/>
    <n v="338.97"/>
    <n v="1616.8906199999999"/>
    <n v="0.89646999999999999"/>
    <n v="7.3139999999999997E-2"/>
    <n v="0.10940999999999999"/>
    <n v="0.3387"/>
    <n v="2.71658"/>
    <n v="3.24505"/>
  </r>
  <r>
    <x v="2"/>
    <x v="37"/>
    <x v="7"/>
    <x v="9"/>
    <n v="8.5399999999999991"/>
    <n v="300"/>
    <n v="252"/>
    <n v="6.3589999999999994E-2"/>
    <n v="6.1949999999999998E-2"/>
    <n v="4.0000000000000003E-5"/>
    <n v="1.8799999999999999E-3"/>
    <n v="0.19270999999999999"/>
    <n v="0.51900000000000002"/>
  </r>
  <r>
    <x v="2"/>
    <x v="37"/>
    <x v="7"/>
    <x v="10"/>
    <n v="16.420000000000002"/>
    <n v="394.67"/>
    <n v="497.27978999999999"/>
    <n v="0.19470999999999999"/>
    <n v="6.7640000000000006E-2"/>
    <n v="4.8999999999999998E-4"/>
    <n v="6.2990000000000004E-2"/>
    <n v="0.59003000000000005"/>
    <n v="0.96896000000000004"/>
  </r>
  <r>
    <x v="2"/>
    <x v="37"/>
    <x v="8"/>
    <x v="0"/>
    <n v="105.67"/>
    <n v="364.92"/>
    <n v="1674.98035"/>
    <n v="1.01298"/>
    <n v="0.15892000000000001"/>
    <n v="0.42220999999999997"/>
    <n v="0.32418999999999998"/>
    <n v="3.0696400000000001"/>
    <n v="3.32525"/>
  </r>
  <r>
    <x v="2"/>
    <x v="37"/>
    <x v="8"/>
    <x v="1"/>
    <n v="29.25"/>
    <n v="327.56"/>
    <n v="501.16012999999998"/>
    <n v="0.27444000000000002"/>
    <n v="0.20596"/>
    <n v="4.5599999999999998E-3"/>
    <n v="1.618E-2"/>
    <n v="0.83692"/>
    <n v="1.0082599999999999"/>
  </r>
  <r>
    <x v="2"/>
    <x v="37"/>
    <x v="8"/>
    <x v="2"/>
    <n v="45.72"/>
    <n v="300"/>
    <n v="479.99997000000002"/>
    <n v="0.34045999999999998"/>
    <n v="2.5319999999999999E-2"/>
    <n v="4.7999999999999996E-3"/>
    <n v="2.274E-2"/>
    <n v="1.0317099999999999"/>
    <n v="0.98858000000000001"/>
  </r>
  <r>
    <x v="2"/>
    <x v="37"/>
    <x v="8"/>
    <x v="3"/>
    <n v="12.23"/>
    <n v="300"/>
    <n v="315"/>
    <n v="9.1069999999999998E-2"/>
    <n v="7.4200000000000002E-2"/>
    <n v="4.5500000000000002E-3"/>
    <n v="2.4599999999999999E-3"/>
    <n v="0.27598"/>
    <n v="0.64875000000000005"/>
  </r>
  <r>
    <x v="2"/>
    <x v="37"/>
    <x v="8"/>
    <x v="4"/>
    <n v="275.64"/>
    <n v="783.02"/>
    <n v="6835.8125"/>
    <n v="5.2349399999999999"/>
    <n v="0"/>
    <n v="3.0256400000000001"/>
    <n v="2.6760000000000002"/>
    <n v="15.86805"/>
    <n v="11.76108"/>
  </r>
  <r>
    <x v="2"/>
    <x v="37"/>
    <x v="8"/>
    <x v="5"/>
    <n v="192.72"/>
    <n v="469.63"/>
    <n v="3310.9218799999999"/>
    <n v="2.2951100000000002"/>
    <n v="2.6689999999999998E-2"/>
    <n v="2.9512200000000002"/>
    <n v="0.40732000000000002"/>
    <n v="6.9548699999999997"/>
    <n v="6.1646400000000003"/>
  </r>
  <r>
    <x v="2"/>
    <x v="37"/>
    <x v="8"/>
    <x v="6"/>
    <n v="478.55"/>
    <n v="423.94"/>
    <n v="4905"/>
    <n v="5.0688500000000003"/>
    <n v="-3.1E-4"/>
    <n v="0.51907999999999999"/>
    <n v="2.0306999999999999"/>
    <n v="15.36164"/>
    <n v="9.3128899999999994"/>
  </r>
  <r>
    <x v="2"/>
    <x v="37"/>
    <x v="8"/>
    <x v="7"/>
    <n v="33.08"/>
    <n v="300"/>
    <n v="921"/>
    <n v="0.24634"/>
    <n v="0.23272000000000001"/>
    <n v="2.9E-4"/>
    <n v="3.5400000000000002E-3"/>
    <n v="0.74646999999999997"/>
    <n v="1.89683"/>
  </r>
  <r>
    <x v="2"/>
    <x v="37"/>
    <x v="8"/>
    <x v="8"/>
    <n v="399.93"/>
    <n v="360.23"/>
    <n v="4614.4843799999999"/>
    <n v="3.9194800000000001"/>
    <n v="0.29921999999999999"/>
    <n v="0.48526999999999998"/>
    <n v="1.00247"/>
    <n v="11.877840000000001"/>
    <n v="9.1048500000000008"/>
  </r>
  <r>
    <x v="2"/>
    <x v="37"/>
    <x v="8"/>
    <x v="9"/>
    <n v="41.61"/>
    <n v="300"/>
    <n v="1026"/>
    <n v="0.30986000000000002"/>
    <n v="0.25381999999999999"/>
    <n v="3.9300000000000003E-3"/>
    <n v="1.2829999999999999E-2"/>
    <n v="0.93896000000000002"/>
    <n v="2.1130800000000001"/>
  </r>
  <r>
    <x v="2"/>
    <x v="37"/>
    <x v="8"/>
    <x v="10"/>
    <n v="173.31"/>
    <n v="338.41"/>
    <n v="1932.33215"/>
    <n v="1.4995000000000001"/>
    <n v="0.18164"/>
    <n v="3.245E-2"/>
    <n v="0.16736000000000001"/>
    <n v="4.5508499999999996"/>
    <n v="3.8980199999999998"/>
  </r>
  <r>
    <x v="3"/>
    <x v="0"/>
    <x v="0"/>
    <x v="0"/>
    <n v="0"/>
    <n v="200"/>
    <n v="0"/>
    <n v="0"/>
    <n v="0"/>
    <n v="0"/>
    <n v="0"/>
    <n v="0"/>
    <n v="0"/>
  </r>
  <r>
    <x v="3"/>
    <x v="0"/>
    <x v="0"/>
    <x v="1"/>
    <n v="0"/>
    <n v="200"/>
    <n v="0"/>
    <n v="0"/>
    <n v="0"/>
    <n v="0"/>
    <n v="0"/>
    <n v="0"/>
    <n v="0"/>
  </r>
  <r>
    <x v="3"/>
    <x v="0"/>
    <x v="0"/>
    <x v="2"/>
    <n v="0"/>
    <n v="200"/>
    <n v="0"/>
    <n v="0"/>
    <n v="0"/>
    <n v="0"/>
    <n v="0"/>
    <n v="0"/>
    <n v="0"/>
  </r>
  <r>
    <x v="3"/>
    <x v="0"/>
    <x v="0"/>
    <x v="3"/>
    <n v="0"/>
    <n v="200"/>
    <n v="0"/>
    <n v="0"/>
    <n v="0"/>
    <n v="0"/>
    <n v="0"/>
    <n v="0"/>
    <n v="0"/>
  </r>
  <r>
    <x v="3"/>
    <x v="0"/>
    <x v="0"/>
    <x v="4"/>
    <n v="0"/>
    <n v="200"/>
    <n v="0"/>
    <n v="0"/>
    <n v="0"/>
    <n v="0"/>
    <n v="0"/>
    <n v="0"/>
    <n v="0"/>
  </r>
  <r>
    <x v="3"/>
    <x v="0"/>
    <x v="0"/>
    <x v="5"/>
    <n v="0"/>
    <n v="200"/>
    <n v="0"/>
    <n v="0"/>
    <n v="0"/>
    <n v="0"/>
    <n v="0"/>
    <n v="0"/>
    <n v="0"/>
  </r>
  <r>
    <x v="3"/>
    <x v="0"/>
    <x v="0"/>
    <x v="6"/>
    <n v="0"/>
    <n v="200"/>
    <n v="0"/>
    <n v="0"/>
    <n v="0"/>
    <n v="0"/>
    <n v="0"/>
    <n v="0"/>
    <n v="0"/>
  </r>
  <r>
    <x v="3"/>
    <x v="0"/>
    <x v="0"/>
    <x v="7"/>
    <n v="0"/>
    <n v="200"/>
    <n v="0"/>
    <n v="0"/>
    <n v="0"/>
    <n v="0"/>
    <n v="0"/>
    <n v="0"/>
    <n v="0"/>
  </r>
  <r>
    <x v="3"/>
    <x v="0"/>
    <x v="0"/>
    <x v="8"/>
    <n v="0"/>
    <n v="200"/>
    <n v="0"/>
    <n v="0"/>
    <n v="0"/>
    <n v="0"/>
    <n v="0"/>
    <n v="0"/>
    <n v="0"/>
  </r>
  <r>
    <x v="3"/>
    <x v="0"/>
    <x v="0"/>
    <x v="9"/>
    <n v="0"/>
    <n v="200"/>
    <n v="0"/>
    <n v="0"/>
    <n v="0"/>
    <n v="0"/>
    <n v="0"/>
    <n v="0"/>
    <n v="0"/>
  </r>
  <r>
    <x v="3"/>
    <x v="0"/>
    <x v="0"/>
    <x v="10"/>
    <n v="0"/>
    <n v="200"/>
    <n v="0"/>
    <n v="0"/>
    <n v="0"/>
    <n v="0"/>
    <n v="0"/>
    <n v="0"/>
    <n v="0"/>
  </r>
  <r>
    <x v="3"/>
    <x v="0"/>
    <x v="1"/>
    <x v="0"/>
    <n v="6.24"/>
    <n v="200"/>
    <n v="1247.62122"/>
    <n v="3.0329999999999999E-2"/>
    <n v="1.5339999999999999E-2"/>
    <n v="8.8000000000000003E-4"/>
    <n v="1.159E-2"/>
    <n v="0.1011"/>
    <n v="0"/>
  </r>
  <r>
    <x v="3"/>
    <x v="0"/>
    <x v="1"/>
    <x v="1"/>
    <n v="6.58"/>
    <n v="200"/>
    <n v="1315.1495399999999"/>
    <n v="3.1969999999999998E-2"/>
    <n v="8.26E-3"/>
    <n v="5.2500000000000003E-3"/>
    <n v="2.0469999999999999E-2"/>
    <n v="0.10657"/>
    <n v="0"/>
  </r>
  <r>
    <x v="3"/>
    <x v="0"/>
    <x v="1"/>
    <x v="2"/>
    <n v="0"/>
    <n v="200"/>
    <n v="0"/>
    <n v="0"/>
    <n v="0"/>
    <n v="0"/>
    <n v="0"/>
    <n v="0"/>
    <n v="0"/>
  </r>
  <r>
    <x v="3"/>
    <x v="0"/>
    <x v="1"/>
    <x v="3"/>
    <n v="0"/>
    <n v="200"/>
    <n v="0"/>
    <n v="0"/>
    <n v="0"/>
    <n v="0"/>
    <n v="0"/>
    <n v="0"/>
    <n v="0"/>
  </r>
  <r>
    <x v="3"/>
    <x v="0"/>
    <x v="1"/>
    <x v="4"/>
    <n v="0"/>
    <n v="200"/>
    <n v="0"/>
    <n v="0"/>
    <n v="0"/>
    <n v="0"/>
    <n v="0"/>
    <n v="0"/>
    <n v="0"/>
  </r>
  <r>
    <x v="3"/>
    <x v="0"/>
    <x v="1"/>
    <x v="5"/>
    <n v="0"/>
    <n v="200"/>
    <n v="0"/>
    <n v="0"/>
    <n v="0"/>
    <n v="0"/>
    <n v="0"/>
    <n v="0"/>
    <n v="0"/>
  </r>
  <r>
    <x v="3"/>
    <x v="0"/>
    <x v="1"/>
    <x v="6"/>
    <n v="0"/>
    <n v="200"/>
    <n v="0"/>
    <n v="0"/>
    <n v="0"/>
    <n v="0"/>
    <n v="0"/>
    <n v="0"/>
    <n v="0"/>
  </r>
  <r>
    <x v="3"/>
    <x v="0"/>
    <x v="1"/>
    <x v="7"/>
    <n v="0"/>
    <n v="200"/>
    <n v="0"/>
    <n v="0"/>
    <n v="0"/>
    <n v="0"/>
    <n v="0"/>
    <n v="0"/>
    <n v="0"/>
  </r>
  <r>
    <x v="3"/>
    <x v="0"/>
    <x v="1"/>
    <x v="8"/>
    <n v="0"/>
    <n v="200"/>
    <n v="0"/>
    <n v="0"/>
    <n v="0"/>
    <n v="0"/>
    <n v="0"/>
    <n v="0"/>
    <n v="0"/>
  </r>
  <r>
    <x v="3"/>
    <x v="0"/>
    <x v="1"/>
    <x v="9"/>
    <n v="0"/>
    <n v="200"/>
    <n v="0"/>
    <n v="0"/>
    <n v="0"/>
    <n v="0"/>
    <n v="0"/>
    <n v="0"/>
    <n v="0"/>
  </r>
  <r>
    <x v="3"/>
    <x v="0"/>
    <x v="1"/>
    <x v="10"/>
    <n v="0"/>
    <n v="200"/>
    <n v="0"/>
    <n v="0"/>
    <n v="0"/>
    <n v="0"/>
    <n v="0"/>
    <n v="0"/>
    <n v="0"/>
  </r>
  <r>
    <x v="3"/>
    <x v="0"/>
    <x v="2"/>
    <x v="0"/>
    <n v="0"/>
    <n v="200"/>
    <n v="0"/>
    <n v="0"/>
    <n v="0"/>
    <n v="0"/>
    <n v="0"/>
    <n v="0"/>
    <n v="0"/>
  </r>
  <r>
    <x v="3"/>
    <x v="0"/>
    <x v="2"/>
    <x v="1"/>
    <n v="181.13"/>
    <n v="200"/>
    <n v="36225.5"/>
    <n v="0.88066"/>
    <n v="0.27022000000000002"/>
    <n v="0.17468"/>
    <n v="0.58530000000000004"/>
    <n v="2.93553"/>
    <n v="0"/>
  </r>
  <r>
    <x v="3"/>
    <x v="0"/>
    <x v="2"/>
    <x v="2"/>
    <n v="0"/>
    <n v="200"/>
    <n v="0"/>
    <n v="0"/>
    <n v="0"/>
    <n v="0"/>
    <n v="0"/>
    <n v="0"/>
    <n v="0"/>
  </r>
  <r>
    <x v="3"/>
    <x v="0"/>
    <x v="2"/>
    <x v="3"/>
    <n v="0"/>
    <n v="200"/>
    <n v="0"/>
    <n v="0"/>
    <n v="0"/>
    <n v="0"/>
    <n v="0"/>
    <n v="0"/>
    <n v="0"/>
  </r>
  <r>
    <x v="3"/>
    <x v="0"/>
    <x v="2"/>
    <x v="4"/>
    <n v="0"/>
    <n v="200"/>
    <n v="0"/>
    <n v="0"/>
    <n v="0"/>
    <n v="0"/>
    <n v="0"/>
    <n v="0"/>
    <n v="0"/>
  </r>
  <r>
    <x v="3"/>
    <x v="0"/>
    <x v="2"/>
    <x v="5"/>
    <n v="0"/>
    <n v="200"/>
    <n v="0"/>
    <n v="0"/>
    <n v="0"/>
    <n v="0"/>
    <n v="0"/>
    <n v="0"/>
    <n v="0"/>
  </r>
  <r>
    <x v="3"/>
    <x v="0"/>
    <x v="2"/>
    <x v="6"/>
    <n v="2.04"/>
    <n v="200"/>
    <n v="408.46548000000001"/>
    <n v="9.9299999999999996E-3"/>
    <n v="1.2E-4"/>
    <n v="8.0000000000000004E-4"/>
    <n v="6.6499999999999997E-3"/>
    <n v="3.3099999999999997E-2"/>
    <n v="0"/>
  </r>
  <r>
    <x v="3"/>
    <x v="0"/>
    <x v="2"/>
    <x v="7"/>
    <n v="0"/>
    <n v="200"/>
    <n v="0"/>
    <n v="0"/>
    <n v="0"/>
    <n v="0"/>
    <n v="0"/>
    <n v="0"/>
    <n v="0"/>
  </r>
  <r>
    <x v="3"/>
    <x v="0"/>
    <x v="2"/>
    <x v="8"/>
    <n v="0"/>
    <n v="200"/>
    <n v="0"/>
    <n v="0"/>
    <n v="0"/>
    <n v="0"/>
    <n v="0"/>
    <n v="0"/>
    <n v="0"/>
  </r>
  <r>
    <x v="3"/>
    <x v="0"/>
    <x v="2"/>
    <x v="9"/>
    <n v="0"/>
    <n v="200"/>
    <n v="0"/>
    <n v="0"/>
    <n v="0"/>
    <n v="0"/>
    <n v="0"/>
    <n v="0"/>
    <n v="0"/>
  </r>
  <r>
    <x v="3"/>
    <x v="0"/>
    <x v="2"/>
    <x v="10"/>
    <n v="0.71"/>
    <n v="200"/>
    <n v="141.91399000000001"/>
    <n v="3.4499999999999999E-3"/>
    <n v="1.66E-3"/>
    <n v="1.6000000000000001E-4"/>
    <n v="1.07E-3"/>
    <n v="1.15E-2"/>
    <n v="0"/>
  </r>
  <r>
    <x v="3"/>
    <x v="0"/>
    <x v="3"/>
    <x v="0"/>
    <n v="0"/>
    <n v="200"/>
    <n v="0"/>
    <n v="0"/>
    <n v="0"/>
    <n v="0"/>
    <n v="0"/>
    <n v="0"/>
    <n v="0"/>
  </r>
  <r>
    <x v="3"/>
    <x v="0"/>
    <x v="3"/>
    <x v="1"/>
    <n v="169.89"/>
    <n v="200"/>
    <n v="33978.539060000003"/>
    <n v="0.82604"/>
    <n v="0.26395999999999997"/>
    <n v="5.7250000000000002E-2"/>
    <n v="0.39906999999999998"/>
    <n v="2.75345"/>
    <n v="0"/>
  </r>
  <r>
    <x v="3"/>
    <x v="0"/>
    <x v="3"/>
    <x v="2"/>
    <n v="0"/>
    <n v="200"/>
    <n v="0"/>
    <n v="0"/>
    <n v="0"/>
    <n v="0"/>
    <n v="0"/>
    <n v="0"/>
    <n v="0"/>
  </r>
  <r>
    <x v="3"/>
    <x v="0"/>
    <x v="3"/>
    <x v="3"/>
    <n v="0"/>
    <n v="200"/>
    <n v="0"/>
    <n v="0"/>
    <n v="0"/>
    <n v="0"/>
    <n v="0"/>
    <n v="0"/>
    <n v="0"/>
  </r>
  <r>
    <x v="3"/>
    <x v="0"/>
    <x v="3"/>
    <x v="4"/>
    <n v="0"/>
    <n v="200"/>
    <n v="0"/>
    <n v="0"/>
    <n v="0"/>
    <n v="0"/>
    <n v="0"/>
    <n v="0"/>
    <n v="0"/>
  </r>
  <r>
    <x v="3"/>
    <x v="0"/>
    <x v="3"/>
    <x v="5"/>
    <n v="0"/>
    <n v="200"/>
    <n v="0"/>
    <n v="0"/>
    <n v="0"/>
    <n v="0"/>
    <n v="0"/>
    <n v="0"/>
    <n v="0"/>
  </r>
  <r>
    <x v="3"/>
    <x v="0"/>
    <x v="3"/>
    <x v="6"/>
    <n v="0"/>
    <n v="200"/>
    <n v="0"/>
    <n v="0"/>
    <n v="0"/>
    <n v="0"/>
    <n v="0"/>
    <n v="0"/>
    <n v="0"/>
  </r>
  <r>
    <x v="3"/>
    <x v="0"/>
    <x v="3"/>
    <x v="7"/>
    <n v="0"/>
    <n v="200"/>
    <n v="0"/>
    <n v="0"/>
    <n v="0"/>
    <n v="0"/>
    <n v="0"/>
    <n v="0"/>
    <n v="0"/>
  </r>
  <r>
    <x v="3"/>
    <x v="0"/>
    <x v="3"/>
    <x v="8"/>
    <n v="0"/>
    <n v="200"/>
    <n v="0"/>
    <n v="0"/>
    <n v="0"/>
    <n v="0"/>
    <n v="0"/>
    <n v="0"/>
    <n v="0"/>
  </r>
  <r>
    <x v="3"/>
    <x v="0"/>
    <x v="3"/>
    <x v="9"/>
    <n v="0"/>
    <n v="200"/>
    <n v="0"/>
    <n v="0"/>
    <n v="0"/>
    <n v="0"/>
    <n v="0"/>
    <n v="0"/>
    <n v="0"/>
  </r>
  <r>
    <x v="3"/>
    <x v="0"/>
    <x v="3"/>
    <x v="10"/>
    <n v="0"/>
    <n v="200"/>
    <n v="0"/>
    <n v="0"/>
    <n v="0"/>
    <n v="0"/>
    <n v="0"/>
    <n v="0"/>
    <n v="0"/>
  </r>
  <r>
    <x v="3"/>
    <x v="0"/>
    <x v="4"/>
    <x v="0"/>
    <n v="0"/>
    <n v="200"/>
    <n v="0"/>
    <n v="0"/>
    <n v="0"/>
    <n v="0"/>
    <n v="0"/>
    <n v="0"/>
    <n v="0"/>
  </r>
  <r>
    <x v="3"/>
    <x v="0"/>
    <x v="4"/>
    <x v="1"/>
    <n v="29.06"/>
    <n v="200"/>
    <n v="5812.35059"/>
    <n v="0.14130000000000001"/>
    <n v="4.2889999999999998E-2"/>
    <n v="1.6E-2"/>
    <n v="1.6789999999999999E-2"/>
    <n v="0.47099999999999997"/>
    <n v="0"/>
  </r>
  <r>
    <x v="3"/>
    <x v="0"/>
    <x v="4"/>
    <x v="2"/>
    <n v="0"/>
    <n v="200"/>
    <n v="0"/>
    <n v="0"/>
    <n v="0"/>
    <n v="0"/>
    <n v="0"/>
    <n v="0"/>
    <n v="0"/>
  </r>
  <r>
    <x v="3"/>
    <x v="0"/>
    <x v="4"/>
    <x v="3"/>
    <n v="0"/>
    <n v="200"/>
    <n v="0"/>
    <n v="0"/>
    <n v="0"/>
    <n v="0"/>
    <n v="0"/>
    <n v="0"/>
    <n v="0"/>
  </r>
  <r>
    <x v="3"/>
    <x v="0"/>
    <x v="4"/>
    <x v="4"/>
    <n v="0"/>
    <n v="200"/>
    <n v="0"/>
    <n v="0"/>
    <n v="0"/>
    <n v="0"/>
    <n v="0"/>
    <n v="0"/>
    <n v="0"/>
  </r>
  <r>
    <x v="3"/>
    <x v="0"/>
    <x v="4"/>
    <x v="5"/>
    <n v="0"/>
    <n v="200"/>
    <n v="0"/>
    <n v="0"/>
    <n v="0"/>
    <n v="0"/>
    <n v="0"/>
    <n v="0"/>
    <n v="0"/>
  </r>
  <r>
    <x v="3"/>
    <x v="0"/>
    <x v="4"/>
    <x v="6"/>
    <n v="2.4900000000000002"/>
    <n v="200"/>
    <n v="498.22498000000002"/>
    <n v="1.2109999999999999E-2"/>
    <n v="1.0000000000000001E-5"/>
    <n v="2.1000000000000001E-4"/>
    <n v="3.2799999999999999E-3"/>
    <n v="4.0370000000000003E-2"/>
    <n v="0"/>
  </r>
  <r>
    <x v="3"/>
    <x v="0"/>
    <x v="4"/>
    <x v="7"/>
    <n v="0"/>
    <n v="200"/>
    <n v="0"/>
    <n v="0"/>
    <n v="0"/>
    <n v="0"/>
    <n v="0"/>
    <n v="0"/>
    <n v="0"/>
  </r>
  <r>
    <x v="3"/>
    <x v="0"/>
    <x v="4"/>
    <x v="8"/>
    <n v="0"/>
    <n v="200"/>
    <n v="0"/>
    <n v="0"/>
    <n v="0"/>
    <n v="0"/>
    <n v="0"/>
    <n v="0"/>
    <n v="0"/>
  </r>
  <r>
    <x v="3"/>
    <x v="0"/>
    <x v="4"/>
    <x v="9"/>
    <n v="0"/>
    <n v="200"/>
    <n v="0"/>
    <n v="0"/>
    <n v="0"/>
    <n v="0"/>
    <n v="0"/>
    <n v="0"/>
    <n v="0"/>
  </r>
  <r>
    <x v="3"/>
    <x v="0"/>
    <x v="4"/>
    <x v="10"/>
    <n v="0"/>
    <n v="200"/>
    <n v="0"/>
    <n v="0"/>
    <n v="0"/>
    <n v="0"/>
    <n v="0"/>
    <n v="0"/>
    <n v="0"/>
  </r>
  <r>
    <x v="3"/>
    <x v="0"/>
    <x v="5"/>
    <x v="0"/>
    <n v="0"/>
    <n v="200"/>
    <n v="0"/>
    <n v="0"/>
    <n v="0"/>
    <n v="0"/>
    <n v="0"/>
    <n v="0"/>
    <n v="0"/>
  </r>
  <r>
    <x v="3"/>
    <x v="0"/>
    <x v="5"/>
    <x v="1"/>
    <n v="18.12"/>
    <n v="200"/>
    <n v="3624.2785600000002"/>
    <n v="8.8109999999999994E-2"/>
    <n v="2.274E-2"/>
    <n v="5.0800000000000003E-3"/>
    <n v="1.558E-2"/>
    <n v="0.29369000000000001"/>
    <n v="0"/>
  </r>
  <r>
    <x v="3"/>
    <x v="0"/>
    <x v="5"/>
    <x v="2"/>
    <n v="0"/>
    <n v="200"/>
    <n v="0"/>
    <n v="0"/>
    <n v="0"/>
    <n v="0"/>
    <n v="0"/>
    <n v="0"/>
    <n v="0"/>
  </r>
  <r>
    <x v="3"/>
    <x v="0"/>
    <x v="5"/>
    <x v="3"/>
    <n v="0"/>
    <n v="200"/>
    <n v="0"/>
    <n v="0"/>
    <n v="0"/>
    <n v="0"/>
    <n v="0"/>
    <n v="0"/>
    <n v="0"/>
  </r>
  <r>
    <x v="3"/>
    <x v="0"/>
    <x v="5"/>
    <x v="4"/>
    <n v="0"/>
    <n v="200"/>
    <n v="0"/>
    <n v="0"/>
    <n v="0"/>
    <n v="0"/>
    <n v="0"/>
    <n v="0"/>
    <n v="0"/>
  </r>
  <r>
    <x v="3"/>
    <x v="0"/>
    <x v="5"/>
    <x v="5"/>
    <n v="0"/>
    <n v="200"/>
    <n v="0"/>
    <n v="0"/>
    <n v="0"/>
    <n v="0"/>
    <n v="0"/>
    <n v="0"/>
    <n v="0"/>
  </r>
  <r>
    <x v="3"/>
    <x v="0"/>
    <x v="5"/>
    <x v="6"/>
    <n v="0"/>
    <n v="200"/>
    <n v="0"/>
    <n v="0"/>
    <n v="0"/>
    <n v="0"/>
    <n v="0"/>
    <n v="0"/>
    <n v="0"/>
  </r>
  <r>
    <x v="3"/>
    <x v="0"/>
    <x v="5"/>
    <x v="7"/>
    <n v="0"/>
    <n v="200"/>
    <n v="0"/>
    <n v="0"/>
    <n v="0"/>
    <n v="0"/>
    <n v="0"/>
    <n v="0"/>
    <n v="0"/>
  </r>
  <r>
    <x v="3"/>
    <x v="0"/>
    <x v="5"/>
    <x v="8"/>
    <n v="0"/>
    <n v="200"/>
    <n v="0"/>
    <n v="0"/>
    <n v="0"/>
    <n v="0"/>
    <n v="0"/>
    <n v="0"/>
    <n v="0"/>
  </r>
  <r>
    <x v="3"/>
    <x v="0"/>
    <x v="5"/>
    <x v="9"/>
    <n v="0"/>
    <n v="200"/>
    <n v="0"/>
    <n v="0"/>
    <n v="0"/>
    <n v="0"/>
    <n v="0"/>
    <n v="0"/>
    <n v="0"/>
  </r>
  <r>
    <x v="3"/>
    <x v="0"/>
    <x v="5"/>
    <x v="10"/>
    <n v="0"/>
    <n v="200"/>
    <n v="0"/>
    <n v="0"/>
    <n v="0"/>
    <n v="0"/>
    <n v="0"/>
    <n v="0"/>
    <n v="0"/>
  </r>
  <r>
    <x v="3"/>
    <x v="0"/>
    <x v="6"/>
    <x v="0"/>
    <n v="0"/>
    <n v="200"/>
    <n v="0"/>
    <n v="0"/>
    <n v="0"/>
    <n v="0"/>
    <n v="0"/>
    <n v="0"/>
    <n v="0"/>
  </r>
  <r>
    <x v="3"/>
    <x v="0"/>
    <x v="6"/>
    <x v="1"/>
    <n v="0"/>
    <n v="200"/>
    <n v="0"/>
    <n v="0"/>
    <n v="0"/>
    <n v="0"/>
    <n v="0"/>
    <n v="0"/>
    <n v="0"/>
  </r>
  <r>
    <x v="3"/>
    <x v="0"/>
    <x v="6"/>
    <x v="2"/>
    <n v="0"/>
    <n v="200"/>
    <n v="0"/>
    <n v="0"/>
    <n v="0"/>
    <n v="0"/>
    <n v="0"/>
    <n v="0"/>
    <n v="0"/>
  </r>
  <r>
    <x v="3"/>
    <x v="0"/>
    <x v="6"/>
    <x v="3"/>
    <n v="0"/>
    <n v="200"/>
    <n v="0"/>
    <n v="0"/>
    <n v="0"/>
    <n v="0"/>
    <n v="0"/>
    <n v="0"/>
    <n v="0"/>
  </r>
  <r>
    <x v="3"/>
    <x v="0"/>
    <x v="6"/>
    <x v="4"/>
    <n v="0"/>
    <n v="200"/>
    <n v="0"/>
    <n v="0"/>
    <n v="0"/>
    <n v="0"/>
    <n v="0"/>
    <n v="0"/>
    <n v="0"/>
  </r>
  <r>
    <x v="3"/>
    <x v="0"/>
    <x v="6"/>
    <x v="5"/>
    <n v="0"/>
    <n v="200"/>
    <n v="0"/>
    <n v="0"/>
    <n v="0"/>
    <n v="0"/>
    <n v="0"/>
    <n v="0"/>
    <n v="0"/>
  </r>
  <r>
    <x v="3"/>
    <x v="0"/>
    <x v="6"/>
    <x v="6"/>
    <n v="0"/>
    <n v="200"/>
    <n v="0"/>
    <n v="0"/>
    <n v="0"/>
    <n v="0"/>
    <n v="0"/>
    <n v="0"/>
    <n v="0"/>
  </r>
  <r>
    <x v="3"/>
    <x v="0"/>
    <x v="6"/>
    <x v="7"/>
    <n v="0"/>
    <n v="200"/>
    <n v="0"/>
    <n v="0"/>
    <n v="0"/>
    <n v="0"/>
    <n v="0"/>
    <n v="0"/>
    <n v="0"/>
  </r>
  <r>
    <x v="3"/>
    <x v="0"/>
    <x v="6"/>
    <x v="8"/>
    <n v="0"/>
    <n v="200"/>
    <n v="0"/>
    <n v="0"/>
    <n v="0"/>
    <n v="0"/>
    <n v="0"/>
    <n v="0"/>
    <n v="0"/>
  </r>
  <r>
    <x v="3"/>
    <x v="0"/>
    <x v="6"/>
    <x v="9"/>
    <n v="0"/>
    <n v="200"/>
    <n v="0"/>
    <n v="0"/>
    <n v="0"/>
    <n v="0"/>
    <n v="0"/>
    <n v="0"/>
    <n v="0"/>
  </r>
  <r>
    <x v="3"/>
    <x v="0"/>
    <x v="6"/>
    <x v="10"/>
    <n v="0"/>
    <n v="200"/>
    <n v="0"/>
    <n v="0"/>
    <n v="0"/>
    <n v="0"/>
    <n v="0"/>
    <n v="0"/>
    <n v="0"/>
  </r>
  <r>
    <x v="3"/>
    <x v="0"/>
    <x v="7"/>
    <x v="0"/>
    <n v="0"/>
    <n v="200"/>
    <n v="0"/>
    <n v="0"/>
    <n v="0"/>
    <n v="0"/>
    <n v="0"/>
    <n v="0"/>
    <n v="0"/>
  </r>
  <r>
    <x v="3"/>
    <x v="0"/>
    <x v="7"/>
    <x v="1"/>
    <n v="0"/>
    <n v="200"/>
    <n v="0"/>
    <n v="0"/>
    <n v="0"/>
    <n v="0"/>
    <n v="0"/>
    <n v="0"/>
    <n v="0"/>
  </r>
  <r>
    <x v="3"/>
    <x v="0"/>
    <x v="7"/>
    <x v="2"/>
    <n v="0"/>
    <n v="200"/>
    <n v="0"/>
    <n v="0"/>
    <n v="0"/>
    <n v="0"/>
    <n v="0"/>
    <n v="0"/>
    <n v="0"/>
  </r>
  <r>
    <x v="3"/>
    <x v="0"/>
    <x v="7"/>
    <x v="3"/>
    <n v="0"/>
    <n v="200"/>
    <n v="0"/>
    <n v="0"/>
    <n v="0"/>
    <n v="0"/>
    <n v="0"/>
    <n v="0"/>
    <n v="0"/>
  </r>
  <r>
    <x v="3"/>
    <x v="0"/>
    <x v="7"/>
    <x v="4"/>
    <n v="0"/>
    <n v="200"/>
    <n v="0"/>
    <n v="0"/>
    <n v="0"/>
    <n v="0"/>
    <n v="0"/>
    <n v="0"/>
    <n v="0"/>
  </r>
  <r>
    <x v="3"/>
    <x v="0"/>
    <x v="7"/>
    <x v="5"/>
    <n v="0"/>
    <n v="200"/>
    <n v="0"/>
    <n v="0"/>
    <n v="0"/>
    <n v="0"/>
    <n v="0"/>
    <n v="0"/>
    <n v="0"/>
  </r>
  <r>
    <x v="3"/>
    <x v="0"/>
    <x v="7"/>
    <x v="6"/>
    <n v="0"/>
    <n v="200"/>
    <n v="0"/>
    <n v="0"/>
    <n v="0"/>
    <n v="0"/>
    <n v="0"/>
    <n v="0"/>
    <n v="0"/>
  </r>
  <r>
    <x v="3"/>
    <x v="0"/>
    <x v="7"/>
    <x v="7"/>
    <n v="0"/>
    <n v="200"/>
    <n v="0"/>
    <n v="0"/>
    <n v="0"/>
    <n v="0"/>
    <n v="0"/>
    <n v="0"/>
    <n v="0"/>
  </r>
  <r>
    <x v="3"/>
    <x v="0"/>
    <x v="7"/>
    <x v="8"/>
    <n v="0"/>
    <n v="200"/>
    <n v="0"/>
    <n v="0"/>
    <n v="0"/>
    <n v="0"/>
    <n v="0"/>
    <n v="0"/>
    <n v="0"/>
  </r>
  <r>
    <x v="3"/>
    <x v="0"/>
    <x v="7"/>
    <x v="9"/>
    <n v="0"/>
    <n v="200"/>
    <n v="0"/>
    <n v="0"/>
    <n v="0"/>
    <n v="0"/>
    <n v="0"/>
    <n v="0"/>
    <n v="0"/>
  </r>
  <r>
    <x v="3"/>
    <x v="0"/>
    <x v="7"/>
    <x v="10"/>
    <n v="0"/>
    <n v="200"/>
    <n v="0"/>
    <n v="0"/>
    <n v="0"/>
    <n v="0"/>
    <n v="0"/>
    <n v="0"/>
    <n v="0"/>
  </r>
  <r>
    <x v="3"/>
    <x v="0"/>
    <x v="8"/>
    <x v="0"/>
    <n v="0"/>
    <n v="200"/>
    <n v="0"/>
    <n v="0"/>
    <n v="0"/>
    <n v="0"/>
    <n v="0"/>
    <n v="0"/>
    <n v="0"/>
  </r>
  <r>
    <x v="3"/>
    <x v="0"/>
    <x v="8"/>
    <x v="1"/>
    <n v="27.54"/>
    <n v="200"/>
    <n v="5508.7309599999999"/>
    <n v="0.13392000000000001"/>
    <n v="9.9680000000000005E-2"/>
    <n v="4.8999999999999998E-3"/>
    <n v="1.7330000000000002E-2"/>
    <n v="0.44640000000000002"/>
    <n v="0"/>
  </r>
  <r>
    <x v="3"/>
    <x v="0"/>
    <x v="8"/>
    <x v="2"/>
    <n v="0"/>
    <n v="200"/>
    <n v="0"/>
    <n v="0"/>
    <n v="0"/>
    <n v="0"/>
    <n v="0"/>
    <n v="0"/>
    <n v="0"/>
  </r>
  <r>
    <x v="3"/>
    <x v="0"/>
    <x v="8"/>
    <x v="3"/>
    <n v="0"/>
    <n v="200"/>
    <n v="0"/>
    <n v="0"/>
    <n v="0"/>
    <n v="0"/>
    <n v="0"/>
    <n v="0"/>
    <n v="0"/>
  </r>
  <r>
    <x v="3"/>
    <x v="0"/>
    <x v="8"/>
    <x v="4"/>
    <n v="0"/>
    <n v="200"/>
    <n v="0"/>
    <n v="0"/>
    <n v="0"/>
    <n v="0"/>
    <n v="0"/>
    <n v="0"/>
    <n v="0"/>
  </r>
  <r>
    <x v="3"/>
    <x v="0"/>
    <x v="8"/>
    <x v="5"/>
    <n v="0"/>
    <n v="200"/>
    <n v="0"/>
    <n v="0"/>
    <n v="0"/>
    <n v="0"/>
    <n v="0"/>
    <n v="0"/>
    <n v="0"/>
  </r>
  <r>
    <x v="3"/>
    <x v="0"/>
    <x v="8"/>
    <x v="6"/>
    <n v="144.88999999999999"/>
    <n v="200"/>
    <n v="28977.605469999999"/>
    <n v="0.70445999999999998"/>
    <n v="0"/>
    <n v="0.21922"/>
    <n v="0.27457999999999999"/>
    <n v="2.3481999999999998"/>
    <n v="0"/>
  </r>
  <r>
    <x v="3"/>
    <x v="0"/>
    <x v="8"/>
    <x v="7"/>
    <n v="0"/>
    <n v="200"/>
    <n v="0"/>
    <n v="0"/>
    <n v="0"/>
    <n v="0"/>
    <n v="0"/>
    <n v="0"/>
    <n v="0"/>
  </r>
  <r>
    <x v="3"/>
    <x v="0"/>
    <x v="8"/>
    <x v="8"/>
    <n v="0"/>
    <n v="200"/>
    <n v="0"/>
    <n v="0"/>
    <n v="0"/>
    <n v="0"/>
    <n v="0"/>
    <n v="0"/>
    <n v="0"/>
  </r>
  <r>
    <x v="3"/>
    <x v="0"/>
    <x v="8"/>
    <x v="9"/>
    <n v="0"/>
    <n v="200"/>
    <n v="0"/>
    <n v="0"/>
    <n v="0"/>
    <n v="0"/>
    <n v="0"/>
    <n v="0"/>
    <n v="0"/>
  </r>
  <r>
    <x v="3"/>
    <x v="0"/>
    <x v="8"/>
    <x v="10"/>
    <n v="0"/>
    <n v="200"/>
    <n v="0"/>
    <n v="0"/>
    <n v="0"/>
    <n v="0"/>
    <n v="0"/>
    <n v="0"/>
    <n v="0"/>
  </r>
  <r>
    <x v="3"/>
    <x v="1"/>
    <x v="0"/>
    <x v="0"/>
    <n v="0"/>
    <n v="200"/>
    <n v="0"/>
    <n v="0"/>
    <n v="0"/>
    <n v="0"/>
    <n v="0"/>
    <n v="0"/>
    <n v="0"/>
  </r>
  <r>
    <x v="3"/>
    <x v="1"/>
    <x v="0"/>
    <x v="1"/>
    <n v="0"/>
    <n v="200"/>
    <n v="0"/>
    <n v="0"/>
    <n v="0"/>
    <n v="0"/>
    <n v="0"/>
    <n v="0"/>
    <n v="0"/>
  </r>
  <r>
    <x v="3"/>
    <x v="1"/>
    <x v="0"/>
    <x v="2"/>
    <n v="0"/>
    <n v="200"/>
    <n v="0"/>
    <n v="0"/>
    <n v="0"/>
    <n v="0"/>
    <n v="0"/>
    <n v="0"/>
    <n v="0"/>
  </r>
  <r>
    <x v="3"/>
    <x v="1"/>
    <x v="0"/>
    <x v="3"/>
    <n v="0"/>
    <n v="200"/>
    <n v="0"/>
    <n v="0"/>
    <n v="0"/>
    <n v="0"/>
    <n v="0"/>
    <n v="0"/>
    <n v="0"/>
  </r>
  <r>
    <x v="3"/>
    <x v="1"/>
    <x v="0"/>
    <x v="4"/>
    <n v="0"/>
    <n v="200"/>
    <n v="0"/>
    <n v="0"/>
    <n v="0"/>
    <n v="0"/>
    <n v="0"/>
    <n v="0"/>
    <n v="0"/>
  </r>
  <r>
    <x v="3"/>
    <x v="1"/>
    <x v="0"/>
    <x v="5"/>
    <n v="0"/>
    <n v="200"/>
    <n v="0"/>
    <n v="0"/>
    <n v="0"/>
    <n v="0"/>
    <n v="0"/>
    <n v="0"/>
    <n v="0"/>
  </r>
  <r>
    <x v="3"/>
    <x v="1"/>
    <x v="0"/>
    <x v="6"/>
    <n v="0"/>
    <n v="200"/>
    <n v="0"/>
    <n v="0"/>
    <n v="0"/>
    <n v="0"/>
    <n v="0"/>
    <n v="0"/>
    <n v="0"/>
  </r>
  <r>
    <x v="3"/>
    <x v="1"/>
    <x v="0"/>
    <x v="7"/>
    <n v="0"/>
    <n v="200"/>
    <n v="0"/>
    <n v="0"/>
    <n v="0"/>
    <n v="0"/>
    <n v="0"/>
    <n v="0"/>
    <n v="0"/>
  </r>
  <r>
    <x v="3"/>
    <x v="1"/>
    <x v="0"/>
    <x v="8"/>
    <n v="0"/>
    <n v="200"/>
    <n v="0"/>
    <n v="0"/>
    <n v="0"/>
    <n v="0"/>
    <n v="0"/>
    <n v="0"/>
    <n v="0"/>
  </r>
  <r>
    <x v="3"/>
    <x v="1"/>
    <x v="0"/>
    <x v="9"/>
    <n v="0"/>
    <n v="200"/>
    <n v="0"/>
    <n v="0"/>
    <n v="0"/>
    <n v="0"/>
    <n v="0"/>
    <n v="0"/>
    <n v="0"/>
  </r>
  <r>
    <x v="3"/>
    <x v="1"/>
    <x v="0"/>
    <x v="10"/>
    <n v="0"/>
    <n v="200"/>
    <n v="0"/>
    <n v="0"/>
    <n v="0"/>
    <n v="0"/>
    <n v="0"/>
    <n v="0"/>
    <n v="0"/>
  </r>
  <r>
    <x v="3"/>
    <x v="1"/>
    <x v="1"/>
    <x v="0"/>
    <n v="4.99"/>
    <n v="200"/>
    <n v="-248.71292"/>
    <n v="2.4279999999999999E-2"/>
    <n v="1.2279999999999999E-2"/>
    <n v="6.9999999999999999E-4"/>
    <n v="9.2800000000000001E-3"/>
    <n v="8.0949999999999994E-2"/>
    <n v="-1.1449"/>
  </r>
  <r>
    <x v="3"/>
    <x v="1"/>
    <x v="1"/>
    <x v="1"/>
    <n v="6.68"/>
    <n v="200"/>
    <n v="20.507930000000002"/>
    <n v="3.2469999999999999E-2"/>
    <n v="8.3899999999999999E-3"/>
    <n v="5.3400000000000001E-3"/>
    <n v="2.078E-2"/>
    <n v="0.10824"/>
    <n v="9.4399999999999998E-2"/>
  </r>
  <r>
    <x v="3"/>
    <x v="1"/>
    <x v="1"/>
    <x v="2"/>
    <n v="0"/>
    <n v="200"/>
    <n v="0"/>
    <n v="0"/>
    <n v="0"/>
    <n v="0"/>
    <n v="0"/>
    <n v="0"/>
    <n v="0"/>
  </r>
  <r>
    <x v="3"/>
    <x v="1"/>
    <x v="1"/>
    <x v="3"/>
    <n v="0"/>
    <n v="200"/>
    <n v="0"/>
    <n v="0"/>
    <n v="0"/>
    <n v="0"/>
    <n v="0"/>
    <n v="0"/>
    <n v="0"/>
  </r>
  <r>
    <x v="3"/>
    <x v="1"/>
    <x v="1"/>
    <x v="4"/>
    <n v="0"/>
    <n v="200"/>
    <n v="0"/>
    <n v="0"/>
    <n v="0"/>
    <n v="0"/>
    <n v="0"/>
    <n v="0"/>
    <n v="0"/>
  </r>
  <r>
    <x v="3"/>
    <x v="1"/>
    <x v="1"/>
    <x v="5"/>
    <n v="0"/>
    <n v="200"/>
    <n v="0"/>
    <n v="0"/>
    <n v="0"/>
    <n v="0"/>
    <n v="0"/>
    <n v="0"/>
    <n v="0"/>
  </r>
  <r>
    <x v="3"/>
    <x v="1"/>
    <x v="1"/>
    <x v="6"/>
    <n v="0"/>
    <n v="200"/>
    <n v="0"/>
    <n v="0"/>
    <n v="0"/>
    <n v="0"/>
    <n v="0"/>
    <n v="0"/>
    <n v="0"/>
  </r>
  <r>
    <x v="3"/>
    <x v="1"/>
    <x v="1"/>
    <x v="7"/>
    <n v="0"/>
    <n v="200"/>
    <n v="0"/>
    <n v="0"/>
    <n v="0"/>
    <n v="0"/>
    <n v="0"/>
    <n v="0"/>
    <n v="0"/>
  </r>
  <r>
    <x v="3"/>
    <x v="1"/>
    <x v="1"/>
    <x v="8"/>
    <n v="0"/>
    <n v="200"/>
    <n v="0"/>
    <n v="0"/>
    <n v="0"/>
    <n v="0"/>
    <n v="0"/>
    <n v="0"/>
    <n v="0"/>
  </r>
  <r>
    <x v="3"/>
    <x v="1"/>
    <x v="1"/>
    <x v="9"/>
    <n v="0"/>
    <n v="200"/>
    <n v="0"/>
    <n v="0"/>
    <n v="0"/>
    <n v="0"/>
    <n v="0"/>
    <n v="0"/>
    <n v="0"/>
  </r>
  <r>
    <x v="3"/>
    <x v="1"/>
    <x v="1"/>
    <x v="10"/>
    <n v="0"/>
    <n v="200"/>
    <n v="0"/>
    <n v="0"/>
    <n v="0"/>
    <n v="0"/>
    <n v="0"/>
    <n v="0"/>
    <n v="0"/>
  </r>
  <r>
    <x v="3"/>
    <x v="1"/>
    <x v="2"/>
    <x v="0"/>
    <n v="0"/>
    <n v="200"/>
    <n v="0"/>
    <n v="0"/>
    <n v="0"/>
    <n v="0"/>
    <n v="0"/>
    <n v="0"/>
    <n v="0"/>
  </r>
  <r>
    <x v="3"/>
    <x v="1"/>
    <x v="2"/>
    <x v="1"/>
    <n v="126.69"/>
    <n v="200"/>
    <n v="-10888.299800000001"/>
    <n v="0.61595999999999995"/>
    <n v="0.189"/>
    <n v="0.12218"/>
    <n v="0.40938000000000002"/>
    <n v="2.0531999999999999"/>
    <n v="-50.122280000000003"/>
  </r>
  <r>
    <x v="3"/>
    <x v="1"/>
    <x v="2"/>
    <x v="2"/>
    <n v="0"/>
    <n v="200"/>
    <n v="0"/>
    <n v="0"/>
    <n v="0"/>
    <n v="0"/>
    <n v="0"/>
    <n v="0"/>
    <n v="0"/>
  </r>
  <r>
    <x v="3"/>
    <x v="1"/>
    <x v="2"/>
    <x v="3"/>
    <n v="0"/>
    <n v="200"/>
    <n v="0"/>
    <n v="0"/>
    <n v="0"/>
    <n v="0"/>
    <n v="0"/>
    <n v="0"/>
    <n v="0"/>
  </r>
  <r>
    <x v="3"/>
    <x v="1"/>
    <x v="2"/>
    <x v="4"/>
    <n v="0"/>
    <n v="200"/>
    <n v="0"/>
    <n v="0"/>
    <n v="0"/>
    <n v="0"/>
    <n v="0"/>
    <n v="0"/>
    <n v="0"/>
  </r>
  <r>
    <x v="3"/>
    <x v="1"/>
    <x v="2"/>
    <x v="5"/>
    <n v="0"/>
    <n v="200"/>
    <n v="0"/>
    <n v="0"/>
    <n v="0"/>
    <n v="0"/>
    <n v="0"/>
    <n v="0"/>
    <n v="0"/>
  </r>
  <r>
    <x v="3"/>
    <x v="1"/>
    <x v="2"/>
    <x v="6"/>
    <n v="2.06"/>
    <n v="200"/>
    <n v="4.5248100000000004"/>
    <n v="1.004E-2"/>
    <n v="1.2E-4"/>
    <n v="8.0999999999999996E-4"/>
    <n v="6.7200000000000003E-3"/>
    <n v="3.347E-2"/>
    <n v="2.0830000000000001E-2"/>
  </r>
  <r>
    <x v="3"/>
    <x v="1"/>
    <x v="2"/>
    <x v="7"/>
    <n v="0"/>
    <n v="200"/>
    <n v="0"/>
    <n v="0"/>
    <n v="0"/>
    <n v="0"/>
    <n v="0"/>
    <n v="0"/>
    <n v="0"/>
  </r>
  <r>
    <x v="3"/>
    <x v="1"/>
    <x v="2"/>
    <x v="8"/>
    <n v="0"/>
    <n v="200"/>
    <n v="0"/>
    <n v="0"/>
    <n v="0"/>
    <n v="0"/>
    <n v="0"/>
    <n v="0"/>
    <n v="0"/>
  </r>
  <r>
    <x v="3"/>
    <x v="1"/>
    <x v="2"/>
    <x v="9"/>
    <n v="0"/>
    <n v="200"/>
    <n v="0"/>
    <n v="0"/>
    <n v="0"/>
    <n v="0"/>
    <n v="0"/>
    <n v="0"/>
    <n v="0"/>
  </r>
  <r>
    <x v="3"/>
    <x v="1"/>
    <x v="2"/>
    <x v="10"/>
    <n v="0.64"/>
    <n v="200"/>
    <n v="-13.574389999999999"/>
    <n v="3.1199999999999999E-3"/>
    <n v="1.5100000000000001E-3"/>
    <n v="1.4999999999999999E-4"/>
    <n v="9.6000000000000002E-4"/>
    <n v="1.04E-2"/>
    <n v="-6.2489999999999997E-2"/>
  </r>
  <r>
    <x v="3"/>
    <x v="1"/>
    <x v="3"/>
    <x v="0"/>
    <n v="0"/>
    <n v="200"/>
    <n v="0"/>
    <n v="0"/>
    <n v="0"/>
    <n v="0"/>
    <n v="0"/>
    <n v="0"/>
    <n v="0"/>
  </r>
  <r>
    <x v="3"/>
    <x v="1"/>
    <x v="3"/>
    <x v="1"/>
    <n v="152.54"/>
    <n v="200"/>
    <n v="-3470.0866700000001"/>
    <n v="0.74168000000000001"/>
    <n v="0.23699999999999999"/>
    <n v="5.1400000000000001E-2"/>
    <n v="0.35831000000000002"/>
    <n v="2.4722499999999998"/>
    <n v="-15.9739"/>
  </r>
  <r>
    <x v="3"/>
    <x v="1"/>
    <x v="3"/>
    <x v="2"/>
    <n v="0"/>
    <n v="200"/>
    <n v="0"/>
    <n v="0"/>
    <n v="0"/>
    <n v="0"/>
    <n v="0"/>
    <n v="0"/>
    <n v="0"/>
  </r>
  <r>
    <x v="3"/>
    <x v="1"/>
    <x v="3"/>
    <x v="3"/>
    <n v="0"/>
    <n v="200"/>
    <n v="0"/>
    <n v="0"/>
    <n v="0"/>
    <n v="0"/>
    <n v="0"/>
    <n v="0"/>
    <n v="0"/>
  </r>
  <r>
    <x v="3"/>
    <x v="1"/>
    <x v="3"/>
    <x v="4"/>
    <n v="0"/>
    <n v="200"/>
    <n v="0"/>
    <n v="0"/>
    <n v="0"/>
    <n v="0"/>
    <n v="0"/>
    <n v="0"/>
    <n v="0"/>
  </r>
  <r>
    <x v="3"/>
    <x v="1"/>
    <x v="3"/>
    <x v="5"/>
    <n v="0"/>
    <n v="200"/>
    <n v="0"/>
    <n v="0"/>
    <n v="0"/>
    <n v="0"/>
    <n v="0"/>
    <n v="0"/>
    <n v="0"/>
  </r>
  <r>
    <x v="3"/>
    <x v="1"/>
    <x v="3"/>
    <x v="6"/>
    <n v="0"/>
    <n v="200"/>
    <n v="0"/>
    <n v="0"/>
    <n v="0"/>
    <n v="0"/>
    <n v="0"/>
    <n v="0"/>
    <n v="0"/>
  </r>
  <r>
    <x v="3"/>
    <x v="1"/>
    <x v="3"/>
    <x v="7"/>
    <n v="0"/>
    <n v="200"/>
    <n v="0"/>
    <n v="0"/>
    <n v="0"/>
    <n v="0"/>
    <n v="0"/>
    <n v="0"/>
    <n v="0"/>
  </r>
  <r>
    <x v="3"/>
    <x v="1"/>
    <x v="3"/>
    <x v="8"/>
    <n v="0"/>
    <n v="200"/>
    <n v="0"/>
    <n v="0"/>
    <n v="0"/>
    <n v="0"/>
    <n v="0"/>
    <n v="0"/>
    <n v="0"/>
  </r>
  <r>
    <x v="3"/>
    <x v="1"/>
    <x v="3"/>
    <x v="9"/>
    <n v="0"/>
    <n v="200"/>
    <n v="0"/>
    <n v="0"/>
    <n v="0"/>
    <n v="0"/>
    <n v="0"/>
    <n v="0"/>
    <n v="0"/>
  </r>
  <r>
    <x v="3"/>
    <x v="1"/>
    <x v="3"/>
    <x v="10"/>
    <n v="5.4"/>
    <n v="200"/>
    <n v="1080.0366200000001"/>
    <n v="2.6259999999999999E-2"/>
    <n v="2.001E-2"/>
    <n v="8.5999999999999998E-4"/>
    <n v="2.3E-3"/>
    <n v="8.7520000000000001E-2"/>
    <n v="4.9717500000000001"/>
  </r>
  <r>
    <x v="3"/>
    <x v="1"/>
    <x v="4"/>
    <x v="0"/>
    <n v="0"/>
    <n v="200"/>
    <n v="0"/>
    <n v="0"/>
    <n v="0"/>
    <n v="0"/>
    <n v="0"/>
    <n v="0"/>
    <n v="0"/>
  </r>
  <r>
    <x v="3"/>
    <x v="1"/>
    <x v="4"/>
    <x v="1"/>
    <n v="31.95"/>
    <n v="200"/>
    <n v="577.23535000000004"/>
    <n v="0.15533"/>
    <n v="4.7149999999999997E-2"/>
    <n v="1.7590000000000001E-2"/>
    <n v="1.8460000000000001E-2"/>
    <n v="0.51778000000000002"/>
    <n v="2.6572"/>
  </r>
  <r>
    <x v="3"/>
    <x v="1"/>
    <x v="4"/>
    <x v="2"/>
    <n v="0"/>
    <n v="200"/>
    <n v="0"/>
    <n v="0"/>
    <n v="0"/>
    <n v="0"/>
    <n v="0"/>
    <n v="0"/>
    <n v="0"/>
  </r>
  <r>
    <x v="3"/>
    <x v="1"/>
    <x v="4"/>
    <x v="3"/>
    <n v="0"/>
    <n v="200"/>
    <n v="0"/>
    <n v="0"/>
    <n v="0"/>
    <n v="0"/>
    <n v="0"/>
    <n v="0"/>
    <n v="0"/>
  </r>
  <r>
    <x v="3"/>
    <x v="1"/>
    <x v="4"/>
    <x v="4"/>
    <n v="0"/>
    <n v="200"/>
    <n v="0"/>
    <n v="0"/>
    <n v="0"/>
    <n v="0"/>
    <n v="0"/>
    <n v="0"/>
    <n v="0"/>
  </r>
  <r>
    <x v="3"/>
    <x v="1"/>
    <x v="4"/>
    <x v="5"/>
    <n v="0"/>
    <n v="200"/>
    <n v="0"/>
    <n v="0"/>
    <n v="0"/>
    <n v="0"/>
    <n v="0"/>
    <n v="0"/>
    <n v="0"/>
  </r>
  <r>
    <x v="3"/>
    <x v="1"/>
    <x v="4"/>
    <x v="6"/>
    <n v="1.55"/>
    <n v="200"/>
    <n v="-187.43548999999999"/>
    <n v="7.5599999999999999E-3"/>
    <n v="1.0000000000000001E-5"/>
    <n v="1.2999999999999999E-4"/>
    <n v="2.0400000000000001E-3"/>
    <n v="2.5180000000000001E-2"/>
    <n v="-0.86282000000000003"/>
  </r>
  <r>
    <x v="3"/>
    <x v="1"/>
    <x v="4"/>
    <x v="7"/>
    <n v="0"/>
    <n v="200"/>
    <n v="0"/>
    <n v="0"/>
    <n v="0"/>
    <n v="0"/>
    <n v="0"/>
    <n v="0"/>
    <n v="0"/>
  </r>
  <r>
    <x v="3"/>
    <x v="1"/>
    <x v="4"/>
    <x v="8"/>
    <n v="0"/>
    <n v="200"/>
    <n v="0"/>
    <n v="0"/>
    <n v="0"/>
    <n v="0"/>
    <n v="0"/>
    <n v="0"/>
    <n v="0"/>
  </r>
  <r>
    <x v="3"/>
    <x v="1"/>
    <x v="4"/>
    <x v="9"/>
    <n v="0"/>
    <n v="200"/>
    <n v="0"/>
    <n v="0"/>
    <n v="0"/>
    <n v="0"/>
    <n v="0"/>
    <n v="0"/>
    <n v="0"/>
  </r>
  <r>
    <x v="3"/>
    <x v="1"/>
    <x v="4"/>
    <x v="10"/>
    <n v="0"/>
    <n v="200"/>
    <n v="0"/>
    <n v="0"/>
    <n v="0"/>
    <n v="0"/>
    <n v="0"/>
    <n v="0"/>
    <n v="0"/>
  </r>
  <r>
    <x v="3"/>
    <x v="1"/>
    <x v="5"/>
    <x v="0"/>
    <n v="0"/>
    <n v="200"/>
    <n v="0"/>
    <n v="0"/>
    <n v="0"/>
    <n v="0"/>
    <n v="0"/>
    <n v="0"/>
    <n v="0"/>
  </r>
  <r>
    <x v="3"/>
    <x v="1"/>
    <x v="5"/>
    <x v="1"/>
    <n v="7.61"/>
    <n v="200"/>
    <n v="-2101.93433"/>
    <n v="3.7010000000000001E-2"/>
    <n v="9.5499999999999995E-3"/>
    <n v="2.14E-3"/>
    <n v="6.5399999999999998E-3"/>
    <n v="0.12336"/>
    <n v="-9.6758699999999997"/>
  </r>
  <r>
    <x v="3"/>
    <x v="1"/>
    <x v="5"/>
    <x v="2"/>
    <n v="0"/>
    <n v="200"/>
    <n v="0"/>
    <n v="0"/>
    <n v="0"/>
    <n v="0"/>
    <n v="0"/>
    <n v="0"/>
    <n v="0"/>
  </r>
  <r>
    <x v="3"/>
    <x v="1"/>
    <x v="5"/>
    <x v="3"/>
    <n v="0"/>
    <n v="200"/>
    <n v="0"/>
    <n v="0"/>
    <n v="0"/>
    <n v="0"/>
    <n v="0"/>
    <n v="0"/>
    <n v="0"/>
  </r>
  <r>
    <x v="3"/>
    <x v="1"/>
    <x v="5"/>
    <x v="4"/>
    <n v="0"/>
    <n v="200"/>
    <n v="0"/>
    <n v="0"/>
    <n v="0"/>
    <n v="0"/>
    <n v="0"/>
    <n v="0"/>
    <n v="0"/>
  </r>
  <r>
    <x v="3"/>
    <x v="1"/>
    <x v="5"/>
    <x v="5"/>
    <n v="0"/>
    <n v="200"/>
    <n v="0"/>
    <n v="0"/>
    <n v="0"/>
    <n v="0"/>
    <n v="0"/>
    <n v="0"/>
    <n v="0"/>
  </r>
  <r>
    <x v="3"/>
    <x v="1"/>
    <x v="5"/>
    <x v="6"/>
    <n v="0"/>
    <n v="200"/>
    <n v="0"/>
    <n v="0"/>
    <n v="0"/>
    <n v="0"/>
    <n v="0"/>
    <n v="0"/>
    <n v="0"/>
  </r>
  <r>
    <x v="3"/>
    <x v="1"/>
    <x v="5"/>
    <x v="7"/>
    <n v="0"/>
    <n v="200"/>
    <n v="0"/>
    <n v="0"/>
    <n v="0"/>
    <n v="0"/>
    <n v="0"/>
    <n v="0"/>
    <n v="0"/>
  </r>
  <r>
    <x v="3"/>
    <x v="1"/>
    <x v="5"/>
    <x v="8"/>
    <n v="0"/>
    <n v="200"/>
    <n v="0"/>
    <n v="0"/>
    <n v="0"/>
    <n v="0"/>
    <n v="0"/>
    <n v="0"/>
    <n v="0"/>
  </r>
  <r>
    <x v="3"/>
    <x v="1"/>
    <x v="5"/>
    <x v="9"/>
    <n v="0"/>
    <n v="200"/>
    <n v="0"/>
    <n v="0"/>
    <n v="0"/>
    <n v="0"/>
    <n v="0"/>
    <n v="0"/>
    <n v="0"/>
  </r>
  <r>
    <x v="3"/>
    <x v="1"/>
    <x v="5"/>
    <x v="10"/>
    <n v="0"/>
    <n v="200"/>
    <n v="0"/>
    <n v="0"/>
    <n v="0"/>
    <n v="0"/>
    <n v="0"/>
    <n v="0"/>
    <n v="0"/>
  </r>
  <r>
    <x v="3"/>
    <x v="1"/>
    <x v="6"/>
    <x v="0"/>
    <n v="0"/>
    <n v="200"/>
    <n v="0"/>
    <n v="0"/>
    <n v="0"/>
    <n v="0"/>
    <n v="0"/>
    <n v="0"/>
    <n v="0"/>
  </r>
  <r>
    <x v="3"/>
    <x v="1"/>
    <x v="6"/>
    <x v="1"/>
    <n v="0"/>
    <n v="200"/>
    <n v="0"/>
    <n v="0"/>
    <n v="0"/>
    <n v="0"/>
    <n v="0"/>
    <n v="0"/>
    <n v="0"/>
  </r>
  <r>
    <x v="3"/>
    <x v="1"/>
    <x v="6"/>
    <x v="2"/>
    <n v="0"/>
    <n v="200"/>
    <n v="0"/>
    <n v="0"/>
    <n v="0"/>
    <n v="0"/>
    <n v="0"/>
    <n v="0"/>
    <n v="0"/>
  </r>
  <r>
    <x v="3"/>
    <x v="1"/>
    <x v="6"/>
    <x v="3"/>
    <n v="0"/>
    <n v="200"/>
    <n v="0"/>
    <n v="0"/>
    <n v="0"/>
    <n v="0"/>
    <n v="0"/>
    <n v="0"/>
    <n v="0"/>
  </r>
  <r>
    <x v="3"/>
    <x v="1"/>
    <x v="6"/>
    <x v="4"/>
    <n v="0"/>
    <n v="200"/>
    <n v="0"/>
    <n v="0"/>
    <n v="0"/>
    <n v="0"/>
    <n v="0"/>
    <n v="0"/>
    <n v="0"/>
  </r>
  <r>
    <x v="3"/>
    <x v="1"/>
    <x v="6"/>
    <x v="5"/>
    <n v="0"/>
    <n v="200"/>
    <n v="0"/>
    <n v="0"/>
    <n v="0"/>
    <n v="0"/>
    <n v="0"/>
    <n v="0"/>
    <n v="0"/>
  </r>
  <r>
    <x v="3"/>
    <x v="1"/>
    <x v="6"/>
    <x v="6"/>
    <n v="0"/>
    <n v="200"/>
    <n v="0"/>
    <n v="0"/>
    <n v="0"/>
    <n v="0"/>
    <n v="0"/>
    <n v="0"/>
    <n v="0"/>
  </r>
  <r>
    <x v="3"/>
    <x v="1"/>
    <x v="6"/>
    <x v="7"/>
    <n v="0"/>
    <n v="200"/>
    <n v="0"/>
    <n v="0"/>
    <n v="0"/>
    <n v="0"/>
    <n v="0"/>
    <n v="0"/>
    <n v="0"/>
  </r>
  <r>
    <x v="3"/>
    <x v="1"/>
    <x v="6"/>
    <x v="8"/>
    <n v="0"/>
    <n v="200"/>
    <n v="0"/>
    <n v="0"/>
    <n v="0"/>
    <n v="0"/>
    <n v="0"/>
    <n v="0"/>
    <n v="0"/>
  </r>
  <r>
    <x v="3"/>
    <x v="1"/>
    <x v="6"/>
    <x v="9"/>
    <n v="0"/>
    <n v="200"/>
    <n v="0"/>
    <n v="0"/>
    <n v="0"/>
    <n v="0"/>
    <n v="0"/>
    <n v="0"/>
    <n v="0"/>
  </r>
  <r>
    <x v="3"/>
    <x v="1"/>
    <x v="6"/>
    <x v="10"/>
    <n v="0"/>
    <n v="200"/>
    <n v="0"/>
    <n v="0"/>
    <n v="0"/>
    <n v="0"/>
    <n v="0"/>
    <n v="0"/>
    <n v="0"/>
  </r>
  <r>
    <x v="3"/>
    <x v="1"/>
    <x v="7"/>
    <x v="0"/>
    <n v="0"/>
    <n v="200"/>
    <n v="0"/>
    <n v="0"/>
    <n v="0"/>
    <n v="0"/>
    <n v="0"/>
    <n v="0"/>
    <n v="0"/>
  </r>
  <r>
    <x v="3"/>
    <x v="1"/>
    <x v="7"/>
    <x v="1"/>
    <n v="0"/>
    <n v="200"/>
    <n v="0"/>
    <n v="0"/>
    <n v="0"/>
    <n v="0"/>
    <n v="0"/>
    <n v="0"/>
    <n v="0"/>
  </r>
  <r>
    <x v="3"/>
    <x v="1"/>
    <x v="7"/>
    <x v="2"/>
    <n v="0"/>
    <n v="200"/>
    <n v="0"/>
    <n v="0"/>
    <n v="0"/>
    <n v="0"/>
    <n v="0"/>
    <n v="0"/>
    <n v="0"/>
  </r>
  <r>
    <x v="3"/>
    <x v="1"/>
    <x v="7"/>
    <x v="3"/>
    <n v="0"/>
    <n v="200"/>
    <n v="0"/>
    <n v="0"/>
    <n v="0"/>
    <n v="0"/>
    <n v="0"/>
    <n v="0"/>
    <n v="0"/>
  </r>
  <r>
    <x v="3"/>
    <x v="1"/>
    <x v="7"/>
    <x v="4"/>
    <n v="0"/>
    <n v="200"/>
    <n v="0"/>
    <n v="0"/>
    <n v="0"/>
    <n v="0"/>
    <n v="0"/>
    <n v="0"/>
    <n v="0"/>
  </r>
  <r>
    <x v="3"/>
    <x v="1"/>
    <x v="7"/>
    <x v="5"/>
    <n v="0"/>
    <n v="200"/>
    <n v="0"/>
    <n v="0"/>
    <n v="0"/>
    <n v="0"/>
    <n v="0"/>
    <n v="0"/>
    <n v="0"/>
  </r>
  <r>
    <x v="3"/>
    <x v="1"/>
    <x v="7"/>
    <x v="6"/>
    <n v="0"/>
    <n v="200"/>
    <n v="0"/>
    <n v="0"/>
    <n v="0"/>
    <n v="0"/>
    <n v="0"/>
    <n v="0"/>
    <n v="0"/>
  </r>
  <r>
    <x v="3"/>
    <x v="1"/>
    <x v="7"/>
    <x v="7"/>
    <n v="0"/>
    <n v="200"/>
    <n v="0"/>
    <n v="0"/>
    <n v="0"/>
    <n v="0"/>
    <n v="0"/>
    <n v="0"/>
    <n v="0"/>
  </r>
  <r>
    <x v="3"/>
    <x v="1"/>
    <x v="7"/>
    <x v="8"/>
    <n v="0"/>
    <n v="200"/>
    <n v="0"/>
    <n v="0"/>
    <n v="0"/>
    <n v="0"/>
    <n v="0"/>
    <n v="0"/>
    <n v="0"/>
  </r>
  <r>
    <x v="3"/>
    <x v="1"/>
    <x v="7"/>
    <x v="9"/>
    <n v="0"/>
    <n v="200"/>
    <n v="0"/>
    <n v="0"/>
    <n v="0"/>
    <n v="0"/>
    <n v="0"/>
    <n v="0"/>
    <n v="0"/>
  </r>
  <r>
    <x v="3"/>
    <x v="1"/>
    <x v="7"/>
    <x v="10"/>
    <n v="0"/>
    <n v="200"/>
    <n v="0"/>
    <n v="0"/>
    <n v="0"/>
    <n v="0"/>
    <n v="0"/>
    <n v="0"/>
    <n v="0"/>
  </r>
  <r>
    <x v="3"/>
    <x v="1"/>
    <x v="8"/>
    <x v="0"/>
    <n v="0"/>
    <n v="200"/>
    <n v="0"/>
    <n v="0"/>
    <n v="0"/>
    <n v="0"/>
    <n v="0"/>
    <n v="0"/>
    <n v="0"/>
  </r>
  <r>
    <x v="3"/>
    <x v="1"/>
    <x v="8"/>
    <x v="1"/>
    <n v="29.73"/>
    <n v="200"/>
    <n v="437.25977"/>
    <n v="0.14455000000000001"/>
    <n v="0.10759000000000001"/>
    <n v="5.2900000000000004E-3"/>
    <n v="1.8710000000000001E-2"/>
    <n v="0.48182999999999998"/>
    <n v="2.0128400000000002"/>
  </r>
  <r>
    <x v="3"/>
    <x v="1"/>
    <x v="8"/>
    <x v="2"/>
    <n v="0"/>
    <n v="200"/>
    <n v="0"/>
    <n v="0"/>
    <n v="0"/>
    <n v="0"/>
    <n v="0"/>
    <n v="0"/>
    <n v="0"/>
  </r>
  <r>
    <x v="3"/>
    <x v="1"/>
    <x v="8"/>
    <x v="3"/>
    <n v="0"/>
    <n v="200"/>
    <n v="0"/>
    <n v="0"/>
    <n v="0"/>
    <n v="0"/>
    <n v="0"/>
    <n v="0"/>
    <n v="0"/>
  </r>
  <r>
    <x v="3"/>
    <x v="1"/>
    <x v="8"/>
    <x v="4"/>
    <n v="0"/>
    <n v="200"/>
    <n v="0"/>
    <n v="0"/>
    <n v="0"/>
    <n v="0"/>
    <n v="0"/>
    <n v="0"/>
    <n v="0"/>
  </r>
  <r>
    <x v="3"/>
    <x v="1"/>
    <x v="8"/>
    <x v="5"/>
    <n v="0"/>
    <n v="200"/>
    <n v="0"/>
    <n v="0"/>
    <n v="0"/>
    <n v="0"/>
    <n v="0"/>
    <n v="0"/>
    <n v="0"/>
  </r>
  <r>
    <x v="3"/>
    <x v="1"/>
    <x v="8"/>
    <x v="6"/>
    <n v="47.87"/>
    <n v="200"/>
    <n v="-19404.376950000002"/>
    <n v="0.23272999999999999"/>
    <n v="0"/>
    <n v="7.2419999999999998E-2"/>
    <n v="9.0709999999999999E-2"/>
    <n v="0.77576999999999996"/>
    <n v="-89.324489999999997"/>
  </r>
  <r>
    <x v="3"/>
    <x v="1"/>
    <x v="8"/>
    <x v="7"/>
    <n v="0"/>
    <n v="200"/>
    <n v="0"/>
    <n v="0"/>
    <n v="0"/>
    <n v="0"/>
    <n v="0"/>
    <n v="0"/>
    <n v="0"/>
  </r>
  <r>
    <x v="3"/>
    <x v="1"/>
    <x v="8"/>
    <x v="8"/>
    <n v="0"/>
    <n v="200"/>
    <n v="0"/>
    <n v="0"/>
    <n v="0"/>
    <n v="0"/>
    <n v="0"/>
    <n v="0"/>
    <n v="0"/>
  </r>
  <r>
    <x v="3"/>
    <x v="1"/>
    <x v="8"/>
    <x v="9"/>
    <n v="0"/>
    <n v="200"/>
    <n v="0"/>
    <n v="0"/>
    <n v="0"/>
    <n v="0"/>
    <n v="0"/>
    <n v="0"/>
    <n v="0"/>
  </r>
  <r>
    <x v="3"/>
    <x v="1"/>
    <x v="8"/>
    <x v="10"/>
    <n v="0"/>
    <n v="200"/>
    <n v="0"/>
    <n v="0"/>
    <n v="0"/>
    <n v="0"/>
    <n v="0"/>
    <n v="0"/>
    <n v="0"/>
  </r>
  <r>
    <x v="3"/>
    <x v="2"/>
    <x v="0"/>
    <x v="0"/>
    <n v="0"/>
    <n v="200"/>
    <n v="0"/>
    <n v="0"/>
    <n v="0"/>
    <n v="0"/>
    <n v="0"/>
    <n v="0"/>
    <n v="0"/>
  </r>
  <r>
    <x v="3"/>
    <x v="2"/>
    <x v="0"/>
    <x v="1"/>
    <n v="0"/>
    <n v="200"/>
    <n v="0"/>
    <n v="0"/>
    <n v="0"/>
    <n v="0"/>
    <n v="0"/>
    <n v="0"/>
    <n v="0"/>
  </r>
  <r>
    <x v="3"/>
    <x v="2"/>
    <x v="0"/>
    <x v="2"/>
    <n v="0"/>
    <n v="200"/>
    <n v="0"/>
    <n v="0"/>
    <n v="0"/>
    <n v="0"/>
    <n v="0"/>
    <n v="0"/>
    <n v="0"/>
  </r>
  <r>
    <x v="3"/>
    <x v="2"/>
    <x v="0"/>
    <x v="3"/>
    <n v="0"/>
    <n v="200"/>
    <n v="0"/>
    <n v="0"/>
    <n v="0"/>
    <n v="0"/>
    <n v="0"/>
    <n v="0"/>
    <n v="0"/>
  </r>
  <r>
    <x v="3"/>
    <x v="2"/>
    <x v="0"/>
    <x v="4"/>
    <n v="0"/>
    <n v="200"/>
    <n v="0"/>
    <n v="0"/>
    <n v="0"/>
    <n v="0"/>
    <n v="0"/>
    <n v="0"/>
    <n v="0"/>
  </r>
  <r>
    <x v="3"/>
    <x v="2"/>
    <x v="0"/>
    <x v="5"/>
    <n v="0"/>
    <n v="200"/>
    <n v="0"/>
    <n v="0"/>
    <n v="0"/>
    <n v="0"/>
    <n v="0"/>
    <n v="0"/>
    <n v="0"/>
  </r>
  <r>
    <x v="3"/>
    <x v="2"/>
    <x v="0"/>
    <x v="6"/>
    <n v="0"/>
    <n v="200"/>
    <n v="0"/>
    <n v="0"/>
    <n v="0"/>
    <n v="0"/>
    <n v="0"/>
    <n v="0"/>
    <n v="0"/>
  </r>
  <r>
    <x v="3"/>
    <x v="2"/>
    <x v="0"/>
    <x v="7"/>
    <n v="0"/>
    <n v="200"/>
    <n v="0"/>
    <n v="0"/>
    <n v="0"/>
    <n v="0"/>
    <n v="0"/>
    <n v="0"/>
    <n v="0"/>
  </r>
  <r>
    <x v="3"/>
    <x v="2"/>
    <x v="0"/>
    <x v="8"/>
    <n v="0"/>
    <n v="200"/>
    <n v="0"/>
    <n v="0"/>
    <n v="0"/>
    <n v="0"/>
    <n v="0"/>
    <n v="0"/>
    <n v="0"/>
  </r>
  <r>
    <x v="3"/>
    <x v="2"/>
    <x v="0"/>
    <x v="9"/>
    <n v="0"/>
    <n v="200"/>
    <n v="0"/>
    <n v="0"/>
    <n v="0"/>
    <n v="0"/>
    <n v="0"/>
    <n v="0"/>
    <n v="0"/>
  </r>
  <r>
    <x v="3"/>
    <x v="2"/>
    <x v="0"/>
    <x v="10"/>
    <n v="0"/>
    <n v="200"/>
    <n v="0"/>
    <n v="0"/>
    <n v="0"/>
    <n v="0"/>
    <n v="0"/>
    <n v="0"/>
    <n v="0"/>
  </r>
  <r>
    <x v="3"/>
    <x v="2"/>
    <x v="1"/>
    <x v="0"/>
    <n v="0"/>
    <n v="200"/>
    <n v="-999.90710000000001"/>
    <n v="-2.0000000000000002E-5"/>
    <n v="-1.0000000000000001E-5"/>
    <n v="0"/>
    <n v="-1.0000000000000001E-5"/>
    <n v="-8.0000000000000007E-5"/>
    <n v="-4.6022100000000004"/>
  </r>
  <r>
    <x v="3"/>
    <x v="2"/>
    <x v="1"/>
    <x v="1"/>
    <n v="1.58"/>
    <n v="200"/>
    <n v="-1019.94073"/>
    <n v="7.6800000000000002E-3"/>
    <n v="1.98E-3"/>
    <n v="1.2600000000000001E-3"/>
    <n v="4.9100000000000003E-3"/>
    <n v="2.5579999999999999E-2"/>
    <n v="-4.69442"/>
  </r>
  <r>
    <x v="3"/>
    <x v="2"/>
    <x v="1"/>
    <x v="2"/>
    <n v="0"/>
    <n v="200"/>
    <n v="0"/>
    <n v="0"/>
    <n v="0"/>
    <n v="0"/>
    <n v="0"/>
    <n v="0"/>
    <n v="0"/>
  </r>
  <r>
    <x v="3"/>
    <x v="2"/>
    <x v="1"/>
    <x v="3"/>
    <n v="0"/>
    <n v="200"/>
    <n v="0"/>
    <n v="0"/>
    <n v="0"/>
    <n v="0"/>
    <n v="0"/>
    <n v="0"/>
    <n v="0"/>
  </r>
  <r>
    <x v="3"/>
    <x v="2"/>
    <x v="1"/>
    <x v="4"/>
    <n v="0"/>
    <n v="200"/>
    <n v="0"/>
    <n v="0"/>
    <n v="0"/>
    <n v="0"/>
    <n v="0"/>
    <n v="0"/>
    <n v="0"/>
  </r>
  <r>
    <x v="3"/>
    <x v="2"/>
    <x v="1"/>
    <x v="5"/>
    <n v="0"/>
    <n v="200"/>
    <n v="0"/>
    <n v="0"/>
    <n v="0"/>
    <n v="0"/>
    <n v="0"/>
    <n v="0"/>
    <n v="0"/>
  </r>
  <r>
    <x v="3"/>
    <x v="2"/>
    <x v="1"/>
    <x v="6"/>
    <n v="0"/>
    <n v="200"/>
    <n v="0"/>
    <n v="0"/>
    <n v="0"/>
    <n v="0"/>
    <n v="0"/>
    <n v="0"/>
    <n v="0"/>
  </r>
  <r>
    <x v="3"/>
    <x v="2"/>
    <x v="1"/>
    <x v="7"/>
    <n v="0"/>
    <n v="200"/>
    <n v="0"/>
    <n v="0"/>
    <n v="0"/>
    <n v="0"/>
    <n v="0"/>
    <n v="0"/>
    <n v="0"/>
  </r>
  <r>
    <x v="3"/>
    <x v="2"/>
    <x v="1"/>
    <x v="8"/>
    <n v="0"/>
    <n v="200"/>
    <n v="0"/>
    <n v="0"/>
    <n v="0"/>
    <n v="0"/>
    <n v="0"/>
    <n v="0"/>
    <n v="0"/>
  </r>
  <r>
    <x v="3"/>
    <x v="2"/>
    <x v="1"/>
    <x v="9"/>
    <n v="0"/>
    <n v="200"/>
    <n v="0"/>
    <n v="0"/>
    <n v="0"/>
    <n v="0"/>
    <n v="0"/>
    <n v="0"/>
    <n v="0"/>
  </r>
  <r>
    <x v="3"/>
    <x v="2"/>
    <x v="1"/>
    <x v="10"/>
    <n v="0"/>
    <n v="200"/>
    <n v="0"/>
    <n v="0"/>
    <n v="0"/>
    <n v="0"/>
    <n v="0"/>
    <n v="0"/>
    <n v="0"/>
  </r>
  <r>
    <x v="3"/>
    <x v="2"/>
    <x v="2"/>
    <x v="0"/>
    <n v="0"/>
    <n v="200"/>
    <n v="0"/>
    <n v="0"/>
    <n v="0"/>
    <n v="0"/>
    <n v="0"/>
    <n v="0"/>
    <n v="0"/>
  </r>
  <r>
    <x v="3"/>
    <x v="2"/>
    <x v="2"/>
    <x v="1"/>
    <n v="95.38"/>
    <n v="200"/>
    <n v="-6261.4946300000001"/>
    <n v="0.46373999999999999"/>
    <n v="0.14229"/>
    <n v="9.1980000000000006E-2"/>
    <n v="0.30820999999999998"/>
    <n v="1.5458000000000001"/>
    <n v="-28.819369999999999"/>
  </r>
  <r>
    <x v="3"/>
    <x v="2"/>
    <x v="2"/>
    <x v="2"/>
    <n v="0"/>
    <n v="200"/>
    <n v="0"/>
    <n v="0"/>
    <n v="0"/>
    <n v="0"/>
    <n v="0"/>
    <n v="0"/>
    <n v="0"/>
  </r>
  <r>
    <x v="3"/>
    <x v="2"/>
    <x v="2"/>
    <x v="3"/>
    <n v="0"/>
    <n v="200"/>
    <n v="0"/>
    <n v="0"/>
    <n v="0"/>
    <n v="0"/>
    <n v="0"/>
    <n v="0"/>
    <n v="0"/>
  </r>
  <r>
    <x v="3"/>
    <x v="2"/>
    <x v="2"/>
    <x v="4"/>
    <n v="0"/>
    <n v="200"/>
    <n v="0"/>
    <n v="0"/>
    <n v="0"/>
    <n v="0"/>
    <n v="0"/>
    <n v="0"/>
    <n v="0"/>
  </r>
  <r>
    <x v="3"/>
    <x v="2"/>
    <x v="2"/>
    <x v="5"/>
    <n v="0"/>
    <n v="200"/>
    <n v="0"/>
    <n v="0"/>
    <n v="0"/>
    <n v="0"/>
    <n v="0"/>
    <n v="0"/>
    <n v="0"/>
  </r>
  <r>
    <x v="3"/>
    <x v="2"/>
    <x v="2"/>
    <x v="6"/>
    <n v="0"/>
    <n v="200"/>
    <n v="-412.99029999999999"/>
    <n v="0"/>
    <n v="0"/>
    <n v="0"/>
    <n v="0"/>
    <n v="0"/>
    <n v="-1.9008400000000001"/>
  </r>
  <r>
    <x v="3"/>
    <x v="2"/>
    <x v="2"/>
    <x v="7"/>
    <n v="0"/>
    <n v="200"/>
    <n v="0"/>
    <n v="0"/>
    <n v="0"/>
    <n v="0"/>
    <n v="0"/>
    <n v="0"/>
    <n v="0"/>
  </r>
  <r>
    <x v="3"/>
    <x v="2"/>
    <x v="2"/>
    <x v="8"/>
    <n v="0"/>
    <n v="200"/>
    <n v="0"/>
    <n v="0"/>
    <n v="0"/>
    <n v="0"/>
    <n v="0"/>
    <n v="0"/>
    <n v="0"/>
  </r>
  <r>
    <x v="3"/>
    <x v="2"/>
    <x v="2"/>
    <x v="9"/>
    <n v="0"/>
    <n v="200"/>
    <n v="0"/>
    <n v="0"/>
    <n v="0"/>
    <n v="0"/>
    <n v="0"/>
    <n v="0"/>
    <n v="0"/>
  </r>
  <r>
    <x v="3"/>
    <x v="2"/>
    <x v="2"/>
    <x v="10"/>
    <n v="0"/>
    <n v="200"/>
    <n v="-128.33958000000001"/>
    <n v="0"/>
    <n v="0"/>
    <n v="0"/>
    <n v="0"/>
    <n v="0"/>
    <n v="-0.5907"/>
  </r>
  <r>
    <x v="3"/>
    <x v="2"/>
    <x v="3"/>
    <x v="0"/>
    <n v="0"/>
    <n v="200"/>
    <n v="0"/>
    <n v="0"/>
    <n v="0"/>
    <n v="0"/>
    <n v="0"/>
    <n v="0"/>
    <n v="0"/>
  </r>
  <r>
    <x v="3"/>
    <x v="2"/>
    <x v="3"/>
    <x v="1"/>
    <n v="131.4"/>
    <n v="200"/>
    <n v="-4228.5615200000002"/>
    <n v="0.63888"/>
    <n v="0.20415"/>
    <n v="4.428E-2"/>
    <n v="0.30864999999999998"/>
    <n v="2.1295899999999999"/>
    <n v="-19.462530000000001"/>
  </r>
  <r>
    <x v="3"/>
    <x v="2"/>
    <x v="3"/>
    <x v="2"/>
    <n v="0"/>
    <n v="200"/>
    <n v="0"/>
    <n v="0"/>
    <n v="0"/>
    <n v="0"/>
    <n v="0"/>
    <n v="0"/>
    <n v="0"/>
  </r>
  <r>
    <x v="3"/>
    <x v="2"/>
    <x v="3"/>
    <x v="3"/>
    <n v="0"/>
    <n v="200"/>
    <n v="0"/>
    <n v="0"/>
    <n v="0"/>
    <n v="0"/>
    <n v="0"/>
    <n v="0"/>
    <n v="0"/>
  </r>
  <r>
    <x v="3"/>
    <x v="2"/>
    <x v="3"/>
    <x v="4"/>
    <n v="0"/>
    <n v="200"/>
    <n v="0"/>
    <n v="0"/>
    <n v="0"/>
    <n v="0"/>
    <n v="0"/>
    <n v="0"/>
    <n v="0"/>
  </r>
  <r>
    <x v="3"/>
    <x v="2"/>
    <x v="3"/>
    <x v="5"/>
    <n v="0"/>
    <n v="200"/>
    <n v="0"/>
    <n v="0"/>
    <n v="0"/>
    <n v="0"/>
    <n v="0"/>
    <n v="0"/>
    <n v="0"/>
  </r>
  <r>
    <x v="3"/>
    <x v="2"/>
    <x v="3"/>
    <x v="6"/>
    <n v="0"/>
    <n v="200"/>
    <n v="0"/>
    <n v="0"/>
    <n v="0"/>
    <n v="0"/>
    <n v="0"/>
    <n v="0"/>
    <n v="0"/>
  </r>
  <r>
    <x v="3"/>
    <x v="2"/>
    <x v="3"/>
    <x v="7"/>
    <n v="0"/>
    <n v="200"/>
    <n v="0"/>
    <n v="0"/>
    <n v="0"/>
    <n v="0"/>
    <n v="0"/>
    <n v="0"/>
    <n v="0"/>
  </r>
  <r>
    <x v="3"/>
    <x v="2"/>
    <x v="3"/>
    <x v="8"/>
    <n v="0"/>
    <n v="200"/>
    <n v="0"/>
    <n v="0"/>
    <n v="0"/>
    <n v="0"/>
    <n v="0"/>
    <n v="0"/>
    <n v="0"/>
  </r>
  <r>
    <x v="3"/>
    <x v="2"/>
    <x v="3"/>
    <x v="9"/>
    <n v="0"/>
    <n v="200"/>
    <n v="0"/>
    <n v="0"/>
    <n v="0"/>
    <n v="0"/>
    <n v="0"/>
    <n v="0"/>
    <n v="0"/>
  </r>
  <r>
    <x v="3"/>
    <x v="2"/>
    <x v="3"/>
    <x v="10"/>
    <n v="0.02"/>
    <n v="200"/>
    <n v="-1075.35205"/>
    <n v="1.1E-4"/>
    <n v="9.0000000000000006E-5"/>
    <n v="0"/>
    <n v="1.0000000000000001E-5"/>
    <n v="3.8000000000000002E-4"/>
    <n v="-4.9494499999999997"/>
  </r>
  <r>
    <x v="3"/>
    <x v="2"/>
    <x v="4"/>
    <x v="0"/>
    <n v="0"/>
    <n v="200"/>
    <n v="0"/>
    <n v="0"/>
    <n v="0"/>
    <n v="0"/>
    <n v="0"/>
    <n v="0"/>
    <n v="0"/>
  </r>
  <r>
    <x v="3"/>
    <x v="2"/>
    <x v="4"/>
    <x v="1"/>
    <n v="52.1"/>
    <n v="200"/>
    <n v="4030.1044900000002"/>
    <n v="0.25330999999999998"/>
    <n v="7.689E-2"/>
    <n v="2.869E-2"/>
    <n v="3.0099999999999998E-2"/>
    <n v="0.84436"/>
    <n v="18.549099999999999"/>
  </r>
  <r>
    <x v="3"/>
    <x v="2"/>
    <x v="4"/>
    <x v="2"/>
    <n v="0"/>
    <n v="200"/>
    <n v="0"/>
    <n v="0"/>
    <n v="0"/>
    <n v="0"/>
    <n v="0"/>
    <n v="0"/>
    <n v="0"/>
  </r>
  <r>
    <x v="3"/>
    <x v="2"/>
    <x v="4"/>
    <x v="3"/>
    <n v="0"/>
    <n v="200"/>
    <n v="0"/>
    <n v="0"/>
    <n v="0"/>
    <n v="0"/>
    <n v="0"/>
    <n v="0"/>
    <n v="0"/>
  </r>
  <r>
    <x v="3"/>
    <x v="2"/>
    <x v="4"/>
    <x v="4"/>
    <n v="0"/>
    <n v="200"/>
    <n v="0"/>
    <n v="0"/>
    <n v="0"/>
    <n v="0"/>
    <n v="0"/>
    <n v="0"/>
    <n v="0"/>
  </r>
  <r>
    <x v="3"/>
    <x v="2"/>
    <x v="4"/>
    <x v="5"/>
    <n v="0"/>
    <n v="200"/>
    <n v="0"/>
    <n v="0"/>
    <n v="0"/>
    <n v="0"/>
    <n v="0"/>
    <n v="0"/>
    <n v="0"/>
  </r>
  <r>
    <x v="3"/>
    <x v="2"/>
    <x v="4"/>
    <x v="6"/>
    <n v="0.13"/>
    <n v="200"/>
    <n v="-284.74786"/>
    <n v="6.3000000000000003E-4"/>
    <n v="0"/>
    <n v="1.0000000000000001E-5"/>
    <n v="1.7000000000000001E-4"/>
    <n v="2.1099999999999999E-3"/>
    <n v="-1.3105899999999999"/>
  </r>
  <r>
    <x v="3"/>
    <x v="2"/>
    <x v="4"/>
    <x v="7"/>
    <n v="0"/>
    <n v="200"/>
    <n v="0"/>
    <n v="0"/>
    <n v="0"/>
    <n v="0"/>
    <n v="0"/>
    <n v="0"/>
    <n v="0"/>
  </r>
  <r>
    <x v="3"/>
    <x v="2"/>
    <x v="4"/>
    <x v="8"/>
    <n v="0"/>
    <n v="200"/>
    <n v="0"/>
    <n v="0"/>
    <n v="0"/>
    <n v="0"/>
    <n v="0"/>
    <n v="0"/>
    <n v="0"/>
  </r>
  <r>
    <x v="3"/>
    <x v="2"/>
    <x v="4"/>
    <x v="9"/>
    <n v="0"/>
    <n v="200"/>
    <n v="0"/>
    <n v="0"/>
    <n v="0"/>
    <n v="0"/>
    <n v="0"/>
    <n v="0"/>
    <n v="0"/>
  </r>
  <r>
    <x v="3"/>
    <x v="2"/>
    <x v="4"/>
    <x v="10"/>
    <n v="0"/>
    <n v="200"/>
    <n v="0"/>
    <n v="0"/>
    <n v="0"/>
    <n v="0"/>
    <n v="0"/>
    <n v="0"/>
    <n v="0"/>
  </r>
  <r>
    <x v="3"/>
    <x v="2"/>
    <x v="5"/>
    <x v="0"/>
    <n v="0"/>
    <n v="200"/>
    <n v="0"/>
    <n v="0"/>
    <n v="0"/>
    <n v="0"/>
    <n v="0"/>
    <n v="0"/>
    <n v="0"/>
  </r>
  <r>
    <x v="3"/>
    <x v="2"/>
    <x v="5"/>
    <x v="1"/>
    <n v="-0.01"/>
    <n v="200"/>
    <n v="-1523.8663300000001"/>
    <n v="-4.0000000000000003E-5"/>
    <n v="-1.0000000000000001E-5"/>
    <n v="0"/>
    <n v="-1.0000000000000001E-5"/>
    <n v="-1.2E-4"/>
    <n v="-7.0137999999999998"/>
  </r>
  <r>
    <x v="3"/>
    <x v="2"/>
    <x v="5"/>
    <x v="2"/>
    <n v="0"/>
    <n v="200"/>
    <n v="0"/>
    <n v="0"/>
    <n v="0"/>
    <n v="0"/>
    <n v="0"/>
    <n v="0"/>
    <n v="0"/>
  </r>
  <r>
    <x v="3"/>
    <x v="2"/>
    <x v="5"/>
    <x v="3"/>
    <n v="0"/>
    <n v="200"/>
    <n v="0"/>
    <n v="0"/>
    <n v="0"/>
    <n v="0"/>
    <n v="0"/>
    <n v="0"/>
    <n v="0"/>
  </r>
  <r>
    <x v="3"/>
    <x v="2"/>
    <x v="5"/>
    <x v="4"/>
    <n v="0"/>
    <n v="200"/>
    <n v="0"/>
    <n v="0"/>
    <n v="0"/>
    <n v="0"/>
    <n v="0"/>
    <n v="0"/>
    <n v="0"/>
  </r>
  <r>
    <x v="3"/>
    <x v="2"/>
    <x v="5"/>
    <x v="5"/>
    <n v="0"/>
    <n v="200"/>
    <n v="0"/>
    <n v="0"/>
    <n v="0"/>
    <n v="0"/>
    <n v="0"/>
    <n v="0"/>
    <n v="0"/>
  </r>
  <r>
    <x v="3"/>
    <x v="2"/>
    <x v="5"/>
    <x v="6"/>
    <n v="0"/>
    <n v="200"/>
    <n v="0"/>
    <n v="0"/>
    <n v="0"/>
    <n v="0"/>
    <n v="0"/>
    <n v="0"/>
    <n v="0"/>
  </r>
  <r>
    <x v="3"/>
    <x v="2"/>
    <x v="5"/>
    <x v="7"/>
    <n v="0"/>
    <n v="200"/>
    <n v="0"/>
    <n v="0"/>
    <n v="0"/>
    <n v="0"/>
    <n v="0"/>
    <n v="0"/>
    <n v="0"/>
  </r>
  <r>
    <x v="3"/>
    <x v="2"/>
    <x v="5"/>
    <x v="8"/>
    <n v="0"/>
    <n v="200"/>
    <n v="0"/>
    <n v="0"/>
    <n v="0"/>
    <n v="0"/>
    <n v="0"/>
    <n v="0"/>
    <n v="0"/>
  </r>
  <r>
    <x v="3"/>
    <x v="2"/>
    <x v="5"/>
    <x v="9"/>
    <n v="0"/>
    <n v="200"/>
    <n v="0"/>
    <n v="0"/>
    <n v="0"/>
    <n v="0"/>
    <n v="0"/>
    <n v="0"/>
    <n v="0"/>
  </r>
  <r>
    <x v="3"/>
    <x v="2"/>
    <x v="5"/>
    <x v="10"/>
    <n v="0"/>
    <n v="200"/>
    <n v="0"/>
    <n v="0"/>
    <n v="0"/>
    <n v="0"/>
    <n v="0"/>
    <n v="0"/>
    <n v="0"/>
  </r>
  <r>
    <x v="3"/>
    <x v="2"/>
    <x v="6"/>
    <x v="0"/>
    <n v="0"/>
    <n v="200"/>
    <n v="0"/>
    <n v="0"/>
    <n v="0"/>
    <n v="0"/>
    <n v="0"/>
    <n v="0"/>
    <n v="0"/>
  </r>
  <r>
    <x v="3"/>
    <x v="2"/>
    <x v="6"/>
    <x v="1"/>
    <n v="0"/>
    <n v="200"/>
    <n v="0"/>
    <n v="0"/>
    <n v="0"/>
    <n v="0"/>
    <n v="0"/>
    <n v="0"/>
    <n v="0"/>
  </r>
  <r>
    <x v="3"/>
    <x v="2"/>
    <x v="6"/>
    <x v="2"/>
    <n v="0"/>
    <n v="200"/>
    <n v="0"/>
    <n v="0"/>
    <n v="0"/>
    <n v="0"/>
    <n v="0"/>
    <n v="0"/>
    <n v="0"/>
  </r>
  <r>
    <x v="3"/>
    <x v="2"/>
    <x v="6"/>
    <x v="3"/>
    <n v="0"/>
    <n v="200"/>
    <n v="0"/>
    <n v="0"/>
    <n v="0"/>
    <n v="0"/>
    <n v="0"/>
    <n v="0"/>
    <n v="0"/>
  </r>
  <r>
    <x v="3"/>
    <x v="2"/>
    <x v="6"/>
    <x v="4"/>
    <n v="0"/>
    <n v="200"/>
    <n v="0"/>
    <n v="0"/>
    <n v="0"/>
    <n v="0"/>
    <n v="0"/>
    <n v="0"/>
    <n v="0"/>
  </r>
  <r>
    <x v="3"/>
    <x v="2"/>
    <x v="6"/>
    <x v="5"/>
    <n v="0"/>
    <n v="200"/>
    <n v="0"/>
    <n v="0"/>
    <n v="0"/>
    <n v="0"/>
    <n v="0"/>
    <n v="0"/>
    <n v="0"/>
  </r>
  <r>
    <x v="3"/>
    <x v="2"/>
    <x v="6"/>
    <x v="6"/>
    <n v="0"/>
    <n v="200"/>
    <n v="0"/>
    <n v="0"/>
    <n v="0"/>
    <n v="0"/>
    <n v="0"/>
    <n v="0"/>
    <n v="0"/>
  </r>
  <r>
    <x v="3"/>
    <x v="2"/>
    <x v="6"/>
    <x v="7"/>
    <n v="0"/>
    <n v="200"/>
    <n v="0"/>
    <n v="0"/>
    <n v="0"/>
    <n v="0"/>
    <n v="0"/>
    <n v="0"/>
    <n v="0"/>
  </r>
  <r>
    <x v="3"/>
    <x v="2"/>
    <x v="6"/>
    <x v="8"/>
    <n v="0"/>
    <n v="200"/>
    <n v="0"/>
    <n v="0"/>
    <n v="0"/>
    <n v="0"/>
    <n v="0"/>
    <n v="0"/>
    <n v="0"/>
  </r>
  <r>
    <x v="3"/>
    <x v="2"/>
    <x v="6"/>
    <x v="9"/>
    <n v="0"/>
    <n v="200"/>
    <n v="0"/>
    <n v="0"/>
    <n v="0"/>
    <n v="0"/>
    <n v="0"/>
    <n v="0"/>
    <n v="0"/>
  </r>
  <r>
    <x v="3"/>
    <x v="2"/>
    <x v="6"/>
    <x v="10"/>
    <n v="0"/>
    <n v="200"/>
    <n v="0"/>
    <n v="0"/>
    <n v="0"/>
    <n v="0"/>
    <n v="0"/>
    <n v="0"/>
    <n v="0"/>
  </r>
  <r>
    <x v="3"/>
    <x v="2"/>
    <x v="7"/>
    <x v="0"/>
    <n v="0"/>
    <n v="200"/>
    <n v="0"/>
    <n v="0"/>
    <n v="0"/>
    <n v="0"/>
    <n v="0"/>
    <n v="0"/>
    <n v="0"/>
  </r>
  <r>
    <x v="3"/>
    <x v="2"/>
    <x v="7"/>
    <x v="1"/>
    <n v="0"/>
    <n v="200"/>
    <n v="0"/>
    <n v="0"/>
    <n v="0"/>
    <n v="0"/>
    <n v="0"/>
    <n v="0"/>
    <n v="0"/>
  </r>
  <r>
    <x v="3"/>
    <x v="2"/>
    <x v="7"/>
    <x v="2"/>
    <n v="0"/>
    <n v="200"/>
    <n v="0"/>
    <n v="0"/>
    <n v="0"/>
    <n v="0"/>
    <n v="0"/>
    <n v="0"/>
    <n v="0"/>
  </r>
  <r>
    <x v="3"/>
    <x v="2"/>
    <x v="7"/>
    <x v="3"/>
    <n v="0"/>
    <n v="200"/>
    <n v="0"/>
    <n v="0"/>
    <n v="0"/>
    <n v="0"/>
    <n v="0"/>
    <n v="0"/>
    <n v="0"/>
  </r>
  <r>
    <x v="3"/>
    <x v="2"/>
    <x v="7"/>
    <x v="4"/>
    <n v="0"/>
    <n v="200"/>
    <n v="0"/>
    <n v="0"/>
    <n v="0"/>
    <n v="0"/>
    <n v="0"/>
    <n v="0"/>
    <n v="0"/>
  </r>
  <r>
    <x v="3"/>
    <x v="2"/>
    <x v="7"/>
    <x v="5"/>
    <n v="0"/>
    <n v="200"/>
    <n v="0"/>
    <n v="0"/>
    <n v="0"/>
    <n v="0"/>
    <n v="0"/>
    <n v="0"/>
    <n v="0"/>
  </r>
  <r>
    <x v="3"/>
    <x v="2"/>
    <x v="7"/>
    <x v="6"/>
    <n v="0"/>
    <n v="200"/>
    <n v="0"/>
    <n v="0"/>
    <n v="0"/>
    <n v="0"/>
    <n v="0"/>
    <n v="0"/>
    <n v="0"/>
  </r>
  <r>
    <x v="3"/>
    <x v="2"/>
    <x v="7"/>
    <x v="7"/>
    <n v="0"/>
    <n v="200"/>
    <n v="0"/>
    <n v="0"/>
    <n v="0"/>
    <n v="0"/>
    <n v="0"/>
    <n v="0"/>
    <n v="0"/>
  </r>
  <r>
    <x v="3"/>
    <x v="2"/>
    <x v="7"/>
    <x v="8"/>
    <n v="0"/>
    <n v="200"/>
    <n v="0"/>
    <n v="0"/>
    <n v="0"/>
    <n v="0"/>
    <n v="0"/>
    <n v="0"/>
    <n v="0"/>
  </r>
  <r>
    <x v="3"/>
    <x v="2"/>
    <x v="7"/>
    <x v="9"/>
    <n v="0"/>
    <n v="200"/>
    <n v="0"/>
    <n v="0"/>
    <n v="0"/>
    <n v="0"/>
    <n v="0"/>
    <n v="0"/>
    <n v="0"/>
  </r>
  <r>
    <x v="3"/>
    <x v="2"/>
    <x v="7"/>
    <x v="10"/>
    <n v="0"/>
    <n v="200"/>
    <n v="0"/>
    <n v="0"/>
    <n v="0"/>
    <n v="0"/>
    <n v="0"/>
    <n v="0"/>
    <n v="0"/>
  </r>
  <r>
    <x v="3"/>
    <x v="2"/>
    <x v="8"/>
    <x v="0"/>
    <n v="0"/>
    <n v="200"/>
    <n v="0"/>
    <n v="0"/>
    <n v="0"/>
    <n v="0"/>
    <n v="0"/>
    <n v="0"/>
    <n v="0"/>
  </r>
  <r>
    <x v="3"/>
    <x v="2"/>
    <x v="8"/>
    <x v="1"/>
    <n v="29.21"/>
    <n v="200"/>
    <n v="-104.89349"/>
    <n v="0.14199999999999999"/>
    <n v="0.1057"/>
    <n v="5.1999999999999998E-3"/>
    <n v="1.8380000000000001E-2"/>
    <n v="0.47332999999999997"/>
    <n v="-0.48279"/>
  </r>
  <r>
    <x v="3"/>
    <x v="2"/>
    <x v="8"/>
    <x v="2"/>
    <n v="0"/>
    <n v="200"/>
    <n v="0"/>
    <n v="0"/>
    <n v="0"/>
    <n v="0"/>
    <n v="0"/>
    <n v="0"/>
    <n v="0"/>
  </r>
  <r>
    <x v="3"/>
    <x v="2"/>
    <x v="8"/>
    <x v="3"/>
    <n v="0"/>
    <n v="200"/>
    <n v="0"/>
    <n v="0"/>
    <n v="0"/>
    <n v="0"/>
    <n v="0"/>
    <n v="0"/>
    <n v="0"/>
  </r>
  <r>
    <x v="3"/>
    <x v="2"/>
    <x v="8"/>
    <x v="4"/>
    <n v="0"/>
    <n v="200"/>
    <n v="0"/>
    <n v="0"/>
    <n v="0"/>
    <n v="0"/>
    <n v="0"/>
    <n v="0"/>
    <n v="0"/>
  </r>
  <r>
    <x v="3"/>
    <x v="2"/>
    <x v="8"/>
    <x v="5"/>
    <n v="0"/>
    <n v="200"/>
    <n v="0"/>
    <n v="0"/>
    <n v="0"/>
    <n v="0"/>
    <n v="0"/>
    <n v="0"/>
    <n v="0"/>
  </r>
  <r>
    <x v="3"/>
    <x v="2"/>
    <x v="8"/>
    <x v="6"/>
    <n v="47.22"/>
    <n v="200"/>
    <n v="-129.57230000000001"/>
    <n v="0.22958000000000001"/>
    <n v="0"/>
    <n v="7.1440000000000003E-2"/>
    <n v="8.949E-2"/>
    <n v="0.76527000000000001"/>
    <n v="-0.59636999999999996"/>
  </r>
  <r>
    <x v="3"/>
    <x v="2"/>
    <x v="8"/>
    <x v="7"/>
    <n v="0"/>
    <n v="200"/>
    <n v="0"/>
    <n v="0"/>
    <n v="0"/>
    <n v="0"/>
    <n v="0"/>
    <n v="0"/>
    <n v="0"/>
  </r>
  <r>
    <x v="3"/>
    <x v="2"/>
    <x v="8"/>
    <x v="8"/>
    <n v="0"/>
    <n v="200"/>
    <n v="0"/>
    <n v="0"/>
    <n v="0"/>
    <n v="0"/>
    <n v="0"/>
    <n v="0"/>
    <n v="0"/>
  </r>
  <r>
    <x v="3"/>
    <x v="2"/>
    <x v="8"/>
    <x v="9"/>
    <n v="0"/>
    <n v="200"/>
    <n v="0"/>
    <n v="0"/>
    <n v="0"/>
    <n v="0"/>
    <n v="0"/>
    <n v="0"/>
    <n v="0"/>
  </r>
  <r>
    <x v="3"/>
    <x v="2"/>
    <x v="8"/>
    <x v="10"/>
    <n v="0"/>
    <n v="200"/>
    <n v="0"/>
    <n v="0"/>
    <n v="0"/>
    <n v="0"/>
    <n v="0"/>
    <n v="0"/>
    <n v="0"/>
  </r>
  <r>
    <x v="3"/>
    <x v="3"/>
    <x v="0"/>
    <x v="0"/>
    <n v="0"/>
    <n v="200"/>
    <n v="0"/>
    <n v="0"/>
    <n v="0"/>
    <n v="0"/>
    <n v="0"/>
    <n v="0"/>
    <n v="0"/>
  </r>
  <r>
    <x v="3"/>
    <x v="3"/>
    <x v="0"/>
    <x v="1"/>
    <n v="0"/>
    <n v="200"/>
    <n v="0"/>
    <n v="0"/>
    <n v="0"/>
    <n v="0"/>
    <n v="0"/>
    <n v="0"/>
    <n v="0"/>
  </r>
  <r>
    <x v="3"/>
    <x v="3"/>
    <x v="0"/>
    <x v="2"/>
    <n v="0"/>
    <n v="200"/>
    <n v="0"/>
    <n v="0"/>
    <n v="0"/>
    <n v="0"/>
    <n v="0"/>
    <n v="0"/>
    <n v="0"/>
  </r>
  <r>
    <x v="3"/>
    <x v="3"/>
    <x v="0"/>
    <x v="3"/>
    <n v="0"/>
    <n v="200"/>
    <n v="0"/>
    <n v="0"/>
    <n v="0"/>
    <n v="0"/>
    <n v="0"/>
    <n v="0"/>
    <n v="0"/>
  </r>
  <r>
    <x v="3"/>
    <x v="3"/>
    <x v="0"/>
    <x v="4"/>
    <n v="0"/>
    <n v="200"/>
    <n v="0"/>
    <n v="0"/>
    <n v="0"/>
    <n v="0"/>
    <n v="0"/>
    <n v="0"/>
    <n v="0"/>
  </r>
  <r>
    <x v="3"/>
    <x v="3"/>
    <x v="0"/>
    <x v="5"/>
    <n v="0"/>
    <n v="200"/>
    <n v="0"/>
    <n v="0"/>
    <n v="0"/>
    <n v="0"/>
    <n v="0"/>
    <n v="0"/>
    <n v="0"/>
  </r>
  <r>
    <x v="3"/>
    <x v="3"/>
    <x v="0"/>
    <x v="6"/>
    <n v="0"/>
    <n v="200"/>
    <n v="0"/>
    <n v="0"/>
    <n v="0"/>
    <n v="0"/>
    <n v="0"/>
    <n v="0"/>
    <n v="0"/>
  </r>
  <r>
    <x v="3"/>
    <x v="3"/>
    <x v="0"/>
    <x v="7"/>
    <n v="0"/>
    <n v="200"/>
    <n v="0"/>
    <n v="0"/>
    <n v="0"/>
    <n v="0"/>
    <n v="0"/>
    <n v="0"/>
    <n v="0"/>
  </r>
  <r>
    <x v="3"/>
    <x v="3"/>
    <x v="0"/>
    <x v="8"/>
    <n v="0"/>
    <n v="200"/>
    <n v="0"/>
    <n v="0"/>
    <n v="0"/>
    <n v="0"/>
    <n v="0"/>
    <n v="0"/>
    <n v="0"/>
  </r>
  <r>
    <x v="3"/>
    <x v="3"/>
    <x v="0"/>
    <x v="9"/>
    <n v="0"/>
    <n v="200"/>
    <n v="0"/>
    <n v="0"/>
    <n v="0"/>
    <n v="0"/>
    <n v="0"/>
    <n v="0"/>
    <n v="0"/>
  </r>
  <r>
    <x v="3"/>
    <x v="3"/>
    <x v="0"/>
    <x v="10"/>
    <n v="0"/>
    <n v="200"/>
    <n v="0"/>
    <n v="0"/>
    <n v="0"/>
    <n v="0"/>
    <n v="0"/>
    <n v="0"/>
    <n v="0"/>
  </r>
  <r>
    <x v="3"/>
    <x v="3"/>
    <x v="1"/>
    <x v="0"/>
    <n v="0"/>
    <n v="200"/>
    <n v="0"/>
    <n v="-2.0000000000000002E-5"/>
    <n v="-1.0000000000000001E-5"/>
    <n v="0"/>
    <n v="-1.0000000000000001E-5"/>
    <n v="-8.0000000000000007E-5"/>
    <n v="0"/>
  </r>
  <r>
    <x v="3"/>
    <x v="3"/>
    <x v="1"/>
    <x v="1"/>
    <n v="1.58"/>
    <n v="200"/>
    <n v="0"/>
    <n v="7.6800000000000002E-3"/>
    <n v="1.98E-3"/>
    <n v="1.2600000000000001E-3"/>
    <n v="4.9100000000000003E-3"/>
    <n v="2.5579999999999999E-2"/>
    <n v="0"/>
  </r>
  <r>
    <x v="3"/>
    <x v="3"/>
    <x v="1"/>
    <x v="2"/>
    <n v="0"/>
    <n v="200"/>
    <n v="0"/>
    <n v="0"/>
    <n v="0"/>
    <n v="0"/>
    <n v="0"/>
    <n v="0"/>
    <n v="0"/>
  </r>
  <r>
    <x v="3"/>
    <x v="3"/>
    <x v="1"/>
    <x v="3"/>
    <n v="0"/>
    <n v="200"/>
    <n v="0"/>
    <n v="0"/>
    <n v="0"/>
    <n v="0"/>
    <n v="0"/>
    <n v="0"/>
    <n v="0"/>
  </r>
  <r>
    <x v="3"/>
    <x v="3"/>
    <x v="1"/>
    <x v="4"/>
    <n v="0"/>
    <n v="200"/>
    <n v="0"/>
    <n v="0"/>
    <n v="0"/>
    <n v="0"/>
    <n v="0"/>
    <n v="0"/>
    <n v="0"/>
  </r>
  <r>
    <x v="3"/>
    <x v="3"/>
    <x v="1"/>
    <x v="5"/>
    <n v="0"/>
    <n v="200"/>
    <n v="0"/>
    <n v="0"/>
    <n v="0"/>
    <n v="0"/>
    <n v="0"/>
    <n v="0"/>
    <n v="0"/>
  </r>
  <r>
    <x v="3"/>
    <x v="3"/>
    <x v="1"/>
    <x v="6"/>
    <n v="0"/>
    <n v="200"/>
    <n v="0"/>
    <n v="0"/>
    <n v="0"/>
    <n v="0"/>
    <n v="0"/>
    <n v="0"/>
    <n v="0"/>
  </r>
  <r>
    <x v="3"/>
    <x v="3"/>
    <x v="1"/>
    <x v="7"/>
    <n v="0"/>
    <n v="200"/>
    <n v="0"/>
    <n v="0"/>
    <n v="0"/>
    <n v="0"/>
    <n v="0"/>
    <n v="0"/>
    <n v="0"/>
  </r>
  <r>
    <x v="3"/>
    <x v="3"/>
    <x v="1"/>
    <x v="8"/>
    <n v="0"/>
    <n v="200"/>
    <n v="0"/>
    <n v="0"/>
    <n v="0"/>
    <n v="0"/>
    <n v="0"/>
    <n v="0"/>
    <n v="0"/>
  </r>
  <r>
    <x v="3"/>
    <x v="3"/>
    <x v="1"/>
    <x v="9"/>
    <n v="0"/>
    <n v="200"/>
    <n v="0"/>
    <n v="0"/>
    <n v="0"/>
    <n v="0"/>
    <n v="0"/>
    <n v="0"/>
    <n v="0"/>
  </r>
  <r>
    <x v="3"/>
    <x v="3"/>
    <x v="1"/>
    <x v="10"/>
    <n v="0"/>
    <n v="200"/>
    <n v="0"/>
    <n v="0"/>
    <n v="0"/>
    <n v="0"/>
    <n v="0"/>
    <n v="0"/>
    <n v="0"/>
  </r>
  <r>
    <x v="3"/>
    <x v="3"/>
    <x v="2"/>
    <x v="0"/>
    <n v="0"/>
    <n v="200"/>
    <n v="0"/>
    <n v="0"/>
    <n v="0"/>
    <n v="0"/>
    <n v="0"/>
    <n v="0"/>
    <n v="0"/>
  </r>
  <r>
    <x v="3"/>
    <x v="3"/>
    <x v="2"/>
    <x v="1"/>
    <n v="95.38"/>
    <n v="200"/>
    <n v="0"/>
    <n v="0.46373999999999999"/>
    <n v="0.14229"/>
    <n v="9.1980000000000006E-2"/>
    <n v="0.30820999999999998"/>
    <n v="1.5458000000000001"/>
    <n v="0"/>
  </r>
  <r>
    <x v="3"/>
    <x v="3"/>
    <x v="2"/>
    <x v="2"/>
    <n v="0"/>
    <n v="200"/>
    <n v="0"/>
    <n v="0"/>
    <n v="0"/>
    <n v="0"/>
    <n v="0"/>
    <n v="0"/>
    <n v="0"/>
  </r>
  <r>
    <x v="3"/>
    <x v="3"/>
    <x v="2"/>
    <x v="3"/>
    <n v="0"/>
    <n v="200"/>
    <n v="0"/>
    <n v="0"/>
    <n v="0"/>
    <n v="0"/>
    <n v="0"/>
    <n v="0"/>
    <n v="0"/>
  </r>
  <r>
    <x v="3"/>
    <x v="3"/>
    <x v="2"/>
    <x v="4"/>
    <n v="0"/>
    <n v="200"/>
    <n v="0"/>
    <n v="0"/>
    <n v="0"/>
    <n v="0"/>
    <n v="0"/>
    <n v="0"/>
    <n v="0"/>
  </r>
  <r>
    <x v="3"/>
    <x v="3"/>
    <x v="2"/>
    <x v="5"/>
    <n v="0"/>
    <n v="200"/>
    <n v="0"/>
    <n v="0"/>
    <n v="0"/>
    <n v="0"/>
    <n v="0"/>
    <n v="0"/>
    <n v="0"/>
  </r>
  <r>
    <x v="3"/>
    <x v="3"/>
    <x v="2"/>
    <x v="6"/>
    <n v="0"/>
    <n v="200"/>
    <n v="0"/>
    <n v="0"/>
    <n v="0"/>
    <n v="0"/>
    <n v="0"/>
    <n v="0"/>
    <n v="0"/>
  </r>
  <r>
    <x v="3"/>
    <x v="3"/>
    <x v="2"/>
    <x v="7"/>
    <n v="0"/>
    <n v="200"/>
    <n v="0"/>
    <n v="0"/>
    <n v="0"/>
    <n v="0"/>
    <n v="0"/>
    <n v="0"/>
    <n v="0"/>
  </r>
  <r>
    <x v="3"/>
    <x v="3"/>
    <x v="2"/>
    <x v="8"/>
    <n v="0"/>
    <n v="200"/>
    <n v="0"/>
    <n v="0"/>
    <n v="0"/>
    <n v="0"/>
    <n v="0"/>
    <n v="0"/>
    <n v="0"/>
  </r>
  <r>
    <x v="3"/>
    <x v="3"/>
    <x v="2"/>
    <x v="9"/>
    <n v="0"/>
    <n v="200"/>
    <n v="0"/>
    <n v="0"/>
    <n v="0"/>
    <n v="0"/>
    <n v="0"/>
    <n v="0"/>
    <n v="0"/>
  </r>
  <r>
    <x v="3"/>
    <x v="3"/>
    <x v="2"/>
    <x v="10"/>
    <n v="0"/>
    <n v="200"/>
    <n v="0"/>
    <n v="0"/>
    <n v="0"/>
    <n v="0"/>
    <n v="0"/>
    <n v="0"/>
    <n v="0"/>
  </r>
  <r>
    <x v="3"/>
    <x v="3"/>
    <x v="3"/>
    <x v="0"/>
    <n v="0"/>
    <n v="200"/>
    <n v="0"/>
    <n v="0"/>
    <n v="0"/>
    <n v="0"/>
    <n v="0"/>
    <n v="0"/>
    <n v="0"/>
  </r>
  <r>
    <x v="3"/>
    <x v="3"/>
    <x v="3"/>
    <x v="1"/>
    <n v="131.4"/>
    <n v="200"/>
    <n v="0"/>
    <n v="0.63888"/>
    <n v="0.20415"/>
    <n v="4.428E-2"/>
    <n v="0.30864999999999998"/>
    <n v="2.1295899999999999"/>
    <n v="0"/>
  </r>
  <r>
    <x v="3"/>
    <x v="3"/>
    <x v="3"/>
    <x v="2"/>
    <n v="0"/>
    <n v="200"/>
    <n v="0"/>
    <n v="0"/>
    <n v="0"/>
    <n v="0"/>
    <n v="0"/>
    <n v="0"/>
    <n v="0"/>
  </r>
  <r>
    <x v="3"/>
    <x v="3"/>
    <x v="3"/>
    <x v="3"/>
    <n v="0"/>
    <n v="200"/>
    <n v="0"/>
    <n v="0"/>
    <n v="0"/>
    <n v="0"/>
    <n v="0"/>
    <n v="0"/>
    <n v="0"/>
  </r>
  <r>
    <x v="3"/>
    <x v="3"/>
    <x v="3"/>
    <x v="4"/>
    <n v="0"/>
    <n v="200"/>
    <n v="0"/>
    <n v="0"/>
    <n v="0"/>
    <n v="0"/>
    <n v="0"/>
    <n v="0"/>
    <n v="0"/>
  </r>
  <r>
    <x v="3"/>
    <x v="3"/>
    <x v="3"/>
    <x v="5"/>
    <n v="0"/>
    <n v="200"/>
    <n v="0"/>
    <n v="0"/>
    <n v="0"/>
    <n v="0"/>
    <n v="0"/>
    <n v="0"/>
    <n v="0"/>
  </r>
  <r>
    <x v="3"/>
    <x v="3"/>
    <x v="3"/>
    <x v="6"/>
    <n v="0"/>
    <n v="200"/>
    <n v="0"/>
    <n v="0"/>
    <n v="0"/>
    <n v="0"/>
    <n v="0"/>
    <n v="0"/>
    <n v="0"/>
  </r>
  <r>
    <x v="3"/>
    <x v="3"/>
    <x v="3"/>
    <x v="7"/>
    <n v="0"/>
    <n v="200"/>
    <n v="0"/>
    <n v="0"/>
    <n v="0"/>
    <n v="0"/>
    <n v="0"/>
    <n v="0"/>
    <n v="0"/>
  </r>
  <r>
    <x v="3"/>
    <x v="3"/>
    <x v="3"/>
    <x v="8"/>
    <n v="0"/>
    <n v="200"/>
    <n v="0"/>
    <n v="0"/>
    <n v="0"/>
    <n v="0"/>
    <n v="0"/>
    <n v="0"/>
    <n v="0"/>
  </r>
  <r>
    <x v="3"/>
    <x v="3"/>
    <x v="3"/>
    <x v="9"/>
    <n v="0"/>
    <n v="200"/>
    <n v="0"/>
    <n v="0"/>
    <n v="0"/>
    <n v="0"/>
    <n v="0"/>
    <n v="0"/>
    <n v="0"/>
  </r>
  <r>
    <x v="3"/>
    <x v="3"/>
    <x v="3"/>
    <x v="10"/>
    <n v="0.02"/>
    <n v="200"/>
    <n v="0"/>
    <n v="1.1E-4"/>
    <n v="9.0000000000000006E-5"/>
    <n v="0"/>
    <n v="1.0000000000000001E-5"/>
    <n v="3.8000000000000002E-4"/>
    <n v="0"/>
  </r>
  <r>
    <x v="3"/>
    <x v="3"/>
    <x v="4"/>
    <x v="0"/>
    <n v="0"/>
    <n v="200"/>
    <n v="0"/>
    <n v="0"/>
    <n v="0"/>
    <n v="0"/>
    <n v="0"/>
    <n v="0"/>
    <n v="0"/>
  </r>
  <r>
    <x v="3"/>
    <x v="3"/>
    <x v="4"/>
    <x v="1"/>
    <n v="52.1"/>
    <n v="200"/>
    <n v="0"/>
    <n v="0.25330999999999998"/>
    <n v="7.689E-2"/>
    <n v="2.869E-2"/>
    <n v="3.0099999999999998E-2"/>
    <n v="0.84436"/>
    <n v="0"/>
  </r>
  <r>
    <x v="3"/>
    <x v="3"/>
    <x v="4"/>
    <x v="2"/>
    <n v="0"/>
    <n v="200"/>
    <n v="0"/>
    <n v="0"/>
    <n v="0"/>
    <n v="0"/>
    <n v="0"/>
    <n v="0"/>
    <n v="0"/>
  </r>
  <r>
    <x v="3"/>
    <x v="3"/>
    <x v="4"/>
    <x v="3"/>
    <n v="0"/>
    <n v="200"/>
    <n v="0"/>
    <n v="0"/>
    <n v="0"/>
    <n v="0"/>
    <n v="0"/>
    <n v="0"/>
    <n v="0"/>
  </r>
  <r>
    <x v="3"/>
    <x v="3"/>
    <x v="4"/>
    <x v="4"/>
    <n v="0"/>
    <n v="200"/>
    <n v="0"/>
    <n v="0"/>
    <n v="0"/>
    <n v="0"/>
    <n v="0"/>
    <n v="0"/>
    <n v="0"/>
  </r>
  <r>
    <x v="3"/>
    <x v="3"/>
    <x v="4"/>
    <x v="5"/>
    <n v="0"/>
    <n v="200"/>
    <n v="0"/>
    <n v="0"/>
    <n v="0"/>
    <n v="0"/>
    <n v="0"/>
    <n v="0"/>
    <n v="0"/>
  </r>
  <r>
    <x v="3"/>
    <x v="3"/>
    <x v="4"/>
    <x v="6"/>
    <n v="0.13"/>
    <n v="200"/>
    <n v="0"/>
    <n v="6.3000000000000003E-4"/>
    <n v="0"/>
    <n v="1.0000000000000001E-5"/>
    <n v="1.7000000000000001E-4"/>
    <n v="2.1099999999999999E-3"/>
    <n v="0"/>
  </r>
  <r>
    <x v="3"/>
    <x v="3"/>
    <x v="4"/>
    <x v="7"/>
    <n v="0"/>
    <n v="200"/>
    <n v="0"/>
    <n v="0"/>
    <n v="0"/>
    <n v="0"/>
    <n v="0"/>
    <n v="0"/>
    <n v="0"/>
  </r>
  <r>
    <x v="3"/>
    <x v="3"/>
    <x v="4"/>
    <x v="8"/>
    <n v="0"/>
    <n v="200"/>
    <n v="0"/>
    <n v="0"/>
    <n v="0"/>
    <n v="0"/>
    <n v="0"/>
    <n v="0"/>
    <n v="0"/>
  </r>
  <r>
    <x v="3"/>
    <x v="3"/>
    <x v="4"/>
    <x v="9"/>
    <n v="0"/>
    <n v="200"/>
    <n v="0"/>
    <n v="0"/>
    <n v="0"/>
    <n v="0"/>
    <n v="0"/>
    <n v="0"/>
    <n v="0"/>
  </r>
  <r>
    <x v="3"/>
    <x v="3"/>
    <x v="4"/>
    <x v="10"/>
    <n v="0"/>
    <n v="200"/>
    <n v="0"/>
    <n v="0"/>
    <n v="0"/>
    <n v="0"/>
    <n v="0"/>
    <n v="0"/>
    <n v="0"/>
  </r>
  <r>
    <x v="3"/>
    <x v="3"/>
    <x v="5"/>
    <x v="0"/>
    <n v="0"/>
    <n v="200"/>
    <n v="0"/>
    <n v="0"/>
    <n v="0"/>
    <n v="0"/>
    <n v="0"/>
    <n v="0"/>
    <n v="0"/>
  </r>
  <r>
    <x v="3"/>
    <x v="3"/>
    <x v="5"/>
    <x v="1"/>
    <n v="-0.01"/>
    <n v="200"/>
    <n v="0"/>
    <n v="-4.0000000000000003E-5"/>
    <n v="-1.0000000000000001E-5"/>
    <n v="0"/>
    <n v="-1.0000000000000001E-5"/>
    <n v="-1.2E-4"/>
    <n v="0"/>
  </r>
  <r>
    <x v="3"/>
    <x v="3"/>
    <x v="5"/>
    <x v="2"/>
    <n v="0"/>
    <n v="200"/>
    <n v="0"/>
    <n v="0"/>
    <n v="0"/>
    <n v="0"/>
    <n v="0"/>
    <n v="0"/>
    <n v="0"/>
  </r>
  <r>
    <x v="3"/>
    <x v="3"/>
    <x v="5"/>
    <x v="3"/>
    <n v="0"/>
    <n v="200"/>
    <n v="0"/>
    <n v="0"/>
    <n v="0"/>
    <n v="0"/>
    <n v="0"/>
    <n v="0"/>
    <n v="0"/>
  </r>
  <r>
    <x v="3"/>
    <x v="3"/>
    <x v="5"/>
    <x v="4"/>
    <n v="0"/>
    <n v="200"/>
    <n v="0"/>
    <n v="0"/>
    <n v="0"/>
    <n v="0"/>
    <n v="0"/>
    <n v="0"/>
    <n v="0"/>
  </r>
  <r>
    <x v="3"/>
    <x v="3"/>
    <x v="5"/>
    <x v="5"/>
    <n v="0"/>
    <n v="200"/>
    <n v="0"/>
    <n v="0"/>
    <n v="0"/>
    <n v="0"/>
    <n v="0"/>
    <n v="0"/>
    <n v="0"/>
  </r>
  <r>
    <x v="3"/>
    <x v="3"/>
    <x v="5"/>
    <x v="6"/>
    <n v="0"/>
    <n v="200"/>
    <n v="0"/>
    <n v="0"/>
    <n v="0"/>
    <n v="0"/>
    <n v="0"/>
    <n v="0"/>
    <n v="0"/>
  </r>
  <r>
    <x v="3"/>
    <x v="3"/>
    <x v="5"/>
    <x v="7"/>
    <n v="0"/>
    <n v="200"/>
    <n v="0"/>
    <n v="0"/>
    <n v="0"/>
    <n v="0"/>
    <n v="0"/>
    <n v="0"/>
    <n v="0"/>
  </r>
  <r>
    <x v="3"/>
    <x v="3"/>
    <x v="5"/>
    <x v="8"/>
    <n v="0"/>
    <n v="200"/>
    <n v="0"/>
    <n v="0"/>
    <n v="0"/>
    <n v="0"/>
    <n v="0"/>
    <n v="0"/>
    <n v="0"/>
  </r>
  <r>
    <x v="3"/>
    <x v="3"/>
    <x v="5"/>
    <x v="9"/>
    <n v="0"/>
    <n v="200"/>
    <n v="0"/>
    <n v="0"/>
    <n v="0"/>
    <n v="0"/>
    <n v="0"/>
    <n v="0"/>
    <n v="0"/>
  </r>
  <r>
    <x v="3"/>
    <x v="3"/>
    <x v="5"/>
    <x v="10"/>
    <n v="0"/>
    <n v="200"/>
    <n v="0"/>
    <n v="0"/>
    <n v="0"/>
    <n v="0"/>
    <n v="0"/>
    <n v="0"/>
    <n v="0"/>
  </r>
  <r>
    <x v="3"/>
    <x v="3"/>
    <x v="6"/>
    <x v="0"/>
    <n v="0"/>
    <n v="200"/>
    <n v="0"/>
    <n v="0"/>
    <n v="0"/>
    <n v="0"/>
    <n v="0"/>
    <n v="0"/>
    <n v="0"/>
  </r>
  <r>
    <x v="3"/>
    <x v="3"/>
    <x v="6"/>
    <x v="1"/>
    <n v="0"/>
    <n v="200"/>
    <n v="0"/>
    <n v="0"/>
    <n v="0"/>
    <n v="0"/>
    <n v="0"/>
    <n v="0"/>
    <n v="0"/>
  </r>
  <r>
    <x v="3"/>
    <x v="3"/>
    <x v="6"/>
    <x v="2"/>
    <n v="0"/>
    <n v="200"/>
    <n v="0"/>
    <n v="0"/>
    <n v="0"/>
    <n v="0"/>
    <n v="0"/>
    <n v="0"/>
    <n v="0"/>
  </r>
  <r>
    <x v="3"/>
    <x v="3"/>
    <x v="6"/>
    <x v="3"/>
    <n v="0"/>
    <n v="200"/>
    <n v="0"/>
    <n v="0"/>
    <n v="0"/>
    <n v="0"/>
    <n v="0"/>
    <n v="0"/>
    <n v="0"/>
  </r>
  <r>
    <x v="3"/>
    <x v="3"/>
    <x v="6"/>
    <x v="4"/>
    <n v="0"/>
    <n v="200"/>
    <n v="0"/>
    <n v="0"/>
    <n v="0"/>
    <n v="0"/>
    <n v="0"/>
    <n v="0"/>
    <n v="0"/>
  </r>
  <r>
    <x v="3"/>
    <x v="3"/>
    <x v="6"/>
    <x v="5"/>
    <n v="0"/>
    <n v="200"/>
    <n v="0"/>
    <n v="0"/>
    <n v="0"/>
    <n v="0"/>
    <n v="0"/>
    <n v="0"/>
    <n v="0"/>
  </r>
  <r>
    <x v="3"/>
    <x v="3"/>
    <x v="6"/>
    <x v="6"/>
    <n v="0"/>
    <n v="200"/>
    <n v="0"/>
    <n v="0"/>
    <n v="0"/>
    <n v="0"/>
    <n v="0"/>
    <n v="0"/>
    <n v="0"/>
  </r>
  <r>
    <x v="3"/>
    <x v="3"/>
    <x v="6"/>
    <x v="7"/>
    <n v="0"/>
    <n v="200"/>
    <n v="0"/>
    <n v="0"/>
    <n v="0"/>
    <n v="0"/>
    <n v="0"/>
    <n v="0"/>
    <n v="0"/>
  </r>
  <r>
    <x v="3"/>
    <x v="3"/>
    <x v="6"/>
    <x v="8"/>
    <n v="0"/>
    <n v="200"/>
    <n v="0"/>
    <n v="0"/>
    <n v="0"/>
    <n v="0"/>
    <n v="0"/>
    <n v="0"/>
    <n v="0"/>
  </r>
  <r>
    <x v="3"/>
    <x v="3"/>
    <x v="6"/>
    <x v="9"/>
    <n v="0"/>
    <n v="200"/>
    <n v="0"/>
    <n v="0"/>
    <n v="0"/>
    <n v="0"/>
    <n v="0"/>
    <n v="0"/>
    <n v="0"/>
  </r>
  <r>
    <x v="3"/>
    <x v="3"/>
    <x v="6"/>
    <x v="10"/>
    <n v="0"/>
    <n v="200"/>
    <n v="0"/>
    <n v="0"/>
    <n v="0"/>
    <n v="0"/>
    <n v="0"/>
    <n v="0"/>
    <n v="0"/>
  </r>
  <r>
    <x v="3"/>
    <x v="3"/>
    <x v="7"/>
    <x v="0"/>
    <n v="0"/>
    <n v="200"/>
    <n v="0"/>
    <n v="0"/>
    <n v="0"/>
    <n v="0"/>
    <n v="0"/>
    <n v="0"/>
    <n v="0"/>
  </r>
  <r>
    <x v="3"/>
    <x v="3"/>
    <x v="7"/>
    <x v="1"/>
    <n v="0"/>
    <n v="200"/>
    <n v="0"/>
    <n v="0"/>
    <n v="0"/>
    <n v="0"/>
    <n v="0"/>
    <n v="0"/>
    <n v="0"/>
  </r>
  <r>
    <x v="3"/>
    <x v="3"/>
    <x v="7"/>
    <x v="2"/>
    <n v="0"/>
    <n v="200"/>
    <n v="0"/>
    <n v="0"/>
    <n v="0"/>
    <n v="0"/>
    <n v="0"/>
    <n v="0"/>
    <n v="0"/>
  </r>
  <r>
    <x v="3"/>
    <x v="3"/>
    <x v="7"/>
    <x v="3"/>
    <n v="0"/>
    <n v="200"/>
    <n v="0"/>
    <n v="0"/>
    <n v="0"/>
    <n v="0"/>
    <n v="0"/>
    <n v="0"/>
    <n v="0"/>
  </r>
  <r>
    <x v="3"/>
    <x v="3"/>
    <x v="7"/>
    <x v="4"/>
    <n v="0"/>
    <n v="200"/>
    <n v="0"/>
    <n v="0"/>
    <n v="0"/>
    <n v="0"/>
    <n v="0"/>
    <n v="0"/>
    <n v="0"/>
  </r>
  <r>
    <x v="3"/>
    <x v="3"/>
    <x v="7"/>
    <x v="5"/>
    <n v="0"/>
    <n v="200"/>
    <n v="0"/>
    <n v="0"/>
    <n v="0"/>
    <n v="0"/>
    <n v="0"/>
    <n v="0"/>
    <n v="0"/>
  </r>
  <r>
    <x v="3"/>
    <x v="3"/>
    <x v="7"/>
    <x v="6"/>
    <n v="0"/>
    <n v="200"/>
    <n v="0"/>
    <n v="0"/>
    <n v="0"/>
    <n v="0"/>
    <n v="0"/>
    <n v="0"/>
    <n v="0"/>
  </r>
  <r>
    <x v="3"/>
    <x v="3"/>
    <x v="7"/>
    <x v="7"/>
    <n v="0"/>
    <n v="200"/>
    <n v="0"/>
    <n v="0"/>
    <n v="0"/>
    <n v="0"/>
    <n v="0"/>
    <n v="0"/>
    <n v="0"/>
  </r>
  <r>
    <x v="3"/>
    <x v="3"/>
    <x v="7"/>
    <x v="8"/>
    <n v="0"/>
    <n v="200"/>
    <n v="0"/>
    <n v="0"/>
    <n v="0"/>
    <n v="0"/>
    <n v="0"/>
    <n v="0"/>
    <n v="0"/>
  </r>
  <r>
    <x v="3"/>
    <x v="3"/>
    <x v="7"/>
    <x v="9"/>
    <n v="0"/>
    <n v="200"/>
    <n v="0"/>
    <n v="0"/>
    <n v="0"/>
    <n v="0"/>
    <n v="0"/>
    <n v="0"/>
    <n v="0"/>
  </r>
  <r>
    <x v="3"/>
    <x v="3"/>
    <x v="7"/>
    <x v="10"/>
    <n v="0"/>
    <n v="200"/>
    <n v="0"/>
    <n v="0"/>
    <n v="0"/>
    <n v="0"/>
    <n v="0"/>
    <n v="0"/>
    <n v="0"/>
  </r>
  <r>
    <x v="3"/>
    <x v="3"/>
    <x v="8"/>
    <x v="0"/>
    <n v="0"/>
    <n v="200"/>
    <n v="0"/>
    <n v="0"/>
    <n v="0"/>
    <n v="0"/>
    <n v="0"/>
    <n v="0"/>
    <n v="0"/>
  </r>
  <r>
    <x v="3"/>
    <x v="3"/>
    <x v="8"/>
    <x v="1"/>
    <n v="29.21"/>
    <n v="200"/>
    <n v="0"/>
    <n v="0.14199999999999999"/>
    <n v="0.1057"/>
    <n v="5.1999999999999998E-3"/>
    <n v="1.8380000000000001E-2"/>
    <n v="0.47332999999999997"/>
    <n v="0"/>
  </r>
  <r>
    <x v="3"/>
    <x v="3"/>
    <x v="8"/>
    <x v="2"/>
    <n v="0"/>
    <n v="200"/>
    <n v="0"/>
    <n v="0"/>
    <n v="0"/>
    <n v="0"/>
    <n v="0"/>
    <n v="0"/>
    <n v="0"/>
  </r>
  <r>
    <x v="3"/>
    <x v="3"/>
    <x v="8"/>
    <x v="3"/>
    <n v="0"/>
    <n v="200"/>
    <n v="0"/>
    <n v="0"/>
    <n v="0"/>
    <n v="0"/>
    <n v="0"/>
    <n v="0"/>
    <n v="0"/>
  </r>
  <r>
    <x v="3"/>
    <x v="3"/>
    <x v="8"/>
    <x v="4"/>
    <n v="0"/>
    <n v="200"/>
    <n v="0"/>
    <n v="0"/>
    <n v="0"/>
    <n v="0"/>
    <n v="0"/>
    <n v="0"/>
    <n v="0"/>
  </r>
  <r>
    <x v="3"/>
    <x v="3"/>
    <x v="8"/>
    <x v="5"/>
    <n v="0"/>
    <n v="200"/>
    <n v="0"/>
    <n v="0"/>
    <n v="0"/>
    <n v="0"/>
    <n v="0"/>
    <n v="0"/>
    <n v="0"/>
  </r>
  <r>
    <x v="3"/>
    <x v="3"/>
    <x v="8"/>
    <x v="6"/>
    <n v="47.22"/>
    <n v="200"/>
    <n v="0"/>
    <n v="0.22958000000000001"/>
    <n v="0"/>
    <n v="7.1440000000000003E-2"/>
    <n v="8.949E-2"/>
    <n v="0.76527000000000001"/>
    <n v="0"/>
  </r>
  <r>
    <x v="3"/>
    <x v="3"/>
    <x v="8"/>
    <x v="7"/>
    <n v="0"/>
    <n v="200"/>
    <n v="0"/>
    <n v="0"/>
    <n v="0"/>
    <n v="0"/>
    <n v="0"/>
    <n v="0"/>
    <n v="0"/>
  </r>
  <r>
    <x v="3"/>
    <x v="3"/>
    <x v="8"/>
    <x v="8"/>
    <n v="0"/>
    <n v="200"/>
    <n v="0"/>
    <n v="0"/>
    <n v="0"/>
    <n v="0"/>
    <n v="0"/>
    <n v="0"/>
    <n v="0"/>
  </r>
  <r>
    <x v="3"/>
    <x v="3"/>
    <x v="8"/>
    <x v="9"/>
    <n v="0"/>
    <n v="200"/>
    <n v="0"/>
    <n v="0"/>
    <n v="0"/>
    <n v="0"/>
    <n v="0"/>
    <n v="0"/>
    <n v="0"/>
  </r>
  <r>
    <x v="3"/>
    <x v="3"/>
    <x v="8"/>
    <x v="10"/>
    <n v="0"/>
    <n v="200"/>
    <n v="0"/>
    <n v="0"/>
    <n v="0"/>
    <n v="0"/>
    <n v="0"/>
    <n v="0"/>
    <n v="0"/>
  </r>
  <r>
    <x v="3"/>
    <x v="4"/>
    <x v="0"/>
    <x v="0"/>
    <n v="0"/>
    <n v="200"/>
    <n v="0"/>
    <n v="0"/>
    <n v="0"/>
    <n v="0"/>
    <n v="0"/>
    <n v="0"/>
    <n v="0"/>
  </r>
  <r>
    <x v="3"/>
    <x v="4"/>
    <x v="0"/>
    <x v="1"/>
    <n v="0"/>
    <n v="200"/>
    <n v="0"/>
    <n v="0"/>
    <n v="0"/>
    <n v="0"/>
    <n v="0"/>
    <n v="0"/>
    <n v="0"/>
  </r>
  <r>
    <x v="3"/>
    <x v="4"/>
    <x v="0"/>
    <x v="2"/>
    <n v="0"/>
    <n v="200"/>
    <n v="0"/>
    <n v="0"/>
    <n v="0"/>
    <n v="0"/>
    <n v="0"/>
    <n v="0"/>
    <n v="0"/>
  </r>
  <r>
    <x v="3"/>
    <x v="4"/>
    <x v="0"/>
    <x v="3"/>
    <n v="0"/>
    <n v="200"/>
    <n v="0"/>
    <n v="0"/>
    <n v="0"/>
    <n v="0"/>
    <n v="0"/>
    <n v="0"/>
    <n v="0"/>
  </r>
  <r>
    <x v="3"/>
    <x v="4"/>
    <x v="0"/>
    <x v="4"/>
    <n v="0"/>
    <n v="200"/>
    <n v="0"/>
    <n v="0"/>
    <n v="0"/>
    <n v="0"/>
    <n v="0"/>
    <n v="0"/>
    <n v="0"/>
  </r>
  <r>
    <x v="3"/>
    <x v="4"/>
    <x v="0"/>
    <x v="5"/>
    <n v="0"/>
    <n v="200"/>
    <n v="0"/>
    <n v="0"/>
    <n v="0"/>
    <n v="0"/>
    <n v="0"/>
    <n v="0"/>
    <n v="0"/>
  </r>
  <r>
    <x v="3"/>
    <x v="4"/>
    <x v="0"/>
    <x v="6"/>
    <n v="0"/>
    <n v="200"/>
    <n v="0"/>
    <n v="0"/>
    <n v="0"/>
    <n v="0"/>
    <n v="0"/>
    <n v="0"/>
    <n v="0"/>
  </r>
  <r>
    <x v="3"/>
    <x v="4"/>
    <x v="0"/>
    <x v="7"/>
    <n v="0"/>
    <n v="200"/>
    <n v="0"/>
    <n v="0"/>
    <n v="0"/>
    <n v="0"/>
    <n v="0"/>
    <n v="0"/>
    <n v="0"/>
  </r>
  <r>
    <x v="3"/>
    <x v="4"/>
    <x v="0"/>
    <x v="8"/>
    <n v="0"/>
    <n v="200"/>
    <n v="0"/>
    <n v="0"/>
    <n v="0"/>
    <n v="0"/>
    <n v="0"/>
    <n v="0"/>
    <n v="0"/>
  </r>
  <r>
    <x v="3"/>
    <x v="4"/>
    <x v="0"/>
    <x v="9"/>
    <n v="0"/>
    <n v="200"/>
    <n v="0"/>
    <n v="0"/>
    <n v="0"/>
    <n v="0"/>
    <n v="0"/>
    <n v="0"/>
    <n v="0"/>
  </r>
  <r>
    <x v="3"/>
    <x v="4"/>
    <x v="0"/>
    <x v="10"/>
    <n v="0"/>
    <n v="200"/>
    <n v="0"/>
    <n v="0"/>
    <n v="0"/>
    <n v="0"/>
    <n v="0"/>
    <n v="0"/>
    <n v="0"/>
  </r>
  <r>
    <x v="3"/>
    <x v="4"/>
    <x v="1"/>
    <x v="0"/>
    <n v="0"/>
    <n v="200"/>
    <n v="0"/>
    <n v="-2.0000000000000002E-5"/>
    <n v="-1.0000000000000001E-5"/>
    <n v="0"/>
    <n v="-1.0000000000000001E-5"/>
    <n v="-8.0000000000000007E-5"/>
    <n v="0"/>
  </r>
  <r>
    <x v="3"/>
    <x v="4"/>
    <x v="1"/>
    <x v="1"/>
    <n v="1.58"/>
    <n v="200"/>
    <n v="0"/>
    <n v="7.6800000000000002E-3"/>
    <n v="1.98E-3"/>
    <n v="1.2600000000000001E-3"/>
    <n v="4.9100000000000003E-3"/>
    <n v="2.5579999999999999E-2"/>
    <n v="0"/>
  </r>
  <r>
    <x v="3"/>
    <x v="4"/>
    <x v="1"/>
    <x v="2"/>
    <n v="0"/>
    <n v="200"/>
    <n v="0"/>
    <n v="0"/>
    <n v="0"/>
    <n v="0"/>
    <n v="0"/>
    <n v="0"/>
    <n v="0"/>
  </r>
  <r>
    <x v="3"/>
    <x v="4"/>
    <x v="1"/>
    <x v="3"/>
    <n v="0"/>
    <n v="200"/>
    <n v="0"/>
    <n v="0"/>
    <n v="0"/>
    <n v="0"/>
    <n v="0"/>
    <n v="0"/>
    <n v="0"/>
  </r>
  <r>
    <x v="3"/>
    <x v="4"/>
    <x v="1"/>
    <x v="4"/>
    <n v="0"/>
    <n v="200"/>
    <n v="0"/>
    <n v="0"/>
    <n v="0"/>
    <n v="0"/>
    <n v="0"/>
    <n v="0"/>
    <n v="0"/>
  </r>
  <r>
    <x v="3"/>
    <x v="4"/>
    <x v="1"/>
    <x v="5"/>
    <n v="0"/>
    <n v="200"/>
    <n v="0"/>
    <n v="0"/>
    <n v="0"/>
    <n v="0"/>
    <n v="0"/>
    <n v="0"/>
    <n v="0"/>
  </r>
  <r>
    <x v="3"/>
    <x v="4"/>
    <x v="1"/>
    <x v="6"/>
    <n v="0"/>
    <n v="200"/>
    <n v="0"/>
    <n v="0"/>
    <n v="0"/>
    <n v="0"/>
    <n v="0"/>
    <n v="0"/>
    <n v="0"/>
  </r>
  <r>
    <x v="3"/>
    <x v="4"/>
    <x v="1"/>
    <x v="7"/>
    <n v="0"/>
    <n v="200"/>
    <n v="0"/>
    <n v="0"/>
    <n v="0"/>
    <n v="0"/>
    <n v="0"/>
    <n v="0"/>
    <n v="0"/>
  </r>
  <r>
    <x v="3"/>
    <x v="4"/>
    <x v="1"/>
    <x v="8"/>
    <n v="0"/>
    <n v="200"/>
    <n v="0"/>
    <n v="0"/>
    <n v="0"/>
    <n v="0"/>
    <n v="0"/>
    <n v="0"/>
    <n v="0"/>
  </r>
  <r>
    <x v="3"/>
    <x v="4"/>
    <x v="1"/>
    <x v="9"/>
    <n v="0"/>
    <n v="200"/>
    <n v="0"/>
    <n v="0"/>
    <n v="0"/>
    <n v="0"/>
    <n v="0"/>
    <n v="0"/>
    <n v="0"/>
  </r>
  <r>
    <x v="3"/>
    <x v="4"/>
    <x v="1"/>
    <x v="10"/>
    <n v="0"/>
    <n v="200"/>
    <n v="0"/>
    <n v="0"/>
    <n v="0"/>
    <n v="0"/>
    <n v="0"/>
    <n v="0"/>
    <n v="0"/>
  </r>
  <r>
    <x v="3"/>
    <x v="4"/>
    <x v="2"/>
    <x v="0"/>
    <n v="0"/>
    <n v="200"/>
    <n v="0"/>
    <n v="0"/>
    <n v="0"/>
    <n v="0"/>
    <n v="0"/>
    <n v="0"/>
    <n v="0"/>
  </r>
  <r>
    <x v="3"/>
    <x v="4"/>
    <x v="2"/>
    <x v="1"/>
    <n v="95.38"/>
    <n v="200"/>
    <n v="0"/>
    <n v="0.46373999999999999"/>
    <n v="0.14229"/>
    <n v="9.1980000000000006E-2"/>
    <n v="0.30820999999999998"/>
    <n v="1.5458000000000001"/>
    <n v="0"/>
  </r>
  <r>
    <x v="3"/>
    <x v="4"/>
    <x v="2"/>
    <x v="2"/>
    <n v="0"/>
    <n v="200"/>
    <n v="0"/>
    <n v="0"/>
    <n v="0"/>
    <n v="0"/>
    <n v="0"/>
    <n v="0"/>
    <n v="0"/>
  </r>
  <r>
    <x v="3"/>
    <x v="4"/>
    <x v="2"/>
    <x v="3"/>
    <n v="0"/>
    <n v="200"/>
    <n v="0"/>
    <n v="0"/>
    <n v="0"/>
    <n v="0"/>
    <n v="0"/>
    <n v="0"/>
    <n v="0"/>
  </r>
  <r>
    <x v="3"/>
    <x v="4"/>
    <x v="2"/>
    <x v="4"/>
    <n v="0"/>
    <n v="200"/>
    <n v="0"/>
    <n v="0"/>
    <n v="0"/>
    <n v="0"/>
    <n v="0"/>
    <n v="0"/>
    <n v="0"/>
  </r>
  <r>
    <x v="3"/>
    <x v="4"/>
    <x v="2"/>
    <x v="5"/>
    <n v="0"/>
    <n v="200"/>
    <n v="0"/>
    <n v="0"/>
    <n v="0"/>
    <n v="0"/>
    <n v="0"/>
    <n v="0"/>
    <n v="0"/>
  </r>
  <r>
    <x v="3"/>
    <x v="4"/>
    <x v="2"/>
    <x v="6"/>
    <n v="0"/>
    <n v="200"/>
    <n v="0"/>
    <n v="0"/>
    <n v="0"/>
    <n v="0"/>
    <n v="0"/>
    <n v="0"/>
    <n v="0"/>
  </r>
  <r>
    <x v="3"/>
    <x v="4"/>
    <x v="2"/>
    <x v="7"/>
    <n v="0"/>
    <n v="200"/>
    <n v="0"/>
    <n v="0"/>
    <n v="0"/>
    <n v="0"/>
    <n v="0"/>
    <n v="0"/>
    <n v="0"/>
  </r>
  <r>
    <x v="3"/>
    <x v="4"/>
    <x v="2"/>
    <x v="8"/>
    <n v="0"/>
    <n v="200"/>
    <n v="0"/>
    <n v="0"/>
    <n v="0"/>
    <n v="0"/>
    <n v="0"/>
    <n v="0"/>
    <n v="0"/>
  </r>
  <r>
    <x v="3"/>
    <x v="4"/>
    <x v="2"/>
    <x v="9"/>
    <n v="0"/>
    <n v="200"/>
    <n v="0"/>
    <n v="0"/>
    <n v="0"/>
    <n v="0"/>
    <n v="0"/>
    <n v="0"/>
    <n v="0"/>
  </r>
  <r>
    <x v="3"/>
    <x v="4"/>
    <x v="2"/>
    <x v="10"/>
    <n v="0"/>
    <n v="200"/>
    <n v="0"/>
    <n v="0"/>
    <n v="0"/>
    <n v="0"/>
    <n v="0"/>
    <n v="0"/>
    <n v="0"/>
  </r>
  <r>
    <x v="3"/>
    <x v="4"/>
    <x v="3"/>
    <x v="0"/>
    <n v="0"/>
    <n v="200"/>
    <n v="0"/>
    <n v="0"/>
    <n v="0"/>
    <n v="0"/>
    <n v="0"/>
    <n v="0"/>
    <n v="0"/>
  </r>
  <r>
    <x v="3"/>
    <x v="4"/>
    <x v="3"/>
    <x v="1"/>
    <n v="131.4"/>
    <n v="200"/>
    <n v="0"/>
    <n v="0.63888"/>
    <n v="0.20415"/>
    <n v="4.428E-2"/>
    <n v="0.30864999999999998"/>
    <n v="2.1295899999999999"/>
    <n v="0"/>
  </r>
  <r>
    <x v="3"/>
    <x v="4"/>
    <x v="3"/>
    <x v="2"/>
    <n v="0"/>
    <n v="200"/>
    <n v="0"/>
    <n v="0"/>
    <n v="0"/>
    <n v="0"/>
    <n v="0"/>
    <n v="0"/>
    <n v="0"/>
  </r>
  <r>
    <x v="3"/>
    <x v="4"/>
    <x v="3"/>
    <x v="3"/>
    <n v="0"/>
    <n v="200"/>
    <n v="0"/>
    <n v="0"/>
    <n v="0"/>
    <n v="0"/>
    <n v="0"/>
    <n v="0"/>
    <n v="0"/>
  </r>
  <r>
    <x v="3"/>
    <x v="4"/>
    <x v="3"/>
    <x v="4"/>
    <n v="0"/>
    <n v="200"/>
    <n v="0"/>
    <n v="0"/>
    <n v="0"/>
    <n v="0"/>
    <n v="0"/>
    <n v="0"/>
    <n v="0"/>
  </r>
  <r>
    <x v="3"/>
    <x v="4"/>
    <x v="3"/>
    <x v="5"/>
    <n v="0"/>
    <n v="200"/>
    <n v="0"/>
    <n v="0"/>
    <n v="0"/>
    <n v="0"/>
    <n v="0"/>
    <n v="0"/>
    <n v="0"/>
  </r>
  <r>
    <x v="3"/>
    <x v="4"/>
    <x v="3"/>
    <x v="6"/>
    <n v="0"/>
    <n v="200"/>
    <n v="0"/>
    <n v="0"/>
    <n v="0"/>
    <n v="0"/>
    <n v="0"/>
    <n v="0"/>
    <n v="0"/>
  </r>
  <r>
    <x v="3"/>
    <x v="4"/>
    <x v="3"/>
    <x v="7"/>
    <n v="0"/>
    <n v="200"/>
    <n v="0"/>
    <n v="0"/>
    <n v="0"/>
    <n v="0"/>
    <n v="0"/>
    <n v="0"/>
    <n v="0"/>
  </r>
  <r>
    <x v="3"/>
    <x v="4"/>
    <x v="3"/>
    <x v="8"/>
    <n v="0"/>
    <n v="200"/>
    <n v="0"/>
    <n v="0"/>
    <n v="0"/>
    <n v="0"/>
    <n v="0"/>
    <n v="0"/>
    <n v="0"/>
  </r>
  <r>
    <x v="3"/>
    <x v="4"/>
    <x v="3"/>
    <x v="9"/>
    <n v="0"/>
    <n v="200"/>
    <n v="0"/>
    <n v="0"/>
    <n v="0"/>
    <n v="0"/>
    <n v="0"/>
    <n v="0"/>
    <n v="0"/>
  </r>
  <r>
    <x v="3"/>
    <x v="4"/>
    <x v="3"/>
    <x v="10"/>
    <n v="0.02"/>
    <n v="200"/>
    <n v="0"/>
    <n v="1.1E-4"/>
    <n v="9.0000000000000006E-5"/>
    <n v="0"/>
    <n v="1.0000000000000001E-5"/>
    <n v="3.8000000000000002E-4"/>
    <n v="0"/>
  </r>
  <r>
    <x v="3"/>
    <x v="4"/>
    <x v="4"/>
    <x v="0"/>
    <n v="0"/>
    <n v="200"/>
    <n v="0"/>
    <n v="0"/>
    <n v="0"/>
    <n v="0"/>
    <n v="0"/>
    <n v="0"/>
    <n v="0"/>
  </r>
  <r>
    <x v="3"/>
    <x v="4"/>
    <x v="4"/>
    <x v="1"/>
    <n v="52.1"/>
    <n v="200"/>
    <n v="0"/>
    <n v="0.25330999999999998"/>
    <n v="7.689E-2"/>
    <n v="2.869E-2"/>
    <n v="3.0099999999999998E-2"/>
    <n v="0.84436"/>
    <n v="0"/>
  </r>
  <r>
    <x v="3"/>
    <x v="4"/>
    <x v="4"/>
    <x v="2"/>
    <n v="0"/>
    <n v="200"/>
    <n v="0"/>
    <n v="0"/>
    <n v="0"/>
    <n v="0"/>
    <n v="0"/>
    <n v="0"/>
    <n v="0"/>
  </r>
  <r>
    <x v="3"/>
    <x v="4"/>
    <x v="4"/>
    <x v="3"/>
    <n v="0"/>
    <n v="200"/>
    <n v="0"/>
    <n v="0"/>
    <n v="0"/>
    <n v="0"/>
    <n v="0"/>
    <n v="0"/>
    <n v="0"/>
  </r>
  <r>
    <x v="3"/>
    <x v="4"/>
    <x v="4"/>
    <x v="4"/>
    <n v="0"/>
    <n v="200"/>
    <n v="0"/>
    <n v="0"/>
    <n v="0"/>
    <n v="0"/>
    <n v="0"/>
    <n v="0"/>
    <n v="0"/>
  </r>
  <r>
    <x v="3"/>
    <x v="4"/>
    <x v="4"/>
    <x v="5"/>
    <n v="0"/>
    <n v="200"/>
    <n v="0"/>
    <n v="0"/>
    <n v="0"/>
    <n v="0"/>
    <n v="0"/>
    <n v="0"/>
    <n v="0"/>
  </r>
  <r>
    <x v="3"/>
    <x v="4"/>
    <x v="4"/>
    <x v="6"/>
    <n v="0.13"/>
    <n v="200"/>
    <n v="0"/>
    <n v="6.3000000000000003E-4"/>
    <n v="0"/>
    <n v="1.0000000000000001E-5"/>
    <n v="1.7000000000000001E-4"/>
    <n v="2.1099999999999999E-3"/>
    <n v="0"/>
  </r>
  <r>
    <x v="3"/>
    <x v="4"/>
    <x v="4"/>
    <x v="7"/>
    <n v="0"/>
    <n v="200"/>
    <n v="0"/>
    <n v="0"/>
    <n v="0"/>
    <n v="0"/>
    <n v="0"/>
    <n v="0"/>
    <n v="0"/>
  </r>
  <r>
    <x v="3"/>
    <x v="4"/>
    <x v="4"/>
    <x v="8"/>
    <n v="0"/>
    <n v="200"/>
    <n v="0"/>
    <n v="0"/>
    <n v="0"/>
    <n v="0"/>
    <n v="0"/>
    <n v="0"/>
    <n v="0"/>
  </r>
  <r>
    <x v="3"/>
    <x v="4"/>
    <x v="4"/>
    <x v="9"/>
    <n v="0"/>
    <n v="200"/>
    <n v="0"/>
    <n v="0"/>
    <n v="0"/>
    <n v="0"/>
    <n v="0"/>
    <n v="0"/>
    <n v="0"/>
  </r>
  <r>
    <x v="3"/>
    <x v="4"/>
    <x v="4"/>
    <x v="10"/>
    <n v="0"/>
    <n v="200"/>
    <n v="0"/>
    <n v="0"/>
    <n v="0"/>
    <n v="0"/>
    <n v="0"/>
    <n v="0"/>
    <n v="0"/>
  </r>
  <r>
    <x v="3"/>
    <x v="4"/>
    <x v="5"/>
    <x v="0"/>
    <n v="0"/>
    <n v="200"/>
    <n v="0"/>
    <n v="0"/>
    <n v="0"/>
    <n v="0"/>
    <n v="0"/>
    <n v="0"/>
    <n v="0"/>
  </r>
  <r>
    <x v="3"/>
    <x v="4"/>
    <x v="5"/>
    <x v="1"/>
    <n v="-0.01"/>
    <n v="200"/>
    <n v="0"/>
    <n v="-4.0000000000000003E-5"/>
    <n v="-1.0000000000000001E-5"/>
    <n v="0"/>
    <n v="-1.0000000000000001E-5"/>
    <n v="-1.2E-4"/>
    <n v="0"/>
  </r>
  <r>
    <x v="3"/>
    <x v="4"/>
    <x v="5"/>
    <x v="2"/>
    <n v="0"/>
    <n v="200"/>
    <n v="0"/>
    <n v="0"/>
    <n v="0"/>
    <n v="0"/>
    <n v="0"/>
    <n v="0"/>
    <n v="0"/>
  </r>
  <r>
    <x v="3"/>
    <x v="4"/>
    <x v="5"/>
    <x v="3"/>
    <n v="0"/>
    <n v="200"/>
    <n v="0"/>
    <n v="0"/>
    <n v="0"/>
    <n v="0"/>
    <n v="0"/>
    <n v="0"/>
    <n v="0"/>
  </r>
  <r>
    <x v="3"/>
    <x v="4"/>
    <x v="5"/>
    <x v="4"/>
    <n v="0"/>
    <n v="200"/>
    <n v="0"/>
    <n v="0"/>
    <n v="0"/>
    <n v="0"/>
    <n v="0"/>
    <n v="0"/>
    <n v="0"/>
  </r>
  <r>
    <x v="3"/>
    <x v="4"/>
    <x v="5"/>
    <x v="5"/>
    <n v="0"/>
    <n v="200"/>
    <n v="0"/>
    <n v="0"/>
    <n v="0"/>
    <n v="0"/>
    <n v="0"/>
    <n v="0"/>
    <n v="0"/>
  </r>
  <r>
    <x v="3"/>
    <x v="4"/>
    <x v="5"/>
    <x v="6"/>
    <n v="0"/>
    <n v="200"/>
    <n v="0"/>
    <n v="0"/>
    <n v="0"/>
    <n v="0"/>
    <n v="0"/>
    <n v="0"/>
    <n v="0"/>
  </r>
  <r>
    <x v="3"/>
    <x v="4"/>
    <x v="5"/>
    <x v="7"/>
    <n v="0"/>
    <n v="200"/>
    <n v="0"/>
    <n v="0"/>
    <n v="0"/>
    <n v="0"/>
    <n v="0"/>
    <n v="0"/>
    <n v="0"/>
  </r>
  <r>
    <x v="3"/>
    <x v="4"/>
    <x v="5"/>
    <x v="8"/>
    <n v="0"/>
    <n v="200"/>
    <n v="0"/>
    <n v="0"/>
    <n v="0"/>
    <n v="0"/>
    <n v="0"/>
    <n v="0"/>
    <n v="0"/>
  </r>
  <r>
    <x v="3"/>
    <x v="4"/>
    <x v="5"/>
    <x v="9"/>
    <n v="0"/>
    <n v="200"/>
    <n v="0"/>
    <n v="0"/>
    <n v="0"/>
    <n v="0"/>
    <n v="0"/>
    <n v="0"/>
    <n v="0"/>
  </r>
  <r>
    <x v="3"/>
    <x v="4"/>
    <x v="5"/>
    <x v="10"/>
    <n v="0"/>
    <n v="200"/>
    <n v="0"/>
    <n v="0"/>
    <n v="0"/>
    <n v="0"/>
    <n v="0"/>
    <n v="0"/>
    <n v="0"/>
  </r>
  <r>
    <x v="3"/>
    <x v="4"/>
    <x v="6"/>
    <x v="0"/>
    <n v="0"/>
    <n v="200"/>
    <n v="0"/>
    <n v="0"/>
    <n v="0"/>
    <n v="0"/>
    <n v="0"/>
    <n v="0"/>
    <n v="0"/>
  </r>
  <r>
    <x v="3"/>
    <x v="4"/>
    <x v="6"/>
    <x v="1"/>
    <n v="0"/>
    <n v="200"/>
    <n v="0"/>
    <n v="0"/>
    <n v="0"/>
    <n v="0"/>
    <n v="0"/>
    <n v="0"/>
    <n v="0"/>
  </r>
  <r>
    <x v="3"/>
    <x v="4"/>
    <x v="6"/>
    <x v="2"/>
    <n v="0"/>
    <n v="200"/>
    <n v="0"/>
    <n v="0"/>
    <n v="0"/>
    <n v="0"/>
    <n v="0"/>
    <n v="0"/>
    <n v="0"/>
  </r>
  <r>
    <x v="3"/>
    <x v="4"/>
    <x v="6"/>
    <x v="3"/>
    <n v="0"/>
    <n v="200"/>
    <n v="0"/>
    <n v="0"/>
    <n v="0"/>
    <n v="0"/>
    <n v="0"/>
    <n v="0"/>
    <n v="0"/>
  </r>
  <r>
    <x v="3"/>
    <x v="4"/>
    <x v="6"/>
    <x v="4"/>
    <n v="0"/>
    <n v="200"/>
    <n v="0"/>
    <n v="0"/>
    <n v="0"/>
    <n v="0"/>
    <n v="0"/>
    <n v="0"/>
    <n v="0"/>
  </r>
  <r>
    <x v="3"/>
    <x v="4"/>
    <x v="6"/>
    <x v="5"/>
    <n v="0"/>
    <n v="200"/>
    <n v="0"/>
    <n v="0"/>
    <n v="0"/>
    <n v="0"/>
    <n v="0"/>
    <n v="0"/>
    <n v="0"/>
  </r>
  <r>
    <x v="3"/>
    <x v="4"/>
    <x v="6"/>
    <x v="6"/>
    <n v="0"/>
    <n v="200"/>
    <n v="0"/>
    <n v="0"/>
    <n v="0"/>
    <n v="0"/>
    <n v="0"/>
    <n v="0"/>
    <n v="0"/>
  </r>
  <r>
    <x v="3"/>
    <x v="4"/>
    <x v="6"/>
    <x v="7"/>
    <n v="0"/>
    <n v="200"/>
    <n v="0"/>
    <n v="0"/>
    <n v="0"/>
    <n v="0"/>
    <n v="0"/>
    <n v="0"/>
    <n v="0"/>
  </r>
  <r>
    <x v="3"/>
    <x v="4"/>
    <x v="6"/>
    <x v="8"/>
    <n v="0"/>
    <n v="200"/>
    <n v="0"/>
    <n v="0"/>
    <n v="0"/>
    <n v="0"/>
    <n v="0"/>
    <n v="0"/>
    <n v="0"/>
  </r>
  <r>
    <x v="3"/>
    <x v="4"/>
    <x v="6"/>
    <x v="9"/>
    <n v="0"/>
    <n v="200"/>
    <n v="0"/>
    <n v="0"/>
    <n v="0"/>
    <n v="0"/>
    <n v="0"/>
    <n v="0"/>
    <n v="0"/>
  </r>
  <r>
    <x v="3"/>
    <x v="4"/>
    <x v="6"/>
    <x v="10"/>
    <n v="0"/>
    <n v="200"/>
    <n v="0"/>
    <n v="0"/>
    <n v="0"/>
    <n v="0"/>
    <n v="0"/>
    <n v="0"/>
    <n v="0"/>
  </r>
  <r>
    <x v="3"/>
    <x v="4"/>
    <x v="7"/>
    <x v="0"/>
    <n v="0"/>
    <n v="200"/>
    <n v="0"/>
    <n v="0"/>
    <n v="0"/>
    <n v="0"/>
    <n v="0"/>
    <n v="0"/>
    <n v="0"/>
  </r>
  <r>
    <x v="3"/>
    <x v="4"/>
    <x v="7"/>
    <x v="1"/>
    <n v="0"/>
    <n v="200"/>
    <n v="0"/>
    <n v="0"/>
    <n v="0"/>
    <n v="0"/>
    <n v="0"/>
    <n v="0"/>
    <n v="0"/>
  </r>
  <r>
    <x v="3"/>
    <x v="4"/>
    <x v="7"/>
    <x v="2"/>
    <n v="0"/>
    <n v="200"/>
    <n v="0"/>
    <n v="0"/>
    <n v="0"/>
    <n v="0"/>
    <n v="0"/>
    <n v="0"/>
    <n v="0"/>
  </r>
  <r>
    <x v="3"/>
    <x v="4"/>
    <x v="7"/>
    <x v="3"/>
    <n v="0"/>
    <n v="200"/>
    <n v="0"/>
    <n v="0"/>
    <n v="0"/>
    <n v="0"/>
    <n v="0"/>
    <n v="0"/>
    <n v="0"/>
  </r>
  <r>
    <x v="3"/>
    <x v="4"/>
    <x v="7"/>
    <x v="4"/>
    <n v="0"/>
    <n v="200"/>
    <n v="0"/>
    <n v="0"/>
    <n v="0"/>
    <n v="0"/>
    <n v="0"/>
    <n v="0"/>
    <n v="0"/>
  </r>
  <r>
    <x v="3"/>
    <x v="4"/>
    <x v="7"/>
    <x v="5"/>
    <n v="0"/>
    <n v="200"/>
    <n v="0"/>
    <n v="0"/>
    <n v="0"/>
    <n v="0"/>
    <n v="0"/>
    <n v="0"/>
    <n v="0"/>
  </r>
  <r>
    <x v="3"/>
    <x v="4"/>
    <x v="7"/>
    <x v="6"/>
    <n v="0"/>
    <n v="200"/>
    <n v="0"/>
    <n v="0"/>
    <n v="0"/>
    <n v="0"/>
    <n v="0"/>
    <n v="0"/>
    <n v="0"/>
  </r>
  <r>
    <x v="3"/>
    <x v="4"/>
    <x v="7"/>
    <x v="7"/>
    <n v="0"/>
    <n v="200"/>
    <n v="0"/>
    <n v="0"/>
    <n v="0"/>
    <n v="0"/>
    <n v="0"/>
    <n v="0"/>
    <n v="0"/>
  </r>
  <r>
    <x v="3"/>
    <x v="4"/>
    <x v="7"/>
    <x v="8"/>
    <n v="0"/>
    <n v="200"/>
    <n v="0"/>
    <n v="0"/>
    <n v="0"/>
    <n v="0"/>
    <n v="0"/>
    <n v="0"/>
    <n v="0"/>
  </r>
  <r>
    <x v="3"/>
    <x v="4"/>
    <x v="7"/>
    <x v="9"/>
    <n v="0"/>
    <n v="200"/>
    <n v="0"/>
    <n v="0"/>
    <n v="0"/>
    <n v="0"/>
    <n v="0"/>
    <n v="0"/>
    <n v="0"/>
  </r>
  <r>
    <x v="3"/>
    <x v="4"/>
    <x v="7"/>
    <x v="10"/>
    <n v="0"/>
    <n v="200"/>
    <n v="0"/>
    <n v="0"/>
    <n v="0"/>
    <n v="0"/>
    <n v="0"/>
    <n v="0"/>
    <n v="0"/>
  </r>
  <r>
    <x v="3"/>
    <x v="4"/>
    <x v="8"/>
    <x v="0"/>
    <n v="0"/>
    <n v="200"/>
    <n v="0"/>
    <n v="0"/>
    <n v="0"/>
    <n v="0"/>
    <n v="0"/>
    <n v="0"/>
    <n v="0"/>
  </r>
  <r>
    <x v="3"/>
    <x v="4"/>
    <x v="8"/>
    <x v="1"/>
    <n v="29.21"/>
    <n v="200"/>
    <n v="0"/>
    <n v="0.14199999999999999"/>
    <n v="0.1057"/>
    <n v="5.1999999999999998E-3"/>
    <n v="1.8380000000000001E-2"/>
    <n v="0.47332999999999997"/>
    <n v="0"/>
  </r>
  <r>
    <x v="3"/>
    <x v="4"/>
    <x v="8"/>
    <x v="2"/>
    <n v="0"/>
    <n v="200"/>
    <n v="0"/>
    <n v="0"/>
    <n v="0"/>
    <n v="0"/>
    <n v="0"/>
    <n v="0"/>
    <n v="0"/>
  </r>
  <r>
    <x v="3"/>
    <x v="4"/>
    <x v="8"/>
    <x v="3"/>
    <n v="0"/>
    <n v="200"/>
    <n v="0"/>
    <n v="0"/>
    <n v="0"/>
    <n v="0"/>
    <n v="0"/>
    <n v="0"/>
    <n v="0"/>
  </r>
  <r>
    <x v="3"/>
    <x v="4"/>
    <x v="8"/>
    <x v="4"/>
    <n v="0"/>
    <n v="200"/>
    <n v="0"/>
    <n v="0"/>
    <n v="0"/>
    <n v="0"/>
    <n v="0"/>
    <n v="0"/>
    <n v="0"/>
  </r>
  <r>
    <x v="3"/>
    <x v="4"/>
    <x v="8"/>
    <x v="5"/>
    <n v="0"/>
    <n v="200"/>
    <n v="0"/>
    <n v="0"/>
    <n v="0"/>
    <n v="0"/>
    <n v="0"/>
    <n v="0"/>
    <n v="0"/>
  </r>
  <r>
    <x v="3"/>
    <x v="4"/>
    <x v="8"/>
    <x v="6"/>
    <n v="47.22"/>
    <n v="200"/>
    <n v="0"/>
    <n v="0.22958000000000001"/>
    <n v="0"/>
    <n v="7.1440000000000003E-2"/>
    <n v="8.949E-2"/>
    <n v="0.76527000000000001"/>
    <n v="0"/>
  </r>
  <r>
    <x v="3"/>
    <x v="4"/>
    <x v="8"/>
    <x v="7"/>
    <n v="0"/>
    <n v="200"/>
    <n v="0"/>
    <n v="0"/>
    <n v="0"/>
    <n v="0"/>
    <n v="0"/>
    <n v="0"/>
    <n v="0"/>
  </r>
  <r>
    <x v="3"/>
    <x v="4"/>
    <x v="8"/>
    <x v="8"/>
    <n v="0"/>
    <n v="200"/>
    <n v="0"/>
    <n v="0"/>
    <n v="0"/>
    <n v="0"/>
    <n v="0"/>
    <n v="0"/>
    <n v="0"/>
  </r>
  <r>
    <x v="3"/>
    <x v="4"/>
    <x v="8"/>
    <x v="9"/>
    <n v="0"/>
    <n v="200"/>
    <n v="0"/>
    <n v="0"/>
    <n v="0"/>
    <n v="0"/>
    <n v="0"/>
    <n v="0"/>
    <n v="0"/>
  </r>
  <r>
    <x v="3"/>
    <x v="4"/>
    <x v="8"/>
    <x v="10"/>
    <n v="0"/>
    <n v="200"/>
    <n v="0"/>
    <n v="0"/>
    <n v="0"/>
    <n v="0"/>
    <n v="0"/>
    <n v="0"/>
    <n v="0"/>
  </r>
  <r>
    <x v="3"/>
    <x v="5"/>
    <x v="0"/>
    <x v="0"/>
    <n v="0"/>
    <n v="200"/>
    <n v="0"/>
    <n v="0"/>
    <n v="0"/>
    <n v="0"/>
    <n v="0"/>
    <n v="0"/>
    <n v="0"/>
  </r>
  <r>
    <x v="3"/>
    <x v="5"/>
    <x v="0"/>
    <x v="1"/>
    <n v="0"/>
    <n v="200"/>
    <n v="0"/>
    <n v="0"/>
    <n v="0"/>
    <n v="0"/>
    <n v="0"/>
    <n v="0"/>
    <n v="0"/>
  </r>
  <r>
    <x v="3"/>
    <x v="5"/>
    <x v="0"/>
    <x v="2"/>
    <n v="0"/>
    <n v="200"/>
    <n v="0"/>
    <n v="0"/>
    <n v="0"/>
    <n v="0"/>
    <n v="0"/>
    <n v="0"/>
    <n v="0"/>
  </r>
  <r>
    <x v="3"/>
    <x v="5"/>
    <x v="0"/>
    <x v="3"/>
    <n v="0"/>
    <n v="200"/>
    <n v="0"/>
    <n v="0"/>
    <n v="0"/>
    <n v="0"/>
    <n v="0"/>
    <n v="0"/>
    <n v="0"/>
  </r>
  <r>
    <x v="3"/>
    <x v="5"/>
    <x v="0"/>
    <x v="4"/>
    <n v="0"/>
    <n v="200"/>
    <n v="0"/>
    <n v="0"/>
    <n v="0"/>
    <n v="0"/>
    <n v="0"/>
    <n v="0"/>
    <n v="0"/>
  </r>
  <r>
    <x v="3"/>
    <x v="5"/>
    <x v="0"/>
    <x v="5"/>
    <n v="0"/>
    <n v="200"/>
    <n v="0"/>
    <n v="0"/>
    <n v="0"/>
    <n v="0"/>
    <n v="0"/>
    <n v="0"/>
    <n v="0"/>
  </r>
  <r>
    <x v="3"/>
    <x v="5"/>
    <x v="0"/>
    <x v="6"/>
    <n v="0"/>
    <n v="200"/>
    <n v="0"/>
    <n v="0"/>
    <n v="0"/>
    <n v="0"/>
    <n v="0"/>
    <n v="0"/>
    <n v="0"/>
  </r>
  <r>
    <x v="3"/>
    <x v="5"/>
    <x v="0"/>
    <x v="7"/>
    <n v="0"/>
    <n v="200"/>
    <n v="0"/>
    <n v="0"/>
    <n v="0"/>
    <n v="0"/>
    <n v="0"/>
    <n v="0"/>
    <n v="0"/>
  </r>
  <r>
    <x v="3"/>
    <x v="5"/>
    <x v="0"/>
    <x v="8"/>
    <n v="0"/>
    <n v="200"/>
    <n v="0"/>
    <n v="0"/>
    <n v="0"/>
    <n v="0"/>
    <n v="0"/>
    <n v="0"/>
    <n v="0"/>
  </r>
  <r>
    <x v="3"/>
    <x v="5"/>
    <x v="0"/>
    <x v="9"/>
    <n v="0"/>
    <n v="200"/>
    <n v="0"/>
    <n v="0"/>
    <n v="0"/>
    <n v="0"/>
    <n v="0"/>
    <n v="0"/>
    <n v="0"/>
  </r>
  <r>
    <x v="3"/>
    <x v="5"/>
    <x v="0"/>
    <x v="10"/>
    <n v="0"/>
    <n v="200"/>
    <n v="0"/>
    <n v="0"/>
    <n v="0"/>
    <n v="0"/>
    <n v="0"/>
    <n v="0"/>
    <n v="0"/>
  </r>
  <r>
    <x v="3"/>
    <x v="5"/>
    <x v="1"/>
    <x v="0"/>
    <n v="0"/>
    <n v="200"/>
    <n v="0"/>
    <n v="-2.0000000000000002E-5"/>
    <n v="-1.0000000000000001E-5"/>
    <n v="0"/>
    <n v="-1.0000000000000001E-5"/>
    <n v="-8.0000000000000007E-5"/>
    <n v="0"/>
  </r>
  <r>
    <x v="3"/>
    <x v="5"/>
    <x v="1"/>
    <x v="1"/>
    <n v="1.58"/>
    <n v="200"/>
    <n v="0"/>
    <n v="7.6800000000000002E-3"/>
    <n v="1.98E-3"/>
    <n v="1.2600000000000001E-3"/>
    <n v="4.9100000000000003E-3"/>
    <n v="2.5579999999999999E-2"/>
    <n v="0"/>
  </r>
  <r>
    <x v="3"/>
    <x v="5"/>
    <x v="1"/>
    <x v="2"/>
    <n v="0"/>
    <n v="200"/>
    <n v="0"/>
    <n v="0"/>
    <n v="0"/>
    <n v="0"/>
    <n v="0"/>
    <n v="0"/>
    <n v="0"/>
  </r>
  <r>
    <x v="3"/>
    <x v="5"/>
    <x v="1"/>
    <x v="3"/>
    <n v="0"/>
    <n v="200"/>
    <n v="0"/>
    <n v="0"/>
    <n v="0"/>
    <n v="0"/>
    <n v="0"/>
    <n v="0"/>
    <n v="0"/>
  </r>
  <r>
    <x v="3"/>
    <x v="5"/>
    <x v="1"/>
    <x v="4"/>
    <n v="0"/>
    <n v="200"/>
    <n v="0"/>
    <n v="0"/>
    <n v="0"/>
    <n v="0"/>
    <n v="0"/>
    <n v="0"/>
    <n v="0"/>
  </r>
  <r>
    <x v="3"/>
    <x v="5"/>
    <x v="1"/>
    <x v="5"/>
    <n v="0"/>
    <n v="200"/>
    <n v="0"/>
    <n v="0"/>
    <n v="0"/>
    <n v="0"/>
    <n v="0"/>
    <n v="0"/>
    <n v="0"/>
  </r>
  <r>
    <x v="3"/>
    <x v="5"/>
    <x v="1"/>
    <x v="6"/>
    <n v="0"/>
    <n v="200"/>
    <n v="0"/>
    <n v="0"/>
    <n v="0"/>
    <n v="0"/>
    <n v="0"/>
    <n v="0"/>
    <n v="0"/>
  </r>
  <r>
    <x v="3"/>
    <x v="5"/>
    <x v="1"/>
    <x v="7"/>
    <n v="0"/>
    <n v="200"/>
    <n v="0"/>
    <n v="0"/>
    <n v="0"/>
    <n v="0"/>
    <n v="0"/>
    <n v="0"/>
    <n v="0"/>
  </r>
  <r>
    <x v="3"/>
    <x v="5"/>
    <x v="1"/>
    <x v="8"/>
    <n v="0"/>
    <n v="200"/>
    <n v="0"/>
    <n v="0"/>
    <n v="0"/>
    <n v="0"/>
    <n v="0"/>
    <n v="0"/>
    <n v="0"/>
  </r>
  <r>
    <x v="3"/>
    <x v="5"/>
    <x v="1"/>
    <x v="9"/>
    <n v="0"/>
    <n v="200"/>
    <n v="0"/>
    <n v="0"/>
    <n v="0"/>
    <n v="0"/>
    <n v="0"/>
    <n v="0"/>
    <n v="0"/>
  </r>
  <r>
    <x v="3"/>
    <x v="5"/>
    <x v="1"/>
    <x v="10"/>
    <n v="0"/>
    <n v="200"/>
    <n v="0"/>
    <n v="0"/>
    <n v="0"/>
    <n v="0"/>
    <n v="0"/>
    <n v="0"/>
    <n v="0"/>
  </r>
  <r>
    <x v="3"/>
    <x v="5"/>
    <x v="2"/>
    <x v="0"/>
    <n v="0"/>
    <n v="200"/>
    <n v="0"/>
    <n v="0"/>
    <n v="0"/>
    <n v="0"/>
    <n v="0"/>
    <n v="0"/>
    <n v="0"/>
  </r>
  <r>
    <x v="3"/>
    <x v="5"/>
    <x v="2"/>
    <x v="1"/>
    <n v="95.38"/>
    <n v="200"/>
    <n v="0"/>
    <n v="0.46373999999999999"/>
    <n v="0.14229"/>
    <n v="9.1980000000000006E-2"/>
    <n v="0.30820999999999998"/>
    <n v="1.5458000000000001"/>
    <n v="0"/>
  </r>
  <r>
    <x v="3"/>
    <x v="5"/>
    <x v="2"/>
    <x v="2"/>
    <n v="0"/>
    <n v="200"/>
    <n v="0"/>
    <n v="0"/>
    <n v="0"/>
    <n v="0"/>
    <n v="0"/>
    <n v="0"/>
    <n v="0"/>
  </r>
  <r>
    <x v="3"/>
    <x v="5"/>
    <x v="2"/>
    <x v="3"/>
    <n v="0"/>
    <n v="200"/>
    <n v="0"/>
    <n v="0"/>
    <n v="0"/>
    <n v="0"/>
    <n v="0"/>
    <n v="0"/>
    <n v="0"/>
  </r>
  <r>
    <x v="3"/>
    <x v="5"/>
    <x v="2"/>
    <x v="4"/>
    <n v="0"/>
    <n v="200"/>
    <n v="0"/>
    <n v="0"/>
    <n v="0"/>
    <n v="0"/>
    <n v="0"/>
    <n v="0"/>
    <n v="0"/>
  </r>
  <r>
    <x v="3"/>
    <x v="5"/>
    <x v="2"/>
    <x v="5"/>
    <n v="0"/>
    <n v="200"/>
    <n v="0"/>
    <n v="0"/>
    <n v="0"/>
    <n v="0"/>
    <n v="0"/>
    <n v="0"/>
    <n v="0"/>
  </r>
  <r>
    <x v="3"/>
    <x v="5"/>
    <x v="2"/>
    <x v="6"/>
    <n v="0"/>
    <n v="200"/>
    <n v="0"/>
    <n v="0"/>
    <n v="0"/>
    <n v="0"/>
    <n v="0"/>
    <n v="0"/>
    <n v="0"/>
  </r>
  <r>
    <x v="3"/>
    <x v="5"/>
    <x v="2"/>
    <x v="7"/>
    <n v="0"/>
    <n v="200"/>
    <n v="0"/>
    <n v="0"/>
    <n v="0"/>
    <n v="0"/>
    <n v="0"/>
    <n v="0"/>
    <n v="0"/>
  </r>
  <r>
    <x v="3"/>
    <x v="5"/>
    <x v="2"/>
    <x v="8"/>
    <n v="0"/>
    <n v="200"/>
    <n v="0"/>
    <n v="0"/>
    <n v="0"/>
    <n v="0"/>
    <n v="0"/>
    <n v="0"/>
    <n v="0"/>
  </r>
  <r>
    <x v="3"/>
    <x v="5"/>
    <x v="2"/>
    <x v="9"/>
    <n v="0"/>
    <n v="200"/>
    <n v="0"/>
    <n v="0"/>
    <n v="0"/>
    <n v="0"/>
    <n v="0"/>
    <n v="0"/>
    <n v="0"/>
  </r>
  <r>
    <x v="3"/>
    <x v="5"/>
    <x v="2"/>
    <x v="10"/>
    <n v="0"/>
    <n v="200"/>
    <n v="0"/>
    <n v="0"/>
    <n v="0"/>
    <n v="0"/>
    <n v="0"/>
    <n v="0"/>
    <n v="0"/>
  </r>
  <r>
    <x v="3"/>
    <x v="5"/>
    <x v="3"/>
    <x v="0"/>
    <n v="0"/>
    <n v="200"/>
    <n v="0"/>
    <n v="0"/>
    <n v="0"/>
    <n v="0"/>
    <n v="0"/>
    <n v="0"/>
    <n v="0"/>
  </r>
  <r>
    <x v="3"/>
    <x v="5"/>
    <x v="3"/>
    <x v="1"/>
    <n v="131.4"/>
    <n v="200"/>
    <n v="0"/>
    <n v="0.63888"/>
    <n v="0.20415"/>
    <n v="4.428E-2"/>
    <n v="0.30864999999999998"/>
    <n v="2.1295899999999999"/>
    <n v="0"/>
  </r>
  <r>
    <x v="3"/>
    <x v="5"/>
    <x v="3"/>
    <x v="2"/>
    <n v="0"/>
    <n v="200"/>
    <n v="0"/>
    <n v="0"/>
    <n v="0"/>
    <n v="0"/>
    <n v="0"/>
    <n v="0"/>
    <n v="0"/>
  </r>
  <r>
    <x v="3"/>
    <x v="5"/>
    <x v="3"/>
    <x v="3"/>
    <n v="0"/>
    <n v="200"/>
    <n v="0"/>
    <n v="0"/>
    <n v="0"/>
    <n v="0"/>
    <n v="0"/>
    <n v="0"/>
    <n v="0"/>
  </r>
  <r>
    <x v="3"/>
    <x v="5"/>
    <x v="3"/>
    <x v="4"/>
    <n v="0"/>
    <n v="200"/>
    <n v="0"/>
    <n v="0"/>
    <n v="0"/>
    <n v="0"/>
    <n v="0"/>
    <n v="0"/>
    <n v="0"/>
  </r>
  <r>
    <x v="3"/>
    <x v="5"/>
    <x v="3"/>
    <x v="5"/>
    <n v="0"/>
    <n v="200"/>
    <n v="0"/>
    <n v="0"/>
    <n v="0"/>
    <n v="0"/>
    <n v="0"/>
    <n v="0"/>
    <n v="0"/>
  </r>
  <r>
    <x v="3"/>
    <x v="5"/>
    <x v="3"/>
    <x v="6"/>
    <n v="0"/>
    <n v="200"/>
    <n v="0"/>
    <n v="0"/>
    <n v="0"/>
    <n v="0"/>
    <n v="0"/>
    <n v="0"/>
    <n v="0"/>
  </r>
  <r>
    <x v="3"/>
    <x v="5"/>
    <x v="3"/>
    <x v="7"/>
    <n v="0"/>
    <n v="200"/>
    <n v="0"/>
    <n v="0"/>
    <n v="0"/>
    <n v="0"/>
    <n v="0"/>
    <n v="0"/>
    <n v="0"/>
  </r>
  <r>
    <x v="3"/>
    <x v="5"/>
    <x v="3"/>
    <x v="8"/>
    <n v="0"/>
    <n v="200"/>
    <n v="0"/>
    <n v="0"/>
    <n v="0"/>
    <n v="0"/>
    <n v="0"/>
    <n v="0"/>
    <n v="0"/>
  </r>
  <r>
    <x v="3"/>
    <x v="5"/>
    <x v="3"/>
    <x v="9"/>
    <n v="0"/>
    <n v="200"/>
    <n v="0"/>
    <n v="0"/>
    <n v="0"/>
    <n v="0"/>
    <n v="0"/>
    <n v="0"/>
    <n v="0"/>
  </r>
  <r>
    <x v="3"/>
    <x v="5"/>
    <x v="3"/>
    <x v="10"/>
    <n v="0.02"/>
    <n v="200"/>
    <n v="0"/>
    <n v="1.1E-4"/>
    <n v="9.0000000000000006E-5"/>
    <n v="0"/>
    <n v="1.0000000000000001E-5"/>
    <n v="3.8000000000000002E-4"/>
    <n v="0"/>
  </r>
  <r>
    <x v="3"/>
    <x v="5"/>
    <x v="4"/>
    <x v="0"/>
    <n v="0"/>
    <n v="200"/>
    <n v="0"/>
    <n v="0"/>
    <n v="0"/>
    <n v="0"/>
    <n v="0"/>
    <n v="0"/>
    <n v="0"/>
  </r>
  <r>
    <x v="3"/>
    <x v="5"/>
    <x v="4"/>
    <x v="1"/>
    <n v="52.1"/>
    <n v="200"/>
    <n v="0"/>
    <n v="0.25330999999999998"/>
    <n v="7.689E-2"/>
    <n v="2.869E-2"/>
    <n v="3.0099999999999998E-2"/>
    <n v="0.84436"/>
    <n v="0"/>
  </r>
  <r>
    <x v="3"/>
    <x v="5"/>
    <x v="4"/>
    <x v="2"/>
    <n v="0"/>
    <n v="200"/>
    <n v="0"/>
    <n v="0"/>
    <n v="0"/>
    <n v="0"/>
    <n v="0"/>
    <n v="0"/>
    <n v="0"/>
  </r>
  <r>
    <x v="3"/>
    <x v="5"/>
    <x v="4"/>
    <x v="3"/>
    <n v="0"/>
    <n v="200"/>
    <n v="0"/>
    <n v="0"/>
    <n v="0"/>
    <n v="0"/>
    <n v="0"/>
    <n v="0"/>
    <n v="0"/>
  </r>
  <r>
    <x v="3"/>
    <x v="5"/>
    <x v="4"/>
    <x v="4"/>
    <n v="0"/>
    <n v="200"/>
    <n v="0"/>
    <n v="0"/>
    <n v="0"/>
    <n v="0"/>
    <n v="0"/>
    <n v="0"/>
    <n v="0"/>
  </r>
  <r>
    <x v="3"/>
    <x v="5"/>
    <x v="4"/>
    <x v="5"/>
    <n v="0"/>
    <n v="200"/>
    <n v="0"/>
    <n v="0"/>
    <n v="0"/>
    <n v="0"/>
    <n v="0"/>
    <n v="0"/>
    <n v="0"/>
  </r>
  <r>
    <x v="3"/>
    <x v="5"/>
    <x v="4"/>
    <x v="6"/>
    <n v="0.13"/>
    <n v="200"/>
    <n v="0"/>
    <n v="6.3000000000000003E-4"/>
    <n v="0"/>
    <n v="1.0000000000000001E-5"/>
    <n v="1.7000000000000001E-4"/>
    <n v="2.1099999999999999E-3"/>
    <n v="0"/>
  </r>
  <r>
    <x v="3"/>
    <x v="5"/>
    <x v="4"/>
    <x v="7"/>
    <n v="0"/>
    <n v="200"/>
    <n v="0"/>
    <n v="0"/>
    <n v="0"/>
    <n v="0"/>
    <n v="0"/>
    <n v="0"/>
    <n v="0"/>
  </r>
  <r>
    <x v="3"/>
    <x v="5"/>
    <x v="4"/>
    <x v="8"/>
    <n v="0"/>
    <n v="200"/>
    <n v="0"/>
    <n v="0"/>
    <n v="0"/>
    <n v="0"/>
    <n v="0"/>
    <n v="0"/>
    <n v="0"/>
  </r>
  <r>
    <x v="3"/>
    <x v="5"/>
    <x v="4"/>
    <x v="9"/>
    <n v="0"/>
    <n v="200"/>
    <n v="0"/>
    <n v="0"/>
    <n v="0"/>
    <n v="0"/>
    <n v="0"/>
    <n v="0"/>
    <n v="0"/>
  </r>
  <r>
    <x v="3"/>
    <x v="5"/>
    <x v="4"/>
    <x v="10"/>
    <n v="0"/>
    <n v="200"/>
    <n v="0"/>
    <n v="0"/>
    <n v="0"/>
    <n v="0"/>
    <n v="0"/>
    <n v="0"/>
    <n v="0"/>
  </r>
  <r>
    <x v="3"/>
    <x v="5"/>
    <x v="5"/>
    <x v="0"/>
    <n v="0"/>
    <n v="200"/>
    <n v="0"/>
    <n v="0"/>
    <n v="0"/>
    <n v="0"/>
    <n v="0"/>
    <n v="0"/>
    <n v="0"/>
  </r>
  <r>
    <x v="3"/>
    <x v="5"/>
    <x v="5"/>
    <x v="1"/>
    <n v="-0.01"/>
    <n v="200"/>
    <n v="0"/>
    <n v="-4.0000000000000003E-5"/>
    <n v="-1.0000000000000001E-5"/>
    <n v="0"/>
    <n v="-1.0000000000000001E-5"/>
    <n v="-1.2E-4"/>
    <n v="0"/>
  </r>
  <r>
    <x v="3"/>
    <x v="5"/>
    <x v="5"/>
    <x v="2"/>
    <n v="0"/>
    <n v="200"/>
    <n v="0"/>
    <n v="0"/>
    <n v="0"/>
    <n v="0"/>
    <n v="0"/>
    <n v="0"/>
    <n v="0"/>
  </r>
  <r>
    <x v="3"/>
    <x v="5"/>
    <x v="5"/>
    <x v="3"/>
    <n v="0"/>
    <n v="200"/>
    <n v="0"/>
    <n v="0"/>
    <n v="0"/>
    <n v="0"/>
    <n v="0"/>
    <n v="0"/>
    <n v="0"/>
  </r>
  <r>
    <x v="3"/>
    <x v="5"/>
    <x v="5"/>
    <x v="4"/>
    <n v="0"/>
    <n v="200"/>
    <n v="0"/>
    <n v="0"/>
    <n v="0"/>
    <n v="0"/>
    <n v="0"/>
    <n v="0"/>
    <n v="0"/>
  </r>
  <r>
    <x v="3"/>
    <x v="5"/>
    <x v="5"/>
    <x v="5"/>
    <n v="0"/>
    <n v="200"/>
    <n v="0"/>
    <n v="0"/>
    <n v="0"/>
    <n v="0"/>
    <n v="0"/>
    <n v="0"/>
    <n v="0"/>
  </r>
  <r>
    <x v="3"/>
    <x v="5"/>
    <x v="5"/>
    <x v="6"/>
    <n v="0"/>
    <n v="200"/>
    <n v="0"/>
    <n v="0"/>
    <n v="0"/>
    <n v="0"/>
    <n v="0"/>
    <n v="0"/>
    <n v="0"/>
  </r>
  <r>
    <x v="3"/>
    <x v="5"/>
    <x v="5"/>
    <x v="7"/>
    <n v="0"/>
    <n v="200"/>
    <n v="0"/>
    <n v="0"/>
    <n v="0"/>
    <n v="0"/>
    <n v="0"/>
    <n v="0"/>
    <n v="0"/>
  </r>
  <r>
    <x v="3"/>
    <x v="5"/>
    <x v="5"/>
    <x v="8"/>
    <n v="0"/>
    <n v="200"/>
    <n v="0"/>
    <n v="0"/>
    <n v="0"/>
    <n v="0"/>
    <n v="0"/>
    <n v="0"/>
    <n v="0"/>
  </r>
  <r>
    <x v="3"/>
    <x v="5"/>
    <x v="5"/>
    <x v="9"/>
    <n v="0"/>
    <n v="200"/>
    <n v="0"/>
    <n v="0"/>
    <n v="0"/>
    <n v="0"/>
    <n v="0"/>
    <n v="0"/>
    <n v="0"/>
  </r>
  <r>
    <x v="3"/>
    <x v="5"/>
    <x v="5"/>
    <x v="10"/>
    <n v="0"/>
    <n v="200"/>
    <n v="0"/>
    <n v="0"/>
    <n v="0"/>
    <n v="0"/>
    <n v="0"/>
    <n v="0"/>
    <n v="0"/>
  </r>
  <r>
    <x v="3"/>
    <x v="5"/>
    <x v="6"/>
    <x v="0"/>
    <n v="0"/>
    <n v="200"/>
    <n v="0"/>
    <n v="0"/>
    <n v="0"/>
    <n v="0"/>
    <n v="0"/>
    <n v="0"/>
    <n v="0"/>
  </r>
  <r>
    <x v="3"/>
    <x v="5"/>
    <x v="6"/>
    <x v="1"/>
    <n v="0"/>
    <n v="200"/>
    <n v="0"/>
    <n v="0"/>
    <n v="0"/>
    <n v="0"/>
    <n v="0"/>
    <n v="0"/>
    <n v="0"/>
  </r>
  <r>
    <x v="3"/>
    <x v="5"/>
    <x v="6"/>
    <x v="2"/>
    <n v="0"/>
    <n v="200"/>
    <n v="0"/>
    <n v="0"/>
    <n v="0"/>
    <n v="0"/>
    <n v="0"/>
    <n v="0"/>
    <n v="0"/>
  </r>
  <r>
    <x v="3"/>
    <x v="5"/>
    <x v="6"/>
    <x v="3"/>
    <n v="0"/>
    <n v="200"/>
    <n v="0"/>
    <n v="0"/>
    <n v="0"/>
    <n v="0"/>
    <n v="0"/>
    <n v="0"/>
    <n v="0"/>
  </r>
  <r>
    <x v="3"/>
    <x v="5"/>
    <x v="6"/>
    <x v="4"/>
    <n v="0"/>
    <n v="200"/>
    <n v="0"/>
    <n v="0"/>
    <n v="0"/>
    <n v="0"/>
    <n v="0"/>
    <n v="0"/>
    <n v="0"/>
  </r>
  <r>
    <x v="3"/>
    <x v="5"/>
    <x v="6"/>
    <x v="5"/>
    <n v="0"/>
    <n v="200"/>
    <n v="0"/>
    <n v="0"/>
    <n v="0"/>
    <n v="0"/>
    <n v="0"/>
    <n v="0"/>
    <n v="0"/>
  </r>
  <r>
    <x v="3"/>
    <x v="5"/>
    <x v="6"/>
    <x v="6"/>
    <n v="0"/>
    <n v="200"/>
    <n v="0"/>
    <n v="0"/>
    <n v="0"/>
    <n v="0"/>
    <n v="0"/>
    <n v="0"/>
    <n v="0"/>
  </r>
  <r>
    <x v="3"/>
    <x v="5"/>
    <x v="6"/>
    <x v="7"/>
    <n v="0"/>
    <n v="200"/>
    <n v="0"/>
    <n v="0"/>
    <n v="0"/>
    <n v="0"/>
    <n v="0"/>
    <n v="0"/>
    <n v="0"/>
  </r>
  <r>
    <x v="3"/>
    <x v="5"/>
    <x v="6"/>
    <x v="8"/>
    <n v="0"/>
    <n v="200"/>
    <n v="0"/>
    <n v="0"/>
    <n v="0"/>
    <n v="0"/>
    <n v="0"/>
    <n v="0"/>
    <n v="0"/>
  </r>
  <r>
    <x v="3"/>
    <x v="5"/>
    <x v="6"/>
    <x v="9"/>
    <n v="0"/>
    <n v="200"/>
    <n v="0"/>
    <n v="0"/>
    <n v="0"/>
    <n v="0"/>
    <n v="0"/>
    <n v="0"/>
    <n v="0"/>
  </r>
  <r>
    <x v="3"/>
    <x v="5"/>
    <x v="6"/>
    <x v="10"/>
    <n v="0"/>
    <n v="200"/>
    <n v="0"/>
    <n v="0"/>
    <n v="0"/>
    <n v="0"/>
    <n v="0"/>
    <n v="0"/>
    <n v="0"/>
  </r>
  <r>
    <x v="3"/>
    <x v="5"/>
    <x v="7"/>
    <x v="0"/>
    <n v="0"/>
    <n v="200"/>
    <n v="0"/>
    <n v="0"/>
    <n v="0"/>
    <n v="0"/>
    <n v="0"/>
    <n v="0"/>
    <n v="0"/>
  </r>
  <r>
    <x v="3"/>
    <x v="5"/>
    <x v="7"/>
    <x v="1"/>
    <n v="0"/>
    <n v="200"/>
    <n v="0"/>
    <n v="0"/>
    <n v="0"/>
    <n v="0"/>
    <n v="0"/>
    <n v="0"/>
    <n v="0"/>
  </r>
  <r>
    <x v="3"/>
    <x v="5"/>
    <x v="7"/>
    <x v="2"/>
    <n v="0"/>
    <n v="200"/>
    <n v="0"/>
    <n v="0"/>
    <n v="0"/>
    <n v="0"/>
    <n v="0"/>
    <n v="0"/>
    <n v="0"/>
  </r>
  <r>
    <x v="3"/>
    <x v="5"/>
    <x v="7"/>
    <x v="3"/>
    <n v="0"/>
    <n v="200"/>
    <n v="0"/>
    <n v="0"/>
    <n v="0"/>
    <n v="0"/>
    <n v="0"/>
    <n v="0"/>
    <n v="0"/>
  </r>
  <r>
    <x v="3"/>
    <x v="5"/>
    <x v="7"/>
    <x v="4"/>
    <n v="0"/>
    <n v="200"/>
    <n v="0"/>
    <n v="0"/>
    <n v="0"/>
    <n v="0"/>
    <n v="0"/>
    <n v="0"/>
    <n v="0"/>
  </r>
  <r>
    <x v="3"/>
    <x v="5"/>
    <x v="7"/>
    <x v="5"/>
    <n v="0"/>
    <n v="200"/>
    <n v="0"/>
    <n v="0"/>
    <n v="0"/>
    <n v="0"/>
    <n v="0"/>
    <n v="0"/>
    <n v="0"/>
  </r>
  <r>
    <x v="3"/>
    <x v="5"/>
    <x v="7"/>
    <x v="6"/>
    <n v="0"/>
    <n v="200"/>
    <n v="0"/>
    <n v="0"/>
    <n v="0"/>
    <n v="0"/>
    <n v="0"/>
    <n v="0"/>
    <n v="0"/>
  </r>
  <r>
    <x v="3"/>
    <x v="5"/>
    <x v="7"/>
    <x v="7"/>
    <n v="0"/>
    <n v="200"/>
    <n v="0"/>
    <n v="0"/>
    <n v="0"/>
    <n v="0"/>
    <n v="0"/>
    <n v="0"/>
    <n v="0"/>
  </r>
  <r>
    <x v="3"/>
    <x v="5"/>
    <x v="7"/>
    <x v="8"/>
    <n v="0"/>
    <n v="200"/>
    <n v="0"/>
    <n v="0"/>
    <n v="0"/>
    <n v="0"/>
    <n v="0"/>
    <n v="0"/>
    <n v="0"/>
  </r>
  <r>
    <x v="3"/>
    <x v="5"/>
    <x v="7"/>
    <x v="9"/>
    <n v="0"/>
    <n v="200"/>
    <n v="0"/>
    <n v="0"/>
    <n v="0"/>
    <n v="0"/>
    <n v="0"/>
    <n v="0"/>
    <n v="0"/>
  </r>
  <r>
    <x v="3"/>
    <x v="5"/>
    <x v="7"/>
    <x v="10"/>
    <n v="0"/>
    <n v="200"/>
    <n v="0"/>
    <n v="0"/>
    <n v="0"/>
    <n v="0"/>
    <n v="0"/>
    <n v="0"/>
    <n v="0"/>
  </r>
  <r>
    <x v="3"/>
    <x v="5"/>
    <x v="8"/>
    <x v="0"/>
    <n v="0"/>
    <n v="200"/>
    <n v="0"/>
    <n v="0"/>
    <n v="0"/>
    <n v="0"/>
    <n v="0"/>
    <n v="0"/>
    <n v="0"/>
  </r>
  <r>
    <x v="3"/>
    <x v="5"/>
    <x v="8"/>
    <x v="1"/>
    <n v="29.21"/>
    <n v="200"/>
    <n v="0"/>
    <n v="0.14199999999999999"/>
    <n v="0.1057"/>
    <n v="5.1999999999999998E-3"/>
    <n v="1.8380000000000001E-2"/>
    <n v="0.47332999999999997"/>
    <n v="0"/>
  </r>
  <r>
    <x v="3"/>
    <x v="5"/>
    <x v="8"/>
    <x v="2"/>
    <n v="0"/>
    <n v="200"/>
    <n v="0"/>
    <n v="0"/>
    <n v="0"/>
    <n v="0"/>
    <n v="0"/>
    <n v="0"/>
    <n v="0"/>
  </r>
  <r>
    <x v="3"/>
    <x v="5"/>
    <x v="8"/>
    <x v="3"/>
    <n v="0"/>
    <n v="200"/>
    <n v="0"/>
    <n v="0"/>
    <n v="0"/>
    <n v="0"/>
    <n v="0"/>
    <n v="0"/>
    <n v="0"/>
  </r>
  <r>
    <x v="3"/>
    <x v="5"/>
    <x v="8"/>
    <x v="4"/>
    <n v="0"/>
    <n v="200"/>
    <n v="0"/>
    <n v="0"/>
    <n v="0"/>
    <n v="0"/>
    <n v="0"/>
    <n v="0"/>
    <n v="0"/>
  </r>
  <r>
    <x v="3"/>
    <x v="5"/>
    <x v="8"/>
    <x v="5"/>
    <n v="0"/>
    <n v="200"/>
    <n v="0"/>
    <n v="0"/>
    <n v="0"/>
    <n v="0"/>
    <n v="0"/>
    <n v="0"/>
    <n v="0"/>
  </r>
  <r>
    <x v="3"/>
    <x v="5"/>
    <x v="8"/>
    <x v="6"/>
    <n v="47.22"/>
    <n v="200"/>
    <n v="0"/>
    <n v="0.22958000000000001"/>
    <n v="0"/>
    <n v="7.1440000000000003E-2"/>
    <n v="8.949E-2"/>
    <n v="0.76527000000000001"/>
    <n v="0"/>
  </r>
  <r>
    <x v="3"/>
    <x v="5"/>
    <x v="8"/>
    <x v="7"/>
    <n v="0"/>
    <n v="200"/>
    <n v="0"/>
    <n v="0"/>
    <n v="0"/>
    <n v="0"/>
    <n v="0"/>
    <n v="0"/>
    <n v="0"/>
  </r>
  <r>
    <x v="3"/>
    <x v="5"/>
    <x v="8"/>
    <x v="8"/>
    <n v="0"/>
    <n v="200"/>
    <n v="0"/>
    <n v="0"/>
    <n v="0"/>
    <n v="0"/>
    <n v="0"/>
    <n v="0"/>
    <n v="0"/>
  </r>
  <r>
    <x v="3"/>
    <x v="5"/>
    <x v="8"/>
    <x v="9"/>
    <n v="0"/>
    <n v="200"/>
    <n v="0"/>
    <n v="0"/>
    <n v="0"/>
    <n v="0"/>
    <n v="0"/>
    <n v="0"/>
    <n v="0"/>
  </r>
  <r>
    <x v="3"/>
    <x v="5"/>
    <x v="8"/>
    <x v="10"/>
    <n v="0"/>
    <n v="200"/>
    <n v="0"/>
    <n v="0"/>
    <n v="0"/>
    <n v="0"/>
    <n v="0"/>
    <n v="0"/>
    <n v="0"/>
  </r>
  <r>
    <x v="3"/>
    <x v="6"/>
    <x v="0"/>
    <x v="0"/>
    <n v="0"/>
    <n v="200"/>
    <n v="0"/>
    <n v="0"/>
    <n v="0"/>
    <n v="0"/>
    <n v="0"/>
    <n v="0"/>
    <n v="0"/>
  </r>
  <r>
    <x v="3"/>
    <x v="6"/>
    <x v="0"/>
    <x v="1"/>
    <n v="0"/>
    <n v="200"/>
    <n v="0"/>
    <n v="0"/>
    <n v="0"/>
    <n v="0"/>
    <n v="0"/>
    <n v="0"/>
    <n v="0"/>
  </r>
  <r>
    <x v="3"/>
    <x v="6"/>
    <x v="0"/>
    <x v="2"/>
    <n v="0"/>
    <n v="200"/>
    <n v="0"/>
    <n v="0"/>
    <n v="0"/>
    <n v="0"/>
    <n v="0"/>
    <n v="0"/>
    <n v="0"/>
  </r>
  <r>
    <x v="3"/>
    <x v="6"/>
    <x v="0"/>
    <x v="3"/>
    <n v="0"/>
    <n v="200"/>
    <n v="0"/>
    <n v="0"/>
    <n v="0"/>
    <n v="0"/>
    <n v="0"/>
    <n v="0"/>
    <n v="0"/>
  </r>
  <r>
    <x v="3"/>
    <x v="6"/>
    <x v="0"/>
    <x v="4"/>
    <n v="0"/>
    <n v="200"/>
    <n v="0"/>
    <n v="0"/>
    <n v="0"/>
    <n v="0"/>
    <n v="0"/>
    <n v="0"/>
    <n v="0"/>
  </r>
  <r>
    <x v="3"/>
    <x v="6"/>
    <x v="0"/>
    <x v="5"/>
    <n v="0"/>
    <n v="200"/>
    <n v="0"/>
    <n v="0"/>
    <n v="0"/>
    <n v="0"/>
    <n v="0"/>
    <n v="0"/>
    <n v="0"/>
  </r>
  <r>
    <x v="3"/>
    <x v="6"/>
    <x v="0"/>
    <x v="6"/>
    <n v="0"/>
    <n v="200"/>
    <n v="0"/>
    <n v="0"/>
    <n v="0"/>
    <n v="0"/>
    <n v="0"/>
    <n v="0"/>
    <n v="0"/>
  </r>
  <r>
    <x v="3"/>
    <x v="6"/>
    <x v="0"/>
    <x v="7"/>
    <n v="0"/>
    <n v="200"/>
    <n v="0"/>
    <n v="0"/>
    <n v="0"/>
    <n v="0"/>
    <n v="0"/>
    <n v="0"/>
    <n v="0"/>
  </r>
  <r>
    <x v="3"/>
    <x v="6"/>
    <x v="0"/>
    <x v="8"/>
    <n v="0"/>
    <n v="200"/>
    <n v="0"/>
    <n v="0"/>
    <n v="0"/>
    <n v="0"/>
    <n v="0"/>
    <n v="0"/>
    <n v="0"/>
  </r>
  <r>
    <x v="3"/>
    <x v="6"/>
    <x v="0"/>
    <x v="9"/>
    <n v="0"/>
    <n v="200"/>
    <n v="0"/>
    <n v="0"/>
    <n v="0"/>
    <n v="0"/>
    <n v="0"/>
    <n v="0"/>
    <n v="0"/>
  </r>
  <r>
    <x v="3"/>
    <x v="6"/>
    <x v="0"/>
    <x v="10"/>
    <n v="0"/>
    <n v="200"/>
    <n v="0"/>
    <n v="0"/>
    <n v="0"/>
    <n v="0"/>
    <n v="0"/>
    <n v="0"/>
    <n v="0"/>
  </r>
  <r>
    <x v="3"/>
    <x v="6"/>
    <x v="1"/>
    <x v="0"/>
    <n v="0"/>
    <n v="200"/>
    <n v="0"/>
    <n v="-2.0000000000000002E-5"/>
    <n v="-1.0000000000000001E-5"/>
    <n v="0"/>
    <n v="-1.0000000000000001E-5"/>
    <n v="-8.0000000000000007E-5"/>
    <n v="0"/>
  </r>
  <r>
    <x v="3"/>
    <x v="6"/>
    <x v="1"/>
    <x v="1"/>
    <n v="1.58"/>
    <n v="200"/>
    <n v="0"/>
    <n v="7.6800000000000002E-3"/>
    <n v="1.98E-3"/>
    <n v="1.2600000000000001E-3"/>
    <n v="4.9100000000000003E-3"/>
    <n v="2.5579999999999999E-2"/>
    <n v="0"/>
  </r>
  <r>
    <x v="3"/>
    <x v="6"/>
    <x v="1"/>
    <x v="2"/>
    <n v="0"/>
    <n v="200"/>
    <n v="0"/>
    <n v="0"/>
    <n v="0"/>
    <n v="0"/>
    <n v="0"/>
    <n v="0"/>
    <n v="0"/>
  </r>
  <r>
    <x v="3"/>
    <x v="6"/>
    <x v="1"/>
    <x v="3"/>
    <n v="0"/>
    <n v="200"/>
    <n v="0"/>
    <n v="0"/>
    <n v="0"/>
    <n v="0"/>
    <n v="0"/>
    <n v="0"/>
    <n v="0"/>
  </r>
  <r>
    <x v="3"/>
    <x v="6"/>
    <x v="1"/>
    <x v="4"/>
    <n v="0"/>
    <n v="200"/>
    <n v="0"/>
    <n v="0"/>
    <n v="0"/>
    <n v="0"/>
    <n v="0"/>
    <n v="0"/>
    <n v="0"/>
  </r>
  <r>
    <x v="3"/>
    <x v="6"/>
    <x v="1"/>
    <x v="5"/>
    <n v="0"/>
    <n v="200"/>
    <n v="0"/>
    <n v="0"/>
    <n v="0"/>
    <n v="0"/>
    <n v="0"/>
    <n v="0"/>
    <n v="0"/>
  </r>
  <r>
    <x v="3"/>
    <x v="6"/>
    <x v="1"/>
    <x v="6"/>
    <n v="0"/>
    <n v="200"/>
    <n v="0"/>
    <n v="0"/>
    <n v="0"/>
    <n v="0"/>
    <n v="0"/>
    <n v="0"/>
    <n v="0"/>
  </r>
  <r>
    <x v="3"/>
    <x v="6"/>
    <x v="1"/>
    <x v="7"/>
    <n v="0"/>
    <n v="200"/>
    <n v="0"/>
    <n v="0"/>
    <n v="0"/>
    <n v="0"/>
    <n v="0"/>
    <n v="0"/>
    <n v="0"/>
  </r>
  <r>
    <x v="3"/>
    <x v="6"/>
    <x v="1"/>
    <x v="8"/>
    <n v="0"/>
    <n v="200"/>
    <n v="0"/>
    <n v="0"/>
    <n v="0"/>
    <n v="0"/>
    <n v="0"/>
    <n v="0"/>
    <n v="0"/>
  </r>
  <r>
    <x v="3"/>
    <x v="6"/>
    <x v="1"/>
    <x v="9"/>
    <n v="0"/>
    <n v="200"/>
    <n v="0"/>
    <n v="0"/>
    <n v="0"/>
    <n v="0"/>
    <n v="0"/>
    <n v="0"/>
    <n v="0"/>
  </r>
  <r>
    <x v="3"/>
    <x v="6"/>
    <x v="1"/>
    <x v="10"/>
    <n v="0"/>
    <n v="200"/>
    <n v="0"/>
    <n v="0"/>
    <n v="0"/>
    <n v="0"/>
    <n v="0"/>
    <n v="0"/>
    <n v="0"/>
  </r>
  <r>
    <x v="3"/>
    <x v="6"/>
    <x v="2"/>
    <x v="0"/>
    <n v="0"/>
    <n v="200"/>
    <n v="0"/>
    <n v="0"/>
    <n v="0"/>
    <n v="0"/>
    <n v="0"/>
    <n v="0"/>
    <n v="0"/>
  </r>
  <r>
    <x v="3"/>
    <x v="6"/>
    <x v="2"/>
    <x v="1"/>
    <n v="95.38"/>
    <n v="200"/>
    <n v="0"/>
    <n v="0.46373999999999999"/>
    <n v="0.14229"/>
    <n v="9.1980000000000006E-2"/>
    <n v="0.30820999999999998"/>
    <n v="1.5458000000000001"/>
    <n v="0"/>
  </r>
  <r>
    <x v="3"/>
    <x v="6"/>
    <x v="2"/>
    <x v="2"/>
    <n v="0"/>
    <n v="200"/>
    <n v="0"/>
    <n v="0"/>
    <n v="0"/>
    <n v="0"/>
    <n v="0"/>
    <n v="0"/>
    <n v="0"/>
  </r>
  <r>
    <x v="3"/>
    <x v="6"/>
    <x v="2"/>
    <x v="3"/>
    <n v="0"/>
    <n v="200"/>
    <n v="0"/>
    <n v="0"/>
    <n v="0"/>
    <n v="0"/>
    <n v="0"/>
    <n v="0"/>
    <n v="0"/>
  </r>
  <r>
    <x v="3"/>
    <x v="6"/>
    <x v="2"/>
    <x v="4"/>
    <n v="0"/>
    <n v="200"/>
    <n v="0"/>
    <n v="0"/>
    <n v="0"/>
    <n v="0"/>
    <n v="0"/>
    <n v="0"/>
    <n v="0"/>
  </r>
  <r>
    <x v="3"/>
    <x v="6"/>
    <x v="2"/>
    <x v="5"/>
    <n v="0"/>
    <n v="200"/>
    <n v="0"/>
    <n v="0"/>
    <n v="0"/>
    <n v="0"/>
    <n v="0"/>
    <n v="0"/>
    <n v="0"/>
  </r>
  <r>
    <x v="3"/>
    <x v="6"/>
    <x v="2"/>
    <x v="6"/>
    <n v="0"/>
    <n v="200"/>
    <n v="0"/>
    <n v="0"/>
    <n v="0"/>
    <n v="0"/>
    <n v="0"/>
    <n v="0"/>
    <n v="0"/>
  </r>
  <r>
    <x v="3"/>
    <x v="6"/>
    <x v="2"/>
    <x v="7"/>
    <n v="0"/>
    <n v="200"/>
    <n v="0"/>
    <n v="0"/>
    <n v="0"/>
    <n v="0"/>
    <n v="0"/>
    <n v="0"/>
    <n v="0"/>
  </r>
  <r>
    <x v="3"/>
    <x v="6"/>
    <x v="2"/>
    <x v="8"/>
    <n v="0"/>
    <n v="200"/>
    <n v="0"/>
    <n v="0"/>
    <n v="0"/>
    <n v="0"/>
    <n v="0"/>
    <n v="0"/>
    <n v="0"/>
  </r>
  <r>
    <x v="3"/>
    <x v="6"/>
    <x v="2"/>
    <x v="9"/>
    <n v="0"/>
    <n v="200"/>
    <n v="0"/>
    <n v="0"/>
    <n v="0"/>
    <n v="0"/>
    <n v="0"/>
    <n v="0"/>
    <n v="0"/>
  </r>
  <r>
    <x v="3"/>
    <x v="6"/>
    <x v="2"/>
    <x v="10"/>
    <n v="0"/>
    <n v="200"/>
    <n v="0"/>
    <n v="0"/>
    <n v="0"/>
    <n v="0"/>
    <n v="0"/>
    <n v="0"/>
    <n v="0"/>
  </r>
  <r>
    <x v="3"/>
    <x v="6"/>
    <x v="3"/>
    <x v="0"/>
    <n v="0"/>
    <n v="200"/>
    <n v="0"/>
    <n v="0"/>
    <n v="0"/>
    <n v="0"/>
    <n v="0"/>
    <n v="0"/>
    <n v="0"/>
  </r>
  <r>
    <x v="3"/>
    <x v="6"/>
    <x v="3"/>
    <x v="1"/>
    <n v="131.4"/>
    <n v="200"/>
    <n v="0"/>
    <n v="0.63888"/>
    <n v="0.20415"/>
    <n v="4.428E-2"/>
    <n v="0.30864999999999998"/>
    <n v="2.1295899999999999"/>
    <n v="0"/>
  </r>
  <r>
    <x v="3"/>
    <x v="6"/>
    <x v="3"/>
    <x v="2"/>
    <n v="0"/>
    <n v="200"/>
    <n v="0"/>
    <n v="0"/>
    <n v="0"/>
    <n v="0"/>
    <n v="0"/>
    <n v="0"/>
    <n v="0"/>
  </r>
  <r>
    <x v="3"/>
    <x v="6"/>
    <x v="3"/>
    <x v="3"/>
    <n v="0"/>
    <n v="200"/>
    <n v="0"/>
    <n v="0"/>
    <n v="0"/>
    <n v="0"/>
    <n v="0"/>
    <n v="0"/>
    <n v="0"/>
  </r>
  <r>
    <x v="3"/>
    <x v="6"/>
    <x v="3"/>
    <x v="4"/>
    <n v="0"/>
    <n v="200"/>
    <n v="0"/>
    <n v="0"/>
    <n v="0"/>
    <n v="0"/>
    <n v="0"/>
    <n v="0"/>
    <n v="0"/>
  </r>
  <r>
    <x v="3"/>
    <x v="6"/>
    <x v="3"/>
    <x v="5"/>
    <n v="0"/>
    <n v="200"/>
    <n v="0"/>
    <n v="0"/>
    <n v="0"/>
    <n v="0"/>
    <n v="0"/>
    <n v="0"/>
    <n v="0"/>
  </r>
  <r>
    <x v="3"/>
    <x v="6"/>
    <x v="3"/>
    <x v="6"/>
    <n v="0"/>
    <n v="200"/>
    <n v="0"/>
    <n v="0"/>
    <n v="0"/>
    <n v="0"/>
    <n v="0"/>
    <n v="0"/>
    <n v="0"/>
  </r>
  <r>
    <x v="3"/>
    <x v="6"/>
    <x v="3"/>
    <x v="7"/>
    <n v="0"/>
    <n v="200"/>
    <n v="0"/>
    <n v="0"/>
    <n v="0"/>
    <n v="0"/>
    <n v="0"/>
    <n v="0"/>
    <n v="0"/>
  </r>
  <r>
    <x v="3"/>
    <x v="6"/>
    <x v="3"/>
    <x v="8"/>
    <n v="0"/>
    <n v="200"/>
    <n v="0"/>
    <n v="0"/>
    <n v="0"/>
    <n v="0"/>
    <n v="0"/>
    <n v="0"/>
    <n v="0"/>
  </r>
  <r>
    <x v="3"/>
    <x v="6"/>
    <x v="3"/>
    <x v="9"/>
    <n v="0"/>
    <n v="200"/>
    <n v="0"/>
    <n v="0"/>
    <n v="0"/>
    <n v="0"/>
    <n v="0"/>
    <n v="0"/>
    <n v="0"/>
  </r>
  <r>
    <x v="3"/>
    <x v="6"/>
    <x v="3"/>
    <x v="10"/>
    <n v="0.02"/>
    <n v="200"/>
    <n v="0"/>
    <n v="1.1E-4"/>
    <n v="9.0000000000000006E-5"/>
    <n v="0"/>
    <n v="1.0000000000000001E-5"/>
    <n v="3.8000000000000002E-4"/>
    <n v="0"/>
  </r>
  <r>
    <x v="3"/>
    <x v="6"/>
    <x v="4"/>
    <x v="0"/>
    <n v="0"/>
    <n v="200"/>
    <n v="0"/>
    <n v="0"/>
    <n v="0"/>
    <n v="0"/>
    <n v="0"/>
    <n v="0"/>
    <n v="0"/>
  </r>
  <r>
    <x v="3"/>
    <x v="6"/>
    <x v="4"/>
    <x v="1"/>
    <n v="52.1"/>
    <n v="200"/>
    <n v="0"/>
    <n v="0.25330999999999998"/>
    <n v="7.689E-2"/>
    <n v="2.869E-2"/>
    <n v="3.0099999999999998E-2"/>
    <n v="0.84436"/>
    <n v="0"/>
  </r>
  <r>
    <x v="3"/>
    <x v="6"/>
    <x v="4"/>
    <x v="2"/>
    <n v="0"/>
    <n v="200"/>
    <n v="0"/>
    <n v="0"/>
    <n v="0"/>
    <n v="0"/>
    <n v="0"/>
    <n v="0"/>
    <n v="0"/>
  </r>
  <r>
    <x v="3"/>
    <x v="6"/>
    <x v="4"/>
    <x v="3"/>
    <n v="0"/>
    <n v="200"/>
    <n v="0"/>
    <n v="0"/>
    <n v="0"/>
    <n v="0"/>
    <n v="0"/>
    <n v="0"/>
    <n v="0"/>
  </r>
  <r>
    <x v="3"/>
    <x v="6"/>
    <x v="4"/>
    <x v="4"/>
    <n v="0"/>
    <n v="200"/>
    <n v="0"/>
    <n v="0"/>
    <n v="0"/>
    <n v="0"/>
    <n v="0"/>
    <n v="0"/>
    <n v="0"/>
  </r>
  <r>
    <x v="3"/>
    <x v="6"/>
    <x v="4"/>
    <x v="5"/>
    <n v="0"/>
    <n v="200"/>
    <n v="0"/>
    <n v="0"/>
    <n v="0"/>
    <n v="0"/>
    <n v="0"/>
    <n v="0"/>
    <n v="0"/>
  </r>
  <r>
    <x v="3"/>
    <x v="6"/>
    <x v="4"/>
    <x v="6"/>
    <n v="0.13"/>
    <n v="200"/>
    <n v="0"/>
    <n v="6.3000000000000003E-4"/>
    <n v="0"/>
    <n v="1.0000000000000001E-5"/>
    <n v="1.7000000000000001E-4"/>
    <n v="2.1099999999999999E-3"/>
    <n v="0"/>
  </r>
  <r>
    <x v="3"/>
    <x v="6"/>
    <x v="4"/>
    <x v="7"/>
    <n v="0"/>
    <n v="200"/>
    <n v="0"/>
    <n v="0"/>
    <n v="0"/>
    <n v="0"/>
    <n v="0"/>
    <n v="0"/>
    <n v="0"/>
  </r>
  <r>
    <x v="3"/>
    <x v="6"/>
    <x v="4"/>
    <x v="8"/>
    <n v="0"/>
    <n v="200"/>
    <n v="0"/>
    <n v="0"/>
    <n v="0"/>
    <n v="0"/>
    <n v="0"/>
    <n v="0"/>
    <n v="0"/>
  </r>
  <r>
    <x v="3"/>
    <x v="6"/>
    <x v="4"/>
    <x v="9"/>
    <n v="0"/>
    <n v="200"/>
    <n v="0"/>
    <n v="0"/>
    <n v="0"/>
    <n v="0"/>
    <n v="0"/>
    <n v="0"/>
    <n v="0"/>
  </r>
  <r>
    <x v="3"/>
    <x v="6"/>
    <x v="4"/>
    <x v="10"/>
    <n v="0"/>
    <n v="200"/>
    <n v="0"/>
    <n v="0"/>
    <n v="0"/>
    <n v="0"/>
    <n v="0"/>
    <n v="0"/>
    <n v="0"/>
  </r>
  <r>
    <x v="3"/>
    <x v="6"/>
    <x v="5"/>
    <x v="0"/>
    <n v="0"/>
    <n v="200"/>
    <n v="0"/>
    <n v="0"/>
    <n v="0"/>
    <n v="0"/>
    <n v="0"/>
    <n v="0"/>
    <n v="0"/>
  </r>
  <r>
    <x v="3"/>
    <x v="6"/>
    <x v="5"/>
    <x v="1"/>
    <n v="-0.01"/>
    <n v="200"/>
    <n v="0"/>
    <n v="-4.0000000000000003E-5"/>
    <n v="-1.0000000000000001E-5"/>
    <n v="0"/>
    <n v="-1.0000000000000001E-5"/>
    <n v="-1.2E-4"/>
    <n v="0"/>
  </r>
  <r>
    <x v="3"/>
    <x v="6"/>
    <x v="5"/>
    <x v="2"/>
    <n v="0"/>
    <n v="200"/>
    <n v="0"/>
    <n v="0"/>
    <n v="0"/>
    <n v="0"/>
    <n v="0"/>
    <n v="0"/>
    <n v="0"/>
  </r>
  <r>
    <x v="3"/>
    <x v="6"/>
    <x v="5"/>
    <x v="3"/>
    <n v="0"/>
    <n v="200"/>
    <n v="0"/>
    <n v="0"/>
    <n v="0"/>
    <n v="0"/>
    <n v="0"/>
    <n v="0"/>
    <n v="0"/>
  </r>
  <r>
    <x v="3"/>
    <x v="6"/>
    <x v="5"/>
    <x v="4"/>
    <n v="0"/>
    <n v="200"/>
    <n v="0"/>
    <n v="0"/>
    <n v="0"/>
    <n v="0"/>
    <n v="0"/>
    <n v="0"/>
    <n v="0"/>
  </r>
  <r>
    <x v="3"/>
    <x v="6"/>
    <x v="5"/>
    <x v="5"/>
    <n v="0"/>
    <n v="200"/>
    <n v="0"/>
    <n v="0"/>
    <n v="0"/>
    <n v="0"/>
    <n v="0"/>
    <n v="0"/>
    <n v="0"/>
  </r>
  <r>
    <x v="3"/>
    <x v="6"/>
    <x v="5"/>
    <x v="6"/>
    <n v="0"/>
    <n v="200"/>
    <n v="0"/>
    <n v="0"/>
    <n v="0"/>
    <n v="0"/>
    <n v="0"/>
    <n v="0"/>
    <n v="0"/>
  </r>
  <r>
    <x v="3"/>
    <x v="6"/>
    <x v="5"/>
    <x v="7"/>
    <n v="0"/>
    <n v="200"/>
    <n v="0"/>
    <n v="0"/>
    <n v="0"/>
    <n v="0"/>
    <n v="0"/>
    <n v="0"/>
    <n v="0"/>
  </r>
  <r>
    <x v="3"/>
    <x v="6"/>
    <x v="5"/>
    <x v="8"/>
    <n v="0"/>
    <n v="200"/>
    <n v="0"/>
    <n v="0"/>
    <n v="0"/>
    <n v="0"/>
    <n v="0"/>
    <n v="0"/>
    <n v="0"/>
  </r>
  <r>
    <x v="3"/>
    <x v="6"/>
    <x v="5"/>
    <x v="9"/>
    <n v="0"/>
    <n v="200"/>
    <n v="0"/>
    <n v="0"/>
    <n v="0"/>
    <n v="0"/>
    <n v="0"/>
    <n v="0"/>
    <n v="0"/>
  </r>
  <r>
    <x v="3"/>
    <x v="6"/>
    <x v="5"/>
    <x v="10"/>
    <n v="0"/>
    <n v="200"/>
    <n v="0"/>
    <n v="0"/>
    <n v="0"/>
    <n v="0"/>
    <n v="0"/>
    <n v="0"/>
    <n v="0"/>
  </r>
  <r>
    <x v="3"/>
    <x v="6"/>
    <x v="6"/>
    <x v="0"/>
    <n v="0"/>
    <n v="200"/>
    <n v="0"/>
    <n v="0"/>
    <n v="0"/>
    <n v="0"/>
    <n v="0"/>
    <n v="0"/>
    <n v="0"/>
  </r>
  <r>
    <x v="3"/>
    <x v="6"/>
    <x v="6"/>
    <x v="1"/>
    <n v="0"/>
    <n v="200"/>
    <n v="0"/>
    <n v="0"/>
    <n v="0"/>
    <n v="0"/>
    <n v="0"/>
    <n v="0"/>
    <n v="0"/>
  </r>
  <r>
    <x v="3"/>
    <x v="6"/>
    <x v="6"/>
    <x v="2"/>
    <n v="0"/>
    <n v="200"/>
    <n v="0"/>
    <n v="0"/>
    <n v="0"/>
    <n v="0"/>
    <n v="0"/>
    <n v="0"/>
    <n v="0"/>
  </r>
  <r>
    <x v="3"/>
    <x v="6"/>
    <x v="6"/>
    <x v="3"/>
    <n v="0"/>
    <n v="200"/>
    <n v="0"/>
    <n v="0"/>
    <n v="0"/>
    <n v="0"/>
    <n v="0"/>
    <n v="0"/>
    <n v="0"/>
  </r>
  <r>
    <x v="3"/>
    <x v="6"/>
    <x v="6"/>
    <x v="4"/>
    <n v="0"/>
    <n v="200"/>
    <n v="0"/>
    <n v="0"/>
    <n v="0"/>
    <n v="0"/>
    <n v="0"/>
    <n v="0"/>
    <n v="0"/>
  </r>
  <r>
    <x v="3"/>
    <x v="6"/>
    <x v="6"/>
    <x v="5"/>
    <n v="0"/>
    <n v="200"/>
    <n v="0"/>
    <n v="0"/>
    <n v="0"/>
    <n v="0"/>
    <n v="0"/>
    <n v="0"/>
    <n v="0"/>
  </r>
  <r>
    <x v="3"/>
    <x v="6"/>
    <x v="6"/>
    <x v="6"/>
    <n v="0"/>
    <n v="200"/>
    <n v="0"/>
    <n v="0"/>
    <n v="0"/>
    <n v="0"/>
    <n v="0"/>
    <n v="0"/>
    <n v="0"/>
  </r>
  <r>
    <x v="3"/>
    <x v="6"/>
    <x v="6"/>
    <x v="7"/>
    <n v="0"/>
    <n v="200"/>
    <n v="0"/>
    <n v="0"/>
    <n v="0"/>
    <n v="0"/>
    <n v="0"/>
    <n v="0"/>
    <n v="0"/>
  </r>
  <r>
    <x v="3"/>
    <x v="6"/>
    <x v="6"/>
    <x v="8"/>
    <n v="0"/>
    <n v="200"/>
    <n v="0"/>
    <n v="0"/>
    <n v="0"/>
    <n v="0"/>
    <n v="0"/>
    <n v="0"/>
    <n v="0"/>
  </r>
  <r>
    <x v="3"/>
    <x v="6"/>
    <x v="6"/>
    <x v="9"/>
    <n v="0"/>
    <n v="200"/>
    <n v="0"/>
    <n v="0"/>
    <n v="0"/>
    <n v="0"/>
    <n v="0"/>
    <n v="0"/>
    <n v="0"/>
  </r>
  <r>
    <x v="3"/>
    <x v="6"/>
    <x v="6"/>
    <x v="10"/>
    <n v="0"/>
    <n v="200"/>
    <n v="0"/>
    <n v="0"/>
    <n v="0"/>
    <n v="0"/>
    <n v="0"/>
    <n v="0"/>
    <n v="0"/>
  </r>
  <r>
    <x v="3"/>
    <x v="6"/>
    <x v="7"/>
    <x v="0"/>
    <n v="0"/>
    <n v="200"/>
    <n v="0"/>
    <n v="0"/>
    <n v="0"/>
    <n v="0"/>
    <n v="0"/>
    <n v="0"/>
    <n v="0"/>
  </r>
  <r>
    <x v="3"/>
    <x v="6"/>
    <x v="7"/>
    <x v="1"/>
    <n v="0"/>
    <n v="200"/>
    <n v="0"/>
    <n v="0"/>
    <n v="0"/>
    <n v="0"/>
    <n v="0"/>
    <n v="0"/>
    <n v="0"/>
  </r>
  <r>
    <x v="3"/>
    <x v="6"/>
    <x v="7"/>
    <x v="2"/>
    <n v="0"/>
    <n v="200"/>
    <n v="0"/>
    <n v="0"/>
    <n v="0"/>
    <n v="0"/>
    <n v="0"/>
    <n v="0"/>
    <n v="0"/>
  </r>
  <r>
    <x v="3"/>
    <x v="6"/>
    <x v="7"/>
    <x v="3"/>
    <n v="0"/>
    <n v="200"/>
    <n v="0"/>
    <n v="0"/>
    <n v="0"/>
    <n v="0"/>
    <n v="0"/>
    <n v="0"/>
    <n v="0"/>
  </r>
  <r>
    <x v="3"/>
    <x v="6"/>
    <x v="7"/>
    <x v="4"/>
    <n v="0"/>
    <n v="200"/>
    <n v="0"/>
    <n v="0"/>
    <n v="0"/>
    <n v="0"/>
    <n v="0"/>
    <n v="0"/>
    <n v="0"/>
  </r>
  <r>
    <x v="3"/>
    <x v="6"/>
    <x v="7"/>
    <x v="5"/>
    <n v="0"/>
    <n v="200"/>
    <n v="0"/>
    <n v="0"/>
    <n v="0"/>
    <n v="0"/>
    <n v="0"/>
    <n v="0"/>
    <n v="0"/>
  </r>
  <r>
    <x v="3"/>
    <x v="6"/>
    <x v="7"/>
    <x v="6"/>
    <n v="0"/>
    <n v="200"/>
    <n v="0"/>
    <n v="0"/>
    <n v="0"/>
    <n v="0"/>
    <n v="0"/>
    <n v="0"/>
    <n v="0"/>
  </r>
  <r>
    <x v="3"/>
    <x v="6"/>
    <x v="7"/>
    <x v="7"/>
    <n v="0"/>
    <n v="200"/>
    <n v="0"/>
    <n v="0"/>
    <n v="0"/>
    <n v="0"/>
    <n v="0"/>
    <n v="0"/>
    <n v="0"/>
  </r>
  <r>
    <x v="3"/>
    <x v="6"/>
    <x v="7"/>
    <x v="8"/>
    <n v="0"/>
    <n v="200"/>
    <n v="0"/>
    <n v="0"/>
    <n v="0"/>
    <n v="0"/>
    <n v="0"/>
    <n v="0"/>
    <n v="0"/>
  </r>
  <r>
    <x v="3"/>
    <x v="6"/>
    <x v="7"/>
    <x v="9"/>
    <n v="0"/>
    <n v="200"/>
    <n v="0"/>
    <n v="0"/>
    <n v="0"/>
    <n v="0"/>
    <n v="0"/>
    <n v="0"/>
    <n v="0"/>
  </r>
  <r>
    <x v="3"/>
    <x v="6"/>
    <x v="7"/>
    <x v="10"/>
    <n v="0"/>
    <n v="200"/>
    <n v="0"/>
    <n v="0"/>
    <n v="0"/>
    <n v="0"/>
    <n v="0"/>
    <n v="0"/>
    <n v="0"/>
  </r>
  <r>
    <x v="3"/>
    <x v="6"/>
    <x v="8"/>
    <x v="0"/>
    <n v="0"/>
    <n v="200"/>
    <n v="0"/>
    <n v="0"/>
    <n v="0"/>
    <n v="0"/>
    <n v="0"/>
    <n v="0"/>
    <n v="0"/>
  </r>
  <r>
    <x v="3"/>
    <x v="6"/>
    <x v="8"/>
    <x v="1"/>
    <n v="29.21"/>
    <n v="200"/>
    <n v="0"/>
    <n v="0.14199999999999999"/>
    <n v="0.1057"/>
    <n v="5.1999999999999998E-3"/>
    <n v="1.8380000000000001E-2"/>
    <n v="0.47332999999999997"/>
    <n v="0"/>
  </r>
  <r>
    <x v="3"/>
    <x v="6"/>
    <x v="8"/>
    <x v="2"/>
    <n v="0"/>
    <n v="200"/>
    <n v="0"/>
    <n v="0"/>
    <n v="0"/>
    <n v="0"/>
    <n v="0"/>
    <n v="0"/>
    <n v="0"/>
  </r>
  <r>
    <x v="3"/>
    <x v="6"/>
    <x v="8"/>
    <x v="3"/>
    <n v="0"/>
    <n v="200"/>
    <n v="0"/>
    <n v="0"/>
    <n v="0"/>
    <n v="0"/>
    <n v="0"/>
    <n v="0"/>
    <n v="0"/>
  </r>
  <r>
    <x v="3"/>
    <x v="6"/>
    <x v="8"/>
    <x v="4"/>
    <n v="0"/>
    <n v="200"/>
    <n v="0"/>
    <n v="0"/>
    <n v="0"/>
    <n v="0"/>
    <n v="0"/>
    <n v="0"/>
    <n v="0"/>
  </r>
  <r>
    <x v="3"/>
    <x v="6"/>
    <x v="8"/>
    <x v="5"/>
    <n v="0"/>
    <n v="200"/>
    <n v="0"/>
    <n v="0"/>
    <n v="0"/>
    <n v="0"/>
    <n v="0"/>
    <n v="0"/>
    <n v="0"/>
  </r>
  <r>
    <x v="3"/>
    <x v="6"/>
    <x v="8"/>
    <x v="6"/>
    <n v="47.22"/>
    <n v="200"/>
    <n v="0"/>
    <n v="0.22958000000000001"/>
    <n v="0"/>
    <n v="7.1440000000000003E-2"/>
    <n v="8.949E-2"/>
    <n v="0.76527000000000001"/>
    <n v="0"/>
  </r>
  <r>
    <x v="3"/>
    <x v="6"/>
    <x v="8"/>
    <x v="7"/>
    <n v="0"/>
    <n v="200"/>
    <n v="0"/>
    <n v="0"/>
    <n v="0"/>
    <n v="0"/>
    <n v="0"/>
    <n v="0"/>
    <n v="0"/>
  </r>
  <r>
    <x v="3"/>
    <x v="6"/>
    <x v="8"/>
    <x v="8"/>
    <n v="0"/>
    <n v="200"/>
    <n v="0"/>
    <n v="0"/>
    <n v="0"/>
    <n v="0"/>
    <n v="0"/>
    <n v="0"/>
    <n v="0"/>
  </r>
  <r>
    <x v="3"/>
    <x v="6"/>
    <x v="8"/>
    <x v="9"/>
    <n v="0"/>
    <n v="200"/>
    <n v="0"/>
    <n v="0"/>
    <n v="0"/>
    <n v="0"/>
    <n v="0"/>
    <n v="0"/>
    <n v="0"/>
  </r>
  <r>
    <x v="3"/>
    <x v="6"/>
    <x v="8"/>
    <x v="10"/>
    <n v="0"/>
    <n v="200"/>
    <n v="0"/>
    <n v="0"/>
    <n v="0"/>
    <n v="0"/>
    <n v="0"/>
    <n v="0"/>
    <n v="0"/>
  </r>
  <r>
    <x v="3"/>
    <x v="7"/>
    <x v="0"/>
    <x v="0"/>
    <n v="0"/>
    <n v="200"/>
    <n v="0"/>
    <n v="0"/>
    <n v="0"/>
    <n v="0"/>
    <n v="0"/>
    <n v="0"/>
    <n v="0"/>
  </r>
  <r>
    <x v="3"/>
    <x v="7"/>
    <x v="0"/>
    <x v="1"/>
    <n v="0"/>
    <n v="200"/>
    <n v="0"/>
    <n v="0"/>
    <n v="0"/>
    <n v="0"/>
    <n v="0"/>
    <n v="0"/>
    <n v="0"/>
  </r>
  <r>
    <x v="3"/>
    <x v="7"/>
    <x v="0"/>
    <x v="2"/>
    <n v="0"/>
    <n v="200"/>
    <n v="0"/>
    <n v="0"/>
    <n v="0"/>
    <n v="0"/>
    <n v="0"/>
    <n v="0"/>
    <n v="0"/>
  </r>
  <r>
    <x v="3"/>
    <x v="7"/>
    <x v="0"/>
    <x v="3"/>
    <n v="0"/>
    <n v="200"/>
    <n v="0"/>
    <n v="0"/>
    <n v="0"/>
    <n v="0"/>
    <n v="0"/>
    <n v="0"/>
    <n v="0"/>
  </r>
  <r>
    <x v="3"/>
    <x v="7"/>
    <x v="0"/>
    <x v="4"/>
    <n v="0"/>
    <n v="200"/>
    <n v="0"/>
    <n v="0"/>
    <n v="0"/>
    <n v="0"/>
    <n v="0"/>
    <n v="0"/>
    <n v="0"/>
  </r>
  <r>
    <x v="3"/>
    <x v="7"/>
    <x v="0"/>
    <x v="5"/>
    <n v="0"/>
    <n v="200"/>
    <n v="0"/>
    <n v="0"/>
    <n v="0"/>
    <n v="0"/>
    <n v="0"/>
    <n v="0"/>
    <n v="0"/>
  </r>
  <r>
    <x v="3"/>
    <x v="7"/>
    <x v="0"/>
    <x v="6"/>
    <n v="0"/>
    <n v="200"/>
    <n v="0"/>
    <n v="0"/>
    <n v="0"/>
    <n v="0"/>
    <n v="0"/>
    <n v="0"/>
    <n v="0"/>
  </r>
  <r>
    <x v="3"/>
    <x v="7"/>
    <x v="0"/>
    <x v="7"/>
    <n v="0"/>
    <n v="200"/>
    <n v="0"/>
    <n v="0"/>
    <n v="0"/>
    <n v="0"/>
    <n v="0"/>
    <n v="0"/>
    <n v="0"/>
  </r>
  <r>
    <x v="3"/>
    <x v="7"/>
    <x v="0"/>
    <x v="8"/>
    <n v="0"/>
    <n v="200"/>
    <n v="0"/>
    <n v="0"/>
    <n v="0"/>
    <n v="0"/>
    <n v="0"/>
    <n v="0"/>
    <n v="0"/>
  </r>
  <r>
    <x v="3"/>
    <x v="7"/>
    <x v="0"/>
    <x v="9"/>
    <n v="0"/>
    <n v="200"/>
    <n v="0"/>
    <n v="0"/>
    <n v="0"/>
    <n v="0"/>
    <n v="0"/>
    <n v="0"/>
    <n v="0"/>
  </r>
  <r>
    <x v="3"/>
    <x v="7"/>
    <x v="0"/>
    <x v="10"/>
    <n v="0"/>
    <n v="200"/>
    <n v="0"/>
    <n v="0"/>
    <n v="0"/>
    <n v="0"/>
    <n v="0"/>
    <n v="0"/>
    <n v="0"/>
  </r>
  <r>
    <x v="3"/>
    <x v="7"/>
    <x v="1"/>
    <x v="0"/>
    <n v="0"/>
    <n v="200"/>
    <n v="0"/>
    <n v="-2.0000000000000002E-5"/>
    <n v="-1.0000000000000001E-5"/>
    <n v="0"/>
    <n v="-1.0000000000000001E-5"/>
    <n v="-8.0000000000000007E-5"/>
    <n v="0"/>
  </r>
  <r>
    <x v="3"/>
    <x v="7"/>
    <x v="1"/>
    <x v="1"/>
    <n v="1.58"/>
    <n v="200"/>
    <n v="0"/>
    <n v="7.6800000000000002E-3"/>
    <n v="1.98E-3"/>
    <n v="1.2600000000000001E-3"/>
    <n v="4.9100000000000003E-3"/>
    <n v="2.5579999999999999E-2"/>
    <n v="0"/>
  </r>
  <r>
    <x v="3"/>
    <x v="7"/>
    <x v="1"/>
    <x v="2"/>
    <n v="0"/>
    <n v="200"/>
    <n v="0"/>
    <n v="0"/>
    <n v="0"/>
    <n v="0"/>
    <n v="0"/>
    <n v="0"/>
    <n v="0"/>
  </r>
  <r>
    <x v="3"/>
    <x v="7"/>
    <x v="1"/>
    <x v="3"/>
    <n v="0"/>
    <n v="200"/>
    <n v="0"/>
    <n v="0"/>
    <n v="0"/>
    <n v="0"/>
    <n v="0"/>
    <n v="0"/>
    <n v="0"/>
  </r>
  <r>
    <x v="3"/>
    <x v="7"/>
    <x v="1"/>
    <x v="4"/>
    <n v="0"/>
    <n v="200"/>
    <n v="0"/>
    <n v="0"/>
    <n v="0"/>
    <n v="0"/>
    <n v="0"/>
    <n v="0"/>
    <n v="0"/>
  </r>
  <r>
    <x v="3"/>
    <x v="7"/>
    <x v="1"/>
    <x v="5"/>
    <n v="0"/>
    <n v="200"/>
    <n v="0"/>
    <n v="0"/>
    <n v="0"/>
    <n v="0"/>
    <n v="0"/>
    <n v="0"/>
    <n v="0"/>
  </r>
  <r>
    <x v="3"/>
    <x v="7"/>
    <x v="1"/>
    <x v="6"/>
    <n v="0"/>
    <n v="200"/>
    <n v="0"/>
    <n v="0"/>
    <n v="0"/>
    <n v="0"/>
    <n v="0"/>
    <n v="0"/>
    <n v="0"/>
  </r>
  <r>
    <x v="3"/>
    <x v="7"/>
    <x v="1"/>
    <x v="7"/>
    <n v="0"/>
    <n v="200"/>
    <n v="0"/>
    <n v="0"/>
    <n v="0"/>
    <n v="0"/>
    <n v="0"/>
    <n v="0"/>
    <n v="0"/>
  </r>
  <r>
    <x v="3"/>
    <x v="7"/>
    <x v="1"/>
    <x v="8"/>
    <n v="0"/>
    <n v="200"/>
    <n v="0"/>
    <n v="0"/>
    <n v="0"/>
    <n v="0"/>
    <n v="0"/>
    <n v="0"/>
    <n v="0"/>
  </r>
  <r>
    <x v="3"/>
    <x v="7"/>
    <x v="1"/>
    <x v="9"/>
    <n v="0"/>
    <n v="200"/>
    <n v="0"/>
    <n v="0"/>
    <n v="0"/>
    <n v="0"/>
    <n v="0"/>
    <n v="0"/>
    <n v="0"/>
  </r>
  <r>
    <x v="3"/>
    <x v="7"/>
    <x v="1"/>
    <x v="10"/>
    <n v="0"/>
    <n v="200"/>
    <n v="0"/>
    <n v="0"/>
    <n v="0"/>
    <n v="0"/>
    <n v="0"/>
    <n v="0"/>
    <n v="0"/>
  </r>
  <r>
    <x v="3"/>
    <x v="7"/>
    <x v="2"/>
    <x v="0"/>
    <n v="0"/>
    <n v="200"/>
    <n v="0"/>
    <n v="0"/>
    <n v="0"/>
    <n v="0"/>
    <n v="0"/>
    <n v="0"/>
    <n v="0"/>
  </r>
  <r>
    <x v="3"/>
    <x v="7"/>
    <x v="2"/>
    <x v="1"/>
    <n v="95.38"/>
    <n v="200"/>
    <n v="0"/>
    <n v="0.46373999999999999"/>
    <n v="0.14229"/>
    <n v="9.1980000000000006E-2"/>
    <n v="0.30820999999999998"/>
    <n v="1.5458000000000001"/>
    <n v="0"/>
  </r>
  <r>
    <x v="3"/>
    <x v="7"/>
    <x v="2"/>
    <x v="2"/>
    <n v="0"/>
    <n v="200"/>
    <n v="0"/>
    <n v="0"/>
    <n v="0"/>
    <n v="0"/>
    <n v="0"/>
    <n v="0"/>
    <n v="0"/>
  </r>
  <r>
    <x v="3"/>
    <x v="7"/>
    <x v="2"/>
    <x v="3"/>
    <n v="0"/>
    <n v="200"/>
    <n v="0"/>
    <n v="0"/>
    <n v="0"/>
    <n v="0"/>
    <n v="0"/>
    <n v="0"/>
    <n v="0"/>
  </r>
  <r>
    <x v="3"/>
    <x v="7"/>
    <x v="2"/>
    <x v="4"/>
    <n v="0"/>
    <n v="200"/>
    <n v="0"/>
    <n v="0"/>
    <n v="0"/>
    <n v="0"/>
    <n v="0"/>
    <n v="0"/>
    <n v="0"/>
  </r>
  <r>
    <x v="3"/>
    <x v="7"/>
    <x v="2"/>
    <x v="5"/>
    <n v="0"/>
    <n v="200"/>
    <n v="0"/>
    <n v="0"/>
    <n v="0"/>
    <n v="0"/>
    <n v="0"/>
    <n v="0"/>
    <n v="0"/>
  </r>
  <r>
    <x v="3"/>
    <x v="7"/>
    <x v="2"/>
    <x v="6"/>
    <n v="0"/>
    <n v="200"/>
    <n v="0"/>
    <n v="0"/>
    <n v="0"/>
    <n v="0"/>
    <n v="0"/>
    <n v="0"/>
    <n v="0"/>
  </r>
  <r>
    <x v="3"/>
    <x v="7"/>
    <x v="2"/>
    <x v="7"/>
    <n v="0"/>
    <n v="200"/>
    <n v="0"/>
    <n v="0"/>
    <n v="0"/>
    <n v="0"/>
    <n v="0"/>
    <n v="0"/>
    <n v="0"/>
  </r>
  <r>
    <x v="3"/>
    <x v="7"/>
    <x v="2"/>
    <x v="8"/>
    <n v="0"/>
    <n v="200"/>
    <n v="0"/>
    <n v="0"/>
    <n v="0"/>
    <n v="0"/>
    <n v="0"/>
    <n v="0"/>
    <n v="0"/>
  </r>
  <r>
    <x v="3"/>
    <x v="7"/>
    <x v="2"/>
    <x v="9"/>
    <n v="0"/>
    <n v="200"/>
    <n v="0"/>
    <n v="0"/>
    <n v="0"/>
    <n v="0"/>
    <n v="0"/>
    <n v="0"/>
    <n v="0"/>
  </r>
  <r>
    <x v="3"/>
    <x v="7"/>
    <x v="2"/>
    <x v="10"/>
    <n v="0"/>
    <n v="200"/>
    <n v="0"/>
    <n v="0"/>
    <n v="0"/>
    <n v="0"/>
    <n v="0"/>
    <n v="0"/>
    <n v="0"/>
  </r>
  <r>
    <x v="3"/>
    <x v="7"/>
    <x v="3"/>
    <x v="0"/>
    <n v="0"/>
    <n v="200"/>
    <n v="0"/>
    <n v="0"/>
    <n v="0"/>
    <n v="0"/>
    <n v="0"/>
    <n v="0"/>
    <n v="0"/>
  </r>
  <r>
    <x v="3"/>
    <x v="7"/>
    <x v="3"/>
    <x v="1"/>
    <n v="131.4"/>
    <n v="200"/>
    <n v="0"/>
    <n v="0.63888"/>
    <n v="0.20415"/>
    <n v="4.428E-2"/>
    <n v="0.30864999999999998"/>
    <n v="2.1295899999999999"/>
    <n v="0"/>
  </r>
  <r>
    <x v="3"/>
    <x v="7"/>
    <x v="3"/>
    <x v="2"/>
    <n v="0"/>
    <n v="200"/>
    <n v="0"/>
    <n v="0"/>
    <n v="0"/>
    <n v="0"/>
    <n v="0"/>
    <n v="0"/>
    <n v="0"/>
  </r>
  <r>
    <x v="3"/>
    <x v="7"/>
    <x v="3"/>
    <x v="3"/>
    <n v="0"/>
    <n v="200"/>
    <n v="0"/>
    <n v="0"/>
    <n v="0"/>
    <n v="0"/>
    <n v="0"/>
    <n v="0"/>
    <n v="0"/>
  </r>
  <r>
    <x v="3"/>
    <x v="7"/>
    <x v="3"/>
    <x v="4"/>
    <n v="0"/>
    <n v="200"/>
    <n v="0"/>
    <n v="0"/>
    <n v="0"/>
    <n v="0"/>
    <n v="0"/>
    <n v="0"/>
    <n v="0"/>
  </r>
  <r>
    <x v="3"/>
    <x v="7"/>
    <x v="3"/>
    <x v="5"/>
    <n v="0"/>
    <n v="200"/>
    <n v="0"/>
    <n v="0"/>
    <n v="0"/>
    <n v="0"/>
    <n v="0"/>
    <n v="0"/>
    <n v="0"/>
  </r>
  <r>
    <x v="3"/>
    <x v="7"/>
    <x v="3"/>
    <x v="6"/>
    <n v="0"/>
    <n v="200"/>
    <n v="0"/>
    <n v="0"/>
    <n v="0"/>
    <n v="0"/>
    <n v="0"/>
    <n v="0"/>
    <n v="0"/>
  </r>
  <r>
    <x v="3"/>
    <x v="7"/>
    <x v="3"/>
    <x v="7"/>
    <n v="0"/>
    <n v="200"/>
    <n v="0"/>
    <n v="0"/>
    <n v="0"/>
    <n v="0"/>
    <n v="0"/>
    <n v="0"/>
    <n v="0"/>
  </r>
  <r>
    <x v="3"/>
    <x v="7"/>
    <x v="3"/>
    <x v="8"/>
    <n v="0"/>
    <n v="200"/>
    <n v="0"/>
    <n v="0"/>
    <n v="0"/>
    <n v="0"/>
    <n v="0"/>
    <n v="0"/>
    <n v="0"/>
  </r>
  <r>
    <x v="3"/>
    <x v="7"/>
    <x v="3"/>
    <x v="9"/>
    <n v="0"/>
    <n v="200"/>
    <n v="0"/>
    <n v="0"/>
    <n v="0"/>
    <n v="0"/>
    <n v="0"/>
    <n v="0"/>
    <n v="0"/>
  </r>
  <r>
    <x v="3"/>
    <x v="7"/>
    <x v="3"/>
    <x v="10"/>
    <n v="0.02"/>
    <n v="200"/>
    <n v="0"/>
    <n v="1.1E-4"/>
    <n v="9.0000000000000006E-5"/>
    <n v="0"/>
    <n v="1.0000000000000001E-5"/>
    <n v="3.8000000000000002E-4"/>
    <n v="0"/>
  </r>
  <r>
    <x v="3"/>
    <x v="7"/>
    <x v="4"/>
    <x v="0"/>
    <n v="0"/>
    <n v="200"/>
    <n v="0"/>
    <n v="0"/>
    <n v="0"/>
    <n v="0"/>
    <n v="0"/>
    <n v="0"/>
    <n v="0"/>
  </r>
  <r>
    <x v="3"/>
    <x v="7"/>
    <x v="4"/>
    <x v="1"/>
    <n v="52.1"/>
    <n v="200"/>
    <n v="0"/>
    <n v="0.25330999999999998"/>
    <n v="7.689E-2"/>
    <n v="2.869E-2"/>
    <n v="3.0099999999999998E-2"/>
    <n v="0.84436"/>
    <n v="0"/>
  </r>
  <r>
    <x v="3"/>
    <x v="7"/>
    <x v="4"/>
    <x v="2"/>
    <n v="0"/>
    <n v="200"/>
    <n v="0"/>
    <n v="0"/>
    <n v="0"/>
    <n v="0"/>
    <n v="0"/>
    <n v="0"/>
    <n v="0"/>
  </r>
  <r>
    <x v="3"/>
    <x v="7"/>
    <x v="4"/>
    <x v="3"/>
    <n v="0"/>
    <n v="200"/>
    <n v="0"/>
    <n v="0"/>
    <n v="0"/>
    <n v="0"/>
    <n v="0"/>
    <n v="0"/>
    <n v="0"/>
  </r>
  <r>
    <x v="3"/>
    <x v="7"/>
    <x v="4"/>
    <x v="4"/>
    <n v="0"/>
    <n v="200"/>
    <n v="0"/>
    <n v="0"/>
    <n v="0"/>
    <n v="0"/>
    <n v="0"/>
    <n v="0"/>
    <n v="0"/>
  </r>
  <r>
    <x v="3"/>
    <x v="7"/>
    <x v="4"/>
    <x v="5"/>
    <n v="0"/>
    <n v="200"/>
    <n v="0"/>
    <n v="0"/>
    <n v="0"/>
    <n v="0"/>
    <n v="0"/>
    <n v="0"/>
    <n v="0"/>
  </r>
  <r>
    <x v="3"/>
    <x v="7"/>
    <x v="4"/>
    <x v="6"/>
    <n v="0.13"/>
    <n v="200"/>
    <n v="0"/>
    <n v="6.3000000000000003E-4"/>
    <n v="0"/>
    <n v="1.0000000000000001E-5"/>
    <n v="1.7000000000000001E-4"/>
    <n v="2.1099999999999999E-3"/>
    <n v="0"/>
  </r>
  <r>
    <x v="3"/>
    <x v="7"/>
    <x v="4"/>
    <x v="7"/>
    <n v="0"/>
    <n v="200"/>
    <n v="0"/>
    <n v="0"/>
    <n v="0"/>
    <n v="0"/>
    <n v="0"/>
    <n v="0"/>
    <n v="0"/>
  </r>
  <r>
    <x v="3"/>
    <x v="7"/>
    <x v="4"/>
    <x v="8"/>
    <n v="0"/>
    <n v="200"/>
    <n v="0"/>
    <n v="0"/>
    <n v="0"/>
    <n v="0"/>
    <n v="0"/>
    <n v="0"/>
    <n v="0"/>
  </r>
  <r>
    <x v="3"/>
    <x v="7"/>
    <x v="4"/>
    <x v="9"/>
    <n v="0"/>
    <n v="200"/>
    <n v="0"/>
    <n v="0"/>
    <n v="0"/>
    <n v="0"/>
    <n v="0"/>
    <n v="0"/>
    <n v="0"/>
  </r>
  <r>
    <x v="3"/>
    <x v="7"/>
    <x v="4"/>
    <x v="10"/>
    <n v="0"/>
    <n v="200"/>
    <n v="0"/>
    <n v="0"/>
    <n v="0"/>
    <n v="0"/>
    <n v="0"/>
    <n v="0"/>
    <n v="0"/>
  </r>
  <r>
    <x v="3"/>
    <x v="7"/>
    <x v="5"/>
    <x v="0"/>
    <n v="0"/>
    <n v="200"/>
    <n v="0"/>
    <n v="0"/>
    <n v="0"/>
    <n v="0"/>
    <n v="0"/>
    <n v="0"/>
    <n v="0"/>
  </r>
  <r>
    <x v="3"/>
    <x v="7"/>
    <x v="5"/>
    <x v="1"/>
    <n v="-0.01"/>
    <n v="200"/>
    <n v="0"/>
    <n v="-4.0000000000000003E-5"/>
    <n v="-1.0000000000000001E-5"/>
    <n v="0"/>
    <n v="-1.0000000000000001E-5"/>
    <n v="-1.2E-4"/>
    <n v="0"/>
  </r>
  <r>
    <x v="3"/>
    <x v="7"/>
    <x v="5"/>
    <x v="2"/>
    <n v="0"/>
    <n v="200"/>
    <n v="0"/>
    <n v="0"/>
    <n v="0"/>
    <n v="0"/>
    <n v="0"/>
    <n v="0"/>
    <n v="0"/>
  </r>
  <r>
    <x v="3"/>
    <x v="7"/>
    <x v="5"/>
    <x v="3"/>
    <n v="0"/>
    <n v="200"/>
    <n v="0"/>
    <n v="0"/>
    <n v="0"/>
    <n v="0"/>
    <n v="0"/>
    <n v="0"/>
    <n v="0"/>
  </r>
  <r>
    <x v="3"/>
    <x v="7"/>
    <x v="5"/>
    <x v="4"/>
    <n v="0"/>
    <n v="200"/>
    <n v="0"/>
    <n v="0"/>
    <n v="0"/>
    <n v="0"/>
    <n v="0"/>
    <n v="0"/>
    <n v="0"/>
  </r>
  <r>
    <x v="3"/>
    <x v="7"/>
    <x v="5"/>
    <x v="5"/>
    <n v="0"/>
    <n v="200"/>
    <n v="0"/>
    <n v="0"/>
    <n v="0"/>
    <n v="0"/>
    <n v="0"/>
    <n v="0"/>
    <n v="0"/>
  </r>
  <r>
    <x v="3"/>
    <x v="7"/>
    <x v="5"/>
    <x v="6"/>
    <n v="0"/>
    <n v="200"/>
    <n v="0"/>
    <n v="0"/>
    <n v="0"/>
    <n v="0"/>
    <n v="0"/>
    <n v="0"/>
    <n v="0"/>
  </r>
  <r>
    <x v="3"/>
    <x v="7"/>
    <x v="5"/>
    <x v="7"/>
    <n v="0"/>
    <n v="200"/>
    <n v="0"/>
    <n v="0"/>
    <n v="0"/>
    <n v="0"/>
    <n v="0"/>
    <n v="0"/>
    <n v="0"/>
  </r>
  <r>
    <x v="3"/>
    <x v="7"/>
    <x v="5"/>
    <x v="8"/>
    <n v="0"/>
    <n v="200"/>
    <n v="0"/>
    <n v="0"/>
    <n v="0"/>
    <n v="0"/>
    <n v="0"/>
    <n v="0"/>
    <n v="0"/>
  </r>
  <r>
    <x v="3"/>
    <x v="7"/>
    <x v="5"/>
    <x v="9"/>
    <n v="0"/>
    <n v="200"/>
    <n v="0"/>
    <n v="0"/>
    <n v="0"/>
    <n v="0"/>
    <n v="0"/>
    <n v="0"/>
    <n v="0"/>
  </r>
  <r>
    <x v="3"/>
    <x v="7"/>
    <x v="5"/>
    <x v="10"/>
    <n v="0"/>
    <n v="200"/>
    <n v="0"/>
    <n v="0"/>
    <n v="0"/>
    <n v="0"/>
    <n v="0"/>
    <n v="0"/>
    <n v="0"/>
  </r>
  <r>
    <x v="3"/>
    <x v="7"/>
    <x v="6"/>
    <x v="0"/>
    <n v="0"/>
    <n v="200"/>
    <n v="0"/>
    <n v="0"/>
    <n v="0"/>
    <n v="0"/>
    <n v="0"/>
    <n v="0"/>
    <n v="0"/>
  </r>
  <r>
    <x v="3"/>
    <x v="7"/>
    <x v="6"/>
    <x v="1"/>
    <n v="0"/>
    <n v="200"/>
    <n v="0"/>
    <n v="0"/>
    <n v="0"/>
    <n v="0"/>
    <n v="0"/>
    <n v="0"/>
    <n v="0"/>
  </r>
  <r>
    <x v="3"/>
    <x v="7"/>
    <x v="6"/>
    <x v="2"/>
    <n v="0"/>
    <n v="200"/>
    <n v="0"/>
    <n v="0"/>
    <n v="0"/>
    <n v="0"/>
    <n v="0"/>
    <n v="0"/>
    <n v="0"/>
  </r>
  <r>
    <x v="3"/>
    <x v="7"/>
    <x v="6"/>
    <x v="3"/>
    <n v="0"/>
    <n v="200"/>
    <n v="0"/>
    <n v="0"/>
    <n v="0"/>
    <n v="0"/>
    <n v="0"/>
    <n v="0"/>
    <n v="0"/>
  </r>
  <r>
    <x v="3"/>
    <x v="7"/>
    <x v="6"/>
    <x v="4"/>
    <n v="0"/>
    <n v="200"/>
    <n v="0"/>
    <n v="0"/>
    <n v="0"/>
    <n v="0"/>
    <n v="0"/>
    <n v="0"/>
    <n v="0"/>
  </r>
  <r>
    <x v="3"/>
    <x v="7"/>
    <x v="6"/>
    <x v="5"/>
    <n v="0"/>
    <n v="200"/>
    <n v="0"/>
    <n v="0"/>
    <n v="0"/>
    <n v="0"/>
    <n v="0"/>
    <n v="0"/>
    <n v="0"/>
  </r>
  <r>
    <x v="3"/>
    <x v="7"/>
    <x v="6"/>
    <x v="6"/>
    <n v="0"/>
    <n v="200"/>
    <n v="0"/>
    <n v="0"/>
    <n v="0"/>
    <n v="0"/>
    <n v="0"/>
    <n v="0"/>
    <n v="0"/>
  </r>
  <r>
    <x v="3"/>
    <x v="7"/>
    <x v="6"/>
    <x v="7"/>
    <n v="0"/>
    <n v="200"/>
    <n v="0"/>
    <n v="0"/>
    <n v="0"/>
    <n v="0"/>
    <n v="0"/>
    <n v="0"/>
    <n v="0"/>
  </r>
  <r>
    <x v="3"/>
    <x v="7"/>
    <x v="6"/>
    <x v="8"/>
    <n v="0"/>
    <n v="200"/>
    <n v="0"/>
    <n v="0"/>
    <n v="0"/>
    <n v="0"/>
    <n v="0"/>
    <n v="0"/>
    <n v="0"/>
  </r>
  <r>
    <x v="3"/>
    <x v="7"/>
    <x v="6"/>
    <x v="9"/>
    <n v="0"/>
    <n v="200"/>
    <n v="0"/>
    <n v="0"/>
    <n v="0"/>
    <n v="0"/>
    <n v="0"/>
    <n v="0"/>
    <n v="0"/>
  </r>
  <r>
    <x v="3"/>
    <x v="7"/>
    <x v="6"/>
    <x v="10"/>
    <n v="0"/>
    <n v="200"/>
    <n v="0"/>
    <n v="0"/>
    <n v="0"/>
    <n v="0"/>
    <n v="0"/>
    <n v="0"/>
    <n v="0"/>
  </r>
  <r>
    <x v="3"/>
    <x v="7"/>
    <x v="7"/>
    <x v="0"/>
    <n v="0"/>
    <n v="200"/>
    <n v="0"/>
    <n v="0"/>
    <n v="0"/>
    <n v="0"/>
    <n v="0"/>
    <n v="0"/>
    <n v="0"/>
  </r>
  <r>
    <x v="3"/>
    <x v="7"/>
    <x v="7"/>
    <x v="1"/>
    <n v="0"/>
    <n v="200"/>
    <n v="0"/>
    <n v="0"/>
    <n v="0"/>
    <n v="0"/>
    <n v="0"/>
    <n v="0"/>
    <n v="0"/>
  </r>
  <r>
    <x v="3"/>
    <x v="7"/>
    <x v="7"/>
    <x v="2"/>
    <n v="0"/>
    <n v="200"/>
    <n v="0"/>
    <n v="0"/>
    <n v="0"/>
    <n v="0"/>
    <n v="0"/>
    <n v="0"/>
    <n v="0"/>
  </r>
  <r>
    <x v="3"/>
    <x v="7"/>
    <x v="7"/>
    <x v="3"/>
    <n v="0"/>
    <n v="200"/>
    <n v="0"/>
    <n v="0"/>
    <n v="0"/>
    <n v="0"/>
    <n v="0"/>
    <n v="0"/>
    <n v="0"/>
  </r>
  <r>
    <x v="3"/>
    <x v="7"/>
    <x v="7"/>
    <x v="4"/>
    <n v="0"/>
    <n v="200"/>
    <n v="0"/>
    <n v="0"/>
    <n v="0"/>
    <n v="0"/>
    <n v="0"/>
    <n v="0"/>
    <n v="0"/>
  </r>
  <r>
    <x v="3"/>
    <x v="7"/>
    <x v="7"/>
    <x v="5"/>
    <n v="0"/>
    <n v="200"/>
    <n v="0"/>
    <n v="0"/>
    <n v="0"/>
    <n v="0"/>
    <n v="0"/>
    <n v="0"/>
    <n v="0"/>
  </r>
  <r>
    <x v="3"/>
    <x v="7"/>
    <x v="7"/>
    <x v="6"/>
    <n v="0"/>
    <n v="200"/>
    <n v="0"/>
    <n v="0"/>
    <n v="0"/>
    <n v="0"/>
    <n v="0"/>
    <n v="0"/>
    <n v="0"/>
  </r>
  <r>
    <x v="3"/>
    <x v="7"/>
    <x v="7"/>
    <x v="7"/>
    <n v="0"/>
    <n v="200"/>
    <n v="0"/>
    <n v="0"/>
    <n v="0"/>
    <n v="0"/>
    <n v="0"/>
    <n v="0"/>
    <n v="0"/>
  </r>
  <r>
    <x v="3"/>
    <x v="7"/>
    <x v="7"/>
    <x v="8"/>
    <n v="0"/>
    <n v="200"/>
    <n v="0"/>
    <n v="0"/>
    <n v="0"/>
    <n v="0"/>
    <n v="0"/>
    <n v="0"/>
    <n v="0"/>
  </r>
  <r>
    <x v="3"/>
    <x v="7"/>
    <x v="7"/>
    <x v="9"/>
    <n v="0"/>
    <n v="200"/>
    <n v="0"/>
    <n v="0"/>
    <n v="0"/>
    <n v="0"/>
    <n v="0"/>
    <n v="0"/>
    <n v="0"/>
  </r>
  <r>
    <x v="3"/>
    <x v="7"/>
    <x v="7"/>
    <x v="10"/>
    <n v="0"/>
    <n v="200"/>
    <n v="0"/>
    <n v="0"/>
    <n v="0"/>
    <n v="0"/>
    <n v="0"/>
    <n v="0"/>
    <n v="0"/>
  </r>
  <r>
    <x v="3"/>
    <x v="7"/>
    <x v="8"/>
    <x v="0"/>
    <n v="0"/>
    <n v="200"/>
    <n v="0"/>
    <n v="0"/>
    <n v="0"/>
    <n v="0"/>
    <n v="0"/>
    <n v="0"/>
    <n v="0"/>
  </r>
  <r>
    <x v="3"/>
    <x v="7"/>
    <x v="8"/>
    <x v="1"/>
    <n v="29.21"/>
    <n v="200"/>
    <n v="0"/>
    <n v="0.14199999999999999"/>
    <n v="0.1057"/>
    <n v="5.1999999999999998E-3"/>
    <n v="1.8380000000000001E-2"/>
    <n v="0.47332999999999997"/>
    <n v="0"/>
  </r>
  <r>
    <x v="3"/>
    <x v="7"/>
    <x v="8"/>
    <x v="2"/>
    <n v="0"/>
    <n v="200"/>
    <n v="0"/>
    <n v="0"/>
    <n v="0"/>
    <n v="0"/>
    <n v="0"/>
    <n v="0"/>
    <n v="0"/>
  </r>
  <r>
    <x v="3"/>
    <x v="7"/>
    <x v="8"/>
    <x v="3"/>
    <n v="0"/>
    <n v="200"/>
    <n v="0"/>
    <n v="0"/>
    <n v="0"/>
    <n v="0"/>
    <n v="0"/>
    <n v="0"/>
    <n v="0"/>
  </r>
  <r>
    <x v="3"/>
    <x v="7"/>
    <x v="8"/>
    <x v="4"/>
    <n v="0"/>
    <n v="200"/>
    <n v="0"/>
    <n v="0"/>
    <n v="0"/>
    <n v="0"/>
    <n v="0"/>
    <n v="0"/>
    <n v="0"/>
  </r>
  <r>
    <x v="3"/>
    <x v="7"/>
    <x v="8"/>
    <x v="5"/>
    <n v="0"/>
    <n v="200"/>
    <n v="0"/>
    <n v="0"/>
    <n v="0"/>
    <n v="0"/>
    <n v="0"/>
    <n v="0"/>
    <n v="0"/>
  </r>
  <r>
    <x v="3"/>
    <x v="7"/>
    <x v="8"/>
    <x v="6"/>
    <n v="47.22"/>
    <n v="200"/>
    <n v="0"/>
    <n v="0.22958000000000001"/>
    <n v="0"/>
    <n v="7.1440000000000003E-2"/>
    <n v="8.949E-2"/>
    <n v="0.76527000000000001"/>
    <n v="0"/>
  </r>
  <r>
    <x v="3"/>
    <x v="7"/>
    <x v="8"/>
    <x v="7"/>
    <n v="0"/>
    <n v="200"/>
    <n v="0"/>
    <n v="0"/>
    <n v="0"/>
    <n v="0"/>
    <n v="0"/>
    <n v="0"/>
    <n v="0"/>
  </r>
  <r>
    <x v="3"/>
    <x v="7"/>
    <x v="8"/>
    <x v="8"/>
    <n v="0"/>
    <n v="200"/>
    <n v="0"/>
    <n v="0"/>
    <n v="0"/>
    <n v="0"/>
    <n v="0"/>
    <n v="0"/>
    <n v="0"/>
  </r>
  <r>
    <x v="3"/>
    <x v="7"/>
    <x v="8"/>
    <x v="9"/>
    <n v="0"/>
    <n v="200"/>
    <n v="0"/>
    <n v="0"/>
    <n v="0"/>
    <n v="0"/>
    <n v="0"/>
    <n v="0"/>
    <n v="0"/>
  </r>
  <r>
    <x v="3"/>
    <x v="7"/>
    <x v="8"/>
    <x v="10"/>
    <n v="0"/>
    <n v="200"/>
    <n v="0"/>
    <n v="0"/>
    <n v="0"/>
    <n v="0"/>
    <n v="0"/>
    <n v="0"/>
    <n v="0"/>
  </r>
  <r>
    <x v="3"/>
    <x v="8"/>
    <x v="0"/>
    <x v="0"/>
    <n v="0"/>
    <n v="200"/>
    <n v="0"/>
    <n v="0"/>
    <n v="0"/>
    <n v="0"/>
    <n v="0"/>
    <n v="0"/>
    <n v="0"/>
  </r>
  <r>
    <x v="3"/>
    <x v="8"/>
    <x v="0"/>
    <x v="1"/>
    <n v="0"/>
    <n v="200"/>
    <n v="0"/>
    <n v="0"/>
    <n v="0"/>
    <n v="0"/>
    <n v="0"/>
    <n v="0"/>
    <n v="0"/>
  </r>
  <r>
    <x v="3"/>
    <x v="8"/>
    <x v="0"/>
    <x v="2"/>
    <n v="0"/>
    <n v="200"/>
    <n v="0"/>
    <n v="0"/>
    <n v="0"/>
    <n v="0"/>
    <n v="0"/>
    <n v="0"/>
    <n v="0"/>
  </r>
  <r>
    <x v="3"/>
    <x v="8"/>
    <x v="0"/>
    <x v="3"/>
    <n v="0"/>
    <n v="200"/>
    <n v="0"/>
    <n v="0"/>
    <n v="0"/>
    <n v="0"/>
    <n v="0"/>
    <n v="0"/>
    <n v="0"/>
  </r>
  <r>
    <x v="3"/>
    <x v="8"/>
    <x v="0"/>
    <x v="4"/>
    <n v="0"/>
    <n v="200"/>
    <n v="0"/>
    <n v="0"/>
    <n v="0"/>
    <n v="0"/>
    <n v="0"/>
    <n v="0"/>
    <n v="0"/>
  </r>
  <r>
    <x v="3"/>
    <x v="8"/>
    <x v="0"/>
    <x v="5"/>
    <n v="0"/>
    <n v="200"/>
    <n v="0"/>
    <n v="0"/>
    <n v="0"/>
    <n v="0"/>
    <n v="0"/>
    <n v="0"/>
    <n v="0"/>
  </r>
  <r>
    <x v="3"/>
    <x v="8"/>
    <x v="0"/>
    <x v="6"/>
    <n v="0"/>
    <n v="200"/>
    <n v="0"/>
    <n v="0"/>
    <n v="0"/>
    <n v="0"/>
    <n v="0"/>
    <n v="0"/>
    <n v="0"/>
  </r>
  <r>
    <x v="3"/>
    <x v="8"/>
    <x v="0"/>
    <x v="7"/>
    <n v="0"/>
    <n v="200"/>
    <n v="0"/>
    <n v="0"/>
    <n v="0"/>
    <n v="0"/>
    <n v="0"/>
    <n v="0"/>
    <n v="0"/>
  </r>
  <r>
    <x v="3"/>
    <x v="8"/>
    <x v="0"/>
    <x v="8"/>
    <n v="0"/>
    <n v="200"/>
    <n v="0"/>
    <n v="0"/>
    <n v="0"/>
    <n v="0"/>
    <n v="0"/>
    <n v="0"/>
    <n v="0"/>
  </r>
  <r>
    <x v="3"/>
    <x v="8"/>
    <x v="0"/>
    <x v="9"/>
    <n v="0"/>
    <n v="200"/>
    <n v="0"/>
    <n v="0"/>
    <n v="0"/>
    <n v="0"/>
    <n v="0"/>
    <n v="0"/>
    <n v="0"/>
  </r>
  <r>
    <x v="3"/>
    <x v="8"/>
    <x v="0"/>
    <x v="10"/>
    <n v="0"/>
    <n v="200"/>
    <n v="0"/>
    <n v="0"/>
    <n v="0"/>
    <n v="0"/>
    <n v="0"/>
    <n v="0"/>
    <n v="0"/>
  </r>
  <r>
    <x v="3"/>
    <x v="8"/>
    <x v="1"/>
    <x v="0"/>
    <n v="0"/>
    <n v="200"/>
    <n v="0"/>
    <n v="-2.0000000000000002E-5"/>
    <n v="-1.0000000000000001E-5"/>
    <n v="0"/>
    <n v="-1.0000000000000001E-5"/>
    <n v="-8.0000000000000007E-5"/>
    <n v="0"/>
  </r>
  <r>
    <x v="3"/>
    <x v="8"/>
    <x v="1"/>
    <x v="1"/>
    <n v="1.58"/>
    <n v="200"/>
    <n v="0"/>
    <n v="7.6800000000000002E-3"/>
    <n v="1.98E-3"/>
    <n v="1.2600000000000001E-3"/>
    <n v="4.9100000000000003E-3"/>
    <n v="2.5579999999999999E-2"/>
    <n v="0"/>
  </r>
  <r>
    <x v="3"/>
    <x v="8"/>
    <x v="1"/>
    <x v="2"/>
    <n v="0"/>
    <n v="200"/>
    <n v="0"/>
    <n v="0"/>
    <n v="0"/>
    <n v="0"/>
    <n v="0"/>
    <n v="0"/>
    <n v="0"/>
  </r>
  <r>
    <x v="3"/>
    <x v="8"/>
    <x v="1"/>
    <x v="3"/>
    <n v="0"/>
    <n v="200"/>
    <n v="0"/>
    <n v="0"/>
    <n v="0"/>
    <n v="0"/>
    <n v="0"/>
    <n v="0"/>
    <n v="0"/>
  </r>
  <r>
    <x v="3"/>
    <x v="8"/>
    <x v="1"/>
    <x v="4"/>
    <n v="0"/>
    <n v="200"/>
    <n v="0"/>
    <n v="0"/>
    <n v="0"/>
    <n v="0"/>
    <n v="0"/>
    <n v="0"/>
    <n v="0"/>
  </r>
  <r>
    <x v="3"/>
    <x v="8"/>
    <x v="1"/>
    <x v="5"/>
    <n v="0"/>
    <n v="200"/>
    <n v="0"/>
    <n v="0"/>
    <n v="0"/>
    <n v="0"/>
    <n v="0"/>
    <n v="0"/>
    <n v="0"/>
  </r>
  <r>
    <x v="3"/>
    <x v="8"/>
    <x v="1"/>
    <x v="6"/>
    <n v="0"/>
    <n v="200"/>
    <n v="0"/>
    <n v="0"/>
    <n v="0"/>
    <n v="0"/>
    <n v="0"/>
    <n v="0"/>
    <n v="0"/>
  </r>
  <r>
    <x v="3"/>
    <x v="8"/>
    <x v="1"/>
    <x v="7"/>
    <n v="0"/>
    <n v="200"/>
    <n v="0"/>
    <n v="0"/>
    <n v="0"/>
    <n v="0"/>
    <n v="0"/>
    <n v="0"/>
    <n v="0"/>
  </r>
  <r>
    <x v="3"/>
    <x v="8"/>
    <x v="1"/>
    <x v="8"/>
    <n v="0"/>
    <n v="200"/>
    <n v="0"/>
    <n v="0"/>
    <n v="0"/>
    <n v="0"/>
    <n v="0"/>
    <n v="0"/>
    <n v="0"/>
  </r>
  <r>
    <x v="3"/>
    <x v="8"/>
    <x v="1"/>
    <x v="9"/>
    <n v="0"/>
    <n v="200"/>
    <n v="0"/>
    <n v="0"/>
    <n v="0"/>
    <n v="0"/>
    <n v="0"/>
    <n v="0"/>
    <n v="0"/>
  </r>
  <r>
    <x v="3"/>
    <x v="8"/>
    <x v="1"/>
    <x v="10"/>
    <n v="0"/>
    <n v="200"/>
    <n v="0"/>
    <n v="0"/>
    <n v="0"/>
    <n v="0"/>
    <n v="0"/>
    <n v="0"/>
    <n v="0"/>
  </r>
  <r>
    <x v="3"/>
    <x v="8"/>
    <x v="2"/>
    <x v="0"/>
    <n v="0"/>
    <n v="200"/>
    <n v="0"/>
    <n v="0"/>
    <n v="0"/>
    <n v="0"/>
    <n v="0"/>
    <n v="0"/>
    <n v="0"/>
  </r>
  <r>
    <x v="3"/>
    <x v="8"/>
    <x v="2"/>
    <x v="1"/>
    <n v="95.38"/>
    <n v="200"/>
    <n v="0"/>
    <n v="0.46373999999999999"/>
    <n v="0.14229"/>
    <n v="9.1980000000000006E-2"/>
    <n v="0.30820999999999998"/>
    <n v="1.5458000000000001"/>
    <n v="0"/>
  </r>
  <r>
    <x v="3"/>
    <x v="8"/>
    <x v="2"/>
    <x v="2"/>
    <n v="0"/>
    <n v="200"/>
    <n v="0"/>
    <n v="0"/>
    <n v="0"/>
    <n v="0"/>
    <n v="0"/>
    <n v="0"/>
    <n v="0"/>
  </r>
  <r>
    <x v="3"/>
    <x v="8"/>
    <x v="2"/>
    <x v="3"/>
    <n v="0"/>
    <n v="200"/>
    <n v="0"/>
    <n v="0"/>
    <n v="0"/>
    <n v="0"/>
    <n v="0"/>
    <n v="0"/>
    <n v="0"/>
  </r>
  <r>
    <x v="3"/>
    <x v="8"/>
    <x v="2"/>
    <x v="4"/>
    <n v="0"/>
    <n v="200"/>
    <n v="0"/>
    <n v="0"/>
    <n v="0"/>
    <n v="0"/>
    <n v="0"/>
    <n v="0"/>
    <n v="0"/>
  </r>
  <r>
    <x v="3"/>
    <x v="8"/>
    <x v="2"/>
    <x v="5"/>
    <n v="0"/>
    <n v="200"/>
    <n v="0"/>
    <n v="0"/>
    <n v="0"/>
    <n v="0"/>
    <n v="0"/>
    <n v="0"/>
    <n v="0"/>
  </r>
  <r>
    <x v="3"/>
    <x v="8"/>
    <x v="2"/>
    <x v="6"/>
    <n v="0"/>
    <n v="200"/>
    <n v="0"/>
    <n v="0"/>
    <n v="0"/>
    <n v="0"/>
    <n v="0"/>
    <n v="0"/>
    <n v="0"/>
  </r>
  <r>
    <x v="3"/>
    <x v="8"/>
    <x v="2"/>
    <x v="7"/>
    <n v="0"/>
    <n v="200"/>
    <n v="0"/>
    <n v="0"/>
    <n v="0"/>
    <n v="0"/>
    <n v="0"/>
    <n v="0"/>
    <n v="0"/>
  </r>
  <r>
    <x v="3"/>
    <x v="8"/>
    <x v="2"/>
    <x v="8"/>
    <n v="0"/>
    <n v="200"/>
    <n v="0"/>
    <n v="0"/>
    <n v="0"/>
    <n v="0"/>
    <n v="0"/>
    <n v="0"/>
    <n v="0"/>
  </r>
  <r>
    <x v="3"/>
    <x v="8"/>
    <x v="2"/>
    <x v="9"/>
    <n v="0"/>
    <n v="200"/>
    <n v="0"/>
    <n v="0"/>
    <n v="0"/>
    <n v="0"/>
    <n v="0"/>
    <n v="0"/>
    <n v="0"/>
  </r>
  <r>
    <x v="3"/>
    <x v="8"/>
    <x v="2"/>
    <x v="10"/>
    <n v="0"/>
    <n v="200"/>
    <n v="0"/>
    <n v="0"/>
    <n v="0"/>
    <n v="0"/>
    <n v="0"/>
    <n v="0"/>
    <n v="0"/>
  </r>
  <r>
    <x v="3"/>
    <x v="8"/>
    <x v="3"/>
    <x v="0"/>
    <n v="0"/>
    <n v="200"/>
    <n v="0"/>
    <n v="0"/>
    <n v="0"/>
    <n v="0"/>
    <n v="0"/>
    <n v="0"/>
    <n v="0"/>
  </r>
  <r>
    <x v="3"/>
    <x v="8"/>
    <x v="3"/>
    <x v="1"/>
    <n v="131.4"/>
    <n v="200"/>
    <n v="0"/>
    <n v="0.63888"/>
    <n v="0.20415"/>
    <n v="4.428E-2"/>
    <n v="0.30864999999999998"/>
    <n v="2.1295899999999999"/>
    <n v="0"/>
  </r>
  <r>
    <x v="3"/>
    <x v="8"/>
    <x v="3"/>
    <x v="2"/>
    <n v="0"/>
    <n v="200"/>
    <n v="0"/>
    <n v="0"/>
    <n v="0"/>
    <n v="0"/>
    <n v="0"/>
    <n v="0"/>
    <n v="0"/>
  </r>
  <r>
    <x v="3"/>
    <x v="8"/>
    <x v="3"/>
    <x v="3"/>
    <n v="0"/>
    <n v="200"/>
    <n v="0"/>
    <n v="0"/>
    <n v="0"/>
    <n v="0"/>
    <n v="0"/>
    <n v="0"/>
    <n v="0"/>
  </r>
  <r>
    <x v="3"/>
    <x v="8"/>
    <x v="3"/>
    <x v="4"/>
    <n v="0"/>
    <n v="200"/>
    <n v="0"/>
    <n v="0"/>
    <n v="0"/>
    <n v="0"/>
    <n v="0"/>
    <n v="0"/>
    <n v="0"/>
  </r>
  <r>
    <x v="3"/>
    <x v="8"/>
    <x v="3"/>
    <x v="5"/>
    <n v="0"/>
    <n v="200"/>
    <n v="0"/>
    <n v="0"/>
    <n v="0"/>
    <n v="0"/>
    <n v="0"/>
    <n v="0"/>
    <n v="0"/>
  </r>
  <r>
    <x v="3"/>
    <x v="8"/>
    <x v="3"/>
    <x v="6"/>
    <n v="0"/>
    <n v="200"/>
    <n v="0"/>
    <n v="0"/>
    <n v="0"/>
    <n v="0"/>
    <n v="0"/>
    <n v="0"/>
    <n v="0"/>
  </r>
  <r>
    <x v="3"/>
    <x v="8"/>
    <x v="3"/>
    <x v="7"/>
    <n v="0"/>
    <n v="200"/>
    <n v="0"/>
    <n v="0"/>
    <n v="0"/>
    <n v="0"/>
    <n v="0"/>
    <n v="0"/>
    <n v="0"/>
  </r>
  <r>
    <x v="3"/>
    <x v="8"/>
    <x v="3"/>
    <x v="8"/>
    <n v="0"/>
    <n v="200"/>
    <n v="0"/>
    <n v="0"/>
    <n v="0"/>
    <n v="0"/>
    <n v="0"/>
    <n v="0"/>
    <n v="0"/>
  </r>
  <r>
    <x v="3"/>
    <x v="8"/>
    <x v="3"/>
    <x v="9"/>
    <n v="0"/>
    <n v="200"/>
    <n v="0"/>
    <n v="0"/>
    <n v="0"/>
    <n v="0"/>
    <n v="0"/>
    <n v="0"/>
    <n v="0"/>
  </r>
  <r>
    <x v="3"/>
    <x v="8"/>
    <x v="3"/>
    <x v="10"/>
    <n v="0.02"/>
    <n v="200"/>
    <n v="0"/>
    <n v="1.1E-4"/>
    <n v="9.0000000000000006E-5"/>
    <n v="0"/>
    <n v="1.0000000000000001E-5"/>
    <n v="3.8000000000000002E-4"/>
    <n v="0"/>
  </r>
  <r>
    <x v="3"/>
    <x v="8"/>
    <x v="4"/>
    <x v="0"/>
    <n v="0"/>
    <n v="200"/>
    <n v="0"/>
    <n v="0"/>
    <n v="0"/>
    <n v="0"/>
    <n v="0"/>
    <n v="0"/>
    <n v="0"/>
  </r>
  <r>
    <x v="3"/>
    <x v="8"/>
    <x v="4"/>
    <x v="1"/>
    <n v="52.1"/>
    <n v="200"/>
    <n v="0"/>
    <n v="0.25330999999999998"/>
    <n v="7.689E-2"/>
    <n v="2.869E-2"/>
    <n v="3.0099999999999998E-2"/>
    <n v="0.84436"/>
    <n v="0"/>
  </r>
  <r>
    <x v="3"/>
    <x v="8"/>
    <x v="4"/>
    <x v="2"/>
    <n v="0"/>
    <n v="200"/>
    <n v="0"/>
    <n v="0"/>
    <n v="0"/>
    <n v="0"/>
    <n v="0"/>
    <n v="0"/>
    <n v="0"/>
  </r>
  <r>
    <x v="3"/>
    <x v="8"/>
    <x v="4"/>
    <x v="3"/>
    <n v="0"/>
    <n v="200"/>
    <n v="0"/>
    <n v="0"/>
    <n v="0"/>
    <n v="0"/>
    <n v="0"/>
    <n v="0"/>
    <n v="0"/>
  </r>
  <r>
    <x v="3"/>
    <x v="8"/>
    <x v="4"/>
    <x v="4"/>
    <n v="0"/>
    <n v="200"/>
    <n v="0"/>
    <n v="0"/>
    <n v="0"/>
    <n v="0"/>
    <n v="0"/>
    <n v="0"/>
    <n v="0"/>
  </r>
  <r>
    <x v="3"/>
    <x v="8"/>
    <x v="4"/>
    <x v="5"/>
    <n v="0"/>
    <n v="200"/>
    <n v="0"/>
    <n v="0"/>
    <n v="0"/>
    <n v="0"/>
    <n v="0"/>
    <n v="0"/>
    <n v="0"/>
  </r>
  <r>
    <x v="3"/>
    <x v="8"/>
    <x v="4"/>
    <x v="6"/>
    <n v="0.13"/>
    <n v="200"/>
    <n v="0"/>
    <n v="6.3000000000000003E-4"/>
    <n v="0"/>
    <n v="1.0000000000000001E-5"/>
    <n v="1.7000000000000001E-4"/>
    <n v="2.1099999999999999E-3"/>
    <n v="0"/>
  </r>
  <r>
    <x v="3"/>
    <x v="8"/>
    <x v="4"/>
    <x v="7"/>
    <n v="0"/>
    <n v="200"/>
    <n v="0"/>
    <n v="0"/>
    <n v="0"/>
    <n v="0"/>
    <n v="0"/>
    <n v="0"/>
    <n v="0"/>
  </r>
  <r>
    <x v="3"/>
    <x v="8"/>
    <x v="4"/>
    <x v="8"/>
    <n v="0"/>
    <n v="200"/>
    <n v="0"/>
    <n v="0"/>
    <n v="0"/>
    <n v="0"/>
    <n v="0"/>
    <n v="0"/>
    <n v="0"/>
  </r>
  <r>
    <x v="3"/>
    <x v="8"/>
    <x v="4"/>
    <x v="9"/>
    <n v="0"/>
    <n v="200"/>
    <n v="0"/>
    <n v="0"/>
    <n v="0"/>
    <n v="0"/>
    <n v="0"/>
    <n v="0"/>
    <n v="0"/>
  </r>
  <r>
    <x v="3"/>
    <x v="8"/>
    <x v="4"/>
    <x v="10"/>
    <n v="0"/>
    <n v="200"/>
    <n v="0"/>
    <n v="0"/>
    <n v="0"/>
    <n v="0"/>
    <n v="0"/>
    <n v="0"/>
    <n v="0"/>
  </r>
  <r>
    <x v="3"/>
    <x v="8"/>
    <x v="5"/>
    <x v="0"/>
    <n v="0"/>
    <n v="200"/>
    <n v="0"/>
    <n v="0"/>
    <n v="0"/>
    <n v="0"/>
    <n v="0"/>
    <n v="0"/>
    <n v="0"/>
  </r>
  <r>
    <x v="3"/>
    <x v="8"/>
    <x v="5"/>
    <x v="1"/>
    <n v="-0.01"/>
    <n v="200"/>
    <n v="0"/>
    <n v="-4.0000000000000003E-5"/>
    <n v="-1.0000000000000001E-5"/>
    <n v="0"/>
    <n v="-1.0000000000000001E-5"/>
    <n v="-1.2E-4"/>
    <n v="0"/>
  </r>
  <r>
    <x v="3"/>
    <x v="8"/>
    <x v="5"/>
    <x v="2"/>
    <n v="0"/>
    <n v="200"/>
    <n v="0"/>
    <n v="0"/>
    <n v="0"/>
    <n v="0"/>
    <n v="0"/>
    <n v="0"/>
    <n v="0"/>
  </r>
  <r>
    <x v="3"/>
    <x v="8"/>
    <x v="5"/>
    <x v="3"/>
    <n v="0"/>
    <n v="200"/>
    <n v="0"/>
    <n v="0"/>
    <n v="0"/>
    <n v="0"/>
    <n v="0"/>
    <n v="0"/>
    <n v="0"/>
  </r>
  <r>
    <x v="3"/>
    <x v="8"/>
    <x v="5"/>
    <x v="4"/>
    <n v="0"/>
    <n v="200"/>
    <n v="0"/>
    <n v="0"/>
    <n v="0"/>
    <n v="0"/>
    <n v="0"/>
    <n v="0"/>
    <n v="0"/>
  </r>
  <r>
    <x v="3"/>
    <x v="8"/>
    <x v="5"/>
    <x v="5"/>
    <n v="0"/>
    <n v="200"/>
    <n v="0"/>
    <n v="0"/>
    <n v="0"/>
    <n v="0"/>
    <n v="0"/>
    <n v="0"/>
    <n v="0"/>
  </r>
  <r>
    <x v="3"/>
    <x v="8"/>
    <x v="5"/>
    <x v="6"/>
    <n v="0"/>
    <n v="200"/>
    <n v="0"/>
    <n v="0"/>
    <n v="0"/>
    <n v="0"/>
    <n v="0"/>
    <n v="0"/>
    <n v="0"/>
  </r>
  <r>
    <x v="3"/>
    <x v="8"/>
    <x v="5"/>
    <x v="7"/>
    <n v="0"/>
    <n v="200"/>
    <n v="0"/>
    <n v="0"/>
    <n v="0"/>
    <n v="0"/>
    <n v="0"/>
    <n v="0"/>
    <n v="0"/>
  </r>
  <r>
    <x v="3"/>
    <x v="8"/>
    <x v="5"/>
    <x v="8"/>
    <n v="0"/>
    <n v="200"/>
    <n v="0"/>
    <n v="0"/>
    <n v="0"/>
    <n v="0"/>
    <n v="0"/>
    <n v="0"/>
    <n v="0"/>
  </r>
  <r>
    <x v="3"/>
    <x v="8"/>
    <x v="5"/>
    <x v="9"/>
    <n v="0"/>
    <n v="200"/>
    <n v="0"/>
    <n v="0"/>
    <n v="0"/>
    <n v="0"/>
    <n v="0"/>
    <n v="0"/>
    <n v="0"/>
  </r>
  <r>
    <x v="3"/>
    <x v="8"/>
    <x v="5"/>
    <x v="10"/>
    <n v="0"/>
    <n v="200"/>
    <n v="0"/>
    <n v="0"/>
    <n v="0"/>
    <n v="0"/>
    <n v="0"/>
    <n v="0"/>
    <n v="0"/>
  </r>
  <r>
    <x v="3"/>
    <x v="8"/>
    <x v="6"/>
    <x v="0"/>
    <n v="0"/>
    <n v="200"/>
    <n v="0"/>
    <n v="0"/>
    <n v="0"/>
    <n v="0"/>
    <n v="0"/>
    <n v="0"/>
    <n v="0"/>
  </r>
  <r>
    <x v="3"/>
    <x v="8"/>
    <x v="6"/>
    <x v="1"/>
    <n v="0"/>
    <n v="200"/>
    <n v="0"/>
    <n v="0"/>
    <n v="0"/>
    <n v="0"/>
    <n v="0"/>
    <n v="0"/>
    <n v="0"/>
  </r>
  <r>
    <x v="3"/>
    <x v="8"/>
    <x v="6"/>
    <x v="2"/>
    <n v="0"/>
    <n v="200"/>
    <n v="0"/>
    <n v="0"/>
    <n v="0"/>
    <n v="0"/>
    <n v="0"/>
    <n v="0"/>
    <n v="0"/>
  </r>
  <r>
    <x v="3"/>
    <x v="8"/>
    <x v="6"/>
    <x v="3"/>
    <n v="0"/>
    <n v="200"/>
    <n v="0"/>
    <n v="0"/>
    <n v="0"/>
    <n v="0"/>
    <n v="0"/>
    <n v="0"/>
    <n v="0"/>
  </r>
  <r>
    <x v="3"/>
    <x v="8"/>
    <x v="6"/>
    <x v="4"/>
    <n v="0"/>
    <n v="200"/>
    <n v="0"/>
    <n v="0"/>
    <n v="0"/>
    <n v="0"/>
    <n v="0"/>
    <n v="0"/>
    <n v="0"/>
  </r>
  <r>
    <x v="3"/>
    <x v="8"/>
    <x v="6"/>
    <x v="5"/>
    <n v="0"/>
    <n v="200"/>
    <n v="0"/>
    <n v="0"/>
    <n v="0"/>
    <n v="0"/>
    <n v="0"/>
    <n v="0"/>
    <n v="0"/>
  </r>
  <r>
    <x v="3"/>
    <x v="8"/>
    <x v="6"/>
    <x v="6"/>
    <n v="0"/>
    <n v="200"/>
    <n v="0"/>
    <n v="0"/>
    <n v="0"/>
    <n v="0"/>
    <n v="0"/>
    <n v="0"/>
    <n v="0"/>
  </r>
  <r>
    <x v="3"/>
    <x v="8"/>
    <x v="6"/>
    <x v="7"/>
    <n v="0"/>
    <n v="200"/>
    <n v="0"/>
    <n v="0"/>
    <n v="0"/>
    <n v="0"/>
    <n v="0"/>
    <n v="0"/>
    <n v="0"/>
  </r>
  <r>
    <x v="3"/>
    <x v="8"/>
    <x v="6"/>
    <x v="8"/>
    <n v="0"/>
    <n v="200"/>
    <n v="0"/>
    <n v="0"/>
    <n v="0"/>
    <n v="0"/>
    <n v="0"/>
    <n v="0"/>
    <n v="0"/>
  </r>
  <r>
    <x v="3"/>
    <x v="8"/>
    <x v="6"/>
    <x v="9"/>
    <n v="0"/>
    <n v="200"/>
    <n v="0"/>
    <n v="0"/>
    <n v="0"/>
    <n v="0"/>
    <n v="0"/>
    <n v="0"/>
    <n v="0"/>
  </r>
  <r>
    <x v="3"/>
    <x v="8"/>
    <x v="6"/>
    <x v="10"/>
    <n v="0"/>
    <n v="200"/>
    <n v="0"/>
    <n v="0"/>
    <n v="0"/>
    <n v="0"/>
    <n v="0"/>
    <n v="0"/>
    <n v="0"/>
  </r>
  <r>
    <x v="3"/>
    <x v="8"/>
    <x v="7"/>
    <x v="0"/>
    <n v="0"/>
    <n v="200"/>
    <n v="0"/>
    <n v="0"/>
    <n v="0"/>
    <n v="0"/>
    <n v="0"/>
    <n v="0"/>
    <n v="0"/>
  </r>
  <r>
    <x v="3"/>
    <x v="8"/>
    <x v="7"/>
    <x v="1"/>
    <n v="0"/>
    <n v="200"/>
    <n v="0"/>
    <n v="0"/>
    <n v="0"/>
    <n v="0"/>
    <n v="0"/>
    <n v="0"/>
    <n v="0"/>
  </r>
  <r>
    <x v="3"/>
    <x v="8"/>
    <x v="7"/>
    <x v="2"/>
    <n v="0"/>
    <n v="200"/>
    <n v="0"/>
    <n v="0"/>
    <n v="0"/>
    <n v="0"/>
    <n v="0"/>
    <n v="0"/>
    <n v="0"/>
  </r>
  <r>
    <x v="3"/>
    <x v="8"/>
    <x v="7"/>
    <x v="3"/>
    <n v="0"/>
    <n v="200"/>
    <n v="0"/>
    <n v="0"/>
    <n v="0"/>
    <n v="0"/>
    <n v="0"/>
    <n v="0"/>
    <n v="0"/>
  </r>
  <r>
    <x v="3"/>
    <x v="8"/>
    <x v="7"/>
    <x v="4"/>
    <n v="0"/>
    <n v="200"/>
    <n v="0"/>
    <n v="0"/>
    <n v="0"/>
    <n v="0"/>
    <n v="0"/>
    <n v="0"/>
    <n v="0"/>
  </r>
  <r>
    <x v="3"/>
    <x v="8"/>
    <x v="7"/>
    <x v="5"/>
    <n v="0"/>
    <n v="200"/>
    <n v="0"/>
    <n v="0"/>
    <n v="0"/>
    <n v="0"/>
    <n v="0"/>
    <n v="0"/>
    <n v="0"/>
  </r>
  <r>
    <x v="3"/>
    <x v="8"/>
    <x v="7"/>
    <x v="6"/>
    <n v="0"/>
    <n v="200"/>
    <n v="0"/>
    <n v="0"/>
    <n v="0"/>
    <n v="0"/>
    <n v="0"/>
    <n v="0"/>
    <n v="0"/>
  </r>
  <r>
    <x v="3"/>
    <x v="8"/>
    <x v="7"/>
    <x v="7"/>
    <n v="0"/>
    <n v="200"/>
    <n v="0"/>
    <n v="0"/>
    <n v="0"/>
    <n v="0"/>
    <n v="0"/>
    <n v="0"/>
    <n v="0"/>
  </r>
  <r>
    <x v="3"/>
    <x v="8"/>
    <x v="7"/>
    <x v="8"/>
    <n v="0"/>
    <n v="200"/>
    <n v="0"/>
    <n v="0"/>
    <n v="0"/>
    <n v="0"/>
    <n v="0"/>
    <n v="0"/>
    <n v="0"/>
  </r>
  <r>
    <x v="3"/>
    <x v="8"/>
    <x v="7"/>
    <x v="9"/>
    <n v="0"/>
    <n v="200"/>
    <n v="0"/>
    <n v="0"/>
    <n v="0"/>
    <n v="0"/>
    <n v="0"/>
    <n v="0"/>
    <n v="0"/>
  </r>
  <r>
    <x v="3"/>
    <x v="8"/>
    <x v="7"/>
    <x v="10"/>
    <n v="0"/>
    <n v="200"/>
    <n v="0"/>
    <n v="0"/>
    <n v="0"/>
    <n v="0"/>
    <n v="0"/>
    <n v="0"/>
    <n v="0"/>
  </r>
  <r>
    <x v="3"/>
    <x v="8"/>
    <x v="8"/>
    <x v="0"/>
    <n v="0"/>
    <n v="200"/>
    <n v="0"/>
    <n v="0"/>
    <n v="0"/>
    <n v="0"/>
    <n v="0"/>
    <n v="0"/>
    <n v="0"/>
  </r>
  <r>
    <x v="3"/>
    <x v="8"/>
    <x v="8"/>
    <x v="1"/>
    <n v="29.21"/>
    <n v="200"/>
    <n v="0"/>
    <n v="0.14199999999999999"/>
    <n v="0.1057"/>
    <n v="5.1999999999999998E-3"/>
    <n v="1.8380000000000001E-2"/>
    <n v="0.47332999999999997"/>
    <n v="0"/>
  </r>
  <r>
    <x v="3"/>
    <x v="8"/>
    <x v="8"/>
    <x v="2"/>
    <n v="0"/>
    <n v="200"/>
    <n v="0"/>
    <n v="0"/>
    <n v="0"/>
    <n v="0"/>
    <n v="0"/>
    <n v="0"/>
    <n v="0"/>
  </r>
  <r>
    <x v="3"/>
    <x v="8"/>
    <x v="8"/>
    <x v="3"/>
    <n v="0"/>
    <n v="200"/>
    <n v="0"/>
    <n v="0"/>
    <n v="0"/>
    <n v="0"/>
    <n v="0"/>
    <n v="0"/>
    <n v="0"/>
  </r>
  <r>
    <x v="3"/>
    <x v="8"/>
    <x v="8"/>
    <x v="4"/>
    <n v="0"/>
    <n v="200"/>
    <n v="0"/>
    <n v="0"/>
    <n v="0"/>
    <n v="0"/>
    <n v="0"/>
    <n v="0"/>
    <n v="0"/>
  </r>
  <r>
    <x v="3"/>
    <x v="8"/>
    <x v="8"/>
    <x v="5"/>
    <n v="0"/>
    <n v="200"/>
    <n v="0"/>
    <n v="0"/>
    <n v="0"/>
    <n v="0"/>
    <n v="0"/>
    <n v="0"/>
    <n v="0"/>
  </r>
  <r>
    <x v="3"/>
    <x v="8"/>
    <x v="8"/>
    <x v="6"/>
    <n v="47.22"/>
    <n v="200"/>
    <n v="0"/>
    <n v="0.22958000000000001"/>
    <n v="0"/>
    <n v="7.1440000000000003E-2"/>
    <n v="8.949E-2"/>
    <n v="0.76527000000000001"/>
    <n v="0"/>
  </r>
  <r>
    <x v="3"/>
    <x v="8"/>
    <x v="8"/>
    <x v="7"/>
    <n v="0"/>
    <n v="200"/>
    <n v="0"/>
    <n v="0"/>
    <n v="0"/>
    <n v="0"/>
    <n v="0"/>
    <n v="0"/>
    <n v="0"/>
  </r>
  <r>
    <x v="3"/>
    <x v="8"/>
    <x v="8"/>
    <x v="8"/>
    <n v="0"/>
    <n v="200"/>
    <n v="0"/>
    <n v="0"/>
    <n v="0"/>
    <n v="0"/>
    <n v="0"/>
    <n v="0"/>
    <n v="0"/>
  </r>
  <r>
    <x v="3"/>
    <x v="8"/>
    <x v="8"/>
    <x v="9"/>
    <n v="0"/>
    <n v="200"/>
    <n v="0"/>
    <n v="0"/>
    <n v="0"/>
    <n v="0"/>
    <n v="0"/>
    <n v="0"/>
    <n v="0"/>
  </r>
  <r>
    <x v="3"/>
    <x v="8"/>
    <x v="8"/>
    <x v="10"/>
    <n v="0"/>
    <n v="200"/>
    <n v="0"/>
    <n v="0"/>
    <n v="0"/>
    <n v="0"/>
    <n v="0"/>
    <n v="0"/>
    <n v="0"/>
  </r>
  <r>
    <x v="3"/>
    <x v="9"/>
    <x v="0"/>
    <x v="0"/>
    <n v="0"/>
    <n v="200"/>
    <n v="0"/>
    <n v="0"/>
    <n v="0"/>
    <n v="0"/>
    <n v="0"/>
    <n v="0"/>
    <n v="0"/>
  </r>
  <r>
    <x v="3"/>
    <x v="9"/>
    <x v="0"/>
    <x v="1"/>
    <n v="0"/>
    <n v="200"/>
    <n v="0"/>
    <n v="0"/>
    <n v="0"/>
    <n v="0"/>
    <n v="0"/>
    <n v="0"/>
    <n v="0"/>
  </r>
  <r>
    <x v="3"/>
    <x v="9"/>
    <x v="0"/>
    <x v="2"/>
    <n v="0"/>
    <n v="200"/>
    <n v="0"/>
    <n v="0"/>
    <n v="0"/>
    <n v="0"/>
    <n v="0"/>
    <n v="0"/>
    <n v="0"/>
  </r>
  <r>
    <x v="3"/>
    <x v="9"/>
    <x v="0"/>
    <x v="3"/>
    <n v="0"/>
    <n v="200"/>
    <n v="0"/>
    <n v="0"/>
    <n v="0"/>
    <n v="0"/>
    <n v="0"/>
    <n v="0"/>
    <n v="0"/>
  </r>
  <r>
    <x v="3"/>
    <x v="9"/>
    <x v="0"/>
    <x v="4"/>
    <n v="0"/>
    <n v="200"/>
    <n v="0"/>
    <n v="0"/>
    <n v="0"/>
    <n v="0"/>
    <n v="0"/>
    <n v="0"/>
    <n v="0"/>
  </r>
  <r>
    <x v="3"/>
    <x v="9"/>
    <x v="0"/>
    <x v="5"/>
    <n v="0"/>
    <n v="200"/>
    <n v="0"/>
    <n v="0"/>
    <n v="0"/>
    <n v="0"/>
    <n v="0"/>
    <n v="0"/>
    <n v="0"/>
  </r>
  <r>
    <x v="3"/>
    <x v="9"/>
    <x v="0"/>
    <x v="6"/>
    <n v="0"/>
    <n v="200"/>
    <n v="0"/>
    <n v="0"/>
    <n v="0"/>
    <n v="0"/>
    <n v="0"/>
    <n v="0"/>
    <n v="0"/>
  </r>
  <r>
    <x v="3"/>
    <x v="9"/>
    <x v="0"/>
    <x v="7"/>
    <n v="0"/>
    <n v="200"/>
    <n v="0"/>
    <n v="0"/>
    <n v="0"/>
    <n v="0"/>
    <n v="0"/>
    <n v="0"/>
    <n v="0"/>
  </r>
  <r>
    <x v="3"/>
    <x v="9"/>
    <x v="0"/>
    <x v="8"/>
    <n v="0"/>
    <n v="200"/>
    <n v="0"/>
    <n v="0"/>
    <n v="0"/>
    <n v="0"/>
    <n v="0"/>
    <n v="0"/>
    <n v="0"/>
  </r>
  <r>
    <x v="3"/>
    <x v="9"/>
    <x v="0"/>
    <x v="9"/>
    <n v="0"/>
    <n v="200"/>
    <n v="0"/>
    <n v="0"/>
    <n v="0"/>
    <n v="0"/>
    <n v="0"/>
    <n v="0"/>
    <n v="0"/>
  </r>
  <r>
    <x v="3"/>
    <x v="9"/>
    <x v="0"/>
    <x v="10"/>
    <n v="0"/>
    <n v="200"/>
    <n v="0"/>
    <n v="0"/>
    <n v="0"/>
    <n v="0"/>
    <n v="0"/>
    <n v="0"/>
    <n v="0"/>
  </r>
  <r>
    <x v="3"/>
    <x v="9"/>
    <x v="1"/>
    <x v="0"/>
    <n v="0"/>
    <n v="200"/>
    <n v="0"/>
    <n v="-2.0000000000000002E-5"/>
    <n v="-1.0000000000000001E-5"/>
    <n v="0"/>
    <n v="-1.0000000000000001E-5"/>
    <n v="-8.0000000000000007E-5"/>
    <n v="0"/>
  </r>
  <r>
    <x v="3"/>
    <x v="9"/>
    <x v="1"/>
    <x v="1"/>
    <n v="1.58"/>
    <n v="200"/>
    <n v="0"/>
    <n v="7.6800000000000002E-3"/>
    <n v="1.98E-3"/>
    <n v="1.2600000000000001E-3"/>
    <n v="4.9100000000000003E-3"/>
    <n v="2.5579999999999999E-2"/>
    <n v="0"/>
  </r>
  <r>
    <x v="3"/>
    <x v="9"/>
    <x v="1"/>
    <x v="2"/>
    <n v="0"/>
    <n v="200"/>
    <n v="0"/>
    <n v="0"/>
    <n v="0"/>
    <n v="0"/>
    <n v="0"/>
    <n v="0"/>
    <n v="0"/>
  </r>
  <r>
    <x v="3"/>
    <x v="9"/>
    <x v="1"/>
    <x v="3"/>
    <n v="0"/>
    <n v="200"/>
    <n v="0"/>
    <n v="0"/>
    <n v="0"/>
    <n v="0"/>
    <n v="0"/>
    <n v="0"/>
    <n v="0"/>
  </r>
  <r>
    <x v="3"/>
    <x v="9"/>
    <x v="1"/>
    <x v="4"/>
    <n v="0"/>
    <n v="200"/>
    <n v="0"/>
    <n v="0"/>
    <n v="0"/>
    <n v="0"/>
    <n v="0"/>
    <n v="0"/>
    <n v="0"/>
  </r>
  <r>
    <x v="3"/>
    <x v="9"/>
    <x v="1"/>
    <x v="5"/>
    <n v="0"/>
    <n v="200"/>
    <n v="0"/>
    <n v="0"/>
    <n v="0"/>
    <n v="0"/>
    <n v="0"/>
    <n v="0"/>
    <n v="0"/>
  </r>
  <r>
    <x v="3"/>
    <x v="9"/>
    <x v="1"/>
    <x v="6"/>
    <n v="0"/>
    <n v="200"/>
    <n v="0"/>
    <n v="0"/>
    <n v="0"/>
    <n v="0"/>
    <n v="0"/>
    <n v="0"/>
    <n v="0"/>
  </r>
  <r>
    <x v="3"/>
    <x v="9"/>
    <x v="1"/>
    <x v="7"/>
    <n v="0"/>
    <n v="200"/>
    <n v="0"/>
    <n v="0"/>
    <n v="0"/>
    <n v="0"/>
    <n v="0"/>
    <n v="0"/>
    <n v="0"/>
  </r>
  <r>
    <x v="3"/>
    <x v="9"/>
    <x v="1"/>
    <x v="8"/>
    <n v="0"/>
    <n v="200"/>
    <n v="0"/>
    <n v="0"/>
    <n v="0"/>
    <n v="0"/>
    <n v="0"/>
    <n v="0"/>
    <n v="0"/>
  </r>
  <r>
    <x v="3"/>
    <x v="9"/>
    <x v="1"/>
    <x v="9"/>
    <n v="0"/>
    <n v="200"/>
    <n v="0"/>
    <n v="0"/>
    <n v="0"/>
    <n v="0"/>
    <n v="0"/>
    <n v="0"/>
    <n v="0"/>
  </r>
  <r>
    <x v="3"/>
    <x v="9"/>
    <x v="1"/>
    <x v="10"/>
    <n v="0"/>
    <n v="200"/>
    <n v="0"/>
    <n v="0"/>
    <n v="0"/>
    <n v="0"/>
    <n v="0"/>
    <n v="0"/>
    <n v="0"/>
  </r>
  <r>
    <x v="3"/>
    <x v="9"/>
    <x v="2"/>
    <x v="0"/>
    <n v="0"/>
    <n v="200"/>
    <n v="0"/>
    <n v="0"/>
    <n v="0"/>
    <n v="0"/>
    <n v="0"/>
    <n v="0"/>
    <n v="0"/>
  </r>
  <r>
    <x v="3"/>
    <x v="9"/>
    <x v="2"/>
    <x v="1"/>
    <n v="95.38"/>
    <n v="200"/>
    <n v="0"/>
    <n v="0.46373999999999999"/>
    <n v="0.14229"/>
    <n v="9.1980000000000006E-2"/>
    <n v="0.30820999999999998"/>
    <n v="1.5458000000000001"/>
    <n v="0"/>
  </r>
  <r>
    <x v="3"/>
    <x v="9"/>
    <x v="2"/>
    <x v="2"/>
    <n v="0"/>
    <n v="200"/>
    <n v="0"/>
    <n v="0"/>
    <n v="0"/>
    <n v="0"/>
    <n v="0"/>
    <n v="0"/>
    <n v="0"/>
  </r>
  <r>
    <x v="3"/>
    <x v="9"/>
    <x v="2"/>
    <x v="3"/>
    <n v="0"/>
    <n v="200"/>
    <n v="0"/>
    <n v="0"/>
    <n v="0"/>
    <n v="0"/>
    <n v="0"/>
    <n v="0"/>
    <n v="0"/>
  </r>
  <r>
    <x v="3"/>
    <x v="9"/>
    <x v="2"/>
    <x v="4"/>
    <n v="0"/>
    <n v="200"/>
    <n v="0"/>
    <n v="0"/>
    <n v="0"/>
    <n v="0"/>
    <n v="0"/>
    <n v="0"/>
    <n v="0"/>
  </r>
  <r>
    <x v="3"/>
    <x v="9"/>
    <x v="2"/>
    <x v="5"/>
    <n v="0"/>
    <n v="200"/>
    <n v="0"/>
    <n v="0"/>
    <n v="0"/>
    <n v="0"/>
    <n v="0"/>
    <n v="0"/>
    <n v="0"/>
  </r>
  <r>
    <x v="3"/>
    <x v="9"/>
    <x v="2"/>
    <x v="6"/>
    <n v="0"/>
    <n v="200"/>
    <n v="0"/>
    <n v="0"/>
    <n v="0"/>
    <n v="0"/>
    <n v="0"/>
    <n v="0"/>
    <n v="0"/>
  </r>
  <r>
    <x v="3"/>
    <x v="9"/>
    <x v="2"/>
    <x v="7"/>
    <n v="0"/>
    <n v="200"/>
    <n v="0"/>
    <n v="0"/>
    <n v="0"/>
    <n v="0"/>
    <n v="0"/>
    <n v="0"/>
    <n v="0"/>
  </r>
  <r>
    <x v="3"/>
    <x v="9"/>
    <x v="2"/>
    <x v="8"/>
    <n v="0"/>
    <n v="200"/>
    <n v="0"/>
    <n v="0"/>
    <n v="0"/>
    <n v="0"/>
    <n v="0"/>
    <n v="0"/>
    <n v="0"/>
  </r>
  <r>
    <x v="3"/>
    <x v="9"/>
    <x v="2"/>
    <x v="9"/>
    <n v="0"/>
    <n v="200"/>
    <n v="0"/>
    <n v="0"/>
    <n v="0"/>
    <n v="0"/>
    <n v="0"/>
    <n v="0"/>
    <n v="0"/>
  </r>
  <r>
    <x v="3"/>
    <x v="9"/>
    <x v="2"/>
    <x v="10"/>
    <n v="0"/>
    <n v="200"/>
    <n v="0"/>
    <n v="0"/>
    <n v="0"/>
    <n v="0"/>
    <n v="0"/>
    <n v="0"/>
    <n v="0"/>
  </r>
  <r>
    <x v="3"/>
    <x v="9"/>
    <x v="3"/>
    <x v="0"/>
    <n v="0"/>
    <n v="200"/>
    <n v="0"/>
    <n v="0"/>
    <n v="0"/>
    <n v="0"/>
    <n v="0"/>
    <n v="0"/>
    <n v="0"/>
  </r>
  <r>
    <x v="3"/>
    <x v="9"/>
    <x v="3"/>
    <x v="1"/>
    <n v="131.4"/>
    <n v="200"/>
    <n v="0"/>
    <n v="0.63888"/>
    <n v="0.20415"/>
    <n v="4.428E-2"/>
    <n v="0.30864999999999998"/>
    <n v="2.1295899999999999"/>
    <n v="0"/>
  </r>
  <r>
    <x v="3"/>
    <x v="9"/>
    <x v="3"/>
    <x v="2"/>
    <n v="0"/>
    <n v="200"/>
    <n v="0"/>
    <n v="0"/>
    <n v="0"/>
    <n v="0"/>
    <n v="0"/>
    <n v="0"/>
    <n v="0"/>
  </r>
  <r>
    <x v="3"/>
    <x v="9"/>
    <x v="3"/>
    <x v="3"/>
    <n v="0"/>
    <n v="200"/>
    <n v="0"/>
    <n v="0"/>
    <n v="0"/>
    <n v="0"/>
    <n v="0"/>
    <n v="0"/>
    <n v="0"/>
  </r>
  <r>
    <x v="3"/>
    <x v="9"/>
    <x v="3"/>
    <x v="4"/>
    <n v="0"/>
    <n v="200"/>
    <n v="0"/>
    <n v="0"/>
    <n v="0"/>
    <n v="0"/>
    <n v="0"/>
    <n v="0"/>
    <n v="0"/>
  </r>
  <r>
    <x v="3"/>
    <x v="9"/>
    <x v="3"/>
    <x v="5"/>
    <n v="0"/>
    <n v="200"/>
    <n v="0"/>
    <n v="0"/>
    <n v="0"/>
    <n v="0"/>
    <n v="0"/>
    <n v="0"/>
    <n v="0"/>
  </r>
  <r>
    <x v="3"/>
    <x v="9"/>
    <x v="3"/>
    <x v="6"/>
    <n v="0"/>
    <n v="200"/>
    <n v="0"/>
    <n v="0"/>
    <n v="0"/>
    <n v="0"/>
    <n v="0"/>
    <n v="0"/>
    <n v="0"/>
  </r>
  <r>
    <x v="3"/>
    <x v="9"/>
    <x v="3"/>
    <x v="7"/>
    <n v="0"/>
    <n v="200"/>
    <n v="0"/>
    <n v="0"/>
    <n v="0"/>
    <n v="0"/>
    <n v="0"/>
    <n v="0"/>
    <n v="0"/>
  </r>
  <r>
    <x v="3"/>
    <x v="9"/>
    <x v="3"/>
    <x v="8"/>
    <n v="0"/>
    <n v="200"/>
    <n v="0"/>
    <n v="0"/>
    <n v="0"/>
    <n v="0"/>
    <n v="0"/>
    <n v="0"/>
    <n v="0"/>
  </r>
  <r>
    <x v="3"/>
    <x v="9"/>
    <x v="3"/>
    <x v="9"/>
    <n v="0"/>
    <n v="200"/>
    <n v="0"/>
    <n v="0"/>
    <n v="0"/>
    <n v="0"/>
    <n v="0"/>
    <n v="0"/>
    <n v="0"/>
  </r>
  <r>
    <x v="3"/>
    <x v="9"/>
    <x v="3"/>
    <x v="10"/>
    <n v="0.02"/>
    <n v="200"/>
    <n v="0"/>
    <n v="1.1E-4"/>
    <n v="9.0000000000000006E-5"/>
    <n v="0"/>
    <n v="1.0000000000000001E-5"/>
    <n v="3.8000000000000002E-4"/>
    <n v="0"/>
  </r>
  <r>
    <x v="3"/>
    <x v="9"/>
    <x v="4"/>
    <x v="0"/>
    <n v="0"/>
    <n v="200"/>
    <n v="0"/>
    <n v="0"/>
    <n v="0"/>
    <n v="0"/>
    <n v="0"/>
    <n v="0"/>
    <n v="0"/>
  </r>
  <r>
    <x v="3"/>
    <x v="9"/>
    <x v="4"/>
    <x v="1"/>
    <n v="52.1"/>
    <n v="200"/>
    <n v="0"/>
    <n v="0.25330999999999998"/>
    <n v="7.689E-2"/>
    <n v="2.869E-2"/>
    <n v="3.0099999999999998E-2"/>
    <n v="0.84436"/>
    <n v="0"/>
  </r>
  <r>
    <x v="3"/>
    <x v="9"/>
    <x v="4"/>
    <x v="2"/>
    <n v="0"/>
    <n v="200"/>
    <n v="0"/>
    <n v="0"/>
    <n v="0"/>
    <n v="0"/>
    <n v="0"/>
    <n v="0"/>
    <n v="0"/>
  </r>
  <r>
    <x v="3"/>
    <x v="9"/>
    <x v="4"/>
    <x v="3"/>
    <n v="0"/>
    <n v="200"/>
    <n v="0"/>
    <n v="0"/>
    <n v="0"/>
    <n v="0"/>
    <n v="0"/>
    <n v="0"/>
    <n v="0"/>
  </r>
  <r>
    <x v="3"/>
    <x v="9"/>
    <x v="4"/>
    <x v="4"/>
    <n v="0"/>
    <n v="200"/>
    <n v="0"/>
    <n v="0"/>
    <n v="0"/>
    <n v="0"/>
    <n v="0"/>
    <n v="0"/>
    <n v="0"/>
  </r>
  <r>
    <x v="3"/>
    <x v="9"/>
    <x v="4"/>
    <x v="5"/>
    <n v="0"/>
    <n v="200"/>
    <n v="0"/>
    <n v="0"/>
    <n v="0"/>
    <n v="0"/>
    <n v="0"/>
    <n v="0"/>
    <n v="0"/>
  </r>
  <r>
    <x v="3"/>
    <x v="9"/>
    <x v="4"/>
    <x v="6"/>
    <n v="0.13"/>
    <n v="200"/>
    <n v="0"/>
    <n v="6.3000000000000003E-4"/>
    <n v="0"/>
    <n v="1.0000000000000001E-5"/>
    <n v="1.7000000000000001E-4"/>
    <n v="2.1099999999999999E-3"/>
    <n v="0"/>
  </r>
  <r>
    <x v="3"/>
    <x v="9"/>
    <x v="4"/>
    <x v="7"/>
    <n v="0"/>
    <n v="200"/>
    <n v="0"/>
    <n v="0"/>
    <n v="0"/>
    <n v="0"/>
    <n v="0"/>
    <n v="0"/>
    <n v="0"/>
  </r>
  <r>
    <x v="3"/>
    <x v="9"/>
    <x v="4"/>
    <x v="8"/>
    <n v="0"/>
    <n v="200"/>
    <n v="0"/>
    <n v="0"/>
    <n v="0"/>
    <n v="0"/>
    <n v="0"/>
    <n v="0"/>
    <n v="0"/>
  </r>
  <r>
    <x v="3"/>
    <x v="9"/>
    <x v="4"/>
    <x v="9"/>
    <n v="0"/>
    <n v="200"/>
    <n v="0"/>
    <n v="0"/>
    <n v="0"/>
    <n v="0"/>
    <n v="0"/>
    <n v="0"/>
    <n v="0"/>
  </r>
  <r>
    <x v="3"/>
    <x v="9"/>
    <x v="4"/>
    <x v="10"/>
    <n v="0"/>
    <n v="200"/>
    <n v="0"/>
    <n v="0"/>
    <n v="0"/>
    <n v="0"/>
    <n v="0"/>
    <n v="0"/>
    <n v="0"/>
  </r>
  <r>
    <x v="3"/>
    <x v="9"/>
    <x v="5"/>
    <x v="0"/>
    <n v="0"/>
    <n v="200"/>
    <n v="0"/>
    <n v="0"/>
    <n v="0"/>
    <n v="0"/>
    <n v="0"/>
    <n v="0"/>
    <n v="0"/>
  </r>
  <r>
    <x v="3"/>
    <x v="9"/>
    <x v="5"/>
    <x v="1"/>
    <n v="-0.01"/>
    <n v="200"/>
    <n v="0"/>
    <n v="-4.0000000000000003E-5"/>
    <n v="-1.0000000000000001E-5"/>
    <n v="0"/>
    <n v="-1.0000000000000001E-5"/>
    <n v="-1.2E-4"/>
    <n v="0"/>
  </r>
  <r>
    <x v="3"/>
    <x v="9"/>
    <x v="5"/>
    <x v="2"/>
    <n v="0"/>
    <n v="200"/>
    <n v="0"/>
    <n v="0"/>
    <n v="0"/>
    <n v="0"/>
    <n v="0"/>
    <n v="0"/>
    <n v="0"/>
  </r>
  <r>
    <x v="3"/>
    <x v="9"/>
    <x v="5"/>
    <x v="3"/>
    <n v="0"/>
    <n v="200"/>
    <n v="0"/>
    <n v="0"/>
    <n v="0"/>
    <n v="0"/>
    <n v="0"/>
    <n v="0"/>
    <n v="0"/>
  </r>
  <r>
    <x v="3"/>
    <x v="9"/>
    <x v="5"/>
    <x v="4"/>
    <n v="0"/>
    <n v="200"/>
    <n v="0"/>
    <n v="0"/>
    <n v="0"/>
    <n v="0"/>
    <n v="0"/>
    <n v="0"/>
    <n v="0"/>
  </r>
  <r>
    <x v="3"/>
    <x v="9"/>
    <x v="5"/>
    <x v="5"/>
    <n v="0"/>
    <n v="200"/>
    <n v="0"/>
    <n v="0"/>
    <n v="0"/>
    <n v="0"/>
    <n v="0"/>
    <n v="0"/>
    <n v="0"/>
  </r>
  <r>
    <x v="3"/>
    <x v="9"/>
    <x v="5"/>
    <x v="6"/>
    <n v="0"/>
    <n v="200"/>
    <n v="0"/>
    <n v="0"/>
    <n v="0"/>
    <n v="0"/>
    <n v="0"/>
    <n v="0"/>
    <n v="0"/>
  </r>
  <r>
    <x v="3"/>
    <x v="9"/>
    <x v="5"/>
    <x v="7"/>
    <n v="0"/>
    <n v="200"/>
    <n v="0"/>
    <n v="0"/>
    <n v="0"/>
    <n v="0"/>
    <n v="0"/>
    <n v="0"/>
    <n v="0"/>
  </r>
  <r>
    <x v="3"/>
    <x v="9"/>
    <x v="5"/>
    <x v="8"/>
    <n v="0"/>
    <n v="200"/>
    <n v="0"/>
    <n v="0"/>
    <n v="0"/>
    <n v="0"/>
    <n v="0"/>
    <n v="0"/>
    <n v="0"/>
  </r>
  <r>
    <x v="3"/>
    <x v="9"/>
    <x v="5"/>
    <x v="9"/>
    <n v="0"/>
    <n v="200"/>
    <n v="0"/>
    <n v="0"/>
    <n v="0"/>
    <n v="0"/>
    <n v="0"/>
    <n v="0"/>
    <n v="0"/>
  </r>
  <r>
    <x v="3"/>
    <x v="9"/>
    <x v="5"/>
    <x v="10"/>
    <n v="0"/>
    <n v="200"/>
    <n v="0"/>
    <n v="0"/>
    <n v="0"/>
    <n v="0"/>
    <n v="0"/>
    <n v="0"/>
    <n v="0"/>
  </r>
  <r>
    <x v="3"/>
    <x v="9"/>
    <x v="6"/>
    <x v="0"/>
    <n v="0"/>
    <n v="200"/>
    <n v="0"/>
    <n v="0"/>
    <n v="0"/>
    <n v="0"/>
    <n v="0"/>
    <n v="0"/>
    <n v="0"/>
  </r>
  <r>
    <x v="3"/>
    <x v="9"/>
    <x v="6"/>
    <x v="1"/>
    <n v="0"/>
    <n v="200"/>
    <n v="0"/>
    <n v="0"/>
    <n v="0"/>
    <n v="0"/>
    <n v="0"/>
    <n v="0"/>
    <n v="0"/>
  </r>
  <r>
    <x v="3"/>
    <x v="9"/>
    <x v="6"/>
    <x v="2"/>
    <n v="0"/>
    <n v="200"/>
    <n v="0"/>
    <n v="0"/>
    <n v="0"/>
    <n v="0"/>
    <n v="0"/>
    <n v="0"/>
    <n v="0"/>
  </r>
  <r>
    <x v="3"/>
    <x v="9"/>
    <x v="6"/>
    <x v="3"/>
    <n v="0"/>
    <n v="200"/>
    <n v="0"/>
    <n v="0"/>
    <n v="0"/>
    <n v="0"/>
    <n v="0"/>
    <n v="0"/>
    <n v="0"/>
  </r>
  <r>
    <x v="3"/>
    <x v="9"/>
    <x v="6"/>
    <x v="4"/>
    <n v="0"/>
    <n v="200"/>
    <n v="0"/>
    <n v="0"/>
    <n v="0"/>
    <n v="0"/>
    <n v="0"/>
    <n v="0"/>
    <n v="0"/>
  </r>
  <r>
    <x v="3"/>
    <x v="9"/>
    <x v="6"/>
    <x v="5"/>
    <n v="0"/>
    <n v="200"/>
    <n v="0"/>
    <n v="0"/>
    <n v="0"/>
    <n v="0"/>
    <n v="0"/>
    <n v="0"/>
    <n v="0"/>
  </r>
  <r>
    <x v="3"/>
    <x v="9"/>
    <x v="6"/>
    <x v="6"/>
    <n v="0"/>
    <n v="200"/>
    <n v="0"/>
    <n v="0"/>
    <n v="0"/>
    <n v="0"/>
    <n v="0"/>
    <n v="0"/>
    <n v="0"/>
  </r>
  <r>
    <x v="3"/>
    <x v="9"/>
    <x v="6"/>
    <x v="7"/>
    <n v="0"/>
    <n v="200"/>
    <n v="0"/>
    <n v="0"/>
    <n v="0"/>
    <n v="0"/>
    <n v="0"/>
    <n v="0"/>
    <n v="0"/>
  </r>
  <r>
    <x v="3"/>
    <x v="9"/>
    <x v="6"/>
    <x v="8"/>
    <n v="0"/>
    <n v="200"/>
    <n v="0"/>
    <n v="0"/>
    <n v="0"/>
    <n v="0"/>
    <n v="0"/>
    <n v="0"/>
    <n v="0"/>
  </r>
  <r>
    <x v="3"/>
    <x v="9"/>
    <x v="6"/>
    <x v="9"/>
    <n v="0"/>
    <n v="200"/>
    <n v="0"/>
    <n v="0"/>
    <n v="0"/>
    <n v="0"/>
    <n v="0"/>
    <n v="0"/>
    <n v="0"/>
  </r>
  <r>
    <x v="3"/>
    <x v="9"/>
    <x v="6"/>
    <x v="10"/>
    <n v="0"/>
    <n v="200"/>
    <n v="0"/>
    <n v="0"/>
    <n v="0"/>
    <n v="0"/>
    <n v="0"/>
    <n v="0"/>
    <n v="0"/>
  </r>
  <r>
    <x v="3"/>
    <x v="9"/>
    <x v="7"/>
    <x v="0"/>
    <n v="0"/>
    <n v="200"/>
    <n v="0"/>
    <n v="0"/>
    <n v="0"/>
    <n v="0"/>
    <n v="0"/>
    <n v="0"/>
    <n v="0"/>
  </r>
  <r>
    <x v="3"/>
    <x v="9"/>
    <x v="7"/>
    <x v="1"/>
    <n v="0"/>
    <n v="200"/>
    <n v="0"/>
    <n v="0"/>
    <n v="0"/>
    <n v="0"/>
    <n v="0"/>
    <n v="0"/>
    <n v="0"/>
  </r>
  <r>
    <x v="3"/>
    <x v="9"/>
    <x v="7"/>
    <x v="2"/>
    <n v="0"/>
    <n v="200"/>
    <n v="0"/>
    <n v="0"/>
    <n v="0"/>
    <n v="0"/>
    <n v="0"/>
    <n v="0"/>
    <n v="0"/>
  </r>
  <r>
    <x v="3"/>
    <x v="9"/>
    <x v="7"/>
    <x v="3"/>
    <n v="0"/>
    <n v="200"/>
    <n v="0"/>
    <n v="0"/>
    <n v="0"/>
    <n v="0"/>
    <n v="0"/>
    <n v="0"/>
    <n v="0"/>
  </r>
  <r>
    <x v="3"/>
    <x v="9"/>
    <x v="7"/>
    <x v="4"/>
    <n v="0"/>
    <n v="200"/>
    <n v="0"/>
    <n v="0"/>
    <n v="0"/>
    <n v="0"/>
    <n v="0"/>
    <n v="0"/>
    <n v="0"/>
  </r>
  <r>
    <x v="3"/>
    <x v="9"/>
    <x v="7"/>
    <x v="5"/>
    <n v="0"/>
    <n v="200"/>
    <n v="0"/>
    <n v="0"/>
    <n v="0"/>
    <n v="0"/>
    <n v="0"/>
    <n v="0"/>
    <n v="0"/>
  </r>
  <r>
    <x v="3"/>
    <x v="9"/>
    <x v="7"/>
    <x v="6"/>
    <n v="0"/>
    <n v="200"/>
    <n v="0"/>
    <n v="0"/>
    <n v="0"/>
    <n v="0"/>
    <n v="0"/>
    <n v="0"/>
    <n v="0"/>
  </r>
  <r>
    <x v="3"/>
    <x v="9"/>
    <x v="7"/>
    <x v="7"/>
    <n v="0"/>
    <n v="200"/>
    <n v="0"/>
    <n v="0"/>
    <n v="0"/>
    <n v="0"/>
    <n v="0"/>
    <n v="0"/>
    <n v="0"/>
  </r>
  <r>
    <x v="3"/>
    <x v="9"/>
    <x v="7"/>
    <x v="8"/>
    <n v="0"/>
    <n v="200"/>
    <n v="0"/>
    <n v="0"/>
    <n v="0"/>
    <n v="0"/>
    <n v="0"/>
    <n v="0"/>
    <n v="0"/>
  </r>
  <r>
    <x v="3"/>
    <x v="9"/>
    <x v="7"/>
    <x v="9"/>
    <n v="0"/>
    <n v="200"/>
    <n v="0"/>
    <n v="0"/>
    <n v="0"/>
    <n v="0"/>
    <n v="0"/>
    <n v="0"/>
    <n v="0"/>
  </r>
  <r>
    <x v="3"/>
    <x v="9"/>
    <x v="7"/>
    <x v="10"/>
    <n v="0"/>
    <n v="200"/>
    <n v="0"/>
    <n v="0"/>
    <n v="0"/>
    <n v="0"/>
    <n v="0"/>
    <n v="0"/>
    <n v="0"/>
  </r>
  <r>
    <x v="3"/>
    <x v="9"/>
    <x v="8"/>
    <x v="0"/>
    <n v="0"/>
    <n v="200"/>
    <n v="0"/>
    <n v="0"/>
    <n v="0"/>
    <n v="0"/>
    <n v="0"/>
    <n v="0"/>
    <n v="0"/>
  </r>
  <r>
    <x v="3"/>
    <x v="9"/>
    <x v="8"/>
    <x v="1"/>
    <n v="29.21"/>
    <n v="200"/>
    <n v="0"/>
    <n v="0.14199999999999999"/>
    <n v="0.1057"/>
    <n v="5.1999999999999998E-3"/>
    <n v="1.8380000000000001E-2"/>
    <n v="0.47332999999999997"/>
    <n v="0"/>
  </r>
  <r>
    <x v="3"/>
    <x v="9"/>
    <x v="8"/>
    <x v="2"/>
    <n v="0"/>
    <n v="200"/>
    <n v="0"/>
    <n v="0"/>
    <n v="0"/>
    <n v="0"/>
    <n v="0"/>
    <n v="0"/>
    <n v="0"/>
  </r>
  <r>
    <x v="3"/>
    <x v="9"/>
    <x v="8"/>
    <x v="3"/>
    <n v="0"/>
    <n v="200"/>
    <n v="0"/>
    <n v="0"/>
    <n v="0"/>
    <n v="0"/>
    <n v="0"/>
    <n v="0"/>
    <n v="0"/>
  </r>
  <r>
    <x v="3"/>
    <x v="9"/>
    <x v="8"/>
    <x v="4"/>
    <n v="0"/>
    <n v="200"/>
    <n v="0"/>
    <n v="0"/>
    <n v="0"/>
    <n v="0"/>
    <n v="0"/>
    <n v="0"/>
    <n v="0"/>
  </r>
  <r>
    <x v="3"/>
    <x v="9"/>
    <x v="8"/>
    <x v="5"/>
    <n v="0"/>
    <n v="200"/>
    <n v="0"/>
    <n v="0"/>
    <n v="0"/>
    <n v="0"/>
    <n v="0"/>
    <n v="0"/>
    <n v="0"/>
  </r>
  <r>
    <x v="3"/>
    <x v="9"/>
    <x v="8"/>
    <x v="6"/>
    <n v="47.22"/>
    <n v="200"/>
    <n v="0"/>
    <n v="0.22958000000000001"/>
    <n v="0"/>
    <n v="7.1440000000000003E-2"/>
    <n v="8.949E-2"/>
    <n v="0.76527000000000001"/>
    <n v="0"/>
  </r>
  <r>
    <x v="3"/>
    <x v="9"/>
    <x v="8"/>
    <x v="7"/>
    <n v="0"/>
    <n v="200"/>
    <n v="0"/>
    <n v="0"/>
    <n v="0"/>
    <n v="0"/>
    <n v="0"/>
    <n v="0"/>
    <n v="0"/>
  </r>
  <r>
    <x v="3"/>
    <x v="9"/>
    <x v="8"/>
    <x v="8"/>
    <n v="0"/>
    <n v="200"/>
    <n v="0"/>
    <n v="0"/>
    <n v="0"/>
    <n v="0"/>
    <n v="0"/>
    <n v="0"/>
    <n v="0"/>
  </r>
  <r>
    <x v="3"/>
    <x v="9"/>
    <x v="8"/>
    <x v="9"/>
    <n v="0"/>
    <n v="200"/>
    <n v="0"/>
    <n v="0"/>
    <n v="0"/>
    <n v="0"/>
    <n v="0"/>
    <n v="0"/>
    <n v="0"/>
  </r>
  <r>
    <x v="3"/>
    <x v="9"/>
    <x v="8"/>
    <x v="10"/>
    <n v="0"/>
    <n v="200"/>
    <n v="0"/>
    <n v="0"/>
    <n v="0"/>
    <n v="0"/>
    <n v="0"/>
    <n v="0"/>
    <n v="0"/>
  </r>
  <r>
    <x v="3"/>
    <x v="10"/>
    <x v="0"/>
    <x v="0"/>
    <n v="0"/>
    <n v="200"/>
    <n v="0"/>
    <n v="0"/>
    <n v="0"/>
    <n v="0"/>
    <n v="0"/>
    <n v="0"/>
    <n v="0"/>
  </r>
  <r>
    <x v="3"/>
    <x v="10"/>
    <x v="0"/>
    <x v="1"/>
    <n v="0"/>
    <n v="200"/>
    <n v="0"/>
    <n v="0"/>
    <n v="0"/>
    <n v="0"/>
    <n v="0"/>
    <n v="0"/>
    <n v="0"/>
  </r>
  <r>
    <x v="3"/>
    <x v="10"/>
    <x v="0"/>
    <x v="2"/>
    <n v="0"/>
    <n v="200"/>
    <n v="0"/>
    <n v="0"/>
    <n v="0"/>
    <n v="0"/>
    <n v="0"/>
    <n v="0"/>
    <n v="0"/>
  </r>
  <r>
    <x v="3"/>
    <x v="10"/>
    <x v="0"/>
    <x v="3"/>
    <n v="0"/>
    <n v="200"/>
    <n v="0"/>
    <n v="0"/>
    <n v="0"/>
    <n v="0"/>
    <n v="0"/>
    <n v="0"/>
    <n v="0"/>
  </r>
  <r>
    <x v="3"/>
    <x v="10"/>
    <x v="0"/>
    <x v="4"/>
    <n v="0"/>
    <n v="200"/>
    <n v="0"/>
    <n v="0"/>
    <n v="0"/>
    <n v="0"/>
    <n v="0"/>
    <n v="0"/>
    <n v="0"/>
  </r>
  <r>
    <x v="3"/>
    <x v="10"/>
    <x v="0"/>
    <x v="5"/>
    <n v="0"/>
    <n v="200"/>
    <n v="0"/>
    <n v="0"/>
    <n v="0"/>
    <n v="0"/>
    <n v="0"/>
    <n v="0"/>
    <n v="0"/>
  </r>
  <r>
    <x v="3"/>
    <x v="10"/>
    <x v="0"/>
    <x v="6"/>
    <n v="0"/>
    <n v="200"/>
    <n v="0"/>
    <n v="0"/>
    <n v="0"/>
    <n v="0"/>
    <n v="0"/>
    <n v="0"/>
    <n v="0"/>
  </r>
  <r>
    <x v="3"/>
    <x v="10"/>
    <x v="0"/>
    <x v="7"/>
    <n v="0"/>
    <n v="200"/>
    <n v="0"/>
    <n v="0"/>
    <n v="0"/>
    <n v="0"/>
    <n v="0"/>
    <n v="0"/>
    <n v="0"/>
  </r>
  <r>
    <x v="3"/>
    <x v="10"/>
    <x v="0"/>
    <x v="8"/>
    <n v="0"/>
    <n v="200"/>
    <n v="0"/>
    <n v="0"/>
    <n v="0"/>
    <n v="0"/>
    <n v="0"/>
    <n v="0"/>
    <n v="0"/>
  </r>
  <r>
    <x v="3"/>
    <x v="10"/>
    <x v="0"/>
    <x v="9"/>
    <n v="0"/>
    <n v="200"/>
    <n v="0"/>
    <n v="0"/>
    <n v="0"/>
    <n v="0"/>
    <n v="0"/>
    <n v="0"/>
    <n v="0"/>
  </r>
  <r>
    <x v="3"/>
    <x v="10"/>
    <x v="0"/>
    <x v="10"/>
    <n v="0"/>
    <n v="200"/>
    <n v="0"/>
    <n v="0"/>
    <n v="0"/>
    <n v="0"/>
    <n v="0"/>
    <n v="0"/>
    <n v="0"/>
  </r>
  <r>
    <x v="3"/>
    <x v="10"/>
    <x v="1"/>
    <x v="0"/>
    <n v="0"/>
    <n v="200"/>
    <n v="0"/>
    <n v="-2.0000000000000002E-5"/>
    <n v="-1.0000000000000001E-5"/>
    <n v="0"/>
    <n v="-1.0000000000000001E-5"/>
    <n v="-8.0000000000000007E-5"/>
    <n v="0"/>
  </r>
  <r>
    <x v="3"/>
    <x v="10"/>
    <x v="1"/>
    <x v="1"/>
    <n v="1.58"/>
    <n v="200"/>
    <n v="0"/>
    <n v="7.6800000000000002E-3"/>
    <n v="1.98E-3"/>
    <n v="1.2600000000000001E-3"/>
    <n v="4.9100000000000003E-3"/>
    <n v="2.5579999999999999E-2"/>
    <n v="0"/>
  </r>
  <r>
    <x v="3"/>
    <x v="10"/>
    <x v="1"/>
    <x v="2"/>
    <n v="0"/>
    <n v="200"/>
    <n v="0"/>
    <n v="0"/>
    <n v="0"/>
    <n v="0"/>
    <n v="0"/>
    <n v="0"/>
    <n v="0"/>
  </r>
  <r>
    <x v="3"/>
    <x v="10"/>
    <x v="1"/>
    <x v="3"/>
    <n v="0"/>
    <n v="200"/>
    <n v="0"/>
    <n v="0"/>
    <n v="0"/>
    <n v="0"/>
    <n v="0"/>
    <n v="0"/>
    <n v="0"/>
  </r>
  <r>
    <x v="3"/>
    <x v="10"/>
    <x v="1"/>
    <x v="4"/>
    <n v="0"/>
    <n v="200"/>
    <n v="0"/>
    <n v="0"/>
    <n v="0"/>
    <n v="0"/>
    <n v="0"/>
    <n v="0"/>
    <n v="0"/>
  </r>
  <r>
    <x v="3"/>
    <x v="10"/>
    <x v="1"/>
    <x v="5"/>
    <n v="0"/>
    <n v="200"/>
    <n v="0"/>
    <n v="0"/>
    <n v="0"/>
    <n v="0"/>
    <n v="0"/>
    <n v="0"/>
    <n v="0"/>
  </r>
  <r>
    <x v="3"/>
    <x v="10"/>
    <x v="1"/>
    <x v="6"/>
    <n v="0"/>
    <n v="200"/>
    <n v="0"/>
    <n v="0"/>
    <n v="0"/>
    <n v="0"/>
    <n v="0"/>
    <n v="0"/>
    <n v="0"/>
  </r>
  <r>
    <x v="3"/>
    <x v="10"/>
    <x v="1"/>
    <x v="7"/>
    <n v="0"/>
    <n v="200"/>
    <n v="0"/>
    <n v="0"/>
    <n v="0"/>
    <n v="0"/>
    <n v="0"/>
    <n v="0"/>
    <n v="0"/>
  </r>
  <r>
    <x v="3"/>
    <x v="10"/>
    <x v="1"/>
    <x v="8"/>
    <n v="0"/>
    <n v="200"/>
    <n v="0"/>
    <n v="0"/>
    <n v="0"/>
    <n v="0"/>
    <n v="0"/>
    <n v="0"/>
    <n v="0"/>
  </r>
  <r>
    <x v="3"/>
    <x v="10"/>
    <x v="1"/>
    <x v="9"/>
    <n v="0"/>
    <n v="200"/>
    <n v="0"/>
    <n v="0"/>
    <n v="0"/>
    <n v="0"/>
    <n v="0"/>
    <n v="0"/>
    <n v="0"/>
  </r>
  <r>
    <x v="3"/>
    <x v="10"/>
    <x v="1"/>
    <x v="10"/>
    <n v="0"/>
    <n v="200"/>
    <n v="0"/>
    <n v="0"/>
    <n v="0"/>
    <n v="0"/>
    <n v="0"/>
    <n v="0"/>
    <n v="0"/>
  </r>
  <r>
    <x v="3"/>
    <x v="10"/>
    <x v="2"/>
    <x v="0"/>
    <n v="0"/>
    <n v="200"/>
    <n v="0"/>
    <n v="0"/>
    <n v="0"/>
    <n v="0"/>
    <n v="0"/>
    <n v="0"/>
    <n v="0"/>
  </r>
  <r>
    <x v="3"/>
    <x v="10"/>
    <x v="2"/>
    <x v="1"/>
    <n v="95.38"/>
    <n v="200"/>
    <n v="0"/>
    <n v="0.46373999999999999"/>
    <n v="0.14229"/>
    <n v="9.1980000000000006E-2"/>
    <n v="0.30820999999999998"/>
    <n v="1.5458000000000001"/>
    <n v="0"/>
  </r>
  <r>
    <x v="3"/>
    <x v="10"/>
    <x v="2"/>
    <x v="2"/>
    <n v="0"/>
    <n v="200"/>
    <n v="0"/>
    <n v="0"/>
    <n v="0"/>
    <n v="0"/>
    <n v="0"/>
    <n v="0"/>
    <n v="0"/>
  </r>
  <r>
    <x v="3"/>
    <x v="10"/>
    <x v="2"/>
    <x v="3"/>
    <n v="0"/>
    <n v="200"/>
    <n v="0"/>
    <n v="0"/>
    <n v="0"/>
    <n v="0"/>
    <n v="0"/>
    <n v="0"/>
    <n v="0"/>
  </r>
  <r>
    <x v="3"/>
    <x v="10"/>
    <x v="2"/>
    <x v="4"/>
    <n v="0"/>
    <n v="200"/>
    <n v="0"/>
    <n v="0"/>
    <n v="0"/>
    <n v="0"/>
    <n v="0"/>
    <n v="0"/>
    <n v="0"/>
  </r>
  <r>
    <x v="3"/>
    <x v="10"/>
    <x v="2"/>
    <x v="5"/>
    <n v="0"/>
    <n v="200"/>
    <n v="0"/>
    <n v="0"/>
    <n v="0"/>
    <n v="0"/>
    <n v="0"/>
    <n v="0"/>
    <n v="0"/>
  </r>
  <r>
    <x v="3"/>
    <x v="10"/>
    <x v="2"/>
    <x v="6"/>
    <n v="0"/>
    <n v="200"/>
    <n v="0"/>
    <n v="0"/>
    <n v="0"/>
    <n v="0"/>
    <n v="0"/>
    <n v="0"/>
    <n v="0"/>
  </r>
  <r>
    <x v="3"/>
    <x v="10"/>
    <x v="2"/>
    <x v="7"/>
    <n v="0"/>
    <n v="200"/>
    <n v="0"/>
    <n v="0"/>
    <n v="0"/>
    <n v="0"/>
    <n v="0"/>
    <n v="0"/>
    <n v="0"/>
  </r>
  <r>
    <x v="3"/>
    <x v="10"/>
    <x v="2"/>
    <x v="8"/>
    <n v="0"/>
    <n v="200"/>
    <n v="0"/>
    <n v="0"/>
    <n v="0"/>
    <n v="0"/>
    <n v="0"/>
    <n v="0"/>
    <n v="0"/>
  </r>
  <r>
    <x v="3"/>
    <x v="10"/>
    <x v="2"/>
    <x v="9"/>
    <n v="0"/>
    <n v="200"/>
    <n v="0"/>
    <n v="0"/>
    <n v="0"/>
    <n v="0"/>
    <n v="0"/>
    <n v="0"/>
    <n v="0"/>
  </r>
  <r>
    <x v="3"/>
    <x v="10"/>
    <x v="2"/>
    <x v="10"/>
    <n v="0"/>
    <n v="200"/>
    <n v="0"/>
    <n v="0"/>
    <n v="0"/>
    <n v="0"/>
    <n v="0"/>
    <n v="0"/>
    <n v="0"/>
  </r>
  <r>
    <x v="3"/>
    <x v="10"/>
    <x v="3"/>
    <x v="0"/>
    <n v="0"/>
    <n v="200"/>
    <n v="0"/>
    <n v="0"/>
    <n v="0"/>
    <n v="0"/>
    <n v="0"/>
    <n v="0"/>
    <n v="0"/>
  </r>
  <r>
    <x v="3"/>
    <x v="10"/>
    <x v="3"/>
    <x v="1"/>
    <n v="131.4"/>
    <n v="200"/>
    <n v="0"/>
    <n v="0.63888"/>
    <n v="0.20415"/>
    <n v="4.428E-2"/>
    <n v="0.30864999999999998"/>
    <n v="2.1295899999999999"/>
    <n v="0"/>
  </r>
  <r>
    <x v="3"/>
    <x v="10"/>
    <x v="3"/>
    <x v="2"/>
    <n v="0"/>
    <n v="200"/>
    <n v="0"/>
    <n v="0"/>
    <n v="0"/>
    <n v="0"/>
    <n v="0"/>
    <n v="0"/>
    <n v="0"/>
  </r>
  <r>
    <x v="3"/>
    <x v="10"/>
    <x v="3"/>
    <x v="3"/>
    <n v="0"/>
    <n v="200"/>
    <n v="0"/>
    <n v="0"/>
    <n v="0"/>
    <n v="0"/>
    <n v="0"/>
    <n v="0"/>
    <n v="0"/>
  </r>
  <r>
    <x v="3"/>
    <x v="10"/>
    <x v="3"/>
    <x v="4"/>
    <n v="0"/>
    <n v="200"/>
    <n v="0"/>
    <n v="0"/>
    <n v="0"/>
    <n v="0"/>
    <n v="0"/>
    <n v="0"/>
    <n v="0"/>
  </r>
  <r>
    <x v="3"/>
    <x v="10"/>
    <x v="3"/>
    <x v="5"/>
    <n v="0"/>
    <n v="200"/>
    <n v="0"/>
    <n v="0"/>
    <n v="0"/>
    <n v="0"/>
    <n v="0"/>
    <n v="0"/>
    <n v="0"/>
  </r>
  <r>
    <x v="3"/>
    <x v="10"/>
    <x v="3"/>
    <x v="6"/>
    <n v="0"/>
    <n v="200"/>
    <n v="0"/>
    <n v="0"/>
    <n v="0"/>
    <n v="0"/>
    <n v="0"/>
    <n v="0"/>
    <n v="0"/>
  </r>
  <r>
    <x v="3"/>
    <x v="10"/>
    <x v="3"/>
    <x v="7"/>
    <n v="0"/>
    <n v="200"/>
    <n v="0"/>
    <n v="0"/>
    <n v="0"/>
    <n v="0"/>
    <n v="0"/>
    <n v="0"/>
    <n v="0"/>
  </r>
  <r>
    <x v="3"/>
    <x v="10"/>
    <x v="3"/>
    <x v="8"/>
    <n v="0"/>
    <n v="200"/>
    <n v="0"/>
    <n v="0"/>
    <n v="0"/>
    <n v="0"/>
    <n v="0"/>
    <n v="0"/>
    <n v="0"/>
  </r>
  <r>
    <x v="3"/>
    <x v="10"/>
    <x v="3"/>
    <x v="9"/>
    <n v="0"/>
    <n v="200"/>
    <n v="0"/>
    <n v="0"/>
    <n v="0"/>
    <n v="0"/>
    <n v="0"/>
    <n v="0"/>
    <n v="0"/>
  </r>
  <r>
    <x v="3"/>
    <x v="10"/>
    <x v="3"/>
    <x v="10"/>
    <n v="0.02"/>
    <n v="200"/>
    <n v="0"/>
    <n v="1.1E-4"/>
    <n v="9.0000000000000006E-5"/>
    <n v="0"/>
    <n v="1.0000000000000001E-5"/>
    <n v="3.8000000000000002E-4"/>
    <n v="0"/>
  </r>
  <r>
    <x v="3"/>
    <x v="10"/>
    <x v="4"/>
    <x v="0"/>
    <n v="0"/>
    <n v="200"/>
    <n v="0"/>
    <n v="0"/>
    <n v="0"/>
    <n v="0"/>
    <n v="0"/>
    <n v="0"/>
    <n v="0"/>
  </r>
  <r>
    <x v="3"/>
    <x v="10"/>
    <x v="4"/>
    <x v="1"/>
    <n v="52.1"/>
    <n v="200"/>
    <n v="0"/>
    <n v="0.25330999999999998"/>
    <n v="7.689E-2"/>
    <n v="2.869E-2"/>
    <n v="3.0099999999999998E-2"/>
    <n v="0.84436"/>
    <n v="0"/>
  </r>
  <r>
    <x v="3"/>
    <x v="10"/>
    <x v="4"/>
    <x v="2"/>
    <n v="0"/>
    <n v="200"/>
    <n v="0"/>
    <n v="0"/>
    <n v="0"/>
    <n v="0"/>
    <n v="0"/>
    <n v="0"/>
    <n v="0"/>
  </r>
  <r>
    <x v="3"/>
    <x v="10"/>
    <x v="4"/>
    <x v="3"/>
    <n v="0"/>
    <n v="200"/>
    <n v="0"/>
    <n v="0"/>
    <n v="0"/>
    <n v="0"/>
    <n v="0"/>
    <n v="0"/>
    <n v="0"/>
  </r>
  <r>
    <x v="3"/>
    <x v="10"/>
    <x v="4"/>
    <x v="4"/>
    <n v="0"/>
    <n v="200"/>
    <n v="0"/>
    <n v="0"/>
    <n v="0"/>
    <n v="0"/>
    <n v="0"/>
    <n v="0"/>
    <n v="0"/>
  </r>
  <r>
    <x v="3"/>
    <x v="10"/>
    <x v="4"/>
    <x v="5"/>
    <n v="0"/>
    <n v="200"/>
    <n v="0"/>
    <n v="0"/>
    <n v="0"/>
    <n v="0"/>
    <n v="0"/>
    <n v="0"/>
    <n v="0"/>
  </r>
  <r>
    <x v="3"/>
    <x v="10"/>
    <x v="4"/>
    <x v="6"/>
    <n v="0.13"/>
    <n v="200"/>
    <n v="0"/>
    <n v="6.3000000000000003E-4"/>
    <n v="0"/>
    <n v="1.0000000000000001E-5"/>
    <n v="1.7000000000000001E-4"/>
    <n v="2.1099999999999999E-3"/>
    <n v="0"/>
  </r>
  <r>
    <x v="3"/>
    <x v="10"/>
    <x v="4"/>
    <x v="7"/>
    <n v="0"/>
    <n v="200"/>
    <n v="0"/>
    <n v="0"/>
    <n v="0"/>
    <n v="0"/>
    <n v="0"/>
    <n v="0"/>
    <n v="0"/>
  </r>
  <r>
    <x v="3"/>
    <x v="10"/>
    <x v="4"/>
    <x v="8"/>
    <n v="0"/>
    <n v="200"/>
    <n v="0"/>
    <n v="0"/>
    <n v="0"/>
    <n v="0"/>
    <n v="0"/>
    <n v="0"/>
    <n v="0"/>
  </r>
  <r>
    <x v="3"/>
    <x v="10"/>
    <x v="4"/>
    <x v="9"/>
    <n v="0"/>
    <n v="200"/>
    <n v="0"/>
    <n v="0"/>
    <n v="0"/>
    <n v="0"/>
    <n v="0"/>
    <n v="0"/>
    <n v="0"/>
  </r>
  <r>
    <x v="3"/>
    <x v="10"/>
    <x v="4"/>
    <x v="10"/>
    <n v="0"/>
    <n v="200"/>
    <n v="0"/>
    <n v="0"/>
    <n v="0"/>
    <n v="0"/>
    <n v="0"/>
    <n v="0"/>
    <n v="0"/>
  </r>
  <r>
    <x v="3"/>
    <x v="10"/>
    <x v="5"/>
    <x v="0"/>
    <n v="0"/>
    <n v="200"/>
    <n v="0"/>
    <n v="0"/>
    <n v="0"/>
    <n v="0"/>
    <n v="0"/>
    <n v="0"/>
    <n v="0"/>
  </r>
  <r>
    <x v="3"/>
    <x v="10"/>
    <x v="5"/>
    <x v="1"/>
    <n v="-0.01"/>
    <n v="200"/>
    <n v="0"/>
    <n v="-4.0000000000000003E-5"/>
    <n v="-1.0000000000000001E-5"/>
    <n v="0"/>
    <n v="-1.0000000000000001E-5"/>
    <n v="-1.2E-4"/>
    <n v="0"/>
  </r>
  <r>
    <x v="3"/>
    <x v="10"/>
    <x v="5"/>
    <x v="2"/>
    <n v="0"/>
    <n v="200"/>
    <n v="0"/>
    <n v="0"/>
    <n v="0"/>
    <n v="0"/>
    <n v="0"/>
    <n v="0"/>
    <n v="0"/>
  </r>
  <r>
    <x v="3"/>
    <x v="10"/>
    <x v="5"/>
    <x v="3"/>
    <n v="0"/>
    <n v="200"/>
    <n v="0"/>
    <n v="0"/>
    <n v="0"/>
    <n v="0"/>
    <n v="0"/>
    <n v="0"/>
    <n v="0"/>
  </r>
  <r>
    <x v="3"/>
    <x v="10"/>
    <x v="5"/>
    <x v="4"/>
    <n v="0"/>
    <n v="200"/>
    <n v="0"/>
    <n v="0"/>
    <n v="0"/>
    <n v="0"/>
    <n v="0"/>
    <n v="0"/>
    <n v="0"/>
  </r>
  <r>
    <x v="3"/>
    <x v="10"/>
    <x v="5"/>
    <x v="5"/>
    <n v="0"/>
    <n v="200"/>
    <n v="0"/>
    <n v="0"/>
    <n v="0"/>
    <n v="0"/>
    <n v="0"/>
    <n v="0"/>
    <n v="0"/>
  </r>
  <r>
    <x v="3"/>
    <x v="10"/>
    <x v="5"/>
    <x v="6"/>
    <n v="0"/>
    <n v="200"/>
    <n v="0"/>
    <n v="0"/>
    <n v="0"/>
    <n v="0"/>
    <n v="0"/>
    <n v="0"/>
    <n v="0"/>
  </r>
  <r>
    <x v="3"/>
    <x v="10"/>
    <x v="5"/>
    <x v="7"/>
    <n v="0"/>
    <n v="200"/>
    <n v="0"/>
    <n v="0"/>
    <n v="0"/>
    <n v="0"/>
    <n v="0"/>
    <n v="0"/>
    <n v="0"/>
  </r>
  <r>
    <x v="3"/>
    <x v="10"/>
    <x v="5"/>
    <x v="8"/>
    <n v="0"/>
    <n v="200"/>
    <n v="0"/>
    <n v="0"/>
    <n v="0"/>
    <n v="0"/>
    <n v="0"/>
    <n v="0"/>
    <n v="0"/>
  </r>
  <r>
    <x v="3"/>
    <x v="10"/>
    <x v="5"/>
    <x v="9"/>
    <n v="0"/>
    <n v="200"/>
    <n v="0"/>
    <n v="0"/>
    <n v="0"/>
    <n v="0"/>
    <n v="0"/>
    <n v="0"/>
    <n v="0"/>
  </r>
  <r>
    <x v="3"/>
    <x v="10"/>
    <x v="5"/>
    <x v="10"/>
    <n v="0"/>
    <n v="200"/>
    <n v="0"/>
    <n v="0"/>
    <n v="0"/>
    <n v="0"/>
    <n v="0"/>
    <n v="0"/>
    <n v="0"/>
  </r>
  <r>
    <x v="3"/>
    <x v="10"/>
    <x v="6"/>
    <x v="0"/>
    <n v="0"/>
    <n v="200"/>
    <n v="0"/>
    <n v="0"/>
    <n v="0"/>
    <n v="0"/>
    <n v="0"/>
    <n v="0"/>
    <n v="0"/>
  </r>
  <r>
    <x v="3"/>
    <x v="10"/>
    <x v="6"/>
    <x v="1"/>
    <n v="0"/>
    <n v="200"/>
    <n v="0"/>
    <n v="0"/>
    <n v="0"/>
    <n v="0"/>
    <n v="0"/>
    <n v="0"/>
    <n v="0"/>
  </r>
  <r>
    <x v="3"/>
    <x v="10"/>
    <x v="6"/>
    <x v="2"/>
    <n v="0"/>
    <n v="200"/>
    <n v="0"/>
    <n v="0"/>
    <n v="0"/>
    <n v="0"/>
    <n v="0"/>
    <n v="0"/>
    <n v="0"/>
  </r>
  <r>
    <x v="3"/>
    <x v="10"/>
    <x v="6"/>
    <x v="3"/>
    <n v="0"/>
    <n v="200"/>
    <n v="0"/>
    <n v="0"/>
    <n v="0"/>
    <n v="0"/>
    <n v="0"/>
    <n v="0"/>
    <n v="0"/>
  </r>
  <r>
    <x v="3"/>
    <x v="10"/>
    <x v="6"/>
    <x v="4"/>
    <n v="0"/>
    <n v="200"/>
    <n v="0"/>
    <n v="0"/>
    <n v="0"/>
    <n v="0"/>
    <n v="0"/>
    <n v="0"/>
    <n v="0"/>
  </r>
  <r>
    <x v="3"/>
    <x v="10"/>
    <x v="6"/>
    <x v="5"/>
    <n v="0"/>
    <n v="200"/>
    <n v="0"/>
    <n v="0"/>
    <n v="0"/>
    <n v="0"/>
    <n v="0"/>
    <n v="0"/>
    <n v="0"/>
  </r>
  <r>
    <x v="3"/>
    <x v="10"/>
    <x v="6"/>
    <x v="6"/>
    <n v="0"/>
    <n v="200"/>
    <n v="0"/>
    <n v="0"/>
    <n v="0"/>
    <n v="0"/>
    <n v="0"/>
    <n v="0"/>
    <n v="0"/>
  </r>
  <r>
    <x v="3"/>
    <x v="10"/>
    <x v="6"/>
    <x v="7"/>
    <n v="0"/>
    <n v="200"/>
    <n v="0"/>
    <n v="0"/>
    <n v="0"/>
    <n v="0"/>
    <n v="0"/>
    <n v="0"/>
    <n v="0"/>
  </r>
  <r>
    <x v="3"/>
    <x v="10"/>
    <x v="6"/>
    <x v="8"/>
    <n v="0"/>
    <n v="200"/>
    <n v="0"/>
    <n v="0"/>
    <n v="0"/>
    <n v="0"/>
    <n v="0"/>
    <n v="0"/>
    <n v="0"/>
  </r>
  <r>
    <x v="3"/>
    <x v="10"/>
    <x v="6"/>
    <x v="9"/>
    <n v="0"/>
    <n v="200"/>
    <n v="0"/>
    <n v="0"/>
    <n v="0"/>
    <n v="0"/>
    <n v="0"/>
    <n v="0"/>
    <n v="0"/>
  </r>
  <r>
    <x v="3"/>
    <x v="10"/>
    <x v="6"/>
    <x v="10"/>
    <n v="0"/>
    <n v="200"/>
    <n v="0"/>
    <n v="0"/>
    <n v="0"/>
    <n v="0"/>
    <n v="0"/>
    <n v="0"/>
    <n v="0"/>
  </r>
  <r>
    <x v="3"/>
    <x v="10"/>
    <x v="7"/>
    <x v="0"/>
    <n v="0"/>
    <n v="200"/>
    <n v="0"/>
    <n v="0"/>
    <n v="0"/>
    <n v="0"/>
    <n v="0"/>
    <n v="0"/>
    <n v="0"/>
  </r>
  <r>
    <x v="3"/>
    <x v="10"/>
    <x v="7"/>
    <x v="1"/>
    <n v="0"/>
    <n v="200"/>
    <n v="0"/>
    <n v="0"/>
    <n v="0"/>
    <n v="0"/>
    <n v="0"/>
    <n v="0"/>
    <n v="0"/>
  </r>
  <r>
    <x v="3"/>
    <x v="10"/>
    <x v="7"/>
    <x v="2"/>
    <n v="0"/>
    <n v="200"/>
    <n v="0"/>
    <n v="0"/>
    <n v="0"/>
    <n v="0"/>
    <n v="0"/>
    <n v="0"/>
    <n v="0"/>
  </r>
  <r>
    <x v="3"/>
    <x v="10"/>
    <x v="7"/>
    <x v="3"/>
    <n v="0"/>
    <n v="200"/>
    <n v="0"/>
    <n v="0"/>
    <n v="0"/>
    <n v="0"/>
    <n v="0"/>
    <n v="0"/>
    <n v="0"/>
  </r>
  <r>
    <x v="3"/>
    <x v="10"/>
    <x v="7"/>
    <x v="4"/>
    <n v="0"/>
    <n v="200"/>
    <n v="0"/>
    <n v="0"/>
    <n v="0"/>
    <n v="0"/>
    <n v="0"/>
    <n v="0"/>
    <n v="0"/>
  </r>
  <r>
    <x v="3"/>
    <x v="10"/>
    <x v="7"/>
    <x v="5"/>
    <n v="0"/>
    <n v="200"/>
    <n v="0"/>
    <n v="0"/>
    <n v="0"/>
    <n v="0"/>
    <n v="0"/>
    <n v="0"/>
    <n v="0"/>
  </r>
  <r>
    <x v="3"/>
    <x v="10"/>
    <x v="7"/>
    <x v="6"/>
    <n v="0"/>
    <n v="200"/>
    <n v="0"/>
    <n v="0"/>
    <n v="0"/>
    <n v="0"/>
    <n v="0"/>
    <n v="0"/>
    <n v="0"/>
  </r>
  <r>
    <x v="3"/>
    <x v="10"/>
    <x v="7"/>
    <x v="7"/>
    <n v="0"/>
    <n v="200"/>
    <n v="0"/>
    <n v="0"/>
    <n v="0"/>
    <n v="0"/>
    <n v="0"/>
    <n v="0"/>
    <n v="0"/>
  </r>
  <r>
    <x v="3"/>
    <x v="10"/>
    <x v="7"/>
    <x v="8"/>
    <n v="0"/>
    <n v="200"/>
    <n v="0"/>
    <n v="0"/>
    <n v="0"/>
    <n v="0"/>
    <n v="0"/>
    <n v="0"/>
    <n v="0"/>
  </r>
  <r>
    <x v="3"/>
    <x v="10"/>
    <x v="7"/>
    <x v="9"/>
    <n v="0"/>
    <n v="200"/>
    <n v="0"/>
    <n v="0"/>
    <n v="0"/>
    <n v="0"/>
    <n v="0"/>
    <n v="0"/>
    <n v="0"/>
  </r>
  <r>
    <x v="3"/>
    <x v="10"/>
    <x v="7"/>
    <x v="10"/>
    <n v="0"/>
    <n v="200"/>
    <n v="0"/>
    <n v="0"/>
    <n v="0"/>
    <n v="0"/>
    <n v="0"/>
    <n v="0"/>
    <n v="0"/>
  </r>
  <r>
    <x v="3"/>
    <x v="10"/>
    <x v="8"/>
    <x v="0"/>
    <n v="0"/>
    <n v="200"/>
    <n v="0"/>
    <n v="0"/>
    <n v="0"/>
    <n v="0"/>
    <n v="0"/>
    <n v="0"/>
    <n v="0"/>
  </r>
  <r>
    <x v="3"/>
    <x v="10"/>
    <x v="8"/>
    <x v="1"/>
    <n v="29.21"/>
    <n v="200"/>
    <n v="0"/>
    <n v="0.14199999999999999"/>
    <n v="0.1057"/>
    <n v="5.1999999999999998E-3"/>
    <n v="1.8380000000000001E-2"/>
    <n v="0.47332999999999997"/>
    <n v="0"/>
  </r>
  <r>
    <x v="3"/>
    <x v="10"/>
    <x v="8"/>
    <x v="2"/>
    <n v="0"/>
    <n v="200"/>
    <n v="0"/>
    <n v="0"/>
    <n v="0"/>
    <n v="0"/>
    <n v="0"/>
    <n v="0"/>
    <n v="0"/>
  </r>
  <r>
    <x v="3"/>
    <x v="10"/>
    <x v="8"/>
    <x v="3"/>
    <n v="0"/>
    <n v="200"/>
    <n v="0"/>
    <n v="0"/>
    <n v="0"/>
    <n v="0"/>
    <n v="0"/>
    <n v="0"/>
    <n v="0"/>
  </r>
  <r>
    <x v="3"/>
    <x v="10"/>
    <x v="8"/>
    <x v="4"/>
    <n v="0"/>
    <n v="200"/>
    <n v="0"/>
    <n v="0"/>
    <n v="0"/>
    <n v="0"/>
    <n v="0"/>
    <n v="0"/>
    <n v="0"/>
  </r>
  <r>
    <x v="3"/>
    <x v="10"/>
    <x v="8"/>
    <x v="5"/>
    <n v="0"/>
    <n v="200"/>
    <n v="0"/>
    <n v="0"/>
    <n v="0"/>
    <n v="0"/>
    <n v="0"/>
    <n v="0"/>
    <n v="0"/>
  </r>
  <r>
    <x v="3"/>
    <x v="10"/>
    <x v="8"/>
    <x v="6"/>
    <n v="47.22"/>
    <n v="200"/>
    <n v="0"/>
    <n v="0.22958000000000001"/>
    <n v="0"/>
    <n v="7.1440000000000003E-2"/>
    <n v="8.949E-2"/>
    <n v="0.76527000000000001"/>
    <n v="0"/>
  </r>
  <r>
    <x v="3"/>
    <x v="10"/>
    <x v="8"/>
    <x v="7"/>
    <n v="0"/>
    <n v="200"/>
    <n v="0"/>
    <n v="0"/>
    <n v="0"/>
    <n v="0"/>
    <n v="0"/>
    <n v="0"/>
    <n v="0"/>
  </r>
  <r>
    <x v="3"/>
    <x v="10"/>
    <x v="8"/>
    <x v="8"/>
    <n v="0"/>
    <n v="200"/>
    <n v="0"/>
    <n v="0"/>
    <n v="0"/>
    <n v="0"/>
    <n v="0"/>
    <n v="0"/>
    <n v="0"/>
  </r>
  <r>
    <x v="3"/>
    <x v="10"/>
    <x v="8"/>
    <x v="9"/>
    <n v="0"/>
    <n v="200"/>
    <n v="0"/>
    <n v="0"/>
    <n v="0"/>
    <n v="0"/>
    <n v="0"/>
    <n v="0"/>
    <n v="0"/>
  </r>
  <r>
    <x v="3"/>
    <x v="10"/>
    <x v="8"/>
    <x v="10"/>
    <n v="0"/>
    <n v="200"/>
    <n v="0"/>
    <n v="0"/>
    <n v="0"/>
    <n v="0"/>
    <n v="0"/>
    <n v="0"/>
    <n v="0"/>
  </r>
  <r>
    <x v="3"/>
    <x v="11"/>
    <x v="0"/>
    <x v="0"/>
    <n v="0"/>
    <n v="200"/>
    <n v="0"/>
    <n v="0"/>
    <n v="0"/>
    <n v="0"/>
    <n v="0"/>
    <n v="0"/>
    <n v="0"/>
  </r>
  <r>
    <x v="3"/>
    <x v="11"/>
    <x v="0"/>
    <x v="1"/>
    <n v="0"/>
    <n v="200"/>
    <n v="0"/>
    <n v="0"/>
    <n v="0"/>
    <n v="0"/>
    <n v="0"/>
    <n v="0"/>
    <n v="0"/>
  </r>
  <r>
    <x v="3"/>
    <x v="11"/>
    <x v="0"/>
    <x v="2"/>
    <n v="0"/>
    <n v="200"/>
    <n v="0"/>
    <n v="0"/>
    <n v="0"/>
    <n v="0"/>
    <n v="0"/>
    <n v="0"/>
    <n v="0"/>
  </r>
  <r>
    <x v="3"/>
    <x v="11"/>
    <x v="0"/>
    <x v="3"/>
    <n v="0"/>
    <n v="200"/>
    <n v="0"/>
    <n v="0"/>
    <n v="0"/>
    <n v="0"/>
    <n v="0"/>
    <n v="0"/>
    <n v="0"/>
  </r>
  <r>
    <x v="3"/>
    <x v="11"/>
    <x v="0"/>
    <x v="4"/>
    <n v="0"/>
    <n v="200"/>
    <n v="0"/>
    <n v="0"/>
    <n v="0"/>
    <n v="0"/>
    <n v="0"/>
    <n v="0"/>
    <n v="0"/>
  </r>
  <r>
    <x v="3"/>
    <x v="11"/>
    <x v="0"/>
    <x v="5"/>
    <n v="0"/>
    <n v="200"/>
    <n v="0"/>
    <n v="0"/>
    <n v="0"/>
    <n v="0"/>
    <n v="0"/>
    <n v="0"/>
    <n v="0"/>
  </r>
  <r>
    <x v="3"/>
    <x v="11"/>
    <x v="0"/>
    <x v="6"/>
    <n v="0"/>
    <n v="200"/>
    <n v="0"/>
    <n v="0"/>
    <n v="0"/>
    <n v="0"/>
    <n v="0"/>
    <n v="0"/>
    <n v="0"/>
  </r>
  <r>
    <x v="3"/>
    <x v="11"/>
    <x v="0"/>
    <x v="7"/>
    <n v="0"/>
    <n v="200"/>
    <n v="0"/>
    <n v="0"/>
    <n v="0"/>
    <n v="0"/>
    <n v="0"/>
    <n v="0"/>
    <n v="0"/>
  </r>
  <r>
    <x v="3"/>
    <x v="11"/>
    <x v="0"/>
    <x v="8"/>
    <n v="0"/>
    <n v="200"/>
    <n v="0"/>
    <n v="0"/>
    <n v="0"/>
    <n v="0"/>
    <n v="0"/>
    <n v="0"/>
    <n v="0"/>
  </r>
  <r>
    <x v="3"/>
    <x v="11"/>
    <x v="0"/>
    <x v="9"/>
    <n v="0"/>
    <n v="200"/>
    <n v="0"/>
    <n v="0"/>
    <n v="0"/>
    <n v="0"/>
    <n v="0"/>
    <n v="0"/>
    <n v="0"/>
  </r>
  <r>
    <x v="3"/>
    <x v="11"/>
    <x v="0"/>
    <x v="10"/>
    <n v="0"/>
    <n v="200"/>
    <n v="0"/>
    <n v="0"/>
    <n v="0"/>
    <n v="0"/>
    <n v="0"/>
    <n v="0"/>
    <n v="0"/>
  </r>
  <r>
    <x v="3"/>
    <x v="11"/>
    <x v="1"/>
    <x v="0"/>
    <n v="0"/>
    <n v="200"/>
    <n v="0"/>
    <n v="-2.0000000000000002E-5"/>
    <n v="-1.0000000000000001E-5"/>
    <n v="0"/>
    <n v="-1.0000000000000001E-5"/>
    <n v="-8.0000000000000007E-5"/>
    <n v="0"/>
  </r>
  <r>
    <x v="3"/>
    <x v="11"/>
    <x v="1"/>
    <x v="1"/>
    <n v="1.58"/>
    <n v="200"/>
    <n v="0"/>
    <n v="7.6800000000000002E-3"/>
    <n v="1.98E-3"/>
    <n v="1.2600000000000001E-3"/>
    <n v="4.9100000000000003E-3"/>
    <n v="2.5579999999999999E-2"/>
    <n v="0"/>
  </r>
  <r>
    <x v="3"/>
    <x v="11"/>
    <x v="1"/>
    <x v="2"/>
    <n v="0"/>
    <n v="200"/>
    <n v="0"/>
    <n v="0"/>
    <n v="0"/>
    <n v="0"/>
    <n v="0"/>
    <n v="0"/>
    <n v="0"/>
  </r>
  <r>
    <x v="3"/>
    <x v="11"/>
    <x v="1"/>
    <x v="3"/>
    <n v="0"/>
    <n v="200"/>
    <n v="0"/>
    <n v="0"/>
    <n v="0"/>
    <n v="0"/>
    <n v="0"/>
    <n v="0"/>
    <n v="0"/>
  </r>
  <r>
    <x v="3"/>
    <x v="11"/>
    <x v="1"/>
    <x v="4"/>
    <n v="0"/>
    <n v="200"/>
    <n v="0"/>
    <n v="0"/>
    <n v="0"/>
    <n v="0"/>
    <n v="0"/>
    <n v="0"/>
    <n v="0"/>
  </r>
  <r>
    <x v="3"/>
    <x v="11"/>
    <x v="1"/>
    <x v="5"/>
    <n v="0"/>
    <n v="200"/>
    <n v="0"/>
    <n v="0"/>
    <n v="0"/>
    <n v="0"/>
    <n v="0"/>
    <n v="0"/>
    <n v="0"/>
  </r>
  <r>
    <x v="3"/>
    <x v="11"/>
    <x v="1"/>
    <x v="6"/>
    <n v="0"/>
    <n v="200"/>
    <n v="0"/>
    <n v="0"/>
    <n v="0"/>
    <n v="0"/>
    <n v="0"/>
    <n v="0"/>
    <n v="0"/>
  </r>
  <r>
    <x v="3"/>
    <x v="11"/>
    <x v="1"/>
    <x v="7"/>
    <n v="0"/>
    <n v="200"/>
    <n v="0"/>
    <n v="0"/>
    <n v="0"/>
    <n v="0"/>
    <n v="0"/>
    <n v="0"/>
    <n v="0"/>
  </r>
  <r>
    <x v="3"/>
    <x v="11"/>
    <x v="1"/>
    <x v="8"/>
    <n v="0"/>
    <n v="200"/>
    <n v="0"/>
    <n v="0"/>
    <n v="0"/>
    <n v="0"/>
    <n v="0"/>
    <n v="0"/>
    <n v="0"/>
  </r>
  <r>
    <x v="3"/>
    <x v="11"/>
    <x v="1"/>
    <x v="9"/>
    <n v="0"/>
    <n v="200"/>
    <n v="0"/>
    <n v="0"/>
    <n v="0"/>
    <n v="0"/>
    <n v="0"/>
    <n v="0"/>
    <n v="0"/>
  </r>
  <r>
    <x v="3"/>
    <x v="11"/>
    <x v="1"/>
    <x v="10"/>
    <n v="0"/>
    <n v="200"/>
    <n v="0"/>
    <n v="0"/>
    <n v="0"/>
    <n v="0"/>
    <n v="0"/>
    <n v="0"/>
    <n v="0"/>
  </r>
  <r>
    <x v="3"/>
    <x v="11"/>
    <x v="2"/>
    <x v="0"/>
    <n v="0"/>
    <n v="200"/>
    <n v="0"/>
    <n v="0"/>
    <n v="0"/>
    <n v="0"/>
    <n v="0"/>
    <n v="0"/>
    <n v="0"/>
  </r>
  <r>
    <x v="3"/>
    <x v="11"/>
    <x v="2"/>
    <x v="1"/>
    <n v="95.38"/>
    <n v="200"/>
    <n v="0"/>
    <n v="0.46373999999999999"/>
    <n v="0.14229"/>
    <n v="9.1980000000000006E-2"/>
    <n v="0.30820999999999998"/>
    <n v="1.5458000000000001"/>
    <n v="0"/>
  </r>
  <r>
    <x v="3"/>
    <x v="11"/>
    <x v="2"/>
    <x v="2"/>
    <n v="0"/>
    <n v="200"/>
    <n v="0"/>
    <n v="0"/>
    <n v="0"/>
    <n v="0"/>
    <n v="0"/>
    <n v="0"/>
    <n v="0"/>
  </r>
  <r>
    <x v="3"/>
    <x v="11"/>
    <x v="2"/>
    <x v="3"/>
    <n v="0"/>
    <n v="200"/>
    <n v="0"/>
    <n v="0"/>
    <n v="0"/>
    <n v="0"/>
    <n v="0"/>
    <n v="0"/>
    <n v="0"/>
  </r>
  <r>
    <x v="3"/>
    <x v="11"/>
    <x v="2"/>
    <x v="4"/>
    <n v="0"/>
    <n v="200"/>
    <n v="0"/>
    <n v="0"/>
    <n v="0"/>
    <n v="0"/>
    <n v="0"/>
    <n v="0"/>
    <n v="0"/>
  </r>
  <r>
    <x v="3"/>
    <x v="11"/>
    <x v="2"/>
    <x v="5"/>
    <n v="0"/>
    <n v="200"/>
    <n v="0"/>
    <n v="0"/>
    <n v="0"/>
    <n v="0"/>
    <n v="0"/>
    <n v="0"/>
    <n v="0"/>
  </r>
  <r>
    <x v="3"/>
    <x v="11"/>
    <x v="2"/>
    <x v="6"/>
    <n v="0"/>
    <n v="200"/>
    <n v="0"/>
    <n v="0"/>
    <n v="0"/>
    <n v="0"/>
    <n v="0"/>
    <n v="0"/>
    <n v="0"/>
  </r>
  <r>
    <x v="3"/>
    <x v="11"/>
    <x v="2"/>
    <x v="7"/>
    <n v="0"/>
    <n v="200"/>
    <n v="0"/>
    <n v="0"/>
    <n v="0"/>
    <n v="0"/>
    <n v="0"/>
    <n v="0"/>
    <n v="0"/>
  </r>
  <r>
    <x v="3"/>
    <x v="11"/>
    <x v="2"/>
    <x v="8"/>
    <n v="0"/>
    <n v="200"/>
    <n v="0"/>
    <n v="0"/>
    <n v="0"/>
    <n v="0"/>
    <n v="0"/>
    <n v="0"/>
    <n v="0"/>
  </r>
  <r>
    <x v="3"/>
    <x v="11"/>
    <x v="2"/>
    <x v="9"/>
    <n v="0"/>
    <n v="200"/>
    <n v="0"/>
    <n v="0"/>
    <n v="0"/>
    <n v="0"/>
    <n v="0"/>
    <n v="0"/>
    <n v="0"/>
  </r>
  <r>
    <x v="3"/>
    <x v="11"/>
    <x v="2"/>
    <x v="10"/>
    <n v="0"/>
    <n v="200"/>
    <n v="0"/>
    <n v="0"/>
    <n v="0"/>
    <n v="0"/>
    <n v="0"/>
    <n v="0"/>
    <n v="0"/>
  </r>
  <r>
    <x v="3"/>
    <x v="11"/>
    <x v="3"/>
    <x v="0"/>
    <n v="0"/>
    <n v="200"/>
    <n v="0"/>
    <n v="0"/>
    <n v="0"/>
    <n v="0"/>
    <n v="0"/>
    <n v="0"/>
    <n v="0"/>
  </r>
  <r>
    <x v="3"/>
    <x v="11"/>
    <x v="3"/>
    <x v="1"/>
    <n v="131.4"/>
    <n v="200"/>
    <n v="0"/>
    <n v="0.63888"/>
    <n v="0.20415"/>
    <n v="4.428E-2"/>
    <n v="0.30864999999999998"/>
    <n v="2.1295899999999999"/>
    <n v="0"/>
  </r>
  <r>
    <x v="3"/>
    <x v="11"/>
    <x v="3"/>
    <x v="2"/>
    <n v="0"/>
    <n v="200"/>
    <n v="0"/>
    <n v="0"/>
    <n v="0"/>
    <n v="0"/>
    <n v="0"/>
    <n v="0"/>
    <n v="0"/>
  </r>
  <r>
    <x v="3"/>
    <x v="11"/>
    <x v="3"/>
    <x v="3"/>
    <n v="0"/>
    <n v="200"/>
    <n v="0"/>
    <n v="0"/>
    <n v="0"/>
    <n v="0"/>
    <n v="0"/>
    <n v="0"/>
    <n v="0"/>
  </r>
  <r>
    <x v="3"/>
    <x v="11"/>
    <x v="3"/>
    <x v="4"/>
    <n v="0"/>
    <n v="200"/>
    <n v="0"/>
    <n v="0"/>
    <n v="0"/>
    <n v="0"/>
    <n v="0"/>
    <n v="0"/>
    <n v="0"/>
  </r>
  <r>
    <x v="3"/>
    <x v="11"/>
    <x v="3"/>
    <x v="5"/>
    <n v="0"/>
    <n v="200"/>
    <n v="0"/>
    <n v="0"/>
    <n v="0"/>
    <n v="0"/>
    <n v="0"/>
    <n v="0"/>
    <n v="0"/>
  </r>
  <r>
    <x v="3"/>
    <x v="11"/>
    <x v="3"/>
    <x v="6"/>
    <n v="0"/>
    <n v="200"/>
    <n v="0"/>
    <n v="0"/>
    <n v="0"/>
    <n v="0"/>
    <n v="0"/>
    <n v="0"/>
    <n v="0"/>
  </r>
  <r>
    <x v="3"/>
    <x v="11"/>
    <x v="3"/>
    <x v="7"/>
    <n v="0"/>
    <n v="200"/>
    <n v="0"/>
    <n v="0"/>
    <n v="0"/>
    <n v="0"/>
    <n v="0"/>
    <n v="0"/>
    <n v="0"/>
  </r>
  <r>
    <x v="3"/>
    <x v="11"/>
    <x v="3"/>
    <x v="8"/>
    <n v="0"/>
    <n v="200"/>
    <n v="0"/>
    <n v="0"/>
    <n v="0"/>
    <n v="0"/>
    <n v="0"/>
    <n v="0"/>
    <n v="0"/>
  </r>
  <r>
    <x v="3"/>
    <x v="11"/>
    <x v="3"/>
    <x v="9"/>
    <n v="0"/>
    <n v="200"/>
    <n v="0"/>
    <n v="0"/>
    <n v="0"/>
    <n v="0"/>
    <n v="0"/>
    <n v="0"/>
    <n v="0"/>
  </r>
  <r>
    <x v="3"/>
    <x v="11"/>
    <x v="3"/>
    <x v="10"/>
    <n v="0.02"/>
    <n v="200"/>
    <n v="0"/>
    <n v="1.1E-4"/>
    <n v="9.0000000000000006E-5"/>
    <n v="0"/>
    <n v="1.0000000000000001E-5"/>
    <n v="3.8000000000000002E-4"/>
    <n v="0"/>
  </r>
  <r>
    <x v="3"/>
    <x v="11"/>
    <x v="4"/>
    <x v="0"/>
    <n v="0"/>
    <n v="200"/>
    <n v="0"/>
    <n v="0"/>
    <n v="0"/>
    <n v="0"/>
    <n v="0"/>
    <n v="0"/>
    <n v="0"/>
  </r>
  <r>
    <x v="3"/>
    <x v="11"/>
    <x v="4"/>
    <x v="1"/>
    <n v="52.1"/>
    <n v="200"/>
    <n v="0"/>
    <n v="0.25330999999999998"/>
    <n v="7.689E-2"/>
    <n v="2.869E-2"/>
    <n v="3.0099999999999998E-2"/>
    <n v="0.84436"/>
    <n v="0"/>
  </r>
  <r>
    <x v="3"/>
    <x v="11"/>
    <x v="4"/>
    <x v="2"/>
    <n v="0"/>
    <n v="200"/>
    <n v="0"/>
    <n v="0"/>
    <n v="0"/>
    <n v="0"/>
    <n v="0"/>
    <n v="0"/>
    <n v="0"/>
  </r>
  <r>
    <x v="3"/>
    <x v="11"/>
    <x v="4"/>
    <x v="3"/>
    <n v="0"/>
    <n v="200"/>
    <n v="0"/>
    <n v="0"/>
    <n v="0"/>
    <n v="0"/>
    <n v="0"/>
    <n v="0"/>
    <n v="0"/>
  </r>
  <r>
    <x v="3"/>
    <x v="11"/>
    <x v="4"/>
    <x v="4"/>
    <n v="0"/>
    <n v="200"/>
    <n v="0"/>
    <n v="0"/>
    <n v="0"/>
    <n v="0"/>
    <n v="0"/>
    <n v="0"/>
    <n v="0"/>
  </r>
  <r>
    <x v="3"/>
    <x v="11"/>
    <x v="4"/>
    <x v="5"/>
    <n v="0"/>
    <n v="200"/>
    <n v="0"/>
    <n v="0"/>
    <n v="0"/>
    <n v="0"/>
    <n v="0"/>
    <n v="0"/>
    <n v="0"/>
  </r>
  <r>
    <x v="3"/>
    <x v="11"/>
    <x v="4"/>
    <x v="6"/>
    <n v="0.13"/>
    <n v="200"/>
    <n v="0"/>
    <n v="6.3000000000000003E-4"/>
    <n v="0"/>
    <n v="1.0000000000000001E-5"/>
    <n v="1.7000000000000001E-4"/>
    <n v="2.1099999999999999E-3"/>
    <n v="0"/>
  </r>
  <r>
    <x v="3"/>
    <x v="11"/>
    <x v="4"/>
    <x v="7"/>
    <n v="0"/>
    <n v="200"/>
    <n v="0"/>
    <n v="0"/>
    <n v="0"/>
    <n v="0"/>
    <n v="0"/>
    <n v="0"/>
    <n v="0"/>
  </r>
  <r>
    <x v="3"/>
    <x v="11"/>
    <x v="4"/>
    <x v="8"/>
    <n v="0"/>
    <n v="200"/>
    <n v="0"/>
    <n v="0"/>
    <n v="0"/>
    <n v="0"/>
    <n v="0"/>
    <n v="0"/>
    <n v="0"/>
  </r>
  <r>
    <x v="3"/>
    <x v="11"/>
    <x v="4"/>
    <x v="9"/>
    <n v="0"/>
    <n v="200"/>
    <n v="0"/>
    <n v="0"/>
    <n v="0"/>
    <n v="0"/>
    <n v="0"/>
    <n v="0"/>
    <n v="0"/>
  </r>
  <r>
    <x v="3"/>
    <x v="11"/>
    <x v="4"/>
    <x v="10"/>
    <n v="0"/>
    <n v="200"/>
    <n v="0"/>
    <n v="0"/>
    <n v="0"/>
    <n v="0"/>
    <n v="0"/>
    <n v="0"/>
    <n v="0"/>
  </r>
  <r>
    <x v="3"/>
    <x v="11"/>
    <x v="5"/>
    <x v="0"/>
    <n v="0"/>
    <n v="200"/>
    <n v="0"/>
    <n v="0"/>
    <n v="0"/>
    <n v="0"/>
    <n v="0"/>
    <n v="0"/>
    <n v="0"/>
  </r>
  <r>
    <x v="3"/>
    <x v="11"/>
    <x v="5"/>
    <x v="1"/>
    <n v="-0.01"/>
    <n v="200"/>
    <n v="0"/>
    <n v="-4.0000000000000003E-5"/>
    <n v="-1.0000000000000001E-5"/>
    <n v="0"/>
    <n v="-1.0000000000000001E-5"/>
    <n v="-1.2E-4"/>
    <n v="0"/>
  </r>
  <r>
    <x v="3"/>
    <x v="11"/>
    <x v="5"/>
    <x v="2"/>
    <n v="0"/>
    <n v="200"/>
    <n v="0"/>
    <n v="0"/>
    <n v="0"/>
    <n v="0"/>
    <n v="0"/>
    <n v="0"/>
    <n v="0"/>
  </r>
  <r>
    <x v="3"/>
    <x v="11"/>
    <x v="5"/>
    <x v="3"/>
    <n v="0"/>
    <n v="200"/>
    <n v="0"/>
    <n v="0"/>
    <n v="0"/>
    <n v="0"/>
    <n v="0"/>
    <n v="0"/>
    <n v="0"/>
  </r>
  <r>
    <x v="3"/>
    <x v="11"/>
    <x v="5"/>
    <x v="4"/>
    <n v="0"/>
    <n v="200"/>
    <n v="0"/>
    <n v="0"/>
    <n v="0"/>
    <n v="0"/>
    <n v="0"/>
    <n v="0"/>
    <n v="0"/>
  </r>
  <r>
    <x v="3"/>
    <x v="11"/>
    <x v="5"/>
    <x v="5"/>
    <n v="0"/>
    <n v="200"/>
    <n v="0"/>
    <n v="0"/>
    <n v="0"/>
    <n v="0"/>
    <n v="0"/>
    <n v="0"/>
    <n v="0"/>
  </r>
  <r>
    <x v="3"/>
    <x v="11"/>
    <x v="5"/>
    <x v="6"/>
    <n v="0"/>
    <n v="200"/>
    <n v="0"/>
    <n v="0"/>
    <n v="0"/>
    <n v="0"/>
    <n v="0"/>
    <n v="0"/>
    <n v="0"/>
  </r>
  <r>
    <x v="3"/>
    <x v="11"/>
    <x v="5"/>
    <x v="7"/>
    <n v="0"/>
    <n v="200"/>
    <n v="0"/>
    <n v="0"/>
    <n v="0"/>
    <n v="0"/>
    <n v="0"/>
    <n v="0"/>
    <n v="0"/>
  </r>
  <r>
    <x v="3"/>
    <x v="11"/>
    <x v="5"/>
    <x v="8"/>
    <n v="0"/>
    <n v="200"/>
    <n v="0"/>
    <n v="0"/>
    <n v="0"/>
    <n v="0"/>
    <n v="0"/>
    <n v="0"/>
    <n v="0"/>
  </r>
  <r>
    <x v="3"/>
    <x v="11"/>
    <x v="5"/>
    <x v="9"/>
    <n v="0"/>
    <n v="200"/>
    <n v="0"/>
    <n v="0"/>
    <n v="0"/>
    <n v="0"/>
    <n v="0"/>
    <n v="0"/>
    <n v="0"/>
  </r>
  <r>
    <x v="3"/>
    <x v="11"/>
    <x v="5"/>
    <x v="10"/>
    <n v="0"/>
    <n v="200"/>
    <n v="0"/>
    <n v="0"/>
    <n v="0"/>
    <n v="0"/>
    <n v="0"/>
    <n v="0"/>
    <n v="0"/>
  </r>
  <r>
    <x v="3"/>
    <x v="11"/>
    <x v="6"/>
    <x v="0"/>
    <n v="0"/>
    <n v="200"/>
    <n v="0"/>
    <n v="0"/>
    <n v="0"/>
    <n v="0"/>
    <n v="0"/>
    <n v="0"/>
    <n v="0"/>
  </r>
  <r>
    <x v="3"/>
    <x v="11"/>
    <x v="6"/>
    <x v="1"/>
    <n v="0"/>
    <n v="200"/>
    <n v="0"/>
    <n v="0"/>
    <n v="0"/>
    <n v="0"/>
    <n v="0"/>
    <n v="0"/>
    <n v="0"/>
  </r>
  <r>
    <x v="3"/>
    <x v="11"/>
    <x v="6"/>
    <x v="2"/>
    <n v="0"/>
    <n v="200"/>
    <n v="0"/>
    <n v="0"/>
    <n v="0"/>
    <n v="0"/>
    <n v="0"/>
    <n v="0"/>
    <n v="0"/>
  </r>
  <r>
    <x v="3"/>
    <x v="11"/>
    <x v="6"/>
    <x v="3"/>
    <n v="0"/>
    <n v="200"/>
    <n v="0"/>
    <n v="0"/>
    <n v="0"/>
    <n v="0"/>
    <n v="0"/>
    <n v="0"/>
    <n v="0"/>
  </r>
  <r>
    <x v="3"/>
    <x v="11"/>
    <x v="6"/>
    <x v="4"/>
    <n v="0"/>
    <n v="200"/>
    <n v="0"/>
    <n v="0"/>
    <n v="0"/>
    <n v="0"/>
    <n v="0"/>
    <n v="0"/>
    <n v="0"/>
  </r>
  <r>
    <x v="3"/>
    <x v="11"/>
    <x v="6"/>
    <x v="5"/>
    <n v="0"/>
    <n v="200"/>
    <n v="0"/>
    <n v="0"/>
    <n v="0"/>
    <n v="0"/>
    <n v="0"/>
    <n v="0"/>
    <n v="0"/>
  </r>
  <r>
    <x v="3"/>
    <x v="11"/>
    <x v="6"/>
    <x v="6"/>
    <n v="0"/>
    <n v="200"/>
    <n v="0"/>
    <n v="0"/>
    <n v="0"/>
    <n v="0"/>
    <n v="0"/>
    <n v="0"/>
    <n v="0"/>
  </r>
  <r>
    <x v="3"/>
    <x v="11"/>
    <x v="6"/>
    <x v="7"/>
    <n v="0"/>
    <n v="200"/>
    <n v="0"/>
    <n v="0"/>
    <n v="0"/>
    <n v="0"/>
    <n v="0"/>
    <n v="0"/>
    <n v="0"/>
  </r>
  <r>
    <x v="3"/>
    <x v="11"/>
    <x v="6"/>
    <x v="8"/>
    <n v="0"/>
    <n v="200"/>
    <n v="0"/>
    <n v="0"/>
    <n v="0"/>
    <n v="0"/>
    <n v="0"/>
    <n v="0"/>
    <n v="0"/>
  </r>
  <r>
    <x v="3"/>
    <x v="11"/>
    <x v="6"/>
    <x v="9"/>
    <n v="0"/>
    <n v="200"/>
    <n v="0"/>
    <n v="0"/>
    <n v="0"/>
    <n v="0"/>
    <n v="0"/>
    <n v="0"/>
    <n v="0"/>
  </r>
  <r>
    <x v="3"/>
    <x v="11"/>
    <x v="6"/>
    <x v="10"/>
    <n v="0"/>
    <n v="200"/>
    <n v="0"/>
    <n v="0"/>
    <n v="0"/>
    <n v="0"/>
    <n v="0"/>
    <n v="0"/>
    <n v="0"/>
  </r>
  <r>
    <x v="3"/>
    <x v="11"/>
    <x v="7"/>
    <x v="0"/>
    <n v="0"/>
    <n v="200"/>
    <n v="0"/>
    <n v="0"/>
    <n v="0"/>
    <n v="0"/>
    <n v="0"/>
    <n v="0"/>
    <n v="0"/>
  </r>
  <r>
    <x v="3"/>
    <x v="11"/>
    <x v="7"/>
    <x v="1"/>
    <n v="0"/>
    <n v="200"/>
    <n v="0"/>
    <n v="0"/>
    <n v="0"/>
    <n v="0"/>
    <n v="0"/>
    <n v="0"/>
    <n v="0"/>
  </r>
  <r>
    <x v="3"/>
    <x v="11"/>
    <x v="7"/>
    <x v="2"/>
    <n v="0"/>
    <n v="200"/>
    <n v="0"/>
    <n v="0"/>
    <n v="0"/>
    <n v="0"/>
    <n v="0"/>
    <n v="0"/>
    <n v="0"/>
  </r>
  <r>
    <x v="3"/>
    <x v="11"/>
    <x v="7"/>
    <x v="3"/>
    <n v="0"/>
    <n v="200"/>
    <n v="0"/>
    <n v="0"/>
    <n v="0"/>
    <n v="0"/>
    <n v="0"/>
    <n v="0"/>
    <n v="0"/>
  </r>
  <r>
    <x v="3"/>
    <x v="11"/>
    <x v="7"/>
    <x v="4"/>
    <n v="0"/>
    <n v="200"/>
    <n v="0"/>
    <n v="0"/>
    <n v="0"/>
    <n v="0"/>
    <n v="0"/>
    <n v="0"/>
    <n v="0"/>
  </r>
  <r>
    <x v="3"/>
    <x v="11"/>
    <x v="7"/>
    <x v="5"/>
    <n v="0"/>
    <n v="200"/>
    <n v="0"/>
    <n v="0"/>
    <n v="0"/>
    <n v="0"/>
    <n v="0"/>
    <n v="0"/>
    <n v="0"/>
  </r>
  <r>
    <x v="3"/>
    <x v="11"/>
    <x v="7"/>
    <x v="6"/>
    <n v="0"/>
    <n v="200"/>
    <n v="0"/>
    <n v="0"/>
    <n v="0"/>
    <n v="0"/>
    <n v="0"/>
    <n v="0"/>
    <n v="0"/>
  </r>
  <r>
    <x v="3"/>
    <x v="11"/>
    <x v="7"/>
    <x v="7"/>
    <n v="0"/>
    <n v="200"/>
    <n v="0"/>
    <n v="0"/>
    <n v="0"/>
    <n v="0"/>
    <n v="0"/>
    <n v="0"/>
    <n v="0"/>
  </r>
  <r>
    <x v="3"/>
    <x v="11"/>
    <x v="7"/>
    <x v="8"/>
    <n v="0"/>
    <n v="200"/>
    <n v="0"/>
    <n v="0"/>
    <n v="0"/>
    <n v="0"/>
    <n v="0"/>
    <n v="0"/>
    <n v="0"/>
  </r>
  <r>
    <x v="3"/>
    <x v="11"/>
    <x v="7"/>
    <x v="9"/>
    <n v="0"/>
    <n v="200"/>
    <n v="0"/>
    <n v="0"/>
    <n v="0"/>
    <n v="0"/>
    <n v="0"/>
    <n v="0"/>
    <n v="0"/>
  </r>
  <r>
    <x v="3"/>
    <x v="11"/>
    <x v="7"/>
    <x v="10"/>
    <n v="0"/>
    <n v="200"/>
    <n v="0"/>
    <n v="0"/>
    <n v="0"/>
    <n v="0"/>
    <n v="0"/>
    <n v="0"/>
    <n v="0"/>
  </r>
  <r>
    <x v="3"/>
    <x v="11"/>
    <x v="8"/>
    <x v="0"/>
    <n v="0"/>
    <n v="200"/>
    <n v="0"/>
    <n v="0"/>
    <n v="0"/>
    <n v="0"/>
    <n v="0"/>
    <n v="0"/>
    <n v="0"/>
  </r>
  <r>
    <x v="3"/>
    <x v="11"/>
    <x v="8"/>
    <x v="1"/>
    <n v="29.21"/>
    <n v="200"/>
    <n v="0"/>
    <n v="0.14199999999999999"/>
    <n v="0.1057"/>
    <n v="5.1999999999999998E-3"/>
    <n v="1.8380000000000001E-2"/>
    <n v="0.47332999999999997"/>
    <n v="0"/>
  </r>
  <r>
    <x v="3"/>
    <x v="11"/>
    <x v="8"/>
    <x v="2"/>
    <n v="0"/>
    <n v="200"/>
    <n v="0"/>
    <n v="0"/>
    <n v="0"/>
    <n v="0"/>
    <n v="0"/>
    <n v="0"/>
    <n v="0"/>
  </r>
  <r>
    <x v="3"/>
    <x v="11"/>
    <x v="8"/>
    <x v="3"/>
    <n v="0"/>
    <n v="200"/>
    <n v="0"/>
    <n v="0"/>
    <n v="0"/>
    <n v="0"/>
    <n v="0"/>
    <n v="0"/>
    <n v="0"/>
  </r>
  <r>
    <x v="3"/>
    <x v="11"/>
    <x v="8"/>
    <x v="4"/>
    <n v="0"/>
    <n v="200"/>
    <n v="0"/>
    <n v="0"/>
    <n v="0"/>
    <n v="0"/>
    <n v="0"/>
    <n v="0"/>
    <n v="0"/>
  </r>
  <r>
    <x v="3"/>
    <x v="11"/>
    <x v="8"/>
    <x v="5"/>
    <n v="0"/>
    <n v="200"/>
    <n v="0"/>
    <n v="0"/>
    <n v="0"/>
    <n v="0"/>
    <n v="0"/>
    <n v="0"/>
    <n v="0"/>
  </r>
  <r>
    <x v="3"/>
    <x v="11"/>
    <x v="8"/>
    <x v="6"/>
    <n v="47.22"/>
    <n v="200"/>
    <n v="0"/>
    <n v="0.22958000000000001"/>
    <n v="0"/>
    <n v="7.1440000000000003E-2"/>
    <n v="8.949E-2"/>
    <n v="0.76527000000000001"/>
    <n v="0"/>
  </r>
  <r>
    <x v="3"/>
    <x v="11"/>
    <x v="8"/>
    <x v="7"/>
    <n v="0"/>
    <n v="200"/>
    <n v="0"/>
    <n v="0"/>
    <n v="0"/>
    <n v="0"/>
    <n v="0"/>
    <n v="0"/>
    <n v="0"/>
  </r>
  <r>
    <x v="3"/>
    <x v="11"/>
    <x v="8"/>
    <x v="8"/>
    <n v="0"/>
    <n v="200"/>
    <n v="0"/>
    <n v="0"/>
    <n v="0"/>
    <n v="0"/>
    <n v="0"/>
    <n v="0"/>
    <n v="0"/>
  </r>
  <r>
    <x v="3"/>
    <x v="11"/>
    <x v="8"/>
    <x v="9"/>
    <n v="0"/>
    <n v="200"/>
    <n v="0"/>
    <n v="0"/>
    <n v="0"/>
    <n v="0"/>
    <n v="0"/>
    <n v="0"/>
    <n v="0"/>
  </r>
  <r>
    <x v="3"/>
    <x v="11"/>
    <x v="8"/>
    <x v="10"/>
    <n v="0"/>
    <n v="200"/>
    <n v="0"/>
    <n v="0"/>
    <n v="0"/>
    <n v="0"/>
    <n v="0"/>
    <n v="0"/>
    <n v="0"/>
  </r>
  <r>
    <x v="3"/>
    <x v="12"/>
    <x v="0"/>
    <x v="0"/>
    <n v="0"/>
    <n v="200"/>
    <n v="0"/>
    <n v="0"/>
    <n v="0"/>
    <n v="0"/>
    <n v="0"/>
    <n v="0"/>
    <n v="0"/>
  </r>
  <r>
    <x v="3"/>
    <x v="12"/>
    <x v="0"/>
    <x v="1"/>
    <n v="0"/>
    <n v="200"/>
    <n v="0"/>
    <n v="0"/>
    <n v="0"/>
    <n v="0"/>
    <n v="0"/>
    <n v="0"/>
    <n v="0"/>
  </r>
  <r>
    <x v="3"/>
    <x v="12"/>
    <x v="0"/>
    <x v="2"/>
    <n v="0"/>
    <n v="200"/>
    <n v="0"/>
    <n v="0"/>
    <n v="0"/>
    <n v="0"/>
    <n v="0"/>
    <n v="0"/>
    <n v="0"/>
  </r>
  <r>
    <x v="3"/>
    <x v="12"/>
    <x v="0"/>
    <x v="3"/>
    <n v="0"/>
    <n v="200"/>
    <n v="0"/>
    <n v="0"/>
    <n v="0"/>
    <n v="0"/>
    <n v="0"/>
    <n v="0"/>
    <n v="0"/>
  </r>
  <r>
    <x v="3"/>
    <x v="12"/>
    <x v="0"/>
    <x v="4"/>
    <n v="0"/>
    <n v="200"/>
    <n v="0"/>
    <n v="0"/>
    <n v="0"/>
    <n v="0"/>
    <n v="0"/>
    <n v="0"/>
    <n v="0"/>
  </r>
  <r>
    <x v="3"/>
    <x v="12"/>
    <x v="0"/>
    <x v="5"/>
    <n v="0"/>
    <n v="200"/>
    <n v="0"/>
    <n v="0"/>
    <n v="0"/>
    <n v="0"/>
    <n v="0"/>
    <n v="0"/>
    <n v="0"/>
  </r>
  <r>
    <x v="3"/>
    <x v="12"/>
    <x v="0"/>
    <x v="6"/>
    <n v="0"/>
    <n v="200"/>
    <n v="0"/>
    <n v="0"/>
    <n v="0"/>
    <n v="0"/>
    <n v="0"/>
    <n v="0"/>
    <n v="0"/>
  </r>
  <r>
    <x v="3"/>
    <x v="12"/>
    <x v="0"/>
    <x v="7"/>
    <n v="0"/>
    <n v="200"/>
    <n v="0"/>
    <n v="0"/>
    <n v="0"/>
    <n v="0"/>
    <n v="0"/>
    <n v="0"/>
    <n v="0"/>
  </r>
  <r>
    <x v="3"/>
    <x v="12"/>
    <x v="0"/>
    <x v="8"/>
    <n v="0"/>
    <n v="200"/>
    <n v="0"/>
    <n v="0"/>
    <n v="0"/>
    <n v="0"/>
    <n v="0"/>
    <n v="0"/>
    <n v="0"/>
  </r>
  <r>
    <x v="3"/>
    <x v="12"/>
    <x v="0"/>
    <x v="9"/>
    <n v="0"/>
    <n v="200"/>
    <n v="0"/>
    <n v="0"/>
    <n v="0"/>
    <n v="0"/>
    <n v="0"/>
    <n v="0"/>
    <n v="0"/>
  </r>
  <r>
    <x v="3"/>
    <x v="12"/>
    <x v="0"/>
    <x v="10"/>
    <n v="0"/>
    <n v="200"/>
    <n v="0"/>
    <n v="0"/>
    <n v="0"/>
    <n v="0"/>
    <n v="0"/>
    <n v="0"/>
    <n v="0"/>
  </r>
  <r>
    <x v="3"/>
    <x v="12"/>
    <x v="1"/>
    <x v="0"/>
    <n v="0"/>
    <n v="200"/>
    <n v="0"/>
    <n v="-2.0000000000000002E-5"/>
    <n v="-1.0000000000000001E-5"/>
    <n v="0"/>
    <n v="-1.0000000000000001E-5"/>
    <n v="-8.0000000000000007E-5"/>
    <n v="0"/>
  </r>
  <r>
    <x v="3"/>
    <x v="12"/>
    <x v="1"/>
    <x v="1"/>
    <n v="1.58"/>
    <n v="200"/>
    <n v="0"/>
    <n v="7.6800000000000002E-3"/>
    <n v="1.98E-3"/>
    <n v="1.2600000000000001E-3"/>
    <n v="4.9100000000000003E-3"/>
    <n v="2.5579999999999999E-2"/>
    <n v="0"/>
  </r>
  <r>
    <x v="3"/>
    <x v="12"/>
    <x v="1"/>
    <x v="2"/>
    <n v="0"/>
    <n v="200"/>
    <n v="0"/>
    <n v="0"/>
    <n v="0"/>
    <n v="0"/>
    <n v="0"/>
    <n v="0"/>
    <n v="0"/>
  </r>
  <r>
    <x v="3"/>
    <x v="12"/>
    <x v="1"/>
    <x v="3"/>
    <n v="0"/>
    <n v="200"/>
    <n v="0"/>
    <n v="0"/>
    <n v="0"/>
    <n v="0"/>
    <n v="0"/>
    <n v="0"/>
    <n v="0"/>
  </r>
  <r>
    <x v="3"/>
    <x v="12"/>
    <x v="1"/>
    <x v="4"/>
    <n v="0"/>
    <n v="200"/>
    <n v="0"/>
    <n v="0"/>
    <n v="0"/>
    <n v="0"/>
    <n v="0"/>
    <n v="0"/>
    <n v="0"/>
  </r>
  <r>
    <x v="3"/>
    <x v="12"/>
    <x v="1"/>
    <x v="5"/>
    <n v="0"/>
    <n v="200"/>
    <n v="0"/>
    <n v="0"/>
    <n v="0"/>
    <n v="0"/>
    <n v="0"/>
    <n v="0"/>
    <n v="0"/>
  </r>
  <r>
    <x v="3"/>
    <x v="12"/>
    <x v="1"/>
    <x v="6"/>
    <n v="0"/>
    <n v="200"/>
    <n v="0"/>
    <n v="0"/>
    <n v="0"/>
    <n v="0"/>
    <n v="0"/>
    <n v="0"/>
    <n v="0"/>
  </r>
  <r>
    <x v="3"/>
    <x v="12"/>
    <x v="1"/>
    <x v="7"/>
    <n v="0"/>
    <n v="200"/>
    <n v="0"/>
    <n v="0"/>
    <n v="0"/>
    <n v="0"/>
    <n v="0"/>
    <n v="0"/>
    <n v="0"/>
  </r>
  <r>
    <x v="3"/>
    <x v="12"/>
    <x v="1"/>
    <x v="8"/>
    <n v="0"/>
    <n v="200"/>
    <n v="0"/>
    <n v="0"/>
    <n v="0"/>
    <n v="0"/>
    <n v="0"/>
    <n v="0"/>
    <n v="0"/>
  </r>
  <r>
    <x v="3"/>
    <x v="12"/>
    <x v="1"/>
    <x v="9"/>
    <n v="0"/>
    <n v="200"/>
    <n v="0"/>
    <n v="0"/>
    <n v="0"/>
    <n v="0"/>
    <n v="0"/>
    <n v="0"/>
    <n v="0"/>
  </r>
  <r>
    <x v="3"/>
    <x v="12"/>
    <x v="1"/>
    <x v="10"/>
    <n v="0"/>
    <n v="200"/>
    <n v="0"/>
    <n v="0"/>
    <n v="0"/>
    <n v="0"/>
    <n v="0"/>
    <n v="0"/>
    <n v="0"/>
  </r>
  <r>
    <x v="3"/>
    <x v="12"/>
    <x v="2"/>
    <x v="0"/>
    <n v="0"/>
    <n v="200"/>
    <n v="0"/>
    <n v="0"/>
    <n v="0"/>
    <n v="0"/>
    <n v="0"/>
    <n v="0"/>
    <n v="0"/>
  </r>
  <r>
    <x v="3"/>
    <x v="12"/>
    <x v="2"/>
    <x v="1"/>
    <n v="95.38"/>
    <n v="200"/>
    <n v="0"/>
    <n v="0.46373999999999999"/>
    <n v="0.14229"/>
    <n v="9.1980000000000006E-2"/>
    <n v="0.30820999999999998"/>
    <n v="1.5458000000000001"/>
    <n v="0"/>
  </r>
  <r>
    <x v="3"/>
    <x v="12"/>
    <x v="2"/>
    <x v="2"/>
    <n v="0"/>
    <n v="200"/>
    <n v="0"/>
    <n v="0"/>
    <n v="0"/>
    <n v="0"/>
    <n v="0"/>
    <n v="0"/>
    <n v="0"/>
  </r>
  <r>
    <x v="3"/>
    <x v="12"/>
    <x v="2"/>
    <x v="3"/>
    <n v="0"/>
    <n v="200"/>
    <n v="0"/>
    <n v="0"/>
    <n v="0"/>
    <n v="0"/>
    <n v="0"/>
    <n v="0"/>
    <n v="0"/>
  </r>
  <r>
    <x v="3"/>
    <x v="12"/>
    <x v="2"/>
    <x v="4"/>
    <n v="0"/>
    <n v="200"/>
    <n v="0"/>
    <n v="0"/>
    <n v="0"/>
    <n v="0"/>
    <n v="0"/>
    <n v="0"/>
    <n v="0"/>
  </r>
  <r>
    <x v="3"/>
    <x v="12"/>
    <x v="2"/>
    <x v="5"/>
    <n v="0"/>
    <n v="200"/>
    <n v="0"/>
    <n v="0"/>
    <n v="0"/>
    <n v="0"/>
    <n v="0"/>
    <n v="0"/>
    <n v="0"/>
  </r>
  <r>
    <x v="3"/>
    <x v="12"/>
    <x v="2"/>
    <x v="6"/>
    <n v="0"/>
    <n v="200"/>
    <n v="0"/>
    <n v="0"/>
    <n v="0"/>
    <n v="0"/>
    <n v="0"/>
    <n v="0"/>
    <n v="0"/>
  </r>
  <r>
    <x v="3"/>
    <x v="12"/>
    <x v="2"/>
    <x v="7"/>
    <n v="0"/>
    <n v="200"/>
    <n v="0"/>
    <n v="0"/>
    <n v="0"/>
    <n v="0"/>
    <n v="0"/>
    <n v="0"/>
    <n v="0"/>
  </r>
  <r>
    <x v="3"/>
    <x v="12"/>
    <x v="2"/>
    <x v="8"/>
    <n v="0"/>
    <n v="200"/>
    <n v="0"/>
    <n v="0"/>
    <n v="0"/>
    <n v="0"/>
    <n v="0"/>
    <n v="0"/>
    <n v="0"/>
  </r>
  <r>
    <x v="3"/>
    <x v="12"/>
    <x v="2"/>
    <x v="9"/>
    <n v="0"/>
    <n v="200"/>
    <n v="0"/>
    <n v="0"/>
    <n v="0"/>
    <n v="0"/>
    <n v="0"/>
    <n v="0"/>
    <n v="0"/>
  </r>
  <r>
    <x v="3"/>
    <x v="12"/>
    <x v="2"/>
    <x v="10"/>
    <n v="0"/>
    <n v="200"/>
    <n v="0"/>
    <n v="0"/>
    <n v="0"/>
    <n v="0"/>
    <n v="0"/>
    <n v="0"/>
    <n v="0"/>
  </r>
  <r>
    <x v="3"/>
    <x v="12"/>
    <x v="3"/>
    <x v="0"/>
    <n v="0"/>
    <n v="200"/>
    <n v="0"/>
    <n v="0"/>
    <n v="0"/>
    <n v="0"/>
    <n v="0"/>
    <n v="0"/>
    <n v="0"/>
  </r>
  <r>
    <x v="3"/>
    <x v="12"/>
    <x v="3"/>
    <x v="1"/>
    <n v="131.4"/>
    <n v="200"/>
    <n v="0"/>
    <n v="0.63888"/>
    <n v="0.20415"/>
    <n v="4.428E-2"/>
    <n v="0.30864999999999998"/>
    <n v="2.1295899999999999"/>
    <n v="0"/>
  </r>
  <r>
    <x v="3"/>
    <x v="12"/>
    <x v="3"/>
    <x v="2"/>
    <n v="0"/>
    <n v="200"/>
    <n v="0"/>
    <n v="0"/>
    <n v="0"/>
    <n v="0"/>
    <n v="0"/>
    <n v="0"/>
    <n v="0"/>
  </r>
  <r>
    <x v="3"/>
    <x v="12"/>
    <x v="3"/>
    <x v="3"/>
    <n v="0"/>
    <n v="200"/>
    <n v="0"/>
    <n v="0"/>
    <n v="0"/>
    <n v="0"/>
    <n v="0"/>
    <n v="0"/>
    <n v="0"/>
  </r>
  <r>
    <x v="3"/>
    <x v="12"/>
    <x v="3"/>
    <x v="4"/>
    <n v="0"/>
    <n v="200"/>
    <n v="0"/>
    <n v="0"/>
    <n v="0"/>
    <n v="0"/>
    <n v="0"/>
    <n v="0"/>
    <n v="0"/>
  </r>
  <r>
    <x v="3"/>
    <x v="12"/>
    <x v="3"/>
    <x v="5"/>
    <n v="0"/>
    <n v="200"/>
    <n v="0"/>
    <n v="0"/>
    <n v="0"/>
    <n v="0"/>
    <n v="0"/>
    <n v="0"/>
    <n v="0"/>
  </r>
  <r>
    <x v="3"/>
    <x v="12"/>
    <x v="3"/>
    <x v="6"/>
    <n v="0"/>
    <n v="200"/>
    <n v="0"/>
    <n v="0"/>
    <n v="0"/>
    <n v="0"/>
    <n v="0"/>
    <n v="0"/>
    <n v="0"/>
  </r>
  <r>
    <x v="3"/>
    <x v="12"/>
    <x v="3"/>
    <x v="7"/>
    <n v="0"/>
    <n v="200"/>
    <n v="0"/>
    <n v="0"/>
    <n v="0"/>
    <n v="0"/>
    <n v="0"/>
    <n v="0"/>
    <n v="0"/>
  </r>
  <r>
    <x v="3"/>
    <x v="12"/>
    <x v="3"/>
    <x v="8"/>
    <n v="0"/>
    <n v="200"/>
    <n v="0"/>
    <n v="0"/>
    <n v="0"/>
    <n v="0"/>
    <n v="0"/>
    <n v="0"/>
    <n v="0"/>
  </r>
  <r>
    <x v="3"/>
    <x v="12"/>
    <x v="3"/>
    <x v="9"/>
    <n v="0"/>
    <n v="200"/>
    <n v="0"/>
    <n v="0"/>
    <n v="0"/>
    <n v="0"/>
    <n v="0"/>
    <n v="0"/>
    <n v="0"/>
  </r>
  <r>
    <x v="3"/>
    <x v="12"/>
    <x v="3"/>
    <x v="10"/>
    <n v="0.02"/>
    <n v="200"/>
    <n v="0"/>
    <n v="1.1E-4"/>
    <n v="9.0000000000000006E-5"/>
    <n v="0"/>
    <n v="1.0000000000000001E-5"/>
    <n v="3.8000000000000002E-4"/>
    <n v="0"/>
  </r>
  <r>
    <x v="3"/>
    <x v="12"/>
    <x v="4"/>
    <x v="0"/>
    <n v="0"/>
    <n v="200"/>
    <n v="0"/>
    <n v="0"/>
    <n v="0"/>
    <n v="0"/>
    <n v="0"/>
    <n v="0"/>
    <n v="0"/>
  </r>
  <r>
    <x v="3"/>
    <x v="12"/>
    <x v="4"/>
    <x v="1"/>
    <n v="52.1"/>
    <n v="200"/>
    <n v="0"/>
    <n v="0.25330999999999998"/>
    <n v="7.689E-2"/>
    <n v="2.869E-2"/>
    <n v="3.0099999999999998E-2"/>
    <n v="0.84436"/>
    <n v="0"/>
  </r>
  <r>
    <x v="3"/>
    <x v="12"/>
    <x v="4"/>
    <x v="2"/>
    <n v="0"/>
    <n v="200"/>
    <n v="0"/>
    <n v="0"/>
    <n v="0"/>
    <n v="0"/>
    <n v="0"/>
    <n v="0"/>
    <n v="0"/>
  </r>
  <r>
    <x v="3"/>
    <x v="12"/>
    <x v="4"/>
    <x v="3"/>
    <n v="0"/>
    <n v="200"/>
    <n v="0"/>
    <n v="0"/>
    <n v="0"/>
    <n v="0"/>
    <n v="0"/>
    <n v="0"/>
    <n v="0"/>
  </r>
  <r>
    <x v="3"/>
    <x v="12"/>
    <x v="4"/>
    <x v="4"/>
    <n v="0"/>
    <n v="200"/>
    <n v="0"/>
    <n v="0"/>
    <n v="0"/>
    <n v="0"/>
    <n v="0"/>
    <n v="0"/>
    <n v="0"/>
  </r>
  <r>
    <x v="3"/>
    <x v="12"/>
    <x v="4"/>
    <x v="5"/>
    <n v="0"/>
    <n v="200"/>
    <n v="0"/>
    <n v="0"/>
    <n v="0"/>
    <n v="0"/>
    <n v="0"/>
    <n v="0"/>
    <n v="0"/>
  </r>
  <r>
    <x v="3"/>
    <x v="12"/>
    <x v="4"/>
    <x v="6"/>
    <n v="0.13"/>
    <n v="200"/>
    <n v="0"/>
    <n v="6.3000000000000003E-4"/>
    <n v="0"/>
    <n v="1.0000000000000001E-5"/>
    <n v="1.7000000000000001E-4"/>
    <n v="2.1099999999999999E-3"/>
    <n v="0"/>
  </r>
  <r>
    <x v="3"/>
    <x v="12"/>
    <x v="4"/>
    <x v="7"/>
    <n v="0"/>
    <n v="200"/>
    <n v="0"/>
    <n v="0"/>
    <n v="0"/>
    <n v="0"/>
    <n v="0"/>
    <n v="0"/>
    <n v="0"/>
  </r>
  <r>
    <x v="3"/>
    <x v="12"/>
    <x v="4"/>
    <x v="8"/>
    <n v="0"/>
    <n v="200"/>
    <n v="0"/>
    <n v="0"/>
    <n v="0"/>
    <n v="0"/>
    <n v="0"/>
    <n v="0"/>
    <n v="0"/>
  </r>
  <r>
    <x v="3"/>
    <x v="12"/>
    <x v="4"/>
    <x v="9"/>
    <n v="0"/>
    <n v="200"/>
    <n v="0"/>
    <n v="0"/>
    <n v="0"/>
    <n v="0"/>
    <n v="0"/>
    <n v="0"/>
    <n v="0"/>
  </r>
  <r>
    <x v="3"/>
    <x v="12"/>
    <x v="4"/>
    <x v="10"/>
    <n v="0"/>
    <n v="200"/>
    <n v="0"/>
    <n v="0"/>
    <n v="0"/>
    <n v="0"/>
    <n v="0"/>
    <n v="0"/>
    <n v="0"/>
  </r>
  <r>
    <x v="3"/>
    <x v="12"/>
    <x v="5"/>
    <x v="0"/>
    <n v="0"/>
    <n v="200"/>
    <n v="0"/>
    <n v="0"/>
    <n v="0"/>
    <n v="0"/>
    <n v="0"/>
    <n v="0"/>
    <n v="0"/>
  </r>
  <r>
    <x v="3"/>
    <x v="12"/>
    <x v="5"/>
    <x v="1"/>
    <n v="-0.01"/>
    <n v="200"/>
    <n v="0"/>
    <n v="-4.0000000000000003E-5"/>
    <n v="-1.0000000000000001E-5"/>
    <n v="0"/>
    <n v="-1.0000000000000001E-5"/>
    <n v="-1.2E-4"/>
    <n v="0"/>
  </r>
  <r>
    <x v="3"/>
    <x v="12"/>
    <x v="5"/>
    <x v="2"/>
    <n v="0"/>
    <n v="200"/>
    <n v="0"/>
    <n v="0"/>
    <n v="0"/>
    <n v="0"/>
    <n v="0"/>
    <n v="0"/>
    <n v="0"/>
  </r>
  <r>
    <x v="3"/>
    <x v="12"/>
    <x v="5"/>
    <x v="3"/>
    <n v="0"/>
    <n v="200"/>
    <n v="0"/>
    <n v="0"/>
    <n v="0"/>
    <n v="0"/>
    <n v="0"/>
    <n v="0"/>
    <n v="0"/>
  </r>
  <r>
    <x v="3"/>
    <x v="12"/>
    <x v="5"/>
    <x v="4"/>
    <n v="0"/>
    <n v="200"/>
    <n v="0"/>
    <n v="0"/>
    <n v="0"/>
    <n v="0"/>
    <n v="0"/>
    <n v="0"/>
    <n v="0"/>
  </r>
  <r>
    <x v="3"/>
    <x v="12"/>
    <x v="5"/>
    <x v="5"/>
    <n v="0"/>
    <n v="200"/>
    <n v="0"/>
    <n v="0"/>
    <n v="0"/>
    <n v="0"/>
    <n v="0"/>
    <n v="0"/>
    <n v="0"/>
  </r>
  <r>
    <x v="3"/>
    <x v="12"/>
    <x v="5"/>
    <x v="6"/>
    <n v="0"/>
    <n v="200"/>
    <n v="0"/>
    <n v="0"/>
    <n v="0"/>
    <n v="0"/>
    <n v="0"/>
    <n v="0"/>
    <n v="0"/>
  </r>
  <r>
    <x v="3"/>
    <x v="12"/>
    <x v="5"/>
    <x v="7"/>
    <n v="0"/>
    <n v="200"/>
    <n v="0"/>
    <n v="0"/>
    <n v="0"/>
    <n v="0"/>
    <n v="0"/>
    <n v="0"/>
    <n v="0"/>
  </r>
  <r>
    <x v="3"/>
    <x v="12"/>
    <x v="5"/>
    <x v="8"/>
    <n v="0"/>
    <n v="200"/>
    <n v="0"/>
    <n v="0"/>
    <n v="0"/>
    <n v="0"/>
    <n v="0"/>
    <n v="0"/>
    <n v="0"/>
  </r>
  <r>
    <x v="3"/>
    <x v="12"/>
    <x v="5"/>
    <x v="9"/>
    <n v="0"/>
    <n v="200"/>
    <n v="0"/>
    <n v="0"/>
    <n v="0"/>
    <n v="0"/>
    <n v="0"/>
    <n v="0"/>
    <n v="0"/>
  </r>
  <r>
    <x v="3"/>
    <x v="12"/>
    <x v="5"/>
    <x v="10"/>
    <n v="0"/>
    <n v="200"/>
    <n v="0"/>
    <n v="0"/>
    <n v="0"/>
    <n v="0"/>
    <n v="0"/>
    <n v="0"/>
    <n v="0"/>
  </r>
  <r>
    <x v="3"/>
    <x v="12"/>
    <x v="6"/>
    <x v="0"/>
    <n v="0"/>
    <n v="200"/>
    <n v="0"/>
    <n v="0"/>
    <n v="0"/>
    <n v="0"/>
    <n v="0"/>
    <n v="0"/>
    <n v="0"/>
  </r>
  <r>
    <x v="3"/>
    <x v="12"/>
    <x v="6"/>
    <x v="1"/>
    <n v="0"/>
    <n v="200"/>
    <n v="0"/>
    <n v="0"/>
    <n v="0"/>
    <n v="0"/>
    <n v="0"/>
    <n v="0"/>
    <n v="0"/>
  </r>
  <r>
    <x v="3"/>
    <x v="12"/>
    <x v="6"/>
    <x v="2"/>
    <n v="0"/>
    <n v="200"/>
    <n v="0"/>
    <n v="0"/>
    <n v="0"/>
    <n v="0"/>
    <n v="0"/>
    <n v="0"/>
    <n v="0"/>
  </r>
  <r>
    <x v="3"/>
    <x v="12"/>
    <x v="6"/>
    <x v="3"/>
    <n v="0"/>
    <n v="200"/>
    <n v="0"/>
    <n v="0"/>
    <n v="0"/>
    <n v="0"/>
    <n v="0"/>
    <n v="0"/>
    <n v="0"/>
  </r>
  <r>
    <x v="3"/>
    <x v="12"/>
    <x v="6"/>
    <x v="4"/>
    <n v="0"/>
    <n v="200"/>
    <n v="0"/>
    <n v="0"/>
    <n v="0"/>
    <n v="0"/>
    <n v="0"/>
    <n v="0"/>
    <n v="0"/>
  </r>
  <r>
    <x v="3"/>
    <x v="12"/>
    <x v="6"/>
    <x v="5"/>
    <n v="0"/>
    <n v="200"/>
    <n v="0"/>
    <n v="0"/>
    <n v="0"/>
    <n v="0"/>
    <n v="0"/>
    <n v="0"/>
    <n v="0"/>
  </r>
  <r>
    <x v="3"/>
    <x v="12"/>
    <x v="6"/>
    <x v="6"/>
    <n v="0"/>
    <n v="200"/>
    <n v="0"/>
    <n v="0"/>
    <n v="0"/>
    <n v="0"/>
    <n v="0"/>
    <n v="0"/>
    <n v="0"/>
  </r>
  <r>
    <x v="3"/>
    <x v="12"/>
    <x v="6"/>
    <x v="7"/>
    <n v="0"/>
    <n v="200"/>
    <n v="0"/>
    <n v="0"/>
    <n v="0"/>
    <n v="0"/>
    <n v="0"/>
    <n v="0"/>
    <n v="0"/>
  </r>
  <r>
    <x v="3"/>
    <x v="12"/>
    <x v="6"/>
    <x v="8"/>
    <n v="0"/>
    <n v="200"/>
    <n v="0"/>
    <n v="0"/>
    <n v="0"/>
    <n v="0"/>
    <n v="0"/>
    <n v="0"/>
    <n v="0"/>
  </r>
  <r>
    <x v="3"/>
    <x v="12"/>
    <x v="6"/>
    <x v="9"/>
    <n v="0"/>
    <n v="200"/>
    <n v="0"/>
    <n v="0"/>
    <n v="0"/>
    <n v="0"/>
    <n v="0"/>
    <n v="0"/>
    <n v="0"/>
  </r>
  <r>
    <x v="3"/>
    <x v="12"/>
    <x v="6"/>
    <x v="10"/>
    <n v="0"/>
    <n v="200"/>
    <n v="0"/>
    <n v="0"/>
    <n v="0"/>
    <n v="0"/>
    <n v="0"/>
    <n v="0"/>
    <n v="0"/>
  </r>
  <r>
    <x v="3"/>
    <x v="12"/>
    <x v="7"/>
    <x v="0"/>
    <n v="0"/>
    <n v="200"/>
    <n v="0"/>
    <n v="0"/>
    <n v="0"/>
    <n v="0"/>
    <n v="0"/>
    <n v="0"/>
    <n v="0"/>
  </r>
  <r>
    <x v="3"/>
    <x v="12"/>
    <x v="7"/>
    <x v="1"/>
    <n v="0"/>
    <n v="200"/>
    <n v="0"/>
    <n v="0"/>
    <n v="0"/>
    <n v="0"/>
    <n v="0"/>
    <n v="0"/>
    <n v="0"/>
  </r>
  <r>
    <x v="3"/>
    <x v="12"/>
    <x v="7"/>
    <x v="2"/>
    <n v="0"/>
    <n v="200"/>
    <n v="0"/>
    <n v="0"/>
    <n v="0"/>
    <n v="0"/>
    <n v="0"/>
    <n v="0"/>
    <n v="0"/>
  </r>
  <r>
    <x v="3"/>
    <x v="12"/>
    <x v="7"/>
    <x v="3"/>
    <n v="0"/>
    <n v="200"/>
    <n v="0"/>
    <n v="0"/>
    <n v="0"/>
    <n v="0"/>
    <n v="0"/>
    <n v="0"/>
    <n v="0"/>
  </r>
  <r>
    <x v="3"/>
    <x v="12"/>
    <x v="7"/>
    <x v="4"/>
    <n v="0"/>
    <n v="200"/>
    <n v="0"/>
    <n v="0"/>
    <n v="0"/>
    <n v="0"/>
    <n v="0"/>
    <n v="0"/>
    <n v="0"/>
  </r>
  <r>
    <x v="3"/>
    <x v="12"/>
    <x v="7"/>
    <x v="5"/>
    <n v="0"/>
    <n v="200"/>
    <n v="0"/>
    <n v="0"/>
    <n v="0"/>
    <n v="0"/>
    <n v="0"/>
    <n v="0"/>
    <n v="0"/>
  </r>
  <r>
    <x v="3"/>
    <x v="12"/>
    <x v="7"/>
    <x v="6"/>
    <n v="0"/>
    <n v="200"/>
    <n v="0"/>
    <n v="0"/>
    <n v="0"/>
    <n v="0"/>
    <n v="0"/>
    <n v="0"/>
    <n v="0"/>
  </r>
  <r>
    <x v="3"/>
    <x v="12"/>
    <x v="7"/>
    <x v="7"/>
    <n v="0"/>
    <n v="200"/>
    <n v="0"/>
    <n v="0"/>
    <n v="0"/>
    <n v="0"/>
    <n v="0"/>
    <n v="0"/>
    <n v="0"/>
  </r>
  <r>
    <x v="3"/>
    <x v="12"/>
    <x v="7"/>
    <x v="8"/>
    <n v="0"/>
    <n v="200"/>
    <n v="0"/>
    <n v="0"/>
    <n v="0"/>
    <n v="0"/>
    <n v="0"/>
    <n v="0"/>
    <n v="0"/>
  </r>
  <r>
    <x v="3"/>
    <x v="12"/>
    <x v="7"/>
    <x v="9"/>
    <n v="0"/>
    <n v="200"/>
    <n v="0"/>
    <n v="0"/>
    <n v="0"/>
    <n v="0"/>
    <n v="0"/>
    <n v="0"/>
    <n v="0"/>
  </r>
  <r>
    <x v="3"/>
    <x v="12"/>
    <x v="7"/>
    <x v="10"/>
    <n v="0"/>
    <n v="200"/>
    <n v="0"/>
    <n v="0"/>
    <n v="0"/>
    <n v="0"/>
    <n v="0"/>
    <n v="0"/>
    <n v="0"/>
  </r>
  <r>
    <x v="3"/>
    <x v="12"/>
    <x v="8"/>
    <x v="0"/>
    <n v="0"/>
    <n v="200"/>
    <n v="0"/>
    <n v="0"/>
    <n v="0"/>
    <n v="0"/>
    <n v="0"/>
    <n v="0"/>
    <n v="0"/>
  </r>
  <r>
    <x v="3"/>
    <x v="12"/>
    <x v="8"/>
    <x v="1"/>
    <n v="29.21"/>
    <n v="200"/>
    <n v="0"/>
    <n v="0.14199999999999999"/>
    <n v="0.1057"/>
    <n v="5.1999999999999998E-3"/>
    <n v="1.8380000000000001E-2"/>
    <n v="0.47332999999999997"/>
    <n v="0"/>
  </r>
  <r>
    <x v="3"/>
    <x v="12"/>
    <x v="8"/>
    <x v="2"/>
    <n v="0"/>
    <n v="200"/>
    <n v="0"/>
    <n v="0"/>
    <n v="0"/>
    <n v="0"/>
    <n v="0"/>
    <n v="0"/>
    <n v="0"/>
  </r>
  <r>
    <x v="3"/>
    <x v="12"/>
    <x v="8"/>
    <x v="3"/>
    <n v="0"/>
    <n v="200"/>
    <n v="0"/>
    <n v="0"/>
    <n v="0"/>
    <n v="0"/>
    <n v="0"/>
    <n v="0"/>
    <n v="0"/>
  </r>
  <r>
    <x v="3"/>
    <x v="12"/>
    <x v="8"/>
    <x v="4"/>
    <n v="0"/>
    <n v="200"/>
    <n v="0"/>
    <n v="0"/>
    <n v="0"/>
    <n v="0"/>
    <n v="0"/>
    <n v="0"/>
    <n v="0"/>
  </r>
  <r>
    <x v="3"/>
    <x v="12"/>
    <x v="8"/>
    <x v="5"/>
    <n v="0"/>
    <n v="200"/>
    <n v="0"/>
    <n v="0"/>
    <n v="0"/>
    <n v="0"/>
    <n v="0"/>
    <n v="0"/>
    <n v="0"/>
  </r>
  <r>
    <x v="3"/>
    <x v="12"/>
    <x v="8"/>
    <x v="6"/>
    <n v="47.22"/>
    <n v="200"/>
    <n v="0"/>
    <n v="0.22958000000000001"/>
    <n v="0"/>
    <n v="7.1440000000000003E-2"/>
    <n v="8.949E-2"/>
    <n v="0.76527000000000001"/>
    <n v="0"/>
  </r>
  <r>
    <x v="3"/>
    <x v="12"/>
    <x v="8"/>
    <x v="7"/>
    <n v="0"/>
    <n v="200"/>
    <n v="0"/>
    <n v="0"/>
    <n v="0"/>
    <n v="0"/>
    <n v="0"/>
    <n v="0"/>
    <n v="0"/>
  </r>
  <r>
    <x v="3"/>
    <x v="12"/>
    <x v="8"/>
    <x v="8"/>
    <n v="0"/>
    <n v="200"/>
    <n v="0"/>
    <n v="0"/>
    <n v="0"/>
    <n v="0"/>
    <n v="0"/>
    <n v="0"/>
    <n v="0"/>
  </r>
  <r>
    <x v="3"/>
    <x v="12"/>
    <x v="8"/>
    <x v="9"/>
    <n v="0"/>
    <n v="200"/>
    <n v="0"/>
    <n v="0"/>
    <n v="0"/>
    <n v="0"/>
    <n v="0"/>
    <n v="0"/>
    <n v="0"/>
  </r>
  <r>
    <x v="3"/>
    <x v="12"/>
    <x v="8"/>
    <x v="10"/>
    <n v="0"/>
    <n v="200"/>
    <n v="0"/>
    <n v="0"/>
    <n v="0"/>
    <n v="0"/>
    <n v="0"/>
    <n v="0"/>
    <n v="0"/>
  </r>
  <r>
    <x v="3"/>
    <x v="13"/>
    <x v="0"/>
    <x v="0"/>
    <n v="0"/>
    <n v="200"/>
    <n v="0"/>
    <n v="0"/>
    <n v="0"/>
    <n v="0"/>
    <n v="0"/>
    <n v="0"/>
    <n v="0"/>
  </r>
  <r>
    <x v="3"/>
    <x v="13"/>
    <x v="0"/>
    <x v="1"/>
    <n v="0"/>
    <n v="200"/>
    <n v="0"/>
    <n v="0"/>
    <n v="0"/>
    <n v="0"/>
    <n v="0"/>
    <n v="0"/>
    <n v="0"/>
  </r>
  <r>
    <x v="3"/>
    <x v="13"/>
    <x v="0"/>
    <x v="2"/>
    <n v="0"/>
    <n v="200"/>
    <n v="0"/>
    <n v="0"/>
    <n v="0"/>
    <n v="0"/>
    <n v="0"/>
    <n v="0"/>
    <n v="0"/>
  </r>
  <r>
    <x v="3"/>
    <x v="13"/>
    <x v="0"/>
    <x v="3"/>
    <n v="0"/>
    <n v="200"/>
    <n v="0"/>
    <n v="0"/>
    <n v="0"/>
    <n v="0"/>
    <n v="0"/>
    <n v="0"/>
    <n v="0"/>
  </r>
  <r>
    <x v="3"/>
    <x v="13"/>
    <x v="0"/>
    <x v="4"/>
    <n v="0"/>
    <n v="200"/>
    <n v="0"/>
    <n v="0"/>
    <n v="0"/>
    <n v="0"/>
    <n v="0"/>
    <n v="0"/>
    <n v="0"/>
  </r>
  <r>
    <x v="3"/>
    <x v="13"/>
    <x v="0"/>
    <x v="5"/>
    <n v="0"/>
    <n v="200"/>
    <n v="0"/>
    <n v="0"/>
    <n v="0"/>
    <n v="0"/>
    <n v="0"/>
    <n v="0"/>
    <n v="0"/>
  </r>
  <r>
    <x v="3"/>
    <x v="13"/>
    <x v="0"/>
    <x v="6"/>
    <n v="0"/>
    <n v="200"/>
    <n v="0"/>
    <n v="0"/>
    <n v="0"/>
    <n v="0"/>
    <n v="0"/>
    <n v="0"/>
    <n v="0"/>
  </r>
  <r>
    <x v="3"/>
    <x v="13"/>
    <x v="0"/>
    <x v="7"/>
    <n v="0"/>
    <n v="200"/>
    <n v="0"/>
    <n v="0"/>
    <n v="0"/>
    <n v="0"/>
    <n v="0"/>
    <n v="0"/>
    <n v="0"/>
  </r>
  <r>
    <x v="3"/>
    <x v="13"/>
    <x v="0"/>
    <x v="8"/>
    <n v="0"/>
    <n v="200"/>
    <n v="0"/>
    <n v="0"/>
    <n v="0"/>
    <n v="0"/>
    <n v="0"/>
    <n v="0"/>
    <n v="0"/>
  </r>
  <r>
    <x v="3"/>
    <x v="13"/>
    <x v="0"/>
    <x v="9"/>
    <n v="0"/>
    <n v="200"/>
    <n v="0"/>
    <n v="0"/>
    <n v="0"/>
    <n v="0"/>
    <n v="0"/>
    <n v="0"/>
    <n v="0"/>
  </r>
  <r>
    <x v="3"/>
    <x v="13"/>
    <x v="0"/>
    <x v="10"/>
    <n v="0"/>
    <n v="200"/>
    <n v="0"/>
    <n v="0"/>
    <n v="0"/>
    <n v="0"/>
    <n v="0"/>
    <n v="0"/>
    <n v="0"/>
  </r>
  <r>
    <x v="3"/>
    <x v="13"/>
    <x v="1"/>
    <x v="0"/>
    <n v="0"/>
    <n v="200"/>
    <n v="0"/>
    <n v="-2.0000000000000002E-5"/>
    <n v="-1.0000000000000001E-5"/>
    <n v="0"/>
    <n v="-1.0000000000000001E-5"/>
    <n v="-8.0000000000000007E-5"/>
    <n v="0"/>
  </r>
  <r>
    <x v="3"/>
    <x v="13"/>
    <x v="1"/>
    <x v="1"/>
    <n v="1.58"/>
    <n v="200"/>
    <n v="0"/>
    <n v="7.6800000000000002E-3"/>
    <n v="1.98E-3"/>
    <n v="1.2600000000000001E-3"/>
    <n v="4.9100000000000003E-3"/>
    <n v="2.5579999999999999E-2"/>
    <n v="0"/>
  </r>
  <r>
    <x v="3"/>
    <x v="13"/>
    <x v="1"/>
    <x v="2"/>
    <n v="0"/>
    <n v="200"/>
    <n v="0"/>
    <n v="0"/>
    <n v="0"/>
    <n v="0"/>
    <n v="0"/>
    <n v="0"/>
    <n v="0"/>
  </r>
  <r>
    <x v="3"/>
    <x v="13"/>
    <x v="1"/>
    <x v="3"/>
    <n v="0"/>
    <n v="200"/>
    <n v="0"/>
    <n v="0"/>
    <n v="0"/>
    <n v="0"/>
    <n v="0"/>
    <n v="0"/>
    <n v="0"/>
  </r>
  <r>
    <x v="3"/>
    <x v="13"/>
    <x v="1"/>
    <x v="4"/>
    <n v="0"/>
    <n v="200"/>
    <n v="0"/>
    <n v="0"/>
    <n v="0"/>
    <n v="0"/>
    <n v="0"/>
    <n v="0"/>
    <n v="0"/>
  </r>
  <r>
    <x v="3"/>
    <x v="13"/>
    <x v="1"/>
    <x v="5"/>
    <n v="0"/>
    <n v="200"/>
    <n v="0"/>
    <n v="0"/>
    <n v="0"/>
    <n v="0"/>
    <n v="0"/>
    <n v="0"/>
    <n v="0"/>
  </r>
  <r>
    <x v="3"/>
    <x v="13"/>
    <x v="1"/>
    <x v="6"/>
    <n v="0"/>
    <n v="200"/>
    <n v="0"/>
    <n v="0"/>
    <n v="0"/>
    <n v="0"/>
    <n v="0"/>
    <n v="0"/>
    <n v="0"/>
  </r>
  <r>
    <x v="3"/>
    <x v="13"/>
    <x v="1"/>
    <x v="7"/>
    <n v="0"/>
    <n v="200"/>
    <n v="0"/>
    <n v="0"/>
    <n v="0"/>
    <n v="0"/>
    <n v="0"/>
    <n v="0"/>
    <n v="0"/>
  </r>
  <r>
    <x v="3"/>
    <x v="13"/>
    <x v="1"/>
    <x v="8"/>
    <n v="0"/>
    <n v="200"/>
    <n v="0"/>
    <n v="0"/>
    <n v="0"/>
    <n v="0"/>
    <n v="0"/>
    <n v="0"/>
    <n v="0"/>
  </r>
  <r>
    <x v="3"/>
    <x v="13"/>
    <x v="1"/>
    <x v="9"/>
    <n v="0"/>
    <n v="200"/>
    <n v="0"/>
    <n v="0"/>
    <n v="0"/>
    <n v="0"/>
    <n v="0"/>
    <n v="0"/>
    <n v="0"/>
  </r>
  <r>
    <x v="3"/>
    <x v="13"/>
    <x v="1"/>
    <x v="10"/>
    <n v="0"/>
    <n v="200"/>
    <n v="0"/>
    <n v="0"/>
    <n v="0"/>
    <n v="0"/>
    <n v="0"/>
    <n v="0"/>
    <n v="0"/>
  </r>
  <r>
    <x v="3"/>
    <x v="13"/>
    <x v="2"/>
    <x v="0"/>
    <n v="0"/>
    <n v="200"/>
    <n v="0"/>
    <n v="0"/>
    <n v="0"/>
    <n v="0"/>
    <n v="0"/>
    <n v="0"/>
    <n v="0"/>
  </r>
  <r>
    <x v="3"/>
    <x v="13"/>
    <x v="2"/>
    <x v="1"/>
    <n v="95.38"/>
    <n v="200"/>
    <n v="0"/>
    <n v="0.46373999999999999"/>
    <n v="0.14229"/>
    <n v="9.1980000000000006E-2"/>
    <n v="0.30820999999999998"/>
    <n v="1.5458000000000001"/>
    <n v="0"/>
  </r>
  <r>
    <x v="3"/>
    <x v="13"/>
    <x v="2"/>
    <x v="2"/>
    <n v="0"/>
    <n v="200"/>
    <n v="0"/>
    <n v="0"/>
    <n v="0"/>
    <n v="0"/>
    <n v="0"/>
    <n v="0"/>
    <n v="0"/>
  </r>
  <r>
    <x v="3"/>
    <x v="13"/>
    <x v="2"/>
    <x v="3"/>
    <n v="0"/>
    <n v="200"/>
    <n v="0"/>
    <n v="0"/>
    <n v="0"/>
    <n v="0"/>
    <n v="0"/>
    <n v="0"/>
    <n v="0"/>
  </r>
  <r>
    <x v="3"/>
    <x v="13"/>
    <x v="2"/>
    <x v="4"/>
    <n v="0"/>
    <n v="200"/>
    <n v="0"/>
    <n v="0"/>
    <n v="0"/>
    <n v="0"/>
    <n v="0"/>
    <n v="0"/>
    <n v="0"/>
  </r>
  <r>
    <x v="3"/>
    <x v="13"/>
    <x v="2"/>
    <x v="5"/>
    <n v="0"/>
    <n v="200"/>
    <n v="0"/>
    <n v="0"/>
    <n v="0"/>
    <n v="0"/>
    <n v="0"/>
    <n v="0"/>
    <n v="0"/>
  </r>
  <r>
    <x v="3"/>
    <x v="13"/>
    <x v="2"/>
    <x v="6"/>
    <n v="0"/>
    <n v="200"/>
    <n v="0"/>
    <n v="0"/>
    <n v="0"/>
    <n v="0"/>
    <n v="0"/>
    <n v="0"/>
    <n v="0"/>
  </r>
  <r>
    <x v="3"/>
    <x v="13"/>
    <x v="2"/>
    <x v="7"/>
    <n v="0"/>
    <n v="200"/>
    <n v="0"/>
    <n v="0"/>
    <n v="0"/>
    <n v="0"/>
    <n v="0"/>
    <n v="0"/>
    <n v="0"/>
  </r>
  <r>
    <x v="3"/>
    <x v="13"/>
    <x v="2"/>
    <x v="8"/>
    <n v="0"/>
    <n v="200"/>
    <n v="0"/>
    <n v="0"/>
    <n v="0"/>
    <n v="0"/>
    <n v="0"/>
    <n v="0"/>
    <n v="0"/>
  </r>
  <r>
    <x v="3"/>
    <x v="13"/>
    <x v="2"/>
    <x v="9"/>
    <n v="0"/>
    <n v="200"/>
    <n v="0"/>
    <n v="0"/>
    <n v="0"/>
    <n v="0"/>
    <n v="0"/>
    <n v="0"/>
    <n v="0"/>
  </r>
  <r>
    <x v="3"/>
    <x v="13"/>
    <x v="2"/>
    <x v="10"/>
    <n v="0"/>
    <n v="200"/>
    <n v="0"/>
    <n v="0"/>
    <n v="0"/>
    <n v="0"/>
    <n v="0"/>
    <n v="0"/>
    <n v="0"/>
  </r>
  <r>
    <x v="3"/>
    <x v="13"/>
    <x v="3"/>
    <x v="0"/>
    <n v="0"/>
    <n v="200"/>
    <n v="0"/>
    <n v="0"/>
    <n v="0"/>
    <n v="0"/>
    <n v="0"/>
    <n v="0"/>
    <n v="0"/>
  </r>
  <r>
    <x v="3"/>
    <x v="13"/>
    <x v="3"/>
    <x v="1"/>
    <n v="131.4"/>
    <n v="200"/>
    <n v="0"/>
    <n v="0.63888"/>
    <n v="0.20415"/>
    <n v="4.428E-2"/>
    <n v="0.30864999999999998"/>
    <n v="2.1295899999999999"/>
    <n v="0"/>
  </r>
  <r>
    <x v="3"/>
    <x v="13"/>
    <x v="3"/>
    <x v="2"/>
    <n v="0"/>
    <n v="200"/>
    <n v="0"/>
    <n v="0"/>
    <n v="0"/>
    <n v="0"/>
    <n v="0"/>
    <n v="0"/>
    <n v="0"/>
  </r>
  <r>
    <x v="3"/>
    <x v="13"/>
    <x v="3"/>
    <x v="3"/>
    <n v="0"/>
    <n v="200"/>
    <n v="0"/>
    <n v="0"/>
    <n v="0"/>
    <n v="0"/>
    <n v="0"/>
    <n v="0"/>
    <n v="0"/>
  </r>
  <r>
    <x v="3"/>
    <x v="13"/>
    <x v="3"/>
    <x v="4"/>
    <n v="0"/>
    <n v="200"/>
    <n v="0"/>
    <n v="0"/>
    <n v="0"/>
    <n v="0"/>
    <n v="0"/>
    <n v="0"/>
    <n v="0"/>
  </r>
  <r>
    <x v="3"/>
    <x v="13"/>
    <x v="3"/>
    <x v="5"/>
    <n v="0"/>
    <n v="200"/>
    <n v="0"/>
    <n v="0"/>
    <n v="0"/>
    <n v="0"/>
    <n v="0"/>
    <n v="0"/>
    <n v="0"/>
  </r>
  <r>
    <x v="3"/>
    <x v="13"/>
    <x v="3"/>
    <x v="6"/>
    <n v="0"/>
    <n v="200"/>
    <n v="0"/>
    <n v="0"/>
    <n v="0"/>
    <n v="0"/>
    <n v="0"/>
    <n v="0"/>
    <n v="0"/>
  </r>
  <r>
    <x v="3"/>
    <x v="13"/>
    <x v="3"/>
    <x v="7"/>
    <n v="0"/>
    <n v="200"/>
    <n v="0"/>
    <n v="0"/>
    <n v="0"/>
    <n v="0"/>
    <n v="0"/>
    <n v="0"/>
    <n v="0"/>
  </r>
  <r>
    <x v="3"/>
    <x v="13"/>
    <x v="3"/>
    <x v="8"/>
    <n v="0"/>
    <n v="200"/>
    <n v="0"/>
    <n v="0"/>
    <n v="0"/>
    <n v="0"/>
    <n v="0"/>
    <n v="0"/>
    <n v="0"/>
  </r>
  <r>
    <x v="3"/>
    <x v="13"/>
    <x v="3"/>
    <x v="9"/>
    <n v="0"/>
    <n v="200"/>
    <n v="0"/>
    <n v="0"/>
    <n v="0"/>
    <n v="0"/>
    <n v="0"/>
    <n v="0"/>
    <n v="0"/>
  </r>
  <r>
    <x v="3"/>
    <x v="13"/>
    <x v="3"/>
    <x v="10"/>
    <n v="0.02"/>
    <n v="200"/>
    <n v="0"/>
    <n v="1.1E-4"/>
    <n v="9.0000000000000006E-5"/>
    <n v="0"/>
    <n v="1.0000000000000001E-5"/>
    <n v="3.8000000000000002E-4"/>
    <n v="0"/>
  </r>
  <r>
    <x v="3"/>
    <x v="13"/>
    <x v="4"/>
    <x v="0"/>
    <n v="0"/>
    <n v="200"/>
    <n v="0"/>
    <n v="0"/>
    <n v="0"/>
    <n v="0"/>
    <n v="0"/>
    <n v="0"/>
    <n v="0"/>
  </r>
  <r>
    <x v="3"/>
    <x v="13"/>
    <x v="4"/>
    <x v="1"/>
    <n v="52.1"/>
    <n v="200"/>
    <n v="0"/>
    <n v="0.25330999999999998"/>
    <n v="7.689E-2"/>
    <n v="2.869E-2"/>
    <n v="3.0099999999999998E-2"/>
    <n v="0.84436"/>
    <n v="0"/>
  </r>
  <r>
    <x v="3"/>
    <x v="13"/>
    <x v="4"/>
    <x v="2"/>
    <n v="0"/>
    <n v="200"/>
    <n v="0"/>
    <n v="0"/>
    <n v="0"/>
    <n v="0"/>
    <n v="0"/>
    <n v="0"/>
    <n v="0"/>
  </r>
  <r>
    <x v="3"/>
    <x v="13"/>
    <x v="4"/>
    <x v="3"/>
    <n v="0"/>
    <n v="200"/>
    <n v="0"/>
    <n v="0"/>
    <n v="0"/>
    <n v="0"/>
    <n v="0"/>
    <n v="0"/>
    <n v="0"/>
  </r>
  <r>
    <x v="3"/>
    <x v="13"/>
    <x v="4"/>
    <x v="4"/>
    <n v="0"/>
    <n v="200"/>
    <n v="0"/>
    <n v="0"/>
    <n v="0"/>
    <n v="0"/>
    <n v="0"/>
    <n v="0"/>
    <n v="0"/>
  </r>
  <r>
    <x v="3"/>
    <x v="13"/>
    <x v="4"/>
    <x v="5"/>
    <n v="0"/>
    <n v="200"/>
    <n v="0"/>
    <n v="0"/>
    <n v="0"/>
    <n v="0"/>
    <n v="0"/>
    <n v="0"/>
    <n v="0"/>
  </r>
  <r>
    <x v="3"/>
    <x v="13"/>
    <x v="4"/>
    <x v="6"/>
    <n v="0.13"/>
    <n v="200"/>
    <n v="0"/>
    <n v="6.3000000000000003E-4"/>
    <n v="0"/>
    <n v="1.0000000000000001E-5"/>
    <n v="1.7000000000000001E-4"/>
    <n v="2.1099999999999999E-3"/>
    <n v="0"/>
  </r>
  <r>
    <x v="3"/>
    <x v="13"/>
    <x v="4"/>
    <x v="7"/>
    <n v="0"/>
    <n v="200"/>
    <n v="0"/>
    <n v="0"/>
    <n v="0"/>
    <n v="0"/>
    <n v="0"/>
    <n v="0"/>
    <n v="0"/>
  </r>
  <r>
    <x v="3"/>
    <x v="13"/>
    <x v="4"/>
    <x v="8"/>
    <n v="0"/>
    <n v="200"/>
    <n v="0"/>
    <n v="0"/>
    <n v="0"/>
    <n v="0"/>
    <n v="0"/>
    <n v="0"/>
    <n v="0"/>
  </r>
  <r>
    <x v="3"/>
    <x v="13"/>
    <x v="4"/>
    <x v="9"/>
    <n v="0"/>
    <n v="200"/>
    <n v="0"/>
    <n v="0"/>
    <n v="0"/>
    <n v="0"/>
    <n v="0"/>
    <n v="0"/>
    <n v="0"/>
  </r>
  <r>
    <x v="3"/>
    <x v="13"/>
    <x v="4"/>
    <x v="10"/>
    <n v="0"/>
    <n v="200"/>
    <n v="0"/>
    <n v="0"/>
    <n v="0"/>
    <n v="0"/>
    <n v="0"/>
    <n v="0"/>
    <n v="0"/>
  </r>
  <r>
    <x v="3"/>
    <x v="13"/>
    <x v="5"/>
    <x v="0"/>
    <n v="0"/>
    <n v="200"/>
    <n v="0"/>
    <n v="0"/>
    <n v="0"/>
    <n v="0"/>
    <n v="0"/>
    <n v="0"/>
    <n v="0"/>
  </r>
  <r>
    <x v="3"/>
    <x v="13"/>
    <x v="5"/>
    <x v="1"/>
    <n v="-0.01"/>
    <n v="200"/>
    <n v="0"/>
    <n v="-4.0000000000000003E-5"/>
    <n v="-1.0000000000000001E-5"/>
    <n v="0"/>
    <n v="-1.0000000000000001E-5"/>
    <n v="-1.2E-4"/>
    <n v="0"/>
  </r>
  <r>
    <x v="3"/>
    <x v="13"/>
    <x v="5"/>
    <x v="2"/>
    <n v="0"/>
    <n v="200"/>
    <n v="0"/>
    <n v="0"/>
    <n v="0"/>
    <n v="0"/>
    <n v="0"/>
    <n v="0"/>
    <n v="0"/>
  </r>
  <r>
    <x v="3"/>
    <x v="13"/>
    <x v="5"/>
    <x v="3"/>
    <n v="0"/>
    <n v="200"/>
    <n v="0"/>
    <n v="0"/>
    <n v="0"/>
    <n v="0"/>
    <n v="0"/>
    <n v="0"/>
    <n v="0"/>
  </r>
  <r>
    <x v="3"/>
    <x v="13"/>
    <x v="5"/>
    <x v="4"/>
    <n v="0"/>
    <n v="200"/>
    <n v="0"/>
    <n v="0"/>
    <n v="0"/>
    <n v="0"/>
    <n v="0"/>
    <n v="0"/>
    <n v="0"/>
  </r>
  <r>
    <x v="3"/>
    <x v="13"/>
    <x v="5"/>
    <x v="5"/>
    <n v="0"/>
    <n v="200"/>
    <n v="0"/>
    <n v="0"/>
    <n v="0"/>
    <n v="0"/>
    <n v="0"/>
    <n v="0"/>
    <n v="0"/>
  </r>
  <r>
    <x v="3"/>
    <x v="13"/>
    <x v="5"/>
    <x v="6"/>
    <n v="0"/>
    <n v="200"/>
    <n v="0"/>
    <n v="0"/>
    <n v="0"/>
    <n v="0"/>
    <n v="0"/>
    <n v="0"/>
    <n v="0"/>
  </r>
  <r>
    <x v="3"/>
    <x v="13"/>
    <x v="5"/>
    <x v="7"/>
    <n v="0"/>
    <n v="200"/>
    <n v="0"/>
    <n v="0"/>
    <n v="0"/>
    <n v="0"/>
    <n v="0"/>
    <n v="0"/>
    <n v="0"/>
  </r>
  <r>
    <x v="3"/>
    <x v="13"/>
    <x v="5"/>
    <x v="8"/>
    <n v="0"/>
    <n v="200"/>
    <n v="0"/>
    <n v="0"/>
    <n v="0"/>
    <n v="0"/>
    <n v="0"/>
    <n v="0"/>
    <n v="0"/>
  </r>
  <r>
    <x v="3"/>
    <x v="13"/>
    <x v="5"/>
    <x v="9"/>
    <n v="0"/>
    <n v="200"/>
    <n v="0"/>
    <n v="0"/>
    <n v="0"/>
    <n v="0"/>
    <n v="0"/>
    <n v="0"/>
    <n v="0"/>
  </r>
  <r>
    <x v="3"/>
    <x v="13"/>
    <x v="5"/>
    <x v="10"/>
    <n v="0"/>
    <n v="200"/>
    <n v="0"/>
    <n v="0"/>
    <n v="0"/>
    <n v="0"/>
    <n v="0"/>
    <n v="0"/>
    <n v="0"/>
  </r>
  <r>
    <x v="3"/>
    <x v="13"/>
    <x v="6"/>
    <x v="0"/>
    <n v="0"/>
    <n v="200"/>
    <n v="0"/>
    <n v="0"/>
    <n v="0"/>
    <n v="0"/>
    <n v="0"/>
    <n v="0"/>
    <n v="0"/>
  </r>
  <r>
    <x v="3"/>
    <x v="13"/>
    <x v="6"/>
    <x v="1"/>
    <n v="0"/>
    <n v="200"/>
    <n v="0"/>
    <n v="0"/>
    <n v="0"/>
    <n v="0"/>
    <n v="0"/>
    <n v="0"/>
    <n v="0"/>
  </r>
  <r>
    <x v="3"/>
    <x v="13"/>
    <x v="6"/>
    <x v="2"/>
    <n v="0"/>
    <n v="200"/>
    <n v="0"/>
    <n v="0"/>
    <n v="0"/>
    <n v="0"/>
    <n v="0"/>
    <n v="0"/>
    <n v="0"/>
  </r>
  <r>
    <x v="3"/>
    <x v="13"/>
    <x v="6"/>
    <x v="3"/>
    <n v="0"/>
    <n v="200"/>
    <n v="0"/>
    <n v="0"/>
    <n v="0"/>
    <n v="0"/>
    <n v="0"/>
    <n v="0"/>
    <n v="0"/>
  </r>
  <r>
    <x v="3"/>
    <x v="13"/>
    <x v="6"/>
    <x v="4"/>
    <n v="0"/>
    <n v="200"/>
    <n v="0"/>
    <n v="0"/>
    <n v="0"/>
    <n v="0"/>
    <n v="0"/>
    <n v="0"/>
    <n v="0"/>
  </r>
  <r>
    <x v="3"/>
    <x v="13"/>
    <x v="6"/>
    <x v="5"/>
    <n v="0"/>
    <n v="200"/>
    <n v="0"/>
    <n v="0"/>
    <n v="0"/>
    <n v="0"/>
    <n v="0"/>
    <n v="0"/>
    <n v="0"/>
  </r>
  <r>
    <x v="3"/>
    <x v="13"/>
    <x v="6"/>
    <x v="6"/>
    <n v="0"/>
    <n v="200"/>
    <n v="0"/>
    <n v="0"/>
    <n v="0"/>
    <n v="0"/>
    <n v="0"/>
    <n v="0"/>
    <n v="0"/>
  </r>
  <r>
    <x v="3"/>
    <x v="13"/>
    <x v="6"/>
    <x v="7"/>
    <n v="0"/>
    <n v="200"/>
    <n v="0"/>
    <n v="0"/>
    <n v="0"/>
    <n v="0"/>
    <n v="0"/>
    <n v="0"/>
    <n v="0"/>
  </r>
  <r>
    <x v="3"/>
    <x v="13"/>
    <x v="6"/>
    <x v="8"/>
    <n v="0"/>
    <n v="200"/>
    <n v="0"/>
    <n v="0"/>
    <n v="0"/>
    <n v="0"/>
    <n v="0"/>
    <n v="0"/>
    <n v="0"/>
  </r>
  <r>
    <x v="3"/>
    <x v="13"/>
    <x v="6"/>
    <x v="9"/>
    <n v="0"/>
    <n v="200"/>
    <n v="0"/>
    <n v="0"/>
    <n v="0"/>
    <n v="0"/>
    <n v="0"/>
    <n v="0"/>
    <n v="0"/>
  </r>
  <r>
    <x v="3"/>
    <x v="13"/>
    <x v="6"/>
    <x v="10"/>
    <n v="0"/>
    <n v="200"/>
    <n v="0"/>
    <n v="0"/>
    <n v="0"/>
    <n v="0"/>
    <n v="0"/>
    <n v="0"/>
    <n v="0"/>
  </r>
  <r>
    <x v="3"/>
    <x v="13"/>
    <x v="7"/>
    <x v="0"/>
    <n v="0"/>
    <n v="200"/>
    <n v="0"/>
    <n v="0"/>
    <n v="0"/>
    <n v="0"/>
    <n v="0"/>
    <n v="0"/>
    <n v="0"/>
  </r>
  <r>
    <x v="3"/>
    <x v="13"/>
    <x v="7"/>
    <x v="1"/>
    <n v="0"/>
    <n v="200"/>
    <n v="0"/>
    <n v="0"/>
    <n v="0"/>
    <n v="0"/>
    <n v="0"/>
    <n v="0"/>
    <n v="0"/>
  </r>
  <r>
    <x v="3"/>
    <x v="13"/>
    <x v="7"/>
    <x v="2"/>
    <n v="0"/>
    <n v="200"/>
    <n v="0"/>
    <n v="0"/>
    <n v="0"/>
    <n v="0"/>
    <n v="0"/>
    <n v="0"/>
    <n v="0"/>
  </r>
  <r>
    <x v="3"/>
    <x v="13"/>
    <x v="7"/>
    <x v="3"/>
    <n v="0"/>
    <n v="200"/>
    <n v="0"/>
    <n v="0"/>
    <n v="0"/>
    <n v="0"/>
    <n v="0"/>
    <n v="0"/>
    <n v="0"/>
  </r>
  <r>
    <x v="3"/>
    <x v="13"/>
    <x v="7"/>
    <x v="4"/>
    <n v="0"/>
    <n v="200"/>
    <n v="0"/>
    <n v="0"/>
    <n v="0"/>
    <n v="0"/>
    <n v="0"/>
    <n v="0"/>
    <n v="0"/>
  </r>
  <r>
    <x v="3"/>
    <x v="13"/>
    <x v="7"/>
    <x v="5"/>
    <n v="0"/>
    <n v="200"/>
    <n v="0"/>
    <n v="0"/>
    <n v="0"/>
    <n v="0"/>
    <n v="0"/>
    <n v="0"/>
    <n v="0"/>
  </r>
  <r>
    <x v="3"/>
    <x v="13"/>
    <x v="7"/>
    <x v="6"/>
    <n v="0"/>
    <n v="200"/>
    <n v="0"/>
    <n v="0"/>
    <n v="0"/>
    <n v="0"/>
    <n v="0"/>
    <n v="0"/>
    <n v="0"/>
  </r>
  <r>
    <x v="3"/>
    <x v="13"/>
    <x v="7"/>
    <x v="7"/>
    <n v="0"/>
    <n v="200"/>
    <n v="0"/>
    <n v="0"/>
    <n v="0"/>
    <n v="0"/>
    <n v="0"/>
    <n v="0"/>
    <n v="0"/>
  </r>
  <r>
    <x v="3"/>
    <x v="13"/>
    <x v="7"/>
    <x v="8"/>
    <n v="0"/>
    <n v="200"/>
    <n v="0"/>
    <n v="0"/>
    <n v="0"/>
    <n v="0"/>
    <n v="0"/>
    <n v="0"/>
    <n v="0"/>
  </r>
  <r>
    <x v="3"/>
    <x v="13"/>
    <x v="7"/>
    <x v="9"/>
    <n v="0"/>
    <n v="200"/>
    <n v="0"/>
    <n v="0"/>
    <n v="0"/>
    <n v="0"/>
    <n v="0"/>
    <n v="0"/>
    <n v="0"/>
  </r>
  <r>
    <x v="3"/>
    <x v="13"/>
    <x v="7"/>
    <x v="10"/>
    <n v="0"/>
    <n v="200"/>
    <n v="0"/>
    <n v="0"/>
    <n v="0"/>
    <n v="0"/>
    <n v="0"/>
    <n v="0"/>
    <n v="0"/>
  </r>
  <r>
    <x v="3"/>
    <x v="13"/>
    <x v="8"/>
    <x v="0"/>
    <n v="0"/>
    <n v="200"/>
    <n v="0"/>
    <n v="0"/>
    <n v="0"/>
    <n v="0"/>
    <n v="0"/>
    <n v="0"/>
    <n v="0"/>
  </r>
  <r>
    <x v="3"/>
    <x v="13"/>
    <x v="8"/>
    <x v="1"/>
    <n v="29.21"/>
    <n v="200"/>
    <n v="0"/>
    <n v="0.14199999999999999"/>
    <n v="0.1057"/>
    <n v="5.1999999999999998E-3"/>
    <n v="1.8380000000000001E-2"/>
    <n v="0.47332999999999997"/>
    <n v="0"/>
  </r>
  <r>
    <x v="3"/>
    <x v="13"/>
    <x v="8"/>
    <x v="2"/>
    <n v="0"/>
    <n v="200"/>
    <n v="0"/>
    <n v="0"/>
    <n v="0"/>
    <n v="0"/>
    <n v="0"/>
    <n v="0"/>
    <n v="0"/>
  </r>
  <r>
    <x v="3"/>
    <x v="13"/>
    <x v="8"/>
    <x v="3"/>
    <n v="0"/>
    <n v="200"/>
    <n v="0"/>
    <n v="0"/>
    <n v="0"/>
    <n v="0"/>
    <n v="0"/>
    <n v="0"/>
    <n v="0"/>
  </r>
  <r>
    <x v="3"/>
    <x v="13"/>
    <x v="8"/>
    <x v="4"/>
    <n v="0"/>
    <n v="200"/>
    <n v="0"/>
    <n v="0"/>
    <n v="0"/>
    <n v="0"/>
    <n v="0"/>
    <n v="0"/>
    <n v="0"/>
  </r>
  <r>
    <x v="3"/>
    <x v="13"/>
    <x v="8"/>
    <x v="5"/>
    <n v="0"/>
    <n v="200"/>
    <n v="0"/>
    <n v="0"/>
    <n v="0"/>
    <n v="0"/>
    <n v="0"/>
    <n v="0"/>
    <n v="0"/>
  </r>
  <r>
    <x v="3"/>
    <x v="13"/>
    <x v="8"/>
    <x v="6"/>
    <n v="47.22"/>
    <n v="200"/>
    <n v="0"/>
    <n v="0.22958000000000001"/>
    <n v="0"/>
    <n v="7.1440000000000003E-2"/>
    <n v="8.949E-2"/>
    <n v="0.76527000000000001"/>
    <n v="0"/>
  </r>
  <r>
    <x v="3"/>
    <x v="13"/>
    <x v="8"/>
    <x v="7"/>
    <n v="0"/>
    <n v="200"/>
    <n v="0"/>
    <n v="0"/>
    <n v="0"/>
    <n v="0"/>
    <n v="0"/>
    <n v="0"/>
    <n v="0"/>
  </r>
  <r>
    <x v="3"/>
    <x v="13"/>
    <x v="8"/>
    <x v="8"/>
    <n v="0"/>
    <n v="200"/>
    <n v="0"/>
    <n v="0"/>
    <n v="0"/>
    <n v="0"/>
    <n v="0"/>
    <n v="0"/>
    <n v="0"/>
  </r>
  <r>
    <x v="3"/>
    <x v="13"/>
    <x v="8"/>
    <x v="9"/>
    <n v="0"/>
    <n v="200"/>
    <n v="0"/>
    <n v="0"/>
    <n v="0"/>
    <n v="0"/>
    <n v="0"/>
    <n v="0"/>
    <n v="0"/>
  </r>
  <r>
    <x v="3"/>
    <x v="13"/>
    <x v="8"/>
    <x v="10"/>
    <n v="0"/>
    <n v="200"/>
    <n v="0"/>
    <n v="0"/>
    <n v="0"/>
    <n v="0"/>
    <n v="0"/>
    <n v="0"/>
    <n v="0"/>
  </r>
  <r>
    <x v="3"/>
    <x v="14"/>
    <x v="0"/>
    <x v="0"/>
    <n v="0"/>
    <n v="200"/>
    <n v="0"/>
    <n v="0"/>
    <n v="0"/>
    <n v="0"/>
    <n v="0"/>
    <n v="0"/>
    <n v="0"/>
  </r>
  <r>
    <x v="3"/>
    <x v="14"/>
    <x v="0"/>
    <x v="1"/>
    <n v="0"/>
    <n v="200"/>
    <n v="0"/>
    <n v="0"/>
    <n v="0"/>
    <n v="0"/>
    <n v="0"/>
    <n v="0"/>
    <n v="0"/>
  </r>
  <r>
    <x v="3"/>
    <x v="14"/>
    <x v="0"/>
    <x v="2"/>
    <n v="0"/>
    <n v="200"/>
    <n v="0"/>
    <n v="0"/>
    <n v="0"/>
    <n v="0"/>
    <n v="0"/>
    <n v="0"/>
    <n v="0"/>
  </r>
  <r>
    <x v="3"/>
    <x v="14"/>
    <x v="0"/>
    <x v="3"/>
    <n v="0"/>
    <n v="200"/>
    <n v="0"/>
    <n v="0"/>
    <n v="0"/>
    <n v="0"/>
    <n v="0"/>
    <n v="0"/>
    <n v="0"/>
  </r>
  <r>
    <x v="3"/>
    <x v="14"/>
    <x v="0"/>
    <x v="4"/>
    <n v="0"/>
    <n v="200"/>
    <n v="0"/>
    <n v="0"/>
    <n v="0"/>
    <n v="0"/>
    <n v="0"/>
    <n v="0"/>
    <n v="0"/>
  </r>
  <r>
    <x v="3"/>
    <x v="14"/>
    <x v="0"/>
    <x v="5"/>
    <n v="0"/>
    <n v="200"/>
    <n v="0"/>
    <n v="0"/>
    <n v="0"/>
    <n v="0"/>
    <n v="0"/>
    <n v="0"/>
    <n v="0"/>
  </r>
  <r>
    <x v="3"/>
    <x v="14"/>
    <x v="0"/>
    <x v="6"/>
    <n v="0"/>
    <n v="200"/>
    <n v="0"/>
    <n v="0"/>
    <n v="0"/>
    <n v="0"/>
    <n v="0"/>
    <n v="0"/>
    <n v="0"/>
  </r>
  <r>
    <x v="3"/>
    <x v="14"/>
    <x v="0"/>
    <x v="7"/>
    <n v="0"/>
    <n v="200"/>
    <n v="0"/>
    <n v="0"/>
    <n v="0"/>
    <n v="0"/>
    <n v="0"/>
    <n v="0"/>
    <n v="0"/>
  </r>
  <r>
    <x v="3"/>
    <x v="14"/>
    <x v="0"/>
    <x v="8"/>
    <n v="0"/>
    <n v="200"/>
    <n v="0"/>
    <n v="0"/>
    <n v="0"/>
    <n v="0"/>
    <n v="0"/>
    <n v="0"/>
    <n v="0"/>
  </r>
  <r>
    <x v="3"/>
    <x v="14"/>
    <x v="0"/>
    <x v="9"/>
    <n v="0"/>
    <n v="200"/>
    <n v="0"/>
    <n v="0"/>
    <n v="0"/>
    <n v="0"/>
    <n v="0"/>
    <n v="0"/>
    <n v="0"/>
  </r>
  <r>
    <x v="3"/>
    <x v="14"/>
    <x v="0"/>
    <x v="10"/>
    <n v="0"/>
    <n v="200"/>
    <n v="0"/>
    <n v="0"/>
    <n v="0"/>
    <n v="0"/>
    <n v="0"/>
    <n v="0"/>
    <n v="0"/>
  </r>
  <r>
    <x v="3"/>
    <x v="14"/>
    <x v="1"/>
    <x v="0"/>
    <n v="0"/>
    <n v="200"/>
    <n v="0"/>
    <n v="-2.0000000000000002E-5"/>
    <n v="-1.0000000000000001E-5"/>
    <n v="0"/>
    <n v="-1.0000000000000001E-5"/>
    <n v="-8.0000000000000007E-5"/>
    <n v="0"/>
  </r>
  <r>
    <x v="3"/>
    <x v="14"/>
    <x v="1"/>
    <x v="1"/>
    <n v="1.58"/>
    <n v="200"/>
    <n v="0"/>
    <n v="7.6800000000000002E-3"/>
    <n v="1.98E-3"/>
    <n v="1.2600000000000001E-3"/>
    <n v="4.9100000000000003E-3"/>
    <n v="2.5579999999999999E-2"/>
    <n v="0"/>
  </r>
  <r>
    <x v="3"/>
    <x v="14"/>
    <x v="1"/>
    <x v="2"/>
    <n v="0"/>
    <n v="200"/>
    <n v="0"/>
    <n v="0"/>
    <n v="0"/>
    <n v="0"/>
    <n v="0"/>
    <n v="0"/>
    <n v="0"/>
  </r>
  <r>
    <x v="3"/>
    <x v="14"/>
    <x v="1"/>
    <x v="3"/>
    <n v="0"/>
    <n v="200"/>
    <n v="0"/>
    <n v="0"/>
    <n v="0"/>
    <n v="0"/>
    <n v="0"/>
    <n v="0"/>
    <n v="0"/>
  </r>
  <r>
    <x v="3"/>
    <x v="14"/>
    <x v="1"/>
    <x v="4"/>
    <n v="0"/>
    <n v="200"/>
    <n v="0"/>
    <n v="0"/>
    <n v="0"/>
    <n v="0"/>
    <n v="0"/>
    <n v="0"/>
    <n v="0"/>
  </r>
  <r>
    <x v="3"/>
    <x v="14"/>
    <x v="1"/>
    <x v="5"/>
    <n v="0"/>
    <n v="200"/>
    <n v="0"/>
    <n v="0"/>
    <n v="0"/>
    <n v="0"/>
    <n v="0"/>
    <n v="0"/>
    <n v="0"/>
  </r>
  <r>
    <x v="3"/>
    <x v="14"/>
    <x v="1"/>
    <x v="6"/>
    <n v="0"/>
    <n v="200"/>
    <n v="0"/>
    <n v="0"/>
    <n v="0"/>
    <n v="0"/>
    <n v="0"/>
    <n v="0"/>
    <n v="0"/>
  </r>
  <r>
    <x v="3"/>
    <x v="14"/>
    <x v="1"/>
    <x v="7"/>
    <n v="0"/>
    <n v="200"/>
    <n v="0"/>
    <n v="0"/>
    <n v="0"/>
    <n v="0"/>
    <n v="0"/>
    <n v="0"/>
    <n v="0"/>
  </r>
  <r>
    <x v="3"/>
    <x v="14"/>
    <x v="1"/>
    <x v="8"/>
    <n v="0"/>
    <n v="200"/>
    <n v="0"/>
    <n v="0"/>
    <n v="0"/>
    <n v="0"/>
    <n v="0"/>
    <n v="0"/>
    <n v="0"/>
  </r>
  <r>
    <x v="3"/>
    <x v="14"/>
    <x v="1"/>
    <x v="9"/>
    <n v="0"/>
    <n v="200"/>
    <n v="0"/>
    <n v="0"/>
    <n v="0"/>
    <n v="0"/>
    <n v="0"/>
    <n v="0"/>
    <n v="0"/>
  </r>
  <r>
    <x v="3"/>
    <x v="14"/>
    <x v="1"/>
    <x v="10"/>
    <n v="0"/>
    <n v="200"/>
    <n v="0"/>
    <n v="0"/>
    <n v="0"/>
    <n v="0"/>
    <n v="0"/>
    <n v="0"/>
    <n v="0"/>
  </r>
  <r>
    <x v="3"/>
    <x v="14"/>
    <x v="2"/>
    <x v="0"/>
    <n v="0"/>
    <n v="200"/>
    <n v="0"/>
    <n v="0"/>
    <n v="0"/>
    <n v="0"/>
    <n v="0"/>
    <n v="0"/>
    <n v="0"/>
  </r>
  <r>
    <x v="3"/>
    <x v="14"/>
    <x v="2"/>
    <x v="1"/>
    <n v="95.38"/>
    <n v="200"/>
    <n v="0"/>
    <n v="0.46373999999999999"/>
    <n v="0.14229"/>
    <n v="9.1980000000000006E-2"/>
    <n v="0.30820999999999998"/>
    <n v="1.5458000000000001"/>
    <n v="0"/>
  </r>
  <r>
    <x v="3"/>
    <x v="14"/>
    <x v="2"/>
    <x v="2"/>
    <n v="0"/>
    <n v="200"/>
    <n v="0"/>
    <n v="0"/>
    <n v="0"/>
    <n v="0"/>
    <n v="0"/>
    <n v="0"/>
    <n v="0"/>
  </r>
  <r>
    <x v="3"/>
    <x v="14"/>
    <x v="2"/>
    <x v="3"/>
    <n v="0"/>
    <n v="200"/>
    <n v="0"/>
    <n v="0"/>
    <n v="0"/>
    <n v="0"/>
    <n v="0"/>
    <n v="0"/>
    <n v="0"/>
  </r>
  <r>
    <x v="3"/>
    <x v="14"/>
    <x v="2"/>
    <x v="4"/>
    <n v="0"/>
    <n v="200"/>
    <n v="0"/>
    <n v="0"/>
    <n v="0"/>
    <n v="0"/>
    <n v="0"/>
    <n v="0"/>
    <n v="0"/>
  </r>
  <r>
    <x v="3"/>
    <x v="14"/>
    <x v="2"/>
    <x v="5"/>
    <n v="0"/>
    <n v="200"/>
    <n v="0"/>
    <n v="0"/>
    <n v="0"/>
    <n v="0"/>
    <n v="0"/>
    <n v="0"/>
    <n v="0"/>
  </r>
  <r>
    <x v="3"/>
    <x v="14"/>
    <x v="2"/>
    <x v="6"/>
    <n v="0"/>
    <n v="200"/>
    <n v="0"/>
    <n v="0"/>
    <n v="0"/>
    <n v="0"/>
    <n v="0"/>
    <n v="0"/>
    <n v="0"/>
  </r>
  <r>
    <x v="3"/>
    <x v="14"/>
    <x v="2"/>
    <x v="7"/>
    <n v="0"/>
    <n v="200"/>
    <n v="0"/>
    <n v="0"/>
    <n v="0"/>
    <n v="0"/>
    <n v="0"/>
    <n v="0"/>
    <n v="0"/>
  </r>
  <r>
    <x v="3"/>
    <x v="14"/>
    <x v="2"/>
    <x v="8"/>
    <n v="0"/>
    <n v="200"/>
    <n v="0"/>
    <n v="0"/>
    <n v="0"/>
    <n v="0"/>
    <n v="0"/>
    <n v="0"/>
    <n v="0"/>
  </r>
  <r>
    <x v="3"/>
    <x v="14"/>
    <x v="2"/>
    <x v="9"/>
    <n v="0"/>
    <n v="200"/>
    <n v="0"/>
    <n v="0"/>
    <n v="0"/>
    <n v="0"/>
    <n v="0"/>
    <n v="0"/>
    <n v="0"/>
  </r>
  <r>
    <x v="3"/>
    <x v="14"/>
    <x v="2"/>
    <x v="10"/>
    <n v="0"/>
    <n v="200"/>
    <n v="0"/>
    <n v="0"/>
    <n v="0"/>
    <n v="0"/>
    <n v="0"/>
    <n v="0"/>
    <n v="0"/>
  </r>
  <r>
    <x v="3"/>
    <x v="14"/>
    <x v="3"/>
    <x v="0"/>
    <n v="0"/>
    <n v="200"/>
    <n v="0"/>
    <n v="0"/>
    <n v="0"/>
    <n v="0"/>
    <n v="0"/>
    <n v="0"/>
    <n v="0"/>
  </r>
  <r>
    <x v="3"/>
    <x v="14"/>
    <x v="3"/>
    <x v="1"/>
    <n v="131.4"/>
    <n v="200"/>
    <n v="0"/>
    <n v="0.63888"/>
    <n v="0.20415"/>
    <n v="4.428E-2"/>
    <n v="0.30864999999999998"/>
    <n v="2.1295899999999999"/>
    <n v="0"/>
  </r>
  <r>
    <x v="3"/>
    <x v="14"/>
    <x v="3"/>
    <x v="2"/>
    <n v="0"/>
    <n v="200"/>
    <n v="0"/>
    <n v="0"/>
    <n v="0"/>
    <n v="0"/>
    <n v="0"/>
    <n v="0"/>
    <n v="0"/>
  </r>
  <r>
    <x v="3"/>
    <x v="14"/>
    <x v="3"/>
    <x v="3"/>
    <n v="0"/>
    <n v="200"/>
    <n v="0"/>
    <n v="0"/>
    <n v="0"/>
    <n v="0"/>
    <n v="0"/>
    <n v="0"/>
    <n v="0"/>
  </r>
  <r>
    <x v="3"/>
    <x v="14"/>
    <x v="3"/>
    <x v="4"/>
    <n v="0"/>
    <n v="200"/>
    <n v="0"/>
    <n v="0"/>
    <n v="0"/>
    <n v="0"/>
    <n v="0"/>
    <n v="0"/>
    <n v="0"/>
  </r>
  <r>
    <x v="3"/>
    <x v="14"/>
    <x v="3"/>
    <x v="5"/>
    <n v="0"/>
    <n v="200"/>
    <n v="0"/>
    <n v="0"/>
    <n v="0"/>
    <n v="0"/>
    <n v="0"/>
    <n v="0"/>
    <n v="0"/>
  </r>
  <r>
    <x v="3"/>
    <x v="14"/>
    <x v="3"/>
    <x v="6"/>
    <n v="0"/>
    <n v="200"/>
    <n v="0"/>
    <n v="0"/>
    <n v="0"/>
    <n v="0"/>
    <n v="0"/>
    <n v="0"/>
    <n v="0"/>
  </r>
  <r>
    <x v="3"/>
    <x v="14"/>
    <x v="3"/>
    <x v="7"/>
    <n v="0"/>
    <n v="200"/>
    <n v="0"/>
    <n v="0"/>
    <n v="0"/>
    <n v="0"/>
    <n v="0"/>
    <n v="0"/>
    <n v="0"/>
  </r>
  <r>
    <x v="3"/>
    <x v="14"/>
    <x v="3"/>
    <x v="8"/>
    <n v="0"/>
    <n v="200"/>
    <n v="0"/>
    <n v="0"/>
    <n v="0"/>
    <n v="0"/>
    <n v="0"/>
    <n v="0"/>
    <n v="0"/>
  </r>
  <r>
    <x v="3"/>
    <x v="14"/>
    <x v="3"/>
    <x v="9"/>
    <n v="0"/>
    <n v="200"/>
    <n v="0"/>
    <n v="0"/>
    <n v="0"/>
    <n v="0"/>
    <n v="0"/>
    <n v="0"/>
    <n v="0"/>
  </r>
  <r>
    <x v="3"/>
    <x v="14"/>
    <x v="3"/>
    <x v="10"/>
    <n v="0.02"/>
    <n v="200"/>
    <n v="0"/>
    <n v="1.1E-4"/>
    <n v="9.0000000000000006E-5"/>
    <n v="0"/>
    <n v="1.0000000000000001E-5"/>
    <n v="3.8000000000000002E-4"/>
    <n v="0"/>
  </r>
  <r>
    <x v="3"/>
    <x v="14"/>
    <x v="4"/>
    <x v="0"/>
    <n v="0"/>
    <n v="200"/>
    <n v="0"/>
    <n v="0"/>
    <n v="0"/>
    <n v="0"/>
    <n v="0"/>
    <n v="0"/>
    <n v="0"/>
  </r>
  <r>
    <x v="3"/>
    <x v="14"/>
    <x v="4"/>
    <x v="1"/>
    <n v="52.1"/>
    <n v="200"/>
    <n v="0"/>
    <n v="0.25330999999999998"/>
    <n v="7.689E-2"/>
    <n v="2.869E-2"/>
    <n v="3.0099999999999998E-2"/>
    <n v="0.84436"/>
    <n v="0"/>
  </r>
  <r>
    <x v="3"/>
    <x v="14"/>
    <x v="4"/>
    <x v="2"/>
    <n v="0"/>
    <n v="200"/>
    <n v="0"/>
    <n v="0"/>
    <n v="0"/>
    <n v="0"/>
    <n v="0"/>
    <n v="0"/>
    <n v="0"/>
  </r>
  <r>
    <x v="3"/>
    <x v="14"/>
    <x v="4"/>
    <x v="3"/>
    <n v="0"/>
    <n v="200"/>
    <n v="0"/>
    <n v="0"/>
    <n v="0"/>
    <n v="0"/>
    <n v="0"/>
    <n v="0"/>
    <n v="0"/>
  </r>
  <r>
    <x v="3"/>
    <x v="14"/>
    <x v="4"/>
    <x v="4"/>
    <n v="0"/>
    <n v="200"/>
    <n v="0"/>
    <n v="0"/>
    <n v="0"/>
    <n v="0"/>
    <n v="0"/>
    <n v="0"/>
    <n v="0"/>
  </r>
  <r>
    <x v="3"/>
    <x v="14"/>
    <x v="4"/>
    <x v="5"/>
    <n v="0"/>
    <n v="200"/>
    <n v="0"/>
    <n v="0"/>
    <n v="0"/>
    <n v="0"/>
    <n v="0"/>
    <n v="0"/>
    <n v="0"/>
  </r>
  <r>
    <x v="3"/>
    <x v="14"/>
    <x v="4"/>
    <x v="6"/>
    <n v="0.13"/>
    <n v="200"/>
    <n v="0"/>
    <n v="6.3000000000000003E-4"/>
    <n v="0"/>
    <n v="1.0000000000000001E-5"/>
    <n v="1.7000000000000001E-4"/>
    <n v="2.1099999999999999E-3"/>
    <n v="0"/>
  </r>
  <r>
    <x v="3"/>
    <x v="14"/>
    <x v="4"/>
    <x v="7"/>
    <n v="0"/>
    <n v="200"/>
    <n v="0"/>
    <n v="0"/>
    <n v="0"/>
    <n v="0"/>
    <n v="0"/>
    <n v="0"/>
    <n v="0"/>
  </r>
  <r>
    <x v="3"/>
    <x v="14"/>
    <x v="4"/>
    <x v="8"/>
    <n v="0"/>
    <n v="200"/>
    <n v="0"/>
    <n v="0"/>
    <n v="0"/>
    <n v="0"/>
    <n v="0"/>
    <n v="0"/>
    <n v="0"/>
  </r>
  <r>
    <x v="3"/>
    <x v="14"/>
    <x v="4"/>
    <x v="9"/>
    <n v="0"/>
    <n v="200"/>
    <n v="0"/>
    <n v="0"/>
    <n v="0"/>
    <n v="0"/>
    <n v="0"/>
    <n v="0"/>
    <n v="0"/>
  </r>
  <r>
    <x v="3"/>
    <x v="14"/>
    <x v="4"/>
    <x v="10"/>
    <n v="0"/>
    <n v="200"/>
    <n v="0"/>
    <n v="0"/>
    <n v="0"/>
    <n v="0"/>
    <n v="0"/>
    <n v="0"/>
    <n v="0"/>
  </r>
  <r>
    <x v="3"/>
    <x v="14"/>
    <x v="5"/>
    <x v="0"/>
    <n v="0"/>
    <n v="200"/>
    <n v="0"/>
    <n v="0"/>
    <n v="0"/>
    <n v="0"/>
    <n v="0"/>
    <n v="0"/>
    <n v="0"/>
  </r>
  <r>
    <x v="3"/>
    <x v="14"/>
    <x v="5"/>
    <x v="1"/>
    <n v="-0.01"/>
    <n v="200"/>
    <n v="0"/>
    <n v="-4.0000000000000003E-5"/>
    <n v="-1.0000000000000001E-5"/>
    <n v="0"/>
    <n v="-1.0000000000000001E-5"/>
    <n v="-1.2E-4"/>
    <n v="0"/>
  </r>
  <r>
    <x v="3"/>
    <x v="14"/>
    <x v="5"/>
    <x v="2"/>
    <n v="0"/>
    <n v="200"/>
    <n v="0"/>
    <n v="0"/>
    <n v="0"/>
    <n v="0"/>
    <n v="0"/>
    <n v="0"/>
    <n v="0"/>
  </r>
  <r>
    <x v="3"/>
    <x v="14"/>
    <x v="5"/>
    <x v="3"/>
    <n v="0"/>
    <n v="200"/>
    <n v="0"/>
    <n v="0"/>
    <n v="0"/>
    <n v="0"/>
    <n v="0"/>
    <n v="0"/>
    <n v="0"/>
  </r>
  <r>
    <x v="3"/>
    <x v="14"/>
    <x v="5"/>
    <x v="4"/>
    <n v="0"/>
    <n v="200"/>
    <n v="0"/>
    <n v="0"/>
    <n v="0"/>
    <n v="0"/>
    <n v="0"/>
    <n v="0"/>
    <n v="0"/>
  </r>
  <r>
    <x v="3"/>
    <x v="14"/>
    <x v="5"/>
    <x v="5"/>
    <n v="0"/>
    <n v="200"/>
    <n v="0"/>
    <n v="0"/>
    <n v="0"/>
    <n v="0"/>
    <n v="0"/>
    <n v="0"/>
    <n v="0"/>
  </r>
  <r>
    <x v="3"/>
    <x v="14"/>
    <x v="5"/>
    <x v="6"/>
    <n v="0"/>
    <n v="200"/>
    <n v="0"/>
    <n v="0"/>
    <n v="0"/>
    <n v="0"/>
    <n v="0"/>
    <n v="0"/>
    <n v="0"/>
  </r>
  <r>
    <x v="3"/>
    <x v="14"/>
    <x v="5"/>
    <x v="7"/>
    <n v="0"/>
    <n v="200"/>
    <n v="0"/>
    <n v="0"/>
    <n v="0"/>
    <n v="0"/>
    <n v="0"/>
    <n v="0"/>
    <n v="0"/>
  </r>
  <r>
    <x v="3"/>
    <x v="14"/>
    <x v="5"/>
    <x v="8"/>
    <n v="0"/>
    <n v="200"/>
    <n v="0"/>
    <n v="0"/>
    <n v="0"/>
    <n v="0"/>
    <n v="0"/>
    <n v="0"/>
    <n v="0"/>
  </r>
  <r>
    <x v="3"/>
    <x v="14"/>
    <x v="5"/>
    <x v="9"/>
    <n v="0"/>
    <n v="200"/>
    <n v="0"/>
    <n v="0"/>
    <n v="0"/>
    <n v="0"/>
    <n v="0"/>
    <n v="0"/>
    <n v="0"/>
  </r>
  <r>
    <x v="3"/>
    <x v="14"/>
    <x v="5"/>
    <x v="10"/>
    <n v="0"/>
    <n v="200"/>
    <n v="0"/>
    <n v="0"/>
    <n v="0"/>
    <n v="0"/>
    <n v="0"/>
    <n v="0"/>
    <n v="0"/>
  </r>
  <r>
    <x v="3"/>
    <x v="14"/>
    <x v="6"/>
    <x v="0"/>
    <n v="0"/>
    <n v="200"/>
    <n v="0"/>
    <n v="0"/>
    <n v="0"/>
    <n v="0"/>
    <n v="0"/>
    <n v="0"/>
    <n v="0"/>
  </r>
  <r>
    <x v="3"/>
    <x v="14"/>
    <x v="6"/>
    <x v="1"/>
    <n v="0"/>
    <n v="200"/>
    <n v="0"/>
    <n v="0"/>
    <n v="0"/>
    <n v="0"/>
    <n v="0"/>
    <n v="0"/>
    <n v="0"/>
  </r>
  <r>
    <x v="3"/>
    <x v="14"/>
    <x v="6"/>
    <x v="2"/>
    <n v="0"/>
    <n v="200"/>
    <n v="0"/>
    <n v="0"/>
    <n v="0"/>
    <n v="0"/>
    <n v="0"/>
    <n v="0"/>
    <n v="0"/>
  </r>
  <r>
    <x v="3"/>
    <x v="14"/>
    <x v="6"/>
    <x v="3"/>
    <n v="0"/>
    <n v="200"/>
    <n v="0"/>
    <n v="0"/>
    <n v="0"/>
    <n v="0"/>
    <n v="0"/>
    <n v="0"/>
    <n v="0"/>
  </r>
  <r>
    <x v="3"/>
    <x v="14"/>
    <x v="6"/>
    <x v="4"/>
    <n v="0"/>
    <n v="200"/>
    <n v="0"/>
    <n v="0"/>
    <n v="0"/>
    <n v="0"/>
    <n v="0"/>
    <n v="0"/>
    <n v="0"/>
  </r>
  <r>
    <x v="3"/>
    <x v="14"/>
    <x v="6"/>
    <x v="5"/>
    <n v="0"/>
    <n v="200"/>
    <n v="0"/>
    <n v="0"/>
    <n v="0"/>
    <n v="0"/>
    <n v="0"/>
    <n v="0"/>
    <n v="0"/>
  </r>
  <r>
    <x v="3"/>
    <x v="14"/>
    <x v="6"/>
    <x v="6"/>
    <n v="0"/>
    <n v="200"/>
    <n v="0"/>
    <n v="0"/>
    <n v="0"/>
    <n v="0"/>
    <n v="0"/>
    <n v="0"/>
    <n v="0"/>
  </r>
  <r>
    <x v="3"/>
    <x v="14"/>
    <x v="6"/>
    <x v="7"/>
    <n v="0"/>
    <n v="200"/>
    <n v="0"/>
    <n v="0"/>
    <n v="0"/>
    <n v="0"/>
    <n v="0"/>
    <n v="0"/>
    <n v="0"/>
  </r>
  <r>
    <x v="3"/>
    <x v="14"/>
    <x v="6"/>
    <x v="8"/>
    <n v="0"/>
    <n v="200"/>
    <n v="0"/>
    <n v="0"/>
    <n v="0"/>
    <n v="0"/>
    <n v="0"/>
    <n v="0"/>
    <n v="0"/>
  </r>
  <r>
    <x v="3"/>
    <x v="14"/>
    <x v="6"/>
    <x v="9"/>
    <n v="0"/>
    <n v="200"/>
    <n v="0"/>
    <n v="0"/>
    <n v="0"/>
    <n v="0"/>
    <n v="0"/>
    <n v="0"/>
    <n v="0"/>
  </r>
  <r>
    <x v="3"/>
    <x v="14"/>
    <x v="6"/>
    <x v="10"/>
    <n v="0"/>
    <n v="200"/>
    <n v="0"/>
    <n v="0"/>
    <n v="0"/>
    <n v="0"/>
    <n v="0"/>
    <n v="0"/>
    <n v="0"/>
  </r>
  <r>
    <x v="3"/>
    <x v="14"/>
    <x v="7"/>
    <x v="0"/>
    <n v="0"/>
    <n v="200"/>
    <n v="0"/>
    <n v="0"/>
    <n v="0"/>
    <n v="0"/>
    <n v="0"/>
    <n v="0"/>
    <n v="0"/>
  </r>
  <r>
    <x v="3"/>
    <x v="14"/>
    <x v="7"/>
    <x v="1"/>
    <n v="0"/>
    <n v="200"/>
    <n v="0"/>
    <n v="0"/>
    <n v="0"/>
    <n v="0"/>
    <n v="0"/>
    <n v="0"/>
    <n v="0"/>
  </r>
  <r>
    <x v="3"/>
    <x v="14"/>
    <x v="7"/>
    <x v="2"/>
    <n v="0"/>
    <n v="200"/>
    <n v="0"/>
    <n v="0"/>
    <n v="0"/>
    <n v="0"/>
    <n v="0"/>
    <n v="0"/>
    <n v="0"/>
  </r>
  <r>
    <x v="3"/>
    <x v="14"/>
    <x v="7"/>
    <x v="3"/>
    <n v="0"/>
    <n v="200"/>
    <n v="0"/>
    <n v="0"/>
    <n v="0"/>
    <n v="0"/>
    <n v="0"/>
    <n v="0"/>
    <n v="0"/>
  </r>
  <r>
    <x v="3"/>
    <x v="14"/>
    <x v="7"/>
    <x v="4"/>
    <n v="0"/>
    <n v="200"/>
    <n v="0"/>
    <n v="0"/>
    <n v="0"/>
    <n v="0"/>
    <n v="0"/>
    <n v="0"/>
    <n v="0"/>
  </r>
  <r>
    <x v="3"/>
    <x v="14"/>
    <x v="7"/>
    <x v="5"/>
    <n v="0"/>
    <n v="200"/>
    <n v="0"/>
    <n v="0"/>
    <n v="0"/>
    <n v="0"/>
    <n v="0"/>
    <n v="0"/>
    <n v="0"/>
  </r>
  <r>
    <x v="3"/>
    <x v="14"/>
    <x v="7"/>
    <x v="6"/>
    <n v="0"/>
    <n v="200"/>
    <n v="0"/>
    <n v="0"/>
    <n v="0"/>
    <n v="0"/>
    <n v="0"/>
    <n v="0"/>
    <n v="0"/>
  </r>
  <r>
    <x v="3"/>
    <x v="14"/>
    <x v="7"/>
    <x v="7"/>
    <n v="0"/>
    <n v="200"/>
    <n v="0"/>
    <n v="0"/>
    <n v="0"/>
    <n v="0"/>
    <n v="0"/>
    <n v="0"/>
    <n v="0"/>
  </r>
  <r>
    <x v="3"/>
    <x v="14"/>
    <x v="7"/>
    <x v="8"/>
    <n v="0"/>
    <n v="200"/>
    <n v="0"/>
    <n v="0"/>
    <n v="0"/>
    <n v="0"/>
    <n v="0"/>
    <n v="0"/>
    <n v="0"/>
  </r>
  <r>
    <x v="3"/>
    <x v="14"/>
    <x v="7"/>
    <x v="9"/>
    <n v="0"/>
    <n v="200"/>
    <n v="0"/>
    <n v="0"/>
    <n v="0"/>
    <n v="0"/>
    <n v="0"/>
    <n v="0"/>
    <n v="0"/>
  </r>
  <r>
    <x v="3"/>
    <x v="14"/>
    <x v="7"/>
    <x v="10"/>
    <n v="0"/>
    <n v="200"/>
    <n v="0"/>
    <n v="0"/>
    <n v="0"/>
    <n v="0"/>
    <n v="0"/>
    <n v="0"/>
    <n v="0"/>
  </r>
  <r>
    <x v="3"/>
    <x v="14"/>
    <x v="8"/>
    <x v="0"/>
    <n v="0"/>
    <n v="200"/>
    <n v="0"/>
    <n v="0"/>
    <n v="0"/>
    <n v="0"/>
    <n v="0"/>
    <n v="0"/>
    <n v="0"/>
  </r>
  <r>
    <x v="3"/>
    <x v="14"/>
    <x v="8"/>
    <x v="1"/>
    <n v="29.21"/>
    <n v="200"/>
    <n v="0"/>
    <n v="0.14199999999999999"/>
    <n v="0.1057"/>
    <n v="5.1999999999999998E-3"/>
    <n v="1.8380000000000001E-2"/>
    <n v="0.47332999999999997"/>
    <n v="0"/>
  </r>
  <r>
    <x v="3"/>
    <x v="14"/>
    <x v="8"/>
    <x v="2"/>
    <n v="0"/>
    <n v="200"/>
    <n v="0"/>
    <n v="0"/>
    <n v="0"/>
    <n v="0"/>
    <n v="0"/>
    <n v="0"/>
    <n v="0"/>
  </r>
  <r>
    <x v="3"/>
    <x v="14"/>
    <x v="8"/>
    <x v="3"/>
    <n v="0"/>
    <n v="200"/>
    <n v="0"/>
    <n v="0"/>
    <n v="0"/>
    <n v="0"/>
    <n v="0"/>
    <n v="0"/>
    <n v="0"/>
  </r>
  <r>
    <x v="3"/>
    <x v="14"/>
    <x v="8"/>
    <x v="4"/>
    <n v="0"/>
    <n v="200"/>
    <n v="0"/>
    <n v="0"/>
    <n v="0"/>
    <n v="0"/>
    <n v="0"/>
    <n v="0"/>
    <n v="0"/>
  </r>
  <r>
    <x v="3"/>
    <x v="14"/>
    <x v="8"/>
    <x v="5"/>
    <n v="0"/>
    <n v="200"/>
    <n v="0"/>
    <n v="0"/>
    <n v="0"/>
    <n v="0"/>
    <n v="0"/>
    <n v="0"/>
    <n v="0"/>
  </r>
  <r>
    <x v="3"/>
    <x v="14"/>
    <x v="8"/>
    <x v="6"/>
    <n v="47.22"/>
    <n v="200"/>
    <n v="0"/>
    <n v="0.22958000000000001"/>
    <n v="0"/>
    <n v="7.1440000000000003E-2"/>
    <n v="8.949E-2"/>
    <n v="0.76527000000000001"/>
    <n v="0"/>
  </r>
  <r>
    <x v="3"/>
    <x v="14"/>
    <x v="8"/>
    <x v="7"/>
    <n v="0"/>
    <n v="200"/>
    <n v="0"/>
    <n v="0"/>
    <n v="0"/>
    <n v="0"/>
    <n v="0"/>
    <n v="0"/>
    <n v="0"/>
  </r>
  <r>
    <x v="3"/>
    <x v="14"/>
    <x v="8"/>
    <x v="8"/>
    <n v="0"/>
    <n v="200"/>
    <n v="0"/>
    <n v="0"/>
    <n v="0"/>
    <n v="0"/>
    <n v="0"/>
    <n v="0"/>
    <n v="0"/>
  </r>
  <r>
    <x v="3"/>
    <x v="14"/>
    <x v="8"/>
    <x v="9"/>
    <n v="0"/>
    <n v="200"/>
    <n v="0"/>
    <n v="0"/>
    <n v="0"/>
    <n v="0"/>
    <n v="0"/>
    <n v="0"/>
    <n v="0"/>
  </r>
  <r>
    <x v="3"/>
    <x v="14"/>
    <x v="8"/>
    <x v="10"/>
    <n v="0"/>
    <n v="200"/>
    <n v="0"/>
    <n v="0"/>
    <n v="0"/>
    <n v="0"/>
    <n v="0"/>
    <n v="0"/>
    <n v="0"/>
  </r>
  <r>
    <x v="3"/>
    <x v="15"/>
    <x v="0"/>
    <x v="0"/>
    <n v="0"/>
    <n v="200"/>
    <n v="0"/>
    <n v="0"/>
    <n v="0"/>
    <n v="0"/>
    <n v="0"/>
    <n v="0"/>
    <n v="0"/>
  </r>
  <r>
    <x v="3"/>
    <x v="15"/>
    <x v="0"/>
    <x v="1"/>
    <n v="0"/>
    <n v="200"/>
    <n v="0"/>
    <n v="0"/>
    <n v="0"/>
    <n v="0"/>
    <n v="0"/>
    <n v="0"/>
    <n v="0"/>
  </r>
  <r>
    <x v="3"/>
    <x v="15"/>
    <x v="0"/>
    <x v="2"/>
    <n v="0"/>
    <n v="200"/>
    <n v="0"/>
    <n v="0"/>
    <n v="0"/>
    <n v="0"/>
    <n v="0"/>
    <n v="0"/>
    <n v="0"/>
  </r>
  <r>
    <x v="3"/>
    <x v="15"/>
    <x v="0"/>
    <x v="3"/>
    <n v="0"/>
    <n v="200"/>
    <n v="0"/>
    <n v="0"/>
    <n v="0"/>
    <n v="0"/>
    <n v="0"/>
    <n v="0"/>
    <n v="0"/>
  </r>
  <r>
    <x v="3"/>
    <x v="15"/>
    <x v="0"/>
    <x v="4"/>
    <n v="0"/>
    <n v="200"/>
    <n v="0"/>
    <n v="0"/>
    <n v="0"/>
    <n v="0"/>
    <n v="0"/>
    <n v="0"/>
    <n v="0"/>
  </r>
  <r>
    <x v="3"/>
    <x v="15"/>
    <x v="0"/>
    <x v="5"/>
    <n v="0"/>
    <n v="200"/>
    <n v="0"/>
    <n v="0"/>
    <n v="0"/>
    <n v="0"/>
    <n v="0"/>
    <n v="0"/>
    <n v="0"/>
  </r>
  <r>
    <x v="3"/>
    <x v="15"/>
    <x v="0"/>
    <x v="6"/>
    <n v="0"/>
    <n v="200"/>
    <n v="0"/>
    <n v="0"/>
    <n v="0"/>
    <n v="0"/>
    <n v="0"/>
    <n v="0"/>
    <n v="0"/>
  </r>
  <r>
    <x v="3"/>
    <x v="15"/>
    <x v="0"/>
    <x v="7"/>
    <n v="0"/>
    <n v="200"/>
    <n v="0"/>
    <n v="0"/>
    <n v="0"/>
    <n v="0"/>
    <n v="0"/>
    <n v="0"/>
    <n v="0"/>
  </r>
  <r>
    <x v="3"/>
    <x v="15"/>
    <x v="0"/>
    <x v="8"/>
    <n v="0"/>
    <n v="200"/>
    <n v="0"/>
    <n v="0"/>
    <n v="0"/>
    <n v="0"/>
    <n v="0"/>
    <n v="0"/>
    <n v="0"/>
  </r>
  <r>
    <x v="3"/>
    <x v="15"/>
    <x v="0"/>
    <x v="9"/>
    <n v="0"/>
    <n v="200"/>
    <n v="0"/>
    <n v="0"/>
    <n v="0"/>
    <n v="0"/>
    <n v="0"/>
    <n v="0"/>
    <n v="0"/>
  </r>
  <r>
    <x v="3"/>
    <x v="15"/>
    <x v="0"/>
    <x v="10"/>
    <n v="0"/>
    <n v="200"/>
    <n v="0"/>
    <n v="0"/>
    <n v="0"/>
    <n v="0"/>
    <n v="0"/>
    <n v="0"/>
    <n v="0"/>
  </r>
  <r>
    <x v="3"/>
    <x v="15"/>
    <x v="1"/>
    <x v="0"/>
    <n v="0"/>
    <n v="200"/>
    <n v="0"/>
    <n v="-2.0000000000000002E-5"/>
    <n v="-1.0000000000000001E-5"/>
    <n v="0"/>
    <n v="-1.0000000000000001E-5"/>
    <n v="-8.0000000000000007E-5"/>
    <n v="0"/>
  </r>
  <r>
    <x v="3"/>
    <x v="15"/>
    <x v="1"/>
    <x v="1"/>
    <n v="1.58"/>
    <n v="200"/>
    <n v="0"/>
    <n v="7.6800000000000002E-3"/>
    <n v="1.98E-3"/>
    <n v="1.2600000000000001E-3"/>
    <n v="4.9100000000000003E-3"/>
    <n v="2.5579999999999999E-2"/>
    <n v="0"/>
  </r>
  <r>
    <x v="3"/>
    <x v="15"/>
    <x v="1"/>
    <x v="2"/>
    <n v="0"/>
    <n v="200"/>
    <n v="0"/>
    <n v="0"/>
    <n v="0"/>
    <n v="0"/>
    <n v="0"/>
    <n v="0"/>
    <n v="0"/>
  </r>
  <r>
    <x v="3"/>
    <x v="15"/>
    <x v="1"/>
    <x v="3"/>
    <n v="0"/>
    <n v="200"/>
    <n v="0"/>
    <n v="0"/>
    <n v="0"/>
    <n v="0"/>
    <n v="0"/>
    <n v="0"/>
    <n v="0"/>
  </r>
  <r>
    <x v="3"/>
    <x v="15"/>
    <x v="1"/>
    <x v="4"/>
    <n v="0"/>
    <n v="200"/>
    <n v="0"/>
    <n v="0"/>
    <n v="0"/>
    <n v="0"/>
    <n v="0"/>
    <n v="0"/>
    <n v="0"/>
  </r>
  <r>
    <x v="3"/>
    <x v="15"/>
    <x v="1"/>
    <x v="5"/>
    <n v="0"/>
    <n v="200"/>
    <n v="0"/>
    <n v="0"/>
    <n v="0"/>
    <n v="0"/>
    <n v="0"/>
    <n v="0"/>
    <n v="0"/>
  </r>
  <r>
    <x v="3"/>
    <x v="15"/>
    <x v="1"/>
    <x v="6"/>
    <n v="0"/>
    <n v="200"/>
    <n v="0"/>
    <n v="0"/>
    <n v="0"/>
    <n v="0"/>
    <n v="0"/>
    <n v="0"/>
    <n v="0"/>
  </r>
  <r>
    <x v="3"/>
    <x v="15"/>
    <x v="1"/>
    <x v="7"/>
    <n v="0"/>
    <n v="200"/>
    <n v="0"/>
    <n v="0"/>
    <n v="0"/>
    <n v="0"/>
    <n v="0"/>
    <n v="0"/>
    <n v="0"/>
  </r>
  <r>
    <x v="3"/>
    <x v="15"/>
    <x v="1"/>
    <x v="8"/>
    <n v="0"/>
    <n v="200"/>
    <n v="0"/>
    <n v="0"/>
    <n v="0"/>
    <n v="0"/>
    <n v="0"/>
    <n v="0"/>
    <n v="0"/>
  </r>
  <r>
    <x v="3"/>
    <x v="15"/>
    <x v="1"/>
    <x v="9"/>
    <n v="0"/>
    <n v="200"/>
    <n v="0"/>
    <n v="0"/>
    <n v="0"/>
    <n v="0"/>
    <n v="0"/>
    <n v="0"/>
    <n v="0"/>
  </r>
  <r>
    <x v="3"/>
    <x v="15"/>
    <x v="1"/>
    <x v="10"/>
    <n v="0"/>
    <n v="200"/>
    <n v="0"/>
    <n v="0"/>
    <n v="0"/>
    <n v="0"/>
    <n v="0"/>
    <n v="0"/>
    <n v="0"/>
  </r>
  <r>
    <x v="3"/>
    <x v="15"/>
    <x v="2"/>
    <x v="0"/>
    <n v="0"/>
    <n v="200"/>
    <n v="0"/>
    <n v="0"/>
    <n v="0"/>
    <n v="0"/>
    <n v="0"/>
    <n v="0"/>
    <n v="0"/>
  </r>
  <r>
    <x v="3"/>
    <x v="15"/>
    <x v="2"/>
    <x v="1"/>
    <n v="95.38"/>
    <n v="200"/>
    <n v="0"/>
    <n v="0.46373999999999999"/>
    <n v="0.14229"/>
    <n v="9.1980000000000006E-2"/>
    <n v="0.30820999999999998"/>
    <n v="1.5458000000000001"/>
    <n v="0"/>
  </r>
  <r>
    <x v="3"/>
    <x v="15"/>
    <x v="2"/>
    <x v="2"/>
    <n v="0"/>
    <n v="200"/>
    <n v="0"/>
    <n v="0"/>
    <n v="0"/>
    <n v="0"/>
    <n v="0"/>
    <n v="0"/>
    <n v="0"/>
  </r>
  <r>
    <x v="3"/>
    <x v="15"/>
    <x v="2"/>
    <x v="3"/>
    <n v="0"/>
    <n v="200"/>
    <n v="0"/>
    <n v="0"/>
    <n v="0"/>
    <n v="0"/>
    <n v="0"/>
    <n v="0"/>
    <n v="0"/>
  </r>
  <r>
    <x v="3"/>
    <x v="15"/>
    <x v="2"/>
    <x v="4"/>
    <n v="0"/>
    <n v="200"/>
    <n v="0"/>
    <n v="0"/>
    <n v="0"/>
    <n v="0"/>
    <n v="0"/>
    <n v="0"/>
    <n v="0"/>
  </r>
  <r>
    <x v="3"/>
    <x v="15"/>
    <x v="2"/>
    <x v="5"/>
    <n v="0"/>
    <n v="200"/>
    <n v="0"/>
    <n v="0"/>
    <n v="0"/>
    <n v="0"/>
    <n v="0"/>
    <n v="0"/>
    <n v="0"/>
  </r>
  <r>
    <x v="3"/>
    <x v="15"/>
    <x v="2"/>
    <x v="6"/>
    <n v="0"/>
    <n v="200"/>
    <n v="0"/>
    <n v="0"/>
    <n v="0"/>
    <n v="0"/>
    <n v="0"/>
    <n v="0"/>
    <n v="0"/>
  </r>
  <r>
    <x v="3"/>
    <x v="15"/>
    <x v="2"/>
    <x v="7"/>
    <n v="0"/>
    <n v="200"/>
    <n v="0"/>
    <n v="0"/>
    <n v="0"/>
    <n v="0"/>
    <n v="0"/>
    <n v="0"/>
    <n v="0"/>
  </r>
  <r>
    <x v="3"/>
    <x v="15"/>
    <x v="2"/>
    <x v="8"/>
    <n v="0"/>
    <n v="200"/>
    <n v="0"/>
    <n v="0"/>
    <n v="0"/>
    <n v="0"/>
    <n v="0"/>
    <n v="0"/>
    <n v="0"/>
  </r>
  <r>
    <x v="3"/>
    <x v="15"/>
    <x v="2"/>
    <x v="9"/>
    <n v="0"/>
    <n v="200"/>
    <n v="0"/>
    <n v="0"/>
    <n v="0"/>
    <n v="0"/>
    <n v="0"/>
    <n v="0"/>
    <n v="0"/>
  </r>
  <r>
    <x v="3"/>
    <x v="15"/>
    <x v="2"/>
    <x v="10"/>
    <n v="0"/>
    <n v="200"/>
    <n v="0"/>
    <n v="0"/>
    <n v="0"/>
    <n v="0"/>
    <n v="0"/>
    <n v="0"/>
    <n v="0"/>
  </r>
  <r>
    <x v="3"/>
    <x v="15"/>
    <x v="3"/>
    <x v="0"/>
    <n v="0"/>
    <n v="200"/>
    <n v="0"/>
    <n v="0"/>
    <n v="0"/>
    <n v="0"/>
    <n v="0"/>
    <n v="0"/>
    <n v="0"/>
  </r>
  <r>
    <x v="3"/>
    <x v="15"/>
    <x v="3"/>
    <x v="1"/>
    <n v="131.4"/>
    <n v="200"/>
    <n v="0"/>
    <n v="0.63888"/>
    <n v="0.20415"/>
    <n v="4.428E-2"/>
    <n v="0.30864999999999998"/>
    <n v="2.1295899999999999"/>
    <n v="0"/>
  </r>
  <r>
    <x v="3"/>
    <x v="15"/>
    <x v="3"/>
    <x v="2"/>
    <n v="0"/>
    <n v="200"/>
    <n v="0"/>
    <n v="0"/>
    <n v="0"/>
    <n v="0"/>
    <n v="0"/>
    <n v="0"/>
    <n v="0"/>
  </r>
  <r>
    <x v="3"/>
    <x v="15"/>
    <x v="3"/>
    <x v="3"/>
    <n v="0"/>
    <n v="200"/>
    <n v="0"/>
    <n v="0"/>
    <n v="0"/>
    <n v="0"/>
    <n v="0"/>
    <n v="0"/>
    <n v="0"/>
  </r>
  <r>
    <x v="3"/>
    <x v="15"/>
    <x v="3"/>
    <x v="4"/>
    <n v="0"/>
    <n v="200"/>
    <n v="0"/>
    <n v="0"/>
    <n v="0"/>
    <n v="0"/>
    <n v="0"/>
    <n v="0"/>
    <n v="0"/>
  </r>
  <r>
    <x v="3"/>
    <x v="15"/>
    <x v="3"/>
    <x v="5"/>
    <n v="0"/>
    <n v="200"/>
    <n v="0"/>
    <n v="0"/>
    <n v="0"/>
    <n v="0"/>
    <n v="0"/>
    <n v="0"/>
    <n v="0"/>
  </r>
  <r>
    <x v="3"/>
    <x v="15"/>
    <x v="3"/>
    <x v="6"/>
    <n v="0"/>
    <n v="200"/>
    <n v="0"/>
    <n v="0"/>
    <n v="0"/>
    <n v="0"/>
    <n v="0"/>
    <n v="0"/>
    <n v="0"/>
  </r>
  <r>
    <x v="3"/>
    <x v="15"/>
    <x v="3"/>
    <x v="7"/>
    <n v="0"/>
    <n v="200"/>
    <n v="0"/>
    <n v="0"/>
    <n v="0"/>
    <n v="0"/>
    <n v="0"/>
    <n v="0"/>
    <n v="0"/>
  </r>
  <r>
    <x v="3"/>
    <x v="15"/>
    <x v="3"/>
    <x v="8"/>
    <n v="0"/>
    <n v="200"/>
    <n v="0"/>
    <n v="0"/>
    <n v="0"/>
    <n v="0"/>
    <n v="0"/>
    <n v="0"/>
    <n v="0"/>
  </r>
  <r>
    <x v="3"/>
    <x v="15"/>
    <x v="3"/>
    <x v="9"/>
    <n v="0"/>
    <n v="200"/>
    <n v="0"/>
    <n v="0"/>
    <n v="0"/>
    <n v="0"/>
    <n v="0"/>
    <n v="0"/>
    <n v="0"/>
  </r>
  <r>
    <x v="3"/>
    <x v="15"/>
    <x v="3"/>
    <x v="10"/>
    <n v="0.02"/>
    <n v="200"/>
    <n v="0"/>
    <n v="1.1E-4"/>
    <n v="9.0000000000000006E-5"/>
    <n v="0"/>
    <n v="1.0000000000000001E-5"/>
    <n v="3.8000000000000002E-4"/>
    <n v="0"/>
  </r>
  <r>
    <x v="3"/>
    <x v="15"/>
    <x v="4"/>
    <x v="0"/>
    <n v="0"/>
    <n v="200"/>
    <n v="0"/>
    <n v="0"/>
    <n v="0"/>
    <n v="0"/>
    <n v="0"/>
    <n v="0"/>
    <n v="0"/>
  </r>
  <r>
    <x v="3"/>
    <x v="15"/>
    <x v="4"/>
    <x v="1"/>
    <n v="52.1"/>
    <n v="200"/>
    <n v="0"/>
    <n v="0.25330999999999998"/>
    <n v="7.689E-2"/>
    <n v="2.869E-2"/>
    <n v="3.0099999999999998E-2"/>
    <n v="0.84436"/>
    <n v="0"/>
  </r>
  <r>
    <x v="3"/>
    <x v="15"/>
    <x v="4"/>
    <x v="2"/>
    <n v="0"/>
    <n v="200"/>
    <n v="0"/>
    <n v="0"/>
    <n v="0"/>
    <n v="0"/>
    <n v="0"/>
    <n v="0"/>
    <n v="0"/>
  </r>
  <r>
    <x v="3"/>
    <x v="15"/>
    <x v="4"/>
    <x v="3"/>
    <n v="0"/>
    <n v="200"/>
    <n v="0"/>
    <n v="0"/>
    <n v="0"/>
    <n v="0"/>
    <n v="0"/>
    <n v="0"/>
    <n v="0"/>
  </r>
  <r>
    <x v="3"/>
    <x v="15"/>
    <x v="4"/>
    <x v="4"/>
    <n v="0"/>
    <n v="200"/>
    <n v="0"/>
    <n v="0"/>
    <n v="0"/>
    <n v="0"/>
    <n v="0"/>
    <n v="0"/>
    <n v="0"/>
  </r>
  <r>
    <x v="3"/>
    <x v="15"/>
    <x v="4"/>
    <x v="5"/>
    <n v="0"/>
    <n v="200"/>
    <n v="0"/>
    <n v="0"/>
    <n v="0"/>
    <n v="0"/>
    <n v="0"/>
    <n v="0"/>
    <n v="0"/>
  </r>
  <r>
    <x v="3"/>
    <x v="15"/>
    <x v="4"/>
    <x v="6"/>
    <n v="0.13"/>
    <n v="200"/>
    <n v="0"/>
    <n v="6.3000000000000003E-4"/>
    <n v="0"/>
    <n v="1.0000000000000001E-5"/>
    <n v="1.7000000000000001E-4"/>
    <n v="2.1099999999999999E-3"/>
    <n v="0"/>
  </r>
  <r>
    <x v="3"/>
    <x v="15"/>
    <x v="4"/>
    <x v="7"/>
    <n v="0"/>
    <n v="200"/>
    <n v="0"/>
    <n v="0"/>
    <n v="0"/>
    <n v="0"/>
    <n v="0"/>
    <n v="0"/>
    <n v="0"/>
  </r>
  <r>
    <x v="3"/>
    <x v="15"/>
    <x v="4"/>
    <x v="8"/>
    <n v="0"/>
    <n v="200"/>
    <n v="0"/>
    <n v="0"/>
    <n v="0"/>
    <n v="0"/>
    <n v="0"/>
    <n v="0"/>
    <n v="0"/>
  </r>
  <r>
    <x v="3"/>
    <x v="15"/>
    <x v="4"/>
    <x v="9"/>
    <n v="0"/>
    <n v="200"/>
    <n v="0"/>
    <n v="0"/>
    <n v="0"/>
    <n v="0"/>
    <n v="0"/>
    <n v="0"/>
    <n v="0"/>
  </r>
  <r>
    <x v="3"/>
    <x v="15"/>
    <x v="4"/>
    <x v="10"/>
    <n v="0"/>
    <n v="200"/>
    <n v="0"/>
    <n v="0"/>
    <n v="0"/>
    <n v="0"/>
    <n v="0"/>
    <n v="0"/>
    <n v="0"/>
  </r>
  <r>
    <x v="3"/>
    <x v="15"/>
    <x v="5"/>
    <x v="0"/>
    <n v="0"/>
    <n v="200"/>
    <n v="0"/>
    <n v="0"/>
    <n v="0"/>
    <n v="0"/>
    <n v="0"/>
    <n v="0"/>
    <n v="0"/>
  </r>
  <r>
    <x v="3"/>
    <x v="15"/>
    <x v="5"/>
    <x v="1"/>
    <n v="-0.01"/>
    <n v="200"/>
    <n v="0"/>
    <n v="-4.0000000000000003E-5"/>
    <n v="-1.0000000000000001E-5"/>
    <n v="0"/>
    <n v="-1.0000000000000001E-5"/>
    <n v="-1.2E-4"/>
    <n v="0"/>
  </r>
  <r>
    <x v="3"/>
    <x v="15"/>
    <x v="5"/>
    <x v="2"/>
    <n v="0"/>
    <n v="200"/>
    <n v="0"/>
    <n v="0"/>
    <n v="0"/>
    <n v="0"/>
    <n v="0"/>
    <n v="0"/>
    <n v="0"/>
  </r>
  <r>
    <x v="3"/>
    <x v="15"/>
    <x v="5"/>
    <x v="3"/>
    <n v="0"/>
    <n v="200"/>
    <n v="0"/>
    <n v="0"/>
    <n v="0"/>
    <n v="0"/>
    <n v="0"/>
    <n v="0"/>
    <n v="0"/>
  </r>
  <r>
    <x v="3"/>
    <x v="15"/>
    <x v="5"/>
    <x v="4"/>
    <n v="0"/>
    <n v="200"/>
    <n v="0"/>
    <n v="0"/>
    <n v="0"/>
    <n v="0"/>
    <n v="0"/>
    <n v="0"/>
    <n v="0"/>
  </r>
  <r>
    <x v="3"/>
    <x v="15"/>
    <x v="5"/>
    <x v="5"/>
    <n v="0"/>
    <n v="200"/>
    <n v="0"/>
    <n v="0"/>
    <n v="0"/>
    <n v="0"/>
    <n v="0"/>
    <n v="0"/>
    <n v="0"/>
  </r>
  <r>
    <x v="3"/>
    <x v="15"/>
    <x v="5"/>
    <x v="6"/>
    <n v="0"/>
    <n v="200"/>
    <n v="0"/>
    <n v="0"/>
    <n v="0"/>
    <n v="0"/>
    <n v="0"/>
    <n v="0"/>
    <n v="0"/>
  </r>
  <r>
    <x v="3"/>
    <x v="15"/>
    <x v="5"/>
    <x v="7"/>
    <n v="0"/>
    <n v="200"/>
    <n v="0"/>
    <n v="0"/>
    <n v="0"/>
    <n v="0"/>
    <n v="0"/>
    <n v="0"/>
    <n v="0"/>
  </r>
  <r>
    <x v="3"/>
    <x v="15"/>
    <x v="5"/>
    <x v="8"/>
    <n v="0"/>
    <n v="200"/>
    <n v="0"/>
    <n v="0"/>
    <n v="0"/>
    <n v="0"/>
    <n v="0"/>
    <n v="0"/>
    <n v="0"/>
  </r>
  <r>
    <x v="3"/>
    <x v="15"/>
    <x v="5"/>
    <x v="9"/>
    <n v="0"/>
    <n v="200"/>
    <n v="0"/>
    <n v="0"/>
    <n v="0"/>
    <n v="0"/>
    <n v="0"/>
    <n v="0"/>
    <n v="0"/>
  </r>
  <r>
    <x v="3"/>
    <x v="15"/>
    <x v="5"/>
    <x v="10"/>
    <n v="0"/>
    <n v="200"/>
    <n v="0"/>
    <n v="0"/>
    <n v="0"/>
    <n v="0"/>
    <n v="0"/>
    <n v="0"/>
    <n v="0"/>
  </r>
  <r>
    <x v="3"/>
    <x v="15"/>
    <x v="6"/>
    <x v="0"/>
    <n v="0"/>
    <n v="200"/>
    <n v="0"/>
    <n v="0"/>
    <n v="0"/>
    <n v="0"/>
    <n v="0"/>
    <n v="0"/>
    <n v="0"/>
  </r>
  <r>
    <x v="3"/>
    <x v="15"/>
    <x v="6"/>
    <x v="1"/>
    <n v="0"/>
    <n v="200"/>
    <n v="0"/>
    <n v="0"/>
    <n v="0"/>
    <n v="0"/>
    <n v="0"/>
    <n v="0"/>
    <n v="0"/>
  </r>
  <r>
    <x v="3"/>
    <x v="15"/>
    <x v="6"/>
    <x v="2"/>
    <n v="0"/>
    <n v="200"/>
    <n v="0"/>
    <n v="0"/>
    <n v="0"/>
    <n v="0"/>
    <n v="0"/>
    <n v="0"/>
    <n v="0"/>
  </r>
  <r>
    <x v="3"/>
    <x v="15"/>
    <x v="6"/>
    <x v="3"/>
    <n v="0"/>
    <n v="200"/>
    <n v="0"/>
    <n v="0"/>
    <n v="0"/>
    <n v="0"/>
    <n v="0"/>
    <n v="0"/>
    <n v="0"/>
  </r>
  <r>
    <x v="3"/>
    <x v="15"/>
    <x v="6"/>
    <x v="4"/>
    <n v="0"/>
    <n v="200"/>
    <n v="0"/>
    <n v="0"/>
    <n v="0"/>
    <n v="0"/>
    <n v="0"/>
    <n v="0"/>
    <n v="0"/>
  </r>
  <r>
    <x v="3"/>
    <x v="15"/>
    <x v="6"/>
    <x v="5"/>
    <n v="0"/>
    <n v="200"/>
    <n v="0"/>
    <n v="0"/>
    <n v="0"/>
    <n v="0"/>
    <n v="0"/>
    <n v="0"/>
    <n v="0"/>
  </r>
  <r>
    <x v="3"/>
    <x v="15"/>
    <x v="6"/>
    <x v="6"/>
    <n v="0"/>
    <n v="200"/>
    <n v="0"/>
    <n v="0"/>
    <n v="0"/>
    <n v="0"/>
    <n v="0"/>
    <n v="0"/>
    <n v="0"/>
  </r>
  <r>
    <x v="3"/>
    <x v="15"/>
    <x v="6"/>
    <x v="7"/>
    <n v="0"/>
    <n v="200"/>
    <n v="0"/>
    <n v="0"/>
    <n v="0"/>
    <n v="0"/>
    <n v="0"/>
    <n v="0"/>
    <n v="0"/>
  </r>
  <r>
    <x v="3"/>
    <x v="15"/>
    <x v="6"/>
    <x v="8"/>
    <n v="0"/>
    <n v="200"/>
    <n v="0"/>
    <n v="0"/>
    <n v="0"/>
    <n v="0"/>
    <n v="0"/>
    <n v="0"/>
    <n v="0"/>
  </r>
  <r>
    <x v="3"/>
    <x v="15"/>
    <x v="6"/>
    <x v="9"/>
    <n v="0"/>
    <n v="200"/>
    <n v="0"/>
    <n v="0"/>
    <n v="0"/>
    <n v="0"/>
    <n v="0"/>
    <n v="0"/>
    <n v="0"/>
  </r>
  <r>
    <x v="3"/>
    <x v="15"/>
    <x v="6"/>
    <x v="10"/>
    <n v="0"/>
    <n v="200"/>
    <n v="0"/>
    <n v="0"/>
    <n v="0"/>
    <n v="0"/>
    <n v="0"/>
    <n v="0"/>
    <n v="0"/>
  </r>
  <r>
    <x v="3"/>
    <x v="15"/>
    <x v="7"/>
    <x v="0"/>
    <n v="0"/>
    <n v="200"/>
    <n v="0"/>
    <n v="0"/>
    <n v="0"/>
    <n v="0"/>
    <n v="0"/>
    <n v="0"/>
    <n v="0"/>
  </r>
  <r>
    <x v="3"/>
    <x v="15"/>
    <x v="7"/>
    <x v="1"/>
    <n v="0"/>
    <n v="200"/>
    <n v="0"/>
    <n v="0"/>
    <n v="0"/>
    <n v="0"/>
    <n v="0"/>
    <n v="0"/>
    <n v="0"/>
  </r>
  <r>
    <x v="3"/>
    <x v="15"/>
    <x v="7"/>
    <x v="2"/>
    <n v="0"/>
    <n v="200"/>
    <n v="0"/>
    <n v="0"/>
    <n v="0"/>
    <n v="0"/>
    <n v="0"/>
    <n v="0"/>
    <n v="0"/>
  </r>
  <r>
    <x v="3"/>
    <x v="15"/>
    <x v="7"/>
    <x v="3"/>
    <n v="0"/>
    <n v="200"/>
    <n v="0"/>
    <n v="0"/>
    <n v="0"/>
    <n v="0"/>
    <n v="0"/>
    <n v="0"/>
    <n v="0"/>
  </r>
  <r>
    <x v="3"/>
    <x v="15"/>
    <x v="7"/>
    <x v="4"/>
    <n v="0"/>
    <n v="200"/>
    <n v="0"/>
    <n v="0"/>
    <n v="0"/>
    <n v="0"/>
    <n v="0"/>
    <n v="0"/>
    <n v="0"/>
  </r>
  <r>
    <x v="3"/>
    <x v="15"/>
    <x v="7"/>
    <x v="5"/>
    <n v="0"/>
    <n v="200"/>
    <n v="0"/>
    <n v="0"/>
    <n v="0"/>
    <n v="0"/>
    <n v="0"/>
    <n v="0"/>
    <n v="0"/>
  </r>
  <r>
    <x v="3"/>
    <x v="15"/>
    <x v="7"/>
    <x v="6"/>
    <n v="0"/>
    <n v="200"/>
    <n v="0"/>
    <n v="0"/>
    <n v="0"/>
    <n v="0"/>
    <n v="0"/>
    <n v="0"/>
    <n v="0"/>
  </r>
  <r>
    <x v="3"/>
    <x v="15"/>
    <x v="7"/>
    <x v="7"/>
    <n v="0"/>
    <n v="200"/>
    <n v="0"/>
    <n v="0"/>
    <n v="0"/>
    <n v="0"/>
    <n v="0"/>
    <n v="0"/>
    <n v="0"/>
  </r>
  <r>
    <x v="3"/>
    <x v="15"/>
    <x v="7"/>
    <x v="8"/>
    <n v="0"/>
    <n v="200"/>
    <n v="0"/>
    <n v="0"/>
    <n v="0"/>
    <n v="0"/>
    <n v="0"/>
    <n v="0"/>
    <n v="0"/>
  </r>
  <r>
    <x v="3"/>
    <x v="15"/>
    <x v="7"/>
    <x v="9"/>
    <n v="0"/>
    <n v="200"/>
    <n v="0"/>
    <n v="0"/>
    <n v="0"/>
    <n v="0"/>
    <n v="0"/>
    <n v="0"/>
    <n v="0"/>
  </r>
  <r>
    <x v="3"/>
    <x v="15"/>
    <x v="7"/>
    <x v="10"/>
    <n v="0"/>
    <n v="200"/>
    <n v="0"/>
    <n v="0"/>
    <n v="0"/>
    <n v="0"/>
    <n v="0"/>
    <n v="0"/>
    <n v="0"/>
  </r>
  <r>
    <x v="3"/>
    <x v="15"/>
    <x v="8"/>
    <x v="0"/>
    <n v="0"/>
    <n v="200"/>
    <n v="0"/>
    <n v="0"/>
    <n v="0"/>
    <n v="0"/>
    <n v="0"/>
    <n v="0"/>
    <n v="0"/>
  </r>
  <r>
    <x v="3"/>
    <x v="15"/>
    <x v="8"/>
    <x v="1"/>
    <n v="29.21"/>
    <n v="200"/>
    <n v="0"/>
    <n v="0.14199999999999999"/>
    <n v="0.1057"/>
    <n v="5.1999999999999998E-3"/>
    <n v="1.8380000000000001E-2"/>
    <n v="0.47332999999999997"/>
    <n v="0"/>
  </r>
  <r>
    <x v="3"/>
    <x v="15"/>
    <x v="8"/>
    <x v="2"/>
    <n v="0"/>
    <n v="200"/>
    <n v="0"/>
    <n v="0"/>
    <n v="0"/>
    <n v="0"/>
    <n v="0"/>
    <n v="0"/>
    <n v="0"/>
  </r>
  <r>
    <x v="3"/>
    <x v="15"/>
    <x v="8"/>
    <x v="3"/>
    <n v="0"/>
    <n v="200"/>
    <n v="0"/>
    <n v="0"/>
    <n v="0"/>
    <n v="0"/>
    <n v="0"/>
    <n v="0"/>
    <n v="0"/>
  </r>
  <r>
    <x v="3"/>
    <x v="15"/>
    <x v="8"/>
    <x v="4"/>
    <n v="0"/>
    <n v="200"/>
    <n v="0"/>
    <n v="0"/>
    <n v="0"/>
    <n v="0"/>
    <n v="0"/>
    <n v="0"/>
    <n v="0"/>
  </r>
  <r>
    <x v="3"/>
    <x v="15"/>
    <x v="8"/>
    <x v="5"/>
    <n v="0"/>
    <n v="200"/>
    <n v="0"/>
    <n v="0"/>
    <n v="0"/>
    <n v="0"/>
    <n v="0"/>
    <n v="0"/>
    <n v="0"/>
  </r>
  <r>
    <x v="3"/>
    <x v="15"/>
    <x v="8"/>
    <x v="6"/>
    <n v="47.22"/>
    <n v="200"/>
    <n v="0"/>
    <n v="0.22958000000000001"/>
    <n v="0"/>
    <n v="7.1440000000000003E-2"/>
    <n v="8.949E-2"/>
    <n v="0.76527000000000001"/>
    <n v="0"/>
  </r>
  <r>
    <x v="3"/>
    <x v="15"/>
    <x v="8"/>
    <x v="7"/>
    <n v="0"/>
    <n v="200"/>
    <n v="0"/>
    <n v="0"/>
    <n v="0"/>
    <n v="0"/>
    <n v="0"/>
    <n v="0"/>
    <n v="0"/>
  </r>
  <r>
    <x v="3"/>
    <x v="15"/>
    <x v="8"/>
    <x v="8"/>
    <n v="0"/>
    <n v="200"/>
    <n v="0"/>
    <n v="0"/>
    <n v="0"/>
    <n v="0"/>
    <n v="0"/>
    <n v="0"/>
    <n v="0"/>
  </r>
  <r>
    <x v="3"/>
    <x v="15"/>
    <x v="8"/>
    <x v="9"/>
    <n v="0"/>
    <n v="200"/>
    <n v="0"/>
    <n v="0"/>
    <n v="0"/>
    <n v="0"/>
    <n v="0"/>
    <n v="0"/>
    <n v="0"/>
  </r>
  <r>
    <x v="3"/>
    <x v="15"/>
    <x v="8"/>
    <x v="10"/>
    <n v="0"/>
    <n v="200"/>
    <n v="0"/>
    <n v="0"/>
    <n v="0"/>
    <n v="0"/>
    <n v="0"/>
    <n v="0"/>
    <n v="0"/>
  </r>
  <r>
    <x v="3"/>
    <x v="16"/>
    <x v="0"/>
    <x v="0"/>
    <n v="0"/>
    <n v="200"/>
    <n v="0"/>
    <n v="0"/>
    <n v="0"/>
    <n v="0"/>
    <n v="0"/>
    <n v="0"/>
    <n v="0"/>
  </r>
  <r>
    <x v="3"/>
    <x v="16"/>
    <x v="0"/>
    <x v="1"/>
    <n v="0"/>
    <n v="200"/>
    <n v="0"/>
    <n v="0"/>
    <n v="0"/>
    <n v="0"/>
    <n v="0"/>
    <n v="0"/>
    <n v="0"/>
  </r>
  <r>
    <x v="3"/>
    <x v="16"/>
    <x v="0"/>
    <x v="2"/>
    <n v="0"/>
    <n v="200"/>
    <n v="0"/>
    <n v="0"/>
    <n v="0"/>
    <n v="0"/>
    <n v="0"/>
    <n v="0"/>
    <n v="0"/>
  </r>
  <r>
    <x v="3"/>
    <x v="16"/>
    <x v="0"/>
    <x v="3"/>
    <n v="0"/>
    <n v="200"/>
    <n v="0"/>
    <n v="0"/>
    <n v="0"/>
    <n v="0"/>
    <n v="0"/>
    <n v="0"/>
    <n v="0"/>
  </r>
  <r>
    <x v="3"/>
    <x v="16"/>
    <x v="0"/>
    <x v="4"/>
    <n v="0"/>
    <n v="200"/>
    <n v="0"/>
    <n v="0"/>
    <n v="0"/>
    <n v="0"/>
    <n v="0"/>
    <n v="0"/>
    <n v="0"/>
  </r>
  <r>
    <x v="3"/>
    <x v="16"/>
    <x v="0"/>
    <x v="5"/>
    <n v="0"/>
    <n v="200"/>
    <n v="0"/>
    <n v="0"/>
    <n v="0"/>
    <n v="0"/>
    <n v="0"/>
    <n v="0"/>
    <n v="0"/>
  </r>
  <r>
    <x v="3"/>
    <x v="16"/>
    <x v="0"/>
    <x v="6"/>
    <n v="0"/>
    <n v="200"/>
    <n v="0"/>
    <n v="0"/>
    <n v="0"/>
    <n v="0"/>
    <n v="0"/>
    <n v="0"/>
    <n v="0"/>
  </r>
  <r>
    <x v="3"/>
    <x v="16"/>
    <x v="0"/>
    <x v="7"/>
    <n v="0"/>
    <n v="200"/>
    <n v="0"/>
    <n v="0"/>
    <n v="0"/>
    <n v="0"/>
    <n v="0"/>
    <n v="0"/>
    <n v="0"/>
  </r>
  <r>
    <x v="3"/>
    <x v="16"/>
    <x v="0"/>
    <x v="8"/>
    <n v="0"/>
    <n v="200"/>
    <n v="0"/>
    <n v="0"/>
    <n v="0"/>
    <n v="0"/>
    <n v="0"/>
    <n v="0"/>
    <n v="0"/>
  </r>
  <r>
    <x v="3"/>
    <x v="16"/>
    <x v="0"/>
    <x v="9"/>
    <n v="0"/>
    <n v="200"/>
    <n v="0"/>
    <n v="0"/>
    <n v="0"/>
    <n v="0"/>
    <n v="0"/>
    <n v="0"/>
    <n v="0"/>
  </r>
  <r>
    <x v="3"/>
    <x v="16"/>
    <x v="0"/>
    <x v="10"/>
    <n v="0"/>
    <n v="200"/>
    <n v="0"/>
    <n v="0"/>
    <n v="0"/>
    <n v="0"/>
    <n v="0"/>
    <n v="0"/>
    <n v="0"/>
  </r>
  <r>
    <x v="3"/>
    <x v="16"/>
    <x v="1"/>
    <x v="0"/>
    <n v="0"/>
    <n v="200"/>
    <n v="0"/>
    <n v="-2.0000000000000002E-5"/>
    <n v="-1.0000000000000001E-5"/>
    <n v="0"/>
    <n v="-1.0000000000000001E-5"/>
    <n v="-8.0000000000000007E-5"/>
    <n v="0"/>
  </r>
  <r>
    <x v="3"/>
    <x v="16"/>
    <x v="1"/>
    <x v="1"/>
    <n v="1.58"/>
    <n v="200"/>
    <n v="0"/>
    <n v="7.6800000000000002E-3"/>
    <n v="1.98E-3"/>
    <n v="1.2600000000000001E-3"/>
    <n v="4.9100000000000003E-3"/>
    <n v="2.5579999999999999E-2"/>
    <n v="0"/>
  </r>
  <r>
    <x v="3"/>
    <x v="16"/>
    <x v="1"/>
    <x v="2"/>
    <n v="0"/>
    <n v="200"/>
    <n v="0"/>
    <n v="0"/>
    <n v="0"/>
    <n v="0"/>
    <n v="0"/>
    <n v="0"/>
    <n v="0"/>
  </r>
  <r>
    <x v="3"/>
    <x v="16"/>
    <x v="1"/>
    <x v="3"/>
    <n v="0"/>
    <n v="200"/>
    <n v="0"/>
    <n v="0"/>
    <n v="0"/>
    <n v="0"/>
    <n v="0"/>
    <n v="0"/>
    <n v="0"/>
  </r>
  <r>
    <x v="3"/>
    <x v="16"/>
    <x v="1"/>
    <x v="4"/>
    <n v="0"/>
    <n v="200"/>
    <n v="0"/>
    <n v="0"/>
    <n v="0"/>
    <n v="0"/>
    <n v="0"/>
    <n v="0"/>
    <n v="0"/>
  </r>
  <r>
    <x v="3"/>
    <x v="16"/>
    <x v="1"/>
    <x v="5"/>
    <n v="0"/>
    <n v="200"/>
    <n v="0"/>
    <n v="0"/>
    <n v="0"/>
    <n v="0"/>
    <n v="0"/>
    <n v="0"/>
    <n v="0"/>
  </r>
  <r>
    <x v="3"/>
    <x v="16"/>
    <x v="1"/>
    <x v="6"/>
    <n v="0"/>
    <n v="200"/>
    <n v="0"/>
    <n v="0"/>
    <n v="0"/>
    <n v="0"/>
    <n v="0"/>
    <n v="0"/>
    <n v="0"/>
  </r>
  <r>
    <x v="3"/>
    <x v="16"/>
    <x v="1"/>
    <x v="7"/>
    <n v="0"/>
    <n v="200"/>
    <n v="0"/>
    <n v="0"/>
    <n v="0"/>
    <n v="0"/>
    <n v="0"/>
    <n v="0"/>
    <n v="0"/>
  </r>
  <r>
    <x v="3"/>
    <x v="16"/>
    <x v="1"/>
    <x v="8"/>
    <n v="0"/>
    <n v="200"/>
    <n v="0"/>
    <n v="0"/>
    <n v="0"/>
    <n v="0"/>
    <n v="0"/>
    <n v="0"/>
    <n v="0"/>
  </r>
  <r>
    <x v="3"/>
    <x v="16"/>
    <x v="1"/>
    <x v="9"/>
    <n v="0"/>
    <n v="200"/>
    <n v="0"/>
    <n v="0"/>
    <n v="0"/>
    <n v="0"/>
    <n v="0"/>
    <n v="0"/>
    <n v="0"/>
  </r>
  <r>
    <x v="3"/>
    <x v="16"/>
    <x v="1"/>
    <x v="10"/>
    <n v="0"/>
    <n v="200"/>
    <n v="0"/>
    <n v="0"/>
    <n v="0"/>
    <n v="0"/>
    <n v="0"/>
    <n v="0"/>
    <n v="0"/>
  </r>
  <r>
    <x v="3"/>
    <x v="16"/>
    <x v="2"/>
    <x v="0"/>
    <n v="0"/>
    <n v="200"/>
    <n v="0"/>
    <n v="0"/>
    <n v="0"/>
    <n v="0"/>
    <n v="0"/>
    <n v="0"/>
    <n v="0"/>
  </r>
  <r>
    <x v="3"/>
    <x v="16"/>
    <x v="2"/>
    <x v="1"/>
    <n v="95.38"/>
    <n v="200"/>
    <n v="0"/>
    <n v="0.46373999999999999"/>
    <n v="0.14229"/>
    <n v="9.1980000000000006E-2"/>
    <n v="0.30820999999999998"/>
    <n v="1.5458000000000001"/>
    <n v="0"/>
  </r>
  <r>
    <x v="3"/>
    <x v="16"/>
    <x v="2"/>
    <x v="2"/>
    <n v="0"/>
    <n v="200"/>
    <n v="0"/>
    <n v="0"/>
    <n v="0"/>
    <n v="0"/>
    <n v="0"/>
    <n v="0"/>
    <n v="0"/>
  </r>
  <r>
    <x v="3"/>
    <x v="16"/>
    <x v="2"/>
    <x v="3"/>
    <n v="0"/>
    <n v="200"/>
    <n v="0"/>
    <n v="0"/>
    <n v="0"/>
    <n v="0"/>
    <n v="0"/>
    <n v="0"/>
    <n v="0"/>
  </r>
  <r>
    <x v="3"/>
    <x v="16"/>
    <x v="2"/>
    <x v="4"/>
    <n v="0"/>
    <n v="200"/>
    <n v="0"/>
    <n v="0"/>
    <n v="0"/>
    <n v="0"/>
    <n v="0"/>
    <n v="0"/>
    <n v="0"/>
  </r>
  <r>
    <x v="3"/>
    <x v="16"/>
    <x v="2"/>
    <x v="5"/>
    <n v="0"/>
    <n v="200"/>
    <n v="0"/>
    <n v="0"/>
    <n v="0"/>
    <n v="0"/>
    <n v="0"/>
    <n v="0"/>
    <n v="0"/>
  </r>
  <r>
    <x v="3"/>
    <x v="16"/>
    <x v="2"/>
    <x v="6"/>
    <n v="0"/>
    <n v="200"/>
    <n v="0"/>
    <n v="0"/>
    <n v="0"/>
    <n v="0"/>
    <n v="0"/>
    <n v="0"/>
    <n v="0"/>
  </r>
  <r>
    <x v="3"/>
    <x v="16"/>
    <x v="2"/>
    <x v="7"/>
    <n v="0"/>
    <n v="200"/>
    <n v="0"/>
    <n v="0"/>
    <n v="0"/>
    <n v="0"/>
    <n v="0"/>
    <n v="0"/>
    <n v="0"/>
  </r>
  <r>
    <x v="3"/>
    <x v="16"/>
    <x v="2"/>
    <x v="8"/>
    <n v="0"/>
    <n v="200"/>
    <n v="0"/>
    <n v="0"/>
    <n v="0"/>
    <n v="0"/>
    <n v="0"/>
    <n v="0"/>
    <n v="0"/>
  </r>
  <r>
    <x v="3"/>
    <x v="16"/>
    <x v="2"/>
    <x v="9"/>
    <n v="0"/>
    <n v="200"/>
    <n v="0"/>
    <n v="0"/>
    <n v="0"/>
    <n v="0"/>
    <n v="0"/>
    <n v="0"/>
    <n v="0"/>
  </r>
  <r>
    <x v="3"/>
    <x v="16"/>
    <x v="2"/>
    <x v="10"/>
    <n v="0"/>
    <n v="200"/>
    <n v="0"/>
    <n v="0"/>
    <n v="0"/>
    <n v="0"/>
    <n v="0"/>
    <n v="0"/>
    <n v="0"/>
  </r>
  <r>
    <x v="3"/>
    <x v="16"/>
    <x v="3"/>
    <x v="0"/>
    <n v="0"/>
    <n v="200"/>
    <n v="0"/>
    <n v="0"/>
    <n v="0"/>
    <n v="0"/>
    <n v="0"/>
    <n v="0"/>
    <n v="0"/>
  </r>
  <r>
    <x v="3"/>
    <x v="16"/>
    <x v="3"/>
    <x v="1"/>
    <n v="131.4"/>
    <n v="200"/>
    <n v="0"/>
    <n v="0.63888"/>
    <n v="0.20415"/>
    <n v="4.428E-2"/>
    <n v="0.30864999999999998"/>
    <n v="2.1295899999999999"/>
    <n v="0"/>
  </r>
  <r>
    <x v="3"/>
    <x v="16"/>
    <x v="3"/>
    <x v="2"/>
    <n v="0"/>
    <n v="200"/>
    <n v="0"/>
    <n v="0"/>
    <n v="0"/>
    <n v="0"/>
    <n v="0"/>
    <n v="0"/>
    <n v="0"/>
  </r>
  <r>
    <x v="3"/>
    <x v="16"/>
    <x v="3"/>
    <x v="3"/>
    <n v="0"/>
    <n v="200"/>
    <n v="0"/>
    <n v="0"/>
    <n v="0"/>
    <n v="0"/>
    <n v="0"/>
    <n v="0"/>
    <n v="0"/>
  </r>
  <r>
    <x v="3"/>
    <x v="16"/>
    <x v="3"/>
    <x v="4"/>
    <n v="0"/>
    <n v="200"/>
    <n v="0"/>
    <n v="0"/>
    <n v="0"/>
    <n v="0"/>
    <n v="0"/>
    <n v="0"/>
    <n v="0"/>
  </r>
  <r>
    <x v="3"/>
    <x v="16"/>
    <x v="3"/>
    <x v="5"/>
    <n v="0"/>
    <n v="200"/>
    <n v="0"/>
    <n v="0"/>
    <n v="0"/>
    <n v="0"/>
    <n v="0"/>
    <n v="0"/>
    <n v="0"/>
  </r>
  <r>
    <x v="3"/>
    <x v="16"/>
    <x v="3"/>
    <x v="6"/>
    <n v="0"/>
    <n v="200"/>
    <n v="0"/>
    <n v="0"/>
    <n v="0"/>
    <n v="0"/>
    <n v="0"/>
    <n v="0"/>
    <n v="0"/>
  </r>
  <r>
    <x v="3"/>
    <x v="16"/>
    <x v="3"/>
    <x v="7"/>
    <n v="0"/>
    <n v="200"/>
    <n v="0"/>
    <n v="0"/>
    <n v="0"/>
    <n v="0"/>
    <n v="0"/>
    <n v="0"/>
    <n v="0"/>
  </r>
  <r>
    <x v="3"/>
    <x v="16"/>
    <x v="3"/>
    <x v="8"/>
    <n v="0"/>
    <n v="200"/>
    <n v="0"/>
    <n v="0"/>
    <n v="0"/>
    <n v="0"/>
    <n v="0"/>
    <n v="0"/>
    <n v="0"/>
  </r>
  <r>
    <x v="3"/>
    <x v="16"/>
    <x v="3"/>
    <x v="9"/>
    <n v="0"/>
    <n v="200"/>
    <n v="0"/>
    <n v="0"/>
    <n v="0"/>
    <n v="0"/>
    <n v="0"/>
    <n v="0"/>
    <n v="0"/>
  </r>
  <r>
    <x v="3"/>
    <x v="16"/>
    <x v="3"/>
    <x v="10"/>
    <n v="0.02"/>
    <n v="200"/>
    <n v="0"/>
    <n v="1.1E-4"/>
    <n v="9.0000000000000006E-5"/>
    <n v="0"/>
    <n v="1.0000000000000001E-5"/>
    <n v="3.8000000000000002E-4"/>
    <n v="0"/>
  </r>
  <r>
    <x v="3"/>
    <x v="16"/>
    <x v="4"/>
    <x v="0"/>
    <n v="0"/>
    <n v="200"/>
    <n v="0"/>
    <n v="0"/>
    <n v="0"/>
    <n v="0"/>
    <n v="0"/>
    <n v="0"/>
    <n v="0"/>
  </r>
  <r>
    <x v="3"/>
    <x v="16"/>
    <x v="4"/>
    <x v="1"/>
    <n v="52.1"/>
    <n v="200"/>
    <n v="0"/>
    <n v="0.25330999999999998"/>
    <n v="7.689E-2"/>
    <n v="2.869E-2"/>
    <n v="3.0099999999999998E-2"/>
    <n v="0.84436"/>
    <n v="0"/>
  </r>
  <r>
    <x v="3"/>
    <x v="16"/>
    <x v="4"/>
    <x v="2"/>
    <n v="0"/>
    <n v="200"/>
    <n v="0"/>
    <n v="0"/>
    <n v="0"/>
    <n v="0"/>
    <n v="0"/>
    <n v="0"/>
    <n v="0"/>
  </r>
  <r>
    <x v="3"/>
    <x v="16"/>
    <x v="4"/>
    <x v="3"/>
    <n v="0"/>
    <n v="200"/>
    <n v="0"/>
    <n v="0"/>
    <n v="0"/>
    <n v="0"/>
    <n v="0"/>
    <n v="0"/>
    <n v="0"/>
  </r>
  <r>
    <x v="3"/>
    <x v="16"/>
    <x v="4"/>
    <x v="4"/>
    <n v="0"/>
    <n v="200"/>
    <n v="0"/>
    <n v="0"/>
    <n v="0"/>
    <n v="0"/>
    <n v="0"/>
    <n v="0"/>
    <n v="0"/>
  </r>
  <r>
    <x v="3"/>
    <x v="16"/>
    <x v="4"/>
    <x v="5"/>
    <n v="0"/>
    <n v="200"/>
    <n v="0"/>
    <n v="0"/>
    <n v="0"/>
    <n v="0"/>
    <n v="0"/>
    <n v="0"/>
    <n v="0"/>
  </r>
  <r>
    <x v="3"/>
    <x v="16"/>
    <x v="4"/>
    <x v="6"/>
    <n v="0.13"/>
    <n v="200"/>
    <n v="0"/>
    <n v="6.3000000000000003E-4"/>
    <n v="0"/>
    <n v="1.0000000000000001E-5"/>
    <n v="1.7000000000000001E-4"/>
    <n v="2.1099999999999999E-3"/>
    <n v="0"/>
  </r>
  <r>
    <x v="3"/>
    <x v="16"/>
    <x v="4"/>
    <x v="7"/>
    <n v="0"/>
    <n v="200"/>
    <n v="0"/>
    <n v="0"/>
    <n v="0"/>
    <n v="0"/>
    <n v="0"/>
    <n v="0"/>
    <n v="0"/>
  </r>
  <r>
    <x v="3"/>
    <x v="16"/>
    <x v="4"/>
    <x v="8"/>
    <n v="0"/>
    <n v="200"/>
    <n v="0"/>
    <n v="0"/>
    <n v="0"/>
    <n v="0"/>
    <n v="0"/>
    <n v="0"/>
    <n v="0"/>
  </r>
  <r>
    <x v="3"/>
    <x v="16"/>
    <x v="4"/>
    <x v="9"/>
    <n v="0"/>
    <n v="200"/>
    <n v="0"/>
    <n v="0"/>
    <n v="0"/>
    <n v="0"/>
    <n v="0"/>
    <n v="0"/>
    <n v="0"/>
  </r>
  <r>
    <x v="3"/>
    <x v="16"/>
    <x v="4"/>
    <x v="10"/>
    <n v="0"/>
    <n v="200"/>
    <n v="0"/>
    <n v="0"/>
    <n v="0"/>
    <n v="0"/>
    <n v="0"/>
    <n v="0"/>
    <n v="0"/>
  </r>
  <r>
    <x v="3"/>
    <x v="16"/>
    <x v="5"/>
    <x v="0"/>
    <n v="0"/>
    <n v="200"/>
    <n v="0"/>
    <n v="0"/>
    <n v="0"/>
    <n v="0"/>
    <n v="0"/>
    <n v="0"/>
    <n v="0"/>
  </r>
  <r>
    <x v="3"/>
    <x v="16"/>
    <x v="5"/>
    <x v="1"/>
    <n v="-0.01"/>
    <n v="200"/>
    <n v="0"/>
    <n v="-4.0000000000000003E-5"/>
    <n v="-1.0000000000000001E-5"/>
    <n v="0"/>
    <n v="-1.0000000000000001E-5"/>
    <n v="-1.2E-4"/>
    <n v="0"/>
  </r>
  <r>
    <x v="3"/>
    <x v="16"/>
    <x v="5"/>
    <x v="2"/>
    <n v="0"/>
    <n v="200"/>
    <n v="0"/>
    <n v="0"/>
    <n v="0"/>
    <n v="0"/>
    <n v="0"/>
    <n v="0"/>
    <n v="0"/>
  </r>
  <r>
    <x v="3"/>
    <x v="16"/>
    <x v="5"/>
    <x v="3"/>
    <n v="0"/>
    <n v="200"/>
    <n v="0"/>
    <n v="0"/>
    <n v="0"/>
    <n v="0"/>
    <n v="0"/>
    <n v="0"/>
    <n v="0"/>
  </r>
  <r>
    <x v="3"/>
    <x v="16"/>
    <x v="5"/>
    <x v="4"/>
    <n v="0"/>
    <n v="200"/>
    <n v="0"/>
    <n v="0"/>
    <n v="0"/>
    <n v="0"/>
    <n v="0"/>
    <n v="0"/>
    <n v="0"/>
  </r>
  <r>
    <x v="3"/>
    <x v="16"/>
    <x v="5"/>
    <x v="5"/>
    <n v="0"/>
    <n v="200"/>
    <n v="0"/>
    <n v="0"/>
    <n v="0"/>
    <n v="0"/>
    <n v="0"/>
    <n v="0"/>
    <n v="0"/>
  </r>
  <r>
    <x v="3"/>
    <x v="16"/>
    <x v="5"/>
    <x v="6"/>
    <n v="0"/>
    <n v="200"/>
    <n v="0"/>
    <n v="0"/>
    <n v="0"/>
    <n v="0"/>
    <n v="0"/>
    <n v="0"/>
    <n v="0"/>
  </r>
  <r>
    <x v="3"/>
    <x v="16"/>
    <x v="5"/>
    <x v="7"/>
    <n v="0"/>
    <n v="200"/>
    <n v="0"/>
    <n v="0"/>
    <n v="0"/>
    <n v="0"/>
    <n v="0"/>
    <n v="0"/>
    <n v="0"/>
  </r>
  <r>
    <x v="3"/>
    <x v="16"/>
    <x v="5"/>
    <x v="8"/>
    <n v="0"/>
    <n v="200"/>
    <n v="0"/>
    <n v="0"/>
    <n v="0"/>
    <n v="0"/>
    <n v="0"/>
    <n v="0"/>
    <n v="0"/>
  </r>
  <r>
    <x v="3"/>
    <x v="16"/>
    <x v="5"/>
    <x v="9"/>
    <n v="0"/>
    <n v="200"/>
    <n v="0"/>
    <n v="0"/>
    <n v="0"/>
    <n v="0"/>
    <n v="0"/>
    <n v="0"/>
    <n v="0"/>
  </r>
  <r>
    <x v="3"/>
    <x v="16"/>
    <x v="5"/>
    <x v="10"/>
    <n v="0"/>
    <n v="200"/>
    <n v="0"/>
    <n v="0"/>
    <n v="0"/>
    <n v="0"/>
    <n v="0"/>
    <n v="0"/>
    <n v="0"/>
  </r>
  <r>
    <x v="3"/>
    <x v="16"/>
    <x v="6"/>
    <x v="0"/>
    <n v="0"/>
    <n v="200"/>
    <n v="0"/>
    <n v="0"/>
    <n v="0"/>
    <n v="0"/>
    <n v="0"/>
    <n v="0"/>
    <n v="0"/>
  </r>
  <r>
    <x v="3"/>
    <x v="16"/>
    <x v="6"/>
    <x v="1"/>
    <n v="0"/>
    <n v="200"/>
    <n v="0"/>
    <n v="0"/>
    <n v="0"/>
    <n v="0"/>
    <n v="0"/>
    <n v="0"/>
    <n v="0"/>
  </r>
  <r>
    <x v="3"/>
    <x v="16"/>
    <x v="6"/>
    <x v="2"/>
    <n v="0"/>
    <n v="200"/>
    <n v="0"/>
    <n v="0"/>
    <n v="0"/>
    <n v="0"/>
    <n v="0"/>
    <n v="0"/>
    <n v="0"/>
  </r>
  <r>
    <x v="3"/>
    <x v="16"/>
    <x v="6"/>
    <x v="3"/>
    <n v="0"/>
    <n v="200"/>
    <n v="0"/>
    <n v="0"/>
    <n v="0"/>
    <n v="0"/>
    <n v="0"/>
    <n v="0"/>
    <n v="0"/>
  </r>
  <r>
    <x v="3"/>
    <x v="16"/>
    <x v="6"/>
    <x v="4"/>
    <n v="0"/>
    <n v="200"/>
    <n v="0"/>
    <n v="0"/>
    <n v="0"/>
    <n v="0"/>
    <n v="0"/>
    <n v="0"/>
    <n v="0"/>
  </r>
  <r>
    <x v="3"/>
    <x v="16"/>
    <x v="6"/>
    <x v="5"/>
    <n v="0"/>
    <n v="200"/>
    <n v="0"/>
    <n v="0"/>
    <n v="0"/>
    <n v="0"/>
    <n v="0"/>
    <n v="0"/>
    <n v="0"/>
  </r>
  <r>
    <x v="3"/>
    <x v="16"/>
    <x v="6"/>
    <x v="6"/>
    <n v="0"/>
    <n v="200"/>
    <n v="0"/>
    <n v="0"/>
    <n v="0"/>
    <n v="0"/>
    <n v="0"/>
    <n v="0"/>
    <n v="0"/>
  </r>
  <r>
    <x v="3"/>
    <x v="16"/>
    <x v="6"/>
    <x v="7"/>
    <n v="0"/>
    <n v="200"/>
    <n v="0"/>
    <n v="0"/>
    <n v="0"/>
    <n v="0"/>
    <n v="0"/>
    <n v="0"/>
    <n v="0"/>
  </r>
  <r>
    <x v="3"/>
    <x v="16"/>
    <x v="6"/>
    <x v="8"/>
    <n v="0"/>
    <n v="200"/>
    <n v="0"/>
    <n v="0"/>
    <n v="0"/>
    <n v="0"/>
    <n v="0"/>
    <n v="0"/>
    <n v="0"/>
  </r>
  <r>
    <x v="3"/>
    <x v="16"/>
    <x v="6"/>
    <x v="9"/>
    <n v="0"/>
    <n v="200"/>
    <n v="0"/>
    <n v="0"/>
    <n v="0"/>
    <n v="0"/>
    <n v="0"/>
    <n v="0"/>
    <n v="0"/>
  </r>
  <r>
    <x v="3"/>
    <x v="16"/>
    <x v="6"/>
    <x v="10"/>
    <n v="0"/>
    <n v="200"/>
    <n v="0"/>
    <n v="0"/>
    <n v="0"/>
    <n v="0"/>
    <n v="0"/>
    <n v="0"/>
    <n v="0"/>
  </r>
  <r>
    <x v="3"/>
    <x v="16"/>
    <x v="7"/>
    <x v="0"/>
    <n v="0"/>
    <n v="200"/>
    <n v="0"/>
    <n v="0"/>
    <n v="0"/>
    <n v="0"/>
    <n v="0"/>
    <n v="0"/>
    <n v="0"/>
  </r>
  <r>
    <x v="3"/>
    <x v="16"/>
    <x v="7"/>
    <x v="1"/>
    <n v="0"/>
    <n v="200"/>
    <n v="0"/>
    <n v="0"/>
    <n v="0"/>
    <n v="0"/>
    <n v="0"/>
    <n v="0"/>
    <n v="0"/>
  </r>
  <r>
    <x v="3"/>
    <x v="16"/>
    <x v="7"/>
    <x v="2"/>
    <n v="0"/>
    <n v="200"/>
    <n v="0"/>
    <n v="0"/>
    <n v="0"/>
    <n v="0"/>
    <n v="0"/>
    <n v="0"/>
    <n v="0"/>
  </r>
  <r>
    <x v="3"/>
    <x v="16"/>
    <x v="7"/>
    <x v="3"/>
    <n v="0"/>
    <n v="200"/>
    <n v="0"/>
    <n v="0"/>
    <n v="0"/>
    <n v="0"/>
    <n v="0"/>
    <n v="0"/>
    <n v="0"/>
  </r>
  <r>
    <x v="3"/>
    <x v="16"/>
    <x v="7"/>
    <x v="4"/>
    <n v="0"/>
    <n v="200"/>
    <n v="0"/>
    <n v="0"/>
    <n v="0"/>
    <n v="0"/>
    <n v="0"/>
    <n v="0"/>
    <n v="0"/>
  </r>
  <r>
    <x v="3"/>
    <x v="16"/>
    <x v="7"/>
    <x v="5"/>
    <n v="0"/>
    <n v="200"/>
    <n v="0"/>
    <n v="0"/>
    <n v="0"/>
    <n v="0"/>
    <n v="0"/>
    <n v="0"/>
    <n v="0"/>
  </r>
  <r>
    <x v="3"/>
    <x v="16"/>
    <x v="7"/>
    <x v="6"/>
    <n v="0"/>
    <n v="200"/>
    <n v="0"/>
    <n v="0"/>
    <n v="0"/>
    <n v="0"/>
    <n v="0"/>
    <n v="0"/>
    <n v="0"/>
  </r>
  <r>
    <x v="3"/>
    <x v="16"/>
    <x v="7"/>
    <x v="7"/>
    <n v="0"/>
    <n v="200"/>
    <n v="0"/>
    <n v="0"/>
    <n v="0"/>
    <n v="0"/>
    <n v="0"/>
    <n v="0"/>
    <n v="0"/>
  </r>
  <r>
    <x v="3"/>
    <x v="16"/>
    <x v="7"/>
    <x v="8"/>
    <n v="0"/>
    <n v="200"/>
    <n v="0"/>
    <n v="0"/>
    <n v="0"/>
    <n v="0"/>
    <n v="0"/>
    <n v="0"/>
    <n v="0"/>
  </r>
  <r>
    <x v="3"/>
    <x v="16"/>
    <x v="7"/>
    <x v="9"/>
    <n v="0"/>
    <n v="200"/>
    <n v="0"/>
    <n v="0"/>
    <n v="0"/>
    <n v="0"/>
    <n v="0"/>
    <n v="0"/>
    <n v="0"/>
  </r>
  <r>
    <x v="3"/>
    <x v="16"/>
    <x v="7"/>
    <x v="10"/>
    <n v="0"/>
    <n v="200"/>
    <n v="0"/>
    <n v="0"/>
    <n v="0"/>
    <n v="0"/>
    <n v="0"/>
    <n v="0"/>
    <n v="0"/>
  </r>
  <r>
    <x v="3"/>
    <x v="16"/>
    <x v="8"/>
    <x v="0"/>
    <n v="0"/>
    <n v="200"/>
    <n v="0"/>
    <n v="0"/>
    <n v="0"/>
    <n v="0"/>
    <n v="0"/>
    <n v="0"/>
    <n v="0"/>
  </r>
  <r>
    <x v="3"/>
    <x v="16"/>
    <x v="8"/>
    <x v="1"/>
    <n v="29.21"/>
    <n v="200"/>
    <n v="0"/>
    <n v="0.14199999999999999"/>
    <n v="0.1057"/>
    <n v="5.1999999999999998E-3"/>
    <n v="1.8380000000000001E-2"/>
    <n v="0.47332999999999997"/>
    <n v="0"/>
  </r>
  <r>
    <x v="3"/>
    <x v="16"/>
    <x v="8"/>
    <x v="2"/>
    <n v="0"/>
    <n v="200"/>
    <n v="0"/>
    <n v="0"/>
    <n v="0"/>
    <n v="0"/>
    <n v="0"/>
    <n v="0"/>
    <n v="0"/>
  </r>
  <r>
    <x v="3"/>
    <x v="16"/>
    <x v="8"/>
    <x v="3"/>
    <n v="0"/>
    <n v="200"/>
    <n v="0"/>
    <n v="0"/>
    <n v="0"/>
    <n v="0"/>
    <n v="0"/>
    <n v="0"/>
    <n v="0"/>
  </r>
  <r>
    <x v="3"/>
    <x v="16"/>
    <x v="8"/>
    <x v="4"/>
    <n v="0"/>
    <n v="200"/>
    <n v="0"/>
    <n v="0"/>
    <n v="0"/>
    <n v="0"/>
    <n v="0"/>
    <n v="0"/>
    <n v="0"/>
  </r>
  <r>
    <x v="3"/>
    <x v="16"/>
    <x v="8"/>
    <x v="5"/>
    <n v="0"/>
    <n v="200"/>
    <n v="0"/>
    <n v="0"/>
    <n v="0"/>
    <n v="0"/>
    <n v="0"/>
    <n v="0"/>
    <n v="0"/>
  </r>
  <r>
    <x v="3"/>
    <x v="16"/>
    <x v="8"/>
    <x v="6"/>
    <n v="47.22"/>
    <n v="200"/>
    <n v="0"/>
    <n v="0.22958000000000001"/>
    <n v="0"/>
    <n v="7.1440000000000003E-2"/>
    <n v="8.949E-2"/>
    <n v="0.76527000000000001"/>
    <n v="0"/>
  </r>
  <r>
    <x v="3"/>
    <x v="16"/>
    <x v="8"/>
    <x v="7"/>
    <n v="0"/>
    <n v="200"/>
    <n v="0"/>
    <n v="0"/>
    <n v="0"/>
    <n v="0"/>
    <n v="0"/>
    <n v="0"/>
    <n v="0"/>
  </r>
  <r>
    <x v="3"/>
    <x v="16"/>
    <x v="8"/>
    <x v="8"/>
    <n v="0"/>
    <n v="200"/>
    <n v="0"/>
    <n v="0"/>
    <n v="0"/>
    <n v="0"/>
    <n v="0"/>
    <n v="0"/>
    <n v="0"/>
  </r>
  <r>
    <x v="3"/>
    <x v="16"/>
    <x v="8"/>
    <x v="9"/>
    <n v="0"/>
    <n v="200"/>
    <n v="0"/>
    <n v="0"/>
    <n v="0"/>
    <n v="0"/>
    <n v="0"/>
    <n v="0"/>
    <n v="0"/>
  </r>
  <r>
    <x v="3"/>
    <x v="16"/>
    <x v="8"/>
    <x v="10"/>
    <n v="0"/>
    <n v="200"/>
    <n v="0"/>
    <n v="0"/>
    <n v="0"/>
    <n v="0"/>
    <n v="0"/>
    <n v="0"/>
    <n v="0"/>
  </r>
  <r>
    <x v="3"/>
    <x v="17"/>
    <x v="0"/>
    <x v="0"/>
    <n v="0"/>
    <n v="200"/>
    <n v="0"/>
    <n v="0"/>
    <n v="0"/>
    <n v="0"/>
    <n v="0"/>
    <n v="0"/>
    <n v="0"/>
  </r>
  <r>
    <x v="3"/>
    <x v="17"/>
    <x v="0"/>
    <x v="1"/>
    <n v="0"/>
    <n v="200"/>
    <n v="0"/>
    <n v="0"/>
    <n v="0"/>
    <n v="0"/>
    <n v="0"/>
    <n v="0"/>
    <n v="0"/>
  </r>
  <r>
    <x v="3"/>
    <x v="17"/>
    <x v="0"/>
    <x v="2"/>
    <n v="0"/>
    <n v="200"/>
    <n v="0"/>
    <n v="0"/>
    <n v="0"/>
    <n v="0"/>
    <n v="0"/>
    <n v="0"/>
    <n v="0"/>
  </r>
  <r>
    <x v="3"/>
    <x v="17"/>
    <x v="0"/>
    <x v="3"/>
    <n v="0"/>
    <n v="200"/>
    <n v="0"/>
    <n v="0"/>
    <n v="0"/>
    <n v="0"/>
    <n v="0"/>
    <n v="0"/>
    <n v="0"/>
  </r>
  <r>
    <x v="3"/>
    <x v="17"/>
    <x v="0"/>
    <x v="4"/>
    <n v="0"/>
    <n v="200"/>
    <n v="0"/>
    <n v="0"/>
    <n v="0"/>
    <n v="0"/>
    <n v="0"/>
    <n v="0"/>
    <n v="0"/>
  </r>
  <r>
    <x v="3"/>
    <x v="17"/>
    <x v="0"/>
    <x v="5"/>
    <n v="0"/>
    <n v="200"/>
    <n v="0"/>
    <n v="0"/>
    <n v="0"/>
    <n v="0"/>
    <n v="0"/>
    <n v="0"/>
    <n v="0"/>
  </r>
  <r>
    <x v="3"/>
    <x v="17"/>
    <x v="0"/>
    <x v="6"/>
    <n v="0"/>
    <n v="200"/>
    <n v="0"/>
    <n v="0"/>
    <n v="0"/>
    <n v="0"/>
    <n v="0"/>
    <n v="0"/>
    <n v="0"/>
  </r>
  <r>
    <x v="3"/>
    <x v="17"/>
    <x v="0"/>
    <x v="7"/>
    <n v="0"/>
    <n v="200"/>
    <n v="0"/>
    <n v="0"/>
    <n v="0"/>
    <n v="0"/>
    <n v="0"/>
    <n v="0"/>
    <n v="0"/>
  </r>
  <r>
    <x v="3"/>
    <x v="17"/>
    <x v="0"/>
    <x v="8"/>
    <n v="0"/>
    <n v="200"/>
    <n v="0"/>
    <n v="0"/>
    <n v="0"/>
    <n v="0"/>
    <n v="0"/>
    <n v="0"/>
    <n v="0"/>
  </r>
  <r>
    <x v="3"/>
    <x v="17"/>
    <x v="0"/>
    <x v="9"/>
    <n v="0"/>
    <n v="200"/>
    <n v="0"/>
    <n v="0"/>
    <n v="0"/>
    <n v="0"/>
    <n v="0"/>
    <n v="0"/>
    <n v="0"/>
  </r>
  <r>
    <x v="3"/>
    <x v="17"/>
    <x v="0"/>
    <x v="10"/>
    <n v="0"/>
    <n v="200"/>
    <n v="0"/>
    <n v="0"/>
    <n v="0"/>
    <n v="0"/>
    <n v="0"/>
    <n v="0"/>
    <n v="0"/>
  </r>
  <r>
    <x v="3"/>
    <x v="17"/>
    <x v="1"/>
    <x v="0"/>
    <n v="0"/>
    <n v="200"/>
    <n v="0"/>
    <n v="-2.0000000000000002E-5"/>
    <n v="-1.0000000000000001E-5"/>
    <n v="0"/>
    <n v="-1.0000000000000001E-5"/>
    <n v="-8.0000000000000007E-5"/>
    <n v="0"/>
  </r>
  <r>
    <x v="3"/>
    <x v="17"/>
    <x v="1"/>
    <x v="1"/>
    <n v="1.58"/>
    <n v="200"/>
    <n v="0"/>
    <n v="7.6800000000000002E-3"/>
    <n v="1.98E-3"/>
    <n v="1.2600000000000001E-3"/>
    <n v="4.9100000000000003E-3"/>
    <n v="2.5579999999999999E-2"/>
    <n v="0"/>
  </r>
  <r>
    <x v="3"/>
    <x v="17"/>
    <x v="1"/>
    <x v="2"/>
    <n v="0"/>
    <n v="200"/>
    <n v="0"/>
    <n v="0"/>
    <n v="0"/>
    <n v="0"/>
    <n v="0"/>
    <n v="0"/>
    <n v="0"/>
  </r>
  <r>
    <x v="3"/>
    <x v="17"/>
    <x v="1"/>
    <x v="3"/>
    <n v="0"/>
    <n v="200"/>
    <n v="0"/>
    <n v="0"/>
    <n v="0"/>
    <n v="0"/>
    <n v="0"/>
    <n v="0"/>
    <n v="0"/>
  </r>
  <r>
    <x v="3"/>
    <x v="17"/>
    <x v="1"/>
    <x v="4"/>
    <n v="0"/>
    <n v="200"/>
    <n v="0"/>
    <n v="0"/>
    <n v="0"/>
    <n v="0"/>
    <n v="0"/>
    <n v="0"/>
    <n v="0"/>
  </r>
  <r>
    <x v="3"/>
    <x v="17"/>
    <x v="1"/>
    <x v="5"/>
    <n v="0"/>
    <n v="200"/>
    <n v="0"/>
    <n v="0"/>
    <n v="0"/>
    <n v="0"/>
    <n v="0"/>
    <n v="0"/>
    <n v="0"/>
  </r>
  <r>
    <x v="3"/>
    <x v="17"/>
    <x v="1"/>
    <x v="6"/>
    <n v="0"/>
    <n v="200"/>
    <n v="0"/>
    <n v="0"/>
    <n v="0"/>
    <n v="0"/>
    <n v="0"/>
    <n v="0"/>
    <n v="0"/>
  </r>
  <r>
    <x v="3"/>
    <x v="17"/>
    <x v="1"/>
    <x v="7"/>
    <n v="0"/>
    <n v="200"/>
    <n v="0"/>
    <n v="0"/>
    <n v="0"/>
    <n v="0"/>
    <n v="0"/>
    <n v="0"/>
    <n v="0"/>
  </r>
  <r>
    <x v="3"/>
    <x v="17"/>
    <x v="1"/>
    <x v="8"/>
    <n v="0"/>
    <n v="200"/>
    <n v="0"/>
    <n v="0"/>
    <n v="0"/>
    <n v="0"/>
    <n v="0"/>
    <n v="0"/>
    <n v="0"/>
  </r>
  <r>
    <x v="3"/>
    <x v="17"/>
    <x v="1"/>
    <x v="9"/>
    <n v="0"/>
    <n v="200"/>
    <n v="0"/>
    <n v="0"/>
    <n v="0"/>
    <n v="0"/>
    <n v="0"/>
    <n v="0"/>
    <n v="0"/>
  </r>
  <r>
    <x v="3"/>
    <x v="17"/>
    <x v="1"/>
    <x v="10"/>
    <n v="0"/>
    <n v="200"/>
    <n v="0"/>
    <n v="0"/>
    <n v="0"/>
    <n v="0"/>
    <n v="0"/>
    <n v="0"/>
    <n v="0"/>
  </r>
  <r>
    <x v="3"/>
    <x v="17"/>
    <x v="2"/>
    <x v="0"/>
    <n v="0"/>
    <n v="200"/>
    <n v="0"/>
    <n v="0"/>
    <n v="0"/>
    <n v="0"/>
    <n v="0"/>
    <n v="0"/>
    <n v="0"/>
  </r>
  <r>
    <x v="3"/>
    <x v="17"/>
    <x v="2"/>
    <x v="1"/>
    <n v="95.38"/>
    <n v="200"/>
    <n v="0"/>
    <n v="0.46373999999999999"/>
    <n v="0.14229"/>
    <n v="9.1980000000000006E-2"/>
    <n v="0.30820999999999998"/>
    <n v="1.5458000000000001"/>
    <n v="0"/>
  </r>
  <r>
    <x v="3"/>
    <x v="17"/>
    <x v="2"/>
    <x v="2"/>
    <n v="0"/>
    <n v="200"/>
    <n v="0"/>
    <n v="0"/>
    <n v="0"/>
    <n v="0"/>
    <n v="0"/>
    <n v="0"/>
    <n v="0"/>
  </r>
  <r>
    <x v="3"/>
    <x v="17"/>
    <x v="2"/>
    <x v="3"/>
    <n v="0"/>
    <n v="200"/>
    <n v="0"/>
    <n v="0"/>
    <n v="0"/>
    <n v="0"/>
    <n v="0"/>
    <n v="0"/>
    <n v="0"/>
  </r>
  <r>
    <x v="3"/>
    <x v="17"/>
    <x v="2"/>
    <x v="4"/>
    <n v="0"/>
    <n v="200"/>
    <n v="0"/>
    <n v="0"/>
    <n v="0"/>
    <n v="0"/>
    <n v="0"/>
    <n v="0"/>
    <n v="0"/>
  </r>
  <r>
    <x v="3"/>
    <x v="17"/>
    <x v="2"/>
    <x v="5"/>
    <n v="0"/>
    <n v="200"/>
    <n v="0"/>
    <n v="0"/>
    <n v="0"/>
    <n v="0"/>
    <n v="0"/>
    <n v="0"/>
    <n v="0"/>
  </r>
  <r>
    <x v="3"/>
    <x v="17"/>
    <x v="2"/>
    <x v="6"/>
    <n v="0"/>
    <n v="200"/>
    <n v="0"/>
    <n v="0"/>
    <n v="0"/>
    <n v="0"/>
    <n v="0"/>
    <n v="0"/>
    <n v="0"/>
  </r>
  <r>
    <x v="3"/>
    <x v="17"/>
    <x v="2"/>
    <x v="7"/>
    <n v="0"/>
    <n v="200"/>
    <n v="0"/>
    <n v="0"/>
    <n v="0"/>
    <n v="0"/>
    <n v="0"/>
    <n v="0"/>
    <n v="0"/>
  </r>
  <r>
    <x v="3"/>
    <x v="17"/>
    <x v="2"/>
    <x v="8"/>
    <n v="0"/>
    <n v="200"/>
    <n v="0"/>
    <n v="0"/>
    <n v="0"/>
    <n v="0"/>
    <n v="0"/>
    <n v="0"/>
    <n v="0"/>
  </r>
  <r>
    <x v="3"/>
    <x v="17"/>
    <x v="2"/>
    <x v="9"/>
    <n v="0"/>
    <n v="200"/>
    <n v="0"/>
    <n v="0"/>
    <n v="0"/>
    <n v="0"/>
    <n v="0"/>
    <n v="0"/>
    <n v="0"/>
  </r>
  <r>
    <x v="3"/>
    <x v="17"/>
    <x v="2"/>
    <x v="10"/>
    <n v="0"/>
    <n v="200"/>
    <n v="0"/>
    <n v="0"/>
    <n v="0"/>
    <n v="0"/>
    <n v="0"/>
    <n v="0"/>
    <n v="0"/>
  </r>
  <r>
    <x v="3"/>
    <x v="17"/>
    <x v="3"/>
    <x v="0"/>
    <n v="0"/>
    <n v="200"/>
    <n v="0"/>
    <n v="0"/>
    <n v="0"/>
    <n v="0"/>
    <n v="0"/>
    <n v="0"/>
    <n v="0"/>
  </r>
  <r>
    <x v="3"/>
    <x v="17"/>
    <x v="3"/>
    <x v="1"/>
    <n v="131.4"/>
    <n v="200"/>
    <n v="0"/>
    <n v="0.63888"/>
    <n v="0.20415"/>
    <n v="4.428E-2"/>
    <n v="0.30864999999999998"/>
    <n v="2.1295899999999999"/>
    <n v="0"/>
  </r>
  <r>
    <x v="3"/>
    <x v="17"/>
    <x v="3"/>
    <x v="2"/>
    <n v="0"/>
    <n v="200"/>
    <n v="0"/>
    <n v="0"/>
    <n v="0"/>
    <n v="0"/>
    <n v="0"/>
    <n v="0"/>
    <n v="0"/>
  </r>
  <r>
    <x v="3"/>
    <x v="17"/>
    <x v="3"/>
    <x v="3"/>
    <n v="0"/>
    <n v="200"/>
    <n v="0"/>
    <n v="0"/>
    <n v="0"/>
    <n v="0"/>
    <n v="0"/>
    <n v="0"/>
    <n v="0"/>
  </r>
  <r>
    <x v="3"/>
    <x v="17"/>
    <x v="3"/>
    <x v="4"/>
    <n v="0"/>
    <n v="200"/>
    <n v="0"/>
    <n v="0"/>
    <n v="0"/>
    <n v="0"/>
    <n v="0"/>
    <n v="0"/>
    <n v="0"/>
  </r>
  <r>
    <x v="3"/>
    <x v="17"/>
    <x v="3"/>
    <x v="5"/>
    <n v="0"/>
    <n v="200"/>
    <n v="0"/>
    <n v="0"/>
    <n v="0"/>
    <n v="0"/>
    <n v="0"/>
    <n v="0"/>
    <n v="0"/>
  </r>
  <r>
    <x v="3"/>
    <x v="17"/>
    <x v="3"/>
    <x v="6"/>
    <n v="0"/>
    <n v="200"/>
    <n v="0"/>
    <n v="0"/>
    <n v="0"/>
    <n v="0"/>
    <n v="0"/>
    <n v="0"/>
    <n v="0"/>
  </r>
  <r>
    <x v="3"/>
    <x v="17"/>
    <x v="3"/>
    <x v="7"/>
    <n v="0"/>
    <n v="200"/>
    <n v="0"/>
    <n v="0"/>
    <n v="0"/>
    <n v="0"/>
    <n v="0"/>
    <n v="0"/>
    <n v="0"/>
  </r>
  <r>
    <x v="3"/>
    <x v="17"/>
    <x v="3"/>
    <x v="8"/>
    <n v="0"/>
    <n v="200"/>
    <n v="0"/>
    <n v="0"/>
    <n v="0"/>
    <n v="0"/>
    <n v="0"/>
    <n v="0"/>
    <n v="0"/>
  </r>
  <r>
    <x v="3"/>
    <x v="17"/>
    <x v="3"/>
    <x v="9"/>
    <n v="0"/>
    <n v="200"/>
    <n v="0"/>
    <n v="0"/>
    <n v="0"/>
    <n v="0"/>
    <n v="0"/>
    <n v="0"/>
    <n v="0"/>
  </r>
  <r>
    <x v="3"/>
    <x v="17"/>
    <x v="3"/>
    <x v="10"/>
    <n v="0.02"/>
    <n v="200"/>
    <n v="0"/>
    <n v="1.1E-4"/>
    <n v="9.0000000000000006E-5"/>
    <n v="0"/>
    <n v="1.0000000000000001E-5"/>
    <n v="3.8000000000000002E-4"/>
    <n v="0"/>
  </r>
  <r>
    <x v="3"/>
    <x v="17"/>
    <x v="4"/>
    <x v="0"/>
    <n v="0"/>
    <n v="200"/>
    <n v="0"/>
    <n v="0"/>
    <n v="0"/>
    <n v="0"/>
    <n v="0"/>
    <n v="0"/>
    <n v="0"/>
  </r>
  <r>
    <x v="3"/>
    <x v="17"/>
    <x v="4"/>
    <x v="1"/>
    <n v="52.1"/>
    <n v="200"/>
    <n v="0"/>
    <n v="0.25330999999999998"/>
    <n v="7.689E-2"/>
    <n v="2.869E-2"/>
    <n v="3.0099999999999998E-2"/>
    <n v="0.84436"/>
    <n v="0"/>
  </r>
  <r>
    <x v="3"/>
    <x v="17"/>
    <x v="4"/>
    <x v="2"/>
    <n v="0"/>
    <n v="200"/>
    <n v="0"/>
    <n v="0"/>
    <n v="0"/>
    <n v="0"/>
    <n v="0"/>
    <n v="0"/>
    <n v="0"/>
  </r>
  <r>
    <x v="3"/>
    <x v="17"/>
    <x v="4"/>
    <x v="3"/>
    <n v="0"/>
    <n v="200"/>
    <n v="0"/>
    <n v="0"/>
    <n v="0"/>
    <n v="0"/>
    <n v="0"/>
    <n v="0"/>
    <n v="0"/>
  </r>
  <r>
    <x v="3"/>
    <x v="17"/>
    <x v="4"/>
    <x v="4"/>
    <n v="0"/>
    <n v="200"/>
    <n v="0"/>
    <n v="0"/>
    <n v="0"/>
    <n v="0"/>
    <n v="0"/>
    <n v="0"/>
    <n v="0"/>
  </r>
  <r>
    <x v="3"/>
    <x v="17"/>
    <x v="4"/>
    <x v="5"/>
    <n v="0"/>
    <n v="200"/>
    <n v="0"/>
    <n v="0"/>
    <n v="0"/>
    <n v="0"/>
    <n v="0"/>
    <n v="0"/>
    <n v="0"/>
  </r>
  <r>
    <x v="3"/>
    <x v="17"/>
    <x v="4"/>
    <x v="6"/>
    <n v="0.13"/>
    <n v="200"/>
    <n v="0"/>
    <n v="6.3000000000000003E-4"/>
    <n v="0"/>
    <n v="1.0000000000000001E-5"/>
    <n v="1.7000000000000001E-4"/>
    <n v="2.1099999999999999E-3"/>
    <n v="0"/>
  </r>
  <r>
    <x v="3"/>
    <x v="17"/>
    <x v="4"/>
    <x v="7"/>
    <n v="0"/>
    <n v="200"/>
    <n v="0"/>
    <n v="0"/>
    <n v="0"/>
    <n v="0"/>
    <n v="0"/>
    <n v="0"/>
    <n v="0"/>
  </r>
  <r>
    <x v="3"/>
    <x v="17"/>
    <x v="4"/>
    <x v="8"/>
    <n v="0"/>
    <n v="200"/>
    <n v="0"/>
    <n v="0"/>
    <n v="0"/>
    <n v="0"/>
    <n v="0"/>
    <n v="0"/>
    <n v="0"/>
  </r>
  <r>
    <x v="3"/>
    <x v="17"/>
    <x v="4"/>
    <x v="9"/>
    <n v="0"/>
    <n v="200"/>
    <n v="0"/>
    <n v="0"/>
    <n v="0"/>
    <n v="0"/>
    <n v="0"/>
    <n v="0"/>
    <n v="0"/>
  </r>
  <r>
    <x v="3"/>
    <x v="17"/>
    <x v="4"/>
    <x v="10"/>
    <n v="0"/>
    <n v="200"/>
    <n v="0"/>
    <n v="0"/>
    <n v="0"/>
    <n v="0"/>
    <n v="0"/>
    <n v="0"/>
    <n v="0"/>
  </r>
  <r>
    <x v="3"/>
    <x v="17"/>
    <x v="5"/>
    <x v="0"/>
    <n v="0"/>
    <n v="200"/>
    <n v="0"/>
    <n v="0"/>
    <n v="0"/>
    <n v="0"/>
    <n v="0"/>
    <n v="0"/>
    <n v="0"/>
  </r>
  <r>
    <x v="3"/>
    <x v="17"/>
    <x v="5"/>
    <x v="1"/>
    <n v="-0.01"/>
    <n v="200"/>
    <n v="0"/>
    <n v="-4.0000000000000003E-5"/>
    <n v="-1.0000000000000001E-5"/>
    <n v="0"/>
    <n v="-1.0000000000000001E-5"/>
    <n v="-1.2E-4"/>
    <n v="0"/>
  </r>
  <r>
    <x v="3"/>
    <x v="17"/>
    <x v="5"/>
    <x v="2"/>
    <n v="0"/>
    <n v="200"/>
    <n v="0"/>
    <n v="0"/>
    <n v="0"/>
    <n v="0"/>
    <n v="0"/>
    <n v="0"/>
    <n v="0"/>
  </r>
  <r>
    <x v="3"/>
    <x v="17"/>
    <x v="5"/>
    <x v="3"/>
    <n v="0"/>
    <n v="200"/>
    <n v="0"/>
    <n v="0"/>
    <n v="0"/>
    <n v="0"/>
    <n v="0"/>
    <n v="0"/>
    <n v="0"/>
  </r>
  <r>
    <x v="3"/>
    <x v="17"/>
    <x v="5"/>
    <x v="4"/>
    <n v="0"/>
    <n v="200"/>
    <n v="0"/>
    <n v="0"/>
    <n v="0"/>
    <n v="0"/>
    <n v="0"/>
    <n v="0"/>
    <n v="0"/>
  </r>
  <r>
    <x v="3"/>
    <x v="17"/>
    <x v="5"/>
    <x v="5"/>
    <n v="0"/>
    <n v="200"/>
    <n v="0"/>
    <n v="0"/>
    <n v="0"/>
    <n v="0"/>
    <n v="0"/>
    <n v="0"/>
    <n v="0"/>
  </r>
  <r>
    <x v="3"/>
    <x v="17"/>
    <x v="5"/>
    <x v="6"/>
    <n v="0"/>
    <n v="200"/>
    <n v="0"/>
    <n v="0"/>
    <n v="0"/>
    <n v="0"/>
    <n v="0"/>
    <n v="0"/>
    <n v="0"/>
  </r>
  <r>
    <x v="3"/>
    <x v="17"/>
    <x v="5"/>
    <x v="7"/>
    <n v="0"/>
    <n v="200"/>
    <n v="0"/>
    <n v="0"/>
    <n v="0"/>
    <n v="0"/>
    <n v="0"/>
    <n v="0"/>
    <n v="0"/>
  </r>
  <r>
    <x v="3"/>
    <x v="17"/>
    <x v="5"/>
    <x v="8"/>
    <n v="0"/>
    <n v="200"/>
    <n v="0"/>
    <n v="0"/>
    <n v="0"/>
    <n v="0"/>
    <n v="0"/>
    <n v="0"/>
    <n v="0"/>
  </r>
  <r>
    <x v="3"/>
    <x v="17"/>
    <x v="5"/>
    <x v="9"/>
    <n v="0"/>
    <n v="200"/>
    <n v="0"/>
    <n v="0"/>
    <n v="0"/>
    <n v="0"/>
    <n v="0"/>
    <n v="0"/>
    <n v="0"/>
  </r>
  <r>
    <x v="3"/>
    <x v="17"/>
    <x v="5"/>
    <x v="10"/>
    <n v="0"/>
    <n v="200"/>
    <n v="0"/>
    <n v="0"/>
    <n v="0"/>
    <n v="0"/>
    <n v="0"/>
    <n v="0"/>
    <n v="0"/>
  </r>
  <r>
    <x v="3"/>
    <x v="17"/>
    <x v="6"/>
    <x v="0"/>
    <n v="0"/>
    <n v="200"/>
    <n v="0"/>
    <n v="0"/>
    <n v="0"/>
    <n v="0"/>
    <n v="0"/>
    <n v="0"/>
    <n v="0"/>
  </r>
  <r>
    <x v="3"/>
    <x v="17"/>
    <x v="6"/>
    <x v="1"/>
    <n v="0"/>
    <n v="200"/>
    <n v="0"/>
    <n v="0"/>
    <n v="0"/>
    <n v="0"/>
    <n v="0"/>
    <n v="0"/>
    <n v="0"/>
  </r>
  <r>
    <x v="3"/>
    <x v="17"/>
    <x v="6"/>
    <x v="2"/>
    <n v="0"/>
    <n v="200"/>
    <n v="0"/>
    <n v="0"/>
    <n v="0"/>
    <n v="0"/>
    <n v="0"/>
    <n v="0"/>
    <n v="0"/>
  </r>
  <r>
    <x v="3"/>
    <x v="17"/>
    <x v="6"/>
    <x v="3"/>
    <n v="0"/>
    <n v="200"/>
    <n v="0"/>
    <n v="0"/>
    <n v="0"/>
    <n v="0"/>
    <n v="0"/>
    <n v="0"/>
    <n v="0"/>
  </r>
  <r>
    <x v="3"/>
    <x v="17"/>
    <x v="6"/>
    <x v="4"/>
    <n v="0"/>
    <n v="200"/>
    <n v="0"/>
    <n v="0"/>
    <n v="0"/>
    <n v="0"/>
    <n v="0"/>
    <n v="0"/>
    <n v="0"/>
  </r>
  <r>
    <x v="3"/>
    <x v="17"/>
    <x v="6"/>
    <x v="5"/>
    <n v="0"/>
    <n v="200"/>
    <n v="0"/>
    <n v="0"/>
    <n v="0"/>
    <n v="0"/>
    <n v="0"/>
    <n v="0"/>
    <n v="0"/>
  </r>
  <r>
    <x v="3"/>
    <x v="17"/>
    <x v="6"/>
    <x v="6"/>
    <n v="0"/>
    <n v="200"/>
    <n v="0"/>
    <n v="0"/>
    <n v="0"/>
    <n v="0"/>
    <n v="0"/>
    <n v="0"/>
    <n v="0"/>
  </r>
  <r>
    <x v="3"/>
    <x v="17"/>
    <x v="6"/>
    <x v="7"/>
    <n v="0"/>
    <n v="200"/>
    <n v="0"/>
    <n v="0"/>
    <n v="0"/>
    <n v="0"/>
    <n v="0"/>
    <n v="0"/>
    <n v="0"/>
  </r>
  <r>
    <x v="3"/>
    <x v="17"/>
    <x v="6"/>
    <x v="8"/>
    <n v="0"/>
    <n v="200"/>
    <n v="0"/>
    <n v="0"/>
    <n v="0"/>
    <n v="0"/>
    <n v="0"/>
    <n v="0"/>
    <n v="0"/>
  </r>
  <r>
    <x v="3"/>
    <x v="17"/>
    <x v="6"/>
    <x v="9"/>
    <n v="0"/>
    <n v="200"/>
    <n v="0"/>
    <n v="0"/>
    <n v="0"/>
    <n v="0"/>
    <n v="0"/>
    <n v="0"/>
    <n v="0"/>
  </r>
  <r>
    <x v="3"/>
    <x v="17"/>
    <x v="6"/>
    <x v="10"/>
    <n v="0"/>
    <n v="200"/>
    <n v="0"/>
    <n v="0"/>
    <n v="0"/>
    <n v="0"/>
    <n v="0"/>
    <n v="0"/>
    <n v="0"/>
  </r>
  <r>
    <x v="3"/>
    <x v="17"/>
    <x v="7"/>
    <x v="0"/>
    <n v="0"/>
    <n v="200"/>
    <n v="0"/>
    <n v="0"/>
    <n v="0"/>
    <n v="0"/>
    <n v="0"/>
    <n v="0"/>
    <n v="0"/>
  </r>
  <r>
    <x v="3"/>
    <x v="17"/>
    <x v="7"/>
    <x v="1"/>
    <n v="0"/>
    <n v="200"/>
    <n v="0"/>
    <n v="0"/>
    <n v="0"/>
    <n v="0"/>
    <n v="0"/>
    <n v="0"/>
    <n v="0"/>
  </r>
  <r>
    <x v="3"/>
    <x v="17"/>
    <x v="7"/>
    <x v="2"/>
    <n v="0"/>
    <n v="200"/>
    <n v="0"/>
    <n v="0"/>
    <n v="0"/>
    <n v="0"/>
    <n v="0"/>
    <n v="0"/>
    <n v="0"/>
  </r>
  <r>
    <x v="3"/>
    <x v="17"/>
    <x v="7"/>
    <x v="3"/>
    <n v="0"/>
    <n v="200"/>
    <n v="0"/>
    <n v="0"/>
    <n v="0"/>
    <n v="0"/>
    <n v="0"/>
    <n v="0"/>
    <n v="0"/>
  </r>
  <r>
    <x v="3"/>
    <x v="17"/>
    <x v="7"/>
    <x v="4"/>
    <n v="0"/>
    <n v="200"/>
    <n v="0"/>
    <n v="0"/>
    <n v="0"/>
    <n v="0"/>
    <n v="0"/>
    <n v="0"/>
    <n v="0"/>
  </r>
  <r>
    <x v="3"/>
    <x v="17"/>
    <x v="7"/>
    <x v="5"/>
    <n v="0"/>
    <n v="200"/>
    <n v="0"/>
    <n v="0"/>
    <n v="0"/>
    <n v="0"/>
    <n v="0"/>
    <n v="0"/>
    <n v="0"/>
  </r>
  <r>
    <x v="3"/>
    <x v="17"/>
    <x v="7"/>
    <x v="6"/>
    <n v="0"/>
    <n v="200"/>
    <n v="0"/>
    <n v="0"/>
    <n v="0"/>
    <n v="0"/>
    <n v="0"/>
    <n v="0"/>
    <n v="0"/>
  </r>
  <r>
    <x v="3"/>
    <x v="17"/>
    <x v="7"/>
    <x v="7"/>
    <n v="0"/>
    <n v="200"/>
    <n v="0"/>
    <n v="0"/>
    <n v="0"/>
    <n v="0"/>
    <n v="0"/>
    <n v="0"/>
    <n v="0"/>
  </r>
  <r>
    <x v="3"/>
    <x v="17"/>
    <x v="7"/>
    <x v="8"/>
    <n v="0"/>
    <n v="200"/>
    <n v="0"/>
    <n v="0"/>
    <n v="0"/>
    <n v="0"/>
    <n v="0"/>
    <n v="0"/>
    <n v="0"/>
  </r>
  <r>
    <x v="3"/>
    <x v="17"/>
    <x v="7"/>
    <x v="9"/>
    <n v="0"/>
    <n v="200"/>
    <n v="0"/>
    <n v="0"/>
    <n v="0"/>
    <n v="0"/>
    <n v="0"/>
    <n v="0"/>
    <n v="0"/>
  </r>
  <r>
    <x v="3"/>
    <x v="17"/>
    <x v="7"/>
    <x v="10"/>
    <n v="0"/>
    <n v="200"/>
    <n v="0"/>
    <n v="0"/>
    <n v="0"/>
    <n v="0"/>
    <n v="0"/>
    <n v="0"/>
    <n v="0"/>
  </r>
  <r>
    <x v="3"/>
    <x v="17"/>
    <x v="8"/>
    <x v="0"/>
    <n v="0"/>
    <n v="200"/>
    <n v="0"/>
    <n v="0"/>
    <n v="0"/>
    <n v="0"/>
    <n v="0"/>
    <n v="0"/>
    <n v="0"/>
  </r>
  <r>
    <x v="3"/>
    <x v="17"/>
    <x v="8"/>
    <x v="1"/>
    <n v="29.21"/>
    <n v="200"/>
    <n v="0"/>
    <n v="0.14199999999999999"/>
    <n v="0.1057"/>
    <n v="5.1999999999999998E-3"/>
    <n v="1.8380000000000001E-2"/>
    <n v="0.47332999999999997"/>
    <n v="0"/>
  </r>
  <r>
    <x v="3"/>
    <x v="17"/>
    <x v="8"/>
    <x v="2"/>
    <n v="0"/>
    <n v="200"/>
    <n v="0"/>
    <n v="0"/>
    <n v="0"/>
    <n v="0"/>
    <n v="0"/>
    <n v="0"/>
    <n v="0"/>
  </r>
  <r>
    <x v="3"/>
    <x v="17"/>
    <x v="8"/>
    <x v="3"/>
    <n v="0"/>
    <n v="200"/>
    <n v="0"/>
    <n v="0"/>
    <n v="0"/>
    <n v="0"/>
    <n v="0"/>
    <n v="0"/>
    <n v="0"/>
  </r>
  <r>
    <x v="3"/>
    <x v="17"/>
    <x v="8"/>
    <x v="4"/>
    <n v="0"/>
    <n v="200"/>
    <n v="0"/>
    <n v="0"/>
    <n v="0"/>
    <n v="0"/>
    <n v="0"/>
    <n v="0"/>
    <n v="0"/>
  </r>
  <r>
    <x v="3"/>
    <x v="17"/>
    <x v="8"/>
    <x v="5"/>
    <n v="0"/>
    <n v="200"/>
    <n v="0"/>
    <n v="0"/>
    <n v="0"/>
    <n v="0"/>
    <n v="0"/>
    <n v="0"/>
    <n v="0"/>
  </r>
  <r>
    <x v="3"/>
    <x v="17"/>
    <x v="8"/>
    <x v="6"/>
    <n v="47.22"/>
    <n v="200"/>
    <n v="0"/>
    <n v="0.22958000000000001"/>
    <n v="0"/>
    <n v="7.1440000000000003E-2"/>
    <n v="8.949E-2"/>
    <n v="0.76527000000000001"/>
    <n v="0"/>
  </r>
  <r>
    <x v="3"/>
    <x v="17"/>
    <x v="8"/>
    <x v="7"/>
    <n v="0"/>
    <n v="200"/>
    <n v="0"/>
    <n v="0"/>
    <n v="0"/>
    <n v="0"/>
    <n v="0"/>
    <n v="0"/>
    <n v="0"/>
  </r>
  <r>
    <x v="3"/>
    <x v="17"/>
    <x v="8"/>
    <x v="8"/>
    <n v="0"/>
    <n v="200"/>
    <n v="0"/>
    <n v="0"/>
    <n v="0"/>
    <n v="0"/>
    <n v="0"/>
    <n v="0"/>
    <n v="0"/>
  </r>
  <r>
    <x v="3"/>
    <x v="17"/>
    <x v="8"/>
    <x v="9"/>
    <n v="0"/>
    <n v="200"/>
    <n v="0"/>
    <n v="0"/>
    <n v="0"/>
    <n v="0"/>
    <n v="0"/>
    <n v="0"/>
    <n v="0"/>
  </r>
  <r>
    <x v="3"/>
    <x v="17"/>
    <x v="8"/>
    <x v="10"/>
    <n v="0"/>
    <n v="200"/>
    <n v="0"/>
    <n v="0"/>
    <n v="0"/>
    <n v="0"/>
    <n v="0"/>
    <n v="0"/>
    <n v="0"/>
  </r>
  <r>
    <x v="3"/>
    <x v="18"/>
    <x v="0"/>
    <x v="0"/>
    <n v="0"/>
    <n v="200"/>
    <n v="0"/>
    <n v="0"/>
    <n v="0"/>
    <n v="0"/>
    <n v="0"/>
    <n v="0"/>
    <n v="0"/>
  </r>
  <r>
    <x v="3"/>
    <x v="18"/>
    <x v="0"/>
    <x v="1"/>
    <n v="0"/>
    <n v="200"/>
    <n v="0"/>
    <n v="0"/>
    <n v="0"/>
    <n v="0"/>
    <n v="0"/>
    <n v="0"/>
    <n v="0"/>
  </r>
  <r>
    <x v="3"/>
    <x v="18"/>
    <x v="0"/>
    <x v="2"/>
    <n v="0"/>
    <n v="200"/>
    <n v="0"/>
    <n v="0"/>
    <n v="0"/>
    <n v="0"/>
    <n v="0"/>
    <n v="0"/>
    <n v="0"/>
  </r>
  <r>
    <x v="3"/>
    <x v="18"/>
    <x v="0"/>
    <x v="3"/>
    <n v="0"/>
    <n v="200"/>
    <n v="0"/>
    <n v="0"/>
    <n v="0"/>
    <n v="0"/>
    <n v="0"/>
    <n v="0"/>
    <n v="0"/>
  </r>
  <r>
    <x v="3"/>
    <x v="18"/>
    <x v="0"/>
    <x v="4"/>
    <n v="0"/>
    <n v="200"/>
    <n v="0"/>
    <n v="0"/>
    <n v="0"/>
    <n v="0"/>
    <n v="0"/>
    <n v="0"/>
    <n v="0"/>
  </r>
  <r>
    <x v="3"/>
    <x v="18"/>
    <x v="0"/>
    <x v="5"/>
    <n v="0"/>
    <n v="200"/>
    <n v="0"/>
    <n v="0"/>
    <n v="0"/>
    <n v="0"/>
    <n v="0"/>
    <n v="0"/>
    <n v="0"/>
  </r>
  <r>
    <x v="3"/>
    <x v="18"/>
    <x v="0"/>
    <x v="6"/>
    <n v="0"/>
    <n v="200"/>
    <n v="0"/>
    <n v="0"/>
    <n v="0"/>
    <n v="0"/>
    <n v="0"/>
    <n v="0"/>
    <n v="0"/>
  </r>
  <r>
    <x v="3"/>
    <x v="18"/>
    <x v="0"/>
    <x v="7"/>
    <n v="0"/>
    <n v="200"/>
    <n v="0"/>
    <n v="0"/>
    <n v="0"/>
    <n v="0"/>
    <n v="0"/>
    <n v="0"/>
    <n v="0"/>
  </r>
  <r>
    <x v="3"/>
    <x v="18"/>
    <x v="0"/>
    <x v="8"/>
    <n v="0"/>
    <n v="200"/>
    <n v="0"/>
    <n v="0"/>
    <n v="0"/>
    <n v="0"/>
    <n v="0"/>
    <n v="0"/>
    <n v="0"/>
  </r>
  <r>
    <x v="3"/>
    <x v="18"/>
    <x v="0"/>
    <x v="9"/>
    <n v="0"/>
    <n v="200"/>
    <n v="0"/>
    <n v="0"/>
    <n v="0"/>
    <n v="0"/>
    <n v="0"/>
    <n v="0"/>
    <n v="0"/>
  </r>
  <r>
    <x v="3"/>
    <x v="18"/>
    <x v="0"/>
    <x v="10"/>
    <n v="0"/>
    <n v="200"/>
    <n v="0"/>
    <n v="0"/>
    <n v="0"/>
    <n v="0"/>
    <n v="0"/>
    <n v="0"/>
    <n v="0"/>
  </r>
  <r>
    <x v="3"/>
    <x v="18"/>
    <x v="1"/>
    <x v="0"/>
    <n v="0"/>
    <n v="200"/>
    <n v="0"/>
    <n v="-2.0000000000000002E-5"/>
    <n v="-1.0000000000000001E-5"/>
    <n v="0"/>
    <n v="-1.0000000000000001E-5"/>
    <n v="-8.0000000000000007E-5"/>
    <n v="0"/>
  </r>
  <r>
    <x v="3"/>
    <x v="18"/>
    <x v="1"/>
    <x v="1"/>
    <n v="1.58"/>
    <n v="200"/>
    <n v="0"/>
    <n v="7.6800000000000002E-3"/>
    <n v="1.98E-3"/>
    <n v="1.2600000000000001E-3"/>
    <n v="4.9100000000000003E-3"/>
    <n v="2.5579999999999999E-2"/>
    <n v="0"/>
  </r>
  <r>
    <x v="3"/>
    <x v="18"/>
    <x v="1"/>
    <x v="2"/>
    <n v="0"/>
    <n v="200"/>
    <n v="0"/>
    <n v="0"/>
    <n v="0"/>
    <n v="0"/>
    <n v="0"/>
    <n v="0"/>
    <n v="0"/>
  </r>
  <r>
    <x v="3"/>
    <x v="18"/>
    <x v="1"/>
    <x v="3"/>
    <n v="0"/>
    <n v="200"/>
    <n v="0"/>
    <n v="0"/>
    <n v="0"/>
    <n v="0"/>
    <n v="0"/>
    <n v="0"/>
    <n v="0"/>
  </r>
  <r>
    <x v="3"/>
    <x v="18"/>
    <x v="1"/>
    <x v="4"/>
    <n v="0"/>
    <n v="200"/>
    <n v="0"/>
    <n v="0"/>
    <n v="0"/>
    <n v="0"/>
    <n v="0"/>
    <n v="0"/>
    <n v="0"/>
  </r>
  <r>
    <x v="3"/>
    <x v="18"/>
    <x v="1"/>
    <x v="5"/>
    <n v="0"/>
    <n v="200"/>
    <n v="0"/>
    <n v="0"/>
    <n v="0"/>
    <n v="0"/>
    <n v="0"/>
    <n v="0"/>
    <n v="0"/>
  </r>
  <r>
    <x v="3"/>
    <x v="18"/>
    <x v="1"/>
    <x v="6"/>
    <n v="0"/>
    <n v="200"/>
    <n v="0"/>
    <n v="0"/>
    <n v="0"/>
    <n v="0"/>
    <n v="0"/>
    <n v="0"/>
    <n v="0"/>
  </r>
  <r>
    <x v="3"/>
    <x v="18"/>
    <x v="1"/>
    <x v="7"/>
    <n v="0"/>
    <n v="200"/>
    <n v="0"/>
    <n v="0"/>
    <n v="0"/>
    <n v="0"/>
    <n v="0"/>
    <n v="0"/>
    <n v="0"/>
  </r>
  <r>
    <x v="3"/>
    <x v="18"/>
    <x v="1"/>
    <x v="8"/>
    <n v="0"/>
    <n v="200"/>
    <n v="0"/>
    <n v="0"/>
    <n v="0"/>
    <n v="0"/>
    <n v="0"/>
    <n v="0"/>
    <n v="0"/>
  </r>
  <r>
    <x v="3"/>
    <x v="18"/>
    <x v="1"/>
    <x v="9"/>
    <n v="0"/>
    <n v="200"/>
    <n v="0"/>
    <n v="0"/>
    <n v="0"/>
    <n v="0"/>
    <n v="0"/>
    <n v="0"/>
    <n v="0"/>
  </r>
  <r>
    <x v="3"/>
    <x v="18"/>
    <x v="1"/>
    <x v="10"/>
    <n v="0"/>
    <n v="200"/>
    <n v="0"/>
    <n v="0"/>
    <n v="0"/>
    <n v="0"/>
    <n v="0"/>
    <n v="0"/>
    <n v="0"/>
  </r>
  <r>
    <x v="3"/>
    <x v="18"/>
    <x v="2"/>
    <x v="0"/>
    <n v="0"/>
    <n v="200"/>
    <n v="0"/>
    <n v="0"/>
    <n v="0"/>
    <n v="0"/>
    <n v="0"/>
    <n v="0"/>
    <n v="0"/>
  </r>
  <r>
    <x v="3"/>
    <x v="18"/>
    <x v="2"/>
    <x v="1"/>
    <n v="95.38"/>
    <n v="200"/>
    <n v="0"/>
    <n v="0.46373999999999999"/>
    <n v="0.14229"/>
    <n v="9.1980000000000006E-2"/>
    <n v="0.30820999999999998"/>
    <n v="1.5458000000000001"/>
    <n v="0"/>
  </r>
  <r>
    <x v="3"/>
    <x v="18"/>
    <x v="2"/>
    <x v="2"/>
    <n v="0"/>
    <n v="200"/>
    <n v="0"/>
    <n v="0"/>
    <n v="0"/>
    <n v="0"/>
    <n v="0"/>
    <n v="0"/>
    <n v="0"/>
  </r>
  <r>
    <x v="3"/>
    <x v="18"/>
    <x v="2"/>
    <x v="3"/>
    <n v="0"/>
    <n v="200"/>
    <n v="0"/>
    <n v="0"/>
    <n v="0"/>
    <n v="0"/>
    <n v="0"/>
    <n v="0"/>
    <n v="0"/>
  </r>
  <r>
    <x v="3"/>
    <x v="18"/>
    <x v="2"/>
    <x v="4"/>
    <n v="0"/>
    <n v="200"/>
    <n v="0"/>
    <n v="0"/>
    <n v="0"/>
    <n v="0"/>
    <n v="0"/>
    <n v="0"/>
    <n v="0"/>
  </r>
  <r>
    <x v="3"/>
    <x v="18"/>
    <x v="2"/>
    <x v="5"/>
    <n v="0"/>
    <n v="200"/>
    <n v="0"/>
    <n v="0"/>
    <n v="0"/>
    <n v="0"/>
    <n v="0"/>
    <n v="0"/>
    <n v="0"/>
  </r>
  <r>
    <x v="3"/>
    <x v="18"/>
    <x v="2"/>
    <x v="6"/>
    <n v="0"/>
    <n v="200"/>
    <n v="0"/>
    <n v="0"/>
    <n v="0"/>
    <n v="0"/>
    <n v="0"/>
    <n v="0"/>
    <n v="0"/>
  </r>
  <r>
    <x v="3"/>
    <x v="18"/>
    <x v="2"/>
    <x v="7"/>
    <n v="0"/>
    <n v="200"/>
    <n v="0"/>
    <n v="0"/>
    <n v="0"/>
    <n v="0"/>
    <n v="0"/>
    <n v="0"/>
    <n v="0"/>
  </r>
  <r>
    <x v="3"/>
    <x v="18"/>
    <x v="2"/>
    <x v="8"/>
    <n v="0"/>
    <n v="200"/>
    <n v="0"/>
    <n v="0"/>
    <n v="0"/>
    <n v="0"/>
    <n v="0"/>
    <n v="0"/>
    <n v="0"/>
  </r>
  <r>
    <x v="3"/>
    <x v="18"/>
    <x v="2"/>
    <x v="9"/>
    <n v="0"/>
    <n v="200"/>
    <n v="0"/>
    <n v="0"/>
    <n v="0"/>
    <n v="0"/>
    <n v="0"/>
    <n v="0"/>
    <n v="0"/>
  </r>
  <r>
    <x v="3"/>
    <x v="18"/>
    <x v="2"/>
    <x v="10"/>
    <n v="0"/>
    <n v="200"/>
    <n v="0"/>
    <n v="0"/>
    <n v="0"/>
    <n v="0"/>
    <n v="0"/>
    <n v="0"/>
    <n v="0"/>
  </r>
  <r>
    <x v="3"/>
    <x v="18"/>
    <x v="3"/>
    <x v="0"/>
    <n v="0"/>
    <n v="200"/>
    <n v="0"/>
    <n v="0"/>
    <n v="0"/>
    <n v="0"/>
    <n v="0"/>
    <n v="0"/>
    <n v="0"/>
  </r>
  <r>
    <x v="3"/>
    <x v="18"/>
    <x v="3"/>
    <x v="1"/>
    <n v="131.4"/>
    <n v="200"/>
    <n v="0"/>
    <n v="0.63888"/>
    <n v="0.20415"/>
    <n v="4.428E-2"/>
    <n v="0.30864999999999998"/>
    <n v="2.1295899999999999"/>
    <n v="0"/>
  </r>
  <r>
    <x v="3"/>
    <x v="18"/>
    <x v="3"/>
    <x v="2"/>
    <n v="0"/>
    <n v="200"/>
    <n v="0"/>
    <n v="0"/>
    <n v="0"/>
    <n v="0"/>
    <n v="0"/>
    <n v="0"/>
    <n v="0"/>
  </r>
  <r>
    <x v="3"/>
    <x v="18"/>
    <x v="3"/>
    <x v="3"/>
    <n v="0"/>
    <n v="200"/>
    <n v="0"/>
    <n v="0"/>
    <n v="0"/>
    <n v="0"/>
    <n v="0"/>
    <n v="0"/>
    <n v="0"/>
  </r>
  <r>
    <x v="3"/>
    <x v="18"/>
    <x v="3"/>
    <x v="4"/>
    <n v="0"/>
    <n v="200"/>
    <n v="0"/>
    <n v="0"/>
    <n v="0"/>
    <n v="0"/>
    <n v="0"/>
    <n v="0"/>
    <n v="0"/>
  </r>
  <r>
    <x v="3"/>
    <x v="18"/>
    <x v="3"/>
    <x v="5"/>
    <n v="0"/>
    <n v="200"/>
    <n v="0"/>
    <n v="0"/>
    <n v="0"/>
    <n v="0"/>
    <n v="0"/>
    <n v="0"/>
    <n v="0"/>
  </r>
  <r>
    <x v="3"/>
    <x v="18"/>
    <x v="3"/>
    <x v="6"/>
    <n v="0"/>
    <n v="200"/>
    <n v="0"/>
    <n v="0"/>
    <n v="0"/>
    <n v="0"/>
    <n v="0"/>
    <n v="0"/>
    <n v="0"/>
  </r>
  <r>
    <x v="3"/>
    <x v="18"/>
    <x v="3"/>
    <x v="7"/>
    <n v="0"/>
    <n v="200"/>
    <n v="0"/>
    <n v="0"/>
    <n v="0"/>
    <n v="0"/>
    <n v="0"/>
    <n v="0"/>
    <n v="0"/>
  </r>
  <r>
    <x v="3"/>
    <x v="18"/>
    <x v="3"/>
    <x v="8"/>
    <n v="0"/>
    <n v="200"/>
    <n v="0"/>
    <n v="0"/>
    <n v="0"/>
    <n v="0"/>
    <n v="0"/>
    <n v="0"/>
    <n v="0"/>
  </r>
  <r>
    <x v="3"/>
    <x v="18"/>
    <x v="3"/>
    <x v="9"/>
    <n v="0"/>
    <n v="200"/>
    <n v="0"/>
    <n v="0"/>
    <n v="0"/>
    <n v="0"/>
    <n v="0"/>
    <n v="0"/>
    <n v="0"/>
  </r>
  <r>
    <x v="3"/>
    <x v="18"/>
    <x v="3"/>
    <x v="10"/>
    <n v="0.02"/>
    <n v="200"/>
    <n v="0"/>
    <n v="1.1E-4"/>
    <n v="9.0000000000000006E-5"/>
    <n v="0"/>
    <n v="1.0000000000000001E-5"/>
    <n v="3.8000000000000002E-4"/>
    <n v="0"/>
  </r>
  <r>
    <x v="3"/>
    <x v="18"/>
    <x v="4"/>
    <x v="0"/>
    <n v="0"/>
    <n v="200"/>
    <n v="0"/>
    <n v="0"/>
    <n v="0"/>
    <n v="0"/>
    <n v="0"/>
    <n v="0"/>
    <n v="0"/>
  </r>
  <r>
    <x v="3"/>
    <x v="18"/>
    <x v="4"/>
    <x v="1"/>
    <n v="52.1"/>
    <n v="200"/>
    <n v="0"/>
    <n v="0.25330999999999998"/>
    <n v="7.689E-2"/>
    <n v="2.869E-2"/>
    <n v="3.0099999999999998E-2"/>
    <n v="0.84436"/>
    <n v="0"/>
  </r>
  <r>
    <x v="3"/>
    <x v="18"/>
    <x v="4"/>
    <x v="2"/>
    <n v="0"/>
    <n v="200"/>
    <n v="0"/>
    <n v="0"/>
    <n v="0"/>
    <n v="0"/>
    <n v="0"/>
    <n v="0"/>
    <n v="0"/>
  </r>
  <r>
    <x v="3"/>
    <x v="18"/>
    <x v="4"/>
    <x v="3"/>
    <n v="0"/>
    <n v="200"/>
    <n v="0"/>
    <n v="0"/>
    <n v="0"/>
    <n v="0"/>
    <n v="0"/>
    <n v="0"/>
    <n v="0"/>
  </r>
  <r>
    <x v="3"/>
    <x v="18"/>
    <x v="4"/>
    <x v="4"/>
    <n v="0"/>
    <n v="200"/>
    <n v="0"/>
    <n v="0"/>
    <n v="0"/>
    <n v="0"/>
    <n v="0"/>
    <n v="0"/>
    <n v="0"/>
  </r>
  <r>
    <x v="3"/>
    <x v="18"/>
    <x v="4"/>
    <x v="5"/>
    <n v="0"/>
    <n v="200"/>
    <n v="0"/>
    <n v="0"/>
    <n v="0"/>
    <n v="0"/>
    <n v="0"/>
    <n v="0"/>
    <n v="0"/>
  </r>
  <r>
    <x v="3"/>
    <x v="18"/>
    <x v="4"/>
    <x v="6"/>
    <n v="0.13"/>
    <n v="200"/>
    <n v="0"/>
    <n v="6.3000000000000003E-4"/>
    <n v="0"/>
    <n v="1.0000000000000001E-5"/>
    <n v="1.7000000000000001E-4"/>
    <n v="2.1099999999999999E-3"/>
    <n v="0"/>
  </r>
  <r>
    <x v="3"/>
    <x v="18"/>
    <x v="4"/>
    <x v="7"/>
    <n v="0"/>
    <n v="200"/>
    <n v="0"/>
    <n v="0"/>
    <n v="0"/>
    <n v="0"/>
    <n v="0"/>
    <n v="0"/>
    <n v="0"/>
  </r>
  <r>
    <x v="3"/>
    <x v="18"/>
    <x v="4"/>
    <x v="8"/>
    <n v="0"/>
    <n v="200"/>
    <n v="0"/>
    <n v="0"/>
    <n v="0"/>
    <n v="0"/>
    <n v="0"/>
    <n v="0"/>
    <n v="0"/>
  </r>
  <r>
    <x v="3"/>
    <x v="18"/>
    <x v="4"/>
    <x v="9"/>
    <n v="0"/>
    <n v="200"/>
    <n v="0"/>
    <n v="0"/>
    <n v="0"/>
    <n v="0"/>
    <n v="0"/>
    <n v="0"/>
    <n v="0"/>
  </r>
  <r>
    <x v="3"/>
    <x v="18"/>
    <x v="4"/>
    <x v="10"/>
    <n v="0"/>
    <n v="200"/>
    <n v="0"/>
    <n v="0"/>
    <n v="0"/>
    <n v="0"/>
    <n v="0"/>
    <n v="0"/>
    <n v="0"/>
  </r>
  <r>
    <x v="3"/>
    <x v="18"/>
    <x v="5"/>
    <x v="0"/>
    <n v="0"/>
    <n v="200"/>
    <n v="0"/>
    <n v="0"/>
    <n v="0"/>
    <n v="0"/>
    <n v="0"/>
    <n v="0"/>
    <n v="0"/>
  </r>
  <r>
    <x v="3"/>
    <x v="18"/>
    <x v="5"/>
    <x v="1"/>
    <n v="-0.01"/>
    <n v="200"/>
    <n v="0"/>
    <n v="-4.0000000000000003E-5"/>
    <n v="-1.0000000000000001E-5"/>
    <n v="0"/>
    <n v="-1.0000000000000001E-5"/>
    <n v="-1.2E-4"/>
    <n v="0"/>
  </r>
  <r>
    <x v="3"/>
    <x v="18"/>
    <x v="5"/>
    <x v="2"/>
    <n v="0"/>
    <n v="200"/>
    <n v="0"/>
    <n v="0"/>
    <n v="0"/>
    <n v="0"/>
    <n v="0"/>
    <n v="0"/>
    <n v="0"/>
  </r>
  <r>
    <x v="3"/>
    <x v="18"/>
    <x v="5"/>
    <x v="3"/>
    <n v="0"/>
    <n v="200"/>
    <n v="0"/>
    <n v="0"/>
    <n v="0"/>
    <n v="0"/>
    <n v="0"/>
    <n v="0"/>
    <n v="0"/>
  </r>
  <r>
    <x v="3"/>
    <x v="18"/>
    <x v="5"/>
    <x v="4"/>
    <n v="0"/>
    <n v="200"/>
    <n v="0"/>
    <n v="0"/>
    <n v="0"/>
    <n v="0"/>
    <n v="0"/>
    <n v="0"/>
    <n v="0"/>
  </r>
  <r>
    <x v="3"/>
    <x v="18"/>
    <x v="5"/>
    <x v="5"/>
    <n v="0"/>
    <n v="200"/>
    <n v="0"/>
    <n v="0"/>
    <n v="0"/>
    <n v="0"/>
    <n v="0"/>
    <n v="0"/>
    <n v="0"/>
  </r>
  <r>
    <x v="3"/>
    <x v="18"/>
    <x v="5"/>
    <x v="6"/>
    <n v="0"/>
    <n v="200"/>
    <n v="0"/>
    <n v="0"/>
    <n v="0"/>
    <n v="0"/>
    <n v="0"/>
    <n v="0"/>
    <n v="0"/>
  </r>
  <r>
    <x v="3"/>
    <x v="18"/>
    <x v="5"/>
    <x v="7"/>
    <n v="0"/>
    <n v="200"/>
    <n v="0"/>
    <n v="0"/>
    <n v="0"/>
    <n v="0"/>
    <n v="0"/>
    <n v="0"/>
    <n v="0"/>
  </r>
  <r>
    <x v="3"/>
    <x v="18"/>
    <x v="5"/>
    <x v="8"/>
    <n v="0"/>
    <n v="200"/>
    <n v="0"/>
    <n v="0"/>
    <n v="0"/>
    <n v="0"/>
    <n v="0"/>
    <n v="0"/>
    <n v="0"/>
  </r>
  <r>
    <x v="3"/>
    <x v="18"/>
    <x v="5"/>
    <x v="9"/>
    <n v="0"/>
    <n v="200"/>
    <n v="0"/>
    <n v="0"/>
    <n v="0"/>
    <n v="0"/>
    <n v="0"/>
    <n v="0"/>
    <n v="0"/>
  </r>
  <r>
    <x v="3"/>
    <x v="18"/>
    <x v="5"/>
    <x v="10"/>
    <n v="0"/>
    <n v="200"/>
    <n v="0"/>
    <n v="0"/>
    <n v="0"/>
    <n v="0"/>
    <n v="0"/>
    <n v="0"/>
    <n v="0"/>
  </r>
  <r>
    <x v="3"/>
    <x v="18"/>
    <x v="6"/>
    <x v="0"/>
    <n v="0"/>
    <n v="200"/>
    <n v="0"/>
    <n v="0"/>
    <n v="0"/>
    <n v="0"/>
    <n v="0"/>
    <n v="0"/>
    <n v="0"/>
  </r>
  <r>
    <x v="3"/>
    <x v="18"/>
    <x v="6"/>
    <x v="1"/>
    <n v="0"/>
    <n v="200"/>
    <n v="0"/>
    <n v="0"/>
    <n v="0"/>
    <n v="0"/>
    <n v="0"/>
    <n v="0"/>
    <n v="0"/>
  </r>
  <r>
    <x v="3"/>
    <x v="18"/>
    <x v="6"/>
    <x v="2"/>
    <n v="0"/>
    <n v="200"/>
    <n v="0"/>
    <n v="0"/>
    <n v="0"/>
    <n v="0"/>
    <n v="0"/>
    <n v="0"/>
    <n v="0"/>
  </r>
  <r>
    <x v="3"/>
    <x v="18"/>
    <x v="6"/>
    <x v="3"/>
    <n v="0"/>
    <n v="200"/>
    <n v="0"/>
    <n v="0"/>
    <n v="0"/>
    <n v="0"/>
    <n v="0"/>
    <n v="0"/>
    <n v="0"/>
  </r>
  <r>
    <x v="3"/>
    <x v="18"/>
    <x v="6"/>
    <x v="4"/>
    <n v="0"/>
    <n v="200"/>
    <n v="0"/>
    <n v="0"/>
    <n v="0"/>
    <n v="0"/>
    <n v="0"/>
    <n v="0"/>
    <n v="0"/>
  </r>
  <r>
    <x v="3"/>
    <x v="18"/>
    <x v="6"/>
    <x v="5"/>
    <n v="0"/>
    <n v="200"/>
    <n v="0"/>
    <n v="0"/>
    <n v="0"/>
    <n v="0"/>
    <n v="0"/>
    <n v="0"/>
    <n v="0"/>
  </r>
  <r>
    <x v="3"/>
    <x v="18"/>
    <x v="6"/>
    <x v="6"/>
    <n v="0"/>
    <n v="200"/>
    <n v="0"/>
    <n v="0"/>
    <n v="0"/>
    <n v="0"/>
    <n v="0"/>
    <n v="0"/>
    <n v="0"/>
  </r>
  <r>
    <x v="3"/>
    <x v="18"/>
    <x v="6"/>
    <x v="7"/>
    <n v="0"/>
    <n v="200"/>
    <n v="0"/>
    <n v="0"/>
    <n v="0"/>
    <n v="0"/>
    <n v="0"/>
    <n v="0"/>
    <n v="0"/>
  </r>
  <r>
    <x v="3"/>
    <x v="18"/>
    <x v="6"/>
    <x v="8"/>
    <n v="0"/>
    <n v="200"/>
    <n v="0"/>
    <n v="0"/>
    <n v="0"/>
    <n v="0"/>
    <n v="0"/>
    <n v="0"/>
    <n v="0"/>
  </r>
  <r>
    <x v="3"/>
    <x v="18"/>
    <x v="6"/>
    <x v="9"/>
    <n v="0"/>
    <n v="200"/>
    <n v="0"/>
    <n v="0"/>
    <n v="0"/>
    <n v="0"/>
    <n v="0"/>
    <n v="0"/>
    <n v="0"/>
  </r>
  <r>
    <x v="3"/>
    <x v="18"/>
    <x v="6"/>
    <x v="10"/>
    <n v="0"/>
    <n v="200"/>
    <n v="0"/>
    <n v="0"/>
    <n v="0"/>
    <n v="0"/>
    <n v="0"/>
    <n v="0"/>
    <n v="0"/>
  </r>
  <r>
    <x v="3"/>
    <x v="18"/>
    <x v="7"/>
    <x v="0"/>
    <n v="0"/>
    <n v="200"/>
    <n v="0"/>
    <n v="0"/>
    <n v="0"/>
    <n v="0"/>
    <n v="0"/>
    <n v="0"/>
    <n v="0"/>
  </r>
  <r>
    <x v="3"/>
    <x v="18"/>
    <x v="7"/>
    <x v="1"/>
    <n v="0"/>
    <n v="200"/>
    <n v="0"/>
    <n v="0"/>
    <n v="0"/>
    <n v="0"/>
    <n v="0"/>
    <n v="0"/>
    <n v="0"/>
  </r>
  <r>
    <x v="3"/>
    <x v="18"/>
    <x v="7"/>
    <x v="2"/>
    <n v="0"/>
    <n v="200"/>
    <n v="0"/>
    <n v="0"/>
    <n v="0"/>
    <n v="0"/>
    <n v="0"/>
    <n v="0"/>
    <n v="0"/>
  </r>
  <r>
    <x v="3"/>
    <x v="18"/>
    <x v="7"/>
    <x v="3"/>
    <n v="0"/>
    <n v="200"/>
    <n v="0"/>
    <n v="0"/>
    <n v="0"/>
    <n v="0"/>
    <n v="0"/>
    <n v="0"/>
    <n v="0"/>
  </r>
  <r>
    <x v="3"/>
    <x v="18"/>
    <x v="7"/>
    <x v="4"/>
    <n v="0"/>
    <n v="200"/>
    <n v="0"/>
    <n v="0"/>
    <n v="0"/>
    <n v="0"/>
    <n v="0"/>
    <n v="0"/>
    <n v="0"/>
  </r>
  <r>
    <x v="3"/>
    <x v="18"/>
    <x v="7"/>
    <x v="5"/>
    <n v="0"/>
    <n v="200"/>
    <n v="0"/>
    <n v="0"/>
    <n v="0"/>
    <n v="0"/>
    <n v="0"/>
    <n v="0"/>
    <n v="0"/>
  </r>
  <r>
    <x v="3"/>
    <x v="18"/>
    <x v="7"/>
    <x v="6"/>
    <n v="0"/>
    <n v="200"/>
    <n v="0"/>
    <n v="0"/>
    <n v="0"/>
    <n v="0"/>
    <n v="0"/>
    <n v="0"/>
    <n v="0"/>
  </r>
  <r>
    <x v="3"/>
    <x v="18"/>
    <x v="7"/>
    <x v="7"/>
    <n v="0"/>
    <n v="200"/>
    <n v="0"/>
    <n v="0"/>
    <n v="0"/>
    <n v="0"/>
    <n v="0"/>
    <n v="0"/>
    <n v="0"/>
  </r>
  <r>
    <x v="3"/>
    <x v="18"/>
    <x v="7"/>
    <x v="8"/>
    <n v="0"/>
    <n v="200"/>
    <n v="0"/>
    <n v="0"/>
    <n v="0"/>
    <n v="0"/>
    <n v="0"/>
    <n v="0"/>
    <n v="0"/>
  </r>
  <r>
    <x v="3"/>
    <x v="18"/>
    <x v="7"/>
    <x v="9"/>
    <n v="0"/>
    <n v="200"/>
    <n v="0"/>
    <n v="0"/>
    <n v="0"/>
    <n v="0"/>
    <n v="0"/>
    <n v="0"/>
    <n v="0"/>
  </r>
  <r>
    <x v="3"/>
    <x v="18"/>
    <x v="7"/>
    <x v="10"/>
    <n v="0"/>
    <n v="200"/>
    <n v="0"/>
    <n v="0"/>
    <n v="0"/>
    <n v="0"/>
    <n v="0"/>
    <n v="0"/>
    <n v="0"/>
  </r>
  <r>
    <x v="3"/>
    <x v="18"/>
    <x v="8"/>
    <x v="0"/>
    <n v="0"/>
    <n v="200"/>
    <n v="0"/>
    <n v="0"/>
    <n v="0"/>
    <n v="0"/>
    <n v="0"/>
    <n v="0"/>
    <n v="0"/>
  </r>
  <r>
    <x v="3"/>
    <x v="18"/>
    <x v="8"/>
    <x v="1"/>
    <n v="29.21"/>
    <n v="200"/>
    <n v="0"/>
    <n v="0.14199999999999999"/>
    <n v="0.1057"/>
    <n v="5.1999999999999998E-3"/>
    <n v="1.8380000000000001E-2"/>
    <n v="0.47332999999999997"/>
    <n v="0"/>
  </r>
  <r>
    <x v="3"/>
    <x v="18"/>
    <x v="8"/>
    <x v="2"/>
    <n v="0"/>
    <n v="200"/>
    <n v="0"/>
    <n v="0"/>
    <n v="0"/>
    <n v="0"/>
    <n v="0"/>
    <n v="0"/>
    <n v="0"/>
  </r>
  <r>
    <x v="3"/>
    <x v="18"/>
    <x v="8"/>
    <x v="3"/>
    <n v="0"/>
    <n v="200"/>
    <n v="0"/>
    <n v="0"/>
    <n v="0"/>
    <n v="0"/>
    <n v="0"/>
    <n v="0"/>
    <n v="0"/>
  </r>
  <r>
    <x v="3"/>
    <x v="18"/>
    <x v="8"/>
    <x v="4"/>
    <n v="0"/>
    <n v="200"/>
    <n v="0"/>
    <n v="0"/>
    <n v="0"/>
    <n v="0"/>
    <n v="0"/>
    <n v="0"/>
    <n v="0"/>
  </r>
  <r>
    <x v="3"/>
    <x v="18"/>
    <x v="8"/>
    <x v="5"/>
    <n v="0"/>
    <n v="200"/>
    <n v="0"/>
    <n v="0"/>
    <n v="0"/>
    <n v="0"/>
    <n v="0"/>
    <n v="0"/>
    <n v="0"/>
  </r>
  <r>
    <x v="3"/>
    <x v="18"/>
    <x v="8"/>
    <x v="6"/>
    <n v="47.22"/>
    <n v="200"/>
    <n v="0"/>
    <n v="0.22958000000000001"/>
    <n v="0"/>
    <n v="7.1440000000000003E-2"/>
    <n v="8.949E-2"/>
    <n v="0.76527000000000001"/>
    <n v="0"/>
  </r>
  <r>
    <x v="3"/>
    <x v="18"/>
    <x v="8"/>
    <x v="7"/>
    <n v="0"/>
    <n v="200"/>
    <n v="0"/>
    <n v="0"/>
    <n v="0"/>
    <n v="0"/>
    <n v="0"/>
    <n v="0"/>
    <n v="0"/>
  </r>
  <r>
    <x v="3"/>
    <x v="18"/>
    <x v="8"/>
    <x v="8"/>
    <n v="0"/>
    <n v="200"/>
    <n v="0"/>
    <n v="0"/>
    <n v="0"/>
    <n v="0"/>
    <n v="0"/>
    <n v="0"/>
    <n v="0"/>
  </r>
  <r>
    <x v="3"/>
    <x v="18"/>
    <x v="8"/>
    <x v="9"/>
    <n v="0"/>
    <n v="200"/>
    <n v="0"/>
    <n v="0"/>
    <n v="0"/>
    <n v="0"/>
    <n v="0"/>
    <n v="0"/>
    <n v="0"/>
  </r>
  <r>
    <x v="3"/>
    <x v="18"/>
    <x v="8"/>
    <x v="10"/>
    <n v="0"/>
    <n v="200"/>
    <n v="0"/>
    <n v="0"/>
    <n v="0"/>
    <n v="0"/>
    <n v="0"/>
    <n v="0"/>
    <n v="0"/>
  </r>
  <r>
    <x v="3"/>
    <x v="19"/>
    <x v="0"/>
    <x v="0"/>
    <n v="0"/>
    <n v="200"/>
    <n v="0"/>
    <n v="0"/>
    <n v="0"/>
    <n v="0"/>
    <n v="0"/>
    <n v="0"/>
    <n v="0"/>
  </r>
  <r>
    <x v="3"/>
    <x v="19"/>
    <x v="0"/>
    <x v="1"/>
    <n v="0"/>
    <n v="200"/>
    <n v="0"/>
    <n v="0"/>
    <n v="0"/>
    <n v="0"/>
    <n v="0"/>
    <n v="0"/>
    <n v="0"/>
  </r>
  <r>
    <x v="3"/>
    <x v="19"/>
    <x v="0"/>
    <x v="2"/>
    <n v="0"/>
    <n v="200"/>
    <n v="0"/>
    <n v="0"/>
    <n v="0"/>
    <n v="0"/>
    <n v="0"/>
    <n v="0"/>
    <n v="0"/>
  </r>
  <r>
    <x v="3"/>
    <x v="19"/>
    <x v="0"/>
    <x v="3"/>
    <n v="0"/>
    <n v="200"/>
    <n v="0"/>
    <n v="0"/>
    <n v="0"/>
    <n v="0"/>
    <n v="0"/>
    <n v="0"/>
    <n v="0"/>
  </r>
  <r>
    <x v="3"/>
    <x v="19"/>
    <x v="0"/>
    <x v="4"/>
    <n v="0"/>
    <n v="200"/>
    <n v="0"/>
    <n v="0"/>
    <n v="0"/>
    <n v="0"/>
    <n v="0"/>
    <n v="0"/>
    <n v="0"/>
  </r>
  <r>
    <x v="3"/>
    <x v="19"/>
    <x v="0"/>
    <x v="5"/>
    <n v="0"/>
    <n v="200"/>
    <n v="0"/>
    <n v="0"/>
    <n v="0"/>
    <n v="0"/>
    <n v="0"/>
    <n v="0"/>
    <n v="0"/>
  </r>
  <r>
    <x v="3"/>
    <x v="19"/>
    <x v="0"/>
    <x v="6"/>
    <n v="0"/>
    <n v="200"/>
    <n v="0"/>
    <n v="0"/>
    <n v="0"/>
    <n v="0"/>
    <n v="0"/>
    <n v="0"/>
    <n v="0"/>
  </r>
  <r>
    <x v="3"/>
    <x v="19"/>
    <x v="0"/>
    <x v="7"/>
    <n v="0"/>
    <n v="200"/>
    <n v="0"/>
    <n v="0"/>
    <n v="0"/>
    <n v="0"/>
    <n v="0"/>
    <n v="0"/>
    <n v="0"/>
  </r>
  <r>
    <x v="3"/>
    <x v="19"/>
    <x v="0"/>
    <x v="8"/>
    <n v="0"/>
    <n v="200"/>
    <n v="0"/>
    <n v="0"/>
    <n v="0"/>
    <n v="0"/>
    <n v="0"/>
    <n v="0"/>
    <n v="0"/>
  </r>
  <r>
    <x v="3"/>
    <x v="19"/>
    <x v="0"/>
    <x v="9"/>
    <n v="0"/>
    <n v="200"/>
    <n v="0"/>
    <n v="0"/>
    <n v="0"/>
    <n v="0"/>
    <n v="0"/>
    <n v="0"/>
    <n v="0"/>
  </r>
  <r>
    <x v="3"/>
    <x v="19"/>
    <x v="0"/>
    <x v="10"/>
    <n v="0"/>
    <n v="200"/>
    <n v="0"/>
    <n v="0"/>
    <n v="0"/>
    <n v="0"/>
    <n v="0"/>
    <n v="0"/>
    <n v="0"/>
  </r>
  <r>
    <x v="3"/>
    <x v="19"/>
    <x v="1"/>
    <x v="0"/>
    <n v="0"/>
    <n v="200"/>
    <n v="0"/>
    <n v="-2.0000000000000002E-5"/>
    <n v="-1.0000000000000001E-5"/>
    <n v="0"/>
    <n v="-1.0000000000000001E-5"/>
    <n v="-8.0000000000000007E-5"/>
    <n v="0"/>
  </r>
  <r>
    <x v="3"/>
    <x v="19"/>
    <x v="1"/>
    <x v="1"/>
    <n v="1.58"/>
    <n v="200"/>
    <n v="0"/>
    <n v="7.6800000000000002E-3"/>
    <n v="1.98E-3"/>
    <n v="1.2600000000000001E-3"/>
    <n v="4.9100000000000003E-3"/>
    <n v="2.5579999999999999E-2"/>
    <n v="0"/>
  </r>
  <r>
    <x v="3"/>
    <x v="19"/>
    <x v="1"/>
    <x v="2"/>
    <n v="0"/>
    <n v="200"/>
    <n v="0"/>
    <n v="0"/>
    <n v="0"/>
    <n v="0"/>
    <n v="0"/>
    <n v="0"/>
    <n v="0"/>
  </r>
  <r>
    <x v="3"/>
    <x v="19"/>
    <x v="1"/>
    <x v="3"/>
    <n v="0"/>
    <n v="200"/>
    <n v="0"/>
    <n v="0"/>
    <n v="0"/>
    <n v="0"/>
    <n v="0"/>
    <n v="0"/>
    <n v="0"/>
  </r>
  <r>
    <x v="3"/>
    <x v="19"/>
    <x v="1"/>
    <x v="4"/>
    <n v="0"/>
    <n v="200"/>
    <n v="0"/>
    <n v="0"/>
    <n v="0"/>
    <n v="0"/>
    <n v="0"/>
    <n v="0"/>
    <n v="0"/>
  </r>
  <r>
    <x v="3"/>
    <x v="19"/>
    <x v="1"/>
    <x v="5"/>
    <n v="0"/>
    <n v="200"/>
    <n v="0"/>
    <n v="0"/>
    <n v="0"/>
    <n v="0"/>
    <n v="0"/>
    <n v="0"/>
    <n v="0"/>
  </r>
  <r>
    <x v="3"/>
    <x v="19"/>
    <x v="1"/>
    <x v="6"/>
    <n v="0"/>
    <n v="200"/>
    <n v="0"/>
    <n v="0"/>
    <n v="0"/>
    <n v="0"/>
    <n v="0"/>
    <n v="0"/>
    <n v="0"/>
  </r>
  <r>
    <x v="3"/>
    <x v="19"/>
    <x v="1"/>
    <x v="7"/>
    <n v="0"/>
    <n v="200"/>
    <n v="0"/>
    <n v="0"/>
    <n v="0"/>
    <n v="0"/>
    <n v="0"/>
    <n v="0"/>
    <n v="0"/>
  </r>
  <r>
    <x v="3"/>
    <x v="19"/>
    <x v="1"/>
    <x v="8"/>
    <n v="0"/>
    <n v="200"/>
    <n v="0"/>
    <n v="0"/>
    <n v="0"/>
    <n v="0"/>
    <n v="0"/>
    <n v="0"/>
    <n v="0"/>
  </r>
  <r>
    <x v="3"/>
    <x v="19"/>
    <x v="1"/>
    <x v="9"/>
    <n v="0"/>
    <n v="200"/>
    <n v="0"/>
    <n v="0"/>
    <n v="0"/>
    <n v="0"/>
    <n v="0"/>
    <n v="0"/>
    <n v="0"/>
  </r>
  <r>
    <x v="3"/>
    <x v="19"/>
    <x v="1"/>
    <x v="10"/>
    <n v="0"/>
    <n v="200"/>
    <n v="0"/>
    <n v="0"/>
    <n v="0"/>
    <n v="0"/>
    <n v="0"/>
    <n v="0"/>
    <n v="0"/>
  </r>
  <r>
    <x v="3"/>
    <x v="19"/>
    <x v="2"/>
    <x v="0"/>
    <n v="0"/>
    <n v="200"/>
    <n v="0"/>
    <n v="0"/>
    <n v="0"/>
    <n v="0"/>
    <n v="0"/>
    <n v="0"/>
    <n v="0"/>
  </r>
  <r>
    <x v="3"/>
    <x v="19"/>
    <x v="2"/>
    <x v="1"/>
    <n v="95.38"/>
    <n v="200"/>
    <n v="0"/>
    <n v="0.46373999999999999"/>
    <n v="0.14229"/>
    <n v="9.1980000000000006E-2"/>
    <n v="0.30820999999999998"/>
    <n v="1.5458000000000001"/>
    <n v="0"/>
  </r>
  <r>
    <x v="3"/>
    <x v="19"/>
    <x v="2"/>
    <x v="2"/>
    <n v="0"/>
    <n v="200"/>
    <n v="0"/>
    <n v="0"/>
    <n v="0"/>
    <n v="0"/>
    <n v="0"/>
    <n v="0"/>
    <n v="0"/>
  </r>
  <r>
    <x v="3"/>
    <x v="19"/>
    <x v="2"/>
    <x v="3"/>
    <n v="0"/>
    <n v="200"/>
    <n v="0"/>
    <n v="0"/>
    <n v="0"/>
    <n v="0"/>
    <n v="0"/>
    <n v="0"/>
    <n v="0"/>
  </r>
  <r>
    <x v="3"/>
    <x v="19"/>
    <x v="2"/>
    <x v="4"/>
    <n v="0"/>
    <n v="200"/>
    <n v="0"/>
    <n v="0"/>
    <n v="0"/>
    <n v="0"/>
    <n v="0"/>
    <n v="0"/>
    <n v="0"/>
  </r>
  <r>
    <x v="3"/>
    <x v="19"/>
    <x v="2"/>
    <x v="5"/>
    <n v="0"/>
    <n v="200"/>
    <n v="0"/>
    <n v="0"/>
    <n v="0"/>
    <n v="0"/>
    <n v="0"/>
    <n v="0"/>
    <n v="0"/>
  </r>
  <r>
    <x v="3"/>
    <x v="19"/>
    <x v="2"/>
    <x v="6"/>
    <n v="0"/>
    <n v="200"/>
    <n v="0"/>
    <n v="0"/>
    <n v="0"/>
    <n v="0"/>
    <n v="0"/>
    <n v="0"/>
    <n v="0"/>
  </r>
  <r>
    <x v="3"/>
    <x v="19"/>
    <x v="2"/>
    <x v="7"/>
    <n v="0"/>
    <n v="200"/>
    <n v="0"/>
    <n v="0"/>
    <n v="0"/>
    <n v="0"/>
    <n v="0"/>
    <n v="0"/>
    <n v="0"/>
  </r>
  <r>
    <x v="3"/>
    <x v="19"/>
    <x v="2"/>
    <x v="8"/>
    <n v="0"/>
    <n v="200"/>
    <n v="0"/>
    <n v="0"/>
    <n v="0"/>
    <n v="0"/>
    <n v="0"/>
    <n v="0"/>
    <n v="0"/>
  </r>
  <r>
    <x v="3"/>
    <x v="19"/>
    <x v="2"/>
    <x v="9"/>
    <n v="0"/>
    <n v="200"/>
    <n v="0"/>
    <n v="0"/>
    <n v="0"/>
    <n v="0"/>
    <n v="0"/>
    <n v="0"/>
    <n v="0"/>
  </r>
  <r>
    <x v="3"/>
    <x v="19"/>
    <x v="2"/>
    <x v="10"/>
    <n v="0"/>
    <n v="200"/>
    <n v="0"/>
    <n v="0"/>
    <n v="0"/>
    <n v="0"/>
    <n v="0"/>
    <n v="0"/>
    <n v="0"/>
  </r>
  <r>
    <x v="3"/>
    <x v="19"/>
    <x v="3"/>
    <x v="0"/>
    <n v="0"/>
    <n v="200"/>
    <n v="0"/>
    <n v="0"/>
    <n v="0"/>
    <n v="0"/>
    <n v="0"/>
    <n v="0"/>
    <n v="0"/>
  </r>
  <r>
    <x v="3"/>
    <x v="19"/>
    <x v="3"/>
    <x v="1"/>
    <n v="131.4"/>
    <n v="200"/>
    <n v="0"/>
    <n v="0.63888"/>
    <n v="0.20415"/>
    <n v="4.428E-2"/>
    <n v="0.30864999999999998"/>
    <n v="2.1295899999999999"/>
    <n v="0"/>
  </r>
  <r>
    <x v="3"/>
    <x v="19"/>
    <x v="3"/>
    <x v="2"/>
    <n v="0"/>
    <n v="200"/>
    <n v="0"/>
    <n v="0"/>
    <n v="0"/>
    <n v="0"/>
    <n v="0"/>
    <n v="0"/>
    <n v="0"/>
  </r>
  <r>
    <x v="3"/>
    <x v="19"/>
    <x v="3"/>
    <x v="3"/>
    <n v="0"/>
    <n v="200"/>
    <n v="0"/>
    <n v="0"/>
    <n v="0"/>
    <n v="0"/>
    <n v="0"/>
    <n v="0"/>
    <n v="0"/>
  </r>
  <r>
    <x v="3"/>
    <x v="19"/>
    <x v="3"/>
    <x v="4"/>
    <n v="0"/>
    <n v="200"/>
    <n v="0"/>
    <n v="0"/>
    <n v="0"/>
    <n v="0"/>
    <n v="0"/>
    <n v="0"/>
    <n v="0"/>
  </r>
  <r>
    <x v="3"/>
    <x v="19"/>
    <x v="3"/>
    <x v="5"/>
    <n v="0"/>
    <n v="200"/>
    <n v="0"/>
    <n v="0"/>
    <n v="0"/>
    <n v="0"/>
    <n v="0"/>
    <n v="0"/>
    <n v="0"/>
  </r>
  <r>
    <x v="3"/>
    <x v="19"/>
    <x v="3"/>
    <x v="6"/>
    <n v="0"/>
    <n v="200"/>
    <n v="0"/>
    <n v="0"/>
    <n v="0"/>
    <n v="0"/>
    <n v="0"/>
    <n v="0"/>
    <n v="0"/>
  </r>
  <r>
    <x v="3"/>
    <x v="19"/>
    <x v="3"/>
    <x v="7"/>
    <n v="0"/>
    <n v="200"/>
    <n v="0"/>
    <n v="0"/>
    <n v="0"/>
    <n v="0"/>
    <n v="0"/>
    <n v="0"/>
    <n v="0"/>
  </r>
  <r>
    <x v="3"/>
    <x v="19"/>
    <x v="3"/>
    <x v="8"/>
    <n v="0"/>
    <n v="200"/>
    <n v="0"/>
    <n v="0"/>
    <n v="0"/>
    <n v="0"/>
    <n v="0"/>
    <n v="0"/>
    <n v="0"/>
  </r>
  <r>
    <x v="3"/>
    <x v="19"/>
    <x v="3"/>
    <x v="9"/>
    <n v="0"/>
    <n v="200"/>
    <n v="0"/>
    <n v="0"/>
    <n v="0"/>
    <n v="0"/>
    <n v="0"/>
    <n v="0"/>
    <n v="0"/>
  </r>
  <r>
    <x v="3"/>
    <x v="19"/>
    <x v="3"/>
    <x v="10"/>
    <n v="0.02"/>
    <n v="200"/>
    <n v="0"/>
    <n v="1.1E-4"/>
    <n v="9.0000000000000006E-5"/>
    <n v="0"/>
    <n v="1.0000000000000001E-5"/>
    <n v="3.8000000000000002E-4"/>
    <n v="0"/>
  </r>
  <r>
    <x v="3"/>
    <x v="19"/>
    <x v="4"/>
    <x v="0"/>
    <n v="0"/>
    <n v="200"/>
    <n v="0"/>
    <n v="0"/>
    <n v="0"/>
    <n v="0"/>
    <n v="0"/>
    <n v="0"/>
    <n v="0"/>
  </r>
  <r>
    <x v="3"/>
    <x v="19"/>
    <x v="4"/>
    <x v="1"/>
    <n v="52.1"/>
    <n v="200"/>
    <n v="0"/>
    <n v="0.25330999999999998"/>
    <n v="7.689E-2"/>
    <n v="2.869E-2"/>
    <n v="3.0099999999999998E-2"/>
    <n v="0.84436"/>
    <n v="0"/>
  </r>
  <r>
    <x v="3"/>
    <x v="19"/>
    <x v="4"/>
    <x v="2"/>
    <n v="0"/>
    <n v="200"/>
    <n v="0"/>
    <n v="0"/>
    <n v="0"/>
    <n v="0"/>
    <n v="0"/>
    <n v="0"/>
    <n v="0"/>
  </r>
  <r>
    <x v="3"/>
    <x v="19"/>
    <x v="4"/>
    <x v="3"/>
    <n v="0"/>
    <n v="200"/>
    <n v="0"/>
    <n v="0"/>
    <n v="0"/>
    <n v="0"/>
    <n v="0"/>
    <n v="0"/>
    <n v="0"/>
  </r>
  <r>
    <x v="3"/>
    <x v="19"/>
    <x v="4"/>
    <x v="4"/>
    <n v="0"/>
    <n v="200"/>
    <n v="0"/>
    <n v="0"/>
    <n v="0"/>
    <n v="0"/>
    <n v="0"/>
    <n v="0"/>
    <n v="0"/>
  </r>
  <r>
    <x v="3"/>
    <x v="19"/>
    <x v="4"/>
    <x v="5"/>
    <n v="0"/>
    <n v="200"/>
    <n v="0"/>
    <n v="0"/>
    <n v="0"/>
    <n v="0"/>
    <n v="0"/>
    <n v="0"/>
    <n v="0"/>
  </r>
  <r>
    <x v="3"/>
    <x v="19"/>
    <x v="4"/>
    <x v="6"/>
    <n v="0.13"/>
    <n v="200"/>
    <n v="0"/>
    <n v="6.3000000000000003E-4"/>
    <n v="0"/>
    <n v="1.0000000000000001E-5"/>
    <n v="1.7000000000000001E-4"/>
    <n v="2.1099999999999999E-3"/>
    <n v="0"/>
  </r>
  <r>
    <x v="3"/>
    <x v="19"/>
    <x v="4"/>
    <x v="7"/>
    <n v="0"/>
    <n v="200"/>
    <n v="0"/>
    <n v="0"/>
    <n v="0"/>
    <n v="0"/>
    <n v="0"/>
    <n v="0"/>
    <n v="0"/>
  </r>
  <r>
    <x v="3"/>
    <x v="19"/>
    <x v="4"/>
    <x v="8"/>
    <n v="0"/>
    <n v="200"/>
    <n v="0"/>
    <n v="0"/>
    <n v="0"/>
    <n v="0"/>
    <n v="0"/>
    <n v="0"/>
    <n v="0"/>
  </r>
  <r>
    <x v="3"/>
    <x v="19"/>
    <x v="4"/>
    <x v="9"/>
    <n v="0"/>
    <n v="200"/>
    <n v="0"/>
    <n v="0"/>
    <n v="0"/>
    <n v="0"/>
    <n v="0"/>
    <n v="0"/>
    <n v="0"/>
  </r>
  <r>
    <x v="3"/>
    <x v="19"/>
    <x v="4"/>
    <x v="10"/>
    <n v="0"/>
    <n v="200"/>
    <n v="0"/>
    <n v="0"/>
    <n v="0"/>
    <n v="0"/>
    <n v="0"/>
    <n v="0"/>
    <n v="0"/>
  </r>
  <r>
    <x v="3"/>
    <x v="19"/>
    <x v="5"/>
    <x v="0"/>
    <n v="0"/>
    <n v="200"/>
    <n v="0"/>
    <n v="0"/>
    <n v="0"/>
    <n v="0"/>
    <n v="0"/>
    <n v="0"/>
    <n v="0"/>
  </r>
  <r>
    <x v="3"/>
    <x v="19"/>
    <x v="5"/>
    <x v="1"/>
    <n v="-0.01"/>
    <n v="200"/>
    <n v="0"/>
    <n v="-4.0000000000000003E-5"/>
    <n v="-1.0000000000000001E-5"/>
    <n v="0"/>
    <n v="-1.0000000000000001E-5"/>
    <n v="-1.2E-4"/>
    <n v="0"/>
  </r>
  <r>
    <x v="3"/>
    <x v="19"/>
    <x v="5"/>
    <x v="2"/>
    <n v="0"/>
    <n v="200"/>
    <n v="0"/>
    <n v="0"/>
    <n v="0"/>
    <n v="0"/>
    <n v="0"/>
    <n v="0"/>
    <n v="0"/>
  </r>
  <r>
    <x v="3"/>
    <x v="19"/>
    <x v="5"/>
    <x v="3"/>
    <n v="0"/>
    <n v="200"/>
    <n v="0"/>
    <n v="0"/>
    <n v="0"/>
    <n v="0"/>
    <n v="0"/>
    <n v="0"/>
    <n v="0"/>
  </r>
  <r>
    <x v="3"/>
    <x v="19"/>
    <x v="5"/>
    <x v="4"/>
    <n v="0"/>
    <n v="200"/>
    <n v="0"/>
    <n v="0"/>
    <n v="0"/>
    <n v="0"/>
    <n v="0"/>
    <n v="0"/>
    <n v="0"/>
  </r>
  <r>
    <x v="3"/>
    <x v="19"/>
    <x v="5"/>
    <x v="5"/>
    <n v="0"/>
    <n v="200"/>
    <n v="0"/>
    <n v="0"/>
    <n v="0"/>
    <n v="0"/>
    <n v="0"/>
    <n v="0"/>
    <n v="0"/>
  </r>
  <r>
    <x v="3"/>
    <x v="19"/>
    <x v="5"/>
    <x v="6"/>
    <n v="0"/>
    <n v="200"/>
    <n v="0"/>
    <n v="0"/>
    <n v="0"/>
    <n v="0"/>
    <n v="0"/>
    <n v="0"/>
    <n v="0"/>
  </r>
  <r>
    <x v="3"/>
    <x v="19"/>
    <x v="5"/>
    <x v="7"/>
    <n v="0"/>
    <n v="200"/>
    <n v="0"/>
    <n v="0"/>
    <n v="0"/>
    <n v="0"/>
    <n v="0"/>
    <n v="0"/>
    <n v="0"/>
  </r>
  <r>
    <x v="3"/>
    <x v="19"/>
    <x v="5"/>
    <x v="8"/>
    <n v="0"/>
    <n v="200"/>
    <n v="0"/>
    <n v="0"/>
    <n v="0"/>
    <n v="0"/>
    <n v="0"/>
    <n v="0"/>
    <n v="0"/>
  </r>
  <r>
    <x v="3"/>
    <x v="19"/>
    <x v="5"/>
    <x v="9"/>
    <n v="0"/>
    <n v="200"/>
    <n v="0"/>
    <n v="0"/>
    <n v="0"/>
    <n v="0"/>
    <n v="0"/>
    <n v="0"/>
    <n v="0"/>
  </r>
  <r>
    <x v="3"/>
    <x v="19"/>
    <x v="5"/>
    <x v="10"/>
    <n v="0"/>
    <n v="200"/>
    <n v="0"/>
    <n v="0"/>
    <n v="0"/>
    <n v="0"/>
    <n v="0"/>
    <n v="0"/>
    <n v="0"/>
  </r>
  <r>
    <x v="3"/>
    <x v="19"/>
    <x v="6"/>
    <x v="0"/>
    <n v="0"/>
    <n v="200"/>
    <n v="0"/>
    <n v="0"/>
    <n v="0"/>
    <n v="0"/>
    <n v="0"/>
    <n v="0"/>
    <n v="0"/>
  </r>
  <r>
    <x v="3"/>
    <x v="19"/>
    <x v="6"/>
    <x v="1"/>
    <n v="0"/>
    <n v="200"/>
    <n v="0"/>
    <n v="0"/>
    <n v="0"/>
    <n v="0"/>
    <n v="0"/>
    <n v="0"/>
    <n v="0"/>
  </r>
  <r>
    <x v="3"/>
    <x v="19"/>
    <x v="6"/>
    <x v="2"/>
    <n v="0"/>
    <n v="200"/>
    <n v="0"/>
    <n v="0"/>
    <n v="0"/>
    <n v="0"/>
    <n v="0"/>
    <n v="0"/>
    <n v="0"/>
  </r>
  <r>
    <x v="3"/>
    <x v="19"/>
    <x v="6"/>
    <x v="3"/>
    <n v="0"/>
    <n v="200"/>
    <n v="0"/>
    <n v="0"/>
    <n v="0"/>
    <n v="0"/>
    <n v="0"/>
    <n v="0"/>
    <n v="0"/>
  </r>
  <r>
    <x v="3"/>
    <x v="19"/>
    <x v="6"/>
    <x v="4"/>
    <n v="0"/>
    <n v="200"/>
    <n v="0"/>
    <n v="0"/>
    <n v="0"/>
    <n v="0"/>
    <n v="0"/>
    <n v="0"/>
    <n v="0"/>
  </r>
  <r>
    <x v="3"/>
    <x v="19"/>
    <x v="6"/>
    <x v="5"/>
    <n v="0"/>
    <n v="200"/>
    <n v="0"/>
    <n v="0"/>
    <n v="0"/>
    <n v="0"/>
    <n v="0"/>
    <n v="0"/>
    <n v="0"/>
  </r>
  <r>
    <x v="3"/>
    <x v="19"/>
    <x v="6"/>
    <x v="6"/>
    <n v="0"/>
    <n v="200"/>
    <n v="0"/>
    <n v="0"/>
    <n v="0"/>
    <n v="0"/>
    <n v="0"/>
    <n v="0"/>
    <n v="0"/>
  </r>
  <r>
    <x v="3"/>
    <x v="19"/>
    <x v="6"/>
    <x v="7"/>
    <n v="0"/>
    <n v="200"/>
    <n v="0"/>
    <n v="0"/>
    <n v="0"/>
    <n v="0"/>
    <n v="0"/>
    <n v="0"/>
    <n v="0"/>
  </r>
  <r>
    <x v="3"/>
    <x v="19"/>
    <x v="6"/>
    <x v="8"/>
    <n v="0"/>
    <n v="200"/>
    <n v="0"/>
    <n v="0"/>
    <n v="0"/>
    <n v="0"/>
    <n v="0"/>
    <n v="0"/>
    <n v="0"/>
  </r>
  <r>
    <x v="3"/>
    <x v="19"/>
    <x v="6"/>
    <x v="9"/>
    <n v="0"/>
    <n v="200"/>
    <n v="0"/>
    <n v="0"/>
    <n v="0"/>
    <n v="0"/>
    <n v="0"/>
    <n v="0"/>
    <n v="0"/>
  </r>
  <r>
    <x v="3"/>
    <x v="19"/>
    <x v="6"/>
    <x v="10"/>
    <n v="0"/>
    <n v="200"/>
    <n v="0"/>
    <n v="0"/>
    <n v="0"/>
    <n v="0"/>
    <n v="0"/>
    <n v="0"/>
    <n v="0"/>
  </r>
  <r>
    <x v="3"/>
    <x v="19"/>
    <x v="7"/>
    <x v="0"/>
    <n v="0"/>
    <n v="200"/>
    <n v="0"/>
    <n v="0"/>
    <n v="0"/>
    <n v="0"/>
    <n v="0"/>
    <n v="0"/>
    <n v="0"/>
  </r>
  <r>
    <x v="3"/>
    <x v="19"/>
    <x v="7"/>
    <x v="1"/>
    <n v="0"/>
    <n v="200"/>
    <n v="0"/>
    <n v="0"/>
    <n v="0"/>
    <n v="0"/>
    <n v="0"/>
    <n v="0"/>
    <n v="0"/>
  </r>
  <r>
    <x v="3"/>
    <x v="19"/>
    <x v="7"/>
    <x v="2"/>
    <n v="0"/>
    <n v="200"/>
    <n v="0"/>
    <n v="0"/>
    <n v="0"/>
    <n v="0"/>
    <n v="0"/>
    <n v="0"/>
    <n v="0"/>
  </r>
  <r>
    <x v="3"/>
    <x v="19"/>
    <x v="7"/>
    <x v="3"/>
    <n v="0"/>
    <n v="200"/>
    <n v="0"/>
    <n v="0"/>
    <n v="0"/>
    <n v="0"/>
    <n v="0"/>
    <n v="0"/>
    <n v="0"/>
  </r>
  <r>
    <x v="3"/>
    <x v="19"/>
    <x v="7"/>
    <x v="4"/>
    <n v="0"/>
    <n v="200"/>
    <n v="0"/>
    <n v="0"/>
    <n v="0"/>
    <n v="0"/>
    <n v="0"/>
    <n v="0"/>
    <n v="0"/>
  </r>
  <r>
    <x v="3"/>
    <x v="19"/>
    <x v="7"/>
    <x v="5"/>
    <n v="0"/>
    <n v="200"/>
    <n v="0"/>
    <n v="0"/>
    <n v="0"/>
    <n v="0"/>
    <n v="0"/>
    <n v="0"/>
    <n v="0"/>
  </r>
  <r>
    <x v="3"/>
    <x v="19"/>
    <x v="7"/>
    <x v="6"/>
    <n v="0"/>
    <n v="200"/>
    <n v="0"/>
    <n v="0"/>
    <n v="0"/>
    <n v="0"/>
    <n v="0"/>
    <n v="0"/>
    <n v="0"/>
  </r>
  <r>
    <x v="3"/>
    <x v="19"/>
    <x v="7"/>
    <x v="7"/>
    <n v="0"/>
    <n v="200"/>
    <n v="0"/>
    <n v="0"/>
    <n v="0"/>
    <n v="0"/>
    <n v="0"/>
    <n v="0"/>
    <n v="0"/>
  </r>
  <r>
    <x v="3"/>
    <x v="19"/>
    <x v="7"/>
    <x v="8"/>
    <n v="0"/>
    <n v="200"/>
    <n v="0"/>
    <n v="0"/>
    <n v="0"/>
    <n v="0"/>
    <n v="0"/>
    <n v="0"/>
    <n v="0"/>
  </r>
  <r>
    <x v="3"/>
    <x v="19"/>
    <x v="7"/>
    <x v="9"/>
    <n v="0"/>
    <n v="200"/>
    <n v="0"/>
    <n v="0"/>
    <n v="0"/>
    <n v="0"/>
    <n v="0"/>
    <n v="0"/>
    <n v="0"/>
  </r>
  <r>
    <x v="3"/>
    <x v="19"/>
    <x v="7"/>
    <x v="10"/>
    <n v="0"/>
    <n v="200"/>
    <n v="0"/>
    <n v="0"/>
    <n v="0"/>
    <n v="0"/>
    <n v="0"/>
    <n v="0"/>
    <n v="0"/>
  </r>
  <r>
    <x v="3"/>
    <x v="19"/>
    <x v="8"/>
    <x v="0"/>
    <n v="0"/>
    <n v="200"/>
    <n v="0"/>
    <n v="0"/>
    <n v="0"/>
    <n v="0"/>
    <n v="0"/>
    <n v="0"/>
    <n v="0"/>
  </r>
  <r>
    <x v="3"/>
    <x v="19"/>
    <x v="8"/>
    <x v="1"/>
    <n v="29.21"/>
    <n v="200"/>
    <n v="0"/>
    <n v="0.14199999999999999"/>
    <n v="0.1057"/>
    <n v="5.1999999999999998E-3"/>
    <n v="1.8380000000000001E-2"/>
    <n v="0.47332999999999997"/>
    <n v="0"/>
  </r>
  <r>
    <x v="3"/>
    <x v="19"/>
    <x v="8"/>
    <x v="2"/>
    <n v="0"/>
    <n v="200"/>
    <n v="0"/>
    <n v="0"/>
    <n v="0"/>
    <n v="0"/>
    <n v="0"/>
    <n v="0"/>
    <n v="0"/>
  </r>
  <r>
    <x v="3"/>
    <x v="19"/>
    <x v="8"/>
    <x v="3"/>
    <n v="0"/>
    <n v="200"/>
    <n v="0"/>
    <n v="0"/>
    <n v="0"/>
    <n v="0"/>
    <n v="0"/>
    <n v="0"/>
    <n v="0"/>
  </r>
  <r>
    <x v="3"/>
    <x v="19"/>
    <x v="8"/>
    <x v="4"/>
    <n v="0"/>
    <n v="200"/>
    <n v="0"/>
    <n v="0"/>
    <n v="0"/>
    <n v="0"/>
    <n v="0"/>
    <n v="0"/>
    <n v="0"/>
  </r>
  <r>
    <x v="3"/>
    <x v="19"/>
    <x v="8"/>
    <x v="5"/>
    <n v="0"/>
    <n v="200"/>
    <n v="0"/>
    <n v="0"/>
    <n v="0"/>
    <n v="0"/>
    <n v="0"/>
    <n v="0"/>
    <n v="0"/>
  </r>
  <r>
    <x v="3"/>
    <x v="19"/>
    <x v="8"/>
    <x v="6"/>
    <n v="47.22"/>
    <n v="200"/>
    <n v="0"/>
    <n v="0.22958000000000001"/>
    <n v="0"/>
    <n v="7.1440000000000003E-2"/>
    <n v="8.949E-2"/>
    <n v="0.76527000000000001"/>
    <n v="0"/>
  </r>
  <r>
    <x v="3"/>
    <x v="19"/>
    <x v="8"/>
    <x v="7"/>
    <n v="0"/>
    <n v="200"/>
    <n v="0"/>
    <n v="0"/>
    <n v="0"/>
    <n v="0"/>
    <n v="0"/>
    <n v="0"/>
    <n v="0"/>
  </r>
  <r>
    <x v="3"/>
    <x v="19"/>
    <x v="8"/>
    <x v="8"/>
    <n v="0"/>
    <n v="200"/>
    <n v="0"/>
    <n v="0"/>
    <n v="0"/>
    <n v="0"/>
    <n v="0"/>
    <n v="0"/>
    <n v="0"/>
  </r>
  <r>
    <x v="3"/>
    <x v="19"/>
    <x v="8"/>
    <x v="9"/>
    <n v="0"/>
    <n v="200"/>
    <n v="0"/>
    <n v="0"/>
    <n v="0"/>
    <n v="0"/>
    <n v="0"/>
    <n v="0"/>
    <n v="0"/>
  </r>
  <r>
    <x v="3"/>
    <x v="19"/>
    <x v="8"/>
    <x v="10"/>
    <n v="0"/>
    <n v="200"/>
    <n v="0"/>
    <n v="0"/>
    <n v="0"/>
    <n v="0"/>
    <n v="0"/>
    <n v="0"/>
    <n v="0"/>
  </r>
  <r>
    <x v="3"/>
    <x v="20"/>
    <x v="0"/>
    <x v="0"/>
    <n v="0"/>
    <n v="200"/>
    <n v="0"/>
    <n v="0"/>
    <n v="0"/>
    <n v="0"/>
    <n v="0"/>
    <n v="0"/>
    <n v="0"/>
  </r>
  <r>
    <x v="3"/>
    <x v="20"/>
    <x v="0"/>
    <x v="1"/>
    <n v="0"/>
    <n v="200"/>
    <n v="0"/>
    <n v="0"/>
    <n v="0"/>
    <n v="0"/>
    <n v="0"/>
    <n v="0"/>
    <n v="0"/>
  </r>
  <r>
    <x v="3"/>
    <x v="20"/>
    <x v="0"/>
    <x v="2"/>
    <n v="0"/>
    <n v="200"/>
    <n v="0"/>
    <n v="0"/>
    <n v="0"/>
    <n v="0"/>
    <n v="0"/>
    <n v="0"/>
    <n v="0"/>
  </r>
  <r>
    <x v="3"/>
    <x v="20"/>
    <x v="0"/>
    <x v="3"/>
    <n v="0"/>
    <n v="200"/>
    <n v="0"/>
    <n v="0"/>
    <n v="0"/>
    <n v="0"/>
    <n v="0"/>
    <n v="0"/>
    <n v="0"/>
  </r>
  <r>
    <x v="3"/>
    <x v="20"/>
    <x v="0"/>
    <x v="4"/>
    <n v="0"/>
    <n v="200"/>
    <n v="0"/>
    <n v="0"/>
    <n v="0"/>
    <n v="0"/>
    <n v="0"/>
    <n v="0"/>
    <n v="0"/>
  </r>
  <r>
    <x v="3"/>
    <x v="20"/>
    <x v="0"/>
    <x v="5"/>
    <n v="0"/>
    <n v="200"/>
    <n v="0"/>
    <n v="0"/>
    <n v="0"/>
    <n v="0"/>
    <n v="0"/>
    <n v="0"/>
    <n v="0"/>
  </r>
  <r>
    <x v="3"/>
    <x v="20"/>
    <x v="0"/>
    <x v="6"/>
    <n v="0"/>
    <n v="200"/>
    <n v="0"/>
    <n v="0"/>
    <n v="0"/>
    <n v="0"/>
    <n v="0"/>
    <n v="0"/>
    <n v="0"/>
  </r>
  <r>
    <x v="3"/>
    <x v="20"/>
    <x v="0"/>
    <x v="7"/>
    <n v="0"/>
    <n v="200"/>
    <n v="0"/>
    <n v="0"/>
    <n v="0"/>
    <n v="0"/>
    <n v="0"/>
    <n v="0"/>
    <n v="0"/>
  </r>
  <r>
    <x v="3"/>
    <x v="20"/>
    <x v="0"/>
    <x v="8"/>
    <n v="0"/>
    <n v="200"/>
    <n v="0"/>
    <n v="0"/>
    <n v="0"/>
    <n v="0"/>
    <n v="0"/>
    <n v="0"/>
    <n v="0"/>
  </r>
  <r>
    <x v="3"/>
    <x v="20"/>
    <x v="0"/>
    <x v="9"/>
    <n v="0"/>
    <n v="200"/>
    <n v="0"/>
    <n v="0"/>
    <n v="0"/>
    <n v="0"/>
    <n v="0"/>
    <n v="0"/>
    <n v="0"/>
  </r>
  <r>
    <x v="3"/>
    <x v="20"/>
    <x v="0"/>
    <x v="10"/>
    <n v="0"/>
    <n v="200"/>
    <n v="0"/>
    <n v="0"/>
    <n v="0"/>
    <n v="0"/>
    <n v="0"/>
    <n v="0"/>
    <n v="0"/>
  </r>
  <r>
    <x v="3"/>
    <x v="20"/>
    <x v="1"/>
    <x v="0"/>
    <n v="0"/>
    <n v="200"/>
    <n v="0"/>
    <n v="-2.0000000000000002E-5"/>
    <n v="-1.0000000000000001E-5"/>
    <n v="0"/>
    <n v="-1.0000000000000001E-5"/>
    <n v="-8.0000000000000007E-5"/>
    <n v="0"/>
  </r>
  <r>
    <x v="3"/>
    <x v="20"/>
    <x v="1"/>
    <x v="1"/>
    <n v="1.58"/>
    <n v="200"/>
    <n v="0"/>
    <n v="7.6800000000000002E-3"/>
    <n v="1.98E-3"/>
    <n v="1.2600000000000001E-3"/>
    <n v="4.9100000000000003E-3"/>
    <n v="2.5579999999999999E-2"/>
    <n v="0"/>
  </r>
  <r>
    <x v="3"/>
    <x v="20"/>
    <x v="1"/>
    <x v="2"/>
    <n v="0"/>
    <n v="200"/>
    <n v="0"/>
    <n v="0"/>
    <n v="0"/>
    <n v="0"/>
    <n v="0"/>
    <n v="0"/>
    <n v="0"/>
  </r>
  <r>
    <x v="3"/>
    <x v="20"/>
    <x v="1"/>
    <x v="3"/>
    <n v="0"/>
    <n v="200"/>
    <n v="0"/>
    <n v="0"/>
    <n v="0"/>
    <n v="0"/>
    <n v="0"/>
    <n v="0"/>
    <n v="0"/>
  </r>
  <r>
    <x v="3"/>
    <x v="20"/>
    <x v="1"/>
    <x v="4"/>
    <n v="0"/>
    <n v="200"/>
    <n v="0"/>
    <n v="0"/>
    <n v="0"/>
    <n v="0"/>
    <n v="0"/>
    <n v="0"/>
    <n v="0"/>
  </r>
  <r>
    <x v="3"/>
    <x v="20"/>
    <x v="1"/>
    <x v="5"/>
    <n v="0"/>
    <n v="200"/>
    <n v="0"/>
    <n v="0"/>
    <n v="0"/>
    <n v="0"/>
    <n v="0"/>
    <n v="0"/>
    <n v="0"/>
  </r>
  <r>
    <x v="3"/>
    <x v="20"/>
    <x v="1"/>
    <x v="6"/>
    <n v="0"/>
    <n v="200"/>
    <n v="0"/>
    <n v="0"/>
    <n v="0"/>
    <n v="0"/>
    <n v="0"/>
    <n v="0"/>
    <n v="0"/>
  </r>
  <r>
    <x v="3"/>
    <x v="20"/>
    <x v="1"/>
    <x v="7"/>
    <n v="0"/>
    <n v="200"/>
    <n v="0"/>
    <n v="0"/>
    <n v="0"/>
    <n v="0"/>
    <n v="0"/>
    <n v="0"/>
    <n v="0"/>
  </r>
  <r>
    <x v="3"/>
    <x v="20"/>
    <x v="1"/>
    <x v="8"/>
    <n v="0"/>
    <n v="200"/>
    <n v="0"/>
    <n v="0"/>
    <n v="0"/>
    <n v="0"/>
    <n v="0"/>
    <n v="0"/>
    <n v="0"/>
  </r>
  <r>
    <x v="3"/>
    <x v="20"/>
    <x v="1"/>
    <x v="9"/>
    <n v="0"/>
    <n v="200"/>
    <n v="0"/>
    <n v="0"/>
    <n v="0"/>
    <n v="0"/>
    <n v="0"/>
    <n v="0"/>
    <n v="0"/>
  </r>
  <r>
    <x v="3"/>
    <x v="20"/>
    <x v="1"/>
    <x v="10"/>
    <n v="0"/>
    <n v="200"/>
    <n v="0"/>
    <n v="0"/>
    <n v="0"/>
    <n v="0"/>
    <n v="0"/>
    <n v="0"/>
    <n v="0"/>
  </r>
  <r>
    <x v="3"/>
    <x v="20"/>
    <x v="2"/>
    <x v="0"/>
    <n v="0"/>
    <n v="200"/>
    <n v="0"/>
    <n v="0"/>
    <n v="0"/>
    <n v="0"/>
    <n v="0"/>
    <n v="0"/>
    <n v="0"/>
  </r>
  <r>
    <x v="3"/>
    <x v="20"/>
    <x v="2"/>
    <x v="1"/>
    <n v="95.38"/>
    <n v="200"/>
    <n v="0"/>
    <n v="0.46373999999999999"/>
    <n v="0.14229"/>
    <n v="9.1980000000000006E-2"/>
    <n v="0.30820999999999998"/>
    <n v="1.5458000000000001"/>
    <n v="0"/>
  </r>
  <r>
    <x v="3"/>
    <x v="20"/>
    <x v="2"/>
    <x v="2"/>
    <n v="0"/>
    <n v="200"/>
    <n v="0"/>
    <n v="0"/>
    <n v="0"/>
    <n v="0"/>
    <n v="0"/>
    <n v="0"/>
    <n v="0"/>
  </r>
  <r>
    <x v="3"/>
    <x v="20"/>
    <x v="2"/>
    <x v="3"/>
    <n v="0"/>
    <n v="200"/>
    <n v="0"/>
    <n v="0"/>
    <n v="0"/>
    <n v="0"/>
    <n v="0"/>
    <n v="0"/>
    <n v="0"/>
  </r>
  <r>
    <x v="3"/>
    <x v="20"/>
    <x v="2"/>
    <x v="4"/>
    <n v="0"/>
    <n v="200"/>
    <n v="0"/>
    <n v="0"/>
    <n v="0"/>
    <n v="0"/>
    <n v="0"/>
    <n v="0"/>
    <n v="0"/>
  </r>
  <r>
    <x v="3"/>
    <x v="20"/>
    <x v="2"/>
    <x v="5"/>
    <n v="0"/>
    <n v="200"/>
    <n v="0"/>
    <n v="0"/>
    <n v="0"/>
    <n v="0"/>
    <n v="0"/>
    <n v="0"/>
    <n v="0"/>
  </r>
  <r>
    <x v="3"/>
    <x v="20"/>
    <x v="2"/>
    <x v="6"/>
    <n v="0"/>
    <n v="200"/>
    <n v="0"/>
    <n v="0"/>
    <n v="0"/>
    <n v="0"/>
    <n v="0"/>
    <n v="0"/>
    <n v="0"/>
  </r>
  <r>
    <x v="3"/>
    <x v="20"/>
    <x v="2"/>
    <x v="7"/>
    <n v="0"/>
    <n v="200"/>
    <n v="0"/>
    <n v="0"/>
    <n v="0"/>
    <n v="0"/>
    <n v="0"/>
    <n v="0"/>
    <n v="0"/>
  </r>
  <r>
    <x v="3"/>
    <x v="20"/>
    <x v="2"/>
    <x v="8"/>
    <n v="0"/>
    <n v="200"/>
    <n v="0"/>
    <n v="0"/>
    <n v="0"/>
    <n v="0"/>
    <n v="0"/>
    <n v="0"/>
    <n v="0"/>
  </r>
  <r>
    <x v="3"/>
    <x v="20"/>
    <x v="2"/>
    <x v="9"/>
    <n v="0"/>
    <n v="200"/>
    <n v="0"/>
    <n v="0"/>
    <n v="0"/>
    <n v="0"/>
    <n v="0"/>
    <n v="0"/>
    <n v="0"/>
  </r>
  <r>
    <x v="3"/>
    <x v="20"/>
    <x v="2"/>
    <x v="10"/>
    <n v="0"/>
    <n v="200"/>
    <n v="0"/>
    <n v="0"/>
    <n v="0"/>
    <n v="0"/>
    <n v="0"/>
    <n v="0"/>
    <n v="0"/>
  </r>
  <r>
    <x v="3"/>
    <x v="20"/>
    <x v="3"/>
    <x v="0"/>
    <n v="0"/>
    <n v="200"/>
    <n v="0"/>
    <n v="0"/>
    <n v="0"/>
    <n v="0"/>
    <n v="0"/>
    <n v="0"/>
    <n v="0"/>
  </r>
  <r>
    <x v="3"/>
    <x v="20"/>
    <x v="3"/>
    <x v="1"/>
    <n v="131.4"/>
    <n v="200"/>
    <n v="0"/>
    <n v="0.63888"/>
    <n v="0.20415"/>
    <n v="4.428E-2"/>
    <n v="0.30864999999999998"/>
    <n v="2.1295899999999999"/>
    <n v="0"/>
  </r>
  <r>
    <x v="3"/>
    <x v="20"/>
    <x v="3"/>
    <x v="2"/>
    <n v="0"/>
    <n v="200"/>
    <n v="0"/>
    <n v="0"/>
    <n v="0"/>
    <n v="0"/>
    <n v="0"/>
    <n v="0"/>
    <n v="0"/>
  </r>
  <r>
    <x v="3"/>
    <x v="20"/>
    <x v="3"/>
    <x v="3"/>
    <n v="0"/>
    <n v="200"/>
    <n v="0"/>
    <n v="0"/>
    <n v="0"/>
    <n v="0"/>
    <n v="0"/>
    <n v="0"/>
    <n v="0"/>
  </r>
  <r>
    <x v="3"/>
    <x v="20"/>
    <x v="3"/>
    <x v="4"/>
    <n v="0"/>
    <n v="200"/>
    <n v="0"/>
    <n v="0"/>
    <n v="0"/>
    <n v="0"/>
    <n v="0"/>
    <n v="0"/>
    <n v="0"/>
  </r>
  <r>
    <x v="3"/>
    <x v="20"/>
    <x v="3"/>
    <x v="5"/>
    <n v="0"/>
    <n v="200"/>
    <n v="0"/>
    <n v="0"/>
    <n v="0"/>
    <n v="0"/>
    <n v="0"/>
    <n v="0"/>
    <n v="0"/>
  </r>
  <r>
    <x v="3"/>
    <x v="20"/>
    <x v="3"/>
    <x v="6"/>
    <n v="0"/>
    <n v="200"/>
    <n v="0"/>
    <n v="0"/>
    <n v="0"/>
    <n v="0"/>
    <n v="0"/>
    <n v="0"/>
    <n v="0"/>
  </r>
  <r>
    <x v="3"/>
    <x v="20"/>
    <x v="3"/>
    <x v="7"/>
    <n v="0"/>
    <n v="200"/>
    <n v="0"/>
    <n v="0"/>
    <n v="0"/>
    <n v="0"/>
    <n v="0"/>
    <n v="0"/>
    <n v="0"/>
  </r>
  <r>
    <x v="3"/>
    <x v="20"/>
    <x v="3"/>
    <x v="8"/>
    <n v="0"/>
    <n v="200"/>
    <n v="0"/>
    <n v="0"/>
    <n v="0"/>
    <n v="0"/>
    <n v="0"/>
    <n v="0"/>
    <n v="0"/>
  </r>
  <r>
    <x v="3"/>
    <x v="20"/>
    <x v="3"/>
    <x v="9"/>
    <n v="0"/>
    <n v="200"/>
    <n v="0"/>
    <n v="0"/>
    <n v="0"/>
    <n v="0"/>
    <n v="0"/>
    <n v="0"/>
    <n v="0"/>
  </r>
  <r>
    <x v="3"/>
    <x v="20"/>
    <x v="3"/>
    <x v="10"/>
    <n v="0.02"/>
    <n v="200"/>
    <n v="0"/>
    <n v="1.1E-4"/>
    <n v="9.0000000000000006E-5"/>
    <n v="0"/>
    <n v="1.0000000000000001E-5"/>
    <n v="3.8000000000000002E-4"/>
    <n v="0"/>
  </r>
  <r>
    <x v="3"/>
    <x v="20"/>
    <x v="4"/>
    <x v="0"/>
    <n v="0"/>
    <n v="200"/>
    <n v="0"/>
    <n v="0"/>
    <n v="0"/>
    <n v="0"/>
    <n v="0"/>
    <n v="0"/>
    <n v="0"/>
  </r>
  <r>
    <x v="3"/>
    <x v="20"/>
    <x v="4"/>
    <x v="1"/>
    <n v="52.1"/>
    <n v="200"/>
    <n v="0"/>
    <n v="0.25330999999999998"/>
    <n v="7.689E-2"/>
    <n v="2.869E-2"/>
    <n v="3.0099999999999998E-2"/>
    <n v="0.84436"/>
    <n v="0"/>
  </r>
  <r>
    <x v="3"/>
    <x v="20"/>
    <x v="4"/>
    <x v="2"/>
    <n v="0"/>
    <n v="200"/>
    <n v="0"/>
    <n v="0"/>
    <n v="0"/>
    <n v="0"/>
    <n v="0"/>
    <n v="0"/>
    <n v="0"/>
  </r>
  <r>
    <x v="3"/>
    <x v="20"/>
    <x v="4"/>
    <x v="3"/>
    <n v="0"/>
    <n v="200"/>
    <n v="0"/>
    <n v="0"/>
    <n v="0"/>
    <n v="0"/>
    <n v="0"/>
    <n v="0"/>
    <n v="0"/>
  </r>
  <r>
    <x v="3"/>
    <x v="20"/>
    <x v="4"/>
    <x v="4"/>
    <n v="0"/>
    <n v="200"/>
    <n v="0"/>
    <n v="0"/>
    <n v="0"/>
    <n v="0"/>
    <n v="0"/>
    <n v="0"/>
    <n v="0"/>
  </r>
  <r>
    <x v="3"/>
    <x v="20"/>
    <x v="4"/>
    <x v="5"/>
    <n v="0"/>
    <n v="200"/>
    <n v="0"/>
    <n v="0"/>
    <n v="0"/>
    <n v="0"/>
    <n v="0"/>
    <n v="0"/>
    <n v="0"/>
  </r>
  <r>
    <x v="3"/>
    <x v="20"/>
    <x v="4"/>
    <x v="6"/>
    <n v="0.13"/>
    <n v="200"/>
    <n v="0"/>
    <n v="6.3000000000000003E-4"/>
    <n v="0"/>
    <n v="1.0000000000000001E-5"/>
    <n v="1.7000000000000001E-4"/>
    <n v="2.1099999999999999E-3"/>
    <n v="0"/>
  </r>
  <r>
    <x v="3"/>
    <x v="20"/>
    <x v="4"/>
    <x v="7"/>
    <n v="0"/>
    <n v="200"/>
    <n v="0"/>
    <n v="0"/>
    <n v="0"/>
    <n v="0"/>
    <n v="0"/>
    <n v="0"/>
    <n v="0"/>
  </r>
  <r>
    <x v="3"/>
    <x v="20"/>
    <x v="4"/>
    <x v="8"/>
    <n v="0"/>
    <n v="200"/>
    <n v="0"/>
    <n v="0"/>
    <n v="0"/>
    <n v="0"/>
    <n v="0"/>
    <n v="0"/>
    <n v="0"/>
  </r>
  <r>
    <x v="3"/>
    <x v="20"/>
    <x v="4"/>
    <x v="9"/>
    <n v="0"/>
    <n v="200"/>
    <n v="0"/>
    <n v="0"/>
    <n v="0"/>
    <n v="0"/>
    <n v="0"/>
    <n v="0"/>
    <n v="0"/>
  </r>
  <r>
    <x v="3"/>
    <x v="20"/>
    <x v="4"/>
    <x v="10"/>
    <n v="0"/>
    <n v="200"/>
    <n v="0"/>
    <n v="0"/>
    <n v="0"/>
    <n v="0"/>
    <n v="0"/>
    <n v="0"/>
    <n v="0"/>
  </r>
  <r>
    <x v="3"/>
    <x v="20"/>
    <x v="5"/>
    <x v="0"/>
    <n v="0"/>
    <n v="200"/>
    <n v="0"/>
    <n v="0"/>
    <n v="0"/>
    <n v="0"/>
    <n v="0"/>
    <n v="0"/>
    <n v="0"/>
  </r>
  <r>
    <x v="3"/>
    <x v="20"/>
    <x v="5"/>
    <x v="1"/>
    <n v="-0.01"/>
    <n v="200"/>
    <n v="0"/>
    <n v="-4.0000000000000003E-5"/>
    <n v="-1.0000000000000001E-5"/>
    <n v="0"/>
    <n v="-1.0000000000000001E-5"/>
    <n v="-1.2E-4"/>
    <n v="0"/>
  </r>
  <r>
    <x v="3"/>
    <x v="20"/>
    <x v="5"/>
    <x v="2"/>
    <n v="0"/>
    <n v="200"/>
    <n v="0"/>
    <n v="0"/>
    <n v="0"/>
    <n v="0"/>
    <n v="0"/>
    <n v="0"/>
    <n v="0"/>
  </r>
  <r>
    <x v="3"/>
    <x v="20"/>
    <x v="5"/>
    <x v="3"/>
    <n v="0"/>
    <n v="200"/>
    <n v="0"/>
    <n v="0"/>
    <n v="0"/>
    <n v="0"/>
    <n v="0"/>
    <n v="0"/>
    <n v="0"/>
  </r>
  <r>
    <x v="3"/>
    <x v="20"/>
    <x v="5"/>
    <x v="4"/>
    <n v="0"/>
    <n v="200"/>
    <n v="0"/>
    <n v="0"/>
    <n v="0"/>
    <n v="0"/>
    <n v="0"/>
    <n v="0"/>
    <n v="0"/>
  </r>
  <r>
    <x v="3"/>
    <x v="20"/>
    <x v="5"/>
    <x v="5"/>
    <n v="0"/>
    <n v="200"/>
    <n v="0"/>
    <n v="0"/>
    <n v="0"/>
    <n v="0"/>
    <n v="0"/>
    <n v="0"/>
    <n v="0"/>
  </r>
  <r>
    <x v="3"/>
    <x v="20"/>
    <x v="5"/>
    <x v="6"/>
    <n v="0"/>
    <n v="200"/>
    <n v="0"/>
    <n v="0"/>
    <n v="0"/>
    <n v="0"/>
    <n v="0"/>
    <n v="0"/>
    <n v="0"/>
  </r>
  <r>
    <x v="3"/>
    <x v="20"/>
    <x v="5"/>
    <x v="7"/>
    <n v="0"/>
    <n v="200"/>
    <n v="0"/>
    <n v="0"/>
    <n v="0"/>
    <n v="0"/>
    <n v="0"/>
    <n v="0"/>
    <n v="0"/>
  </r>
  <r>
    <x v="3"/>
    <x v="20"/>
    <x v="5"/>
    <x v="8"/>
    <n v="0"/>
    <n v="200"/>
    <n v="0"/>
    <n v="0"/>
    <n v="0"/>
    <n v="0"/>
    <n v="0"/>
    <n v="0"/>
    <n v="0"/>
  </r>
  <r>
    <x v="3"/>
    <x v="20"/>
    <x v="5"/>
    <x v="9"/>
    <n v="0"/>
    <n v="200"/>
    <n v="0"/>
    <n v="0"/>
    <n v="0"/>
    <n v="0"/>
    <n v="0"/>
    <n v="0"/>
    <n v="0"/>
  </r>
  <r>
    <x v="3"/>
    <x v="20"/>
    <x v="5"/>
    <x v="10"/>
    <n v="0"/>
    <n v="200"/>
    <n v="0"/>
    <n v="0"/>
    <n v="0"/>
    <n v="0"/>
    <n v="0"/>
    <n v="0"/>
    <n v="0"/>
  </r>
  <r>
    <x v="3"/>
    <x v="20"/>
    <x v="6"/>
    <x v="0"/>
    <n v="0"/>
    <n v="200"/>
    <n v="0"/>
    <n v="0"/>
    <n v="0"/>
    <n v="0"/>
    <n v="0"/>
    <n v="0"/>
    <n v="0"/>
  </r>
  <r>
    <x v="3"/>
    <x v="20"/>
    <x v="6"/>
    <x v="1"/>
    <n v="0"/>
    <n v="200"/>
    <n v="0"/>
    <n v="0"/>
    <n v="0"/>
    <n v="0"/>
    <n v="0"/>
    <n v="0"/>
    <n v="0"/>
  </r>
  <r>
    <x v="3"/>
    <x v="20"/>
    <x v="6"/>
    <x v="2"/>
    <n v="0"/>
    <n v="200"/>
    <n v="0"/>
    <n v="0"/>
    <n v="0"/>
    <n v="0"/>
    <n v="0"/>
    <n v="0"/>
    <n v="0"/>
  </r>
  <r>
    <x v="3"/>
    <x v="20"/>
    <x v="6"/>
    <x v="3"/>
    <n v="0"/>
    <n v="200"/>
    <n v="0"/>
    <n v="0"/>
    <n v="0"/>
    <n v="0"/>
    <n v="0"/>
    <n v="0"/>
    <n v="0"/>
  </r>
  <r>
    <x v="3"/>
    <x v="20"/>
    <x v="6"/>
    <x v="4"/>
    <n v="0"/>
    <n v="200"/>
    <n v="0"/>
    <n v="0"/>
    <n v="0"/>
    <n v="0"/>
    <n v="0"/>
    <n v="0"/>
    <n v="0"/>
  </r>
  <r>
    <x v="3"/>
    <x v="20"/>
    <x v="6"/>
    <x v="5"/>
    <n v="0"/>
    <n v="200"/>
    <n v="0"/>
    <n v="0"/>
    <n v="0"/>
    <n v="0"/>
    <n v="0"/>
    <n v="0"/>
    <n v="0"/>
  </r>
  <r>
    <x v="3"/>
    <x v="20"/>
    <x v="6"/>
    <x v="6"/>
    <n v="0"/>
    <n v="200"/>
    <n v="0"/>
    <n v="0"/>
    <n v="0"/>
    <n v="0"/>
    <n v="0"/>
    <n v="0"/>
    <n v="0"/>
  </r>
  <r>
    <x v="3"/>
    <x v="20"/>
    <x v="6"/>
    <x v="7"/>
    <n v="0"/>
    <n v="200"/>
    <n v="0"/>
    <n v="0"/>
    <n v="0"/>
    <n v="0"/>
    <n v="0"/>
    <n v="0"/>
    <n v="0"/>
  </r>
  <r>
    <x v="3"/>
    <x v="20"/>
    <x v="6"/>
    <x v="8"/>
    <n v="0"/>
    <n v="200"/>
    <n v="0"/>
    <n v="0"/>
    <n v="0"/>
    <n v="0"/>
    <n v="0"/>
    <n v="0"/>
    <n v="0"/>
  </r>
  <r>
    <x v="3"/>
    <x v="20"/>
    <x v="6"/>
    <x v="9"/>
    <n v="0"/>
    <n v="200"/>
    <n v="0"/>
    <n v="0"/>
    <n v="0"/>
    <n v="0"/>
    <n v="0"/>
    <n v="0"/>
    <n v="0"/>
  </r>
  <r>
    <x v="3"/>
    <x v="20"/>
    <x v="6"/>
    <x v="10"/>
    <n v="0"/>
    <n v="200"/>
    <n v="0"/>
    <n v="0"/>
    <n v="0"/>
    <n v="0"/>
    <n v="0"/>
    <n v="0"/>
    <n v="0"/>
  </r>
  <r>
    <x v="3"/>
    <x v="20"/>
    <x v="7"/>
    <x v="0"/>
    <n v="0"/>
    <n v="200"/>
    <n v="0"/>
    <n v="0"/>
    <n v="0"/>
    <n v="0"/>
    <n v="0"/>
    <n v="0"/>
    <n v="0"/>
  </r>
  <r>
    <x v="3"/>
    <x v="20"/>
    <x v="7"/>
    <x v="1"/>
    <n v="0"/>
    <n v="200"/>
    <n v="0"/>
    <n v="0"/>
    <n v="0"/>
    <n v="0"/>
    <n v="0"/>
    <n v="0"/>
    <n v="0"/>
  </r>
  <r>
    <x v="3"/>
    <x v="20"/>
    <x v="7"/>
    <x v="2"/>
    <n v="0"/>
    <n v="200"/>
    <n v="0"/>
    <n v="0"/>
    <n v="0"/>
    <n v="0"/>
    <n v="0"/>
    <n v="0"/>
    <n v="0"/>
  </r>
  <r>
    <x v="3"/>
    <x v="20"/>
    <x v="7"/>
    <x v="3"/>
    <n v="0"/>
    <n v="200"/>
    <n v="0"/>
    <n v="0"/>
    <n v="0"/>
    <n v="0"/>
    <n v="0"/>
    <n v="0"/>
    <n v="0"/>
  </r>
  <r>
    <x v="3"/>
    <x v="20"/>
    <x v="7"/>
    <x v="4"/>
    <n v="0"/>
    <n v="200"/>
    <n v="0"/>
    <n v="0"/>
    <n v="0"/>
    <n v="0"/>
    <n v="0"/>
    <n v="0"/>
    <n v="0"/>
  </r>
  <r>
    <x v="3"/>
    <x v="20"/>
    <x v="7"/>
    <x v="5"/>
    <n v="0"/>
    <n v="200"/>
    <n v="0"/>
    <n v="0"/>
    <n v="0"/>
    <n v="0"/>
    <n v="0"/>
    <n v="0"/>
    <n v="0"/>
  </r>
  <r>
    <x v="3"/>
    <x v="20"/>
    <x v="7"/>
    <x v="6"/>
    <n v="0"/>
    <n v="200"/>
    <n v="0"/>
    <n v="0"/>
    <n v="0"/>
    <n v="0"/>
    <n v="0"/>
    <n v="0"/>
    <n v="0"/>
  </r>
  <r>
    <x v="3"/>
    <x v="20"/>
    <x v="7"/>
    <x v="7"/>
    <n v="0"/>
    <n v="200"/>
    <n v="0"/>
    <n v="0"/>
    <n v="0"/>
    <n v="0"/>
    <n v="0"/>
    <n v="0"/>
    <n v="0"/>
  </r>
  <r>
    <x v="3"/>
    <x v="20"/>
    <x v="7"/>
    <x v="8"/>
    <n v="0"/>
    <n v="200"/>
    <n v="0"/>
    <n v="0"/>
    <n v="0"/>
    <n v="0"/>
    <n v="0"/>
    <n v="0"/>
    <n v="0"/>
  </r>
  <r>
    <x v="3"/>
    <x v="20"/>
    <x v="7"/>
    <x v="9"/>
    <n v="0"/>
    <n v="200"/>
    <n v="0"/>
    <n v="0"/>
    <n v="0"/>
    <n v="0"/>
    <n v="0"/>
    <n v="0"/>
    <n v="0"/>
  </r>
  <r>
    <x v="3"/>
    <x v="20"/>
    <x v="7"/>
    <x v="10"/>
    <n v="0"/>
    <n v="200"/>
    <n v="0"/>
    <n v="0"/>
    <n v="0"/>
    <n v="0"/>
    <n v="0"/>
    <n v="0"/>
    <n v="0"/>
  </r>
  <r>
    <x v="3"/>
    <x v="20"/>
    <x v="8"/>
    <x v="0"/>
    <n v="0"/>
    <n v="200"/>
    <n v="0"/>
    <n v="0"/>
    <n v="0"/>
    <n v="0"/>
    <n v="0"/>
    <n v="0"/>
    <n v="0"/>
  </r>
  <r>
    <x v="3"/>
    <x v="20"/>
    <x v="8"/>
    <x v="1"/>
    <n v="29.21"/>
    <n v="200"/>
    <n v="0"/>
    <n v="0.14199999999999999"/>
    <n v="0.1057"/>
    <n v="5.1999999999999998E-3"/>
    <n v="1.8380000000000001E-2"/>
    <n v="0.47332999999999997"/>
    <n v="0"/>
  </r>
  <r>
    <x v="3"/>
    <x v="20"/>
    <x v="8"/>
    <x v="2"/>
    <n v="0"/>
    <n v="200"/>
    <n v="0"/>
    <n v="0"/>
    <n v="0"/>
    <n v="0"/>
    <n v="0"/>
    <n v="0"/>
    <n v="0"/>
  </r>
  <r>
    <x v="3"/>
    <x v="20"/>
    <x v="8"/>
    <x v="3"/>
    <n v="0"/>
    <n v="200"/>
    <n v="0"/>
    <n v="0"/>
    <n v="0"/>
    <n v="0"/>
    <n v="0"/>
    <n v="0"/>
    <n v="0"/>
  </r>
  <r>
    <x v="3"/>
    <x v="20"/>
    <x v="8"/>
    <x v="4"/>
    <n v="0"/>
    <n v="200"/>
    <n v="0"/>
    <n v="0"/>
    <n v="0"/>
    <n v="0"/>
    <n v="0"/>
    <n v="0"/>
    <n v="0"/>
  </r>
  <r>
    <x v="3"/>
    <x v="20"/>
    <x v="8"/>
    <x v="5"/>
    <n v="0"/>
    <n v="200"/>
    <n v="0"/>
    <n v="0"/>
    <n v="0"/>
    <n v="0"/>
    <n v="0"/>
    <n v="0"/>
    <n v="0"/>
  </r>
  <r>
    <x v="3"/>
    <x v="20"/>
    <x v="8"/>
    <x v="6"/>
    <n v="47.22"/>
    <n v="200"/>
    <n v="0"/>
    <n v="0.22958000000000001"/>
    <n v="0"/>
    <n v="7.1440000000000003E-2"/>
    <n v="8.949E-2"/>
    <n v="0.76527000000000001"/>
    <n v="0"/>
  </r>
  <r>
    <x v="3"/>
    <x v="20"/>
    <x v="8"/>
    <x v="7"/>
    <n v="0"/>
    <n v="200"/>
    <n v="0"/>
    <n v="0"/>
    <n v="0"/>
    <n v="0"/>
    <n v="0"/>
    <n v="0"/>
    <n v="0"/>
  </r>
  <r>
    <x v="3"/>
    <x v="20"/>
    <x v="8"/>
    <x v="8"/>
    <n v="0"/>
    <n v="200"/>
    <n v="0"/>
    <n v="0"/>
    <n v="0"/>
    <n v="0"/>
    <n v="0"/>
    <n v="0"/>
    <n v="0"/>
  </r>
  <r>
    <x v="3"/>
    <x v="20"/>
    <x v="8"/>
    <x v="9"/>
    <n v="0"/>
    <n v="200"/>
    <n v="0"/>
    <n v="0"/>
    <n v="0"/>
    <n v="0"/>
    <n v="0"/>
    <n v="0"/>
    <n v="0"/>
  </r>
  <r>
    <x v="3"/>
    <x v="20"/>
    <x v="8"/>
    <x v="10"/>
    <n v="0"/>
    <n v="200"/>
    <n v="0"/>
    <n v="0"/>
    <n v="0"/>
    <n v="0"/>
    <n v="0"/>
    <n v="0"/>
    <n v="0"/>
  </r>
  <r>
    <x v="3"/>
    <x v="21"/>
    <x v="0"/>
    <x v="0"/>
    <n v="0"/>
    <n v="200"/>
    <n v="0"/>
    <n v="0"/>
    <n v="0"/>
    <n v="0"/>
    <n v="0"/>
    <n v="0"/>
    <n v="0"/>
  </r>
  <r>
    <x v="3"/>
    <x v="21"/>
    <x v="0"/>
    <x v="1"/>
    <n v="0"/>
    <n v="200"/>
    <n v="0"/>
    <n v="0"/>
    <n v="0"/>
    <n v="0"/>
    <n v="0"/>
    <n v="0"/>
    <n v="0"/>
  </r>
  <r>
    <x v="3"/>
    <x v="21"/>
    <x v="0"/>
    <x v="2"/>
    <n v="0"/>
    <n v="200"/>
    <n v="0"/>
    <n v="0"/>
    <n v="0"/>
    <n v="0"/>
    <n v="0"/>
    <n v="0"/>
    <n v="0"/>
  </r>
  <r>
    <x v="3"/>
    <x v="21"/>
    <x v="0"/>
    <x v="3"/>
    <n v="0"/>
    <n v="200"/>
    <n v="0"/>
    <n v="0"/>
    <n v="0"/>
    <n v="0"/>
    <n v="0"/>
    <n v="0"/>
    <n v="0"/>
  </r>
  <r>
    <x v="3"/>
    <x v="21"/>
    <x v="0"/>
    <x v="4"/>
    <n v="0"/>
    <n v="200"/>
    <n v="0"/>
    <n v="0"/>
    <n v="0"/>
    <n v="0"/>
    <n v="0"/>
    <n v="0"/>
    <n v="0"/>
  </r>
  <r>
    <x v="3"/>
    <x v="21"/>
    <x v="0"/>
    <x v="5"/>
    <n v="0"/>
    <n v="200"/>
    <n v="0"/>
    <n v="0"/>
    <n v="0"/>
    <n v="0"/>
    <n v="0"/>
    <n v="0"/>
    <n v="0"/>
  </r>
  <r>
    <x v="3"/>
    <x v="21"/>
    <x v="0"/>
    <x v="6"/>
    <n v="0"/>
    <n v="200"/>
    <n v="0"/>
    <n v="0"/>
    <n v="0"/>
    <n v="0"/>
    <n v="0"/>
    <n v="0"/>
    <n v="0"/>
  </r>
  <r>
    <x v="3"/>
    <x v="21"/>
    <x v="0"/>
    <x v="7"/>
    <n v="0"/>
    <n v="200"/>
    <n v="0"/>
    <n v="0"/>
    <n v="0"/>
    <n v="0"/>
    <n v="0"/>
    <n v="0"/>
    <n v="0"/>
  </r>
  <r>
    <x v="3"/>
    <x v="21"/>
    <x v="0"/>
    <x v="8"/>
    <n v="0"/>
    <n v="200"/>
    <n v="0"/>
    <n v="0"/>
    <n v="0"/>
    <n v="0"/>
    <n v="0"/>
    <n v="0"/>
    <n v="0"/>
  </r>
  <r>
    <x v="3"/>
    <x v="21"/>
    <x v="0"/>
    <x v="9"/>
    <n v="0"/>
    <n v="200"/>
    <n v="0"/>
    <n v="0"/>
    <n v="0"/>
    <n v="0"/>
    <n v="0"/>
    <n v="0"/>
    <n v="0"/>
  </r>
  <r>
    <x v="3"/>
    <x v="21"/>
    <x v="0"/>
    <x v="10"/>
    <n v="0"/>
    <n v="200"/>
    <n v="0"/>
    <n v="0"/>
    <n v="0"/>
    <n v="0"/>
    <n v="0"/>
    <n v="0"/>
    <n v="0"/>
  </r>
  <r>
    <x v="3"/>
    <x v="21"/>
    <x v="1"/>
    <x v="0"/>
    <n v="0"/>
    <n v="200"/>
    <n v="0"/>
    <n v="-2.0000000000000002E-5"/>
    <n v="-1.0000000000000001E-5"/>
    <n v="0"/>
    <n v="-1.0000000000000001E-5"/>
    <n v="-8.0000000000000007E-5"/>
    <n v="0"/>
  </r>
  <r>
    <x v="3"/>
    <x v="21"/>
    <x v="1"/>
    <x v="1"/>
    <n v="1.58"/>
    <n v="200"/>
    <n v="0"/>
    <n v="7.6800000000000002E-3"/>
    <n v="1.98E-3"/>
    <n v="1.2600000000000001E-3"/>
    <n v="4.9100000000000003E-3"/>
    <n v="2.5579999999999999E-2"/>
    <n v="0"/>
  </r>
  <r>
    <x v="3"/>
    <x v="21"/>
    <x v="1"/>
    <x v="2"/>
    <n v="0"/>
    <n v="200"/>
    <n v="0"/>
    <n v="0"/>
    <n v="0"/>
    <n v="0"/>
    <n v="0"/>
    <n v="0"/>
    <n v="0"/>
  </r>
  <r>
    <x v="3"/>
    <x v="21"/>
    <x v="1"/>
    <x v="3"/>
    <n v="0"/>
    <n v="200"/>
    <n v="0"/>
    <n v="0"/>
    <n v="0"/>
    <n v="0"/>
    <n v="0"/>
    <n v="0"/>
    <n v="0"/>
  </r>
  <r>
    <x v="3"/>
    <x v="21"/>
    <x v="1"/>
    <x v="4"/>
    <n v="0"/>
    <n v="200"/>
    <n v="0"/>
    <n v="0"/>
    <n v="0"/>
    <n v="0"/>
    <n v="0"/>
    <n v="0"/>
    <n v="0"/>
  </r>
  <r>
    <x v="3"/>
    <x v="21"/>
    <x v="1"/>
    <x v="5"/>
    <n v="0"/>
    <n v="200"/>
    <n v="0"/>
    <n v="0"/>
    <n v="0"/>
    <n v="0"/>
    <n v="0"/>
    <n v="0"/>
    <n v="0"/>
  </r>
  <r>
    <x v="3"/>
    <x v="21"/>
    <x v="1"/>
    <x v="6"/>
    <n v="0"/>
    <n v="200"/>
    <n v="0"/>
    <n v="0"/>
    <n v="0"/>
    <n v="0"/>
    <n v="0"/>
    <n v="0"/>
    <n v="0"/>
  </r>
  <r>
    <x v="3"/>
    <x v="21"/>
    <x v="1"/>
    <x v="7"/>
    <n v="0"/>
    <n v="200"/>
    <n v="0"/>
    <n v="0"/>
    <n v="0"/>
    <n v="0"/>
    <n v="0"/>
    <n v="0"/>
    <n v="0"/>
  </r>
  <r>
    <x v="3"/>
    <x v="21"/>
    <x v="1"/>
    <x v="8"/>
    <n v="0"/>
    <n v="200"/>
    <n v="0"/>
    <n v="0"/>
    <n v="0"/>
    <n v="0"/>
    <n v="0"/>
    <n v="0"/>
    <n v="0"/>
  </r>
  <r>
    <x v="3"/>
    <x v="21"/>
    <x v="1"/>
    <x v="9"/>
    <n v="0"/>
    <n v="200"/>
    <n v="0"/>
    <n v="0"/>
    <n v="0"/>
    <n v="0"/>
    <n v="0"/>
    <n v="0"/>
    <n v="0"/>
  </r>
  <r>
    <x v="3"/>
    <x v="21"/>
    <x v="1"/>
    <x v="10"/>
    <n v="0"/>
    <n v="200"/>
    <n v="0"/>
    <n v="0"/>
    <n v="0"/>
    <n v="0"/>
    <n v="0"/>
    <n v="0"/>
    <n v="0"/>
  </r>
  <r>
    <x v="3"/>
    <x v="21"/>
    <x v="2"/>
    <x v="0"/>
    <n v="0"/>
    <n v="200"/>
    <n v="0"/>
    <n v="0"/>
    <n v="0"/>
    <n v="0"/>
    <n v="0"/>
    <n v="0"/>
    <n v="0"/>
  </r>
  <r>
    <x v="3"/>
    <x v="21"/>
    <x v="2"/>
    <x v="1"/>
    <n v="95.38"/>
    <n v="200"/>
    <n v="0"/>
    <n v="0.46373999999999999"/>
    <n v="0.14229"/>
    <n v="9.1980000000000006E-2"/>
    <n v="0.30820999999999998"/>
    <n v="1.5458000000000001"/>
    <n v="0"/>
  </r>
  <r>
    <x v="3"/>
    <x v="21"/>
    <x v="2"/>
    <x v="2"/>
    <n v="0"/>
    <n v="200"/>
    <n v="0"/>
    <n v="0"/>
    <n v="0"/>
    <n v="0"/>
    <n v="0"/>
    <n v="0"/>
    <n v="0"/>
  </r>
  <r>
    <x v="3"/>
    <x v="21"/>
    <x v="2"/>
    <x v="3"/>
    <n v="0"/>
    <n v="200"/>
    <n v="0"/>
    <n v="0"/>
    <n v="0"/>
    <n v="0"/>
    <n v="0"/>
    <n v="0"/>
    <n v="0"/>
  </r>
  <r>
    <x v="3"/>
    <x v="21"/>
    <x v="2"/>
    <x v="4"/>
    <n v="0"/>
    <n v="200"/>
    <n v="0"/>
    <n v="0"/>
    <n v="0"/>
    <n v="0"/>
    <n v="0"/>
    <n v="0"/>
    <n v="0"/>
  </r>
  <r>
    <x v="3"/>
    <x v="21"/>
    <x v="2"/>
    <x v="5"/>
    <n v="0"/>
    <n v="200"/>
    <n v="0"/>
    <n v="0"/>
    <n v="0"/>
    <n v="0"/>
    <n v="0"/>
    <n v="0"/>
    <n v="0"/>
  </r>
  <r>
    <x v="3"/>
    <x v="21"/>
    <x v="2"/>
    <x v="6"/>
    <n v="0"/>
    <n v="200"/>
    <n v="0"/>
    <n v="0"/>
    <n v="0"/>
    <n v="0"/>
    <n v="0"/>
    <n v="0"/>
    <n v="0"/>
  </r>
  <r>
    <x v="3"/>
    <x v="21"/>
    <x v="2"/>
    <x v="7"/>
    <n v="0"/>
    <n v="200"/>
    <n v="0"/>
    <n v="0"/>
    <n v="0"/>
    <n v="0"/>
    <n v="0"/>
    <n v="0"/>
    <n v="0"/>
  </r>
  <r>
    <x v="3"/>
    <x v="21"/>
    <x v="2"/>
    <x v="8"/>
    <n v="0"/>
    <n v="200"/>
    <n v="0"/>
    <n v="0"/>
    <n v="0"/>
    <n v="0"/>
    <n v="0"/>
    <n v="0"/>
    <n v="0"/>
  </r>
  <r>
    <x v="3"/>
    <x v="21"/>
    <x v="2"/>
    <x v="9"/>
    <n v="0"/>
    <n v="200"/>
    <n v="0"/>
    <n v="0"/>
    <n v="0"/>
    <n v="0"/>
    <n v="0"/>
    <n v="0"/>
    <n v="0"/>
  </r>
  <r>
    <x v="3"/>
    <x v="21"/>
    <x v="2"/>
    <x v="10"/>
    <n v="0"/>
    <n v="200"/>
    <n v="0"/>
    <n v="0"/>
    <n v="0"/>
    <n v="0"/>
    <n v="0"/>
    <n v="0"/>
    <n v="0"/>
  </r>
  <r>
    <x v="3"/>
    <x v="21"/>
    <x v="3"/>
    <x v="0"/>
    <n v="0"/>
    <n v="200"/>
    <n v="0"/>
    <n v="0"/>
    <n v="0"/>
    <n v="0"/>
    <n v="0"/>
    <n v="0"/>
    <n v="0"/>
  </r>
  <r>
    <x v="3"/>
    <x v="21"/>
    <x v="3"/>
    <x v="1"/>
    <n v="131.4"/>
    <n v="200"/>
    <n v="0"/>
    <n v="0.63888"/>
    <n v="0.20415"/>
    <n v="4.428E-2"/>
    <n v="0.30864999999999998"/>
    <n v="2.1295899999999999"/>
    <n v="0"/>
  </r>
  <r>
    <x v="3"/>
    <x v="21"/>
    <x v="3"/>
    <x v="2"/>
    <n v="0"/>
    <n v="200"/>
    <n v="0"/>
    <n v="0"/>
    <n v="0"/>
    <n v="0"/>
    <n v="0"/>
    <n v="0"/>
    <n v="0"/>
  </r>
  <r>
    <x v="3"/>
    <x v="21"/>
    <x v="3"/>
    <x v="3"/>
    <n v="0"/>
    <n v="200"/>
    <n v="0"/>
    <n v="0"/>
    <n v="0"/>
    <n v="0"/>
    <n v="0"/>
    <n v="0"/>
    <n v="0"/>
  </r>
  <r>
    <x v="3"/>
    <x v="21"/>
    <x v="3"/>
    <x v="4"/>
    <n v="0"/>
    <n v="200"/>
    <n v="0"/>
    <n v="0"/>
    <n v="0"/>
    <n v="0"/>
    <n v="0"/>
    <n v="0"/>
    <n v="0"/>
  </r>
  <r>
    <x v="3"/>
    <x v="21"/>
    <x v="3"/>
    <x v="5"/>
    <n v="0"/>
    <n v="200"/>
    <n v="0"/>
    <n v="0"/>
    <n v="0"/>
    <n v="0"/>
    <n v="0"/>
    <n v="0"/>
    <n v="0"/>
  </r>
  <r>
    <x v="3"/>
    <x v="21"/>
    <x v="3"/>
    <x v="6"/>
    <n v="0"/>
    <n v="200"/>
    <n v="0"/>
    <n v="0"/>
    <n v="0"/>
    <n v="0"/>
    <n v="0"/>
    <n v="0"/>
    <n v="0"/>
  </r>
  <r>
    <x v="3"/>
    <x v="21"/>
    <x v="3"/>
    <x v="7"/>
    <n v="0"/>
    <n v="200"/>
    <n v="0"/>
    <n v="0"/>
    <n v="0"/>
    <n v="0"/>
    <n v="0"/>
    <n v="0"/>
    <n v="0"/>
  </r>
  <r>
    <x v="3"/>
    <x v="21"/>
    <x v="3"/>
    <x v="8"/>
    <n v="0"/>
    <n v="200"/>
    <n v="0"/>
    <n v="0"/>
    <n v="0"/>
    <n v="0"/>
    <n v="0"/>
    <n v="0"/>
    <n v="0"/>
  </r>
  <r>
    <x v="3"/>
    <x v="21"/>
    <x v="3"/>
    <x v="9"/>
    <n v="0"/>
    <n v="200"/>
    <n v="0"/>
    <n v="0"/>
    <n v="0"/>
    <n v="0"/>
    <n v="0"/>
    <n v="0"/>
    <n v="0"/>
  </r>
  <r>
    <x v="3"/>
    <x v="21"/>
    <x v="3"/>
    <x v="10"/>
    <n v="0.02"/>
    <n v="200"/>
    <n v="0"/>
    <n v="1.1E-4"/>
    <n v="9.0000000000000006E-5"/>
    <n v="0"/>
    <n v="1.0000000000000001E-5"/>
    <n v="3.8000000000000002E-4"/>
    <n v="0"/>
  </r>
  <r>
    <x v="3"/>
    <x v="21"/>
    <x v="4"/>
    <x v="0"/>
    <n v="0"/>
    <n v="200"/>
    <n v="0"/>
    <n v="0"/>
    <n v="0"/>
    <n v="0"/>
    <n v="0"/>
    <n v="0"/>
    <n v="0"/>
  </r>
  <r>
    <x v="3"/>
    <x v="21"/>
    <x v="4"/>
    <x v="1"/>
    <n v="52.1"/>
    <n v="200"/>
    <n v="0"/>
    <n v="0.25330999999999998"/>
    <n v="7.689E-2"/>
    <n v="2.869E-2"/>
    <n v="3.0099999999999998E-2"/>
    <n v="0.84436"/>
    <n v="0"/>
  </r>
  <r>
    <x v="3"/>
    <x v="21"/>
    <x v="4"/>
    <x v="2"/>
    <n v="0"/>
    <n v="200"/>
    <n v="0"/>
    <n v="0"/>
    <n v="0"/>
    <n v="0"/>
    <n v="0"/>
    <n v="0"/>
    <n v="0"/>
  </r>
  <r>
    <x v="3"/>
    <x v="21"/>
    <x v="4"/>
    <x v="3"/>
    <n v="0"/>
    <n v="200"/>
    <n v="0"/>
    <n v="0"/>
    <n v="0"/>
    <n v="0"/>
    <n v="0"/>
    <n v="0"/>
    <n v="0"/>
  </r>
  <r>
    <x v="3"/>
    <x v="21"/>
    <x v="4"/>
    <x v="4"/>
    <n v="0"/>
    <n v="200"/>
    <n v="0"/>
    <n v="0"/>
    <n v="0"/>
    <n v="0"/>
    <n v="0"/>
    <n v="0"/>
    <n v="0"/>
  </r>
  <r>
    <x v="3"/>
    <x v="21"/>
    <x v="4"/>
    <x v="5"/>
    <n v="0"/>
    <n v="200"/>
    <n v="0"/>
    <n v="0"/>
    <n v="0"/>
    <n v="0"/>
    <n v="0"/>
    <n v="0"/>
    <n v="0"/>
  </r>
  <r>
    <x v="3"/>
    <x v="21"/>
    <x v="4"/>
    <x v="6"/>
    <n v="0.13"/>
    <n v="200"/>
    <n v="0"/>
    <n v="6.3000000000000003E-4"/>
    <n v="0"/>
    <n v="1.0000000000000001E-5"/>
    <n v="1.7000000000000001E-4"/>
    <n v="2.1099999999999999E-3"/>
    <n v="0"/>
  </r>
  <r>
    <x v="3"/>
    <x v="21"/>
    <x v="4"/>
    <x v="7"/>
    <n v="0"/>
    <n v="200"/>
    <n v="0"/>
    <n v="0"/>
    <n v="0"/>
    <n v="0"/>
    <n v="0"/>
    <n v="0"/>
    <n v="0"/>
  </r>
  <r>
    <x v="3"/>
    <x v="21"/>
    <x v="4"/>
    <x v="8"/>
    <n v="0"/>
    <n v="200"/>
    <n v="0"/>
    <n v="0"/>
    <n v="0"/>
    <n v="0"/>
    <n v="0"/>
    <n v="0"/>
    <n v="0"/>
  </r>
  <r>
    <x v="3"/>
    <x v="21"/>
    <x v="4"/>
    <x v="9"/>
    <n v="0"/>
    <n v="200"/>
    <n v="0"/>
    <n v="0"/>
    <n v="0"/>
    <n v="0"/>
    <n v="0"/>
    <n v="0"/>
    <n v="0"/>
  </r>
  <r>
    <x v="3"/>
    <x v="21"/>
    <x v="4"/>
    <x v="10"/>
    <n v="0"/>
    <n v="200"/>
    <n v="0"/>
    <n v="0"/>
    <n v="0"/>
    <n v="0"/>
    <n v="0"/>
    <n v="0"/>
    <n v="0"/>
  </r>
  <r>
    <x v="3"/>
    <x v="21"/>
    <x v="5"/>
    <x v="0"/>
    <n v="0"/>
    <n v="200"/>
    <n v="0"/>
    <n v="0"/>
    <n v="0"/>
    <n v="0"/>
    <n v="0"/>
    <n v="0"/>
    <n v="0"/>
  </r>
  <r>
    <x v="3"/>
    <x v="21"/>
    <x v="5"/>
    <x v="1"/>
    <n v="-0.01"/>
    <n v="200"/>
    <n v="0"/>
    <n v="-4.0000000000000003E-5"/>
    <n v="-1.0000000000000001E-5"/>
    <n v="0"/>
    <n v="-1.0000000000000001E-5"/>
    <n v="-1.2E-4"/>
    <n v="0"/>
  </r>
  <r>
    <x v="3"/>
    <x v="21"/>
    <x v="5"/>
    <x v="2"/>
    <n v="0"/>
    <n v="200"/>
    <n v="0"/>
    <n v="0"/>
    <n v="0"/>
    <n v="0"/>
    <n v="0"/>
    <n v="0"/>
    <n v="0"/>
  </r>
  <r>
    <x v="3"/>
    <x v="21"/>
    <x v="5"/>
    <x v="3"/>
    <n v="0"/>
    <n v="200"/>
    <n v="0"/>
    <n v="0"/>
    <n v="0"/>
    <n v="0"/>
    <n v="0"/>
    <n v="0"/>
    <n v="0"/>
  </r>
  <r>
    <x v="3"/>
    <x v="21"/>
    <x v="5"/>
    <x v="4"/>
    <n v="0"/>
    <n v="200"/>
    <n v="0"/>
    <n v="0"/>
    <n v="0"/>
    <n v="0"/>
    <n v="0"/>
    <n v="0"/>
    <n v="0"/>
  </r>
  <r>
    <x v="3"/>
    <x v="21"/>
    <x v="5"/>
    <x v="5"/>
    <n v="0"/>
    <n v="200"/>
    <n v="0"/>
    <n v="0"/>
    <n v="0"/>
    <n v="0"/>
    <n v="0"/>
    <n v="0"/>
    <n v="0"/>
  </r>
  <r>
    <x v="3"/>
    <x v="21"/>
    <x v="5"/>
    <x v="6"/>
    <n v="0"/>
    <n v="200"/>
    <n v="0"/>
    <n v="0"/>
    <n v="0"/>
    <n v="0"/>
    <n v="0"/>
    <n v="0"/>
    <n v="0"/>
  </r>
  <r>
    <x v="3"/>
    <x v="21"/>
    <x v="5"/>
    <x v="7"/>
    <n v="0"/>
    <n v="200"/>
    <n v="0"/>
    <n v="0"/>
    <n v="0"/>
    <n v="0"/>
    <n v="0"/>
    <n v="0"/>
    <n v="0"/>
  </r>
  <r>
    <x v="3"/>
    <x v="21"/>
    <x v="5"/>
    <x v="8"/>
    <n v="0"/>
    <n v="200"/>
    <n v="0"/>
    <n v="0"/>
    <n v="0"/>
    <n v="0"/>
    <n v="0"/>
    <n v="0"/>
    <n v="0"/>
  </r>
  <r>
    <x v="3"/>
    <x v="21"/>
    <x v="5"/>
    <x v="9"/>
    <n v="0"/>
    <n v="200"/>
    <n v="0"/>
    <n v="0"/>
    <n v="0"/>
    <n v="0"/>
    <n v="0"/>
    <n v="0"/>
    <n v="0"/>
  </r>
  <r>
    <x v="3"/>
    <x v="21"/>
    <x v="5"/>
    <x v="10"/>
    <n v="0"/>
    <n v="200"/>
    <n v="0"/>
    <n v="0"/>
    <n v="0"/>
    <n v="0"/>
    <n v="0"/>
    <n v="0"/>
    <n v="0"/>
  </r>
  <r>
    <x v="3"/>
    <x v="21"/>
    <x v="6"/>
    <x v="0"/>
    <n v="0"/>
    <n v="200"/>
    <n v="0"/>
    <n v="0"/>
    <n v="0"/>
    <n v="0"/>
    <n v="0"/>
    <n v="0"/>
    <n v="0"/>
  </r>
  <r>
    <x v="3"/>
    <x v="21"/>
    <x v="6"/>
    <x v="1"/>
    <n v="0"/>
    <n v="200"/>
    <n v="0"/>
    <n v="0"/>
    <n v="0"/>
    <n v="0"/>
    <n v="0"/>
    <n v="0"/>
    <n v="0"/>
  </r>
  <r>
    <x v="3"/>
    <x v="21"/>
    <x v="6"/>
    <x v="2"/>
    <n v="0"/>
    <n v="200"/>
    <n v="0"/>
    <n v="0"/>
    <n v="0"/>
    <n v="0"/>
    <n v="0"/>
    <n v="0"/>
    <n v="0"/>
  </r>
  <r>
    <x v="3"/>
    <x v="21"/>
    <x v="6"/>
    <x v="3"/>
    <n v="0"/>
    <n v="200"/>
    <n v="0"/>
    <n v="0"/>
    <n v="0"/>
    <n v="0"/>
    <n v="0"/>
    <n v="0"/>
    <n v="0"/>
  </r>
  <r>
    <x v="3"/>
    <x v="21"/>
    <x v="6"/>
    <x v="4"/>
    <n v="0"/>
    <n v="200"/>
    <n v="0"/>
    <n v="0"/>
    <n v="0"/>
    <n v="0"/>
    <n v="0"/>
    <n v="0"/>
    <n v="0"/>
  </r>
  <r>
    <x v="3"/>
    <x v="21"/>
    <x v="6"/>
    <x v="5"/>
    <n v="0"/>
    <n v="200"/>
    <n v="0"/>
    <n v="0"/>
    <n v="0"/>
    <n v="0"/>
    <n v="0"/>
    <n v="0"/>
    <n v="0"/>
  </r>
  <r>
    <x v="3"/>
    <x v="21"/>
    <x v="6"/>
    <x v="6"/>
    <n v="0"/>
    <n v="200"/>
    <n v="0"/>
    <n v="0"/>
    <n v="0"/>
    <n v="0"/>
    <n v="0"/>
    <n v="0"/>
    <n v="0"/>
  </r>
  <r>
    <x v="3"/>
    <x v="21"/>
    <x v="6"/>
    <x v="7"/>
    <n v="0"/>
    <n v="200"/>
    <n v="0"/>
    <n v="0"/>
    <n v="0"/>
    <n v="0"/>
    <n v="0"/>
    <n v="0"/>
    <n v="0"/>
  </r>
  <r>
    <x v="3"/>
    <x v="21"/>
    <x v="6"/>
    <x v="8"/>
    <n v="0"/>
    <n v="200"/>
    <n v="0"/>
    <n v="0"/>
    <n v="0"/>
    <n v="0"/>
    <n v="0"/>
    <n v="0"/>
    <n v="0"/>
  </r>
  <r>
    <x v="3"/>
    <x v="21"/>
    <x v="6"/>
    <x v="9"/>
    <n v="0"/>
    <n v="200"/>
    <n v="0"/>
    <n v="0"/>
    <n v="0"/>
    <n v="0"/>
    <n v="0"/>
    <n v="0"/>
    <n v="0"/>
  </r>
  <r>
    <x v="3"/>
    <x v="21"/>
    <x v="6"/>
    <x v="10"/>
    <n v="0"/>
    <n v="200"/>
    <n v="0"/>
    <n v="0"/>
    <n v="0"/>
    <n v="0"/>
    <n v="0"/>
    <n v="0"/>
    <n v="0"/>
  </r>
  <r>
    <x v="3"/>
    <x v="21"/>
    <x v="7"/>
    <x v="0"/>
    <n v="0"/>
    <n v="200"/>
    <n v="0"/>
    <n v="0"/>
    <n v="0"/>
    <n v="0"/>
    <n v="0"/>
    <n v="0"/>
    <n v="0"/>
  </r>
  <r>
    <x v="3"/>
    <x v="21"/>
    <x v="7"/>
    <x v="1"/>
    <n v="0"/>
    <n v="200"/>
    <n v="0"/>
    <n v="0"/>
    <n v="0"/>
    <n v="0"/>
    <n v="0"/>
    <n v="0"/>
    <n v="0"/>
  </r>
  <r>
    <x v="3"/>
    <x v="21"/>
    <x v="7"/>
    <x v="2"/>
    <n v="0"/>
    <n v="200"/>
    <n v="0"/>
    <n v="0"/>
    <n v="0"/>
    <n v="0"/>
    <n v="0"/>
    <n v="0"/>
    <n v="0"/>
  </r>
  <r>
    <x v="3"/>
    <x v="21"/>
    <x v="7"/>
    <x v="3"/>
    <n v="0"/>
    <n v="200"/>
    <n v="0"/>
    <n v="0"/>
    <n v="0"/>
    <n v="0"/>
    <n v="0"/>
    <n v="0"/>
    <n v="0"/>
  </r>
  <r>
    <x v="3"/>
    <x v="21"/>
    <x v="7"/>
    <x v="4"/>
    <n v="0"/>
    <n v="200"/>
    <n v="0"/>
    <n v="0"/>
    <n v="0"/>
    <n v="0"/>
    <n v="0"/>
    <n v="0"/>
    <n v="0"/>
  </r>
  <r>
    <x v="3"/>
    <x v="21"/>
    <x v="7"/>
    <x v="5"/>
    <n v="0"/>
    <n v="200"/>
    <n v="0"/>
    <n v="0"/>
    <n v="0"/>
    <n v="0"/>
    <n v="0"/>
    <n v="0"/>
    <n v="0"/>
  </r>
  <r>
    <x v="3"/>
    <x v="21"/>
    <x v="7"/>
    <x v="6"/>
    <n v="0"/>
    <n v="200"/>
    <n v="0"/>
    <n v="0"/>
    <n v="0"/>
    <n v="0"/>
    <n v="0"/>
    <n v="0"/>
    <n v="0"/>
  </r>
  <r>
    <x v="3"/>
    <x v="21"/>
    <x v="7"/>
    <x v="7"/>
    <n v="0"/>
    <n v="200"/>
    <n v="0"/>
    <n v="0"/>
    <n v="0"/>
    <n v="0"/>
    <n v="0"/>
    <n v="0"/>
    <n v="0"/>
  </r>
  <r>
    <x v="3"/>
    <x v="21"/>
    <x v="7"/>
    <x v="8"/>
    <n v="0"/>
    <n v="200"/>
    <n v="0"/>
    <n v="0"/>
    <n v="0"/>
    <n v="0"/>
    <n v="0"/>
    <n v="0"/>
    <n v="0"/>
  </r>
  <r>
    <x v="3"/>
    <x v="21"/>
    <x v="7"/>
    <x v="9"/>
    <n v="0"/>
    <n v="200"/>
    <n v="0"/>
    <n v="0"/>
    <n v="0"/>
    <n v="0"/>
    <n v="0"/>
    <n v="0"/>
    <n v="0"/>
  </r>
  <r>
    <x v="3"/>
    <x v="21"/>
    <x v="7"/>
    <x v="10"/>
    <n v="0"/>
    <n v="200"/>
    <n v="0"/>
    <n v="0"/>
    <n v="0"/>
    <n v="0"/>
    <n v="0"/>
    <n v="0"/>
    <n v="0"/>
  </r>
  <r>
    <x v="3"/>
    <x v="21"/>
    <x v="8"/>
    <x v="0"/>
    <n v="0"/>
    <n v="200"/>
    <n v="0"/>
    <n v="0"/>
    <n v="0"/>
    <n v="0"/>
    <n v="0"/>
    <n v="0"/>
    <n v="0"/>
  </r>
  <r>
    <x v="3"/>
    <x v="21"/>
    <x v="8"/>
    <x v="1"/>
    <n v="29.21"/>
    <n v="200"/>
    <n v="0"/>
    <n v="0.14199999999999999"/>
    <n v="0.1057"/>
    <n v="5.1999999999999998E-3"/>
    <n v="1.8380000000000001E-2"/>
    <n v="0.47332999999999997"/>
    <n v="0"/>
  </r>
  <r>
    <x v="3"/>
    <x v="21"/>
    <x v="8"/>
    <x v="2"/>
    <n v="0"/>
    <n v="200"/>
    <n v="0"/>
    <n v="0"/>
    <n v="0"/>
    <n v="0"/>
    <n v="0"/>
    <n v="0"/>
    <n v="0"/>
  </r>
  <r>
    <x v="3"/>
    <x v="21"/>
    <x v="8"/>
    <x v="3"/>
    <n v="0"/>
    <n v="200"/>
    <n v="0"/>
    <n v="0"/>
    <n v="0"/>
    <n v="0"/>
    <n v="0"/>
    <n v="0"/>
    <n v="0"/>
  </r>
  <r>
    <x v="3"/>
    <x v="21"/>
    <x v="8"/>
    <x v="4"/>
    <n v="0"/>
    <n v="200"/>
    <n v="0"/>
    <n v="0"/>
    <n v="0"/>
    <n v="0"/>
    <n v="0"/>
    <n v="0"/>
    <n v="0"/>
  </r>
  <r>
    <x v="3"/>
    <x v="21"/>
    <x v="8"/>
    <x v="5"/>
    <n v="0"/>
    <n v="200"/>
    <n v="0"/>
    <n v="0"/>
    <n v="0"/>
    <n v="0"/>
    <n v="0"/>
    <n v="0"/>
    <n v="0"/>
  </r>
  <r>
    <x v="3"/>
    <x v="21"/>
    <x v="8"/>
    <x v="6"/>
    <n v="47.22"/>
    <n v="200"/>
    <n v="0"/>
    <n v="0.22958000000000001"/>
    <n v="0"/>
    <n v="7.1440000000000003E-2"/>
    <n v="8.949E-2"/>
    <n v="0.76527000000000001"/>
    <n v="0"/>
  </r>
  <r>
    <x v="3"/>
    <x v="21"/>
    <x v="8"/>
    <x v="7"/>
    <n v="0"/>
    <n v="200"/>
    <n v="0"/>
    <n v="0"/>
    <n v="0"/>
    <n v="0"/>
    <n v="0"/>
    <n v="0"/>
    <n v="0"/>
  </r>
  <r>
    <x v="3"/>
    <x v="21"/>
    <x v="8"/>
    <x v="8"/>
    <n v="0"/>
    <n v="200"/>
    <n v="0"/>
    <n v="0"/>
    <n v="0"/>
    <n v="0"/>
    <n v="0"/>
    <n v="0"/>
    <n v="0"/>
  </r>
  <r>
    <x v="3"/>
    <x v="21"/>
    <x v="8"/>
    <x v="9"/>
    <n v="0"/>
    <n v="200"/>
    <n v="0"/>
    <n v="0"/>
    <n v="0"/>
    <n v="0"/>
    <n v="0"/>
    <n v="0"/>
    <n v="0"/>
  </r>
  <r>
    <x v="3"/>
    <x v="21"/>
    <x v="8"/>
    <x v="10"/>
    <n v="0"/>
    <n v="200"/>
    <n v="0"/>
    <n v="0"/>
    <n v="0"/>
    <n v="0"/>
    <n v="0"/>
    <n v="0"/>
    <n v="0"/>
  </r>
  <r>
    <x v="3"/>
    <x v="22"/>
    <x v="0"/>
    <x v="0"/>
    <n v="0"/>
    <n v="200"/>
    <n v="0"/>
    <n v="0"/>
    <n v="0"/>
    <n v="0"/>
    <n v="0"/>
    <n v="0"/>
    <n v="0"/>
  </r>
  <r>
    <x v="3"/>
    <x v="22"/>
    <x v="0"/>
    <x v="1"/>
    <n v="0"/>
    <n v="200"/>
    <n v="0"/>
    <n v="0"/>
    <n v="0"/>
    <n v="0"/>
    <n v="0"/>
    <n v="0"/>
    <n v="0"/>
  </r>
  <r>
    <x v="3"/>
    <x v="22"/>
    <x v="0"/>
    <x v="2"/>
    <n v="0"/>
    <n v="200"/>
    <n v="0"/>
    <n v="0"/>
    <n v="0"/>
    <n v="0"/>
    <n v="0"/>
    <n v="0"/>
    <n v="0"/>
  </r>
  <r>
    <x v="3"/>
    <x v="22"/>
    <x v="0"/>
    <x v="3"/>
    <n v="0"/>
    <n v="200"/>
    <n v="0"/>
    <n v="0"/>
    <n v="0"/>
    <n v="0"/>
    <n v="0"/>
    <n v="0"/>
    <n v="0"/>
  </r>
  <r>
    <x v="3"/>
    <x v="22"/>
    <x v="0"/>
    <x v="4"/>
    <n v="0"/>
    <n v="200"/>
    <n v="0"/>
    <n v="0"/>
    <n v="0"/>
    <n v="0"/>
    <n v="0"/>
    <n v="0"/>
    <n v="0"/>
  </r>
  <r>
    <x v="3"/>
    <x v="22"/>
    <x v="0"/>
    <x v="5"/>
    <n v="0"/>
    <n v="200"/>
    <n v="0"/>
    <n v="0"/>
    <n v="0"/>
    <n v="0"/>
    <n v="0"/>
    <n v="0"/>
    <n v="0"/>
  </r>
  <r>
    <x v="3"/>
    <x v="22"/>
    <x v="0"/>
    <x v="6"/>
    <n v="0"/>
    <n v="200"/>
    <n v="0"/>
    <n v="0"/>
    <n v="0"/>
    <n v="0"/>
    <n v="0"/>
    <n v="0"/>
    <n v="0"/>
  </r>
  <r>
    <x v="3"/>
    <x v="22"/>
    <x v="0"/>
    <x v="7"/>
    <n v="0"/>
    <n v="200"/>
    <n v="0"/>
    <n v="0"/>
    <n v="0"/>
    <n v="0"/>
    <n v="0"/>
    <n v="0"/>
    <n v="0"/>
  </r>
  <r>
    <x v="3"/>
    <x v="22"/>
    <x v="0"/>
    <x v="8"/>
    <n v="0"/>
    <n v="200"/>
    <n v="0"/>
    <n v="0"/>
    <n v="0"/>
    <n v="0"/>
    <n v="0"/>
    <n v="0"/>
    <n v="0"/>
  </r>
  <r>
    <x v="3"/>
    <x v="22"/>
    <x v="0"/>
    <x v="9"/>
    <n v="0"/>
    <n v="200"/>
    <n v="0"/>
    <n v="0"/>
    <n v="0"/>
    <n v="0"/>
    <n v="0"/>
    <n v="0"/>
    <n v="0"/>
  </r>
  <r>
    <x v="3"/>
    <x v="22"/>
    <x v="0"/>
    <x v="10"/>
    <n v="0"/>
    <n v="200"/>
    <n v="0"/>
    <n v="0"/>
    <n v="0"/>
    <n v="0"/>
    <n v="0"/>
    <n v="0"/>
    <n v="0"/>
  </r>
  <r>
    <x v="3"/>
    <x v="22"/>
    <x v="1"/>
    <x v="0"/>
    <n v="0"/>
    <n v="200"/>
    <n v="0"/>
    <n v="-2.0000000000000002E-5"/>
    <n v="-1.0000000000000001E-5"/>
    <n v="0"/>
    <n v="-1.0000000000000001E-5"/>
    <n v="-8.0000000000000007E-5"/>
    <n v="0"/>
  </r>
  <r>
    <x v="3"/>
    <x v="22"/>
    <x v="1"/>
    <x v="1"/>
    <n v="1.58"/>
    <n v="200"/>
    <n v="0"/>
    <n v="7.6800000000000002E-3"/>
    <n v="1.98E-3"/>
    <n v="1.2600000000000001E-3"/>
    <n v="4.9100000000000003E-3"/>
    <n v="2.5579999999999999E-2"/>
    <n v="0"/>
  </r>
  <r>
    <x v="3"/>
    <x v="22"/>
    <x v="1"/>
    <x v="2"/>
    <n v="0"/>
    <n v="200"/>
    <n v="0"/>
    <n v="0"/>
    <n v="0"/>
    <n v="0"/>
    <n v="0"/>
    <n v="0"/>
    <n v="0"/>
  </r>
  <r>
    <x v="3"/>
    <x v="22"/>
    <x v="1"/>
    <x v="3"/>
    <n v="0"/>
    <n v="200"/>
    <n v="0"/>
    <n v="0"/>
    <n v="0"/>
    <n v="0"/>
    <n v="0"/>
    <n v="0"/>
    <n v="0"/>
  </r>
  <r>
    <x v="3"/>
    <x v="22"/>
    <x v="1"/>
    <x v="4"/>
    <n v="0"/>
    <n v="200"/>
    <n v="0"/>
    <n v="0"/>
    <n v="0"/>
    <n v="0"/>
    <n v="0"/>
    <n v="0"/>
    <n v="0"/>
  </r>
  <r>
    <x v="3"/>
    <x v="22"/>
    <x v="1"/>
    <x v="5"/>
    <n v="0"/>
    <n v="200"/>
    <n v="0"/>
    <n v="0"/>
    <n v="0"/>
    <n v="0"/>
    <n v="0"/>
    <n v="0"/>
    <n v="0"/>
  </r>
  <r>
    <x v="3"/>
    <x v="22"/>
    <x v="1"/>
    <x v="6"/>
    <n v="0"/>
    <n v="200"/>
    <n v="0"/>
    <n v="0"/>
    <n v="0"/>
    <n v="0"/>
    <n v="0"/>
    <n v="0"/>
    <n v="0"/>
  </r>
  <r>
    <x v="3"/>
    <x v="22"/>
    <x v="1"/>
    <x v="7"/>
    <n v="0"/>
    <n v="200"/>
    <n v="0"/>
    <n v="0"/>
    <n v="0"/>
    <n v="0"/>
    <n v="0"/>
    <n v="0"/>
    <n v="0"/>
  </r>
  <r>
    <x v="3"/>
    <x v="22"/>
    <x v="1"/>
    <x v="8"/>
    <n v="0"/>
    <n v="200"/>
    <n v="0"/>
    <n v="0"/>
    <n v="0"/>
    <n v="0"/>
    <n v="0"/>
    <n v="0"/>
    <n v="0"/>
  </r>
  <r>
    <x v="3"/>
    <x v="22"/>
    <x v="1"/>
    <x v="9"/>
    <n v="0"/>
    <n v="200"/>
    <n v="0"/>
    <n v="0"/>
    <n v="0"/>
    <n v="0"/>
    <n v="0"/>
    <n v="0"/>
    <n v="0"/>
  </r>
  <r>
    <x v="3"/>
    <x v="22"/>
    <x v="1"/>
    <x v="10"/>
    <n v="0"/>
    <n v="200"/>
    <n v="0"/>
    <n v="0"/>
    <n v="0"/>
    <n v="0"/>
    <n v="0"/>
    <n v="0"/>
    <n v="0"/>
  </r>
  <r>
    <x v="3"/>
    <x v="22"/>
    <x v="2"/>
    <x v="0"/>
    <n v="0"/>
    <n v="200"/>
    <n v="0"/>
    <n v="0"/>
    <n v="0"/>
    <n v="0"/>
    <n v="0"/>
    <n v="0"/>
    <n v="0"/>
  </r>
  <r>
    <x v="3"/>
    <x v="22"/>
    <x v="2"/>
    <x v="1"/>
    <n v="95.38"/>
    <n v="200"/>
    <n v="0"/>
    <n v="0.46373999999999999"/>
    <n v="0.14229"/>
    <n v="9.1980000000000006E-2"/>
    <n v="0.30820999999999998"/>
    <n v="1.5458000000000001"/>
    <n v="0"/>
  </r>
  <r>
    <x v="3"/>
    <x v="22"/>
    <x v="2"/>
    <x v="2"/>
    <n v="0"/>
    <n v="200"/>
    <n v="0"/>
    <n v="0"/>
    <n v="0"/>
    <n v="0"/>
    <n v="0"/>
    <n v="0"/>
    <n v="0"/>
  </r>
  <r>
    <x v="3"/>
    <x v="22"/>
    <x v="2"/>
    <x v="3"/>
    <n v="0"/>
    <n v="200"/>
    <n v="0"/>
    <n v="0"/>
    <n v="0"/>
    <n v="0"/>
    <n v="0"/>
    <n v="0"/>
    <n v="0"/>
  </r>
  <r>
    <x v="3"/>
    <x v="22"/>
    <x v="2"/>
    <x v="4"/>
    <n v="0"/>
    <n v="200"/>
    <n v="0"/>
    <n v="0"/>
    <n v="0"/>
    <n v="0"/>
    <n v="0"/>
    <n v="0"/>
    <n v="0"/>
  </r>
  <r>
    <x v="3"/>
    <x v="22"/>
    <x v="2"/>
    <x v="5"/>
    <n v="0"/>
    <n v="200"/>
    <n v="0"/>
    <n v="0"/>
    <n v="0"/>
    <n v="0"/>
    <n v="0"/>
    <n v="0"/>
    <n v="0"/>
  </r>
  <r>
    <x v="3"/>
    <x v="22"/>
    <x v="2"/>
    <x v="6"/>
    <n v="0"/>
    <n v="200"/>
    <n v="0"/>
    <n v="0"/>
    <n v="0"/>
    <n v="0"/>
    <n v="0"/>
    <n v="0"/>
    <n v="0"/>
  </r>
  <r>
    <x v="3"/>
    <x v="22"/>
    <x v="2"/>
    <x v="7"/>
    <n v="0"/>
    <n v="200"/>
    <n v="0"/>
    <n v="0"/>
    <n v="0"/>
    <n v="0"/>
    <n v="0"/>
    <n v="0"/>
    <n v="0"/>
  </r>
  <r>
    <x v="3"/>
    <x v="22"/>
    <x v="2"/>
    <x v="8"/>
    <n v="0"/>
    <n v="200"/>
    <n v="0"/>
    <n v="0"/>
    <n v="0"/>
    <n v="0"/>
    <n v="0"/>
    <n v="0"/>
    <n v="0"/>
  </r>
  <r>
    <x v="3"/>
    <x v="22"/>
    <x v="2"/>
    <x v="9"/>
    <n v="0"/>
    <n v="200"/>
    <n v="0"/>
    <n v="0"/>
    <n v="0"/>
    <n v="0"/>
    <n v="0"/>
    <n v="0"/>
    <n v="0"/>
  </r>
  <r>
    <x v="3"/>
    <x v="22"/>
    <x v="2"/>
    <x v="10"/>
    <n v="0"/>
    <n v="200"/>
    <n v="0"/>
    <n v="0"/>
    <n v="0"/>
    <n v="0"/>
    <n v="0"/>
    <n v="0"/>
    <n v="0"/>
  </r>
  <r>
    <x v="3"/>
    <x v="22"/>
    <x v="3"/>
    <x v="0"/>
    <n v="0"/>
    <n v="200"/>
    <n v="0"/>
    <n v="0"/>
    <n v="0"/>
    <n v="0"/>
    <n v="0"/>
    <n v="0"/>
    <n v="0"/>
  </r>
  <r>
    <x v="3"/>
    <x v="22"/>
    <x v="3"/>
    <x v="1"/>
    <n v="131.4"/>
    <n v="200"/>
    <n v="0"/>
    <n v="0.63888"/>
    <n v="0.20415"/>
    <n v="4.428E-2"/>
    <n v="0.30864999999999998"/>
    <n v="2.1295899999999999"/>
    <n v="0"/>
  </r>
  <r>
    <x v="3"/>
    <x v="22"/>
    <x v="3"/>
    <x v="2"/>
    <n v="0"/>
    <n v="200"/>
    <n v="0"/>
    <n v="0"/>
    <n v="0"/>
    <n v="0"/>
    <n v="0"/>
    <n v="0"/>
    <n v="0"/>
  </r>
  <r>
    <x v="3"/>
    <x v="22"/>
    <x v="3"/>
    <x v="3"/>
    <n v="0"/>
    <n v="200"/>
    <n v="0"/>
    <n v="0"/>
    <n v="0"/>
    <n v="0"/>
    <n v="0"/>
    <n v="0"/>
    <n v="0"/>
  </r>
  <r>
    <x v="3"/>
    <x v="22"/>
    <x v="3"/>
    <x v="4"/>
    <n v="0"/>
    <n v="200"/>
    <n v="0"/>
    <n v="0"/>
    <n v="0"/>
    <n v="0"/>
    <n v="0"/>
    <n v="0"/>
    <n v="0"/>
  </r>
  <r>
    <x v="3"/>
    <x v="22"/>
    <x v="3"/>
    <x v="5"/>
    <n v="0"/>
    <n v="200"/>
    <n v="0"/>
    <n v="0"/>
    <n v="0"/>
    <n v="0"/>
    <n v="0"/>
    <n v="0"/>
    <n v="0"/>
  </r>
  <r>
    <x v="3"/>
    <x v="22"/>
    <x v="3"/>
    <x v="6"/>
    <n v="0"/>
    <n v="200"/>
    <n v="0"/>
    <n v="0"/>
    <n v="0"/>
    <n v="0"/>
    <n v="0"/>
    <n v="0"/>
    <n v="0"/>
  </r>
  <r>
    <x v="3"/>
    <x v="22"/>
    <x v="3"/>
    <x v="7"/>
    <n v="0"/>
    <n v="200"/>
    <n v="0"/>
    <n v="0"/>
    <n v="0"/>
    <n v="0"/>
    <n v="0"/>
    <n v="0"/>
    <n v="0"/>
  </r>
  <r>
    <x v="3"/>
    <x v="22"/>
    <x v="3"/>
    <x v="8"/>
    <n v="0"/>
    <n v="200"/>
    <n v="0"/>
    <n v="0"/>
    <n v="0"/>
    <n v="0"/>
    <n v="0"/>
    <n v="0"/>
    <n v="0"/>
  </r>
  <r>
    <x v="3"/>
    <x v="22"/>
    <x v="3"/>
    <x v="9"/>
    <n v="0"/>
    <n v="200"/>
    <n v="0"/>
    <n v="0"/>
    <n v="0"/>
    <n v="0"/>
    <n v="0"/>
    <n v="0"/>
    <n v="0"/>
  </r>
  <r>
    <x v="3"/>
    <x v="22"/>
    <x v="3"/>
    <x v="10"/>
    <n v="0.02"/>
    <n v="200"/>
    <n v="0"/>
    <n v="1.1E-4"/>
    <n v="9.0000000000000006E-5"/>
    <n v="0"/>
    <n v="1.0000000000000001E-5"/>
    <n v="3.8000000000000002E-4"/>
    <n v="0"/>
  </r>
  <r>
    <x v="3"/>
    <x v="22"/>
    <x v="4"/>
    <x v="0"/>
    <n v="0"/>
    <n v="200"/>
    <n v="0"/>
    <n v="0"/>
    <n v="0"/>
    <n v="0"/>
    <n v="0"/>
    <n v="0"/>
    <n v="0"/>
  </r>
  <r>
    <x v="3"/>
    <x v="22"/>
    <x v="4"/>
    <x v="1"/>
    <n v="52.1"/>
    <n v="200"/>
    <n v="0"/>
    <n v="0.25330999999999998"/>
    <n v="7.689E-2"/>
    <n v="2.869E-2"/>
    <n v="3.0099999999999998E-2"/>
    <n v="0.84436"/>
    <n v="0"/>
  </r>
  <r>
    <x v="3"/>
    <x v="22"/>
    <x v="4"/>
    <x v="2"/>
    <n v="0"/>
    <n v="200"/>
    <n v="0"/>
    <n v="0"/>
    <n v="0"/>
    <n v="0"/>
    <n v="0"/>
    <n v="0"/>
    <n v="0"/>
  </r>
  <r>
    <x v="3"/>
    <x v="22"/>
    <x v="4"/>
    <x v="3"/>
    <n v="0"/>
    <n v="200"/>
    <n v="0"/>
    <n v="0"/>
    <n v="0"/>
    <n v="0"/>
    <n v="0"/>
    <n v="0"/>
    <n v="0"/>
  </r>
  <r>
    <x v="3"/>
    <x v="22"/>
    <x v="4"/>
    <x v="4"/>
    <n v="0"/>
    <n v="200"/>
    <n v="0"/>
    <n v="0"/>
    <n v="0"/>
    <n v="0"/>
    <n v="0"/>
    <n v="0"/>
    <n v="0"/>
  </r>
  <r>
    <x v="3"/>
    <x v="22"/>
    <x v="4"/>
    <x v="5"/>
    <n v="0"/>
    <n v="200"/>
    <n v="0"/>
    <n v="0"/>
    <n v="0"/>
    <n v="0"/>
    <n v="0"/>
    <n v="0"/>
    <n v="0"/>
  </r>
  <r>
    <x v="3"/>
    <x v="22"/>
    <x v="4"/>
    <x v="6"/>
    <n v="0.13"/>
    <n v="200"/>
    <n v="0"/>
    <n v="6.3000000000000003E-4"/>
    <n v="0"/>
    <n v="1.0000000000000001E-5"/>
    <n v="1.7000000000000001E-4"/>
    <n v="2.1099999999999999E-3"/>
    <n v="0"/>
  </r>
  <r>
    <x v="3"/>
    <x v="22"/>
    <x v="4"/>
    <x v="7"/>
    <n v="0"/>
    <n v="200"/>
    <n v="0"/>
    <n v="0"/>
    <n v="0"/>
    <n v="0"/>
    <n v="0"/>
    <n v="0"/>
    <n v="0"/>
  </r>
  <r>
    <x v="3"/>
    <x v="22"/>
    <x v="4"/>
    <x v="8"/>
    <n v="0"/>
    <n v="200"/>
    <n v="0"/>
    <n v="0"/>
    <n v="0"/>
    <n v="0"/>
    <n v="0"/>
    <n v="0"/>
    <n v="0"/>
  </r>
  <r>
    <x v="3"/>
    <x v="22"/>
    <x v="4"/>
    <x v="9"/>
    <n v="0"/>
    <n v="200"/>
    <n v="0"/>
    <n v="0"/>
    <n v="0"/>
    <n v="0"/>
    <n v="0"/>
    <n v="0"/>
    <n v="0"/>
  </r>
  <r>
    <x v="3"/>
    <x v="22"/>
    <x v="4"/>
    <x v="10"/>
    <n v="0"/>
    <n v="200"/>
    <n v="0"/>
    <n v="0"/>
    <n v="0"/>
    <n v="0"/>
    <n v="0"/>
    <n v="0"/>
    <n v="0"/>
  </r>
  <r>
    <x v="3"/>
    <x v="22"/>
    <x v="5"/>
    <x v="0"/>
    <n v="0"/>
    <n v="200"/>
    <n v="0"/>
    <n v="0"/>
    <n v="0"/>
    <n v="0"/>
    <n v="0"/>
    <n v="0"/>
    <n v="0"/>
  </r>
  <r>
    <x v="3"/>
    <x v="22"/>
    <x v="5"/>
    <x v="1"/>
    <n v="-0.01"/>
    <n v="200"/>
    <n v="0"/>
    <n v="-4.0000000000000003E-5"/>
    <n v="-1.0000000000000001E-5"/>
    <n v="0"/>
    <n v="-1.0000000000000001E-5"/>
    <n v="-1.2E-4"/>
    <n v="0"/>
  </r>
  <r>
    <x v="3"/>
    <x v="22"/>
    <x v="5"/>
    <x v="2"/>
    <n v="0"/>
    <n v="200"/>
    <n v="0"/>
    <n v="0"/>
    <n v="0"/>
    <n v="0"/>
    <n v="0"/>
    <n v="0"/>
    <n v="0"/>
  </r>
  <r>
    <x v="3"/>
    <x v="22"/>
    <x v="5"/>
    <x v="3"/>
    <n v="0"/>
    <n v="200"/>
    <n v="0"/>
    <n v="0"/>
    <n v="0"/>
    <n v="0"/>
    <n v="0"/>
    <n v="0"/>
    <n v="0"/>
  </r>
  <r>
    <x v="3"/>
    <x v="22"/>
    <x v="5"/>
    <x v="4"/>
    <n v="0"/>
    <n v="200"/>
    <n v="0"/>
    <n v="0"/>
    <n v="0"/>
    <n v="0"/>
    <n v="0"/>
    <n v="0"/>
    <n v="0"/>
  </r>
  <r>
    <x v="3"/>
    <x v="22"/>
    <x v="5"/>
    <x v="5"/>
    <n v="0"/>
    <n v="200"/>
    <n v="0"/>
    <n v="0"/>
    <n v="0"/>
    <n v="0"/>
    <n v="0"/>
    <n v="0"/>
    <n v="0"/>
  </r>
  <r>
    <x v="3"/>
    <x v="22"/>
    <x v="5"/>
    <x v="6"/>
    <n v="0"/>
    <n v="200"/>
    <n v="0"/>
    <n v="0"/>
    <n v="0"/>
    <n v="0"/>
    <n v="0"/>
    <n v="0"/>
    <n v="0"/>
  </r>
  <r>
    <x v="3"/>
    <x v="22"/>
    <x v="5"/>
    <x v="7"/>
    <n v="0"/>
    <n v="200"/>
    <n v="0"/>
    <n v="0"/>
    <n v="0"/>
    <n v="0"/>
    <n v="0"/>
    <n v="0"/>
    <n v="0"/>
  </r>
  <r>
    <x v="3"/>
    <x v="22"/>
    <x v="5"/>
    <x v="8"/>
    <n v="0"/>
    <n v="200"/>
    <n v="0"/>
    <n v="0"/>
    <n v="0"/>
    <n v="0"/>
    <n v="0"/>
    <n v="0"/>
    <n v="0"/>
  </r>
  <r>
    <x v="3"/>
    <x v="22"/>
    <x v="5"/>
    <x v="9"/>
    <n v="0"/>
    <n v="200"/>
    <n v="0"/>
    <n v="0"/>
    <n v="0"/>
    <n v="0"/>
    <n v="0"/>
    <n v="0"/>
    <n v="0"/>
  </r>
  <r>
    <x v="3"/>
    <x v="22"/>
    <x v="5"/>
    <x v="10"/>
    <n v="0"/>
    <n v="200"/>
    <n v="0"/>
    <n v="0"/>
    <n v="0"/>
    <n v="0"/>
    <n v="0"/>
    <n v="0"/>
    <n v="0"/>
  </r>
  <r>
    <x v="3"/>
    <x v="22"/>
    <x v="6"/>
    <x v="0"/>
    <n v="0"/>
    <n v="200"/>
    <n v="0"/>
    <n v="0"/>
    <n v="0"/>
    <n v="0"/>
    <n v="0"/>
    <n v="0"/>
    <n v="0"/>
  </r>
  <r>
    <x v="3"/>
    <x v="22"/>
    <x v="6"/>
    <x v="1"/>
    <n v="0"/>
    <n v="200"/>
    <n v="0"/>
    <n v="0"/>
    <n v="0"/>
    <n v="0"/>
    <n v="0"/>
    <n v="0"/>
    <n v="0"/>
  </r>
  <r>
    <x v="3"/>
    <x v="22"/>
    <x v="6"/>
    <x v="2"/>
    <n v="0"/>
    <n v="200"/>
    <n v="0"/>
    <n v="0"/>
    <n v="0"/>
    <n v="0"/>
    <n v="0"/>
    <n v="0"/>
    <n v="0"/>
  </r>
  <r>
    <x v="3"/>
    <x v="22"/>
    <x v="6"/>
    <x v="3"/>
    <n v="0"/>
    <n v="200"/>
    <n v="0"/>
    <n v="0"/>
    <n v="0"/>
    <n v="0"/>
    <n v="0"/>
    <n v="0"/>
    <n v="0"/>
  </r>
  <r>
    <x v="3"/>
    <x v="22"/>
    <x v="6"/>
    <x v="4"/>
    <n v="0"/>
    <n v="200"/>
    <n v="0"/>
    <n v="0"/>
    <n v="0"/>
    <n v="0"/>
    <n v="0"/>
    <n v="0"/>
    <n v="0"/>
  </r>
  <r>
    <x v="3"/>
    <x v="22"/>
    <x v="6"/>
    <x v="5"/>
    <n v="0"/>
    <n v="200"/>
    <n v="0"/>
    <n v="0"/>
    <n v="0"/>
    <n v="0"/>
    <n v="0"/>
    <n v="0"/>
    <n v="0"/>
  </r>
  <r>
    <x v="3"/>
    <x v="22"/>
    <x v="6"/>
    <x v="6"/>
    <n v="0"/>
    <n v="200"/>
    <n v="0"/>
    <n v="0"/>
    <n v="0"/>
    <n v="0"/>
    <n v="0"/>
    <n v="0"/>
    <n v="0"/>
  </r>
  <r>
    <x v="3"/>
    <x v="22"/>
    <x v="6"/>
    <x v="7"/>
    <n v="0"/>
    <n v="200"/>
    <n v="0"/>
    <n v="0"/>
    <n v="0"/>
    <n v="0"/>
    <n v="0"/>
    <n v="0"/>
    <n v="0"/>
  </r>
  <r>
    <x v="3"/>
    <x v="22"/>
    <x v="6"/>
    <x v="8"/>
    <n v="0"/>
    <n v="200"/>
    <n v="0"/>
    <n v="0"/>
    <n v="0"/>
    <n v="0"/>
    <n v="0"/>
    <n v="0"/>
    <n v="0"/>
  </r>
  <r>
    <x v="3"/>
    <x v="22"/>
    <x v="6"/>
    <x v="9"/>
    <n v="0"/>
    <n v="200"/>
    <n v="0"/>
    <n v="0"/>
    <n v="0"/>
    <n v="0"/>
    <n v="0"/>
    <n v="0"/>
    <n v="0"/>
  </r>
  <r>
    <x v="3"/>
    <x v="22"/>
    <x v="6"/>
    <x v="10"/>
    <n v="0"/>
    <n v="200"/>
    <n v="0"/>
    <n v="0"/>
    <n v="0"/>
    <n v="0"/>
    <n v="0"/>
    <n v="0"/>
    <n v="0"/>
  </r>
  <r>
    <x v="3"/>
    <x v="22"/>
    <x v="7"/>
    <x v="0"/>
    <n v="0"/>
    <n v="200"/>
    <n v="0"/>
    <n v="0"/>
    <n v="0"/>
    <n v="0"/>
    <n v="0"/>
    <n v="0"/>
    <n v="0"/>
  </r>
  <r>
    <x v="3"/>
    <x v="22"/>
    <x v="7"/>
    <x v="1"/>
    <n v="0"/>
    <n v="200"/>
    <n v="0"/>
    <n v="0"/>
    <n v="0"/>
    <n v="0"/>
    <n v="0"/>
    <n v="0"/>
    <n v="0"/>
  </r>
  <r>
    <x v="3"/>
    <x v="22"/>
    <x v="7"/>
    <x v="2"/>
    <n v="0"/>
    <n v="200"/>
    <n v="0"/>
    <n v="0"/>
    <n v="0"/>
    <n v="0"/>
    <n v="0"/>
    <n v="0"/>
    <n v="0"/>
  </r>
  <r>
    <x v="3"/>
    <x v="22"/>
    <x v="7"/>
    <x v="3"/>
    <n v="0"/>
    <n v="200"/>
    <n v="0"/>
    <n v="0"/>
    <n v="0"/>
    <n v="0"/>
    <n v="0"/>
    <n v="0"/>
    <n v="0"/>
  </r>
  <r>
    <x v="3"/>
    <x v="22"/>
    <x v="7"/>
    <x v="4"/>
    <n v="0"/>
    <n v="200"/>
    <n v="0"/>
    <n v="0"/>
    <n v="0"/>
    <n v="0"/>
    <n v="0"/>
    <n v="0"/>
    <n v="0"/>
  </r>
  <r>
    <x v="3"/>
    <x v="22"/>
    <x v="7"/>
    <x v="5"/>
    <n v="0"/>
    <n v="200"/>
    <n v="0"/>
    <n v="0"/>
    <n v="0"/>
    <n v="0"/>
    <n v="0"/>
    <n v="0"/>
    <n v="0"/>
  </r>
  <r>
    <x v="3"/>
    <x v="22"/>
    <x v="7"/>
    <x v="6"/>
    <n v="0"/>
    <n v="200"/>
    <n v="0"/>
    <n v="0"/>
    <n v="0"/>
    <n v="0"/>
    <n v="0"/>
    <n v="0"/>
    <n v="0"/>
  </r>
  <r>
    <x v="3"/>
    <x v="22"/>
    <x v="7"/>
    <x v="7"/>
    <n v="0"/>
    <n v="200"/>
    <n v="0"/>
    <n v="0"/>
    <n v="0"/>
    <n v="0"/>
    <n v="0"/>
    <n v="0"/>
    <n v="0"/>
  </r>
  <r>
    <x v="3"/>
    <x v="22"/>
    <x v="7"/>
    <x v="8"/>
    <n v="0"/>
    <n v="200"/>
    <n v="0"/>
    <n v="0"/>
    <n v="0"/>
    <n v="0"/>
    <n v="0"/>
    <n v="0"/>
    <n v="0"/>
  </r>
  <r>
    <x v="3"/>
    <x v="22"/>
    <x v="7"/>
    <x v="9"/>
    <n v="0"/>
    <n v="200"/>
    <n v="0"/>
    <n v="0"/>
    <n v="0"/>
    <n v="0"/>
    <n v="0"/>
    <n v="0"/>
    <n v="0"/>
  </r>
  <r>
    <x v="3"/>
    <x v="22"/>
    <x v="7"/>
    <x v="10"/>
    <n v="0"/>
    <n v="200"/>
    <n v="0"/>
    <n v="0"/>
    <n v="0"/>
    <n v="0"/>
    <n v="0"/>
    <n v="0"/>
    <n v="0"/>
  </r>
  <r>
    <x v="3"/>
    <x v="22"/>
    <x v="8"/>
    <x v="0"/>
    <n v="0"/>
    <n v="200"/>
    <n v="0"/>
    <n v="0"/>
    <n v="0"/>
    <n v="0"/>
    <n v="0"/>
    <n v="0"/>
    <n v="0"/>
  </r>
  <r>
    <x v="3"/>
    <x v="22"/>
    <x v="8"/>
    <x v="1"/>
    <n v="29.21"/>
    <n v="200"/>
    <n v="0"/>
    <n v="0.14199999999999999"/>
    <n v="0.1057"/>
    <n v="5.1999999999999998E-3"/>
    <n v="1.8380000000000001E-2"/>
    <n v="0.47332999999999997"/>
    <n v="0"/>
  </r>
  <r>
    <x v="3"/>
    <x v="22"/>
    <x v="8"/>
    <x v="2"/>
    <n v="0"/>
    <n v="200"/>
    <n v="0"/>
    <n v="0"/>
    <n v="0"/>
    <n v="0"/>
    <n v="0"/>
    <n v="0"/>
    <n v="0"/>
  </r>
  <r>
    <x v="3"/>
    <x v="22"/>
    <x v="8"/>
    <x v="3"/>
    <n v="0"/>
    <n v="200"/>
    <n v="0"/>
    <n v="0"/>
    <n v="0"/>
    <n v="0"/>
    <n v="0"/>
    <n v="0"/>
    <n v="0"/>
  </r>
  <r>
    <x v="3"/>
    <x v="22"/>
    <x v="8"/>
    <x v="4"/>
    <n v="0"/>
    <n v="200"/>
    <n v="0"/>
    <n v="0"/>
    <n v="0"/>
    <n v="0"/>
    <n v="0"/>
    <n v="0"/>
    <n v="0"/>
  </r>
  <r>
    <x v="3"/>
    <x v="22"/>
    <x v="8"/>
    <x v="5"/>
    <n v="0"/>
    <n v="200"/>
    <n v="0"/>
    <n v="0"/>
    <n v="0"/>
    <n v="0"/>
    <n v="0"/>
    <n v="0"/>
    <n v="0"/>
  </r>
  <r>
    <x v="3"/>
    <x v="22"/>
    <x v="8"/>
    <x v="6"/>
    <n v="47.22"/>
    <n v="200"/>
    <n v="0"/>
    <n v="0.22958000000000001"/>
    <n v="0"/>
    <n v="7.1440000000000003E-2"/>
    <n v="8.949E-2"/>
    <n v="0.76527000000000001"/>
    <n v="0"/>
  </r>
  <r>
    <x v="3"/>
    <x v="22"/>
    <x v="8"/>
    <x v="7"/>
    <n v="0"/>
    <n v="200"/>
    <n v="0"/>
    <n v="0"/>
    <n v="0"/>
    <n v="0"/>
    <n v="0"/>
    <n v="0"/>
    <n v="0"/>
  </r>
  <r>
    <x v="3"/>
    <x v="22"/>
    <x v="8"/>
    <x v="8"/>
    <n v="0"/>
    <n v="200"/>
    <n v="0"/>
    <n v="0"/>
    <n v="0"/>
    <n v="0"/>
    <n v="0"/>
    <n v="0"/>
    <n v="0"/>
  </r>
  <r>
    <x v="3"/>
    <x v="22"/>
    <x v="8"/>
    <x v="9"/>
    <n v="0"/>
    <n v="200"/>
    <n v="0"/>
    <n v="0"/>
    <n v="0"/>
    <n v="0"/>
    <n v="0"/>
    <n v="0"/>
    <n v="0"/>
  </r>
  <r>
    <x v="3"/>
    <x v="22"/>
    <x v="8"/>
    <x v="10"/>
    <n v="0"/>
    <n v="200"/>
    <n v="0"/>
    <n v="0"/>
    <n v="0"/>
    <n v="0"/>
    <n v="0"/>
    <n v="0"/>
    <n v="0"/>
  </r>
  <r>
    <x v="3"/>
    <x v="23"/>
    <x v="0"/>
    <x v="0"/>
    <n v="0"/>
    <n v="200"/>
    <n v="0"/>
    <n v="0"/>
    <n v="0"/>
    <n v="0"/>
    <n v="0"/>
    <n v="0"/>
    <n v="0"/>
  </r>
  <r>
    <x v="3"/>
    <x v="23"/>
    <x v="0"/>
    <x v="1"/>
    <n v="0"/>
    <n v="200"/>
    <n v="0"/>
    <n v="0"/>
    <n v="0"/>
    <n v="0"/>
    <n v="0"/>
    <n v="0"/>
    <n v="0"/>
  </r>
  <r>
    <x v="3"/>
    <x v="23"/>
    <x v="0"/>
    <x v="2"/>
    <n v="0"/>
    <n v="200"/>
    <n v="0"/>
    <n v="0"/>
    <n v="0"/>
    <n v="0"/>
    <n v="0"/>
    <n v="0"/>
    <n v="0"/>
  </r>
  <r>
    <x v="3"/>
    <x v="23"/>
    <x v="0"/>
    <x v="3"/>
    <n v="0"/>
    <n v="200"/>
    <n v="0"/>
    <n v="0"/>
    <n v="0"/>
    <n v="0"/>
    <n v="0"/>
    <n v="0"/>
    <n v="0"/>
  </r>
  <r>
    <x v="3"/>
    <x v="23"/>
    <x v="0"/>
    <x v="4"/>
    <n v="0"/>
    <n v="200"/>
    <n v="0"/>
    <n v="0"/>
    <n v="0"/>
    <n v="0"/>
    <n v="0"/>
    <n v="0"/>
    <n v="0"/>
  </r>
  <r>
    <x v="3"/>
    <x v="23"/>
    <x v="0"/>
    <x v="5"/>
    <n v="0"/>
    <n v="200"/>
    <n v="0"/>
    <n v="0"/>
    <n v="0"/>
    <n v="0"/>
    <n v="0"/>
    <n v="0"/>
    <n v="0"/>
  </r>
  <r>
    <x v="3"/>
    <x v="23"/>
    <x v="0"/>
    <x v="6"/>
    <n v="0"/>
    <n v="200"/>
    <n v="0"/>
    <n v="0"/>
    <n v="0"/>
    <n v="0"/>
    <n v="0"/>
    <n v="0"/>
    <n v="0"/>
  </r>
  <r>
    <x v="3"/>
    <x v="23"/>
    <x v="0"/>
    <x v="7"/>
    <n v="0"/>
    <n v="200"/>
    <n v="0"/>
    <n v="0"/>
    <n v="0"/>
    <n v="0"/>
    <n v="0"/>
    <n v="0"/>
    <n v="0"/>
  </r>
  <r>
    <x v="3"/>
    <x v="23"/>
    <x v="0"/>
    <x v="8"/>
    <n v="0"/>
    <n v="200"/>
    <n v="0"/>
    <n v="0"/>
    <n v="0"/>
    <n v="0"/>
    <n v="0"/>
    <n v="0"/>
    <n v="0"/>
  </r>
  <r>
    <x v="3"/>
    <x v="23"/>
    <x v="0"/>
    <x v="9"/>
    <n v="0"/>
    <n v="200"/>
    <n v="0"/>
    <n v="0"/>
    <n v="0"/>
    <n v="0"/>
    <n v="0"/>
    <n v="0"/>
    <n v="0"/>
  </r>
  <r>
    <x v="3"/>
    <x v="23"/>
    <x v="0"/>
    <x v="10"/>
    <n v="0"/>
    <n v="200"/>
    <n v="0"/>
    <n v="0"/>
    <n v="0"/>
    <n v="0"/>
    <n v="0"/>
    <n v="0"/>
    <n v="0"/>
  </r>
  <r>
    <x v="3"/>
    <x v="23"/>
    <x v="1"/>
    <x v="0"/>
    <n v="0"/>
    <n v="200"/>
    <n v="0"/>
    <n v="-2.0000000000000002E-5"/>
    <n v="-1.0000000000000001E-5"/>
    <n v="0"/>
    <n v="-1.0000000000000001E-5"/>
    <n v="-8.0000000000000007E-5"/>
    <n v="0"/>
  </r>
  <r>
    <x v="3"/>
    <x v="23"/>
    <x v="1"/>
    <x v="1"/>
    <n v="1.58"/>
    <n v="200"/>
    <n v="0"/>
    <n v="7.6800000000000002E-3"/>
    <n v="1.98E-3"/>
    <n v="1.2600000000000001E-3"/>
    <n v="4.9100000000000003E-3"/>
    <n v="2.5579999999999999E-2"/>
    <n v="0"/>
  </r>
  <r>
    <x v="3"/>
    <x v="23"/>
    <x v="1"/>
    <x v="2"/>
    <n v="0"/>
    <n v="200"/>
    <n v="0"/>
    <n v="0"/>
    <n v="0"/>
    <n v="0"/>
    <n v="0"/>
    <n v="0"/>
    <n v="0"/>
  </r>
  <r>
    <x v="3"/>
    <x v="23"/>
    <x v="1"/>
    <x v="3"/>
    <n v="0"/>
    <n v="200"/>
    <n v="0"/>
    <n v="0"/>
    <n v="0"/>
    <n v="0"/>
    <n v="0"/>
    <n v="0"/>
    <n v="0"/>
  </r>
  <r>
    <x v="3"/>
    <x v="23"/>
    <x v="1"/>
    <x v="4"/>
    <n v="0"/>
    <n v="200"/>
    <n v="0"/>
    <n v="0"/>
    <n v="0"/>
    <n v="0"/>
    <n v="0"/>
    <n v="0"/>
    <n v="0"/>
  </r>
  <r>
    <x v="3"/>
    <x v="23"/>
    <x v="1"/>
    <x v="5"/>
    <n v="0"/>
    <n v="200"/>
    <n v="0"/>
    <n v="0"/>
    <n v="0"/>
    <n v="0"/>
    <n v="0"/>
    <n v="0"/>
    <n v="0"/>
  </r>
  <r>
    <x v="3"/>
    <x v="23"/>
    <x v="1"/>
    <x v="6"/>
    <n v="0"/>
    <n v="200"/>
    <n v="0"/>
    <n v="0"/>
    <n v="0"/>
    <n v="0"/>
    <n v="0"/>
    <n v="0"/>
    <n v="0"/>
  </r>
  <r>
    <x v="3"/>
    <x v="23"/>
    <x v="1"/>
    <x v="7"/>
    <n v="0"/>
    <n v="200"/>
    <n v="0"/>
    <n v="0"/>
    <n v="0"/>
    <n v="0"/>
    <n v="0"/>
    <n v="0"/>
    <n v="0"/>
  </r>
  <r>
    <x v="3"/>
    <x v="23"/>
    <x v="1"/>
    <x v="8"/>
    <n v="0"/>
    <n v="200"/>
    <n v="0"/>
    <n v="0"/>
    <n v="0"/>
    <n v="0"/>
    <n v="0"/>
    <n v="0"/>
    <n v="0"/>
  </r>
  <r>
    <x v="3"/>
    <x v="23"/>
    <x v="1"/>
    <x v="9"/>
    <n v="0"/>
    <n v="200"/>
    <n v="0"/>
    <n v="0"/>
    <n v="0"/>
    <n v="0"/>
    <n v="0"/>
    <n v="0"/>
    <n v="0"/>
  </r>
  <r>
    <x v="3"/>
    <x v="23"/>
    <x v="1"/>
    <x v="10"/>
    <n v="0"/>
    <n v="200"/>
    <n v="0"/>
    <n v="0"/>
    <n v="0"/>
    <n v="0"/>
    <n v="0"/>
    <n v="0"/>
    <n v="0"/>
  </r>
  <r>
    <x v="3"/>
    <x v="23"/>
    <x v="2"/>
    <x v="0"/>
    <n v="0"/>
    <n v="200"/>
    <n v="0"/>
    <n v="0"/>
    <n v="0"/>
    <n v="0"/>
    <n v="0"/>
    <n v="0"/>
    <n v="0"/>
  </r>
  <r>
    <x v="3"/>
    <x v="23"/>
    <x v="2"/>
    <x v="1"/>
    <n v="95.38"/>
    <n v="200"/>
    <n v="0"/>
    <n v="0.46373999999999999"/>
    <n v="0.14229"/>
    <n v="9.1980000000000006E-2"/>
    <n v="0.30820999999999998"/>
    <n v="1.5458000000000001"/>
    <n v="0"/>
  </r>
  <r>
    <x v="3"/>
    <x v="23"/>
    <x v="2"/>
    <x v="2"/>
    <n v="0"/>
    <n v="200"/>
    <n v="0"/>
    <n v="0"/>
    <n v="0"/>
    <n v="0"/>
    <n v="0"/>
    <n v="0"/>
    <n v="0"/>
  </r>
  <r>
    <x v="3"/>
    <x v="23"/>
    <x v="2"/>
    <x v="3"/>
    <n v="0"/>
    <n v="200"/>
    <n v="0"/>
    <n v="0"/>
    <n v="0"/>
    <n v="0"/>
    <n v="0"/>
    <n v="0"/>
    <n v="0"/>
  </r>
  <r>
    <x v="3"/>
    <x v="23"/>
    <x v="2"/>
    <x v="4"/>
    <n v="0"/>
    <n v="200"/>
    <n v="0"/>
    <n v="0"/>
    <n v="0"/>
    <n v="0"/>
    <n v="0"/>
    <n v="0"/>
    <n v="0"/>
  </r>
  <r>
    <x v="3"/>
    <x v="23"/>
    <x v="2"/>
    <x v="5"/>
    <n v="0"/>
    <n v="200"/>
    <n v="0"/>
    <n v="0"/>
    <n v="0"/>
    <n v="0"/>
    <n v="0"/>
    <n v="0"/>
    <n v="0"/>
  </r>
  <r>
    <x v="3"/>
    <x v="23"/>
    <x v="2"/>
    <x v="6"/>
    <n v="0"/>
    <n v="200"/>
    <n v="0"/>
    <n v="0"/>
    <n v="0"/>
    <n v="0"/>
    <n v="0"/>
    <n v="0"/>
    <n v="0"/>
  </r>
  <r>
    <x v="3"/>
    <x v="23"/>
    <x v="2"/>
    <x v="7"/>
    <n v="0"/>
    <n v="200"/>
    <n v="0"/>
    <n v="0"/>
    <n v="0"/>
    <n v="0"/>
    <n v="0"/>
    <n v="0"/>
    <n v="0"/>
  </r>
  <r>
    <x v="3"/>
    <x v="23"/>
    <x v="2"/>
    <x v="8"/>
    <n v="0"/>
    <n v="200"/>
    <n v="0"/>
    <n v="0"/>
    <n v="0"/>
    <n v="0"/>
    <n v="0"/>
    <n v="0"/>
    <n v="0"/>
  </r>
  <r>
    <x v="3"/>
    <x v="23"/>
    <x v="2"/>
    <x v="9"/>
    <n v="0"/>
    <n v="200"/>
    <n v="0"/>
    <n v="0"/>
    <n v="0"/>
    <n v="0"/>
    <n v="0"/>
    <n v="0"/>
    <n v="0"/>
  </r>
  <r>
    <x v="3"/>
    <x v="23"/>
    <x v="2"/>
    <x v="10"/>
    <n v="0"/>
    <n v="200"/>
    <n v="0"/>
    <n v="0"/>
    <n v="0"/>
    <n v="0"/>
    <n v="0"/>
    <n v="0"/>
    <n v="0"/>
  </r>
  <r>
    <x v="3"/>
    <x v="23"/>
    <x v="3"/>
    <x v="0"/>
    <n v="0"/>
    <n v="200"/>
    <n v="0"/>
    <n v="0"/>
    <n v="0"/>
    <n v="0"/>
    <n v="0"/>
    <n v="0"/>
    <n v="0"/>
  </r>
  <r>
    <x v="3"/>
    <x v="23"/>
    <x v="3"/>
    <x v="1"/>
    <n v="131.4"/>
    <n v="200"/>
    <n v="0"/>
    <n v="0.63888"/>
    <n v="0.20415"/>
    <n v="4.428E-2"/>
    <n v="0.30864999999999998"/>
    <n v="2.1295899999999999"/>
    <n v="0"/>
  </r>
  <r>
    <x v="3"/>
    <x v="23"/>
    <x v="3"/>
    <x v="2"/>
    <n v="0"/>
    <n v="200"/>
    <n v="0"/>
    <n v="0"/>
    <n v="0"/>
    <n v="0"/>
    <n v="0"/>
    <n v="0"/>
    <n v="0"/>
  </r>
  <r>
    <x v="3"/>
    <x v="23"/>
    <x v="3"/>
    <x v="3"/>
    <n v="0"/>
    <n v="200"/>
    <n v="0"/>
    <n v="0"/>
    <n v="0"/>
    <n v="0"/>
    <n v="0"/>
    <n v="0"/>
    <n v="0"/>
  </r>
  <r>
    <x v="3"/>
    <x v="23"/>
    <x v="3"/>
    <x v="4"/>
    <n v="0"/>
    <n v="200"/>
    <n v="0"/>
    <n v="0"/>
    <n v="0"/>
    <n v="0"/>
    <n v="0"/>
    <n v="0"/>
    <n v="0"/>
  </r>
  <r>
    <x v="3"/>
    <x v="23"/>
    <x v="3"/>
    <x v="5"/>
    <n v="0"/>
    <n v="200"/>
    <n v="0"/>
    <n v="0"/>
    <n v="0"/>
    <n v="0"/>
    <n v="0"/>
    <n v="0"/>
    <n v="0"/>
  </r>
  <r>
    <x v="3"/>
    <x v="23"/>
    <x v="3"/>
    <x v="6"/>
    <n v="0"/>
    <n v="200"/>
    <n v="0"/>
    <n v="0"/>
    <n v="0"/>
    <n v="0"/>
    <n v="0"/>
    <n v="0"/>
    <n v="0"/>
  </r>
  <r>
    <x v="3"/>
    <x v="23"/>
    <x v="3"/>
    <x v="7"/>
    <n v="0"/>
    <n v="200"/>
    <n v="0"/>
    <n v="0"/>
    <n v="0"/>
    <n v="0"/>
    <n v="0"/>
    <n v="0"/>
    <n v="0"/>
  </r>
  <r>
    <x v="3"/>
    <x v="23"/>
    <x v="3"/>
    <x v="8"/>
    <n v="0"/>
    <n v="200"/>
    <n v="0"/>
    <n v="0"/>
    <n v="0"/>
    <n v="0"/>
    <n v="0"/>
    <n v="0"/>
    <n v="0"/>
  </r>
  <r>
    <x v="3"/>
    <x v="23"/>
    <x v="3"/>
    <x v="9"/>
    <n v="0"/>
    <n v="200"/>
    <n v="0"/>
    <n v="0"/>
    <n v="0"/>
    <n v="0"/>
    <n v="0"/>
    <n v="0"/>
    <n v="0"/>
  </r>
  <r>
    <x v="3"/>
    <x v="23"/>
    <x v="3"/>
    <x v="10"/>
    <n v="0.02"/>
    <n v="200"/>
    <n v="0"/>
    <n v="1.1E-4"/>
    <n v="9.0000000000000006E-5"/>
    <n v="0"/>
    <n v="1.0000000000000001E-5"/>
    <n v="3.8000000000000002E-4"/>
    <n v="0"/>
  </r>
  <r>
    <x v="3"/>
    <x v="23"/>
    <x v="4"/>
    <x v="0"/>
    <n v="0"/>
    <n v="200"/>
    <n v="0"/>
    <n v="0"/>
    <n v="0"/>
    <n v="0"/>
    <n v="0"/>
    <n v="0"/>
    <n v="0"/>
  </r>
  <r>
    <x v="3"/>
    <x v="23"/>
    <x v="4"/>
    <x v="1"/>
    <n v="52.1"/>
    <n v="200"/>
    <n v="0"/>
    <n v="0.25330999999999998"/>
    <n v="7.689E-2"/>
    <n v="2.869E-2"/>
    <n v="3.0099999999999998E-2"/>
    <n v="0.84436"/>
    <n v="0"/>
  </r>
  <r>
    <x v="3"/>
    <x v="23"/>
    <x v="4"/>
    <x v="2"/>
    <n v="0"/>
    <n v="200"/>
    <n v="0"/>
    <n v="0"/>
    <n v="0"/>
    <n v="0"/>
    <n v="0"/>
    <n v="0"/>
    <n v="0"/>
  </r>
  <r>
    <x v="3"/>
    <x v="23"/>
    <x v="4"/>
    <x v="3"/>
    <n v="0"/>
    <n v="200"/>
    <n v="0"/>
    <n v="0"/>
    <n v="0"/>
    <n v="0"/>
    <n v="0"/>
    <n v="0"/>
    <n v="0"/>
  </r>
  <r>
    <x v="3"/>
    <x v="23"/>
    <x v="4"/>
    <x v="4"/>
    <n v="0"/>
    <n v="200"/>
    <n v="0"/>
    <n v="0"/>
    <n v="0"/>
    <n v="0"/>
    <n v="0"/>
    <n v="0"/>
    <n v="0"/>
  </r>
  <r>
    <x v="3"/>
    <x v="23"/>
    <x v="4"/>
    <x v="5"/>
    <n v="0"/>
    <n v="200"/>
    <n v="0"/>
    <n v="0"/>
    <n v="0"/>
    <n v="0"/>
    <n v="0"/>
    <n v="0"/>
    <n v="0"/>
  </r>
  <r>
    <x v="3"/>
    <x v="23"/>
    <x v="4"/>
    <x v="6"/>
    <n v="0.13"/>
    <n v="200"/>
    <n v="0"/>
    <n v="6.3000000000000003E-4"/>
    <n v="0"/>
    <n v="1.0000000000000001E-5"/>
    <n v="1.7000000000000001E-4"/>
    <n v="2.1099999999999999E-3"/>
    <n v="0"/>
  </r>
  <r>
    <x v="3"/>
    <x v="23"/>
    <x v="4"/>
    <x v="7"/>
    <n v="0"/>
    <n v="200"/>
    <n v="0"/>
    <n v="0"/>
    <n v="0"/>
    <n v="0"/>
    <n v="0"/>
    <n v="0"/>
    <n v="0"/>
  </r>
  <r>
    <x v="3"/>
    <x v="23"/>
    <x v="4"/>
    <x v="8"/>
    <n v="0"/>
    <n v="200"/>
    <n v="0"/>
    <n v="0"/>
    <n v="0"/>
    <n v="0"/>
    <n v="0"/>
    <n v="0"/>
    <n v="0"/>
  </r>
  <r>
    <x v="3"/>
    <x v="23"/>
    <x v="4"/>
    <x v="9"/>
    <n v="0"/>
    <n v="200"/>
    <n v="0"/>
    <n v="0"/>
    <n v="0"/>
    <n v="0"/>
    <n v="0"/>
    <n v="0"/>
    <n v="0"/>
  </r>
  <r>
    <x v="3"/>
    <x v="23"/>
    <x v="4"/>
    <x v="10"/>
    <n v="0"/>
    <n v="200"/>
    <n v="0"/>
    <n v="0"/>
    <n v="0"/>
    <n v="0"/>
    <n v="0"/>
    <n v="0"/>
    <n v="0"/>
  </r>
  <r>
    <x v="3"/>
    <x v="23"/>
    <x v="5"/>
    <x v="0"/>
    <n v="0"/>
    <n v="200"/>
    <n v="0"/>
    <n v="0"/>
    <n v="0"/>
    <n v="0"/>
    <n v="0"/>
    <n v="0"/>
    <n v="0"/>
  </r>
  <r>
    <x v="3"/>
    <x v="23"/>
    <x v="5"/>
    <x v="1"/>
    <n v="-0.01"/>
    <n v="200"/>
    <n v="0"/>
    <n v="-4.0000000000000003E-5"/>
    <n v="-1.0000000000000001E-5"/>
    <n v="0"/>
    <n v="-1.0000000000000001E-5"/>
    <n v="-1.2E-4"/>
    <n v="0"/>
  </r>
  <r>
    <x v="3"/>
    <x v="23"/>
    <x v="5"/>
    <x v="2"/>
    <n v="0"/>
    <n v="200"/>
    <n v="0"/>
    <n v="0"/>
    <n v="0"/>
    <n v="0"/>
    <n v="0"/>
    <n v="0"/>
    <n v="0"/>
  </r>
  <r>
    <x v="3"/>
    <x v="23"/>
    <x v="5"/>
    <x v="3"/>
    <n v="0"/>
    <n v="200"/>
    <n v="0"/>
    <n v="0"/>
    <n v="0"/>
    <n v="0"/>
    <n v="0"/>
    <n v="0"/>
    <n v="0"/>
  </r>
  <r>
    <x v="3"/>
    <x v="23"/>
    <x v="5"/>
    <x v="4"/>
    <n v="0"/>
    <n v="200"/>
    <n v="0"/>
    <n v="0"/>
    <n v="0"/>
    <n v="0"/>
    <n v="0"/>
    <n v="0"/>
    <n v="0"/>
  </r>
  <r>
    <x v="3"/>
    <x v="23"/>
    <x v="5"/>
    <x v="5"/>
    <n v="0"/>
    <n v="200"/>
    <n v="0"/>
    <n v="0"/>
    <n v="0"/>
    <n v="0"/>
    <n v="0"/>
    <n v="0"/>
    <n v="0"/>
  </r>
  <r>
    <x v="3"/>
    <x v="23"/>
    <x v="5"/>
    <x v="6"/>
    <n v="0"/>
    <n v="200"/>
    <n v="0"/>
    <n v="0"/>
    <n v="0"/>
    <n v="0"/>
    <n v="0"/>
    <n v="0"/>
    <n v="0"/>
  </r>
  <r>
    <x v="3"/>
    <x v="23"/>
    <x v="5"/>
    <x v="7"/>
    <n v="0"/>
    <n v="200"/>
    <n v="0"/>
    <n v="0"/>
    <n v="0"/>
    <n v="0"/>
    <n v="0"/>
    <n v="0"/>
    <n v="0"/>
  </r>
  <r>
    <x v="3"/>
    <x v="23"/>
    <x v="5"/>
    <x v="8"/>
    <n v="0"/>
    <n v="200"/>
    <n v="0"/>
    <n v="0"/>
    <n v="0"/>
    <n v="0"/>
    <n v="0"/>
    <n v="0"/>
    <n v="0"/>
  </r>
  <r>
    <x v="3"/>
    <x v="23"/>
    <x v="5"/>
    <x v="9"/>
    <n v="0"/>
    <n v="200"/>
    <n v="0"/>
    <n v="0"/>
    <n v="0"/>
    <n v="0"/>
    <n v="0"/>
    <n v="0"/>
    <n v="0"/>
  </r>
  <r>
    <x v="3"/>
    <x v="23"/>
    <x v="5"/>
    <x v="10"/>
    <n v="0"/>
    <n v="200"/>
    <n v="0"/>
    <n v="0"/>
    <n v="0"/>
    <n v="0"/>
    <n v="0"/>
    <n v="0"/>
    <n v="0"/>
  </r>
  <r>
    <x v="3"/>
    <x v="23"/>
    <x v="6"/>
    <x v="0"/>
    <n v="0"/>
    <n v="200"/>
    <n v="0"/>
    <n v="0"/>
    <n v="0"/>
    <n v="0"/>
    <n v="0"/>
    <n v="0"/>
    <n v="0"/>
  </r>
  <r>
    <x v="3"/>
    <x v="23"/>
    <x v="6"/>
    <x v="1"/>
    <n v="0"/>
    <n v="200"/>
    <n v="0"/>
    <n v="0"/>
    <n v="0"/>
    <n v="0"/>
    <n v="0"/>
    <n v="0"/>
    <n v="0"/>
  </r>
  <r>
    <x v="3"/>
    <x v="23"/>
    <x v="6"/>
    <x v="2"/>
    <n v="0"/>
    <n v="200"/>
    <n v="0"/>
    <n v="0"/>
    <n v="0"/>
    <n v="0"/>
    <n v="0"/>
    <n v="0"/>
    <n v="0"/>
  </r>
  <r>
    <x v="3"/>
    <x v="23"/>
    <x v="6"/>
    <x v="3"/>
    <n v="0"/>
    <n v="200"/>
    <n v="0"/>
    <n v="0"/>
    <n v="0"/>
    <n v="0"/>
    <n v="0"/>
    <n v="0"/>
    <n v="0"/>
  </r>
  <r>
    <x v="3"/>
    <x v="23"/>
    <x v="6"/>
    <x v="4"/>
    <n v="0"/>
    <n v="200"/>
    <n v="0"/>
    <n v="0"/>
    <n v="0"/>
    <n v="0"/>
    <n v="0"/>
    <n v="0"/>
    <n v="0"/>
  </r>
  <r>
    <x v="3"/>
    <x v="23"/>
    <x v="6"/>
    <x v="5"/>
    <n v="0"/>
    <n v="200"/>
    <n v="0"/>
    <n v="0"/>
    <n v="0"/>
    <n v="0"/>
    <n v="0"/>
    <n v="0"/>
    <n v="0"/>
  </r>
  <r>
    <x v="3"/>
    <x v="23"/>
    <x v="6"/>
    <x v="6"/>
    <n v="0"/>
    <n v="200"/>
    <n v="0"/>
    <n v="0"/>
    <n v="0"/>
    <n v="0"/>
    <n v="0"/>
    <n v="0"/>
    <n v="0"/>
  </r>
  <r>
    <x v="3"/>
    <x v="23"/>
    <x v="6"/>
    <x v="7"/>
    <n v="0"/>
    <n v="200"/>
    <n v="0"/>
    <n v="0"/>
    <n v="0"/>
    <n v="0"/>
    <n v="0"/>
    <n v="0"/>
    <n v="0"/>
  </r>
  <r>
    <x v="3"/>
    <x v="23"/>
    <x v="6"/>
    <x v="8"/>
    <n v="0"/>
    <n v="200"/>
    <n v="0"/>
    <n v="0"/>
    <n v="0"/>
    <n v="0"/>
    <n v="0"/>
    <n v="0"/>
    <n v="0"/>
  </r>
  <r>
    <x v="3"/>
    <x v="23"/>
    <x v="6"/>
    <x v="9"/>
    <n v="0"/>
    <n v="200"/>
    <n v="0"/>
    <n v="0"/>
    <n v="0"/>
    <n v="0"/>
    <n v="0"/>
    <n v="0"/>
    <n v="0"/>
  </r>
  <r>
    <x v="3"/>
    <x v="23"/>
    <x v="6"/>
    <x v="10"/>
    <n v="0"/>
    <n v="200"/>
    <n v="0"/>
    <n v="0"/>
    <n v="0"/>
    <n v="0"/>
    <n v="0"/>
    <n v="0"/>
    <n v="0"/>
  </r>
  <r>
    <x v="3"/>
    <x v="23"/>
    <x v="7"/>
    <x v="0"/>
    <n v="0"/>
    <n v="200"/>
    <n v="0"/>
    <n v="0"/>
    <n v="0"/>
    <n v="0"/>
    <n v="0"/>
    <n v="0"/>
    <n v="0"/>
  </r>
  <r>
    <x v="3"/>
    <x v="23"/>
    <x v="7"/>
    <x v="1"/>
    <n v="0"/>
    <n v="200"/>
    <n v="0"/>
    <n v="0"/>
    <n v="0"/>
    <n v="0"/>
    <n v="0"/>
    <n v="0"/>
    <n v="0"/>
  </r>
  <r>
    <x v="3"/>
    <x v="23"/>
    <x v="7"/>
    <x v="2"/>
    <n v="0"/>
    <n v="200"/>
    <n v="0"/>
    <n v="0"/>
    <n v="0"/>
    <n v="0"/>
    <n v="0"/>
    <n v="0"/>
    <n v="0"/>
  </r>
  <r>
    <x v="3"/>
    <x v="23"/>
    <x v="7"/>
    <x v="3"/>
    <n v="0"/>
    <n v="200"/>
    <n v="0"/>
    <n v="0"/>
    <n v="0"/>
    <n v="0"/>
    <n v="0"/>
    <n v="0"/>
    <n v="0"/>
  </r>
  <r>
    <x v="3"/>
    <x v="23"/>
    <x v="7"/>
    <x v="4"/>
    <n v="0"/>
    <n v="200"/>
    <n v="0"/>
    <n v="0"/>
    <n v="0"/>
    <n v="0"/>
    <n v="0"/>
    <n v="0"/>
    <n v="0"/>
  </r>
  <r>
    <x v="3"/>
    <x v="23"/>
    <x v="7"/>
    <x v="5"/>
    <n v="0"/>
    <n v="200"/>
    <n v="0"/>
    <n v="0"/>
    <n v="0"/>
    <n v="0"/>
    <n v="0"/>
    <n v="0"/>
    <n v="0"/>
  </r>
  <r>
    <x v="3"/>
    <x v="23"/>
    <x v="7"/>
    <x v="6"/>
    <n v="0"/>
    <n v="200"/>
    <n v="0"/>
    <n v="0"/>
    <n v="0"/>
    <n v="0"/>
    <n v="0"/>
    <n v="0"/>
    <n v="0"/>
  </r>
  <r>
    <x v="3"/>
    <x v="23"/>
    <x v="7"/>
    <x v="7"/>
    <n v="0"/>
    <n v="200"/>
    <n v="0"/>
    <n v="0"/>
    <n v="0"/>
    <n v="0"/>
    <n v="0"/>
    <n v="0"/>
    <n v="0"/>
  </r>
  <r>
    <x v="3"/>
    <x v="23"/>
    <x v="7"/>
    <x v="8"/>
    <n v="0"/>
    <n v="200"/>
    <n v="0"/>
    <n v="0"/>
    <n v="0"/>
    <n v="0"/>
    <n v="0"/>
    <n v="0"/>
    <n v="0"/>
  </r>
  <r>
    <x v="3"/>
    <x v="23"/>
    <x v="7"/>
    <x v="9"/>
    <n v="0"/>
    <n v="200"/>
    <n v="0"/>
    <n v="0"/>
    <n v="0"/>
    <n v="0"/>
    <n v="0"/>
    <n v="0"/>
    <n v="0"/>
  </r>
  <r>
    <x v="3"/>
    <x v="23"/>
    <x v="7"/>
    <x v="10"/>
    <n v="0"/>
    <n v="200"/>
    <n v="0"/>
    <n v="0"/>
    <n v="0"/>
    <n v="0"/>
    <n v="0"/>
    <n v="0"/>
    <n v="0"/>
  </r>
  <r>
    <x v="3"/>
    <x v="23"/>
    <x v="8"/>
    <x v="0"/>
    <n v="0"/>
    <n v="200"/>
    <n v="0"/>
    <n v="0"/>
    <n v="0"/>
    <n v="0"/>
    <n v="0"/>
    <n v="0"/>
    <n v="0"/>
  </r>
  <r>
    <x v="3"/>
    <x v="23"/>
    <x v="8"/>
    <x v="1"/>
    <n v="29.21"/>
    <n v="200"/>
    <n v="0"/>
    <n v="0.14199999999999999"/>
    <n v="0.1057"/>
    <n v="5.1999999999999998E-3"/>
    <n v="1.8380000000000001E-2"/>
    <n v="0.47332999999999997"/>
    <n v="0"/>
  </r>
  <r>
    <x v="3"/>
    <x v="23"/>
    <x v="8"/>
    <x v="2"/>
    <n v="0"/>
    <n v="200"/>
    <n v="0"/>
    <n v="0"/>
    <n v="0"/>
    <n v="0"/>
    <n v="0"/>
    <n v="0"/>
    <n v="0"/>
  </r>
  <r>
    <x v="3"/>
    <x v="23"/>
    <x v="8"/>
    <x v="3"/>
    <n v="0"/>
    <n v="200"/>
    <n v="0"/>
    <n v="0"/>
    <n v="0"/>
    <n v="0"/>
    <n v="0"/>
    <n v="0"/>
    <n v="0"/>
  </r>
  <r>
    <x v="3"/>
    <x v="23"/>
    <x v="8"/>
    <x v="4"/>
    <n v="0"/>
    <n v="200"/>
    <n v="0"/>
    <n v="0"/>
    <n v="0"/>
    <n v="0"/>
    <n v="0"/>
    <n v="0"/>
    <n v="0"/>
  </r>
  <r>
    <x v="3"/>
    <x v="23"/>
    <x v="8"/>
    <x v="5"/>
    <n v="0"/>
    <n v="200"/>
    <n v="0"/>
    <n v="0"/>
    <n v="0"/>
    <n v="0"/>
    <n v="0"/>
    <n v="0"/>
    <n v="0"/>
  </r>
  <r>
    <x v="3"/>
    <x v="23"/>
    <x v="8"/>
    <x v="6"/>
    <n v="47.22"/>
    <n v="200"/>
    <n v="0"/>
    <n v="0.22958000000000001"/>
    <n v="0"/>
    <n v="7.1440000000000003E-2"/>
    <n v="8.949E-2"/>
    <n v="0.76527000000000001"/>
    <n v="0"/>
  </r>
  <r>
    <x v="3"/>
    <x v="23"/>
    <x v="8"/>
    <x v="7"/>
    <n v="0"/>
    <n v="200"/>
    <n v="0"/>
    <n v="0"/>
    <n v="0"/>
    <n v="0"/>
    <n v="0"/>
    <n v="0"/>
    <n v="0"/>
  </r>
  <r>
    <x v="3"/>
    <x v="23"/>
    <x v="8"/>
    <x v="8"/>
    <n v="0"/>
    <n v="200"/>
    <n v="0"/>
    <n v="0"/>
    <n v="0"/>
    <n v="0"/>
    <n v="0"/>
    <n v="0"/>
    <n v="0"/>
  </r>
  <r>
    <x v="3"/>
    <x v="23"/>
    <x v="8"/>
    <x v="9"/>
    <n v="0"/>
    <n v="200"/>
    <n v="0"/>
    <n v="0"/>
    <n v="0"/>
    <n v="0"/>
    <n v="0"/>
    <n v="0"/>
    <n v="0"/>
  </r>
  <r>
    <x v="3"/>
    <x v="23"/>
    <x v="8"/>
    <x v="10"/>
    <n v="0"/>
    <n v="200"/>
    <n v="0"/>
    <n v="0"/>
    <n v="0"/>
    <n v="0"/>
    <n v="0"/>
    <n v="0"/>
    <n v="0"/>
  </r>
  <r>
    <x v="3"/>
    <x v="24"/>
    <x v="0"/>
    <x v="0"/>
    <n v="0"/>
    <n v="200"/>
    <n v="0"/>
    <n v="0"/>
    <n v="0"/>
    <n v="0"/>
    <n v="0"/>
    <n v="0"/>
    <n v="0"/>
  </r>
  <r>
    <x v="3"/>
    <x v="24"/>
    <x v="0"/>
    <x v="1"/>
    <n v="0"/>
    <n v="200"/>
    <n v="0"/>
    <n v="0"/>
    <n v="0"/>
    <n v="0"/>
    <n v="0"/>
    <n v="0"/>
    <n v="0"/>
  </r>
  <r>
    <x v="3"/>
    <x v="24"/>
    <x v="0"/>
    <x v="2"/>
    <n v="0"/>
    <n v="200"/>
    <n v="0"/>
    <n v="0"/>
    <n v="0"/>
    <n v="0"/>
    <n v="0"/>
    <n v="0"/>
    <n v="0"/>
  </r>
  <r>
    <x v="3"/>
    <x v="24"/>
    <x v="0"/>
    <x v="3"/>
    <n v="0"/>
    <n v="200"/>
    <n v="0"/>
    <n v="0"/>
    <n v="0"/>
    <n v="0"/>
    <n v="0"/>
    <n v="0"/>
    <n v="0"/>
  </r>
  <r>
    <x v="3"/>
    <x v="24"/>
    <x v="0"/>
    <x v="4"/>
    <n v="0"/>
    <n v="200"/>
    <n v="0"/>
    <n v="0"/>
    <n v="0"/>
    <n v="0"/>
    <n v="0"/>
    <n v="0"/>
    <n v="0"/>
  </r>
  <r>
    <x v="3"/>
    <x v="24"/>
    <x v="0"/>
    <x v="5"/>
    <n v="0"/>
    <n v="200"/>
    <n v="0"/>
    <n v="0"/>
    <n v="0"/>
    <n v="0"/>
    <n v="0"/>
    <n v="0"/>
    <n v="0"/>
  </r>
  <r>
    <x v="3"/>
    <x v="24"/>
    <x v="0"/>
    <x v="6"/>
    <n v="0"/>
    <n v="200"/>
    <n v="0"/>
    <n v="0"/>
    <n v="0"/>
    <n v="0"/>
    <n v="0"/>
    <n v="0"/>
    <n v="0"/>
  </r>
  <r>
    <x v="3"/>
    <x v="24"/>
    <x v="0"/>
    <x v="7"/>
    <n v="0"/>
    <n v="200"/>
    <n v="0"/>
    <n v="0"/>
    <n v="0"/>
    <n v="0"/>
    <n v="0"/>
    <n v="0"/>
    <n v="0"/>
  </r>
  <r>
    <x v="3"/>
    <x v="24"/>
    <x v="0"/>
    <x v="8"/>
    <n v="0"/>
    <n v="200"/>
    <n v="0"/>
    <n v="0"/>
    <n v="0"/>
    <n v="0"/>
    <n v="0"/>
    <n v="0"/>
    <n v="0"/>
  </r>
  <r>
    <x v="3"/>
    <x v="24"/>
    <x v="0"/>
    <x v="9"/>
    <n v="0"/>
    <n v="200"/>
    <n v="0"/>
    <n v="0"/>
    <n v="0"/>
    <n v="0"/>
    <n v="0"/>
    <n v="0"/>
    <n v="0"/>
  </r>
  <r>
    <x v="3"/>
    <x v="24"/>
    <x v="0"/>
    <x v="10"/>
    <n v="0"/>
    <n v="200"/>
    <n v="0"/>
    <n v="0"/>
    <n v="0"/>
    <n v="0"/>
    <n v="0"/>
    <n v="0"/>
    <n v="0"/>
  </r>
  <r>
    <x v="3"/>
    <x v="24"/>
    <x v="1"/>
    <x v="0"/>
    <n v="0"/>
    <n v="200"/>
    <n v="0"/>
    <n v="-2.0000000000000002E-5"/>
    <n v="-1.0000000000000001E-5"/>
    <n v="0"/>
    <n v="-1.0000000000000001E-5"/>
    <n v="-8.0000000000000007E-5"/>
    <n v="0"/>
  </r>
  <r>
    <x v="3"/>
    <x v="24"/>
    <x v="1"/>
    <x v="1"/>
    <n v="1.58"/>
    <n v="200"/>
    <n v="0"/>
    <n v="7.6800000000000002E-3"/>
    <n v="1.98E-3"/>
    <n v="1.2600000000000001E-3"/>
    <n v="4.9100000000000003E-3"/>
    <n v="2.5579999999999999E-2"/>
    <n v="0"/>
  </r>
  <r>
    <x v="3"/>
    <x v="24"/>
    <x v="1"/>
    <x v="2"/>
    <n v="0"/>
    <n v="200"/>
    <n v="0"/>
    <n v="0"/>
    <n v="0"/>
    <n v="0"/>
    <n v="0"/>
    <n v="0"/>
    <n v="0"/>
  </r>
  <r>
    <x v="3"/>
    <x v="24"/>
    <x v="1"/>
    <x v="3"/>
    <n v="0"/>
    <n v="200"/>
    <n v="0"/>
    <n v="0"/>
    <n v="0"/>
    <n v="0"/>
    <n v="0"/>
    <n v="0"/>
    <n v="0"/>
  </r>
  <r>
    <x v="3"/>
    <x v="24"/>
    <x v="1"/>
    <x v="4"/>
    <n v="0"/>
    <n v="200"/>
    <n v="0"/>
    <n v="0"/>
    <n v="0"/>
    <n v="0"/>
    <n v="0"/>
    <n v="0"/>
    <n v="0"/>
  </r>
  <r>
    <x v="3"/>
    <x v="24"/>
    <x v="1"/>
    <x v="5"/>
    <n v="0"/>
    <n v="200"/>
    <n v="0"/>
    <n v="0"/>
    <n v="0"/>
    <n v="0"/>
    <n v="0"/>
    <n v="0"/>
    <n v="0"/>
  </r>
  <r>
    <x v="3"/>
    <x v="24"/>
    <x v="1"/>
    <x v="6"/>
    <n v="0"/>
    <n v="200"/>
    <n v="0"/>
    <n v="0"/>
    <n v="0"/>
    <n v="0"/>
    <n v="0"/>
    <n v="0"/>
    <n v="0"/>
  </r>
  <r>
    <x v="3"/>
    <x v="24"/>
    <x v="1"/>
    <x v="7"/>
    <n v="0"/>
    <n v="200"/>
    <n v="0"/>
    <n v="0"/>
    <n v="0"/>
    <n v="0"/>
    <n v="0"/>
    <n v="0"/>
    <n v="0"/>
  </r>
  <r>
    <x v="3"/>
    <x v="24"/>
    <x v="1"/>
    <x v="8"/>
    <n v="0"/>
    <n v="200"/>
    <n v="0"/>
    <n v="0"/>
    <n v="0"/>
    <n v="0"/>
    <n v="0"/>
    <n v="0"/>
    <n v="0"/>
  </r>
  <r>
    <x v="3"/>
    <x v="24"/>
    <x v="1"/>
    <x v="9"/>
    <n v="0"/>
    <n v="200"/>
    <n v="0"/>
    <n v="0"/>
    <n v="0"/>
    <n v="0"/>
    <n v="0"/>
    <n v="0"/>
    <n v="0"/>
  </r>
  <r>
    <x v="3"/>
    <x v="24"/>
    <x v="1"/>
    <x v="10"/>
    <n v="0"/>
    <n v="200"/>
    <n v="0"/>
    <n v="0"/>
    <n v="0"/>
    <n v="0"/>
    <n v="0"/>
    <n v="0"/>
    <n v="0"/>
  </r>
  <r>
    <x v="3"/>
    <x v="24"/>
    <x v="2"/>
    <x v="0"/>
    <n v="0"/>
    <n v="200"/>
    <n v="0"/>
    <n v="0"/>
    <n v="0"/>
    <n v="0"/>
    <n v="0"/>
    <n v="0"/>
    <n v="0"/>
  </r>
  <r>
    <x v="3"/>
    <x v="24"/>
    <x v="2"/>
    <x v="1"/>
    <n v="95.38"/>
    <n v="200"/>
    <n v="0"/>
    <n v="0.46373999999999999"/>
    <n v="0.14229"/>
    <n v="9.1980000000000006E-2"/>
    <n v="0.30820999999999998"/>
    <n v="1.5458000000000001"/>
    <n v="0"/>
  </r>
  <r>
    <x v="3"/>
    <x v="24"/>
    <x v="2"/>
    <x v="2"/>
    <n v="0"/>
    <n v="200"/>
    <n v="0"/>
    <n v="0"/>
    <n v="0"/>
    <n v="0"/>
    <n v="0"/>
    <n v="0"/>
    <n v="0"/>
  </r>
  <r>
    <x v="3"/>
    <x v="24"/>
    <x v="2"/>
    <x v="3"/>
    <n v="0"/>
    <n v="200"/>
    <n v="0"/>
    <n v="0"/>
    <n v="0"/>
    <n v="0"/>
    <n v="0"/>
    <n v="0"/>
    <n v="0"/>
  </r>
  <r>
    <x v="3"/>
    <x v="24"/>
    <x v="2"/>
    <x v="4"/>
    <n v="0"/>
    <n v="200"/>
    <n v="0"/>
    <n v="0"/>
    <n v="0"/>
    <n v="0"/>
    <n v="0"/>
    <n v="0"/>
    <n v="0"/>
  </r>
  <r>
    <x v="3"/>
    <x v="24"/>
    <x v="2"/>
    <x v="5"/>
    <n v="0"/>
    <n v="200"/>
    <n v="0"/>
    <n v="0"/>
    <n v="0"/>
    <n v="0"/>
    <n v="0"/>
    <n v="0"/>
    <n v="0"/>
  </r>
  <r>
    <x v="3"/>
    <x v="24"/>
    <x v="2"/>
    <x v="6"/>
    <n v="0"/>
    <n v="200"/>
    <n v="0"/>
    <n v="0"/>
    <n v="0"/>
    <n v="0"/>
    <n v="0"/>
    <n v="0"/>
    <n v="0"/>
  </r>
  <r>
    <x v="3"/>
    <x v="24"/>
    <x v="2"/>
    <x v="7"/>
    <n v="0"/>
    <n v="200"/>
    <n v="0"/>
    <n v="0"/>
    <n v="0"/>
    <n v="0"/>
    <n v="0"/>
    <n v="0"/>
    <n v="0"/>
  </r>
  <r>
    <x v="3"/>
    <x v="24"/>
    <x v="2"/>
    <x v="8"/>
    <n v="0"/>
    <n v="200"/>
    <n v="0"/>
    <n v="0"/>
    <n v="0"/>
    <n v="0"/>
    <n v="0"/>
    <n v="0"/>
    <n v="0"/>
  </r>
  <r>
    <x v="3"/>
    <x v="24"/>
    <x v="2"/>
    <x v="9"/>
    <n v="0"/>
    <n v="200"/>
    <n v="0"/>
    <n v="0"/>
    <n v="0"/>
    <n v="0"/>
    <n v="0"/>
    <n v="0"/>
    <n v="0"/>
  </r>
  <r>
    <x v="3"/>
    <x v="24"/>
    <x v="2"/>
    <x v="10"/>
    <n v="0"/>
    <n v="200"/>
    <n v="0"/>
    <n v="0"/>
    <n v="0"/>
    <n v="0"/>
    <n v="0"/>
    <n v="0"/>
    <n v="0"/>
  </r>
  <r>
    <x v="3"/>
    <x v="24"/>
    <x v="3"/>
    <x v="0"/>
    <n v="0"/>
    <n v="200"/>
    <n v="0"/>
    <n v="0"/>
    <n v="0"/>
    <n v="0"/>
    <n v="0"/>
    <n v="0"/>
    <n v="0"/>
  </r>
  <r>
    <x v="3"/>
    <x v="24"/>
    <x v="3"/>
    <x v="1"/>
    <n v="131.4"/>
    <n v="200"/>
    <n v="0"/>
    <n v="0.63888"/>
    <n v="0.20415"/>
    <n v="4.428E-2"/>
    <n v="0.30864999999999998"/>
    <n v="2.1295899999999999"/>
    <n v="0"/>
  </r>
  <r>
    <x v="3"/>
    <x v="24"/>
    <x v="3"/>
    <x v="2"/>
    <n v="0"/>
    <n v="200"/>
    <n v="0"/>
    <n v="0"/>
    <n v="0"/>
    <n v="0"/>
    <n v="0"/>
    <n v="0"/>
    <n v="0"/>
  </r>
  <r>
    <x v="3"/>
    <x v="24"/>
    <x v="3"/>
    <x v="3"/>
    <n v="0"/>
    <n v="200"/>
    <n v="0"/>
    <n v="0"/>
    <n v="0"/>
    <n v="0"/>
    <n v="0"/>
    <n v="0"/>
    <n v="0"/>
  </r>
  <r>
    <x v="3"/>
    <x v="24"/>
    <x v="3"/>
    <x v="4"/>
    <n v="0"/>
    <n v="200"/>
    <n v="0"/>
    <n v="0"/>
    <n v="0"/>
    <n v="0"/>
    <n v="0"/>
    <n v="0"/>
    <n v="0"/>
  </r>
  <r>
    <x v="3"/>
    <x v="24"/>
    <x v="3"/>
    <x v="5"/>
    <n v="0"/>
    <n v="200"/>
    <n v="0"/>
    <n v="0"/>
    <n v="0"/>
    <n v="0"/>
    <n v="0"/>
    <n v="0"/>
    <n v="0"/>
  </r>
  <r>
    <x v="3"/>
    <x v="24"/>
    <x v="3"/>
    <x v="6"/>
    <n v="0"/>
    <n v="200"/>
    <n v="0"/>
    <n v="0"/>
    <n v="0"/>
    <n v="0"/>
    <n v="0"/>
    <n v="0"/>
    <n v="0"/>
  </r>
  <r>
    <x v="3"/>
    <x v="24"/>
    <x v="3"/>
    <x v="7"/>
    <n v="0"/>
    <n v="200"/>
    <n v="0"/>
    <n v="0"/>
    <n v="0"/>
    <n v="0"/>
    <n v="0"/>
    <n v="0"/>
    <n v="0"/>
  </r>
  <r>
    <x v="3"/>
    <x v="24"/>
    <x v="3"/>
    <x v="8"/>
    <n v="0"/>
    <n v="200"/>
    <n v="0"/>
    <n v="0"/>
    <n v="0"/>
    <n v="0"/>
    <n v="0"/>
    <n v="0"/>
    <n v="0"/>
  </r>
  <r>
    <x v="3"/>
    <x v="24"/>
    <x v="3"/>
    <x v="9"/>
    <n v="0"/>
    <n v="200"/>
    <n v="0"/>
    <n v="0"/>
    <n v="0"/>
    <n v="0"/>
    <n v="0"/>
    <n v="0"/>
    <n v="0"/>
  </r>
  <r>
    <x v="3"/>
    <x v="24"/>
    <x v="3"/>
    <x v="10"/>
    <n v="0.02"/>
    <n v="200"/>
    <n v="0"/>
    <n v="1.1E-4"/>
    <n v="9.0000000000000006E-5"/>
    <n v="0"/>
    <n v="1.0000000000000001E-5"/>
    <n v="3.8000000000000002E-4"/>
    <n v="0"/>
  </r>
  <r>
    <x v="3"/>
    <x v="24"/>
    <x v="4"/>
    <x v="0"/>
    <n v="0"/>
    <n v="200"/>
    <n v="0"/>
    <n v="0"/>
    <n v="0"/>
    <n v="0"/>
    <n v="0"/>
    <n v="0"/>
    <n v="0"/>
  </r>
  <r>
    <x v="3"/>
    <x v="24"/>
    <x v="4"/>
    <x v="1"/>
    <n v="52.1"/>
    <n v="200"/>
    <n v="0"/>
    <n v="0.25330999999999998"/>
    <n v="7.689E-2"/>
    <n v="2.869E-2"/>
    <n v="3.0099999999999998E-2"/>
    <n v="0.84436"/>
    <n v="0"/>
  </r>
  <r>
    <x v="3"/>
    <x v="24"/>
    <x v="4"/>
    <x v="2"/>
    <n v="0"/>
    <n v="200"/>
    <n v="0"/>
    <n v="0"/>
    <n v="0"/>
    <n v="0"/>
    <n v="0"/>
    <n v="0"/>
    <n v="0"/>
  </r>
  <r>
    <x v="3"/>
    <x v="24"/>
    <x v="4"/>
    <x v="3"/>
    <n v="0"/>
    <n v="200"/>
    <n v="0"/>
    <n v="0"/>
    <n v="0"/>
    <n v="0"/>
    <n v="0"/>
    <n v="0"/>
    <n v="0"/>
  </r>
  <r>
    <x v="3"/>
    <x v="24"/>
    <x v="4"/>
    <x v="4"/>
    <n v="0"/>
    <n v="200"/>
    <n v="0"/>
    <n v="0"/>
    <n v="0"/>
    <n v="0"/>
    <n v="0"/>
    <n v="0"/>
    <n v="0"/>
  </r>
  <r>
    <x v="3"/>
    <x v="24"/>
    <x v="4"/>
    <x v="5"/>
    <n v="0"/>
    <n v="200"/>
    <n v="0"/>
    <n v="0"/>
    <n v="0"/>
    <n v="0"/>
    <n v="0"/>
    <n v="0"/>
    <n v="0"/>
  </r>
  <r>
    <x v="3"/>
    <x v="24"/>
    <x v="4"/>
    <x v="6"/>
    <n v="0.13"/>
    <n v="200"/>
    <n v="0"/>
    <n v="6.3000000000000003E-4"/>
    <n v="0"/>
    <n v="1.0000000000000001E-5"/>
    <n v="1.7000000000000001E-4"/>
    <n v="2.1099999999999999E-3"/>
    <n v="0"/>
  </r>
  <r>
    <x v="3"/>
    <x v="24"/>
    <x v="4"/>
    <x v="7"/>
    <n v="0"/>
    <n v="200"/>
    <n v="0"/>
    <n v="0"/>
    <n v="0"/>
    <n v="0"/>
    <n v="0"/>
    <n v="0"/>
    <n v="0"/>
  </r>
  <r>
    <x v="3"/>
    <x v="24"/>
    <x v="4"/>
    <x v="8"/>
    <n v="0"/>
    <n v="200"/>
    <n v="0"/>
    <n v="0"/>
    <n v="0"/>
    <n v="0"/>
    <n v="0"/>
    <n v="0"/>
    <n v="0"/>
  </r>
  <r>
    <x v="3"/>
    <x v="24"/>
    <x v="4"/>
    <x v="9"/>
    <n v="0"/>
    <n v="200"/>
    <n v="0"/>
    <n v="0"/>
    <n v="0"/>
    <n v="0"/>
    <n v="0"/>
    <n v="0"/>
    <n v="0"/>
  </r>
  <r>
    <x v="3"/>
    <x v="24"/>
    <x v="4"/>
    <x v="10"/>
    <n v="0"/>
    <n v="200"/>
    <n v="0"/>
    <n v="0"/>
    <n v="0"/>
    <n v="0"/>
    <n v="0"/>
    <n v="0"/>
    <n v="0"/>
  </r>
  <r>
    <x v="3"/>
    <x v="24"/>
    <x v="5"/>
    <x v="0"/>
    <n v="0"/>
    <n v="200"/>
    <n v="0"/>
    <n v="0"/>
    <n v="0"/>
    <n v="0"/>
    <n v="0"/>
    <n v="0"/>
    <n v="0"/>
  </r>
  <r>
    <x v="3"/>
    <x v="24"/>
    <x v="5"/>
    <x v="1"/>
    <n v="-0.01"/>
    <n v="200"/>
    <n v="0"/>
    <n v="-4.0000000000000003E-5"/>
    <n v="-1.0000000000000001E-5"/>
    <n v="0"/>
    <n v="-1.0000000000000001E-5"/>
    <n v="-1.2E-4"/>
    <n v="0"/>
  </r>
  <r>
    <x v="3"/>
    <x v="24"/>
    <x v="5"/>
    <x v="2"/>
    <n v="0"/>
    <n v="200"/>
    <n v="0"/>
    <n v="0"/>
    <n v="0"/>
    <n v="0"/>
    <n v="0"/>
    <n v="0"/>
    <n v="0"/>
  </r>
  <r>
    <x v="3"/>
    <x v="24"/>
    <x v="5"/>
    <x v="3"/>
    <n v="0"/>
    <n v="200"/>
    <n v="0"/>
    <n v="0"/>
    <n v="0"/>
    <n v="0"/>
    <n v="0"/>
    <n v="0"/>
    <n v="0"/>
  </r>
  <r>
    <x v="3"/>
    <x v="24"/>
    <x v="5"/>
    <x v="4"/>
    <n v="0"/>
    <n v="200"/>
    <n v="0"/>
    <n v="0"/>
    <n v="0"/>
    <n v="0"/>
    <n v="0"/>
    <n v="0"/>
    <n v="0"/>
  </r>
  <r>
    <x v="3"/>
    <x v="24"/>
    <x v="5"/>
    <x v="5"/>
    <n v="0"/>
    <n v="200"/>
    <n v="0"/>
    <n v="0"/>
    <n v="0"/>
    <n v="0"/>
    <n v="0"/>
    <n v="0"/>
    <n v="0"/>
  </r>
  <r>
    <x v="3"/>
    <x v="24"/>
    <x v="5"/>
    <x v="6"/>
    <n v="0"/>
    <n v="200"/>
    <n v="0"/>
    <n v="0"/>
    <n v="0"/>
    <n v="0"/>
    <n v="0"/>
    <n v="0"/>
    <n v="0"/>
  </r>
  <r>
    <x v="3"/>
    <x v="24"/>
    <x v="5"/>
    <x v="7"/>
    <n v="0"/>
    <n v="200"/>
    <n v="0"/>
    <n v="0"/>
    <n v="0"/>
    <n v="0"/>
    <n v="0"/>
    <n v="0"/>
    <n v="0"/>
  </r>
  <r>
    <x v="3"/>
    <x v="24"/>
    <x v="5"/>
    <x v="8"/>
    <n v="0"/>
    <n v="200"/>
    <n v="0"/>
    <n v="0"/>
    <n v="0"/>
    <n v="0"/>
    <n v="0"/>
    <n v="0"/>
    <n v="0"/>
  </r>
  <r>
    <x v="3"/>
    <x v="24"/>
    <x v="5"/>
    <x v="9"/>
    <n v="0"/>
    <n v="200"/>
    <n v="0"/>
    <n v="0"/>
    <n v="0"/>
    <n v="0"/>
    <n v="0"/>
    <n v="0"/>
    <n v="0"/>
  </r>
  <r>
    <x v="3"/>
    <x v="24"/>
    <x v="5"/>
    <x v="10"/>
    <n v="0"/>
    <n v="200"/>
    <n v="0"/>
    <n v="0"/>
    <n v="0"/>
    <n v="0"/>
    <n v="0"/>
    <n v="0"/>
    <n v="0"/>
  </r>
  <r>
    <x v="3"/>
    <x v="24"/>
    <x v="6"/>
    <x v="0"/>
    <n v="0"/>
    <n v="200"/>
    <n v="0"/>
    <n v="0"/>
    <n v="0"/>
    <n v="0"/>
    <n v="0"/>
    <n v="0"/>
    <n v="0"/>
  </r>
  <r>
    <x v="3"/>
    <x v="24"/>
    <x v="6"/>
    <x v="1"/>
    <n v="0"/>
    <n v="200"/>
    <n v="0"/>
    <n v="0"/>
    <n v="0"/>
    <n v="0"/>
    <n v="0"/>
    <n v="0"/>
    <n v="0"/>
  </r>
  <r>
    <x v="3"/>
    <x v="24"/>
    <x v="6"/>
    <x v="2"/>
    <n v="0"/>
    <n v="200"/>
    <n v="0"/>
    <n v="0"/>
    <n v="0"/>
    <n v="0"/>
    <n v="0"/>
    <n v="0"/>
    <n v="0"/>
  </r>
  <r>
    <x v="3"/>
    <x v="24"/>
    <x v="6"/>
    <x v="3"/>
    <n v="0"/>
    <n v="200"/>
    <n v="0"/>
    <n v="0"/>
    <n v="0"/>
    <n v="0"/>
    <n v="0"/>
    <n v="0"/>
    <n v="0"/>
  </r>
  <r>
    <x v="3"/>
    <x v="24"/>
    <x v="6"/>
    <x v="4"/>
    <n v="0"/>
    <n v="200"/>
    <n v="0"/>
    <n v="0"/>
    <n v="0"/>
    <n v="0"/>
    <n v="0"/>
    <n v="0"/>
    <n v="0"/>
  </r>
  <r>
    <x v="3"/>
    <x v="24"/>
    <x v="6"/>
    <x v="5"/>
    <n v="0"/>
    <n v="200"/>
    <n v="0"/>
    <n v="0"/>
    <n v="0"/>
    <n v="0"/>
    <n v="0"/>
    <n v="0"/>
    <n v="0"/>
  </r>
  <r>
    <x v="3"/>
    <x v="24"/>
    <x v="6"/>
    <x v="6"/>
    <n v="0"/>
    <n v="200"/>
    <n v="0"/>
    <n v="0"/>
    <n v="0"/>
    <n v="0"/>
    <n v="0"/>
    <n v="0"/>
    <n v="0"/>
  </r>
  <r>
    <x v="3"/>
    <x v="24"/>
    <x v="6"/>
    <x v="7"/>
    <n v="0"/>
    <n v="200"/>
    <n v="0"/>
    <n v="0"/>
    <n v="0"/>
    <n v="0"/>
    <n v="0"/>
    <n v="0"/>
    <n v="0"/>
  </r>
  <r>
    <x v="3"/>
    <x v="24"/>
    <x v="6"/>
    <x v="8"/>
    <n v="0"/>
    <n v="200"/>
    <n v="0"/>
    <n v="0"/>
    <n v="0"/>
    <n v="0"/>
    <n v="0"/>
    <n v="0"/>
    <n v="0"/>
  </r>
  <r>
    <x v="3"/>
    <x v="24"/>
    <x v="6"/>
    <x v="9"/>
    <n v="0"/>
    <n v="200"/>
    <n v="0"/>
    <n v="0"/>
    <n v="0"/>
    <n v="0"/>
    <n v="0"/>
    <n v="0"/>
    <n v="0"/>
  </r>
  <r>
    <x v="3"/>
    <x v="24"/>
    <x v="6"/>
    <x v="10"/>
    <n v="0"/>
    <n v="200"/>
    <n v="0"/>
    <n v="0"/>
    <n v="0"/>
    <n v="0"/>
    <n v="0"/>
    <n v="0"/>
    <n v="0"/>
  </r>
  <r>
    <x v="3"/>
    <x v="24"/>
    <x v="7"/>
    <x v="0"/>
    <n v="0"/>
    <n v="200"/>
    <n v="0"/>
    <n v="0"/>
    <n v="0"/>
    <n v="0"/>
    <n v="0"/>
    <n v="0"/>
    <n v="0"/>
  </r>
  <r>
    <x v="3"/>
    <x v="24"/>
    <x v="7"/>
    <x v="1"/>
    <n v="0"/>
    <n v="200"/>
    <n v="0"/>
    <n v="0"/>
    <n v="0"/>
    <n v="0"/>
    <n v="0"/>
    <n v="0"/>
    <n v="0"/>
  </r>
  <r>
    <x v="3"/>
    <x v="24"/>
    <x v="7"/>
    <x v="2"/>
    <n v="0"/>
    <n v="200"/>
    <n v="0"/>
    <n v="0"/>
    <n v="0"/>
    <n v="0"/>
    <n v="0"/>
    <n v="0"/>
    <n v="0"/>
  </r>
  <r>
    <x v="3"/>
    <x v="24"/>
    <x v="7"/>
    <x v="3"/>
    <n v="0"/>
    <n v="200"/>
    <n v="0"/>
    <n v="0"/>
    <n v="0"/>
    <n v="0"/>
    <n v="0"/>
    <n v="0"/>
    <n v="0"/>
  </r>
  <r>
    <x v="3"/>
    <x v="24"/>
    <x v="7"/>
    <x v="4"/>
    <n v="0"/>
    <n v="200"/>
    <n v="0"/>
    <n v="0"/>
    <n v="0"/>
    <n v="0"/>
    <n v="0"/>
    <n v="0"/>
    <n v="0"/>
  </r>
  <r>
    <x v="3"/>
    <x v="24"/>
    <x v="7"/>
    <x v="5"/>
    <n v="0"/>
    <n v="200"/>
    <n v="0"/>
    <n v="0"/>
    <n v="0"/>
    <n v="0"/>
    <n v="0"/>
    <n v="0"/>
    <n v="0"/>
  </r>
  <r>
    <x v="3"/>
    <x v="24"/>
    <x v="7"/>
    <x v="6"/>
    <n v="0"/>
    <n v="200"/>
    <n v="0"/>
    <n v="0"/>
    <n v="0"/>
    <n v="0"/>
    <n v="0"/>
    <n v="0"/>
    <n v="0"/>
  </r>
  <r>
    <x v="3"/>
    <x v="24"/>
    <x v="7"/>
    <x v="7"/>
    <n v="0"/>
    <n v="200"/>
    <n v="0"/>
    <n v="0"/>
    <n v="0"/>
    <n v="0"/>
    <n v="0"/>
    <n v="0"/>
    <n v="0"/>
  </r>
  <r>
    <x v="3"/>
    <x v="24"/>
    <x v="7"/>
    <x v="8"/>
    <n v="0"/>
    <n v="200"/>
    <n v="0"/>
    <n v="0"/>
    <n v="0"/>
    <n v="0"/>
    <n v="0"/>
    <n v="0"/>
    <n v="0"/>
  </r>
  <r>
    <x v="3"/>
    <x v="24"/>
    <x v="7"/>
    <x v="9"/>
    <n v="0"/>
    <n v="200"/>
    <n v="0"/>
    <n v="0"/>
    <n v="0"/>
    <n v="0"/>
    <n v="0"/>
    <n v="0"/>
    <n v="0"/>
  </r>
  <r>
    <x v="3"/>
    <x v="24"/>
    <x v="7"/>
    <x v="10"/>
    <n v="0"/>
    <n v="200"/>
    <n v="0"/>
    <n v="0"/>
    <n v="0"/>
    <n v="0"/>
    <n v="0"/>
    <n v="0"/>
    <n v="0"/>
  </r>
  <r>
    <x v="3"/>
    <x v="24"/>
    <x v="8"/>
    <x v="0"/>
    <n v="0"/>
    <n v="200"/>
    <n v="0"/>
    <n v="0"/>
    <n v="0"/>
    <n v="0"/>
    <n v="0"/>
    <n v="0"/>
    <n v="0"/>
  </r>
  <r>
    <x v="3"/>
    <x v="24"/>
    <x v="8"/>
    <x v="1"/>
    <n v="29.21"/>
    <n v="200"/>
    <n v="0"/>
    <n v="0.14199999999999999"/>
    <n v="0.1057"/>
    <n v="5.1999999999999998E-3"/>
    <n v="1.8380000000000001E-2"/>
    <n v="0.47332999999999997"/>
    <n v="0"/>
  </r>
  <r>
    <x v="3"/>
    <x v="24"/>
    <x v="8"/>
    <x v="2"/>
    <n v="0"/>
    <n v="200"/>
    <n v="0"/>
    <n v="0"/>
    <n v="0"/>
    <n v="0"/>
    <n v="0"/>
    <n v="0"/>
    <n v="0"/>
  </r>
  <r>
    <x v="3"/>
    <x v="24"/>
    <x v="8"/>
    <x v="3"/>
    <n v="0"/>
    <n v="200"/>
    <n v="0"/>
    <n v="0"/>
    <n v="0"/>
    <n v="0"/>
    <n v="0"/>
    <n v="0"/>
    <n v="0"/>
  </r>
  <r>
    <x v="3"/>
    <x v="24"/>
    <x v="8"/>
    <x v="4"/>
    <n v="0"/>
    <n v="200"/>
    <n v="0"/>
    <n v="0"/>
    <n v="0"/>
    <n v="0"/>
    <n v="0"/>
    <n v="0"/>
    <n v="0"/>
  </r>
  <r>
    <x v="3"/>
    <x v="24"/>
    <x v="8"/>
    <x v="5"/>
    <n v="0"/>
    <n v="200"/>
    <n v="0"/>
    <n v="0"/>
    <n v="0"/>
    <n v="0"/>
    <n v="0"/>
    <n v="0"/>
    <n v="0"/>
  </r>
  <r>
    <x v="3"/>
    <x v="24"/>
    <x v="8"/>
    <x v="6"/>
    <n v="47.22"/>
    <n v="200"/>
    <n v="0"/>
    <n v="0.22958000000000001"/>
    <n v="0"/>
    <n v="7.1440000000000003E-2"/>
    <n v="8.949E-2"/>
    <n v="0.76527000000000001"/>
    <n v="0"/>
  </r>
  <r>
    <x v="3"/>
    <x v="24"/>
    <x v="8"/>
    <x v="7"/>
    <n v="0"/>
    <n v="200"/>
    <n v="0"/>
    <n v="0"/>
    <n v="0"/>
    <n v="0"/>
    <n v="0"/>
    <n v="0"/>
    <n v="0"/>
  </r>
  <r>
    <x v="3"/>
    <x v="24"/>
    <x v="8"/>
    <x v="8"/>
    <n v="0"/>
    <n v="200"/>
    <n v="0"/>
    <n v="0"/>
    <n v="0"/>
    <n v="0"/>
    <n v="0"/>
    <n v="0"/>
    <n v="0"/>
  </r>
  <r>
    <x v="3"/>
    <x v="24"/>
    <x v="8"/>
    <x v="9"/>
    <n v="0"/>
    <n v="200"/>
    <n v="0"/>
    <n v="0"/>
    <n v="0"/>
    <n v="0"/>
    <n v="0"/>
    <n v="0"/>
    <n v="0"/>
  </r>
  <r>
    <x v="3"/>
    <x v="24"/>
    <x v="8"/>
    <x v="10"/>
    <n v="0"/>
    <n v="200"/>
    <n v="0"/>
    <n v="0"/>
    <n v="0"/>
    <n v="0"/>
    <n v="0"/>
    <n v="0"/>
    <n v="0"/>
  </r>
  <r>
    <x v="3"/>
    <x v="25"/>
    <x v="0"/>
    <x v="0"/>
    <n v="0"/>
    <n v="200"/>
    <n v="0"/>
    <n v="0"/>
    <n v="0"/>
    <n v="0"/>
    <n v="0"/>
    <n v="0"/>
    <n v="0"/>
  </r>
  <r>
    <x v="3"/>
    <x v="25"/>
    <x v="0"/>
    <x v="1"/>
    <n v="0"/>
    <n v="200"/>
    <n v="0"/>
    <n v="0"/>
    <n v="0"/>
    <n v="0"/>
    <n v="0"/>
    <n v="0"/>
    <n v="0"/>
  </r>
  <r>
    <x v="3"/>
    <x v="25"/>
    <x v="0"/>
    <x v="2"/>
    <n v="0"/>
    <n v="200"/>
    <n v="0"/>
    <n v="0"/>
    <n v="0"/>
    <n v="0"/>
    <n v="0"/>
    <n v="0"/>
    <n v="0"/>
  </r>
  <r>
    <x v="3"/>
    <x v="25"/>
    <x v="0"/>
    <x v="3"/>
    <n v="0"/>
    <n v="200"/>
    <n v="0"/>
    <n v="0"/>
    <n v="0"/>
    <n v="0"/>
    <n v="0"/>
    <n v="0"/>
    <n v="0"/>
  </r>
  <r>
    <x v="3"/>
    <x v="25"/>
    <x v="0"/>
    <x v="4"/>
    <n v="0"/>
    <n v="200"/>
    <n v="0"/>
    <n v="0"/>
    <n v="0"/>
    <n v="0"/>
    <n v="0"/>
    <n v="0"/>
    <n v="0"/>
  </r>
  <r>
    <x v="3"/>
    <x v="25"/>
    <x v="0"/>
    <x v="5"/>
    <n v="0"/>
    <n v="200"/>
    <n v="0"/>
    <n v="0"/>
    <n v="0"/>
    <n v="0"/>
    <n v="0"/>
    <n v="0"/>
    <n v="0"/>
  </r>
  <r>
    <x v="3"/>
    <x v="25"/>
    <x v="0"/>
    <x v="6"/>
    <n v="0"/>
    <n v="200"/>
    <n v="0"/>
    <n v="0"/>
    <n v="0"/>
    <n v="0"/>
    <n v="0"/>
    <n v="0"/>
    <n v="0"/>
  </r>
  <r>
    <x v="3"/>
    <x v="25"/>
    <x v="0"/>
    <x v="7"/>
    <n v="0"/>
    <n v="200"/>
    <n v="0"/>
    <n v="0"/>
    <n v="0"/>
    <n v="0"/>
    <n v="0"/>
    <n v="0"/>
    <n v="0"/>
  </r>
  <r>
    <x v="3"/>
    <x v="25"/>
    <x v="0"/>
    <x v="8"/>
    <n v="0"/>
    <n v="200"/>
    <n v="0"/>
    <n v="0"/>
    <n v="0"/>
    <n v="0"/>
    <n v="0"/>
    <n v="0"/>
    <n v="0"/>
  </r>
  <r>
    <x v="3"/>
    <x v="25"/>
    <x v="0"/>
    <x v="9"/>
    <n v="0"/>
    <n v="200"/>
    <n v="0"/>
    <n v="0"/>
    <n v="0"/>
    <n v="0"/>
    <n v="0"/>
    <n v="0"/>
    <n v="0"/>
  </r>
  <r>
    <x v="3"/>
    <x v="25"/>
    <x v="0"/>
    <x v="10"/>
    <n v="0"/>
    <n v="200"/>
    <n v="0"/>
    <n v="0"/>
    <n v="0"/>
    <n v="0"/>
    <n v="0"/>
    <n v="0"/>
    <n v="0"/>
  </r>
  <r>
    <x v="3"/>
    <x v="25"/>
    <x v="1"/>
    <x v="0"/>
    <n v="0"/>
    <n v="200"/>
    <n v="0"/>
    <n v="-2.0000000000000002E-5"/>
    <n v="-1.0000000000000001E-5"/>
    <n v="0"/>
    <n v="-1.0000000000000001E-5"/>
    <n v="-8.0000000000000007E-5"/>
    <n v="0"/>
  </r>
  <r>
    <x v="3"/>
    <x v="25"/>
    <x v="1"/>
    <x v="1"/>
    <n v="1.58"/>
    <n v="200"/>
    <n v="0"/>
    <n v="7.6800000000000002E-3"/>
    <n v="1.98E-3"/>
    <n v="1.2600000000000001E-3"/>
    <n v="4.9100000000000003E-3"/>
    <n v="2.5579999999999999E-2"/>
    <n v="0"/>
  </r>
  <r>
    <x v="3"/>
    <x v="25"/>
    <x v="1"/>
    <x v="2"/>
    <n v="0"/>
    <n v="200"/>
    <n v="0"/>
    <n v="0"/>
    <n v="0"/>
    <n v="0"/>
    <n v="0"/>
    <n v="0"/>
    <n v="0"/>
  </r>
  <r>
    <x v="3"/>
    <x v="25"/>
    <x v="1"/>
    <x v="3"/>
    <n v="0"/>
    <n v="200"/>
    <n v="0"/>
    <n v="0"/>
    <n v="0"/>
    <n v="0"/>
    <n v="0"/>
    <n v="0"/>
    <n v="0"/>
  </r>
  <r>
    <x v="3"/>
    <x v="25"/>
    <x v="1"/>
    <x v="4"/>
    <n v="0"/>
    <n v="200"/>
    <n v="0"/>
    <n v="0"/>
    <n v="0"/>
    <n v="0"/>
    <n v="0"/>
    <n v="0"/>
    <n v="0"/>
  </r>
  <r>
    <x v="3"/>
    <x v="25"/>
    <x v="1"/>
    <x v="5"/>
    <n v="0"/>
    <n v="200"/>
    <n v="0"/>
    <n v="0"/>
    <n v="0"/>
    <n v="0"/>
    <n v="0"/>
    <n v="0"/>
    <n v="0"/>
  </r>
  <r>
    <x v="3"/>
    <x v="25"/>
    <x v="1"/>
    <x v="6"/>
    <n v="0"/>
    <n v="200"/>
    <n v="0"/>
    <n v="0"/>
    <n v="0"/>
    <n v="0"/>
    <n v="0"/>
    <n v="0"/>
    <n v="0"/>
  </r>
  <r>
    <x v="3"/>
    <x v="25"/>
    <x v="1"/>
    <x v="7"/>
    <n v="0"/>
    <n v="200"/>
    <n v="0"/>
    <n v="0"/>
    <n v="0"/>
    <n v="0"/>
    <n v="0"/>
    <n v="0"/>
    <n v="0"/>
  </r>
  <r>
    <x v="3"/>
    <x v="25"/>
    <x v="1"/>
    <x v="8"/>
    <n v="0"/>
    <n v="200"/>
    <n v="0"/>
    <n v="0"/>
    <n v="0"/>
    <n v="0"/>
    <n v="0"/>
    <n v="0"/>
    <n v="0"/>
  </r>
  <r>
    <x v="3"/>
    <x v="25"/>
    <x v="1"/>
    <x v="9"/>
    <n v="0"/>
    <n v="200"/>
    <n v="0"/>
    <n v="0"/>
    <n v="0"/>
    <n v="0"/>
    <n v="0"/>
    <n v="0"/>
    <n v="0"/>
  </r>
  <r>
    <x v="3"/>
    <x v="25"/>
    <x v="1"/>
    <x v="10"/>
    <n v="0"/>
    <n v="200"/>
    <n v="0"/>
    <n v="0"/>
    <n v="0"/>
    <n v="0"/>
    <n v="0"/>
    <n v="0"/>
    <n v="0"/>
  </r>
  <r>
    <x v="3"/>
    <x v="25"/>
    <x v="2"/>
    <x v="0"/>
    <n v="0"/>
    <n v="200"/>
    <n v="0"/>
    <n v="0"/>
    <n v="0"/>
    <n v="0"/>
    <n v="0"/>
    <n v="0"/>
    <n v="0"/>
  </r>
  <r>
    <x v="3"/>
    <x v="25"/>
    <x v="2"/>
    <x v="1"/>
    <n v="95.38"/>
    <n v="200"/>
    <n v="0"/>
    <n v="0.46373999999999999"/>
    <n v="0.14229"/>
    <n v="9.1980000000000006E-2"/>
    <n v="0.30820999999999998"/>
    <n v="1.5458000000000001"/>
    <n v="0"/>
  </r>
  <r>
    <x v="3"/>
    <x v="25"/>
    <x v="2"/>
    <x v="2"/>
    <n v="0"/>
    <n v="200"/>
    <n v="0"/>
    <n v="0"/>
    <n v="0"/>
    <n v="0"/>
    <n v="0"/>
    <n v="0"/>
    <n v="0"/>
  </r>
  <r>
    <x v="3"/>
    <x v="25"/>
    <x v="2"/>
    <x v="3"/>
    <n v="0"/>
    <n v="200"/>
    <n v="0"/>
    <n v="0"/>
    <n v="0"/>
    <n v="0"/>
    <n v="0"/>
    <n v="0"/>
    <n v="0"/>
  </r>
  <r>
    <x v="3"/>
    <x v="25"/>
    <x v="2"/>
    <x v="4"/>
    <n v="0"/>
    <n v="200"/>
    <n v="0"/>
    <n v="0"/>
    <n v="0"/>
    <n v="0"/>
    <n v="0"/>
    <n v="0"/>
    <n v="0"/>
  </r>
  <r>
    <x v="3"/>
    <x v="25"/>
    <x v="2"/>
    <x v="5"/>
    <n v="0"/>
    <n v="200"/>
    <n v="0"/>
    <n v="0"/>
    <n v="0"/>
    <n v="0"/>
    <n v="0"/>
    <n v="0"/>
    <n v="0"/>
  </r>
  <r>
    <x v="3"/>
    <x v="25"/>
    <x v="2"/>
    <x v="6"/>
    <n v="0"/>
    <n v="200"/>
    <n v="0"/>
    <n v="0"/>
    <n v="0"/>
    <n v="0"/>
    <n v="0"/>
    <n v="0"/>
    <n v="0"/>
  </r>
  <r>
    <x v="3"/>
    <x v="25"/>
    <x v="2"/>
    <x v="7"/>
    <n v="0"/>
    <n v="200"/>
    <n v="0"/>
    <n v="0"/>
    <n v="0"/>
    <n v="0"/>
    <n v="0"/>
    <n v="0"/>
    <n v="0"/>
  </r>
  <r>
    <x v="3"/>
    <x v="25"/>
    <x v="2"/>
    <x v="8"/>
    <n v="0"/>
    <n v="200"/>
    <n v="0"/>
    <n v="0"/>
    <n v="0"/>
    <n v="0"/>
    <n v="0"/>
    <n v="0"/>
    <n v="0"/>
  </r>
  <r>
    <x v="3"/>
    <x v="25"/>
    <x v="2"/>
    <x v="9"/>
    <n v="0"/>
    <n v="200"/>
    <n v="0"/>
    <n v="0"/>
    <n v="0"/>
    <n v="0"/>
    <n v="0"/>
    <n v="0"/>
    <n v="0"/>
  </r>
  <r>
    <x v="3"/>
    <x v="25"/>
    <x v="2"/>
    <x v="10"/>
    <n v="0"/>
    <n v="200"/>
    <n v="0"/>
    <n v="0"/>
    <n v="0"/>
    <n v="0"/>
    <n v="0"/>
    <n v="0"/>
    <n v="0"/>
  </r>
  <r>
    <x v="3"/>
    <x v="25"/>
    <x v="3"/>
    <x v="0"/>
    <n v="0"/>
    <n v="200"/>
    <n v="0"/>
    <n v="0"/>
    <n v="0"/>
    <n v="0"/>
    <n v="0"/>
    <n v="0"/>
    <n v="0"/>
  </r>
  <r>
    <x v="3"/>
    <x v="25"/>
    <x v="3"/>
    <x v="1"/>
    <n v="131.4"/>
    <n v="200"/>
    <n v="0"/>
    <n v="0.63888"/>
    <n v="0.20415"/>
    <n v="4.428E-2"/>
    <n v="0.30864999999999998"/>
    <n v="2.1295899999999999"/>
    <n v="0"/>
  </r>
  <r>
    <x v="3"/>
    <x v="25"/>
    <x v="3"/>
    <x v="2"/>
    <n v="0"/>
    <n v="200"/>
    <n v="0"/>
    <n v="0"/>
    <n v="0"/>
    <n v="0"/>
    <n v="0"/>
    <n v="0"/>
    <n v="0"/>
  </r>
  <r>
    <x v="3"/>
    <x v="25"/>
    <x v="3"/>
    <x v="3"/>
    <n v="0"/>
    <n v="200"/>
    <n v="0"/>
    <n v="0"/>
    <n v="0"/>
    <n v="0"/>
    <n v="0"/>
    <n v="0"/>
    <n v="0"/>
  </r>
  <r>
    <x v="3"/>
    <x v="25"/>
    <x v="3"/>
    <x v="4"/>
    <n v="0"/>
    <n v="200"/>
    <n v="0"/>
    <n v="0"/>
    <n v="0"/>
    <n v="0"/>
    <n v="0"/>
    <n v="0"/>
    <n v="0"/>
  </r>
  <r>
    <x v="3"/>
    <x v="25"/>
    <x v="3"/>
    <x v="5"/>
    <n v="0"/>
    <n v="200"/>
    <n v="0"/>
    <n v="0"/>
    <n v="0"/>
    <n v="0"/>
    <n v="0"/>
    <n v="0"/>
    <n v="0"/>
  </r>
  <r>
    <x v="3"/>
    <x v="25"/>
    <x v="3"/>
    <x v="6"/>
    <n v="0"/>
    <n v="200"/>
    <n v="0"/>
    <n v="0"/>
    <n v="0"/>
    <n v="0"/>
    <n v="0"/>
    <n v="0"/>
    <n v="0"/>
  </r>
  <r>
    <x v="3"/>
    <x v="25"/>
    <x v="3"/>
    <x v="7"/>
    <n v="0"/>
    <n v="200"/>
    <n v="0"/>
    <n v="0"/>
    <n v="0"/>
    <n v="0"/>
    <n v="0"/>
    <n v="0"/>
    <n v="0"/>
  </r>
  <r>
    <x v="3"/>
    <x v="25"/>
    <x v="3"/>
    <x v="8"/>
    <n v="0"/>
    <n v="200"/>
    <n v="0"/>
    <n v="0"/>
    <n v="0"/>
    <n v="0"/>
    <n v="0"/>
    <n v="0"/>
    <n v="0"/>
  </r>
  <r>
    <x v="3"/>
    <x v="25"/>
    <x v="3"/>
    <x v="9"/>
    <n v="0"/>
    <n v="200"/>
    <n v="0"/>
    <n v="0"/>
    <n v="0"/>
    <n v="0"/>
    <n v="0"/>
    <n v="0"/>
    <n v="0"/>
  </r>
  <r>
    <x v="3"/>
    <x v="25"/>
    <x v="3"/>
    <x v="10"/>
    <n v="0.02"/>
    <n v="200"/>
    <n v="0"/>
    <n v="1.1E-4"/>
    <n v="9.0000000000000006E-5"/>
    <n v="0"/>
    <n v="1.0000000000000001E-5"/>
    <n v="3.8000000000000002E-4"/>
    <n v="0"/>
  </r>
  <r>
    <x v="3"/>
    <x v="25"/>
    <x v="4"/>
    <x v="0"/>
    <n v="0"/>
    <n v="200"/>
    <n v="0"/>
    <n v="0"/>
    <n v="0"/>
    <n v="0"/>
    <n v="0"/>
    <n v="0"/>
    <n v="0"/>
  </r>
  <r>
    <x v="3"/>
    <x v="25"/>
    <x v="4"/>
    <x v="1"/>
    <n v="52.1"/>
    <n v="200"/>
    <n v="0"/>
    <n v="0.25330999999999998"/>
    <n v="7.689E-2"/>
    <n v="2.869E-2"/>
    <n v="3.0099999999999998E-2"/>
    <n v="0.84436"/>
    <n v="0"/>
  </r>
  <r>
    <x v="3"/>
    <x v="25"/>
    <x v="4"/>
    <x v="2"/>
    <n v="0"/>
    <n v="200"/>
    <n v="0"/>
    <n v="0"/>
    <n v="0"/>
    <n v="0"/>
    <n v="0"/>
    <n v="0"/>
    <n v="0"/>
  </r>
  <r>
    <x v="3"/>
    <x v="25"/>
    <x v="4"/>
    <x v="3"/>
    <n v="0"/>
    <n v="200"/>
    <n v="0"/>
    <n v="0"/>
    <n v="0"/>
    <n v="0"/>
    <n v="0"/>
    <n v="0"/>
    <n v="0"/>
  </r>
  <r>
    <x v="3"/>
    <x v="25"/>
    <x v="4"/>
    <x v="4"/>
    <n v="0"/>
    <n v="200"/>
    <n v="0"/>
    <n v="0"/>
    <n v="0"/>
    <n v="0"/>
    <n v="0"/>
    <n v="0"/>
    <n v="0"/>
  </r>
  <r>
    <x v="3"/>
    <x v="25"/>
    <x v="4"/>
    <x v="5"/>
    <n v="0"/>
    <n v="200"/>
    <n v="0"/>
    <n v="0"/>
    <n v="0"/>
    <n v="0"/>
    <n v="0"/>
    <n v="0"/>
    <n v="0"/>
  </r>
  <r>
    <x v="3"/>
    <x v="25"/>
    <x v="4"/>
    <x v="6"/>
    <n v="0.13"/>
    <n v="200"/>
    <n v="0"/>
    <n v="6.3000000000000003E-4"/>
    <n v="0"/>
    <n v="1.0000000000000001E-5"/>
    <n v="1.7000000000000001E-4"/>
    <n v="2.1099999999999999E-3"/>
    <n v="0"/>
  </r>
  <r>
    <x v="3"/>
    <x v="25"/>
    <x v="4"/>
    <x v="7"/>
    <n v="0"/>
    <n v="200"/>
    <n v="0"/>
    <n v="0"/>
    <n v="0"/>
    <n v="0"/>
    <n v="0"/>
    <n v="0"/>
    <n v="0"/>
  </r>
  <r>
    <x v="3"/>
    <x v="25"/>
    <x v="4"/>
    <x v="8"/>
    <n v="0"/>
    <n v="200"/>
    <n v="0"/>
    <n v="0"/>
    <n v="0"/>
    <n v="0"/>
    <n v="0"/>
    <n v="0"/>
    <n v="0"/>
  </r>
  <r>
    <x v="3"/>
    <x v="25"/>
    <x v="4"/>
    <x v="9"/>
    <n v="0"/>
    <n v="200"/>
    <n v="0"/>
    <n v="0"/>
    <n v="0"/>
    <n v="0"/>
    <n v="0"/>
    <n v="0"/>
    <n v="0"/>
  </r>
  <r>
    <x v="3"/>
    <x v="25"/>
    <x v="4"/>
    <x v="10"/>
    <n v="0"/>
    <n v="200"/>
    <n v="0"/>
    <n v="0"/>
    <n v="0"/>
    <n v="0"/>
    <n v="0"/>
    <n v="0"/>
    <n v="0"/>
  </r>
  <r>
    <x v="3"/>
    <x v="25"/>
    <x v="5"/>
    <x v="0"/>
    <n v="0"/>
    <n v="200"/>
    <n v="0"/>
    <n v="0"/>
    <n v="0"/>
    <n v="0"/>
    <n v="0"/>
    <n v="0"/>
    <n v="0"/>
  </r>
  <r>
    <x v="3"/>
    <x v="25"/>
    <x v="5"/>
    <x v="1"/>
    <n v="-0.01"/>
    <n v="200"/>
    <n v="0"/>
    <n v="-4.0000000000000003E-5"/>
    <n v="-1.0000000000000001E-5"/>
    <n v="0"/>
    <n v="-1.0000000000000001E-5"/>
    <n v="-1.2E-4"/>
    <n v="0"/>
  </r>
  <r>
    <x v="3"/>
    <x v="25"/>
    <x v="5"/>
    <x v="2"/>
    <n v="0"/>
    <n v="200"/>
    <n v="0"/>
    <n v="0"/>
    <n v="0"/>
    <n v="0"/>
    <n v="0"/>
    <n v="0"/>
    <n v="0"/>
  </r>
  <r>
    <x v="3"/>
    <x v="25"/>
    <x v="5"/>
    <x v="3"/>
    <n v="0"/>
    <n v="200"/>
    <n v="0"/>
    <n v="0"/>
    <n v="0"/>
    <n v="0"/>
    <n v="0"/>
    <n v="0"/>
    <n v="0"/>
  </r>
  <r>
    <x v="3"/>
    <x v="25"/>
    <x v="5"/>
    <x v="4"/>
    <n v="0"/>
    <n v="200"/>
    <n v="0"/>
    <n v="0"/>
    <n v="0"/>
    <n v="0"/>
    <n v="0"/>
    <n v="0"/>
    <n v="0"/>
  </r>
  <r>
    <x v="3"/>
    <x v="25"/>
    <x v="5"/>
    <x v="5"/>
    <n v="0"/>
    <n v="200"/>
    <n v="0"/>
    <n v="0"/>
    <n v="0"/>
    <n v="0"/>
    <n v="0"/>
    <n v="0"/>
    <n v="0"/>
  </r>
  <r>
    <x v="3"/>
    <x v="25"/>
    <x v="5"/>
    <x v="6"/>
    <n v="0"/>
    <n v="200"/>
    <n v="0"/>
    <n v="0"/>
    <n v="0"/>
    <n v="0"/>
    <n v="0"/>
    <n v="0"/>
    <n v="0"/>
  </r>
  <r>
    <x v="3"/>
    <x v="25"/>
    <x v="5"/>
    <x v="7"/>
    <n v="0"/>
    <n v="200"/>
    <n v="0"/>
    <n v="0"/>
    <n v="0"/>
    <n v="0"/>
    <n v="0"/>
    <n v="0"/>
    <n v="0"/>
  </r>
  <r>
    <x v="3"/>
    <x v="25"/>
    <x v="5"/>
    <x v="8"/>
    <n v="0"/>
    <n v="200"/>
    <n v="0"/>
    <n v="0"/>
    <n v="0"/>
    <n v="0"/>
    <n v="0"/>
    <n v="0"/>
    <n v="0"/>
  </r>
  <r>
    <x v="3"/>
    <x v="25"/>
    <x v="5"/>
    <x v="9"/>
    <n v="0"/>
    <n v="200"/>
    <n v="0"/>
    <n v="0"/>
    <n v="0"/>
    <n v="0"/>
    <n v="0"/>
    <n v="0"/>
    <n v="0"/>
  </r>
  <r>
    <x v="3"/>
    <x v="25"/>
    <x v="5"/>
    <x v="10"/>
    <n v="0"/>
    <n v="200"/>
    <n v="0"/>
    <n v="0"/>
    <n v="0"/>
    <n v="0"/>
    <n v="0"/>
    <n v="0"/>
    <n v="0"/>
  </r>
  <r>
    <x v="3"/>
    <x v="25"/>
    <x v="6"/>
    <x v="0"/>
    <n v="0"/>
    <n v="200"/>
    <n v="0"/>
    <n v="0"/>
    <n v="0"/>
    <n v="0"/>
    <n v="0"/>
    <n v="0"/>
    <n v="0"/>
  </r>
  <r>
    <x v="3"/>
    <x v="25"/>
    <x v="6"/>
    <x v="1"/>
    <n v="0"/>
    <n v="200"/>
    <n v="0"/>
    <n v="0"/>
    <n v="0"/>
    <n v="0"/>
    <n v="0"/>
    <n v="0"/>
    <n v="0"/>
  </r>
  <r>
    <x v="3"/>
    <x v="25"/>
    <x v="6"/>
    <x v="2"/>
    <n v="0"/>
    <n v="200"/>
    <n v="0"/>
    <n v="0"/>
    <n v="0"/>
    <n v="0"/>
    <n v="0"/>
    <n v="0"/>
    <n v="0"/>
  </r>
  <r>
    <x v="3"/>
    <x v="25"/>
    <x v="6"/>
    <x v="3"/>
    <n v="0"/>
    <n v="200"/>
    <n v="0"/>
    <n v="0"/>
    <n v="0"/>
    <n v="0"/>
    <n v="0"/>
    <n v="0"/>
    <n v="0"/>
  </r>
  <r>
    <x v="3"/>
    <x v="25"/>
    <x v="6"/>
    <x v="4"/>
    <n v="0"/>
    <n v="200"/>
    <n v="0"/>
    <n v="0"/>
    <n v="0"/>
    <n v="0"/>
    <n v="0"/>
    <n v="0"/>
    <n v="0"/>
  </r>
  <r>
    <x v="3"/>
    <x v="25"/>
    <x v="6"/>
    <x v="5"/>
    <n v="0"/>
    <n v="200"/>
    <n v="0"/>
    <n v="0"/>
    <n v="0"/>
    <n v="0"/>
    <n v="0"/>
    <n v="0"/>
    <n v="0"/>
  </r>
  <r>
    <x v="3"/>
    <x v="25"/>
    <x v="6"/>
    <x v="6"/>
    <n v="0"/>
    <n v="200"/>
    <n v="0"/>
    <n v="0"/>
    <n v="0"/>
    <n v="0"/>
    <n v="0"/>
    <n v="0"/>
    <n v="0"/>
  </r>
  <r>
    <x v="3"/>
    <x v="25"/>
    <x v="6"/>
    <x v="7"/>
    <n v="0"/>
    <n v="200"/>
    <n v="0"/>
    <n v="0"/>
    <n v="0"/>
    <n v="0"/>
    <n v="0"/>
    <n v="0"/>
    <n v="0"/>
  </r>
  <r>
    <x v="3"/>
    <x v="25"/>
    <x v="6"/>
    <x v="8"/>
    <n v="0"/>
    <n v="200"/>
    <n v="0"/>
    <n v="0"/>
    <n v="0"/>
    <n v="0"/>
    <n v="0"/>
    <n v="0"/>
    <n v="0"/>
  </r>
  <r>
    <x v="3"/>
    <x v="25"/>
    <x v="6"/>
    <x v="9"/>
    <n v="0"/>
    <n v="200"/>
    <n v="0"/>
    <n v="0"/>
    <n v="0"/>
    <n v="0"/>
    <n v="0"/>
    <n v="0"/>
    <n v="0"/>
  </r>
  <r>
    <x v="3"/>
    <x v="25"/>
    <x v="6"/>
    <x v="10"/>
    <n v="0"/>
    <n v="200"/>
    <n v="0"/>
    <n v="0"/>
    <n v="0"/>
    <n v="0"/>
    <n v="0"/>
    <n v="0"/>
    <n v="0"/>
  </r>
  <r>
    <x v="3"/>
    <x v="25"/>
    <x v="7"/>
    <x v="0"/>
    <n v="0"/>
    <n v="200"/>
    <n v="0"/>
    <n v="0"/>
    <n v="0"/>
    <n v="0"/>
    <n v="0"/>
    <n v="0"/>
    <n v="0"/>
  </r>
  <r>
    <x v="3"/>
    <x v="25"/>
    <x v="7"/>
    <x v="1"/>
    <n v="0"/>
    <n v="200"/>
    <n v="0"/>
    <n v="0"/>
    <n v="0"/>
    <n v="0"/>
    <n v="0"/>
    <n v="0"/>
    <n v="0"/>
  </r>
  <r>
    <x v="3"/>
    <x v="25"/>
    <x v="7"/>
    <x v="2"/>
    <n v="0"/>
    <n v="200"/>
    <n v="0"/>
    <n v="0"/>
    <n v="0"/>
    <n v="0"/>
    <n v="0"/>
    <n v="0"/>
    <n v="0"/>
  </r>
  <r>
    <x v="3"/>
    <x v="25"/>
    <x v="7"/>
    <x v="3"/>
    <n v="0"/>
    <n v="200"/>
    <n v="0"/>
    <n v="0"/>
    <n v="0"/>
    <n v="0"/>
    <n v="0"/>
    <n v="0"/>
    <n v="0"/>
  </r>
  <r>
    <x v="3"/>
    <x v="25"/>
    <x v="7"/>
    <x v="4"/>
    <n v="0"/>
    <n v="200"/>
    <n v="0"/>
    <n v="0"/>
    <n v="0"/>
    <n v="0"/>
    <n v="0"/>
    <n v="0"/>
    <n v="0"/>
  </r>
  <r>
    <x v="3"/>
    <x v="25"/>
    <x v="7"/>
    <x v="5"/>
    <n v="0"/>
    <n v="200"/>
    <n v="0"/>
    <n v="0"/>
    <n v="0"/>
    <n v="0"/>
    <n v="0"/>
    <n v="0"/>
    <n v="0"/>
  </r>
  <r>
    <x v="3"/>
    <x v="25"/>
    <x v="7"/>
    <x v="6"/>
    <n v="0"/>
    <n v="200"/>
    <n v="0"/>
    <n v="0"/>
    <n v="0"/>
    <n v="0"/>
    <n v="0"/>
    <n v="0"/>
    <n v="0"/>
  </r>
  <r>
    <x v="3"/>
    <x v="25"/>
    <x v="7"/>
    <x v="7"/>
    <n v="0"/>
    <n v="200"/>
    <n v="0"/>
    <n v="0"/>
    <n v="0"/>
    <n v="0"/>
    <n v="0"/>
    <n v="0"/>
    <n v="0"/>
  </r>
  <r>
    <x v="3"/>
    <x v="25"/>
    <x v="7"/>
    <x v="8"/>
    <n v="0"/>
    <n v="200"/>
    <n v="0"/>
    <n v="0"/>
    <n v="0"/>
    <n v="0"/>
    <n v="0"/>
    <n v="0"/>
    <n v="0"/>
  </r>
  <r>
    <x v="3"/>
    <x v="25"/>
    <x v="7"/>
    <x v="9"/>
    <n v="0"/>
    <n v="200"/>
    <n v="0"/>
    <n v="0"/>
    <n v="0"/>
    <n v="0"/>
    <n v="0"/>
    <n v="0"/>
    <n v="0"/>
  </r>
  <r>
    <x v="3"/>
    <x v="25"/>
    <x v="7"/>
    <x v="10"/>
    <n v="0"/>
    <n v="200"/>
    <n v="0"/>
    <n v="0"/>
    <n v="0"/>
    <n v="0"/>
    <n v="0"/>
    <n v="0"/>
    <n v="0"/>
  </r>
  <r>
    <x v="3"/>
    <x v="25"/>
    <x v="8"/>
    <x v="0"/>
    <n v="0"/>
    <n v="200"/>
    <n v="0"/>
    <n v="0"/>
    <n v="0"/>
    <n v="0"/>
    <n v="0"/>
    <n v="0"/>
    <n v="0"/>
  </r>
  <r>
    <x v="3"/>
    <x v="25"/>
    <x v="8"/>
    <x v="1"/>
    <n v="29.21"/>
    <n v="200"/>
    <n v="0"/>
    <n v="0.14199999999999999"/>
    <n v="0.1057"/>
    <n v="5.1999999999999998E-3"/>
    <n v="1.8380000000000001E-2"/>
    <n v="0.47332999999999997"/>
    <n v="0"/>
  </r>
  <r>
    <x v="3"/>
    <x v="25"/>
    <x v="8"/>
    <x v="2"/>
    <n v="0"/>
    <n v="200"/>
    <n v="0"/>
    <n v="0"/>
    <n v="0"/>
    <n v="0"/>
    <n v="0"/>
    <n v="0"/>
    <n v="0"/>
  </r>
  <r>
    <x v="3"/>
    <x v="25"/>
    <x v="8"/>
    <x v="3"/>
    <n v="0"/>
    <n v="200"/>
    <n v="0"/>
    <n v="0"/>
    <n v="0"/>
    <n v="0"/>
    <n v="0"/>
    <n v="0"/>
    <n v="0"/>
  </r>
  <r>
    <x v="3"/>
    <x v="25"/>
    <x v="8"/>
    <x v="4"/>
    <n v="0"/>
    <n v="200"/>
    <n v="0"/>
    <n v="0"/>
    <n v="0"/>
    <n v="0"/>
    <n v="0"/>
    <n v="0"/>
    <n v="0"/>
  </r>
  <r>
    <x v="3"/>
    <x v="25"/>
    <x v="8"/>
    <x v="5"/>
    <n v="0"/>
    <n v="200"/>
    <n v="0"/>
    <n v="0"/>
    <n v="0"/>
    <n v="0"/>
    <n v="0"/>
    <n v="0"/>
    <n v="0"/>
  </r>
  <r>
    <x v="3"/>
    <x v="25"/>
    <x v="8"/>
    <x v="6"/>
    <n v="47.22"/>
    <n v="200"/>
    <n v="0"/>
    <n v="0.22958000000000001"/>
    <n v="0"/>
    <n v="7.1440000000000003E-2"/>
    <n v="8.949E-2"/>
    <n v="0.76527000000000001"/>
    <n v="0"/>
  </r>
  <r>
    <x v="3"/>
    <x v="25"/>
    <x v="8"/>
    <x v="7"/>
    <n v="0"/>
    <n v="200"/>
    <n v="0"/>
    <n v="0"/>
    <n v="0"/>
    <n v="0"/>
    <n v="0"/>
    <n v="0"/>
    <n v="0"/>
  </r>
  <r>
    <x v="3"/>
    <x v="25"/>
    <x v="8"/>
    <x v="8"/>
    <n v="0"/>
    <n v="200"/>
    <n v="0"/>
    <n v="0"/>
    <n v="0"/>
    <n v="0"/>
    <n v="0"/>
    <n v="0"/>
    <n v="0"/>
  </r>
  <r>
    <x v="3"/>
    <x v="25"/>
    <x v="8"/>
    <x v="9"/>
    <n v="0"/>
    <n v="200"/>
    <n v="0"/>
    <n v="0"/>
    <n v="0"/>
    <n v="0"/>
    <n v="0"/>
    <n v="0"/>
    <n v="0"/>
  </r>
  <r>
    <x v="3"/>
    <x v="25"/>
    <x v="8"/>
    <x v="10"/>
    <n v="0"/>
    <n v="200"/>
    <n v="0"/>
    <n v="0"/>
    <n v="0"/>
    <n v="0"/>
    <n v="0"/>
    <n v="0"/>
    <n v="0"/>
  </r>
  <r>
    <x v="3"/>
    <x v="26"/>
    <x v="0"/>
    <x v="0"/>
    <n v="0"/>
    <n v="200"/>
    <n v="0"/>
    <n v="0"/>
    <n v="0"/>
    <n v="0"/>
    <n v="0"/>
    <n v="0"/>
    <n v="0"/>
  </r>
  <r>
    <x v="3"/>
    <x v="26"/>
    <x v="0"/>
    <x v="1"/>
    <n v="0"/>
    <n v="200"/>
    <n v="0"/>
    <n v="0"/>
    <n v="0"/>
    <n v="0"/>
    <n v="0"/>
    <n v="0"/>
    <n v="0"/>
  </r>
  <r>
    <x v="3"/>
    <x v="26"/>
    <x v="0"/>
    <x v="2"/>
    <n v="0"/>
    <n v="200"/>
    <n v="0"/>
    <n v="0"/>
    <n v="0"/>
    <n v="0"/>
    <n v="0"/>
    <n v="0"/>
    <n v="0"/>
  </r>
  <r>
    <x v="3"/>
    <x v="26"/>
    <x v="0"/>
    <x v="3"/>
    <n v="0"/>
    <n v="200"/>
    <n v="0"/>
    <n v="0"/>
    <n v="0"/>
    <n v="0"/>
    <n v="0"/>
    <n v="0"/>
    <n v="0"/>
  </r>
  <r>
    <x v="3"/>
    <x v="26"/>
    <x v="0"/>
    <x v="4"/>
    <n v="0"/>
    <n v="200"/>
    <n v="0"/>
    <n v="0"/>
    <n v="0"/>
    <n v="0"/>
    <n v="0"/>
    <n v="0"/>
    <n v="0"/>
  </r>
  <r>
    <x v="3"/>
    <x v="26"/>
    <x v="0"/>
    <x v="5"/>
    <n v="0"/>
    <n v="200"/>
    <n v="0"/>
    <n v="0"/>
    <n v="0"/>
    <n v="0"/>
    <n v="0"/>
    <n v="0"/>
    <n v="0"/>
  </r>
  <r>
    <x v="3"/>
    <x v="26"/>
    <x v="0"/>
    <x v="6"/>
    <n v="0"/>
    <n v="200"/>
    <n v="0"/>
    <n v="0"/>
    <n v="0"/>
    <n v="0"/>
    <n v="0"/>
    <n v="0"/>
    <n v="0"/>
  </r>
  <r>
    <x v="3"/>
    <x v="26"/>
    <x v="0"/>
    <x v="7"/>
    <n v="0"/>
    <n v="200"/>
    <n v="0"/>
    <n v="0"/>
    <n v="0"/>
    <n v="0"/>
    <n v="0"/>
    <n v="0"/>
    <n v="0"/>
  </r>
  <r>
    <x v="3"/>
    <x v="26"/>
    <x v="0"/>
    <x v="8"/>
    <n v="0"/>
    <n v="200"/>
    <n v="0"/>
    <n v="0"/>
    <n v="0"/>
    <n v="0"/>
    <n v="0"/>
    <n v="0"/>
    <n v="0"/>
  </r>
  <r>
    <x v="3"/>
    <x v="26"/>
    <x v="0"/>
    <x v="9"/>
    <n v="0"/>
    <n v="200"/>
    <n v="0"/>
    <n v="0"/>
    <n v="0"/>
    <n v="0"/>
    <n v="0"/>
    <n v="0"/>
    <n v="0"/>
  </r>
  <r>
    <x v="3"/>
    <x v="26"/>
    <x v="0"/>
    <x v="10"/>
    <n v="0"/>
    <n v="200"/>
    <n v="0"/>
    <n v="0"/>
    <n v="0"/>
    <n v="0"/>
    <n v="0"/>
    <n v="0"/>
    <n v="0"/>
  </r>
  <r>
    <x v="3"/>
    <x v="26"/>
    <x v="1"/>
    <x v="0"/>
    <n v="0"/>
    <n v="200"/>
    <n v="0"/>
    <n v="-2.0000000000000002E-5"/>
    <n v="-1.0000000000000001E-5"/>
    <n v="0"/>
    <n v="-1.0000000000000001E-5"/>
    <n v="-8.0000000000000007E-5"/>
    <n v="0"/>
  </r>
  <r>
    <x v="3"/>
    <x v="26"/>
    <x v="1"/>
    <x v="1"/>
    <n v="1.58"/>
    <n v="200"/>
    <n v="0"/>
    <n v="7.6800000000000002E-3"/>
    <n v="1.98E-3"/>
    <n v="1.2600000000000001E-3"/>
    <n v="4.9100000000000003E-3"/>
    <n v="2.5579999999999999E-2"/>
    <n v="0"/>
  </r>
  <r>
    <x v="3"/>
    <x v="26"/>
    <x v="1"/>
    <x v="2"/>
    <n v="0"/>
    <n v="200"/>
    <n v="0"/>
    <n v="0"/>
    <n v="0"/>
    <n v="0"/>
    <n v="0"/>
    <n v="0"/>
    <n v="0"/>
  </r>
  <r>
    <x v="3"/>
    <x v="26"/>
    <x v="1"/>
    <x v="3"/>
    <n v="0"/>
    <n v="200"/>
    <n v="0"/>
    <n v="0"/>
    <n v="0"/>
    <n v="0"/>
    <n v="0"/>
    <n v="0"/>
    <n v="0"/>
  </r>
  <r>
    <x v="3"/>
    <x v="26"/>
    <x v="1"/>
    <x v="4"/>
    <n v="0"/>
    <n v="200"/>
    <n v="0"/>
    <n v="0"/>
    <n v="0"/>
    <n v="0"/>
    <n v="0"/>
    <n v="0"/>
    <n v="0"/>
  </r>
  <r>
    <x v="3"/>
    <x v="26"/>
    <x v="1"/>
    <x v="5"/>
    <n v="0"/>
    <n v="200"/>
    <n v="0"/>
    <n v="0"/>
    <n v="0"/>
    <n v="0"/>
    <n v="0"/>
    <n v="0"/>
    <n v="0"/>
  </r>
  <r>
    <x v="3"/>
    <x v="26"/>
    <x v="1"/>
    <x v="6"/>
    <n v="0"/>
    <n v="200"/>
    <n v="0"/>
    <n v="0"/>
    <n v="0"/>
    <n v="0"/>
    <n v="0"/>
    <n v="0"/>
    <n v="0"/>
  </r>
  <r>
    <x v="3"/>
    <x v="26"/>
    <x v="1"/>
    <x v="7"/>
    <n v="0"/>
    <n v="200"/>
    <n v="0"/>
    <n v="0"/>
    <n v="0"/>
    <n v="0"/>
    <n v="0"/>
    <n v="0"/>
    <n v="0"/>
  </r>
  <r>
    <x v="3"/>
    <x v="26"/>
    <x v="1"/>
    <x v="8"/>
    <n v="0"/>
    <n v="200"/>
    <n v="0"/>
    <n v="0"/>
    <n v="0"/>
    <n v="0"/>
    <n v="0"/>
    <n v="0"/>
    <n v="0"/>
  </r>
  <r>
    <x v="3"/>
    <x v="26"/>
    <x v="1"/>
    <x v="9"/>
    <n v="0"/>
    <n v="200"/>
    <n v="0"/>
    <n v="0"/>
    <n v="0"/>
    <n v="0"/>
    <n v="0"/>
    <n v="0"/>
    <n v="0"/>
  </r>
  <r>
    <x v="3"/>
    <x v="26"/>
    <x v="1"/>
    <x v="10"/>
    <n v="0"/>
    <n v="200"/>
    <n v="0"/>
    <n v="0"/>
    <n v="0"/>
    <n v="0"/>
    <n v="0"/>
    <n v="0"/>
    <n v="0"/>
  </r>
  <r>
    <x v="3"/>
    <x v="26"/>
    <x v="2"/>
    <x v="0"/>
    <n v="0"/>
    <n v="200"/>
    <n v="0"/>
    <n v="0"/>
    <n v="0"/>
    <n v="0"/>
    <n v="0"/>
    <n v="0"/>
    <n v="0"/>
  </r>
  <r>
    <x v="3"/>
    <x v="26"/>
    <x v="2"/>
    <x v="1"/>
    <n v="95.38"/>
    <n v="200"/>
    <n v="0"/>
    <n v="0.46373999999999999"/>
    <n v="0.14229"/>
    <n v="9.1980000000000006E-2"/>
    <n v="0.30820999999999998"/>
    <n v="1.5458000000000001"/>
    <n v="0"/>
  </r>
  <r>
    <x v="3"/>
    <x v="26"/>
    <x v="2"/>
    <x v="2"/>
    <n v="0"/>
    <n v="200"/>
    <n v="0"/>
    <n v="0"/>
    <n v="0"/>
    <n v="0"/>
    <n v="0"/>
    <n v="0"/>
    <n v="0"/>
  </r>
  <r>
    <x v="3"/>
    <x v="26"/>
    <x v="2"/>
    <x v="3"/>
    <n v="0"/>
    <n v="200"/>
    <n v="0"/>
    <n v="0"/>
    <n v="0"/>
    <n v="0"/>
    <n v="0"/>
    <n v="0"/>
    <n v="0"/>
  </r>
  <r>
    <x v="3"/>
    <x v="26"/>
    <x v="2"/>
    <x v="4"/>
    <n v="0"/>
    <n v="200"/>
    <n v="0"/>
    <n v="0"/>
    <n v="0"/>
    <n v="0"/>
    <n v="0"/>
    <n v="0"/>
    <n v="0"/>
  </r>
  <r>
    <x v="3"/>
    <x v="26"/>
    <x v="2"/>
    <x v="5"/>
    <n v="0"/>
    <n v="200"/>
    <n v="0"/>
    <n v="0"/>
    <n v="0"/>
    <n v="0"/>
    <n v="0"/>
    <n v="0"/>
    <n v="0"/>
  </r>
  <r>
    <x v="3"/>
    <x v="26"/>
    <x v="2"/>
    <x v="6"/>
    <n v="0"/>
    <n v="200"/>
    <n v="0"/>
    <n v="0"/>
    <n v="0"/>
    <n v="0"/>
    <n v="0"/>
    <n v="0"/>
    <n v="0"/>
  </r>
  <r>
    <x v="3"/>
    <x v="26"/>
    <x v="2"/>
    <x v="7"/>
    <n v="0"/>
    <n v="200"/>
    <n v="0"/>
    <n v="0"/>
    <n v="0"/>
    <n v="0"/>
    <n v="0"/>
    <n v="0"/>
    <n v="0"/>
  </r>
  <r>
    <x v="3"/>
    <x v="26"/>
    <x v="2"/>
    <x v="8"/>
    <n v="0"/>
    <n v="200"/>
    <n v="0"/>
    <n v="0"/>
    <n v="0"/>
    <n v="0"/>
    <n v="0"/>
    <n v="0"/>
    <n v="0"/>
  </r>
  <r>
    <x v="3"/>
    <x v="26"/>
    <x v="2"/>
    <x v="9"/>
    <n v="0"/>
    <n v="200"/>
    <n v="0"/>
    <n v="0"/>
    <n v="0"/>
    <n v="0"/>
    <n v="0"/>
    <n v="0"/>
    <n v="0"/>
  </r>
  <r>
    <x v="3"/>
    <x v="26"/>
    <x v="2"/>
    <x v="10"/>
    <n v="0"/>
    <n v="200"/>
    <n v="0"/>
    <n v="0"/>
    <n v="0"/>
    <n v="0"/>
    <n v="0"/>
    <n v="0"/>
    <n v="0"/>
  </r>
  <r>
    <x v="3"/>
    <x v="26"/>
    <x v="3"/>
    <x v="0"/>
    <n v="0"/>
    <n v="200"/>
    <n v="0"/>
    <n v="0"/>
    <n v="0"/>
    <n v="0"/>
    <n v="0"/>
    <n v="0"/>
    <n v="0"/>
  </r>
  <r>
    <x v="3"/>
    <x v="26"/>
    <x v="3"/>
    <x v="1"/>
    <n v="131.4"/>
    <n v="200"/>
    <n v="0"/>
    <n v="0.63888"/>
    <n v="0.20415"/>
    <n v="4.428E-2"/>
    <n v="0.30864999999999998"/>
    <n v="2.1295899999999999"/>
    <n v="0"/>
  </r>
  <r>
    <x v="3"/>
    <x v="26"/>
    <x v="3"/>
    <x v="2"/>
    <n v="0"/>
    <n v="200"/>
    <n v="0"/>
    <n v="0"/>
    <n v="0"/>
    <n v="0"/>
    <n v="0"/>
    <n v="0"/>
    <n v="0"/>
  </r>
  <r>
    <x v="3"/>
    <x v="26"/>
    <x v="3"/>
    <x v="3"/>
    <n v="0"/>
    <n v="200"/>
    <n v="0"/>
    <n v="0"/>
    <n v="0"/>
    <n v="0"/>
    <n v="0"/>
    <n v="0"/>
    <n v="0"/>
  </r>
  <r>
    <x v="3"/>
    <x v="26"/>
    <x v="3"/>
    <x v="4"/>
    <n v="0"/>
    <n v="200"/>
    <n v="0"/>
    <n v="0"/>
    <n v="0"/>
    <n v="0"/>
    <n v="0"/>
    <n v="0"/>
    <n v="0"/>
  </r>
  <r>
    <x v="3"/>
    <x v="26"/>
    <x v="3"/>
    <x v="5"/>
    <n v="0"/>
    <n v="200"/>
    <n v="0"/>
    <n v="0"/>
    <n v="0"/>
    <n v="0"/>
    <n v="0"/>
    <n v="0"/>
    <n v="0"/>
  </r>
  <r>
    <x v="3"/>
    <x v="26"/>
    <x v="3"/>
    <x v="6"/>
    <n v="0"/>
    <n v="200"/>
    <n v="0"/>
    <n v="0"/>
    <n v="0"/>
    <n v="0"/>
    <n v="0"/>
    <n v="0"/>
    <n v="0"/>
  </r>
  <r>
    <x v="3"/>
    <x v="26"/>
    <x v="3"/>
    <x v="7"/>
    <n v="0"/>
    <n v="200"/>
    <n v="0"/>
    <n v="0"/>
    <n v="0"/>
    <n v="0"/>
    <n v="0"/>
    <n v="0"/>
    <n v="0"/>
  </r>
  <r>
    <x v="3"/>
    <x v="26"/>
    <x v="3"/>
    <x v="8"/>
    <n v="0"/>
    <n v="200"/>
    <n v="0"/>
    <n v="0"/>
    <n v="0"/>
    <n v="0"/>
    <n v="0"/>
    <n v="0"/>
    <n v="0"/>
  </r>
  <r>
    <x v="3"/>
    <x v="26"/>
    <x v="3"/>
    <x v="9"/>
    <n v="0"/>
    <n v="200"/>
    <n v="0"/>
    <n v="0"/>
    <n v="0"/>
    <n v="0"/>
    <n v="0"/>
    <n v="0"/>
    <n v="0"/>
  </r>
  <r>
    <x v="3"/>
    <x v="26"/>
    <x v="3"/>
    <x v="10"/>
    <n v="0.02"/>
    <n v="200"/>
    <n v="0"/>
    <n v="1.1E-4"/>
    <n v="9.0000000000000006E-5"/>
    <n v="0"/>
    <n v="1.0000000000000001E-5"/>
    <n v="3.8000000000000002E-4"/>
    <n v="0"/>
  </r>
  <r>
    <x v="3"/>
    <x v="26"/>
    <x v="4"/>
    <x v="0"/>
    <n v="0"/>
    <n v="200"/>
    <n v="0"/>
    <n v="0"/>
    <n v="0"/>
    <n v="0"/>
    <n v="0"/>
    <n v="0"/>
    <n v="0"/>
  </r>
  <r>
    <x v="3"/>
    <x v="26"/>
    <x v="4"/>
    <x v="1"/>
    <n v="52.1"/>
    <n v="200"/>
    <n v="0"/>
    <n v="0.25330999999999998"/>
    <n v="7.689E-2"/>
    <n v="2.869E-2"/>
    <n v="3.0099999999999998E-2"/>
    <n v="0.84436"/>
    <n v="0"/>
  </r>
  <r>
    <x v="3"/>
    <x v="26"/>
    <x v="4"/>
    <x v="2"/>
    <n v="0"/>
    <n v="200"/>
    <n v="0"/>
    <n v="0"/>
    <n v="0"/>
    <n v="0"/>
    <n v="0"/>
    <n v="0"/>
    <n v="0"/>
  </r>
  <r>
    <x v="3"/>
    <x v="26"/>
    <x v="4"/>
    <x v="3"/>
    <n v="0"/>
    <n v="200"/>
    <n v="0"/>
    <n v="0"/>
    <n v="0"/>
    <n v="0"/>
    <n v="0"/>
    <n v="0"/>
    <n v="0"/>
  </r>
  <r>
    <x v="3"/>
    <x v="26"/>
    <x v="4"/>
    <x v="4"/>
    <n v="0"/>
    <n v="200"/>
    <n v="0"/>
    <n v="0"/>
    <n v="0"/>
    <n v="0"/>
    <n v="0"/>
    <n v="0"/>
    <n v="0"/>
  </r>
  <r>
    <x v="3"/>
    <x v="26"/>
    <x v="4"/>
    <x v="5"/>
    <n v="0"/>
    <n v="200"/>
    <n v="0"/>
    <n v="0"/>
    <n v="0"/>
    <n v="0"/>
    <n v="0"/>
    <n v="0"/>
    <n v="0"/>
  </r>
  <r>
    <x v="3"/>
    <x v="26"/>
    <x v="4"/>
    <x v="6"/>
    <n v="0.13"/>
    <n v="200"/>
    <n v="0"/>
    <n v="6.3000000000000003E-4"/>
    <n v="0"/>
    <n v="1.0000000000000001E-5"/>
    <n v="1.7000000000000001E-4"/>
    <n v="2.1099999999999999E-3"/>
    <n v="0"/>
  </r>
  <r>
    <x v="3"/>
    <x v="26"/>
    <x v="4"/>
    <x v="7"/>
    <n v="0"/>
    <n v="200"/>
    <n v="0"/>
    <n v="0"/>
    <n v="0"/>
    <n v="0"/>
    <n v="0"/>
    <n v="0"/>
    <n v="0"/>
  </r>
  <r>
    <x v="3"/>
    <x v="26"/>
    <x v="4"/>
    <x v="8"/>
    <n v="0"/>
    <n v="200"/>
    <n v="0"/>
    <n v="0"/>
    <n v="0"/>
    <n v="0"/>
    <n v="0"/>
    <n v="0"/>
    <n v="0"/>
  </r>
  <r>
    <x v="3"/>
    <x v="26"/>
    <x v="4"/>
    <x v="9"/>
    <n v="0"/>
    <n v="200"/>
    <n v="0"/>
    <n v="0"/>
    <n v="0"/>
    <n v="0"/>
    <n v="0"/>
    <n v="0"/>
    <n v="0"/>
  </r>
  <r>
    <x v="3"/>
    <x v="26"/>
    <x v="4"/>
    <x v="10"/>
    <n v="0"/>
    <n v="200"/>
    <n v="0"/>
    <n v="0"/>
    <n v="0"/>
    <n v="0"/>
    <n v="0"/>
    <n v="0"/>
    <n v="0"/>
  </r>
  <r>
    <x v="3"/>
    <x v="26"/>
    <x v="5"/>
    <x v="0"/>
    <n v="0"/>
    <n v="200"/>
    <n v="0"/>
    <n v="0"/>
    <n v="0"/>
    <n v="0"/>
    <n v="0"/>
    <n v="0"/>
    <n v="0"/>
  </r>
  <r>
    <x v="3"/>
    <x v="26"/>
    <x v="5"/>
    <x v="1"/>
    <n v="-0.01"/>
    <n v="200"/>
    <n v="0"/>
    <n v="-4.0000000000000003E-5"/>
    <n v="-1.0000000000000001E-5"/>
    <n v="0"/>
    <n v="-1.0000000000000001E-5"/>
    <n v="-1.2E-4"/>
    <n v="0"/>
  </r>
  <r>
    <x v="3"/>
    <x v="26"/>
    <x v="5"/>
    <x v="2"/>
    <n v="0"/>
    <n v="200"/>
    <n v="0"/>
    <n v="0"/>
    <n v="0"/>
    <n v="0"/>
    <n v="0"/>
    <n v="0"/>
    <n v="0"/>
  </r>
  <r>
    <x v="3"/>
    <x v="26"/>
    <x v="5"/>
    <x v="3"/>
    <n v="0"/>
    <n v="200"/>
    <n v="0"/>
    <n v="0"/>
    <n v="0"/>
    <n v="0"/>
    <n v="0"/>
    <n v="0"/>
    <n v="0"/>
  </r>
  <r>
    <x v="3"/>
    <x v="26"/>
    <x v="5"/>
    <x v="4"/>
    <n v="0"/>
    <n v="200"/>
    <n v="0"/>
    <n v="0"/>
    <n v="0"/>
    <n v="0"/>
    <n v="0"/>
    <n v="0"/>
    <n v="0"/>
  </r>
  <r>
    <x v="3"/>
    <x v="26"/>
    <x v="5"/>
    <x v="5"/>
    <n v="0"/>
    <n v="200"/>
    <n v="0"/>
    <n v="0"/>
    <n v="0"/>
    <n v="0"/>
    <n v="0"/>
    <n v="0"/>
    <n v="0"/>
  </r>
  <r>
    <x v="3"/>
    <x v="26"/>
    <x v="5"/>
    <x v="6"/>
    <n v="0"/>
    <n v="200"/>
    <n v="0"/>
    <n v="0"/>
    <n v="0"/>
    <n v="0"/>
    <n v="0"/>
    <n v="0"/>
    <n v="0"/>
  </r>
  <r>
    <x v="3"/>
    <x v="26"/>
    <x v="5"/>
    <x v="7"/>
    <n v="0"/>
    <n v="200"/>
    <n v="0"/>
    <n v="0"/>
    <n v="0"/>
    <n v="0"/>
    <n v="0"/>
    <n v="0"/>
    <n v="0"/>
  </r>
  <r>
    <x v="3"/>
    <x v="26"/>
    <x v="5"/>
    <x v="8"/>
    <n v="0"/>
    <n v="200"/>
    <n v="0"/>
    <n v="0"/>
    <n v="0"/>
    <n v="0"/>
    <n v="0"/>
    <n v="0"/>
    <n v="0"/>
  </r>
  <r>
    <x v="3"/>
    <x v="26"/>
    <x v="5"/>
    <x v="9"/>
    <n v="0"/>
    <n v="200"/>
    <n v="0"/>
    <n v="0"/>
    <n v="0"/>
    <n v="0"/>
    <n v="0"/>
    <n v="0"/>
    <n v="0"/>
  </r>
  <r>
    <x v="3"/>
    <x v="26"/>
    <x v="5"/>
    <x v="10"/>
    <n v="0"/>
    <n v="200"/>
    <n v="0"/>
    <n v="0"/>
    <n v="0"/>
    <n v="0"/>
    <n v="0"/>
    <n v="0"/>
    <n v="0"/>
  </r>
  <r>
    <x v="3"/>
    <x v="26"/>
    <x v="6"/>
    <x v="0"/>
    <n v="0"/>
    <n v="200"/>
    <n v="0"/>
    <n v="0"/>
    <n v="0"/>
    <n v="0"/>
    <n v="0"/>
    <n v="0"/>
    <n v="0"/>
  </r>
  <r>
    <x v="3"/>
    <x v="26"/>
    <x v="6"/>
    <x v="1"/>
    <n v="0"/>
    <n v="200"/>
    <n v="0"/>
    <n v="0"/>
    <n v="0"/>
    <n v="0"/>
    <n v="0"/>
    <n v="0"/>
    <n v="0"/>
  </r>
  <r>
    <x v="3"/>
    <x v="26"/>
    <x v="6"/>
    <x v="2"/>
    <n v="0"/>
    <n v="200"/>
    <n v="0"/>
    <n v="0"/>
    <n v="0"/>
    <n v="0"/>
    <n v="0"/>
    <n v="0"/>
    <n v="0"/>
  </r>
  <r>
    <x v="3"/>
    <x v="26"/>
    <x v="6"/>
    <x v="3"/>
    <n v="0"/>
    <n v="200"/>
    <n v="0"/>
    <n v="0"/>
    <n v="0"/>
    <n v="0"/>
    <n v="0"/>
    <n v="0"/>
    <n v="0"/>
  </r>
  <r>
    <x v="3"/>
    <x v="26"/>
    <x v="6"/>
    <x v="4"/>
    <n v="0"/>
    <n v="200"/>
    <n v="0"/>
    <n v="0"/>
    <n v="0"/>
    <n v="0"/>
    <n v="0"/>
    <n v="0"/>
    <n v="0"/>
  </r>
  <r>
    <x v="3"/>
    <x v="26"/>
    <x v="6"/>
    <x v="5"/>
    <n v="0"/>
    <n v="200"/>
    <n v="0"/>
    <n v="0"/>
    <n v="0"/>
    <n v="0"/>
    <n v="0"/>
    <n v="0"/>
    <n v="0"/>
  </r>
  <r>
    <x v="3"/>
    <x v="26"/>
    <x v="6"/>
    <x v="6"/>
    <n v="0"/>
    <n v="200"/>
    <n v="0"/>
    <n v="0"/>
    <n v="0"/>
    <n v="0"/>
    <n v="0"/>
    <n v="0"/>
    <n v="0"/>
  </r>
  <r>
    <x v="3"/>
    <x v="26"/>
    <x v="6"/>
    <x v="7"/>
    <n v="0"/>
    <n v="200"/>
    <n v="0"/>
    <n v="0"/>
    <n v="0"/>
    <n v="0"/>
    <n v="0"/>
    <n v="0"/>
    <n v="0"/>
  </r>
  <r>
    <x v="3"/>
    <x v="26"/>
    <x v="6"/>
    <x v="8"/>
    <n v="0"/>
    <n v="200"/>
    <n v="0"/>
    <n v="0"/>
    <n v="0"/>
    <n v="0"/>
    <n v="0"/>
    <n v="0"/>
    <n v="0"/>
  </r>
  <r>
    <x v="3"/>
    <x v="26"/>
    <x v="6"/>
    <x v="9"/>
    <n v="0"/>
    <n v="200"/>
    <n v="0"/>
    <n v="0"/>
    <n v="0"/>
    <n v="0"/>
    <n v="0"/>
    <n v="0"/>
    <n v="0"/>
  </r>
  <r>
    <x v="3"/>
    <x v="26"/>
    <x v="6"/>
    <x v="10"/>
    <n v="0"/>
    <n v="200"/>
    <n v="0"/>
    <n v="0"/>
    <n v="0"/>
    <n v="0"/>
    <n v="0"/>
    <n v="0"/>
    <n v="0"/>
  </r>
  <r>
    <x v="3"/>
    <x v="26"/>
    <x v="7"/>
    <x v="0"/>
    <n v="0"/>
    <n v="200"/>
    <n v="0"/>
    <n v="0"/>
    <n v="0"/>
    <n v="0"/>
    <n v="0"/>
    <n v="0"/>
    <n v="0"/>
  </r>
  <r>
    <x v="3"/>
    <x v="26"/>
    <x v="7"/>
    <x v="1"/>
    <n v="0"/>
    <n v="200"/>
    <n v="0"/>
    <n v="0"/>
    <n v="0"/>
    <n v="0"/>
    <n v="0"/>
    <n v="0"/>
    <n v="0"/>
  </r>
  <r>
    <x v="3"/>
    <x v="26"/>
    <x v="7"/>
    <x v="2"/>
    <n v="0"/>
    <n v="200"/>
    <n v="0"/>
    <n v="0"/>
    <n v="0"/>
    <n v="0"/>
    <n v="0"/>
    <n v="0"/>
    <n v="0"/>
  </r>
  <r>
    <x v="3"/>
    <x v="26"/>
    <x v="7"/>
    <x v="3"/>
    <n v="0"/>
    <n v="200"/>
    <n v="0"/>
    <n v="0"/>
    <n v="0"/>
    <n v="0"/>
    <n v="0"/>
    <n v="0"/>
    <n v="0"/>
  </r>
  <r>
    <x v="3"/>
    <x v="26"/>
    <x v="7"/>
    <x v="4"/>
    <n v="0"/>
    <n v="200"/>
    <n v="0"/>
    <n v="0"/>
    <n v="0"/>
    <n v="0"/>
    <n v="0"/>
    <n v="0"/>
    <n v="0"/>
  </r>
  <r>
    <x v="3"/>
    <x v="26"/>
    <x v="7"/>
    <x v="5"/>
    <n v="0"/>
    <n v="200"/>
    <n v="0"/>
    <n v="0"/>
    <n v="0"/>
    <n v="0"/>
    <n v="0"/>
    <n v="0"/>
    <n v="0"/>
  </r>
  <r>
    <x v="3"/>
    <x v="26"/>
    <x v="7"/>
    <x v="6"/>
    <n v="0"/>
    <n v="200"/>
    <n v="0"/>
    <n v="0"/>
    <n v="0"/>
    <n v="0"/>
    <n v="0"/>
    <n v="0"/>
    <n v="0"/>
  </r>
  <r>
    <x v="3"/>
    <x v="26"/>
    <x v="7"/>
    <x v="7"/>
    <n v="0"/>
    <n v="200"/>
    <n v="0"/>
    <n v="0"/>
    <n v="0"/>
    <n v="0"/>
    <n v="0"/>
    <n v="0"/>
    <n v="0"/>
  </r>
  <r>
    <x v="3"/>
    <x v="26"/>
    <x v="7"/>
    <x v="8"/>
    <n v="0"/>
    <n v="200"/>
    <n v="0"/>
    <n v="0"/>
    <n v="0"/>
    <n v="0"/>
    <n v="0"/>
    <n v="0"/>
    <n v="0"/>
  </r>
  <r>
    <x v="3"/>
    <x v="26"/>
    <x v="7"/>
    <x v="9"/>
    <n v="0"/>
    <n v="200"/>
    <n v="0"/>
    <n v="0"/>
    <n v="0"/>
    <n v="0"/>
    <n v="0"/>
    <n v="0"/>
    <n v="0"/>
  </r>
  <r>
    <x v="3"/>
    <x v="26"/>
    <x v="7"/>
    <x v="10"/>
    <n v="0"/>
    <n v="200"/>
    <n v="0"/>
    <n v="0"/>
    <n v="0"/>
    <n v="0"/>
    <n v="0"/>
    <n v="0"/>
    <n v="0"/>
  </r>
  <r>
    <x v="3"/>
    <x v="26"/>
    <x v="8"/>
    <x v="0"/>
    <n v="0"/>
    <n v="200"/>
    <n v="0"/>
    <n v="0"/>
    <n v="0"/>
    <n v="0"/>
    <n v="0"/>
    <n v="0"/>
    <n v="0"/>
  </r>
  <r>
    <x v="3"/>
    <x v="26"/>
    <x v="8"/>
    <x v="1"/>
    <n v="29.21"/>
    <n v="200"/>
    <n v="0"/>
    <n v="0.14199999999999999"/>
    <n v="0.1057"/>
    <n v="5.1999999999999998E-3"/>
    <n v="1.8380000000000001E-2"/>
    <n v="0.47332999999999997"/>
    <n v="0"/>
  </r>
  <r>
    <x v="3"/>
    <x v="26"/>
    <x v="8"/>
    <x v="2"/>
    <n v="0"/>
    <n v="200"/>
    <n v="0"/>
    <n v="0"/>
    <n v="0"/>
    <n v="0"/>
    <n v="0"/>
    <n v="0"/>
    <n v="0"/>
  </r>
  <r>
    <x v="3"/>
    <x v="26"/>
    <x v="8"/>
    <x v="3"/>
    <n v="0"/>
    <n v="200"/>
    <n v="0"/>
    <n v="0"/>
    <n v="0"/>
    <n v="0"/>
    <n v="0"/>
    <n v="0"/>
    <n v="0"/>
  </r>
  <r>
    <x v="3"/>
    <x v="26"/>
    <x v="8"/>
    <x v="4"/>
    <n v="0"/>
    <n v="200"/>
    <n v="0"/>
    <n v="0"/>
    <n v="0"/>
    <n v="0"/>
    <n v="0"/>
    <n v="0"/>
    <n v="0"/>
  </r>
  <r>
    <x v="3"/>
    <x v="26"/>
    <x v="8"/>
    <x v="5"/>
    <n v="0"/>
    <n v="200"/>
    <n v="0"/>
    <n v="0"/>
    <n v="0"/>
    <n v="0"/>
    <n v="0"/>
    <n v="0"/>
    <n v="0"/>
  </r>
  <r>
    <x v="3"/>
    <x v="26"/>
    <x v="8"/>
    <x v="6"/>
    <n v="47.22"/>
    <n v="200"/>
    <n v="0"/>
    <n v="0.22958000000000001"/>
    <n v="0"/>
    <n v="7.1440000000000003E-2"/>
    <n v="8.949E-2"/>
    <n v="0.76527000000000001"/>
    <n v="0"/>
  </r>
  <r>
    <x v="3"/>
    <x v="26"/>
    <x v="8"/>
    <x v="7"/>
    <n v="0"/>
    <n v="200"/>
    <n v="0"/>
    <n v="0"/>
    <n v="0"/>
    <n v="0"/>
    <n v="0"/>
    <n v="0"/>
    <n v="0"/>
  </r>
  <r>
    <x v="3"/>
    <x v="26"/>
    <x v="8"/>
    <x v="8"/>
    <n v="0"/>
    <n v="200"/>
    <n v="0"/>
    <n v="0"/>
    <n v="0"/>
    <n v="0"/>
    <n v="0"/>
    <n v="0"/>
    <n v="0"/>
  </r>
  <r>
    <x v="3"/>
    <x v="26"/>
    <x v="8"/>
    <x v="9"/>
    <n v="0"/>
    <n v="200"/>
    <n v="0"/>
    <n v="0"/>
    <n v="0"/>
    <n v="0"/>
    <n v="0"/>
    <n v="0"/>
    <n v="0"/>
  </r>
  <r>
    <x v="3"/>
    <x v="26"/>
    <x v="8"/>
    <x v="10"/>
    <n v="0"/>
    <n v="200"/>
    <n v="0"/>
    <n v="0"/>
    <n v="0"/>
    <n v="0"/>
    <n v="0"/>
    <n v="0"/>
    <n v="0"/>
  </r>
  <r>
    <x v="3"/>
    <x v="27"/>
    <x v="0"/>
    <x v="0"/>
    <n v="0"/>
    <n v="200"/>
    <n v="0"/>
    <n v="0"/>
    <n v="0"/>
    <n v="0"/>
    <n v="0"/>
    <n v="0"/>
    <n v="0"/>
  </r>
  <r>
    <x v="3"/>
    <x v="27"/>
    <x v="0"/>
    <x v="1"/>
    <n v="0"/>
    <n v="200"/>
    <n v="0"/>
    <n v="0"/>
    <n v="0"/>
    <n v="0"/>
    <n v="0"/>
    <n v="0"/>
    <n v="0"/>
  </r>
  <r>
    <x v="3"/>
    <x v="27"/>
    <x v="0"/>
    <x v="2"/>
    <n v="0"/>
    <n v="200"/>
    <n v="0"/>
    <n v="0"/>
    <n v="0"/>
    <n v="0"/>
    <n v="0"/>
    <n v="0"/>
    <n v="0"/>
  </r>
  <r>
    <x v="3"/>
    <x v="27"/>
    <x v="0"/>
    <x v="3"/>
    <n v="0"/>
    <n v="200"/>
    <n v="0"/>
    <n v="0"/>
    <n v="0"/>
    <n v="0"/>
    <n v="0"/>
    <n v="0"/>
    <n v="0"/>
  </r>
  <r>
    <x v="3"/>
    <x v="27"/>
    <x v="0"/>
    <x v="4"/>
    <n v="0"/>
    <n v="200"/>
    <n v="0"/>
    <n v="0"/>
    <n v="0"/>
    <n v="0"/>
    <n v="0"/>
    <n v="0"/>
    <n v="0"/>
  </r>
  <r>
    <x v="3"/>
    <x v="27"/>
    <x v="0"/>
    <x v="5"/>
    <n v="0"/>
    <n v="200"/>
    <n v="0"/>
    <n v="0"/>
    <n v="0"/>
    <n v="0"/>
    <n v="0"/>
    <n v="0"/>
    <n v="0"/>
  </r>
  <r>
    <x v="3"/>
    <x v="27"/>
    <x v="0"/>
    <x v="6"/>
    <n v="0"/>
    <n v="200"/>
    <n v="0"/>
    <n v="0"/>
    <n v="0"/>
    <n v="0"/>
    <n v="0"/>
    <n v="0"/>
    <n v="0"/>
  </r>
  <r>
    <x v="3"/>
    <x v="27"/>
    <x v="0"/>
    <x v="7"/>
    <n v="0"/>
    <n v="200"/>
    <n v="0"/>
    <n v="0"/>
    <n v="0"/>
    <n v="0"/>
    <n v="0"/>
    <n v="0"/>
    <n v="0"/>
  </r>
  <r>
    <x v="3"/>
    <x v="27"/>
    <x v="0"/>
    <x v="8"/>
    <n v="0"/>
    <n v="200"/>
    <n v="0"/>
    <n v="0"/>
    <n v="0"/>
    <n v="0"/>
    <n v="0"/>
    <n v="0"/>
    <n v="0"/>
  </r>
  <r>
    <x v="3"/>
    <x v="27"/>
    <x v="0"/>
    <x v="9"/>
    <n v="0"/>
    <n v="200"/>
    <n v="0"/>
    <n v="0"/>
    <n v="0"/>
    <n v="0"/>
    <n v="0"/>
    <n v="0"/>
    <n v="0"/>
  </r>
  <r>
    <x v="3"/>
    <x v="27"/>
    <x v="0"/>
    <x v="10"/>
    <n v="0"/>
    <n v="200"/>
    <n v="0"/>
    <n v="0"/>
    <n v="0"/>
    <n v="0"/>
    <n v="0"/>
    <n v="0"/>
    <n v="0"/>
  </r>
  <r>
    <x v="3"/>
    <x v="27"/>
    <x v="1"/>
    <x v="0"/>
    <n v="0"/>
    <n v="200"/>
    <n v="0"/>
    <n v="-2.0000000000000002E-5"/>
    <n v="-1.0000000000000001E-5"/>
    <n v="0"/>
    <n v="-1.0000000000000001E-5"/>
    <n v="-8.0000000000000007E-5"/>
    <n v="0"/>
  </r>
  <r>
    <x v="3"/>
    <x v="27"/>
    <x v="1"/>
    <x v="1"/>
    <n v="1.58"/>
    <n v="200"/>
    <n v="0"/>
    <n v="7.6800000000000002E-3"/>
    <n v="1.98E-3"/>
    <n v="1.2600000000000001E-3"/>
    <n v="4.9100000000000003E-3"/>
    <n v="2.5579999999999999E-2"/>
    <n v="0"/>
  </r>
  <r>
    <x v="3"/>
    <x v="27"/>
    <x v="1"/>
    <x v="2"/>
    <n v="0"/>
    <n v="200"/>
    <n v="0"/>
    <n v="0"/>
    <n v="0"/>
    <n v="0"/>
    <n v="0"/>
    <n v="0"/>
    <n v="0"/>
  </r>
  <r>
    <x v="3"/>
    <x v="27"/>
    <x v="1"/>
    <x v="3"/>
    <n v="0"/>
    <n v="200"/>
    <n v="0"/>
    <n v="0"/>
    <n v="0"/>
    <n v="0"/>
    <n v="0"/>
    <n v="0"/>
    <n v="0"/>
  </r>
  <r>
    <x v="3"/>
    <x v="27"/>
    <x v="1"/>
    <x v="4"/>
    <n v="0"/>
    <n v="200"/>
    <n v="0"/>
    <n v="0"/>
    <n v="0"/>
    <n v="0"/>
    <n v="0"/>
    <n v="0"/>
    <n v="0"/>
  </r>
  <r>
    <x v="3"/>
    <x v="27"/>
    <x v="1"/>
    <x v="5"/>
    <n v="0"/>
    <n v="200"/>
    <n v="0"/>
    <n v="0"/>
    <n v="0"/>
    <n v="0"/>
    <n v="0"/>
    <n v="0"/>
    <n v="0"/>
  </r>
  <r>
    <x v="3"/>
    <x v="27"/>
    <x v="1"/>
    <x v="6"/>
    <n v="0"/>
    <n v="200"/>
    <n v="0"/>
    <n v="0"/>
    <n v="0"/>
    <n v="0"/>
    <n v="0"/>
    <n v="0"/>
    <n v="0"/>
  </r>
  <r>
    <x v="3"/>
    <x v="27"/>
    <x v="1"/>
    <x v="7"/>
    <n v="0"/>
    <n v="200"/>
    <n v="0"/>
    <n v="0"/>
    <n v="0"/>
    <n v="0"/>
    <n v="0"/>
    <n v="0"/>
    <n v="0"/>
  </r>
  <r>
    <x v="3"/>
    <x v="27"/>
    <x v="1"/>
    <x v="8"/>
    <n v="0"/>
    <n v="200"/>
    <n v="0"/>
    <n v="0"/>
    <n v="0"/>
    <n v="0"/>
    <n v="0"/>
    <n v="0"/>
    <n v="0"/>
  </r>
  <r>
    <x v="3"/>
    <x v="27"/>
    <x v="1"/>
    <x v="9"/>
    <n v="0"/>
    <n v="200"/>
    <n v="0"/>
    <n v="0"/>
    <n v="0"/>
    <n v="0"/>
    <n v="0"/>
    <n v="0"/>
    <n v="0"/>
  </r>
  <r>
    <x v="3"/>
    <x v="27"/>
    <x v="1"/>
    <x v="10"/>
    <n v="0"/>
    <n v="200"/>
    <n v="0"/>
    <n v="0"/>
    <n v="0"/>
    <n v="0"/>
    <n v="0"/>
    <n v="0"/>
    <n v="0"/>
  </r>
  <r>
    <x v="3"/>
    <x v="27"/>
    <x v="2"/>
    <x v="0"/>
    <n v="0"/>
    <n v="200"/>
    <n v="0"/>
    <n v="0"/>
    <n v="0"/>
    <n v="0"/>
    <n v="0"/>
    <n v="0"/>
    <n v="0"/>
  </r>
  <r>
    <x v="3"/>
    <x v="27"/>
    <x v="2"/>
    <x v="1"/>
    <n v="95.38"/>
    <n v="200"/>
    <n v="0"/>
    <n v="0.46373999999999999"/>
    <n v="0.14229"/>
    <n v="9.1980000000000006E-2"/>
    <n v="0.30820999999999998"/>
    <n v="1.5458000000000001"/>
    <n v="0"/>
  </r>
  <r>
    <x v="3"/>
    <x v="27"/>
    <x v="2"/>
    <x v="2"/>
    <n v="0"/>
    <n v="200"/>
    <n v="0"/>
    <n v="0"/>
    <n v="0"/>
    <n v="0"/>
    <n v="0"/>
    <n v="0"/>
    <n v="0"/>
  </r>
  <r>
    <x v="3"/>
    <x v="27"/>
    <x v="2"/>
    <x v="3"/>
    <n v="0"/>
    <n v="200"/>
    <n v="0"/>
    <n v="0"/>
    <n v="0"/>
    <n v="0"/>
    <n v="0"/>
    <n v="0"/>
    <n v="0"/>
  </r>
  <r>
    <x v="3"/>
    <x v="27"/>
    <x v="2"/>
    <x v="4"/>
    <n v="0"/>
    <n v="200"/>
    <n v="0"/>
    <n v="0"/>
    <n v="0"/>
    <n v="0"/>
    <n v="0"/>
    <n v="0"/>
    <n v="0"/>
  </r>
  <r>
    <x v="3"/>
    <x v="27"/>
    <x v="2"/>
    <x v="5"/>
    <n v="0"/>
    <n v="200"/>
    <n v="0"/>
    <n v="0"/>
    <n v="0"/>
    <n v="0"/>
    <n v="0"/>
    <n v="0"/>
    <n v="0"/>
  </r>
  <r>
    <x v="3"/>
    <x v="27"/>
    <x v="2"/>
    <x v="6"/>
    <n v="0"/>
    <n v="200"/>
    <n v="0"/>
    <n v="0"/>
    <n v="0"/>
    <n v="0"/>
    <n v="0"/>
    <n v="0"/>
    <n v="0"/>
  </r>
  <r>
    <x v="3"/>
    <x v="27"/>
    <x v="2"/>
    <x v="7"/>
    <n v="0"/>
    <n v="200"/>
    <n v="0"/>
    <n v="0"/>
    <n v="0"/>
    <n v="0"/>
    <n v="0"/>
    <n v="0"/>
    <n v="0"/>
  </r>
  <r>
    <x v="3"/>
    <x v="27"/>
    <x v="2"/>
    <x v="8"/>
    <n v="0"/>
    <n v="200"/>
    <n v="0"/>
    <n v="0"/>
    <n v="0"/>
    <n v="0"/>
    <n v="0"/>
    <n v="0"/>
    <n v="0"/>
  </r>
  <r>
    <x v="3"/>
    <x v="27"/>
    <x v="2"/>
    <x v="9"/>
    <n v="0"/>
    <n v="200"/>
    <n v="0"/>
    <n v="0"/>
    <n v="0"/>
    <n v="0"/>
    <n v="0"/>
    <n v="0"/>
    <n v="0"/>
  </r>
  <r>
    <x v="3"/>
    <x v="27"/>
    <x v="2"/>
    <x v="10"/>
    <n v="0"/>
    <n v="200"/>
    <n v="0"/>
    <n v="0"/>
    <n v="0"/>
    <n v="0"/>
    <n v="0"/>
    <n v="0"/>
    <n v="0"/>
  </r>
  <r>
    <x v="3"/>
    <x v="27"/>
    <x v="3"/>
    <x v="0"/>
    <n v="0"/>
    <n v="200"/>
    <n v="0"/>
    <n v="0"/>
    <n v="0"/>
    <n v="0"/>
    <n v="0"/>
    <n v="0"/>
    <n v="0"/>
  </r>
  <r>
    <x v="3"/>
    <x v="27"/>
    <x v="3"/>
    <x v="1"/>
    <n v="131.4"/>
    <n v="200"/>
    <n v="0"/>
    <n v="0.63888"/>
    <n v="0.20415"/>
    <n v="4.428E-2"/>
    <n v="0.30864999999999998"/>
    <n v="2.1295899999999999"/>
    <n v="0"/>
  </r>
  <r>
    <x v="3"/>
    <x v="27"/>
    <x v="3"/>
    <x v="2"/>
    <n v="0"/>
    <n v="200"/>
    <n v="0"/>
    <n v="0"/>
    <n v="0"/>
    <n v="0"/>
    <n v="0"/>
    <n v="0"/>
    <n v="0"/>
  </r>
  <r>
    <x v="3"/>
    <x v="27"/>
    <x v="3"/>
    <x v="3"/>
    <n v="0"/>
    <n v="200"/>
    <n v="0"/>
    <n v="0"/>
    <n v="0"/>
    <n v="0"/>
    <n v="0"/>
    <n v="0"/>
    <n v="0"/>
  </r>
  <r>
    <x v="3"/>
    <x v="27"/>
    <x v="3"/>
    <x v="4"/>
    <n v="0"/>
    <n v="200"/>
    <n v="0"/>
    <n v="0"/>
    <n v="0"/>
    <n v="0"/>
    <n v="0"/>
    <n v="0"/>
    <n v="0"/>
  </r>
  <r>
    <x v="3"/>
    <x v="27"/>
    <x v="3"/>
    <x v="5"/>
    <n v="0"/>
    <n v="200"/>
    <n v="0"/>
    <n v="0"/>
    <n v="0"/>
    <n v="0"/>
    <n v="0"/>
    <n v="0"/>
    <n v="0"/>
  </r>
  <r>
    <x v="3"/>
    <x v="27"/>
    <x v="3"/>
    <x v="6"/>
    <n v="0"/>
    <n v="200"/>
    <n v="0"/>
    <n v="0"/>
    <n v="0"/>
    <n v="0"/>
    <n v="0"/>
    <n v="0"/>
    <n v="0"/>
  </r>
  <r>
    <x v="3"/>
    <x v="27"/>
    <x v="3"/>
    <x v="7"/>
    <n v="0"/>
    <n v="200"/>
    <n v="0"/>
    <n v="0"/>
    <n v="0"/>
    <n v="0"/>
    <n v="0"/>
    <n v="0"/>
    <n v="0"/>
  </r>
  <r>
    <x v="3"/>
    <x v="27"/>
    <x v="3"/>
    <x v="8"/>
    <n v="0"/>
    <n v="200"/>
    <n v="0"/>
    <n v="0"/>
    <n v="0"/>
    <n v="0"/>
    <n v="0"/>
    <n v="0"/>
    <n v="0"/>
  </r>
  <r>
    <x v="3"/>
    <x v="27"/>
    <x v="3"/>
    <x v="9"/>
    <n v="0"/>
    <n v="200"/>
    <n v="0"/>
    <n v="0"/>
    <n v="0"/>
    <n v="0"/>
    <n v="0"/>
    <n v="0"/>
    <n v="0"/>
  </r>
  <r>
    <x v="3"/>
    <x v="27"/>
    <x v="3"/>
    <x v="10"/>
    <n v="0.02"/>
    <n v="200"/>
    <n v="0"/>
    <n v="1.1E-4"/>
    <n v="9.0000000000000006E-5"/>
    <n v="0"/>
    <n v="1.0000000000000001E-5"/>
    <n v="3.8000000000000002E-4"/>
    <n v="0"/>
  </r>
  <r>
    <x v="3"/>
    <x v="27"/>
    <x v="4"/>
    <x v="0"/>
    <n v="0"/>
    <n v="200"/>
    <n v="0"/>
    <n v="0"/>
    <n v="0"/>
    <n v="0"/>
    <n v="0"/>
    <n v="0"/>
    <n v="0"/>
  </r>
  <r>
    <x v="3"/>
    <x v="27"/>
    <x v="4"/>
    <x v="1"/>
    <n v="52.1"/>
    <n v="200"/>
    <n v="0"/>
    <n v="0.25330999999999998"/>
    <n v="7.689E-2"/>
    <n v="2.869E-2"/>
    <n v="3.0099999999999998E-2"/>
    <n v="0.84436"/>
    <n v="0"/>
  </r>
  <r>
    <x v="3"/>
    <x v="27"/>
    <x v="4"/>
    <x v="2"/>
    <n v="0"/>
    <n v="200"/>
    <n v="0"/>
    <n v="0"/>
    <n v="0"/>
    <n v="0"/>
    <n v="0"/>
    <n v="0"/>
    <n v="0"/>
  </r>
  <r>
    <x v="3"/>
    <x v="27"/>
    <x v="4"/>
    <x v="3"/>
    <n v="0"/>
    <n v="200"/>
    <n v="0"/>
    <n v="0"/>
    <n v="0"/>
    <n v="0"/>
    <n v="0"/>
    <n v="0"/>
    <n v="0"/>
  </r>
  <r>
    <x v="3"/>
    <x v="27"/>
    <x v="4"/>
    <x v="4"/>
    <n v="0"/>
    <n v="200"/>
    <n v="0"/>
    <n v="0"/>
    <n v="0"/>
    <n v="0"/>
    <n v="0"/>
    <n v="0"/>
    <n v="0"/>
  </r>
  <r>
    <x v="3"/>
    <x v="27"/>
    <x v="4"/>
    <x v="5"/>
    <n v="0"/>
    <n v="200"/>
    <n v="0"/>
    <n v="0"/>
    <n v="0"/>
    <n v="0"/>
    <n v="0"/>
    <n v="0"/>
    <n v="0"/>
  </r>
  <r>
    <x v="3"/>
    <x v="27"/>
    <x v="4"/>
    <x v="6"/>
    <n v="0.13"/>
    <n v="200"/>
    <n v="0"/>
    <n v="6.3000000000000003E-4"/>
    <n v="0"/>
    <n v="1.0000000000000001E-5"/>
    <n v="1.7000000000000001E-4"/>
    <n v="2.1099999999999999E-3"/>
    <n v="0"/>
  </r>
  <r>
    <x v="3"/>
    <x v="27"/>
    <x v="4"/>
    <x v="7"/>
    <n v="0"/>
    <n v="200"/>
    <n v="0"/>
    <n v="0"/>
    <n v="0"/>
    <n v="0"/>
    <n v="0"/>
    <n v="0"/>
    <n v="0"/>
  </r>
  <r>
    <x v="3"/>
    <x v="27"/>
    <x v="4"/>
    <x v="8"/>
    <n v="0"/>
    <n v="200"/>
    <n v="0"/>
    <n v="0"/>
    <n v="0"/>
    <n v="0"/>
    <n v="0"/>
    <n v="0"/>
    <n v="0"/>
  </r>
  <r>
    <x v="3"/>
    <x v="27"/>
    <x v="4"/>
    <x v="9"/>
    <n v="0"/>
    <n v="200"/>
    <n v="0"/>
    <n v="0"/>
    <n v="0"/>
    <n v="0"/>
    <n v="0"/>
    <n v="0"/>
    <n v="0"/>
  </r>
  <r>
    <x v="3"/>
    <x v="27"/>
    <x v="4"/>
    <x v="10"/>
    <n v="0"/>
    <n v="200"/>
    <n v="0"/>
    <n v="0"/>
    <n v="0"/>
    <n v="0"/>
    <n v="0"/>
    <n v="0"/>
    <n v="0"/>
  </r>
  <r>
    <x v="3"/>
    <x v="27"/>
    <x v="5"/>
    <x v="0"/>
    <n v="0"/>
    <n v="200"/>
    <n v="0"/>
    <n v="0"/>
    <n v="0"/>
    <n v="0"/>
    <n v="0"/>
    <n v="0"/>
    <n v="0"/>
  </r>
  <r>
    <x v="3"/>
    <x v="27"/>
    <x v="5"/>
    <x v="1"/>
    <n v="-0.01"/>
    <n v="200"/>
    <n v="0"/>
    <n v="-4.0000000000000003E-5"/>
    <n v="-1.0000000000000001E-5"/>
    <n v="0"/>
    <n v="-1.0000000000000001E-5"/>
    <n v="-1.2E-4"/>
    <n v="0"/>
  </r>
  <r>
    <x v="3"/>
    <x v="27"/>
    <x v="5"/>
    <x v="2"/>
    <n v="0"/>
    <n v="200"/>
    <n v="0"/>
    <n v="0"/>
    <n v="0"/>
    <n v="0"/>
    <n v="0"/>
    <n v="0"/>
    <n v="0"/>
  </r>
  <r>
    <x v="3"/>
    <x v="27"/>
    <x v="5"/>
    <x v="3"/>
    <n v="0"/>
    <n v="200"/>
    <n v="0"/>
    <n v="0"/>
    <n v="0"/>
    <n v="0"/>
    <n v="0"/>
    <n v="0"/>
    <n v="0"/>
  </r>
  <r>
    <x v="3"/>
    <x v="27"/>
    <x v="5"/>
    <x v="4"/>
    <n v="0"/>
    <n v="200"/>
    <n v="0"/>
    <n v="0"/>
    <n v="0"/>
    <n v="0"/>
    <n v="0"/>
    <n v="0"/>
    <n v="0"/>
  </r>
  <r>
    <x v="3"/>
    <x v="27"/>
    <x v="5"/>
    <x v="5"/>
    <n v="0"/>
    <n v="200"/>
    <n v="0"/>
    <n v="0"/>
    <n v="0"/>
    <n v="0"/>
    <n v="0"/>
    <n v="0"/>
    <n v="0"/>
  </r>
  <r>
    <x v="3"/>
    <x v="27"/>
    <x v="5"/>
    <x v="6"/>
    <n v="0"/>
    <n v="200"/>
    <n v="0"/>
    <n v="0"/>
    <n v="0"/>
    <n v="0"/>
    <n v="0"/>
    <n v="0"/>
    <n v="0"/>
  </r>
  <r>
    <x v="3"/>
    <x v="27"/>
    <x v="5"/>
    <x v="7"/>
    <n v="0"/>
    <n v="200"/>
    <n v="0"/>
    <n v="0"/>
    <n v="0"/>
    <n v="0"/>
    <n v="0"/>
    <n v="0"/>
    <n v="0"/>
  </r>
  <r>
    <x v="3"/>
    <x v="27"/>
    <x v="5"/>
    <x v="8"/>
    <n v="0"/>
    <n v="200"/>
    <n v="0"/>
    <n v="0"/>
    <n v="0"/>
    <n v="0"/>
    <n v="0"/>
    <n v="0"/>
    <n v="0"/>
  </r>
  <r>
    <x v="3"/>
    <x v="27"/>
    <x v="5"/>
    <x v="9"/>
    <n v="0"/>
    <n v="200"/>
    <n v="0"/>
    <n v="0"/>
    <n v="0"/>
    <n v="0"/>
    <n v="0"/>
    <n v="0"/>
    <n v="0"/>
  </r>
  <r>
    <x v="3"/>
    <x v="27"/>
    <x v="5"/>
    <x v="10"/>
    <n v="0"/>
    <n v="200"/>
    <n v="0"/>
    <n v="0"/>
    <n v="0"/>
    <n v="0"/>
    <n v="0"/>
    <n v="0"/>
    <n v="0"/>
  </r>
  <r>
    <x v="3"/>
    <x v="27"/>
    <x v="6"/>
    <x v="0"/>
    <n v="0"/>
    <n v="200"/>
    <n v="0"/>
    <n v="0"/>
    <n v="0"/>
    <n v="0"/>
    <n v="0"/>
    <n v="0"/>
    <n v="0"/>
  </r>
  <r>
    <x v="3"/>
    <x v="27"/>
    <x v="6"/>
    <x v="1"/>
    <n v="0"/>
    <n v="200"/>
    <n v="0"/>
    <n v="0"/>
    <n v="0"/>
    <n v="0"/>
    <n v="0"/>
    <n v="0"/>
    <n v="0"/>
  </r>
  <r>
    <x v="3"/>
    <x v="27"/>
    <x v="6"/>
    <x v="2"/>
    <n v="0"/>
    <n v="200"/>
    <n v="0"/>
    <n v="0"/>
    <n v="0"/>
    <n v="0"/>
    <n v="0"/>
    <n v="0"/>
    <n v="0"/>
  </r>
  <r>
    <x v="3"/>
    <x v="27"/>
    <x v="6"/>
    <x v="3"/>
    <n v="0"/>
    <n v="200"/>
    <n v="0"/>
    <n v="0"/>
    <n v="0"/>
    <n v="0"/>
    <n v="0"/>
    <n v="0"/>
    <n v="0"/>
  </r>
  <r>
    <x v="3"/>
    <x v="27"/>
    <x v="6"/>
    <x v="4"/>
    <n v="0"/>
    <n v="200"/>
    <n v="0"/>
    <n v="0"/>
    <n v="0"/>
    <n v="0"/>
    <n v="0"/>
    <n v="0"/>
    <n v="0"/>
  </r>
  <r>
    <x v="3"/>
    <x v="27"/>
    <x v="6"/>
    <x v="5"/>
    <n v="0"/>
    <n v="200"/>
    <n v="0"/>
    <n v="0"/>
    <n v="0"/>
    <n v="0"/>
    <n v="0"/>
    <n v="0"/>
    <n v="0"/>
  </r>
  <r>
    <x v="3"/>
    <x v="27"/>
    <x v="6"/>
    <x v="6"/>
    <n v="0"/>
    <n v="200"/>
    <n v="0"/>
    <n v="0"/>
    <n v="0"/>
    <n v="0"/>
    <n v="0"/>
    <n v="0"/>
    <n v="0"/>
  </r>
  <r>
    <x v="3"/>
    <x v="27"/>
    <x v="6"/>
    <x v="7"/>
    <n v="0"/>
    <n v="200"/>
    <n v="0"/>
    <n v="0"/>
    <n v="0"/>
    <n v="0"/>
    <n v="0"/>
    <n v="0"/>
    <n v="0"/>
  </r>
  <r>
    <x v="3"/>
    <x v="27"/>
    <x v="6"/>
    <x v="8"/>
    <n v="0"/>
    <n v="200"/>
    <n v="0"/>
    <n v="0"/>
    <n v="0"/>
    <n v="0"/>
    <n v="0"/>
    <n v="0"/>
    <n v="0"/>
  </r>
  <r>
    <x v="3"/>
    <x v="27"/>
    <x v="6"/>
    <x v="9"/>
    <n v="0"/>
    <n v="200"/>
    <n v="0"/>
    <n v="0"/>
    <n v="0"/>
    <n v="0"/>
    <n v="0"/>
    <n v="0"/>
    <n v="0"/>
  </r>
  <r>
    <x v="3"/>
    <x v="27"/>
    <x v="6"/>
    <x v="10"/>
    <n v="0"/>
    <n v="200"/>
    <n v="0"/>
    <n v="0"/>
    <n v="0"/>
    <n v="0"/>
    <n v="0"/>
    <n v="0"/>
    <n v="0"/>
  </r>
  <r>
    <x v="3"/>
    <x v="27"/>
    <x v="7"/>
    <x v="0"/>
    <n v="0"/>
    <n v="200"/>
    <n v="0"/>
    <n v="0"/>
    <n v="0"/>
    <n v="0"/>
    <n v="0"/>
    <n v="0"/>
    <n v="0"/>
  </r>
  <r>
    <x v="3"/>
    <x v="27"/>
    <x v="7"/>
    <x v="1"/>
    <n v="0"/>
    <n v="200"/>
    <n v="0"/>
    <n v="0"/>
    <n v="0"/>
    <n v="0"/>
    <n v="0"/>
    <n v="0"/>
    <n v="0"/>
  </r>
  <r>
    <x v="3"/>
    <x v="27"/>
    <x v="7"/>
    <x v="2"/>
    <n v="0"/>
    <n v="200"/>
    <n v="0"/>
    <n v="0"/>
    <n v="0"/>
    <n v="0"/>
    <n v="0"/>
    <n v="0"/>
    <n v="0"/>
  </r>
  <r>
    <x v="3"/>
    <x v="27"/>
    <x v="7"/>
    <x v="3"/>
    <n v="0"/>
    <n v="200"/>
    <n v="0"/>
    <n v="0"/>
    <n v="0"/>
    <n v="0"/>
    <n v="0"/>
    <n v="0"/>
    <n v="0"/>
  </r>
  <r>
    <x v="3"/>
    <x v="27"/>
    <x v="7"/>
    <x v="4"/>
    <n v="0"/>
    <n v="200"/>
    <n v="0"/>
    <n v="0"/>
    <n v="0"/>
    <n v="0"/>
    <n v="0"/>
    <n v="0"/>
    <n v="0"/>
  </r>
  <r>
    <x v="3"/>
    <x v="27"/>
    <x v="7"/>
    <x v="5"/>
    <n v="0"/>
    <n v="200"/>
    <n v="0"/>
    <n v="0"/>
    <n v="0"/>
    <n v="0"/>
    <n v="0"/>
    <n v="0"/>
    <n v="0"/>
  </r>
  <r>
    <x v="3"/>
    <x v="27"/>
    <x v="7"/>
    <x v="6"/>
    <n v="0"/>
    <n v="200"/>
    <n v="0"/>
    <n v="0"/>
    <n v="0"/>
    <n v="0"/>
    <n v="0"/>
    <n v="0"/>
    <n v="0"/>
  </r>
  <r>
    <x v="3"/>
    <x v="27"/>
    <x v="7"/>
    <x v="7"/>
    <n v="0"/>
    <n v="200"/>
    <n v="0"/>
    <n v="0"/>
    <n v="0"/>
    <n v="0"/>
    <n v="0"/>
    <n v="0"/>
    <n v="0"/>
  </r>
  <r>
    <x v="3"/>
    <x v="27"/>
    <x v="7"/>
    <x v="8"/>
    <n v="0"/>
    <n v="200"/>
    <n v="0"/>
    <n v="0"/>
    <n v="0"/>
    <n v="0"/>
    <n v="0"/>
    <n v="0"/>
    <n v="0"/>
  </r>
  <r>
    <x v="3"/>
    <x v="27"/>
    <x v="7"/>
    <x v="9"/>
    <n v="0"/>
    <n v="200"/>
    <n v="0"/>
    <n v="0"/>
    <n v="0"/>
    <n v="0"/>
    <n v="0"/>
    <n v="0"/>
    <n v="0"/>
  </r>
  <r>
    <x v="3"/>
    <x v="27"/>
    <x v="7"/>
    <x v="10"/>
    <n v="0"/>
    <n v="200"/>
    <n v="0"/>
    <n v="0"/>
    <n v="0"/>
    <n v="0"/>
    <n v="0"/>
    <n v="0"/>
    <n v="0"/>
  </r>
  <r>
    <x v="3"/>
    <x v="27"/>
    <x v="8"/>
    <x v="0"/>
    <n v="0"/>
    <n v="200"/>
    <n v="0"/>
    <n v="0"/>
    <n v="0"/>
    <n v="0"/>
    <n v="0"/>
    <n v="0"/>
    <n v="0"/>
  </r>
  <r>
    <x v="3"/>
    <x v="27"/>
    <x v="8"/>
    <x v="1"/>
    <n v="29.21"/>
    <n v="200"/>
    <n v="0"/>
    <n v="0.14199999999999999"/>
    <n v="0.1057"/>
    <n v="5.1999999999999998E-3"/>
    <n v="1.8380000000000001E-2"/>
    <n v="0.47332999999999997"/>
    <n v="0"/>
  </r>
  <r>
    <x v="3"/>
    <x v="27"/>
    <x v="8"/>
    <x v="2"/>
    <n v="0"/>
    <n v="200"/>
    <n v="0"/>
    <n v="0"/>
    <n v="0"/>
    <n v="0"/>
    <n v="0"/>
    <n v="0"/>
    <n v="0"/>
  </r>
  <r>
    <x v="3"/>
    <x v="27"/>
    <x v="8"/>
    <x v="3"/>
    <n v="0"/>
    <n v="200"/>
    <n v="0"/>
    <n v="0"/>
    <n v="0"/>
    <n v="0"/>
    <n v="0"/>
    <n v="0"/>
    <n v="0"/>
  </r>
  <r>
    <x v="3"/>
    <x v="27"/>
    <x v="8"/>
    <x v="4"/>
    <n v="0"/>
    <n v="200"/>
    <n v="0"/>
    <n v="0"/>
    <n v="0"/>
    <n v="0"/>
    <n v="0"/>
    <n v="0"/>
    <n v="0"/>
  </r>
  <r>
    <x v="3"/>
    <x v="27"/>
    <x v="8"/>
    <x v="5"/>
    <n v="0"/>
    <n v="200"/>
    <n v="0"/>
    <n v="0"/>
    <n v="0"/>
    <n v="0"/>
    <n v="0"/>
    <n v="0"/>
    <n v="0"/>
  </r>
  <r>
    <x v="3"/>
    <x v="27"/>
    <x v="8"/>
    <x v="6"/>
    <n v="47.22"/>
    <n v="200"/>
    <n v="0"/>
    <n v="0.22958000000000001"/>
    <n v="0"/>
    <n v="7.1440000000000003E-2"/>
    <n v="8.949E-2"/>
    <n v="0.76527000000000001"/>
    <n v="0"/>
  </r>
  <r>
    <x v="3"/>
    <x v="27"/>
    <x v="8"/>
    <x v="7"/>
    <n v="0"/>
    <n v="200"/>
    <n v="0"/>
    <n v="0"/>
    <n v="0"/>
    <n v="0"/>
    <n v="0"/>
    <n v="0"/>
    <n v="0"/>
  </r>
  <r>
    <x v="3"/>
    <x v="27"/>
    <x v="8"/>
    <x v="8"/>
    <n v="0"/>
    <n v="200"/>
    <n v="0"/>
    <n v="0"/>
    <n v="0"/>
    <n v="0"/>
    <n v="0"/>
    <n v="0"/>
    <n v="0"/>
  </r>
  <r>
    <x v="3"/>
    <x v="27"/>
    <x v="8"/>
    <x v="9"/>
    <n v="0"/>
    <n v="200"/>
    <n v="0"/>
    <n v="0"/>
    <n v="0"/>
    <n v="0"/>
    <n v="0"/>
    <n v="0"/>
    <n v="0"/>
  </r>
  <r>
    <x v="3"/>
    <x v="27"/>
    <x v="8"/>
    <x v="10"/>
    <n v="0"/>
    <n v="200"/>
    <n v="0"/>
    <n v="0"/>
    <n v="0"/>
    <n v="0"/>
    <n v="0"/>
    <n v="0"/>
    <n v="0"/>
  </r>
  <r>
    <x v="3"/>
    <x v="28"/>
    <x v="0"/>
    <x v="0"/>
    <n v="0"/>
    <n v="200"/>
    <n v="0"/>
    <n v="0"/>
    <n v="0"/>
    <n v="0"/>
    <n v="0"/>
    <n v="0"/>
    <n v="0"/>
  </r>
  <r>
    <x v="3"/>
    <x v="28"/>
    <x v="0"/>
    <x v="1"/>
    <n v="0"/>
    <n v="200"/>
    <n v="0"/>
    <n v="0"/>
    <n v="0"/>
    <n v="0"/>
    <n v="0"/>
    <n v="0"/>
    <n v="0"/>
  </r>
  <r>
    <x v="3"/>
    <x v="28"/>
    <x v="0"/>
    <x v="2"/>
    <n v="0"/>
    <n v="200"/>
    <n v="0"/>
    <n v="0"/>
    <n v="0"/>
    <n v="0"/>
    <n v="0"/>
    <n v="0"/>
    <n v="0"/>
  </r>
  <r>
    <x v="3"/>
    <x v="28"/>
    <x v="0"/>
    <x v="3"/>
    <n v="0"/>
    <n v="200"/>
    <n v="0"/>
    <n v="0"/>
    <n v="0"/>
    <n v="0"/>
    <n v="0"/>
    <n v="0"/>
    <n v="0"/>
  </r>
  <r>
    <x v="3"/>
    <x v="28"/>
    <x v="0"/>
    <x v="4"/>
    <n v="0"/>
    <n v="200"/>
    <n v="0"/>
    <n v="0"/>
    <n v="0"/>
    <n v="0"/>
    <n v="0"/>
    <n v="0"/>
    <n v="0"/>
  </r>
  <r>
    <x v="3"/>
    <x v="28"/>
    <x v="0"/>
    <x v="5"/>
    <n v="0"/>
    <n v="200"/>
    <n v="0"/>
    <n v="0"/>
    <n v="0"/>
    <n v="0"/>
    <n v="0"/>
    <n v="0"/>
    <n v="0"/>
  </r>
  <r>
    <x v="3"/>
    <x v="28"/>
    <x v="0"/>
    <x v="6"/>
    <n v="0"/>
    <n v="200"/>
    <n v="0"/>
    <n v="0"/>
    <n v="0"/>
    <n v="0"/>
    <n v="0"/>
    <n v="0"/>
    <n v="0"/>
  </r>
  <r>
    <x v="3"/>
    <x v="28"/>
    <x v="0"/>
    <x v="7"/>
    <n v="0"/>
    <n v="200"/>
    <n v="0"/>
    <n v="0"/>
    <n v="0"/>
    <n v="0"/>
    <n v="0"/>
    <n v="0"/>
    <n v="0"/>
  </r>
  <r>
    <x v="3"/>
    <x v="28"/>
    <x v="0"/>
    <x v="8"/>
    <n v="0"/>
    <n v="200"/>
    <n v="0"/>
    <n v="0"/>
    <n v="0"/>
    <n v="0"/>
    <n v="0"/>
    <n v="0"/>
    <n v="0"/>
  </r>
  <r>
    <x v="3"/>
    <x v="28"/>
    <x v="0"/>
    <x v="9"/>
    <n v="0"/>
    <n v="200"/>
    <n v="0"/>
    <n v="0"/>
    <n v="0"/>
    <n v="0"/>
    <n v="0"/>
    <n v="0"/>
    <n v="0"/>
  </r>
  <r>
    <x v="3"/>
    <x v="28"/>
    <x v="0"/>
    <x v="10"/>
    <n v="0"/>
    <n v="200"/>
    <n v="0"/>
    <n v="0"/>
    <n v="0"/>
    <n v="0"/>
    <n v="0"/>
    <n v="0"/>
    <n v="0"/>
  </r>
  <r>
    <x v="3"/>
    <x v="28"/>
    <x v="1"/>
    <x v="0"/>
    <n v="0"/>
    <n v="200"/>
    <n v="0"/>
    <n v="-2.0000000000000002E-5"/>
    <n v="-1.0000000000000001E-5"/>
    <n v="0"/>
    <n v="-1.0000000000000001E-5"/>
    <n v="-8.0000000000000007E-5"/>
    <n v="0"/>
  </r>
  <r>
    <x v="3"/>
    <x v="28"/>
    <x v="1"/>
    <x v="1"/>
    <n v="1.58"/>
    <n v="200"/>
    <n v="0"/>
    <n v="7.6800000000000002E-3"/>
    <n v="1.98E-3"/>
    <n v="1.2600000000000001E-3"/>
    <n v="4.9100000000000003E-3"/>
    <n v="2.5579999999999999E-2"/>
    <n v="0"/>
  </r>
  <r>
    <x v="3"/>
    <x v="28"/>
    <x v="1"/>
    <x v="2"/>
    <n v="0"/>
    <n v="200"/>
    <n v="0"/>
    <n v="0"/>
    <n v="0"/>
    <n v="0"/>
    <n v="0"/>
    <n v="0"/>
    <n v="0"/>
  </r>
  <r>
    <x v="3"/>
    <x v="28"/>
    <x v="1"/>
    <x v="3"/>
    <n v="0"/>
    <n v="200"/>
    <n v="0"/>
    <n v="0"/>
    <n v="0"/>
    <n v="0"/>
    <n v="0"/>
    <n v="0"/>
    <n v="0"/>
  </r>
  <r>
    <x v="3"/>
    <x v="28"/>
    <x v="1"/>
    <x v="4"/>
    <n v="0"/>
    <n v="200"/>
    <n v="0"/>
    <n v="0"/>
    <n v="0"/>
    <n v="0"/>
    <n v="0"/>
    <n v="0"/>
    <n v="0"/>
  </r>
  <r>
    <x v="3"/>
    <x v="28"/>
    <x v="1"/>
    <x v="5"/>
    <n v="0"/>
    <n v="200"/>
    <n v="0"/>
    <n v="0"/>
    <n v="0"/>
    <n v="0"/>
    <n v="0"/>
    <n v="0"/>
    <n v="0"/>
  </r>
  <r>
    <x v="3"/>
    <x v="28"/>
    <x v="1"/>
    <x v="6"/>
    <n v="0"/>
    <n v="200"/>
    <n v="0"/>
    <n v="0"/>
    <n v="0"/>
    <n v="0"/>
    <n v="0"/>
    <n v="0"/>
    <n v="0"/>
  </r>
  <r>
    <x v="3"/>
    <x v="28"/>
    <x v="1"/>
    <x v="7"/>
    <n v="0"/>
    <n v="200"/>
    <n v="0"/>
    <n v="0"/>
    <n v="0"/>
    <n v="0"/>
    <n v="0"/>
    <n v="0"/>
    <n v="0"/>
  </r>
  <r>
    <x v="3"/>
    <x v="28"/>
    <x v="1"/>
    <x v="8"/>
    <n v="0"/>
    <n v="200"/>
    <n v="0"/>
    <n v="0"/>
    <n v="0"/>
    <n v="0"/>
    <n v="0"/>
    <n v="0"/>
    <n v="0"/>
  </r>
  <r>
    <x v="3"/>
    <x v="28"/>
    <x v="1"/>
    <x v="9"/>
    <n v="0"/>
    <n v="200"/>
    <n v="0"/>
    <n v="0"/>
    <n v="0"/>
    <n v="0"/>
    <n v="0"/>
    <n v="0"/>
    <n v="0"/>
  </r>
  <r>
    <x v="3"/>
    <x v="28"/>
    <x v="1"/>
    <x v="10"/>
    <n v="0"/>
    <n v="200"/>
    <n v="0"/>
    <n v="0"/>
    <n v="0"/>
    <n v="0"/>
    <n v="0"/>
    <n v="0"/>
    <n v="0"/>
  </r>
  <r>
    <x v="3"/>
    <x v="28"/>
    <x v="2"/>
    <x v="0"/>
    <n v="0"/>
    <n v="200"/>
    <n v="0"/>
    <n v="0"/>
    <n v="0"/>
    <n v="0"/>
    <n v="0"/>
    <n v="0"/>
    <n v="0"/>
  </r>
  <r>
    <x v="3"/>
    <x v="28"/>
    <x v="2"/>
    <x v="1"/>
    <n v="95.38"/>
    <n v="200"/>
    <n v="0"/>
    <n v="0.46373999999999999"/>
    <n v="0.14229"/>
    <n v="9.1980000000000006E-2"/>
    <n v="0.30820999999999998"/>
    <n v="1.5458000000000001"/>
    <n v="0"/>
  </r>
  <r>
    <x v="3"/>
    <x v="28"/>
    <x v="2"/>
    <x v="2"/>
    <n v="0"/>
    <n v="200"/>
    <n v="0"/>
    <n v="0"/>
    <n v="0"/>
    <n v="0"/>
    <n v="0"/>
    <n v="0"/>
    <n v="0"/>
  </r>
  <r>
    <x v="3"/>
    <x v="28"/>
    <x v="2"/>
    <x v="3"/>
    <n v="0"/>
    <n v="200"/>
    <n v="0"/>
    <n v="0"/>
    <n v="0"/>
    <n v="0"/>
    <n v="0"/>
    <n v="0"/>
    <n v="0"/>
  </r>
  <r>
    <x v="3"/>
    <x v="28"/>
    <x v="2"/>
    <x v="4"/>
    <n v="0"/>
    <n v="200"/>
    <n v="0"/>
    <n v="0"/>
    <n v="0"/>
    <n v="0"/>
    <n v="0"/>
    <n v="0"/>
    <n v="0"/>
  </r>
  <r>
    <x v="3"/>
    <x v="28"/>
    <x v="2"/>
    <x v="5"/>
    <n v="0"/>
    <n v="200"/>
    <n v="0"/>
    <n v="0"/>
    <n v="0"/>
    <n v="0"/>
    <n v="0"/>
    <n v="0"/>
    <n v="0"/>
  </r>
  <r>
    <x v="3"/>
    <x v="28"/>
    <x v="2"/>
    <x v="6"/>
    <n v="0"/>
    <n v="200"/>
    <n v="0"/>
    <n v="0"/>
    <n v="0"/>
    <n v="0"/>
    <n v="0"/>
    <n v="0"/>
    <n v="0"/>
  </r>
  <r>
    <x v="3"/>
    <x v="28"/>
    <x v="2"/>
    <x v="7"/>
    <n v="0"/>
    <n v="200"/>
    <n v="0"/>
    <n v="0"/>
    <n v="0"/>
    <n v="0"/>
    <n v="0"/>
    <n v="0"/>
    <n v="0"/>
  </r>
  <r>
    <x v="3"/>
    <x v="28"/>
    <x v="2"/>
    <x v="8"/>
    <n v="0"/>
    <n v="200"/>
    <n v="0"/>
    <n v="0"/>
    <n v="0"/>
    <n v="0"/>
    <n v="0"/>
    <n v="0"/>
    <n v="0"/>
  </r>
  <r>
    <x v="3"/>
    <x v="28"/>
    <x v="2"/>
    <x v="9"/>
    <n v="0"/>
    <n v="200"/>
    <n v="0"/>
    <n v="0"/>
    <n v="0"/>
    <n v="0"/>
    <n v="0"/>
    <n v="0"/>
    <n v="0"/>
  </r>
  <r>
    <x v="3"/>
    <x v="28"/>
    <x v="2"/>
    <x v="10"/>
    <n v="0"/>
    <n v="200"/>
    <n v="0"/>
    <n v="0"/>
    <n v="0"/>
    <n v="0"/>
    <n v="0"/>
    <n v="0"/>
    <n v="0"/>
  </r>
  <r>
    <x v="3"/>
    <x v="28"/>
    <x v="3"/>
    <x v="0"/>
    <n v="0"/>
    <n v="200"/>
    <n v="0"/>
    <n v="0"/>
    <n v="0"/>
    <n v="0"/>
    <n v="0"/>
    <n v="0"/>
    <n v="0"/>
  </r>
  <r>
    <x v="3"/>
    <x v="28"/>
    <x v="3"/>
    <x v="1"/>
    <n v="131.4"/>
    <n v="200"/>
    <n v="0"/>
    <n v="0.63888"/>
    <n v="0.20415"/>
    <n v="4.428E-2"/>
    <n v="0.30864999999999998"/>
    <n v="2.1295899999999999"/>
    <n v="0"/>
  </r>
  <r>
    <x v="3"/>
    <x v="28"/>
    <x v="3"/>
    <x v="2"/>
    <n v="0"/>
    <n v="200"/>
    <n v="0"/>
    <n v="0"/>
    <n v="0"/>
    <n v="0"/>
    <n v="0"/>
    <n v="0"/>
    <n v="0"/>
  </r>
  <r>
    <x v="3"/>
    <x v="28"/>
    <x v="3"/>
    <x v="3"/>
    <n v="0"/>
    <n v="200"/>
    <n v="0"/>
    <n v="0"/>
    <n v="0"/>
    <n v="0"/>
    <n v="0"/>
    <n v="0"/>
    <n v="0"/>
  </r>
  <r>
    <x v="3"/>
    <x v="28"/>
    <x v="3"/>
    <x v="4"/>
    <n v="0"/>
    <n v="200"/>
    <n v="0"/>
    <n v="0"/>
    <n v="0"/>
    <n v="0"/>
    <n v="0"/>
    <n v="0"/>
    <n v="0"/>
  </r>
  <r>
    <x v="3"/>
    <x v="28"/>
    <x v="3"/>
    <x v="5"/>
    <n v="0"/>
    <n v="200"/>
    <n v="0"/>
    <n v="0"/>
    <n v="0"/>
    <n v="0"/>
    <n v="0"/>
    <n v="0"/>
    <n v="0"/>
  </r>
  <r>
    <x v="3"/>
    <x v="28"/>
    <x v="3"/>
    <x v="6"/>
    <n v="0"/>
    <n v="200"/>
    <n v="0"/>
    <n v="0"/>
    <n v="0"/>
    <n v="0"/>
    <n v="0"/>
    <n v="0"/>
    <n v="0"/>
  </r>
  <r>
    <x v="3"/>
    <x v="28"/>
    <x v="3"/>
    <x v="7"/>
    <n v="0"/>
    <n v="200"/>
    <n v="0"/>
    <n v="0"/>
    <n v="0"/>
    <n v="0"/>
    <n v="0"/>
    <n v="0"/>
    <n v="0"/>
  </r>
  <r>
    <x v="3"/>
    <x v="28"/>
    <x v="3"/>
    <x v="8"/>
    <n v="0"/>
    <n v="200"/>
    <n v="0"/>
    <n v="0"/>
    <n v="0"/>
    <n v="0"/>
    <n v="0"/>
    <n v="0"/>
    <n v="0"/>
  </r>
  <r>
    <x v="3"/>
    <x v="28"/>
    <x v="3"/>
    <x v="9"/>
    <n v="0"/>
    <n v="200"/>
    <n v="0"/>
    <n v="0"/>
    <n v="0"/>
    <n v="0"/>
    <n v="0"/>
    <n v="0"/>
    <n v="0"/>
  </r>
  <r>
    <x v="3"/>
    <x v="28"/>
    <x v="3"/>
    <x v="10"/>
    <n v="0.02"/>
    <n v="200"/>
    <n v="0"/>
    <n v="1.1E-4"/>
    <n v="9.0000000000000006E-5"/>
    <n v="0"/>
    <n v="1.0000000000000001E-5"/>
    <n v="3.8000000000000002E-4"/>
    <n v="0"/>
  </r>
  <r>
    <x v="3"/>
    <x v="28"/>
    <x v="4"/>
    <x v="0"/>
    <n v="0"/>
    <n v="200"/>
    <n v="0"/>
    <n v="0"/>
    <n v="0"/>
    <n v="0"/>
    <n v="0"/>
    <n v="0"/>
    <n v="0"/>
  </r>
  <r>
    <x v="3"/>
    <x v="28"/>
    <x v="4"/>
    <x v="1"/>
    <n v="52.1"/>
    <n v="200"/>
    <n v="0"/>
    <n v="0.25330999999999998"/>
    <n v="7.689E-2"/>
    <n v="2.869E-2"/>
    <n v="3.0099999999999998E-2"/>
    <n v="0.84436"/>
    <n v="0"/>
  </r>
  <r>
    <x v="3"/>
    <x v="28"/>
    <x v="4"/>
    <x v="2"/>
    <n v="0"/>
    <n v="200"/>
    <n v="0"/>
    <n v="0"/>
    <n v="0"/>
    <n v="0"/>
    <n v="0"/>
    <n v="0"/>
    <n v="0"/>
  </r>
  <r>
    <x v="3"/>
    <x v="28"/>
    <x v="4"/>
    <x v="3"/>
    <n v="0"/>
    <n v="200"/>
    <n v="0"/>
    <n v="0"/>
    <n v="0"/>
    <n v="0"/>
    <n v="0"/>
    <n v="0"/>
    <n v="0"/>
  </r>
  <r>
    <x v="3"/>
    <x v="28"/>
    <x v="4"/>
    <x v="4"/>
    <n v="0"/>
    <n v="200"/>
    <n v="0"/>
    <n v="0"/>
    <n v="0"/>
    <n v="0"/>
    <n v="0"/>
    <n v="0"/>
    <n v="0"/>
  </r>
  <r>
    <x v="3"/>
    <x v="28"/>
    <x v="4"/>
    <x v="5"/>
    <n v="0"/>
    <n v="200"/>
    <n v="0"/>
    <n v="0"/>
    <n v="0"/>
    <n v="0"/>
    <n v="0"/>
    <n v="0"/>
    <n v="0"/>
  </r>
  <r>
    <x v="3"/>
    <x v="28"/>
    <x v="4"/>
    <x v="6"/>
    <n v="0.13"/>
    <n v="200"/>
    <n v="0"/>
    <n v="6.3000000000000003E-4"/>
    <n v="0"/>
    <n v="1.0000000000000001E-5"/>
    <n v="1.7000000000000001E-4"/>
    <n v="2.1099999999999999E-3"/>
    <n v="0"/>
  </r>
  <r>
    <x v="3"/>
    <x v="28"/>
    <x v="4"/>
    <x v="7"/>
    <n v="0"/>
    <n v="200"/>
    <n v="0"/>
    <n v="0"/>
    <n v="0"/>
    <n v="0"/>
    <n v="0"/>
    <n v="0"/>
    <n v="0"/>
  </r>
  <r>
    <x v="3"/>
    <x v="28"/>
    <x v="4"/>
    <x v="8"/>
    <n v="0"/>
    <n v="200"/>
    <n v="0"/>
    <n v="0"/>
    <n v="0"/>
    <n v="0"/>
    <n v="0"/>
    <n v="0"/>
    <n v="0"/>
  </r>
  <r>
    <x v="3"/>
    <x v="28"/>
    <x v="4"/>
    <x v="9"/>
    <n v="0"/>
    <n v="200"/>
    <n v="0"/>
    <n v="0"/>
    <n v="0"/>
    <n v="0"/>
    <n v="0"/>
    <n v="0"/>
    <n v="0"/>
  </r>
  <r>
    <x v="3"/>
    <x v="28"/>
    <x v="4"/>
    <x v="10"/>
    <n v="0"/>
    <n v="200"/>
    <n v="0"/>
    <n v="0"/>
    <n v="0"/>
    <n v="0"/>
    <n v="0"/>
    <n v="0"/>
    <n v="0"/>
  </r>
  <r>
    <x v="3"/>
    <x v="28"/>
    <x v="5"/>
    <x v="0"/>
    <n v="0"/>
    <n v="200"/>
    <n v="0"/>
    <n v="0"/>
    <n v="0"/>
    <n v="0"/>
    <n v="0"/>
    <n v="0"/>
    <n v="0"/>
  </r>
  <r>
    <x v="3"/>
    <x v="28"/>
    <x v="5"/>
    <x v="1"/>
    <n v="-0.01"/>
    <n v="200"/>
    <n v="0"/>
    <n v="-4.0000000000000003E-5"/>
    <n v="-1.0000000000000001E-5"/>
    <n v="0"/>
    <n v="-1.0000000000000001E-5"/>
    <n v="-1.2E-4"/>
    <n v="0"/>
  </r>
  <r>
    <x v="3"/>
    <x v="28"/>
    <x v="5"/>
    <x v="2"/>
    <n v="0"/>
    <n v="200"/>
    <n v="0"/>
    <n v="0"/>
    <n v="0"/>
    <n v="0"/>
    <n v="0"/>
    <n v="0"/>
    <n v="0"/>
  </r>
  <r>
    <x v="3"/>
    <x v="28"/>
    <x v="5"/>
    <x v="3"/>
    <n v="0"/>
    <n v="200"/>
    <n v="0"/>
    <n v="0"/>
    <n v="0"/>
    <n v="0"/>
    <n v="0"/>
    <n v="0"/>
    <n v="0"/>
  </r>
  <r>
    <x v="3"/>
    <x v="28"/>
    <x v="5"/>
    <x v="4"/>
    <n v="0"/>
    <n v="200"/>
    <n v="0"/>
    <n v="0"/>
    <n v="0"/>
    <n v="0"/>
    <n v="0"/>
    <n v="0"/>
    <n v="0"/>
  </r>
  <r>
    <x v="3"/>
    <x v="28"/>
    <x v="5"/>
    <x v="5"/>
    <n v="0"/>
    <n v="200"/>
    <n v="0"/>
    <n v="0"/>
    <n v="0"/>
    <n v="0"/>
    <n v="0"/>
    <n v="0"/>
    <n v="0"/>
  </r>
  <r>
    <x v="3"/>
    <x v="28"/>
    <x v="5"/>
    <x v="6"/>
    <n v="0"/>
    <n v="200"/>
    <n v="0"/>
    <n v="0"/>
    <n v="0"/>
    <n v="0"/>
    <n v="0"/>
    <n v="0"/>
    <n v="0"/>
  </r>
  <r>
    <x v="3"/>
    <x v="28"/>
    <x v="5"/>
    <x v="7"/>
    <n v="0"/>
    <n v="200"/>
    <n v="0"/>
    <n v="0"/>
    <n v="0"/>
    <n v="0"/>
    <n v="0"/>
    <n v="0"/>
    <n v="0"/>
  </r>
  <r>
    <x v="3"/>
    <x v="28"/>
    <x v="5"/>
    <x v="8"/>
    <n v="0"/>
    <n v="200"/>
    <n v="0"/>
    <n v="0"/>
    <n v="0"/>
    <n v="0"/>
    <n v="0"/>
    <n v="0"/>
    <n v="0"/>
  </r>
  <r>
    <x v="3"/>
    <x v="28"/>
    <x v="5"/>
    <x v="9"/>
    <n v="0"/>
    <n v="200"/>
    <n v="0"/>
    <n v="0"/>
    <n v="0"/>
    <n v="0"/>
    <n v="0"/>
    <n v="0"/>
    <n v="0"/>
  </r>
  <r>
    <x v="3"/>
    <x v="28"/>
    <x v="5"/>
    <x v="10"/>
    <n v="0"/>
    <n v="200"/>
    <n v="0"/>
    <n v="0"/>
    <n v="0"/>
    <n v="0"/>
    <n v="0"/>
    <n v="0"/>
    <n v="0"/>
  </r>
  <r>
    <x v="3"/>
    <x v="28"/>
    <x v="6"/>
    <x v="0"/>
    <n v="0"/>
    <n v="200"/>
    <n v="0"/>
    <n v="0"/>
    <n v="0"/>
    <n v="0"/>
    <n v="0"/>
    <n v="0"/>
    <n v="0"/>
  </r>
  <r>
    <x v="3"/>
    <x v="28"/>
    <x v="6"/>
    <x v="1"/>
    <n v="0"/>
    <n v="200"/>
    <n v="0"/>
    <n v="0"/>
    <n v="0"/>
    <n v="0"/>
    <n v="0"/>
    <n v="0"/>
    <n v="0"/>
  </r>
  <r>
    <x v="3"/>
    <x v="28"/>
    <x v="6"/>
    <x v="2"/>
    <n v="0"/>
    <n v="200"/>
    <n v="0"/>
    <n v="0"/>
    <n v="0"/>
    <n v="0"/>
    <n v="0"/>
    <n v="0"/>
    <n v="0"/>
  </r>
  <r>
    <x v="3"/>
    <x v="28"/>
    <x v="6"/>
    <x v="3"/>
    <n v="0"/>
    <n v="200"/>
    <n v="0"/>
    <n v="0"/>
    <n v="0"/>
    <n v="0"/>
    <n v="0"/>
    <n v="0"/>
    <n v="0"/>
  </r>
  <r>
    <x v="3"/>
    <x v="28"/>
    <x v="6"/>
    <x v="4"/>
    <n v="0"/>
    <n v="200"/>
    <n v="0"/>
    <n v="0"/>
    <n v="0"/>
    <n v="0"/>
    <n v="0"/>
    <n v="0"/>
    <n v="0"/>
  </r>
  <r>
    <x v="3"/>
    <x v="28"/>
    <x v="6"/>
    <x v="5"/>
    <n v="0"/>
    <n v="200"/>
    <n v="0"/>
    <n v="0"/>
    <n v="0"/>
    <n v="0"/>
    <n v="0"/>
    <n v="0"/>
    <n v="0"/>
  </r>
  <r>
    <x v="3"/>
    <x v="28"/>
    <x v="6"/>
    <x v="6"/>
    <n v="0"/>
    <n v="200"/>
    <n v="0"/>
    <n v="0"/>
    <n v="0"/>
    <n v="0"/>
    <n v="0"/>
    <n v="0"/>
    <n v="0"/>
  </r>
  <r>
    <x v="3"/>
    <x v="28"/>
    <x v="6"/>
    <x v="7"/>
    <n v="0"/>
    <n v="200"/>
    <n v="0"/>
    <n v="0"/>
    <n v="0"/>
    <n v="0"/>
    <n v="0"/>
    <n v="0"/>
    <n v="0"/>
  </r>
  <r>
    <x v="3"/>
    <x v="28"/>
    <x v="6"/>
    <x v="8"/>
    <n v="0"/>
    <n v="200"/>
    <n v="0"/>
    <n v="0"/>
    <n v="0"/>
    <n v="0"/>
    <n v="0"/>
    <n v="0"/>
    <n v="0"/>
  </r>
  <r>
    <x v="3"/>
    <x v="28"/>
    <x v="6"/>
    <x v="9"/>
    <n v="0"/>
    <n v="200"/>
    <n v="0"/>
    <n v="0"/>
    <n v="0"/>
    <n v="0"/>
    <n v="0"/>
    <n v="0"/>
    <n v="0"/>
  </r>
  <r>
    <x v="3"/>
    <x v="28"/>
    <x v="6"/>
    <x v="10"/>
    <n v="0"/>
    <n v="200"/>
    <n v="0"/>
    <n v="0"/>
    <n v="0"/>
    <n v="0"/>
    <n v="0"/>
    <n v="0"/>
    <n v="0"/>
  </r>
  <r>
    <x v="3"/>
    <x v="28"/>
    <x v="7"/>
    <x v="0"/>
    <n v="0"/>
    <n v="200"/>
    <n v="0"/>
    <n v="0"/>
    <n v="0"/>
    <n v="0"/>
    <n v="0"/>
    <n v="0"/>
    <n v="0"/>
  </r>
  <r>
    <x v="3"/>
    <x v="28"/>
    <x v="7"/>
    <x v="1"/>
    <n v="0"/>
    <n v="200"/>
    <n v="0"/>
    <n v="0"/>
    <n v="0"/>
    <n v="0"/>
    <n v="0"/>
    <n v="0"/>
    <n v="0"/>
  </r>
  <r>
    <x v="3"/>
    <x v="28"/>
    <x v="7"/>
    <x v="2"/>
    <n v="0"/>
    <n v="200"/>
    <n v="0"/>
    <n v="0"/>
    <n v="0"/>
    <n v="0"/>
    <n v="0"/>
    <n v="0"/>
    <n v="0"/>
  </r>
  <r>
    <x v="3"/>
    <x v="28"/>
    <x v="7"/>
    <x v="3"/>
    <n v="0"/>
    <n v="200"/>
    <n v="0"/>
    <n v="0"/>
    <n v="0"/>
    <n v="0"/>
    <n v="0"/>
    <n v="0"/>
    <n v="0"/>
  </r>
  <r>
    <x v="3"/>
    <x v="28"/>
    <x v="7"/>
    <x v="4"/>
    <n v="0"/>
    <n v="200"/>
    <n v="0"/>
    <n v="0"/>
    <n v="0"/>
    <n v="0"/>
    <n v="0"/>
    <n v="0"/>
    <n v="0"/>
  </r>
  <r>
    <x v="3"/>
    <x v="28"/>
    <x v="7"/>
    <x v="5"/>
    <n v="0"/>
    <n v="200"/>
    <n v="0"/>
    <n v="0"/>
    <n v="0"/>
    <n v="0"/>
    <n v="0"/>
    <n v="0"/>
    <n v="0"/>
  </r>
  <r>
    <x v="3"/>
    <x v="28"/>
    <x v="7"/>
    <x v="6"/>
    <n v="0"/>
    <n v="200"/>
    <n v="0"/>
    <n v="0"/>
    <n v="0"/>
    <n v="0"/>
    <n v="0"/>
    <n v="0"/>
    <n v="0"/>
  </r>
  <r>
    <x v="3"/>
    <x v="28"/>
    <x v="7"/>
    <x v="7"/>
    <n v="0"/>
    <n v="200"/>
    <n v="0"/>
    <n v="0"/>
    <n v="0"/>
    <n v="0"/>
    <n v="0"/>
    <n v="0"/>
    <n v="0"/>
  </r>
  <r>
    <x v="3"/>
    <x v="28"/>
    <x v="7"/>
    <x v="8"/>
    <n v="0"/>
    <n v="200"/>
    <n v="0"/>
    <n v="0"/>
    <n v="0"/>
    <n v="0"/>
    <n v="0"/>
    <n v="0"/>
    <n v="0"/>
  </r>
  <r>
    <x v="3"/>
    <x v="28"/>
    <x v="7"/>
    <x v="9"/>
    <n v="0"/>
    <n v="200"/>
    <n v="0"/>
    <n v="0"/>
    <n v="0"/>
    <n v="0"/>
    <n v="0"/>
    <n v="0"/>
    <n v="0"/>
  </r>
  <r>
    <x v="3"/>
    <x v="28"/>
    <x v="7"/>
    <x v="10"/>
    <n v="0"/>
    <n v="200"/>
    <n v="0"/>
    <n v="0"/>
    <n v="0"/>
    <n v="0"/>
    <n v="0"/>
    <n v="0"/>
    <n v="0"/>
  </r>
  <r>
    <x v="3"/>
    <x v="28"/>
    <x v="8"/>
    <x v="0"/>
    <n v="0"/>
    <n v="200"/>
    <n v="0"/>
    <n v="0"/>
    <n v="0"/>
    <n v="0"/>
    <n v="0"/>
    <n v="0"/>
    <n v="0"/>
  </r>
  <r>
    <x v="3"/>
    <x v="28"/>
    <x v="8"/>
    <x v="1"/>
    <n v="29.21"/>
    <n v="200"/>
    <n v="0"/>
    <n v="0.14199999999999999"/>
    <n v="0.1057"/>
    <n v="5.1999999999999998E-3"/>
    <n v="1.8380000000000001E-2"/>
    <n v="0.47332999999999997"/>
    <n v="0"/>
  </r>
  <r>
    <x v="3"/>
    <x v="28"/>
    <x v="8"/>
    <x v="2"/>
    <n v="0"/>
    <n v="200"/>
    <n v="0"/>
    <n v="0"/>
    <n v="0"/>
    <n v="0"/>
    <n v="0"/>
    <n v="0"/>
    <n v="0"/>
  </r>
  <r>
    <x v="3"/>
    <x v="28"/>
    <x v="8"/>
    <x v="3"/>
    <n v="0"/>
    <n v="200"/>
    <n v="0"/>
    <n v="0"/>
    <n v="0"/>
    <n v="0"/>
    <n v="0"/>
    <n v="0"/>
    <n v="0"/>
  </r>
  <r>
    <x v="3"/>
    <x v="28"/>
    <x v="8"/>
    <x v="4"/>
    <n v="0"/>
    <n v="200"/>
    <n v="0"/>
    <n v="0"/>
    <n v="0"/>
    <n v="0"/>
    <n v="0"/>
    <n v="0"/>
    <n v="0"/>
  </r>
  <r>
    <x v="3"/>
    <x v="28"/>
    <x v="8"/>
    <x v="5"/>
    <n v="0"/>
    <n v="200"/>
    <n v="0"/>
    <n v="0"/>
    <n v="0"/>
    <n v="0"/>
    <n v="0"/>
    <n v="0"/>
    <n v="0"/>
  </r>
  <r>
    <x v="3"/>
    <x v="28"/>
    <x v="8"/>
    <x v="6"/>
    <n v="47.22"/>
    <n v="200"/>
    <n v="0"/>
    <n v="0.22958000000000001"/>
    <n v="0"/>
    <n v="7.1440000000000003E-2"/>
    <n v="8.949E-2"/>
    <n v="0.76527000000000001"/>
    <n v="0"/>
  </r>
  <r>
    <x v="3"/>
    <x v="28"/>
    <x v="8"/>
    <x v="7"/>
    <n v="0"/>
    <n v="200"/>
    <n v="0"/>
    <n v="0"/>
    <n v="0"/>
    <n v="0"/>
    <n v="0"/>
    <n v="0"/>
    <n v="0"/>
  </r>
  <r>
    <x v="3"/>
    <x v="28"/>
    <x v="8"/>
    <x v="8"/>
    <n v="0"/>
    <n v="200"/>
    <n v="0"/>
    <n v="0"/>
    <n v="0"/>
    <n v="0"/>
    <n v="0"/>
    <n v="0"/>
    <n v="0"/>
  </r>
  <r>
    <x v="3"/>
    <x v="28"/>
    <x v="8"/>
    <x v="9"/>
    <n v="0"/>
    <n v="200"/>
    <n v="0"/>
    <n v="0"/>
    <n v="0"/>
    <n v="0"/>
    <n v="0"/>
    <n v="0"/>
    <n v="0"/>
  </r>
  <r>
    <x v="3"/>
    <x v="28"/>
    <x v="8"/>
    <x v="10"/>
    <n v="0"/>
    <n v="200"/>
    <n v="0"/>
    <n v="0"/>
    <n v="0"/>
    <n v="0"/>
    <n v="0"/>
    <n v="0"/>
    <n v="0"/>
  </r>
  <r>
    <x v="3"/>
    <x v="29"/>
    <x v="0"/>
    <x v="0"/>
    <n v="0"/>
    <n v="200"/>
    <n v="0"/>
    <n v="0"/>
    <n v="0"/>
    <n v="0"/>
    <n v="0"/>
    <n v="0"/>
    <n v="0"/>
  </r>
  <r>
    <x v="3"/>
    <x v="29"/>
    <x v="0"/>
    <x v="1"/>
    <n v="0"/>
    <n v="200"/>
    <n v="0"/>
    <n v="0"/>
    <n v="0"/>
    <n v="0"/>
    <n v="0"/>
    <n v="0"/>
    <n v="0"/>
  </r>
  <r>
    <x v="3"/>
    <x v="29"/>
    <x v="0"/>
    <x v="2"/>
    <n v="0"/>
    <n v="200"/>
    <n v="0"/>
    <n v="0"/>
    <n v="0"/>
    <n v="0"/>
    <n v="0"/>
    <n v="0"/>
    <n v="0"/>
  </r>
  <r>
    <x v="3"/>
    <x v="29"/>
    <x v="0"/>
    <x v="3"/>
    <n v="0"/>
    <n v="200"/>
    <n v="0"/>
    <n v="0"/>
    <n v="0"/>
    <n v="0"/>
    <n v="0"/>
    <n v="0"/>
    <n v="0"/>
  </r>
  <r>
    <x v="3"/>
    <x v="29"/>
    <x v="0"/>
    <x v="4"/>
    <n v="0"/>
    <n v="200"/>
    <n v="0"/>
    <n v="0"/>
    <n v="0"/>
    <n v="0"/>
    <n v="0"/>
    <n v="0"/>
    <n v="0"/>
  </r>
  <r>
    <x v="3"/>
    <x v="29"/>
    <x v="0"/>
    <x v="5"/>
    <n v="0"/>
    <n v="200"/>
    <n v="0"/>
    <n v="0"/>
    <n v="0"/>
    <n v="0"/>
    <n v="0"/>
    <n v="0"/>
    <n v="0"/>
  </r>
  <r>
    <x v="3"/>
    <x v="29"/>
    <x v="0"/>
    <x v="6"/>
    <n v="0"/>
    <n v="200"/>
    <n v="0"/>
    <n v="0"/>
    <n v="0"/>
    <n v="0"/>
    <n v="0"/>
    <n v="0"/>
    <n v="0"/>
  </r>
  <r>
    <x v="3"/>
    <x v="29"/>
    <x v="0"/>
    <x v="7"/>
    <n v="0"/>
    <n v="200"/>
    <n v="0"/>
    <n v="0"/>
    <n v="0"/>
    <n v="0"/>
    <n v="0"/>
    <n v="0"/>
    <n v="0"/>
  </r>
  <r>
    <x v="3"/>
    <x v="29"/>
    <x v="0"/>
    <x v="8"/>
    <n v="0"/>
    <n v="200"/>
    <n v="0"/>
    <n v="0"/>
    <n v="0"/>
    <n v="0"/>
    <n v="0"/>
    <n v="0"/>
    <n v="0"/>
  </r>
  <r>
    <x v="3"/>
    <x v="29"/>
    <x v="0"/>
    <x v="9"/>
    <n v="0"/>
    <n v="200"/>
    <n v="0"/>
    <n v="0"/>
    <n v="0"/>
    <n v="0"/>
    <n v="0"/>
    <n v="0"/>
    <n v="0"/>
  </r>
  <r>
    <x v="3"/>
    <x v="29"/>
    <x v="0"/>
    <x v="10"/>
    <n v="0"/>
    <n v="200"/>
    <n v="0"/>
    <n v="0"/>
    <n v="0"/>
    <n v="0"/>
    <n v="0"/>
    <n v="0"/>
    <n v="0"/>
  </r>
  <r>
    <x v="3"/>
    <x v="29"/>
    <x v="1"/>
    <x v="0"/>
    <n v="0"/>
    <n v="200"/>
    <n v="0"/>
    <n v="-2.0000000000000002E-5"/>
    <n v="-1.0000000000000001E-5"/>
    <n v="0"/>
    <n v="-1.0000000000000001E-5"/>
    <n v="-8.0000000000000007E-5"/>
    <n v="0"/>
  </r>
  <r>
    <x v="3"/>
    <x v="29"/>
    <x v="1"/>
    <x v="1"/>
    <n v="1.58"/>
    <n v="200"/>
    <n v="0"/>
    <n v="7.6800000000000002E-3"/>
    <n v="1.98E-3"/>
    <n v="1.2600000000000001E-3"/>
    <n v="4.9100000000000003E-3"/>
    <n v="2.5579999999999999E-2"/>
    <n v="0"/>
  </r>
  <r>
    <x v="3"/>
    <x v="29"/>
    <x v="1"/>
    <x v="2"/>
    <n v="0"/>
    <n v="200"/>
    <n v="0"/>
    <n v="0"/>
    <n v="0"/>
    <n v="0"/>
    <n v="0"/>
    <n v="0"/>
    <n v="0"/>
  </r>
  <r>
    <x v="3"/>
    <x v="29"/>
    <x v="1"/>
    <x v="3"/>
    <n v="0"/>
    <n v="200"/>
    <n v="0"/>
    <n v="0"/>
    <n v="0"/>
    <n v="0"/>
    <n v="0"/>
    <n v="0"/>
    <n v="0"/>
  </r>
  <r>
    <x v="3"/>
    <x v="29"/>
    <x v="1"/>
    <x v="4"/>
    <n v="0"/>
    <n v="200"/>
    <n v="0"/>
    <n v="0"/>
    <n v="0"/>
    <n v="0"/>
    <n v="0"/>
    <n v="0"/>
    <n v="0"/>
  </r>
  <r>
    <x v="3"/>
    <x v="29"/>
    <x v="1"/>
    <x v="5"/>
    <n v="0"/>
    <n v="200"/>
    <n v="0"/>
    <n v="0"/>
    <n v="0"/>
    <n v="0"/>
    <n v="0"/>
    <n v="0"/>
    <n v="0"/>
  </r>
  <r>
    <x v="3"/>
    <x v="29"/>
    <x v="1"/>
    <x v="6"/>
    <n v="0"/>
    <n v="200"/>
    <n v="0"/>
    <n v="0"/>
    <n v="0"/>
    <n v="0"/>
    <n v="0"/>
    <n v="0"/>
    <n v="0"/>
  </r>
  <r>
    <x v="3"/>
    <x v="29"/>
    <x v="1"/>
    <x v="7"/>
    <n v="0"/>
    <n v="200"/>
    <n v="0"/>
    <n v="0"/>
    <n v="0"/>
    <n v="0"/>
    <n v="0"/>
    <n v="0"/>
    <n v="0"/>
  </r>
  <r>
    <x v="3"/>
    <x v="29"/>
    <x v="1"/>
    <x v="8"/>
    <n v="0"/>
    <n v="200"/>
    <n v="0"/>
    <n v="0"/>
    <n v="0"/>
    <n v="0"/>
    <n v="0"/>
    <n v="0"/>
    <n v="0"/>
  </r>
  <r>
    <x v="3"/>
    <x v="29"/>
    <x v="1"/>
    <x v="9"/>
    <n v="0"/>
    <n v="200"/>
    <n v="0"/>
    <n v="0"/>
    <n v="0"/>
    <n v="0"/>
    <n v="0"/>
    <n v="0"/>
    <n v="0"/>
  </r>
  <r>
    <x v="3"/>
    <x v="29"/>
    <x v="1"/>
    <x v="10"/>
    <n v="0"/>
    <n v="200"/>
    <n v="0"/>
    <n v="0"/>
    <n v="0"/>
    <n v="0"/>
    <n v="0"/>
    <n v="0"/>
    <n v="0"/>
  </r>
  <r>
    <x v="3"/>
    <x v="29"/>
    <x v="2"/>
    <x v="0"/>
    <n v="0"/>
    <n v="200"/>
    <n v="0"/>
    <n v="0"/>
    <n v="0"/>
    <n v="0"/>
    <n v="0"/>
    <n v="0"/>
    <n v="0"/>
  </r>
  <r>
    <x v="3"/>
    <x v="29"/>
    <x v="2"/>
    <x v="1"/>
    <n v="95.38"/>
    <n v="200"/>
    <n v="0"/>
    <n v="0.46373999999999999"/>
    <n v="0.14229"/>
    <n v="9.1980000000000006E-2"/>
    <n v="0.30820999999999998"/>
    <n v="1.5458000000000001"/>
    <n v="0"/>
  </r>
  <r>
    <x v="3"/>
    <x v="29"/>
    <x v="2"/>
    <x v="2"/>
    <n v="0"/>
    <n v="200"/>
    <n v="0"/>
    <n v="0"/>
    <n v="0"/>
    <n v="0"/>
    <n v="0"/>
    <n v="0"/>
    <n v="0"/>
  </r>
  <r>
    <x v="3"/>
    <x v="29"/>
    <x v="2"/>
    <x v="3"/>
    <n v="0"/>
    <n v="200"/>
    <n v="0"/>
    <n v="0"/>
    <n v="0"/>
    <n v="0"/>
    <n v="0"/>
    <n v="0"/>
    <n v="0"/>
  </r>
  <r>
    <x v="3"/>
    <x v="29"/>
    <x v="2"/>
    <x v="4"/>
    <n v="0"/>
    <n v="200"/>
    <n v="0"/>
    <n v="0"/>
    <n v="0"/>
    <n v="0"/>
    <n v="0"/>
    <n v="0"/>
    <n v="0"/>
  </r>
  <r>
    <x v="3"/>
    <x v="29"/>
    <x v="2"/>
    <x v="5"/>
    <n v="0"/>
    <n v="200"/>
    <n v="0"/>
    <n v="0"/>
    <n v="0"/>
    <n v="0"/>
    <n v="0"/>
    <n v="0"/>
    <n v="0"/>
  </r>
  <r>
    <x v="3"/>
    <x v="29"/>
    <x v="2"/>
    <x v="6"/>
    <n v="0"/>
    <n v="200"/>
    <n v="0"/>
    <n v="0"/>
    <n v="0"/>
    <n v="0"/>
    <n v="0"/>
    <n v="0"/>
    <n v="0"/>
  </r>
  <r>
    <x v="3"/>
    <x v="29"/>
    <x v="2"/>
    <x v="7"/>
    <n v="0"/>
    <n v="200"/>
    <n v="0"/>
    <n v="0"/>
    <n v="0"/>
    <n v="0"/>
    <n v="0"/>
    <n v="0"/>
    <n v="0"/>
  </r>
  <r>
    <x v="3"/>
    <x v="29"/>
    <x v="2"/>
    <x v="8"/>
    <n v="0"/>
    <n v="200"/>
    <n v="0"/>
    <n v="0"/>
    <n v="0"/>
    <n v="0"/>
    <n v="0"/>
    <n v="0"/>
    <n v="0"/>
  </r>
  <r>
    <x v="3"/>
    <x v="29"/>
    <x v="2"/>
    <x v="9"/>
    <n v="0"/>
    <n v="200"/>
    <n v="0"/>
    <n v="0"/>
    <n v="0"/>
    <n v="0"/>
    <n v="0"/>
    <n v="0"/>
    <n v="0"/>
  </r>
  <r>
    <x v="3"/>
    <x v="29"/>
    <x v="2"/>
    <x v="10"/>
    <n v="0"/>
    <n v="200"/>
    <n v="0"/>
    <n v="0"/>
    <n v="0"/>
    <n v="0"/>
    <n v="0"/>
    <n v="0"/>
    <n v="0"/>
  </r>
  <r>
    <x v="3"/>
    <x v="29"/>
    <x v="3"/>
    <x v="0"/>
    <n v="0"/>
    <n v="200"/>
    <n v="0"/>
    <n v="0"/>
    <n v="0"/>
    <n v="0"/>
    <n v="0"/>
    <n v="0"/>
    <n v="0"/>
  </r>
  <r>
    <x v="3"/>
    <x v="29"/>
    <x v="3"/>
    <x v="1"/>
    <n v="131.4"/>
    <n v="200"/>
    <n v="0"/>
    <n v="0.63888"/>
    <n v="0.20415"/>
    <n v="4.428E-2"/>
    <n v="0.30864999999999998"/>
    <n v="2.1295899999999999"/>
    <n v="0"/>
  </r>
  <r>
    <x v="3"/>
    <x v="29"/>
    <x v="3"/>
    <x v="2"/>
    <n v="0"/>
    <n v="200"/>
    <n v="0"/>
    <n v="0"/>
    <n v="0"/>
    <n v="0"/>
    <n v="0"/>
    <n v="0"/>
    <n v="0"/>
  </r>
  <r>
    <x v="3"/>
    <x v="29"/>
    <x v="3"/>
    <x v="3"/>
    <n v="0"/>
    <n v="200"/>
    <n v="0"/>
    <n v="0"/>
    <n v="0"/>
    <n v="0"/>
    <n v="0"/>
    <n v="0"/>
    <n v="0"/>
  </r>
  <r>
    <x v="3"/>
    <x v="29"/>
    <x v="3"/>
    <x v="4"/>
    <n v="0"/>
    <n v="200"/>
    <n v="0"/>
    <n v="0"/>
    <n v="0"/>
    <n v="0"/>
    <n v="0"/>
    <n v="0"/>
    <n v="0"/>
  </r>
  <r>
    <x v="3"/>
    <x v="29"/>
    <x v="3"/>
    <x v="5"/>
    <n v="0"/>
    <n v="200"/>
    <n v="0"/>
    <n v="0"/>
    <n v="0"/>
    <n v="0"/>
    <n v="0"/>
    <n v="0"/>
    <n v="0"/>
  </r>
  <r>
    <x v="3"/>
    <x v="29"/>
    <x v="3"/>
    <x v="6"/>
    <n v="0"/>
    <n v="200"/>
    <n v="0"/>
    <n v="0"/>
    <n v="0"/>
    <n v="0"/>
    <n v="0"/>
    <n v="0"/>
    <n v="0"/>
  </r>
  <r>
    <x v="3"/>
    <x v="29"/>
    <x v="3"/>
    <x v="7"/>
    <n v="0"/>
    <n v="200"/>
    <n v="0"/>
    <n v="0"/>
    <n v="0"/>
    <n v="0"/>
    <n v="0"/>
    <n v="0"/>
    <n v="0"/>
  </r>
  <r>
    <x v="3"/>
    <x v="29"/>
    <x v="3"/>
    <x v="8"/>
    <n v="0"/>
    <n v="200"/>
    <n v="0"/>
    <n v="0"/>
    <n v="0"/>
    <n v="0"/>
    <n v="0"/>
    <n v="0"/>
    <n v="0"/>
  </r>
  <r>
    <x v="3"/>
    <x v="29"/>
    <x v="3"/>
    <x v="9"/>
    <n v="0"/>
    <n v="200"/>
    <n v="0"/>
    <n v="0"/>
    <n v="0"/>
    <n v="0"/>
    <n v="0"/>
    <n v="0"/>
    <n v="0"/>
  </r>
  <r>
    <x v="3"/>
    <x v="29"/>
    <x v="3"/>
    <x v="10"/>
    <n v="0.02"/>
    <n v="200"/>
    <n v="0"/>
    <n v="1.1E-4"/>
    <n v="9.0000000000000006E-5"/>
    <n v="0"/>
    <n v="1.0000000000000001E-5"/>
    <n v="3.8000000000000002E-4"/>
    <n v="0"/>
  </r>
  <r>
    <x v="3"/>
    <x v="29"/>
    <x v="4"/>
    <x v="0"/>
    <n v="0"/>
    <n v="200"/>
    <n v="0"/>
    <n v="0"/>
    <n v="0"/>
    <n v="0"/>
    <n v="0"/>
    <n v="0"/>
    <n v="0"/>
  </r>
  <r>
    <x v="3"/>
    <x v="29"/>
    <x v="4"/>
    <x v="1"/>
    <n v="52.1"/>
    <n v="200"/>
    <n v="0"/>
    <n v="0.25330999999999998"/>
    <n v="7.689E-2"/>
    <n v="2.869E-2"/>
    <n v="3.0099999999999998E-2"/>
    <n v="0.84436"/>
    <n v="0"/>
  </r>
  <r>
    <x v="3"/>
    <x v="29"/>
    <x v="4"/>
    <x v="2"/>
    <n v="0"/>
    <n v="200"/>
    <n v="0"/>
    <n v="0"/>
    <n v="0"/>
    <n v="0"/>
    <n v="0"/>
    <n v="0"/>
    <n v="0"/>
  </r>
  <r>
    <x v="3"/>
    <x v="29"/>
    <x v="4"/>
    <x v="3"/>
    <n v="0"/>
    <n v="200"/>
    <n v="0"/>
    <n v="0"/>
    <n v="0"/>
    <n v="0"/>
    <n v="0"/>
    <n v="0"/>
    <n v="0"/>
  </r>
  <r>
    <x v="3"/>
    <x v="29"/>
    <x v="4"/>
    <x v="4"/>
    <n v="0"/>
    <n v="200"/>
    <n v="0"/>
    <n v="0"/>
    <n v="0"/>
    <n v="0"/>
    <n v="0"/>
    <n v="0"/>
    <n v="0"/>
  </r>
  <r>
    <x v="3"/>
    <x v="29"/>
    <x v="4"/>
    <x v="5"/>
    <n v="0"/>
    <n v="200"/>
    <n v="0"/>
    <n v="0"/>
    <n v="0"/>
    <n v="0"/>
    <n v="0"/>
    <n v="0"/>
    <n v="0"/>
  </r>
  <r>
    <x v="3"/>
    <x v="29"/>
    <x v="4"/>
    <x v="6"/>
    <n v="0.13"/>
    <n v="200"/>
    <n v="0"/>
    <n v="6.3000000000000003E-4"/>
    <n v="0"/>
    <n v="1.0000000000000001E-5"/>
    <n v="1.7000000000000001E-4"/>
    <n v="2.1099999999999999E-3"/>
    <n v="0"/>
  </r>
  <r>
    <x v="3"/>
    <x v="29"/>
    <x v="4"/>
    <x v="7"/>
    <n v="0"/>
    <n v="200"/>
    <n v="0"/>
    <n v="0"/>
    <n v="0"/>
    <n v="0"/>
    <n v="0"/>
    <n v="0"/>
    <n v="0"/>
  </r>
  <r>
    <x v="3"/>
    <x v="29"/>
    <x v="4"/>
    <x v="8"/>
    <n v="0"/>
    <n v="200"/>
    <n v="0"/>
    <n v="0"/>
    <n v="0"/>
    <n v="0"/>
    <n v="0"/>
    <n v="0"/>
    <n v="0"/>
  </r>
  <r>
    <x v="3"/>
    <x v="29"/>
    <x v="4"/>
    <x v="9"/>
    <n v="0"/>
    <n v="200"/>
    <n v="0"/>
    <n v="0"/>
    <n v="0"/>
    <n v="0"/>
    <n v="0"/>
    <n v="0"/>
    <n v="0"/>
  </r>
  <r>
    <x v="3"/>
    <x v="29"/>
    <x v="4"/>
    <x v="10"/>
    <n v="0"/>
    <n v="200"/>
    <n v="0"/>
    <n v="0"/>
    <n v="0"/>
    <n v="0"/>
    <n v="0"/>
    <n v="0"/>
    <n v="0"/>
  </r>
  <r>
    <x v="3"/>
    <x v="29"/>
    <x v="5"/>
    <x v="0"/>
    <n v="0"/>
    <n v="200"/>
    <n v="0"/>
    <n v="0"/>
    <n v="0"/>
    <n v="0"/>
    <n v="0"/>
    <n v="0"/>
    <n v="0"/>
  </r>
  <r>
    <x v="3"/>
    <x v="29"/>
    <x v="5"/>
    <x v="1"/>
    <n v="-0.01"/>
    <n v="200"/>
    <n v="0"/>
    <n v="-4.0000000000000003E-5"/>
    <n v="-1.0000000000000001E-5"/>
    <n v="0"/>
    <n v="-1.0000000000000001E-5"/>
    <n v="-1.2E-4"/>
    <n v="0"/>
  </r>
  <r>
    <x v="3"/>
    <x v="29"/>
    <x v="5"/>
    <x v="2"/>
    <n v="0"/>
    <n v="200"/>
    <n v="0"/>
    <n v="0"/>
    <n v="0"/>
    <n v="0"/>
    <n v="0"/>
    <n v="0"/>
    <n v="0"/>
  </r>
  <r>
    <x v="3"/>
    <x v="29"/>
    <x v="5"/>
    <x v="3"/>
    <n v="0"/>
    <n v="200"/>
    <n v="0"/>
    <n v="0"/>
    <n v="0"/>
    <n v="0"/>
    <n v="0"/>
    <n v="0"/>
    <n v="0"/>
  </r>
  <r>
    <x v="3"/>
    <x v="29"/>
    <x v="5"/>
    <x v="4"/>
    <n v="0"/>
    <n v="200"/>
    <n v="0"/>
    <n v="0"/>
    <n v="0"/>
    <n v="0"/>
    <n v="0"/>
    <n v="0"/>
    <n v="0"/>
  </r>
  <r>
    <x v="3"/>
    <x v="29"/>
    <x v="5"/>
    <x v="5"/>
    <n v="0"/>
    <n v="200"/>
    <n v="0"/>
    <n v="0"/>
    <n v="0"/>
    <n v="0"/>
    <n v="0"/>
    <n v="0"/>
    <n v="0"/>
  </r>
  <r>
    <x v="3"/>
    <x v="29"/>
    <x v="5"/>
    <x v="6"/>
    <n v="0"/>
    <n v="200"/>
    <n v="0"/>
    <n v="0"/>
    <n v="0"/>
    <n v="0"/>
    <n v="0"/>
    <n v="0"/>
    <n v="0"/>
  </r>
  <r>
    <x v="3"/>
    <x v="29"/>
    <x v="5"/>
    <x v="7"/>
    <n v="0"/>
    <n v="200"/>
    <n v="0"/>
    <n v="0"/>
    <n v="0"/>
    <n v="0"/>
    <n v="0"/>
    <n v="0"/>
    <n v="0"/>
  </r>
  <r>
    <x v="3"/>
    <x v="29"/>
    <x v="5"/>
    <x v="8"/>
    <n v="0"/>
    <n v="200"/>
    <n v="0"/>
    <n v="0"/>
    <n v="0"/>
    <n v="0"/>
    <n v="0"/>
    <n v="0"/>
    <n v="0"/>
  </r>
  <r>
    <x v="3"/>
    <x v="29"/>
    <x v="5"/>
    <x v="9"/>
    <n v="0"/>
    <n v="200"/>
    <n v="0"/>
    <n v="0"/>
    <n v="0"/>
    <n v="0"/>
    <n v="0"/>
    <n v="0"/>
    <n v="0"/>
  </r>
  <r>
    <x v="3"/>
    <x v="29"/>
    <x v="5"/>
    <x v="10"/>
    <n v="0"/>
    <n v="200"/>
    <n v="0"/>
    <n v="0"/>
    <n v="0"/>
    <n v="0"/>
    <n v="0"/>
    <n v="0"/>
    <n v="0"/>
  </r>
  <r>
    <x v="3"/>
    <x v="29"/>
    <x v="6"/>
    <x v="0"/>
    <n v="0"/>
    <n v="200"/>
    <n v="0"/>
    <n v="0"/>
    <n v="0"/>
    <n v="0"/>
    <n v="0"/>
    <n v="0"/>
    <n v="0"/>
  </r>
  <r>
    <x v="3"/>
    <x v="29"/>
    <x v="6"/>
    <x v="1"/>
    <n v="0"/>
    <n v="200"/>
    <n v="0"/>
    <n v="0"/>
    <n v="0"/>
    <n v="0"/>
    <n v="0"/>
    <n v="0"/>
    <n v="0"/>
  </r>
  <r>
    <x v="3"/>
    <x v="29"/>
    <x v="6"/>
    <x v="2"/>
    <n v="0"/>
    <n v="200"/>
    <n v="0"/>
    <n v="0"/>
    <n v="0"/>
    <n v="0"/>
    <n v="0"/>
    <n v="0"/>
    <n v="0"/>
  </r>
  <r>
    <x v="3"/>
    <x v="29"/>
    <x v="6"/>
    <x v="3"/>
    <n v="0"/>
    <n v="200"/>
    <n v="0"/>
    <n v="0"/>
    <n v="0"/>
    <n v="0"/>
    <n v="0"/>
    <n v="0"/>
    <n v="0"/>
  </r>
  <r>
    <x v="3"/>
    <x v="29"/>
    <x v="6"/>
    <x v="4"/>
    <n v="0"/>
    <n v="200"/>
    <n v="0"/>
    <n v="0"/>
    <n v="0"/>
    <n v="0"/>
    <n v="0"/>
    <n v="0"/>
    <n v="0"/>
  </r>
  <r>
    <x v="3"/>
    <x v="29"/>
    <x v="6"/>
    <x v="5"/>
    <n v="0"/>
    <n v="200"/>
    <n v="0"/>
    <n v="0"/>
    <n v="0"/>
    <n v="0"/>
    <n v="0"/>
    <n v="0"/>
    <n v="0"/>
  </r>
  <r>
    <x v="3"/>
    <x v="29"/>
    <x v="6"/>
    <x v="6"/>
    <n v="0"/>
    <n v="200"/>
    <n v="0"/>
    <n v="0"/>
    <n v="0"/>
    <n v="0"/>
    <n v="0"/>
    <n v="0"/>
    <n v="0"/>
  </r>
  <r>
    <x v="3"/>
    <x v="29"/>
    <x v="6"/>
    <x v="7"/>
    <n v="0"/>
    <n v="200"/>
    <n v="0"/>
    <n v="0"/>
    <n v="0"/>
    <n v="0"/>
    <n v="0"/>
    <n v="0"/>
    <n v="0"/>
  </r>
  <r>
    <x v="3"/>
    <x v="29"/>
    <x v="6"/>
    <x v="8"/>
    <n v="0"/>
    <n v="200"/>
    <n v="0"/>
    <n v="0"/>
    <n v="0"/>
    <n v="0"/>
    <n v="0"/>
    <n v="0"/>
    <n v="0"/>
  </r>
  <r>
    <x v="3"/>
    <x v="29"/>
    <x v="6"/>
    <x v="9"/>
    <n v="0"/>
    <n v="200"/>
    <n v="0"/>
    <n v="0"/>
    <n v="0"/>
    <n v="0"/>
    <n v="0"/>
    <n v="0"/>
    <n v="0"/>
  </r>
  <r>
    <x v="3"/>
    <x v="29"/>
    <x v="6"/>
    <x v="10"/>
    <n v="0"/>
    <n v="200"/>
    <n v="0"/>
    <n v="0"/>
    <n v="0"/>
    <n v="0"/>
    <n v="0"/>
    <n v="0"/>
    <n v="0"/>
  </r>
  <r>
    <x v="3"/>
    <x v="29"/>
    <x v="7"/>
    <x v="0"/>
    <n v="0"/>
    <n v="200"/>
    <n v="0"/>
    <n v="0"/>
    <n v="0"/>
    <n v="0"/>
    <n v="0"/>
    <n v="0"/>
    <n v="0"/>
  </r>
  <r>
    <x v="3"/>
    <x v="29"/>
    <x v="7"/>
    <x v="1"/>
    <n v="0"/>
    <n v="200"/>
    <n v="0"/>
    <n v="0"/>
    <n v="0"/>
    <n v="0"/>
    <n v="0"/>
    <n v="0"/>
    <n v="0"/>
  </r>
  <r>
    <x v="3"/>
    <x v="29"/>
    <x v="7"/>
    <x v="2"/>
    <n v="0"/>
    <n v="200"/>
    <n v="0"/>
    <n v="0"/>
    <n v="0"/>
    <n v="0"/>
    <n v="0"/>
    <n v="0"/>
    <n v="0"/>
  </r>
  <r>
    <x v="3"/>
    <x v="29"/>
    <x v="7"/>
    <x v="3"/>
    <n v="0"/>
    <n v="200"/>
    <n v="0"/>
    <n v="0"/>
    <n v="0"/>
    <n v="0"/>
    <n v="0"/>
    <n v="0"/>
    <n v="0"/>
  </r>
  <r>
    <x v="3"/>
    <x v="29"/>
    <x v="7"/>
    <x v="4"/>
    <n v="0"/>
    <n v="200"/>
    <n v="0"/>
    <n v="0"/>
    <n v="0"/>
    <n v="0"/>
    <n v="0"/>
    <n v="0"/>
    <n v="0"/>
  </r>
  <r>
    <x v="3"/>
    <x v="29"/>
    <x v="7"/>
    <x v="5"/>
    <n v="0"/>
    <n v="200"/>
    <n v="0"/>
    <n v="0"/>
    <n v="0"/>
    <n v="0"/>
    <n v="0"/>
    <n v="0"/>
    <n v="0"/>
  </r>
  <r>
    <x v="3"/>
    <x v="29"/>
    <x v="7"/>
    <x v="6"/>
    <n v="0"/>
    <n v="200"/>
    <n v="0"/>
    <n v="0"/>
    <n v="0"/>
    <n v="0"/>
    <n v="0"/>
    <n v="0"/>
    <n v="0"/>
  </r>
  <r>
    <x v="3"/>
    <x v="29"/>
    <x v="7"/>
    <x v="7"/>
    <n v="0"/>
    <n v="200"/>
    <n v="0"/>
    <n v="0"/>
    <n v="0"/>
    <n v="0"/>
    <n v="0"/>
    <n v="0"/>
    <n v="0"/>
  </r>
  <r>
    <x v="3"/>
    <x v="29"/>
    <x v="7"/>
    <x v="8"/>
    <n v="0"/>
    <n v="200"/>
    <n v="0"/>
    <n v="0"/>
    <n v="0"/>
    <n v="0"/>
    <n v="0"/>
    <n v="0"/>
    <n v="0"/>
  </r>
  <r>
    <x v="3"/>
    <x v="29"/>
    <x v="7"/>
    <x v="9"/>
    <n v="0"/>
    <n v="200"/>
    <n v="0"/>
    <n v="0"/>
    <n v="0"/>
    <n v="0"/>
    <n v="0"/>
    <n v="0"/>
    <n v="0"/>
  </r>
  <r>
    <x v="3"/>
    <x v="29"/>
    <x v="7"/>
    <x v="10"/>
    <n v="0"/>
    <n v="200"/>
    <n v="0"/>
    <n v="0"/>
    <n v="0"/>
    <n v="0"/>
    <n v="0"/>
    <n v="0"/>
    <n v="0"/>
  </r>
  <r>
    <x v="3"/>
    <x v="29"/>
    <x v="8"/>
    <x v="0"/>
    <n v="0"/>
    <n v="200"/>
    <n v="0"/>
    <n v="0"/>
    <n v="0"/>
    <n v="0"/>
    <n v="0"/>
    <n v="0"/>
    <n v="0"/>
  </r>
  <r>
    <x v="3"/>
    <x v="29"/>
    <x v="8"/>
    <x v="1"/>
    <n v="29.21"/>
    <n v="200"/>
    <n v="0"/>
    <n v="0.14199999999999999"/>
    <n v="0.1057"/>
    <n v="5.1999999999999998E-3"/>
    <n v="1.8380000000000001E-2"/>
    <n v="0.47332999999999997"/>
    <n v="0"/>
  </r>
  <r>
    <x v="3"/>
    <x v="29"/>
    <x v="8"/>
    <x v="2"/>
    <n v="0"/>
    <n v="200"/>
    <n v="0"/>
    <n v="0"/>
    <n v="0"/>
    <n v="0"/>
    <n v="0"/>
    <n v="0"/>
    <n v="0"/>
  </r>
  <r>
    <x v="3"/>
    <x v="29"/>
    <x v="8"/>
    <x v="3"/>
    <n v="0"/>
    <n v="200"/>
    <n v="0"/>
    <n v="0"/>
    <n v="0"/>
    <n v="0"/>
    <n v="0"/>
    <n v="0"/>
    <n v="0"/>
  </r>
  <r>
    <x v="3"/>
    <x v="29"/>
    <x v="8"/>
    <x v="4"/>
    <n v="0"/>
    <n v="200"/>
    <n v="0"/>
    <n v="0"/>
    <n v="0"/>
    <n v="0"/>
    <n v="0"/>
    <n v="0"/>
    <n v="0"/>
  </r>
  <r>
    <x v="3"/>
    <x v="29"/>
    <x v="8"/>
    <x v="5"/>
    <n v="0"/>
    <n v="200"/>
    <n v="0"/>
    <n v="0"/>
    <n v="0"/>
    <n v="0"/>
    <n v="0"/>
    <n v="0"/>
    <n v="0"/>
  </r>
  <r>
    <x v="3"/>
    <x v="29"/>
    <x v="8"/>
    <x v="6"/>
    <n v="47.22"/>
    <n v="200"/>
    <n v="0"/>
    <n v="0.22958000000000001"/>
    <n v="0"/>
    <n v="7.1440000000000003E-2"/>
    <n v="8.949E-2"/>
    <n v="0.76527000000000001"/>
    <n v="0"/>
  </r>
  <r>
    <x v="3"/>
    <x v="29"/>
    <x v="8"/>
    <x v="7"/>
    <n v="0"/>
    <n v="200"/>
    <n v="0"/>
    <n v="0"/>
    <n v="0"/>
    <n v="0"/>
    <n v="0"/>
    <n v="0"/>
    <n v="0"/>
  </r>
  <r>
    <x v="3"/>
    <x v="29"/>
    <x v="8"/>
    <x v="8"/>
    <n v="0"/>
    <n v="200"/>
    <n v="0"/>
    <n v="0"/>
    <n v="0"/>
    <n v="0"/>
    <n v="0"/>
    <n v="0"/>
    <n v="0"/>
  </r>
  <r>
    <x v="3"/>
    <x v="29"/>
    <x v="8"/>
    <x v="9"/>
    <n v="0"/>
    <n v="200"/>
    <n v="0"/>
    <n v="0"/>
    <n v="0"/>
    <n v="0"/>
    <n v="0"/>
    <n v="0"/>
    <n v="0"/>
  </r>
  <r>
    <x v="3"/>
    <x v="29"/>
    <x v="8"/>
    <x v="10"/>
    <n v="0"/>
    <n v="200"/>
    <n v="0"/>
    <n v="0"/>
    <n v="0"/>
    <n v="0"/>
    <n v="0"/>
    <n v="0"/>
    <n v="0"/>
  </r>
  <r>
    <x v="3"/>
    <x v="30"/>
    <x v="0"/>
    <x v="0"/>
    <n v="0"/>
    <n v="200"/>
    <n v="0"/>
    <n v="0"/>
    <n v="0"/>
    <n v="0"/>
    <n v="0"/>
    <n v="0"/>
    <n v="0"/>
  </r>
  <r>
    <x v="3"/>
    <x v="30"/>
    <x v="0"/>
    <x v="1"/>
    <n v="0"/>
    <n v="200"/>
    <n v="0"/>
    <n v="0"/>
    <n v="0"/>
    <n v="0"/>
    <n v="0"/>
    <n v="0"/>
    <n v="0"/>
  </r>
  <r>
    <x v="3"/>
    <x v="30"/>
    <x v="0"/>
    <x v="2"/>
    <n v="0"/>
    <n v="200"/>
    <n v="0"/>
    <n v="0"/>
    <n v="0"/>
    <n v="0"/>
    <n v="0"/>
    <n v="0"/>
    <n v="0"/>
  </r>
  <r>
    <x v="3"/>
    <x v="30"/>
    <x v="0"/>
    <x v="3"/>
    <n v="0"/>
    <n v="200"/>
    <n v="0"/>
    <n v="0"/>
    <n v="0"/>
    <n v="0"/>
    <n v="0"/>
    <n v="0"/>
    <n v="0"/>
  </r>
  <r>
    <x v="3"/>
    <x v="30"/>
    <x v="0"/>
    <x v="4"/>
    <n v="0"/>
    <n v="200"/>
    <n v="0"/>
    <n v="0"/>
    <n v="0"/>
    <n v="0"/>
    <n v="0"/>
    <n v="0"/>
    <n v="0"/>
  </r>
  <r>
    <x v="3"/>
    <x v="30"/>
    <x v="0"/>
    <x v="5"/>
    <n v="0"/>
    <n v="200"/>
    <n v="0"/>
    <n v="0"/>
    <n v="0"/>
    <n v="0"/>
    <n v="0"/>
    <n v="0"/>
    <n v="0"/>
  </r>
  <r>
    <x v="3"/>
    <x v="30"/>
    <x v="0"/>
    <x v="6"/>
    <n v="0"/>
    <n v="200"/>
    <n v="0"/>
    <n v="0"/>
    <n v="0"/>
    <n v="0"/>
    <n v="0"/>
    <n v="0"/>
    <n v="0"/>
  </r>
  <r>
    <x v="3"/>
    <x v="30"/>
    <x v="0"/>
    <x v="7"/>
    <n v="0"/>
    <n v="200"/>
    <n v="0"/>
    <n v="0"/>
    <n v="0"/>
    <n v="0"/>
    <n v="0"/>
    <n v="0"/>
    <n v="0"/>
  </r>
  <r>
    <x v="3"/>
    <x v="30"/>
    <x v="0"/>
    <x v="8"/>
    <n v="0"/>
    <n v="200"/>
    <n v="0"/>
    <n v="0"/>
    <n v="0"/>
    <n v="0"/>
    <n v="0"/>
    <n v="0"/>
    <n v="0"/>
  </r>
  <r>
    <x v="3"/>
    <x v="30"/>
    <x v="0"/>
    <x v="9"/>
    <n v="0"/>
    <n v="200"/>
    <n v="0"/>
    <n v="0"/>
    <n v="0"/>
    <n v="0"/>
    <n v="0"/>
    <n v="0"/>
    <n v="0"/>
  </r>
  <r>
    <x v="3"/>
    <x v="30"/>
    <x v="0"/>
    <x v="10"/>
    <n v="0"/>
    <n v="200"/>
    <n v="0"/>
    <n v="0"/>
    <n v="0"/>
    <n v="0"/>
    <n v="0"/>
    <n v="0"/>
    <n v="0"/>
  </r>
  <r>
    <x v="3"/>
    <x v="30"/>
    <x v="1"/>
    <x v="0"/>
    <n v="0"/>
    <n v="200"/>
    <n v="0"/>
    <n v="-2.0000000000000002E-5"/>
    <n v="-1.0000000000000001E-5"/>
    <n v="0"/>
    <n v="-1.0000000000000001E-5"/>
    <n v="-8.0000000000000007E-5"/>
    <n v="0"/>
  </r>
  <r>
    <x v="3"/>
    <x v="30"/>
    <x v="1"/>
    <x v="1"/>
    <n v="1.58"/>
    <n v="200"/>
    <n v="0"/>
    <n v="7.6800000000000002E-3"/>
    <n v="1.98E-3"/>
    <n v="1.2600000000000001E-3"/>
    <n v="4.9100000000000003E-3"/>
    <n v="2.5579999999999999E-2"/>
    <n v="0"/>
  </r>
  <r>
    <x v="3"/>
    <x v="30"/>
    <x v="1"/>
    <x v="2"/>
    <n v="0"/>
    <n v="200"/>
    <n v="0"/>
    <n v="0"/>
    <n v="0"/>
    <n v="0"/>
    <n v="0"/>
    <n v="0"/>
    <n v="0"/>
  </r>
  <r>
    <x v="3"/>
    <x v="30"/>
    <x v="1"/>
    <x v="3"/>
    <n v="0"/>
    <n v="200"/>
    <n v="0"/>
    <n v="0"/>
    <n v="0"/>
    <n v="0"/>
    <n v="0"/>
    <n v="0"/>
    <n v="0"/>
  </r>
  <r>
    <x v="3"/>
    <x v="30"/>
    <x v="1"/>
    <x v="4"/>
    <n v="0"/>
    <n v="200"/>
    <n v="0"/>
    <n v="0"/>
    <n v="0"/>
    <n v="0"/>
    <n v="0"/>
    <n v="0"/>
    <n v="0"/>
  </r>
  <r>
    <x v="3"/>
    <x v="30"/>
    <x v="1"/>
    <x v="5"/>
    <n v="0"/>
    <n v="200"/>
    <n v="0"/>
    <n v="0"/>
    <n v="0"/>
    <n v="0"/>
    <n v="0"/>
    <n v="0"/>
    <n v="0"/>
  </r>
  <r>
    <x v="3"/>
    <x v="30"/>
    <x v="1"/>
    <x v="6"/>
    <n v="0"/>
    <n v="200"/>
    <n v="0"/>
    <n v="0"/>
    <n v="0"/>
    <n v="0"/>
    <n v="0"/>
    <n v="0"/>
    <n v="0"/>
  </r>
  <r>
    <x v="3"/>
    <x v="30"/>
    <x v="1"/>
    <x v="7"/>
    <n v="0"/>
    <n v="200"/>
    <n v="0"/>
    <n v="0"/>
    <n v="0"/>
    <n v="0"/>
    <n v="0"/>
    <n v="0"/>
    <n v="0"/>
  </r>
  <r>
    <x v="3"/>
    <x v="30"/>
    <x v="1"/>
    <x v="8"/>
    <n v="0"/>
    <n v="200"/>
    <n v="0"/>
    <n v="0"/>
    <n v="0"/>
    <n v="0"/>
    <n v="0"/>
    <n v="0"/>
    <n v="0"/>
  </r>
  <r>
    <x v="3"/>
    <x v="30"/>
    <x v="1"/>
    <x v="9"/>
    <n v="0"/>
    <n v="200"/>
    <n v="0"/>
    <n v="0"/>
    <n v="0"/>
    <n v="0"/>
    <n v="0"/>
    <n v="0"/>
    <n v="0"/>
  </r>
  <r>
    <x v="3"/>
    <x v="30"/>
    <x v="1"/>
    <x v="10"/>
    <n v="0"/>
    <n v="200"/>
    <n v="0"/>
    <n v="0"/>
    <n v="0"/>
    <n v="0"/>
    <n v="0"/>
    <n v="0"/>
    <n v="0"/>
  </r>
  <r>
    <x v="3"/>
    <x v="30"/>
    <x v="2"/>
    <x v="0"/>
    <n v="0"/>
    <n v="200"/>
    <n v="0"/>
    <n v="0"/>
    <n v="0"/>
    <n v="0"/>
    <n v="0"/>
    <n v="0"/>
    <n v="0"/>
  </r>
  <r>
    <x v="3"/>
    <x v="30"/>
    <x v="2"/>
    <x v="1"/>
    <n v="95.38"/>
    <n v="200"/>
    <n v="0"/>
    <n v="0.46373999999999999"/>
    <n v="0.14229"/>
    <n v="9.1980000000000006E-2"/>
    <n v="0.30820999999999998"/>
    <n v="1.5458000000000001"/>
    <n v="0"/>
  </r>
  <r>
    <x v="3"/>
    <x v="30"/>
    <x v="2"/>
    <x v="2"/>
    <n v="0"/>
    <n v="200"/>
    <n v="0"/>
    <n v="0"/>
    <n v="0"/>
    <n v="0"/>
    <n v="0"/>
    <n v="0"/>
    <n v="0"/>
  </r>
  <r>
    <x v="3"/>
    <x v="30"/>
    <x v="2"/>
    <x v="3"/>
    <n v="0"/>
    <n v="200"/>
    <n v="0"/>
    <n v="0"/>
    <n v="0"/>
    <n v="0"/>
    <n v="0"/>
    <n v="0"/>
    <n v="0"/>
  </r>
  <r>
    <x v="3"/>
    <x v="30"/>
    <x v="2"/>
    <x v="4"/>
    <n v="0"/>
    <n v="200"/>
    <n v="0"/>
    <n v="0"/>
    <n v="0"/>
    <n v="0"/>
    <n v="0"/>
    <n v="0"/>
    <n v="0"/>
  </r>
  <r>
    <x v="3"/>
    <x v="30"/>
    <x v="2"/>
    <x v="5"/>
    <n v="0"/>
    <n v="200"/>
    <n v="0"/>
    <n v="0"/>
    <n v="0"/>
    <n v="0"/>
    <n v="0"/>
    <n v="0"/>
    <n v="0"/>
  </r>
  <r>
    <x v="3"/>
    <x v="30"/>
    <x v="2"/>
    <x v="6"/>
    <n v="0"/>
    <n v="200"/>
    <n v="0"/>
    <n v="0"/>
    <n v="0"/>
    <n v="0"/>
    <n v="0"/>
    <n v="0"/>
    <n v="0"/>
  </r>
  <r>
    <x v="3"/>
    <x v="30"/>
    <x v="2"/>
    <x v="7"/>
    <n v="0"/>
    <n v="200"/>
    <n v="0"/>
    <n v="0"/>
    <n v="0"/>
    <n v="0"/>
    <n v="0"/>
    <n v="0"/>
    <n v="0"/>
  </r>
  <r>
    <x v="3"/>
    <x v="30"/>
    <x v="2"/>
    <x v="8"/>
    <n v="0"/>
    <n v="200"/>
    <n v="0"/>
    <n v="0"/>
    <n v="0"/>
    <n v="0"/>
    <n v="0"/>
    <n v="0"/>
    <n v="0"/>
  </r>
  <r>
    <x v="3"/>
    <x v="30"/>
    <x v="2"/>
    <x v="9"/>
    <n v="0"/>
    <n v="200"/>
    <n v="0"/>
    <n v="0"/>
    <n v="0"/>
    <n v="0"/>
    <n v="0"/>
    <n v="0"/>
    <n v="0"/>
  </r>
  <r>
    <x v="3"/>
    <x v="30"/>
    <x v="2"/>
    <x v="10"/>
    <n v="0"/>
    <n v="200"/>
    <n v="0"/>
    <n v="0"/>
    <n v="0"/>
    <n v="0"/>
    <n v="0"/>
    <n v="0"/>
    <n v="0"/>
  </r>
  <r>
    <x v="3"/>
    <x v="30"/>
    <x v="3"/>
    <x v="0"/>
    <n v="0"/>
    <n v="200"/>
    <n v="0"/>
    <n v="0"/>
    <n v="0"/>
    <n v="0"/>
    <n v="0"/>
    <n v="0"/>
    <n v="0"/>
  </r>
  <r>
    <x v="3"/>
    <x v="30"/>
    <x v="3"/>
    <x v="1"/>
    <n v="131.4"/>
    <n v="200"/>
    <n v="0"/>
    <n v="0.63888"/>
    <n v="0.20415"/>
    <n v="4.428E-2"/>
    <n v="0.30864999999999998"/>
    <n v="2.1295899999999999"/>
    <n v="0"/>
  </r>
  <r>
    <x v="3"/>
    <x v="30"/>
    <x v="3"/>
    <x v="2"/>
    <n v="0"/>
    <n v="200"/>
    <n v="0"/>
    <n v="0"/>
    <n v="0"/>
    <n v="0"/>
    <n v="0"/>
    <n v="0"/>
    <n v="0"/>
  </r>
  <r>
    <x v="3"/>
    <x v="30"/>
    <x v="3"/>
    <x v="3"/>
    <n v="0"/>
    <n v="200"/>
    <n v="0"/>
    <n v="0"/>
    <n v="0"/>
    <n v="0"/>
    <n v="0"/>
    <n v="0"/>
    <n v="0"/>
  </r>
  <r>
    <x v="3"/>
    <x v="30"/>
    <x v="3"/>
    <x v="4"/>
    <n v="0"/>
    <n v="200"/>
    <n v="0"/>
    <n v="0"/>
    <n v="0"/>
    <n v="0"/>
    <n v="0"/>
    <n v="0"/>
    <n v="0"/>
  </r>
  <r>
    <x v="3"/>
    <x v="30"/>
    <x v="3"/>
    <x v="5"/>
    <n v="0"/>
    <n v="200"/>
    <n v="0"/>
    <n v="0"/>
    <n v="0"/>
    <n v="0"/>
    <n v="0"/>
    <n v="0"/>
    <n v="0"/>
  </r>
  <r>
    <x v="3"/>
    <x v="30"/>
    <x v="3"/>
    <x v="6"/>
    <n v="0"/>
    <n v="200"/>
    <n v="0"/>
    <n v="0"/>
    <n v="0"/>
    <n v="0"/>
    <n v="0"/>
    <n v="0"/>
    <n v="0"/>
  </r>
  <r>
    <x v="3"/>
    <x v="30"/>
    <x v="3"/>
    <x v="7"/>
    <n v="0"/>
    <n v="200"/>
    <n v="0"/>
    <n v="0"/>
    <n v="0"/>
    <n v="0"/>
    <n v="0"/>
    <n v="0"/>
    <n v="0"/>
  </r>
  <r>
    <x v="3"/>
    <x v="30"/>
    <x v="3"/>
    <x v="8"/>
    <n v="0"/>
    <n v="200"/>
    <n v="0"/>
    <n v="0"/>
    <n v="0"/>
    <n v="0"/>
    <n v="0"/>
    <n v="0"/>
    <n v="0"/>
  </r>
  <r>
    <x v="3"/>
    <x v="30"/>
    <x v="3"/>
    <x v="9"/>
    <n v="0"/>
    <n v="200"/>
    <n v="0"/>
    <n v="0"/>
    <n v="0"/>
    <n v="0"/>
    <n v="0"/>
    <n v="0"/>
    <n v="0"/>
  </r>
  <r>
    <x v="3"/>
    <x v="30"/>
    <x v="3"/>
    <x v="10"/>
    <n v="0.02"/>
    <n v="200"/>
    <n v="0"/>
    <n v="1.1E-4"/>
    <n v="9.0000000000000006E-5"/>
    <n v="0"/>
    <n v="1.0000000000000001E-5"/>
    <n v="3.8000000000000002E-4"/>
    <n v="0"/>
  </r>
  <r>
    <x v="3"/>
    <x v="30"/>
    <x v="4"/>
    <x v="0"/>
    <n v="0"/>
    <n v="200"/>
    <n v="0"/>
    <n v="0"/>
    <n v="0"/>
    <n v="0"/>
    <n v="0"/>
    <n v="0"/>
    <n v="0"/>
  </r>
  <r>
    <x v="3"/>
    <x v="30"/>
    <x v="4"/>
    <x v="1"/>
    <n v="52.1"/>
    <n v="200"/>
    <n v="0"/>
    <n v="0.25330999999999998"/>
    <n v="7.689E-2"/>
    <n v="2.869E-2"/>
    <n v="3.0099999999999998E-2"/>
    <n v="0.84436"/>
    <n v="0"/>
  </r>
  <r>
    <x v="3"/>
    <x v="30"/>
    <x v="4"/>
    <x v="2"/>
    <n v="0"/>
    <n v="200"/>
    <n v="0"/>
    <n v="0"/>
    <n v="0"/>
    <n v="0"/>
    <n v="0"/>
    <n v="0"/>
    <n v="0"/>
  </r>
  <r>
    <x v="3"/>
    <x v="30"/>
    <x v="4"/>
    <x v="3"/>
    <n v="0"/>
    <n v="200"/>
    <n v="0"/>
    <n v="0"/>
    <n v="0"/>
    <n v="0"/>
    <n v="0"/>
    <n v="0"/>
    <n v="0"/>
  </r>
  <r>
    <x v="3"/>
    <x v="30"/>
    <x v="4"/>
    <x v="4"/>
    <n v="0"/>
    <n v="200"/>
    <n v="0"/>
    <n v="0"/>
    <n v="0"/>
    <n v="0"/>
    <n v="0"/>
    <n v="0"/>
    <n v="0"/>
  </r>
  <r>
    <x v="3"/>
    <x v="30"/>
    <x v="4"/>
    <x v="5"/>
    <n v="0"/>
    <n v="200"/>
    <n v="0"/>
    <n v="0"/>
    <n v="0"/>
    <n v="0"/>
    <n v="0"/>
    <n v="0"/>
    <n v="0"/>
  </r>
  <r>
    <x v="3"/>
    <x v="30"/>
    <x v="4"/>
    <x v="6"/>
    <n v="0.13"/>
    <n v="200"/>
    <n v="0"/>
    <n v="6.3000000000000003E-4"/>
    <n v="0"/>
    <n v="1.0000000000000001E-5"/>
    <n v="1.7000000000000001E-4"/>
    <n v="2.1099999999999999E-3"/>
    <n v="0"/>
  </r>
  <r>
    <x v="3"/>
    <x v="30"/>
    <x v="4"/>
    <x v="7"/>
    <n v="0"/>
    <n v="200"/>
    <n v="0"/>
    <n v="0"/>
    <n v="0"/>
    <n v="0"/>
    <n v="0"/>
    <n v="0"/>
    <n v="0"/>
  </r>
  <r>
    <x v="3"/>
    <x v="30"/>
    <x v="4"/>
    <x v="8"/>
    <n v="0"/>
    <n v="200"/>
    <n v="0"/>
    <n v="0"/>
    <n v="0"/>
    <n v="0"/>
    <n v="0"/>
    <n v="0"/>
    <n v="0"/>
  </r>
  <r>
    <x v="3"/>
    <x v="30"/>
    <x v="4"/>
    <x v="9"/>
    <n v="0"/>
    <n v="200"/>
    <n v="0"/>
    <n v="0"/>
    <n v="0"/>
    <n v="0"/>
    <n v="0"/>
    <n v="0"/>
    <n v="0"/>
  </r>
  <r>
    <x v="3"/>
    <x v="30"/>
    <x v="4"/>
    <x v="10"/>
    <n v="0"/>
    <n v="200"/>
    <n v="0"/>
    <n v="0"/>
    <n v="0"/>
    <n v="0"/>
    <n v="0"/>
    <n v="0"/>
    <n v="0"/>
  </r>
  <r>
    <x v="3"/>
    <x v="30"/>
    <x v="5"/>
    <x v="0"/>
    <n v="0"/>
    <n v="200"/>
    <n v="0"/>
    <n v="0"/>
    <n v="0"/>
    <n v="0"/>
    <n v="0"/>
    <n v="0"/>
    <n v="0"/>
  </r>
  <r>
    <x v="3"/>
    <x v="30"/>
    <x v="5"/>
    <x v="1"/>
    <n v="-0.01"/>
    <n v="200"/>
    <n v="0"/>
    <n v="-4.0000000000000003E-5"/>
    <n v="-1.0000000000000001E-5"/>
    <n v="0"/>
    <n v="-1.0000000000000001E-5"/>
    <n v="-1.2E-4"/>
    <n v="0"/>
  </r>
  <r>
    <x v="3"/>
    <x v="30"/>
    <x v="5"/>
    <x v="2"/>
    <n v="0"/>
    <n v="200"/>
    <n v="0"/>
    <n v="0"/>
    <n v="0"/>
    <n v="0"/>
    <n v="0"/>
    <n v="0"/>
    <n v="0"/>
  </r>
  <r>
    <x v="3"/>
    <x v="30"/>
    <x v="5"/>
    <x v="3"/>
    <n v="0"/>
    <n v="200"/>
    <n v="0"/>
    <n v="0"/>
    <n v="0"/>
    <n v="0"/>
    <n v="0"/>
    <n v="0"/>
    <n v="0"/>
  </r>
  <r>
    <x v="3"/>
    <x v="30"/>
    <x v="5"/>
    <x v="4"/>
    <n v="0"/>
    <n v="200"/>
    <n v="0"/>
    <n v="0"/>
    <n v="0"/>
    <n v="0"/>
    <n v="0"/>
    <n v="0"/>
    <n v="0"/>
  </r>
  <r>
    <x v="3"/>
    <x v="30"/>
    <x v="5"/>
    <x v="5"/>
    <n v="0"/>
    <n v="200"/>
    <n v="0"/>
    <n v="0"/>
    <n v="0"/>
    <n v="0"/>
    <n v="0"/>
    <n v="0"/>
    <n v="0"/>
  </r>
  <r>
    <x v="3"/>
    <x v="30"/>
    <x v="5"/>
    <x v="6"/>
    <n v="0"/>
    <n v="200"/>
    <n v="0"/>
    <n v="0"/>
    <n v="0"/>
    <n v="0"/>
    <n v="0"/>
    <n v="0"/>
    <n v="0"/>
  </r>
  <r>
    <x v="3"/>
    <x v="30"/>
    <x v="5"/>
    <x v="7"/>
    <n v="0"/>
    <n v="200"/>
    <n v="0"/>
    <n v="0"/>
    <n v="0"/>
    <n v="0"/>
    <n v="0"/>
    <n v="0"/>
    <n v="0"/>
  </r>
  <r>
    <x v="3"/>
    <x v="30"/>
    <x v="5"/>
    <x v="8"/>
    <n v="0"/>
    <n v="200"/>
    <n v="0"/>
    <n v="0"/>
    <n v="0"/>
    <n v="0"/>
    <n v="0"/>
    <n v="0"/>
    <n v="0"/>
  </r>
  <r>
    <x v="3"/>
    <x v="30"/>
    <x v="5"/>
    <x v="9"/>
    <n v="0"/>
    <n v="200"/>
    <n v="0"/>
    <n v="0"/>
    <n v="0"/>
    <n v="0"/>
    <n v="0"/>
    <n v="0"/>
    <n v="0"/>
  </r>
  <r>
    <x v="3"/>
    <x v="30"/>
    <x v="5"/>
    <x v="10"/>
    <n v="0"/>
    <n v="200"/>
    <n v="0"/>
    <n v="0"/>
    <n v="0"/>
    <n v="0"/>
    <n v="0"/>
    <n v="0"/>
    <n v="0"/>
  </r>
  <r>
    <x v="3"/>
    <x v="30"/>
    <x v="6"/>
    <x v="0"/>
    <n v="0"/>
    <n v="200"/>
    <n v="0"/>
    <n v="0"/>
    <n v="0"/>
    <n v="0"/>
    <n v="0"/>
    <n v="0"/>
    <n v="0"/>
  </r>
  <r>
    <x v="3"/>
    <x v="30"/>
    <x v="6"/>
    <x v="1"/>
    <n v="0"/>
    <n v="200"/>
    <n v="0"/>
    <n v="0"/>
    <n v="0"/>
    <n v="0"/>
    <n v="0"/>
    <n v="0"/>
    <n v="0"/>
  </r>
  <r>
    <x v="3"/>
    <x v="30"/>
    <x v="6"/>
    <x v="2"/>
    <n v="0"/>
    <n v="200"/>
    <n v="0"/>
    <n v="0"/>
    <n v="0"/>
    <n v="0"/>
    <n v="0"/>
    <n v="0"/>
    <n v="0"/>
  </r>
  <r>
    <x v="3"/>
    <x v="30"/>
    <x v="6"/>
    <x v="3"/>
    <n v="0"/>
    <n v="200"/>
    <n v="0"/>
    <n v="0"/>
    <n v="0"/>
    <n v="0"/>
    <n v="0"/>
    <n v="0"/>
    <n v="0"/>
  </r>
  <r>
    <x v="3"/>
    <x v="30"/>
    <x v="6"/>
    <x v="4"/>
    <n v="0"/>
    <n v="200"/>
    <n v="0"/>
    <n v="0"/>
    <n v="0"/>
    <n v="0"/>
    <n v="0"/>
    <n v="0"/>
    <n v="0"/>
  </r>
  <r>
    <x v="3"/>
    <x v="30"/>
    <x v="6"/>
    <x v="5"/>
    <n v="0"/>
    <n v="200"/>
    <n v="0"/>
    <n v="0"/>
    <n v="0"/>
    <n v="0"/>
    <n v="0"/>
    <n v="0"/>
    <n v="0"/>
  </r>
  <r>
    <x v="3"/>
    <x v="30"/>
    <x v="6"/>
    <x v="6"/>
    <n v="0"/>
    <n v="200"/>
    <n v="0"/>
    <n v="0"/>
    <n v="0"/>
    <n v="0"/>
    <n v="0"/>
    <n v="0"/>
    <n v="0"/>
  </r>
  <r>
    <x v="3"/>
    <x v="30"/>
    <x v="6"/>
    <x v="7"/>
    <n v="0"/>
    <n v="200"/>
    <n v="0"/>
    <n v="0"/>
    <n v="0"/>
    <n v="0"/>
    <n v="0"/>
    <n v="0"/>
    <n v="0"/>
  </r>
  <r>
    <x v="3"/>
    <x v="30"/>
    <x v="6"/>
    <x v="8"/>
    <n v="0"/>
    <n v="200"/>
    <n v="0"/>
    <n v="0"/>
    <n v="0"/>
    <n v="0"/>
    <n v="0"/>
    <n v="0"/>
    <n v="0"/>
  </r>
  <r>
    <x v="3"/>
    <x v="30"/>
    <x v="6"/>
    <x v="9"/>
    <n v="0"/>
    <n v="200"/>
    <n v="0"/>
    <n v="0"/>
    <n v="0"/>
    <n v="0"/>
    <n v="0"/>
    <n v="0"/>
    <n v="0"/>
  </r>
  <r>
    <x v="3"/>
    <x v="30"/>
    <x v="6"/>
    <x v="10"/>
    <n v="0"/>
    <n v="200"/>
    <n v="0"/>
    <n v="0"/>
    <n v="0"/>
    <n v="0"/>
    <n v="0"/>
    <n v="0"/>
    <n v="0"/>
  </r>
  <r>
    <x v="3"/>
    <x v="30"/>
    <x v="7"/>
    <x v="0"/>
    <n v="0"/>
    <n v="200"/>
    <n v="0"/>
    <n v="0"/>
    <n v="0"/>
    <n v="0"/>
    <n v="0"/>
    <n v="0"/>
    <n v="0"/>
  </r>
  <r>
    <x v="3"/>
    <x v="30"/>
    <x v="7"/>
    <x v="1"/>
    <n v="0"/>
    <n v="200"/>
    <n v="0"/>
    <n v="0"/>
    <n v="0"/>
    <n v="0"/>
    <n v="0"/>
    <n v="0"/>
    <n v="0"/>
  </r>
  <r>
    <x v="3"/>
    <x v="30"/>
    <x v="7"/>
    <x v="2"/>
    <n v="0"/>
    <n v="200"/>
    <n v="0"/>
    <n v="0"/>
    <n v="0"/>
    <n v="0"/>
    <n v="0"/>
    <n v="0"/>
    <n v="0"/>
  </r>
  <r>
    <x v="3"/>
    <x v="30"/>
    <x v="7"/>
    <x v="3"/>
    <n v="0"/>
    <n v="200"/>
    <n v="0"/>
    <n v="0"/>
    <n v="0"/>
    <n v="0"/>
    <n v="0"/>
    <n v="0"/>
    <n v="0"/>
  </r>
  <r>
    <x v="3"/>
    <x v="30"/>
    <x v="7"/>
    <x v="4"/>
    <n v="0"/>
    <n v="200"/>
    <n v="0"/>
    <n v="0"/>
    <n v="0"/>
    <n v="0"/>
    <n v="0"/>
    <n v="0"/>
    <n v="0"/>
  </r>
  <r>
    <x v="3"/>
    <x v="30"/>
    <x v="7"/>
    <x v="5"/>
    <n v="0"/>
    <n v="200"/>
    <n v="0"/>
    <n v="0"/>
    <n v="0"/>
    <n v="0"/>
    <n v="0"/>
    <n v="0"/>
    <n v="0"/>
  </r>
  <r>
    <x v="3"/>
    <x v="30"/>
    <x v="7"/>
    <x v="6"/>
    <n v="0"/>
    <n v="200"/>
    <n v="0"/>
    <n v="0"/>
    <n v="0"/>
    <n v="0"/>
    <n v="0"/>
    <n v="0"/>
    <n v="0"/>
  </r>
  <r>
    <x v="3"/>
    <x v="30"/>
    <x v="7"/>
    <x v="7"/>
    <n v="0"/>
    <n v="200"/>
    <n v="0"/>
    <n v="0"/>
    <n v="0"/>
    <n v="0"/>
    <n v="0"/>
    <n v="0"/>
    <n v="0"/>
  </r>
  <r>
    <x v="3"/>
    <x v="30"/>
    <x v="7"/>
    <x v="8"/>
    <n v="0"/>
    <n v="200"/>
    <n v="0"/>
    <n v="0"/>
    <n v="0"/>
    <n v="0"/>
    <n v="0"/>
    <n v="0"/>
    <n v="0"/>
  </r>
  <r>
    <x v="3"/>
    <x v="30"/>
    <x v="7"/>
    <x v="9"/>
    <n v="0"/>
    <n v="200"/>
    <n v="0"/>
    <n v="0"/>
    <n v="0"/>
    <n v="0"/>
    <n v="0"/>
    <n v="0"/>
    <n v="0"/>
  </r>
  <r>
    <x v="3"/>
    <x v="30"/>
    <x v="7"/>
    <x v="10"/>
    <n v="0"/>
    <n v="200"/>
    <n v="0"/>
    <n v="0"/>
    <n v="0"/>
    <n v="0"/>
    <n v="0"/>
    <n v="0"/>
    <n v="0"/>
  </r>
  <r>
    <x v="3"/>
    <x v="30"/>
    <x v="8"/>
    <x v="0"/>
    <n v="0"/>
    <n v="200"/>
    <n v="0"/>
    <n v="0"/>
    <n v="0"/>
    <n v="0"/>
    <n v="0"/>
    <n v="0"/>
    <n v="0"/>
  </r>
  <r>
    <x v="3"/>
    <x v="30"/>
    <x v="8"/>
    <x v="1"/>
    <n v="29.21"/>
    <n v="200"/>
    <n v="0"/>
    <n v="0.14199999999999999"/>
    <n v="0.1057"/>
    <n v="5.1999999999999998E-3"/>
    <n v="1.8380000000000001E-2"/>
    <n v="0.47332999999999997"/>
    <n v="0"/>
  </r>
  <r>
    <x v="3"/>
    <x v="30"/>
    <x v="8"/>
    <x v="2"/>
    <n v="0"/>
    <n v="200"/>
    <n v="0"/>
    <n v="0"/>
    <n v="0"/>
    <n v="0"/>
    <n v="0"/>
    <n v="0"/>
    <n v="0"/>
  </r>
  <r>
    <x v="3"/>
    <x v="30"/>
    <x v="8"/>
    <x v="3"/>
    <n v="0"/>
    <n v="200"/>
    <n v="0"/>
    <n v="0"/>
    <n v="0"/>
    <n v="0"/>
    <n v="0"/>
    <n v="0"/>
    <n v="0"/>
  </r>
  <r>
    <x v="3"/>
    <x v="30"/>
    <x v="8"/>
    <x v="4"/>
    <n v="0"/>
    <n v="200"/>
    <n v="0"/>
    <n v="0"/>
    <n v="0"/>
    <n v="0"/>
    <n v="0"/>
    <n v="0"/>
    <n v="0"/>
  </r>
  <r>
    <x v="3"/>
    <x v="30"/>
    <x v="8"/>
    <x v="5"/>
    <n v="0"/>
    <n v="200"/>
    <n v="0"/>
    <n v="0"/>
    <n v="0"/>
    <n v="0"/>
    <n v="0"/>
    <n v="0"/>
    <n v="0"/>
  </r>
  <r>
    <x v="3"/>
    <x v="30"/>
    <x v="8"/>
    <x v="6"/>
    <n v="47.22"/>
    <n v="200"/>
    <n v="0"/>
    <n v="0.22958000000000001"/>
    <n v="0"/>
    <n v="7.1440000000000003E-2"/>
    <n v="8.949E-2"/>
    <n v="0.76527000000000001"/>
    <n v="0"/>
  </r>
  <r>
    <x v="3"/>
    <x v="30"/>
    <x v="8"/>
    <x v="7"/>
    <n v="0"/>
    <n v="200"/>
    <n v="0"/>
    <n v="0"/>
    <n v="0"/>
    <n v="0"/>
    <n v="0"/>
    <n v="0"/>
    <n v="0"/>
  </r>
  <r>
    <x v="3"/>
    <x v="30"/>
    <x v="8"/>
    <x v="8"/>
    <n v="0"/>
    <n v="200"/>
    <n v="0"/>
    <n v="0"/>
    <n v="0"/>
    <n v="0"/>
    <n v="0"/>
    <n v="0"/>
    <n v="0"/>
  </r>
  <r>
    <x v="3"/>
    <x v="30"/>
    <x v="8"/>
    <x v="9"/>
    <n v="0"/>
    <n v="200"/>
    <n v="0"/>
    <n v="0"/>
    <n v="0"/>
    <n v="0"/>
    <n v="0"/>
    <n v="0"/>
    <n v="0"/>
  </r>
  <r>
    <x v="3"/>
    <x v="30"/>
    <x v="8"/>
    <x v="10"/>
    <n v="0"/>
    <n v="200"/>
    <n v="0"/>
    <n v="0"/>
    <n v="0"/>
    <n v="0"/>
    <n v="0"/>
    <n v="0"/>
    <n v="0"/>
  </r>
  <r>
    <x v="3"/>
    <x v="31"/>
    <x v="0"/>
    <x v="0"/>
    <n v="0"/>
    <n v="200"/>
    <n v="0"/>
    <n v="0"/>
    <n v="0"/>
    <n v="0"/>
    <n v="0"/>
    <n v="0"/>
    <n v="0"/>
  </r>
  <r>
    <x v="3"/>
    <x v="31"/>
    <x v="0"/>
    <x v="1"/>
    <n v="0"/>
    <n v="200"/>
    <n v="0"/>
    <n v="0"/>
    <n v="0"/>
    <n v="0"/>
    <n v="0"/>
    <n v="0"/>
    <n v="0"/>
  </r>
  <r>
    <x v="3"/>
    <x v="31"/>
    <x v="0"/>
    <x v="2"/>
    <n v="0"/>
    <n v="200"/>
    <n v="0"/>
    <n v="0"/>
    <n v="0"/>
    <n v="0"/>
    <n v="0"/>
    <n v="0"/>
    <n v="0"/>
  </r>
  <r>
    <x v="3"/>
    <x v="31"/>
    <x v="0"/>
    <x v="3"/>
    <n v="0"/>
    <n v="200"/>
    <n v="0"/>
    <n v="0"/>
    <n v="0"/>
    <n v="0"/>
    <n v="0"/>
    <n v="0"/>
    <n v="0"/>
  </r>
  <r>
    <x v="3"/>
    <x v="31"/>
    <x v="0"/>
    <x v="4"/>
    <n v="0"/>
    <n v="200"/>
    <n v="0"/>
    <n v="0"/>
    <n v="0"/>
    <n v="0"/>
    <n v="0"/>
    <n v="0"/>
    <n v="0"/>
  </r>
  <r>
    <x v="3"/>
    <x v="31"/>
    <x v="0"/>
    <x v="5"/>
    <n v="0"/>
    <n v="200"/>
    <n v="0"/>
    <n v="0"/>
    <n v="0"/>
    <n v="0"/>
    <n v="0"/>
    <n v="0"/>
    <n v="0"/>
  </r>
  <r>
    <x v="3"/>
    <x v="31"/>
    <x v="0"/>
    <x v="6"/>
    <n v="0"/>
    <n v="200"/>
    <n v="0"/>
    <n v="0"/>
    <n v="0"/>
    <n v="0"/>
    <n v="0"/>
    <n v="0"/>
    <n v="0"/>
  </r>
  <r>
    <x v="3"/>
    <x v="31"/>
    <x v="0"/>
    <x v="7"/>
    <n v="0"/>
    <n v="200"/>
    <n v="0"/>
    <n v="0"/>
    <n v="0"/>
    <n v="0"/>
    <n v="0"/>
    <n v="0"/>
    <n v="0"/>
  </r>
  <r>
    <x v="3"/>
    <x v="31"/>
    <x v="0"/>
    <x v="8"/>
    <n v="0"/>
    <n v="200"/>
    <n v="0"/>
    <n v="0"/>
    <n v="0"/>
    <n v="0"/>
    <n v="0"/>
    <n v="0"/>
    <n v="0"/>
  </r>
  <r>
    <x v="3"/>
    <x v="31"/>
    <x v="0"/>
    <x v="9"/>
    <n v="0"/>
    <n v="200"/>
    <n v="0"/>
    <n v="0"/>
    <n v="0"/>
    <n v="0"/>
    <n v="0"/>
    <n v="0"/>
    <n v="0"/>
  </r>
  <r>
    <x v="3"/>
    <x v="31"/>
    <x v="0"/>
    <x v="10"/>
    <n v="0"/>
    <n v="200"/>
    <n v="0"/>
    <n v="0"/>
    <n v="0"/>
    <n v="0"/>
    <n v="0"/>
    <n v="0"/>
    <n v="0"/>
  </r>
  <r>
    <x v="3"/>
    <x v="31"/>
    <x v="1"/>
    <x v="0"/>
    <n v="0"/>
    <n v="200"/>
    <n v="0"/>
    <n v="-2.0000000000000002E-5"/>
    <n v="-1.0000000000000001E-5"/>
    <n v="0"/>
    <n v="-1.0000000000000001E-5"/>
    <n v="-8.0000000000000007E-5"/>
    <n v="0"/>
  </r>
  <r>
    <x v="3"/>
    <x v="31"/>
    <x v="1"/>
    <x v="1"/>
    <n v="1.58"/>
    <n v="200"/>
    <n v="0"/>
    <n v="7.6800000000000002E-3"/>
    <n v="1.98E-3"/>
    <n v="1.2600000000000001E-3"/>
    <n v="4.9100000000000003E-3"/>
    <n v="2.5579999999999999E-2"/>
    <n v="0"/>
  </r>
  <r>
    <x v="3"/>
    <x v="31"/>
    <x v="1"/>
    <x v="2"/>
    <n v="0"/>
    <n v="200"/>
    <n v="0"/>
    <n v="0"/>
    <n v="0"/>
    <n v="0"/>
    <n v="0"/>
    <n v="0"/>
    <n v="0"/>
  </r>
  <r>
    <x v="3"/>
    <x v="31"/>
    <x v="1"/>
    <x v="3"/>
    <n v="0"/>
    <n v="200"/>
    <n v="0"/>
    <n v="0"/>
    <n v="0"/>
    <n v="0"/>
    <n v="0"/>
    <n v="0"/>
    <n v="0"/>
  </r>
  <r>
    <x v="3"/>
    <x v="31"/>
    <x v="1"/>
    <x v="4"/>
    <n v="0"/>
    <n v="200"/>
    <n v="0"/>
    <n v="0"/>
    <n v="0"/>
    <n v="0"/>
    <n v="0"/>
    <n v="0"/>
    <n v="0"/>
  </r>
  <r>
    <x v="3"/>
    <x v="31"/>
    <x v="1"/>
    <x v="5"/>
    <n v="0"/>
    <n v="200"/>
    <n v="0"/>
    <n v="0"/>
    <n v="0"/>
    <n v="0"/>
    <n v="0"/>
    <n v="0"/>
    <n v="0"/>
  </r>
  <r>
    <x v="3"/>
    <x v="31"/>
    <x v="1"/>
    <x v="6"/>
    <n v="0"/>
    <n v="200"/>
    <n v="0"/>
    <n v="0"/>
    <n v="0"/>
    <n v="0"/>
    <n v="0"/>
    <n v="0"/>
    <n v="0"/>
  </r>
  <r>
    <x v="3"/>
    <x v="31"/>
    <x v="1"/>
    <x v="7"/>
    <n v="0"/>
    <n v="200"/>
    <n v="0"/>
    <n v="0"/>
    <n v="0"/>
    <n v="0"/>
    <n v="0"/>
    <n v="0"/>
    <n v="0"/>
  </r>
  <r>
    <x v="3"/>
    <x v="31"/>
    <x v="1"/>
    <x v="8"/>
    <n v="0"/>
    <n v="200"/>
    <n v="0"/>
    <n v="0"/>
    <n v="0"/>
    <n v="0"/>
    <n v="0"/>
    <n v="0"/>
    <n v="0"/>
  </r>
  <r>
    <x v="3"/>
    <x v="31"/>
    <x v="1"/>
    <x v="9"/>
    <n v="0"/>
    <n v="200"/>
    <n v="0"/>
    <n v="0"/>
    <n v="0"/>
    <n v="0"/>
    <n v="0"/>
    <n v="0"/>
    <n v="0"/>
  </r>
  <r>
    <x v="3"/>
    <x v="31"/>
    <x v="1"/>
    <x v="10"/>
    <n v="0"/>
    <n v="200"/>
    <n v="0"/>
    <n v="0"/>
    <n v="0"/>
    <n v="0"/>
    <n v="0"/>
    <n v="0"/>
    <n v="0"/>
  </r>
  <r>
    <x v="3"/>
    <x v="31"/>
    <x v="2"/>
    <x v="0"/>
    <n v="0"/>
    <n v="200"/>
    <n v="0"/>
    <n v="0"/>
    <n v="0"/>
    <n v="0"/>
    <n v="0"/>
    <n v="0"/>
    <n v="0"/>
  </r>
  <r>
    <x v="3"/>
    <x v="31"/>
    <x v="2"/>
    <x v="1"/>
    <n v="95.38"/>
    <n v="200"/>
    <n v="0"/>
    <n v="0.46373999999999999"/>
    <n v="0.14229"/>
    <n v="9.1980000000000006E-2"/>
    <n v="0.30820999999999998"/>
    <n v="1.5458000000000001"/>
    <n v="0"/>
  </r>
  <r>
    <x v="3"/>
    <x v="31"/>
    <x v="2"/>
    <x v="2"/>
    <n v="0"/>
    <n v="200"/>
    <n v="0"/>
    <n v="0"/>
    <n v="0"/>
    <n v="0"/>
    <n v="0"/>
    <n v="0"/>
    <n v="0"/>
  </r>
  <r>
    <x v="3"/>
    <x v="31"/>
    <x v="2"/>
    <x v="3"/>
    <n v="0"/>
    <n v="200"/>
    <n v="0"/>
    <n v="0"/>
    <n v="0"/>
    <n v="0"/>
    <n v="0"/>
    <n v="0"/>
    <n v="0"/>
  </r>
  <r>
    <x v="3"/>
    <x v="31"/>
    <x v="2"/>
    <x v="4"/>
    <n v="0"/>
    <n v="200"/>
    <n v="0"/>
    <n v="0"/>
    <n v="0"/>
    <n v="0"/>
    <n v="0"/>
    <n v="0"/>
    <n v="0"/>
  </r>
  <r>
    <x v="3"/>
    <x v="31"/>
    <x v="2"/>
    <x v="5"/>
    <n v="0"/>
    <n v="200"/>
    <n v="0"/>
    <n v="0"/>
    <n v="0"/>
    <n v="0"/>
    <n v="0"/>
    <n v="0"/>
    <n v="0"/>
  </r>
  <r>
    <x v="3"/>
    <x v="31"/>
    <x v="2"/>
    <x v="6"/>
    <n v="0"/>
    <n v="200"/>
    <n v="0"/>
    <n v="0"/>
    <n v="0"/>
    <n v="0"/>
    <n v="0"/>
    <n v="0"/>
    <n v="0"/>
  </r>
  <r>
    <x v="3"/>
    <x v="31"/>
    <x v="2"/>
    <x v="7"/>
    <n v="0"/>
    <n v="200"/>
    <n v="0"/>
    <n v="0"/>
    <n v="0"/>
    <n v="0"/>
    <n v="0"/>
    <n v="0"/>
    <n v="0"/>
  </r>
  <r>
    <x v="3"/>
    <x v="31"/>
    <x v="2"/>
    <x v="8"/>
    <n v="0"/>
    <n v="200"/>
    <n v="0"/>
    <n v="0"/>
    <n v="0"/>
    <n v="0"/>
    <n v="0"/>
    <n v="0"/>
    <n v="0"/>
  </r>
  <r>
    <x v="3"/>
    <x v="31"/>
    <x v="2"/>
    <x v="9"/>
    <n v="0"/>
    <n v="200"/>
    <n v="0"/>
    <n v="0"/>
    <n v="0"/>
    <n v="0"/>
    <n v="0"/>
    <n v="0"/>
    <n v="0"/>
  </r>
  <r>
    <x v="3"/>
    <x v="31"/>
    <x v="2"/>
    <x v="10"/>
    <n v="0"/>
    <n v="200"/>
    <n v="0"/>
    <n v="0"/>
    <n v="0"/>
    <n v="0"/>
    <n v="0"/>
    <n v="0"/>
    <n v="0"/>
  </r>
  <r>
    <x v="3"/>
    <x v="31"/>
    <x v="3"/>
    <x v="0"/>
    <n v="0"/>
    <n v="200"/>
    <n v="0"/>
    <n v="0"/>
    <n v="0"/>
    <n v="0"/>
    <n v="0"/>
    <n v="0"/>
    <n v="0"/>
  </r>
  <r>
    <x v="3"/>
    <x v="31"/>
    <x v="3"/>
    <x v="1"/>
    <n v="131.4"/>
    <n v="200"/>
    <n v="0"/>
    <n v="0.63888"/>
    <n v="0.20415"/>
    <n v="4.428E-2"/>
    <n v="0.30864999999999998"/>
    <n v="2.1295899999999999"/>
    <n v="0"/>
  </r>
  <r>
    <x v="3"/>
    <x v="31"/>
    <x v="3"/>
    <x v="2"/>
    <n v="0"/>
    <n v="200"/>
    <n v="0"/>
    <n v="0"/>
    <n v="0"/>
    <n v="0"/>
    <n v="0"/>
    <n v="0"/>
    <n v="0"/>
  </r>
  <r>
    <x v="3"/>
    <x v="31"/>
    <x v="3"/>
    <x v="3"/>
    <n v="0"/>
    <n v="200"/>
    <n v="0"/>
    <n v="0"/>
    <n v="0"/>
    <n v="0"/>
    <n v="0"/>
    <n v="0"/>
    <n v="0"/>
  </r>
  <r>
    <x v="3"/>
    <x v="31"/>
    <x v="3"/>
    <x v="4"/>
    <n v="0"/>
    <n v="200"/>
    <n v="0"/>
    <n v="0"/>
    <n v="0"/>
    <n v="0"/>
    <n v="0"/>
    <n v="0"/>
    <n v="0"/>
  </r>
  <r>
    <x v="3"/>
    <x v="31"/>
    <x v="3"/>
    <x v="5"/>
    <n v="0"/>
    <n v="200"/>
    <n v="0"/>
    <n v="0"/>
    <n v="0"/>
    <n v="0"/>
    <n v="0"/>
    <n v="0"/>
    <n v="0"/>
  </r>
  <r>
    <x v="3"/>
    <x v="31"/>
    <x v="3"/>
    <x v="6"/>
    <n v="0"/>
    <n v="200"/>
    <n v="0"/>
    <n v="0"/>
    <n v="0"/>
    <n v="0"/>
    <n v="0"/>
    <n v="0"/>
    <n v="0"/>
  </r>
  <r>
    <x v="3"/>
    <x v="31"/>
    <x v="3"/>
    <x v="7"/>
    <n v="0"/>
    <n v="200"/>
    <n v="0"/>
    <n v="0"/>
    <n v="0"/>
    <n v="0"/>
    <n v="0"/>
    <n v="0"/>
    <n v="0"/>
  </r>
  <r>
    <x v="3"/>
    <x v="31"/>
    <x v="3"/>
    <x v="8"/>
    <n v="0"/>
    <n v="200"/>
    <n v="0"/>
    <n v="0"/>
    <n v="0"/>
    <n v="0"/>
    <n v="0"/>
    <n v="0"/>
    <n v="0"/>
  </r>
  <r>
    <x v="3"/>
    <x v="31"/>
    <x v="3"/>
    <x v="9"/>
    <n v="0"/>
    <n v="200"/>
    <n v="0"/>
    <n v="0"/>
    <n v="0"/>
    <n v="0"/>
    <n v="0"/>
    <n v="0"/>
    <n v="0"/>
  </r>
  <r>
    <x v="3"/>
    <x v="31"/>
    <x v="3"/>
    <x v="10"/>
    <n v="0.02"/>
    <n v="200"/>
    <n v="0"/>
    <n v="1.1E-4"/>
    <n v="9.0000000000000006E-5"/>
    <n v="0"/>
    <n v="1.0000000000000001E-5"/>
    <n v="3.8000000000000002E-4"/>
    <n v="0"/>
  </r>
  <r>
    <x v="3"/>
    <x v="31"/>
    <x v="4"/>
    <x v="0"/>
    <n v="0"/>
    <n v="200"/>
    <n v="0"/>
    <n v="0"/>
    <n v="0"/>
    <n v="0"/>
    <n v="0"/>
    <n v="0"/>
    <n v="0"/>
  </r>
  <r>
    <x v="3"/>
    <x v="31"/>
    <x v="4"/>
    <x v="1"/>
    <n v="52.1"/>
    <n v="200"/>
    <n v="0"/>
    <n v="0.25330999999999998"/>
    <n v="7.689E-2"/>
    <n v="2.869E-2"/>
    <n v="3.0099999999999998E-2"/>
    <n v="0.84436"/>
    <n v="0"/>
  </r>
  <r>
    <x v="3"/>
    <x v="31"/>
    <x v="4"/>
    <x v="2"/>
    <n v="0"/>
    <n v="200"/>
    <n v="0"/>
    <n v="0"/>
    <n v="0"/>
    <n v="0"/>
    <n v="0"/>
    <n v="0"/>
    <n v="0"/>
  </r>
  <r>
    <x v="3"/>
    <x v="31"/>
    <x v="4"/>
    <x v="3"/>
    <n v="0"/>
    <n v="200"/>
    <n v="0"/>
    <n v="0"/>
    <n v="0"/>
    <n v="0"/>
    <n v="0"/>
    <n v="0"/>
    <n v="0"/>
  </r>
  <r>
    <x v="3"/>
    <x v="31"/>
    <x v="4"/>
    <x v="4"/>
    <n v="0"/>
    <n v="200"/>
    <n v="0"/>
    <n v="0"/>
    <n v="0"/>
    <n v="0"/>
    <n v="0"/>
    <n v="0"/>
    <n v="0"/>
  </r>
  <r>
    <x v="3"/>
    <x v="31"/>
    <x v="4"/>
    <x v="5"/>
    <n v="0"/>
    <n v="200"/>
    <n v="0"/>
    <n v="0"/>
    <n v="0"/>
    <n v="0"/>
    <n v="0"/>
    <n v="0"/>
    <n v="0"/>
  </r>
  <r>
    <x v="3"/>
    <x v="31"/>
    <x v="4"/>
    <x v="6"/>
    <n v="0.13"/>
    <n v="200"/>
    <n v="0"/>
    <n v="6.3000000000000003E-4"/>
    <n v="0"/>
    <n v="1.0000000000000001E-5"/>
    <n v="1.7000000000000001E-4"/>
    <n v="2.1099999999999999E-3"/>
    <n v="0"/>
  </r>
  <r>
    <x v="3"/>
    <x v="31"/>
    <x v="4"/>
    <x v="7"/>
    <n v="0"/>
    <n v="200"/>
    <n v="0"/>
    <n v="0"/>
    <n v="0"/>
    <n v="0"/>
    <n v="0"/>
    <n v="0"/>
    <n v="0"/>
  </r>
  <r>
    <x v="3"/>
    <x v="31"/>
    <x v="4"/>
    <x v="8"/>
    <n v="0"/>
    <n v="200"/>
    <n v="0"/>
    <n v="0"/>
    <n v="0"/>
    <n v="0"/>
    <n v="0"/>
    <n v="0"/>
    <n v="0"/>
  </r>
  <r>
    <x v="3"/>
    <x v="31"/>
    <x v="4"/>
    <x v="9"/>
    <n v="0"/>
    <n v="200"/>
    <n v="0"/>
    <n v="0"/>
    <n v="0"/>
    <n v="0"/>
    <n v="0"/>
    <n v="0"/>
    <n v="0"/>
  </r>
  <r>
    <x v="3"/>
    <x v="31"/>
    <x v="4"/>
    <x v="10"/>
    <n v="0"/>
    <n v="200"/>
    <n v="0"/>
    <n v="0"/>
    <n v="0"/>
    <n v="0"/>
    <n v="0"/>
    <n v="0"/>
    <n v="0"/>
  </r>
  <r>
    <x v="3"/>
    <x v="31"/>
    <x v="5"/>
    <x v="0"/>
    <n v="0"/>
    <n v="200"/>
    <n v="0"/>
    <n v="0"/>
    <n v="0"/>
    <n v="0"/>
    <n v="0"/>
    <n v="0"/>
    <n v="0"/>
  </r>
  <r>
    <x v="3"/>
    <x v="31"/>
    <x v="5"/>
    <x v="1"/>
    <n v="-0.01"/>
    <n v="200"/>
    <n v="0"/>
    <n v="-4.0000000000000003E-5"/>
    <n v="-1.0000000000000001E-5"/>
    <n v="0"/>
    <n v="-1.0000000000000001E-5"/>
    <n v="-1.2E-4"/>
    <n v="0"/>
  </r>
  <r>
    <x v="3"/>
    <x v="31"/>
    <x v="5"/>
    <x v="2"/>
    <n v="0"/>
    <n v="200"/>
    <n v="0"/>
    <n v="0"/>
    <n v="0"/>
    <n v="0"/>
    <n v="0"/>
    <n v="0"/>
    <n v="0"/>
  </r>
  <r>
    <x v="3"/>
    <x v="31"/>
    <x v="5"/>
    <x v="3"/>
    <n v="0"/>
    <n v="200"/>
    <n v="0"/>
    <n v="0"/>
    <n v="0"/>
    <n v="0"/>
    <n v="0"/>
    <n v="0"/>
    <n v="0"/>
  </r>
  <r>
    <x v="3"/>
    <x v="31"/>
    <x v="5"/>
    <x v="4"/>
    <n v="0"/>
    <n v="200"/>
    <n v="0"/>
    <n v="0"/>
    <n v="0"/>
    <n v="0"/>
    <n v="0"/>
    <n v="0"/>
    <n v="0"/>
  </r>
  <r>
    <x v="3"/>
    <x v="31"/>
    <x v="5"/>
    <x v="5"/>
    <n v="0"/>
    <n v="200"/>
    <n v="0"/>
    <n v="0"/>
    <n v="0"/>
    <n v="0"/>
    <n v="0"/>
    <n v="0"/>
    <n v="0"/>
  </r>
  <r>
    <x v="3"/>
    <x v="31"/>
    <x v="5"/>
    <x v="6"/>
    <n v="0"/>
    <n v="200"/>
    <n v="0"/>
    <n v="0"/>
    <n v="0"/>
    <n v="0"/>
    <n v="0"/>
    <n v="0"/>
    <n v="0"/>
  </r>
  <r>
    <x v="3"/>
    <x v="31"/>
    <x v="5"/>
    <x v="7"/>
    <n v="0"/>
    <n v="200"/>
    <n v="0"/>
    <n v="0"/>
    <n v="0"/>
    <n v="0"/>
    <n v="0"/>
    <n v="0"/>
    <n v="0"/>
  </r>
  <r>
    <x v="3"/>
    <x v="31"/>
    <x v="5"/>
    <x v="8"/>
    <n v="0"/>
    <n v="200"/>
    <n v="0"/>
    <n v="0"/>
    <n v="0"/>
    <n v="0"/>
    <n v="0"/>
    <n v="0"/>
    <n v="0"/>
  </r>
  <r>
    <x v="3"/>
    <x v="31"/>
    <x v="5"/>
    <x v="9"/>
    <n v="0"/>
    <n v="200"/>
    <n v="0"/>
    <n v="0"/>
    <n v="0"/>
    <n v="0"/>
    <n v="0"/>
    <n v="0"/>
    <n v="0"/>
  </r>
  <r>
    <x v="3"/>
    <x v="31"/>
    <x v="5"/>
    <x v="10"/>
    <n v="0"/>
    <n v="200"/>
    <n v="0"/>
    <n v="0"/>
    <n v="0"/>
    <n v="0"/>
    <n v="0"/>
    <n v="0"/>
    <n v="0"/>
  </r>
  <r>
    <x v="3"/>
    <x v="31"/>
    <x v="6"/>
    <x v="0"/>
    <n v="0"/>
    <n v="200"/>
    <n v="0"/>
    <n v="0"/>
    <n v="0"/>
    <n v="0"/>
    <n v="0"/>
    <n v="0"/>
    <n v="0"/>
  </r>
  <r>
    <x v="3"/>
    <x v="31"/>
    <x v="6"/>
    <x v="1"/>
    <n v="0"/>
    <n v="200"/>
    <n v="0"/>
    <n v="0"/>
    <n v="0"/>
    <n v="0"/>
    <n v="0"/>
    <n v="0"/>
    <n v="0"/>
  </r>
  <r>
    <x v="3"/>
    <x v="31"/>
    <x v="6"/>
    <x v="2"/>
    <n v="0"/>
    <n v="200"/>
    <n v="0"/>
    <n v="0"/>
    <n v="0"/>
    <n v="0"/>
    <n v="0"/>
    <n v="0"/>
    <n v="0"/>
  </r>
  <r>
    <x v="3"/>
    <x v="31"/>
    <x v="6"/>
    <x v="3"/>
    <n v="0"/>
    <n v="200"/>
    <n v="0"/>
    <n v="0"/>
    <n v="0"/>
    <n v="0"/>
    <n v="0"/>
    <n v="0"/>
    <n v="0"/>
  </r>
  <r>
    <x v="3"/>
    <x v="31"/>
    <x v="6"/>
    <x v="4"/>
    <n v="0"/>
    <n v="200"/>
    <n v="0"/>
    <n v="0"/>
    <n v="0"/>
    <n v="0"/>
    <n v="0"/>
    <n v="0"/>
    <n v="0"/>
  </r>
  <r>
    <x v="3"/>
    <x v="31"/>
    <x v="6"/>
    <x v="5"/>
    <n v="0"/>
    <n v="200"/>
    <n v="0"/>
    <n v="0"/>
    <n v="0"/>
    <n v="0"/>
    <n v="0"/>
    <n v="0"/>
    <n v="0"/>
  </r>
  <r>
    <x v="3"/>
    <x v="31"/>
    <x v="6"/>
    <x v="6"/>
    <n v="0"/>
    <n v="200"/>
    <n v="0"/>
    <n v="0"/>
    <n v="0"/>
    <n v="0"/>
    <n v="0"/>
    <n v="0"/>
    <n v="0"/>
  </r>
  <r>
    <x v="3"/>
    <x v="31"/>
    <x v="6"/>
    <x v="7"/>
    <n v="0"/>
    <n v="200"/>
    <n v="0"/>
    <n v="0"/>
    <n v="0"/>
    <n v="0"/>
    <n v="0"/>
    <n v="0"/>
    <n v="0"/>
  </r>
  <r>
    <x v="3"/>
    <x v="31"/>
    <x v="6"/>
    <x v="8"/>
    <n v="0"/>
    <n v="200"/>
    <n v="0"/>
    <n v="0"/>
    <n v="0"/>
    <n v="0"/>
    <n v="0"/>
    <n v="0"/>
    <n v="0"/>
  </r>
  <r>
    <x v="3"/>
    <x v="31"/>
    <x v="6"/>
    <x v="9"/>
    <n v="0"/>
    <n v="200"/>
    <n v="0"/>
    <n v="0"/>
    <n v="0"/>
    <n v="0"/>
    <n v="0"/>
    <n v="0"/>
    <n v="0"/>
  </r>
  <r>
    <x v="3"/>
    <x v="31"/>
    <x v="6"/>
    <x v="10"/>
    <n v="0"/>
    <n v="200"/>
    <n v="0"/>
    <n v="0"/>
    <n v="0"/>
    <n v="0"/>
    <n v="0"/>
    <n v="0"/>
    <n v="0"/>
  </r>
  <r>
    <x v="3"/>
    <x v="31"/>
    <x v="7"/>
    <x v="0"/>
    <n v="0"/>
    <n v="200"/>
    <n v="0"/>
    <n v="0"/>
    <n v="0"/>
    <n v="0"/>
    <n v="0"/>
    <n v="0"/>
    <n v="0"/>
  </r>
  <r>
    <x v="3"/>
    <x v="31"/>
    <x v="7"/>
    <x v="1"/>
    <n v="0"/>
    <n v="200"/>
    <n v="0"/>
    <n v="0"/>
    <n v="0"/>
    <n v="0"/>
    <n v="0"/>
    <n v="0"/>
    <n v="0"/>
  </r>
  <r>
    <x v="3"/>
    <x v="31"/>
    <x v="7"/>
    <x v="2"/>
    <n v="0"/>
    <n v="200"/>
    <n v="0"/>
    <n v="0"/>
    <n v="0"/>
    <n v="0"/>
    <n v="0"/>
    <n v="0"/>
    <n v="0"/>
  </r>
  <r>
    <x v="3"/>
    <x v="31"/>
    <x v="7"/>
    <x v="3"/>
    <n v="0"/>
    <n v="200"/>
    <n v="0"/>
    <n v="0"/>
    <n v="0"/>
    <n v="0"/>
    <n v="0"/>
    <n v="0"/>
    <n v="0"/>
  </r>
  <r>
    <x v="3"/>
    <x v="31"/>
    <x v="7"/>
    <x v="4"/>
    <n v="0"/>
    <n v="200"/>
    <n v="0"/>
    <n v="0"/>
    <n v="0"/>
    <n v="0"/>
    <n v="0"/>
    <n v="0"/>
    <n v="0"/>
  </r>
  <r>
    <x v="3"/>
    <x v="31"/>
    <x v="7"/>
    <x v="5"/>
    <n v="0"/>
    <n v="200"/>
    <n v="0"/>
    <n v="0"/>
    <n v="0"/>
    <n v="0"/>
    <n v="0"/>
    <n v="0"/>
    <n v="0"/>
  </r>
  <r>
    <x v="3"/>
    <x v="31"/>
    <x v="7"/>
    <x v="6"/>
    <n v="0"/>
    <n v="200"/>
    <n v="0"/>
    <n v="0"/>
    <n v="0"/>
    <n v="0"/>
    <n v="0"/>
    <n v="0"/>
    <n v="0"/>
  </r>
  <r>
    <x v="3"/>
    <x v="31"/>
    <x v="7"/>
    <x v="7"/>
    <n v="0"/>
    <n v="200"/>
    <n v="0"/>
    <n v="0"/>
    <n v="0"/>
    <n v="0"/>
    <n v="0"/>
    <n v="0"/>
    <n v="0"/>
  </r>
  <r>
    <x v="3"/>
    <x v="31"/>
    <x v="7"/>
    <x v="8"/>
    <n v="0"/>
    <n v="200"/>
    <n v="0"/>
    <n v="0"/>
    <n v="0"/>
    <n v="0"/>
    <n v="0"/>
    <n v="0"/>
    <n v="0"/>
  </r>
  <r>
    <x v="3"/>
    <x v="31"/>
    <x v="7"/>
    <x v="9"/>
    <n v="0"/>
    <n v="200"/>
    <n v="0"/>
    <n v="0"/>
    <n v="0"/>
    <n v="0"/>
    <n v="0"/>
    <n v="0"/>
    <n v="0"/>
  </r>
  <r>
    <x v="3"/>
    <x v="31"/>
    <x v="7"/>
    <x v="10"/>
    <n v="0"/>
    <n v="200"/>
    <n v="0"/>
    <n v="0"/>
    <n v="0"/>
    <n v="0"/>
    <n v="0"/>
    <n v="0"/>
    <n v="0"/>
  </r>
  <r>
    <x v="3"/>
    <x v="31"/>
    <x v="8"/>
    <x v="0"/>
    <n v="0"/>
    <n v="200"/>
    <n v="0"/>
    <n v="0"/>
    <n v="0"/>
    <n v="0"/>
    <n v="0"/>
    <n v="0"/>
    <n v="0"/>
  </r>
  <r>
    <x v="3"/>
    <x v="31"/>
    <x v="8"/>
    <x v="1"/>
    <n v="29.21"/>
    <n v="200"/>
    <n v="0"/>
    <n v="0.14199999999999999"/>
    <n v="0.1057"/>
    <n v="5.1999999999999998E-3"/>
    <n v="1.8380000000000001E-2"/>
    <n v="0.47332999999999997"/>
    <n v="0"/>
  </r>
  <r>
    <x v="3"/>
    <x v="31"/>
    <x v="8"/>
    <x v="2"/>
    <n v="0"/>
    <n v="200"/>
    <n v="0"/>
    <n v="0"/>
    <n v="0"/>
    <n v="0"/>
    <n v="0"/>
    <n v="0"/>
    <n v="0"/>
  </r>
  <r>
    <x v="3"/>
    <x v="31"/>
    <x v="8"/>
    <x v="3"/>
    <n v="0"/>
    <n v="200"/>
    <n v="0"/>
    <n v="0"/>
    <n v="0"/>
    <n v="0"/>
    <n v="0"/>
    <n v="0"/>
    <n v="0"/>
  </r>
  <r>
    <x v="3"/>
    <x v="31"/>
    <x v="8"/>
    <x v="4"/>
    <n v="0"/>
    <n v="200"/>
    <n v="0"/>
    <n v="0"/>
    <n v="0"/>
    <n v="0"/>
    <n v="0"/>
    <n v="0"/>
    <n v="0"/>
  </r>
  <r>
    <x v="3"/>
    <x v="31"/>
    <x v="8"/>
    <x v="5"/>
    <n v="0"/>
    <n v="200"/>
    <n v="0"/>
    <n v="0"/>
    <n v="0"/>
    <n v="0"/>
    <n v="0"/>
    <n v="0"/>
    <n v="0"/>
  </r>
  <r>
    <x v="3"/>
    <x v="31"/>
    <x v="8"/>
    <x v="6"/>
    <n v="47.22"/>
    <n v="200"/>
    <n v="0"/>
    <n v="0.22958000000000001"/>
    <n v="0"/>
    <n v="7.1440000000000003E-2"/>
    <n v="8.949E-2"/>
    <n v="0.76527000000000001"/>
    <n v="0"/>
  </r>
  <r>
    <x v="3"/>
    <x v="31"/>
    <x v="8"/>
    <x v="7"/>
    <n v="0"/>
    <n v="200"/>
    <n v="0"/>
    <n v="0"/>
    <n v="0"/>
    <n v="0"/>
    <n v="0"/>
    <n v="0"/>
    <n v="0"/>
  </r>
  <r>
    <x v="3"/>
    <x v="31"/>
    <x v="8"/>
    <x v="8"/>
    <n v="0"/>
    <n v="200"/>
    <n v="0"/>
    <n v="0"/>
    <n v="0"/>
    <n v="0"/>
    <n v="0"/>
    <n v="0"/>
    <n v="0"/>
  </r>
  <r>
    <x v="3"/>
    <x v="31"/>
    <x v="8"/>
    <x v="9"/>
    <n v="0"/>
    <n v="200"/>
    <n v="0"/>
    <n v="0"/>
    <n v="0"/>
    <n v="0"/>
    <n v="0"/>
    <n v="0"/>
    <n v="0"/>
  </r>
  <r>
    <x v="3"/>
    <x v="31"/>
    <x v="8"/>
    <x v="10"/>
    <n v="0"/>
    <n v="200"/>
    <n v="0"/>
    <n v="0"/>
    <n v="0"/>
    <n v="0"/>
    <n v="0"/>
    <n v="0"/>
    <n v="0"/>
  </r>
  <r>
    <x v="3"/>
    <x v="32"/>
    <x v="0"/>
    <x v="0"/>
    <n v="0"/>
    <n v="200"/>
    <n v="0"/>
    <n v="0"/>
    <n v="0"/>
    <n v="0"/>
    <n v="0"/>
    <n v="0"/>
    <n v="0"/>
  </r>
  <r>
    <x v="3"/>
    <x v="32"/>
    <x v="0"/>
    <x v="1"/>
    <n v="0"/>
    <n v="200"/>
    <n v="0"/>
    <n v="0"/>
    <n v="0"/>
    <n v="0"/>
    <n v="0"/>
    <n v="0"/>
    <n v="0"/>
  </r>
  <r>
    <x v="3"/>
    <x v="32"/>
    <x v="0"/>
    <x v="2"/>
    <n v="0"/>
    <n v="200"/>
    <n v="0"/>
    <n v="0"/>
    <n v="0"/>
    <n v="0"/>
    <n v="0"/>
    <n v="0"/>
    <n v="0"/>
  </r>
  <r>
    <x v="3"/>
    <x v="32"/>
    <x v="0"/>
    <x v="3"/>
    <n v="0"/>
    <n v="200"/>
    <n v="0"/>
    <n v="0"/>
    <n v="0"/>
    <n v="0"/>
    <n v="0"/>
    <n v="0"/>
    <n v="0"/>
  </r>
  <r>
    <x v="3"/>
    <x v="32"/>
    <x v="0"/>
    <x v="4"/>
    <n v="0"/>
    <n v="200"/>
    <n v="0"/>
    <n v="0"/>
    <n v="0"/>
    <n v="0"/>
    <n v="0"/>
    <n v="0"/>
    <n v="0"/>
  </r>
  <r>
    <x v="3"/>
    <x v="32"/>
    <x v="0"/>
    <x v="5"/>
    <n v="0"/>
    <n v="200"/>
    <n v="0"/>
    <n v="0"/>
    <n v="0"/>
    <n v="0"/>
    <n v="0"/>
    <n v="0"/>
    <n v="0"/>
  </r>
  <r>
    <x v="3"/>
    <x v="32"/>
    <x v="0"/>
    <x v="6"/>
    <n v="0"/>
    <n v="200"/>
    <n v="0"/>
    <n v="0"/>
    <n v="0"/>
    <n v="0"/>
    <n v="0"/>
    <n v="0"/>
    <n v="0"/>
  </r>
  <r>
    <x v="3"/>
    <x v="32"/>
    <x v="0"/>
    <x v="7"/>
    <n v="0"/>
    <n v="200"/>
    <n v="0"/>
    <n v="0"/>
    <n v="0"/>
    <n v="0"/>
    <n v="0"/>
    <n v="0"/>
    <n v="0"/>
  </r>
  <r>
    <x v="3"/>
    <x v="32"/>
    <x v="0"/>
    <x v="8"/>
    <n v="0"/>
    <n v="200"/>
    <n v="0"/>
    <n v="0"/>
    <n v="0"/>
    <n v="0"/>
    <n v="0"/>
    <n v="0"/>
    <n v="0"/>
  </r>
  <r>
    <x v="3"/>
    <x v="32"/>
    <x v="0"/>
    <x v="9"/>
    <n v="0"/>
    <n v="200"/>
    <n v="0"/>
    <n v="0"/>
    <n v="0"/>
    <n v="0"/>
    <n v="0"/>
    <n v="0"/>
    <n v="0"/>
  </r>
  <r>
    <x v="3"/>
    <x v="32"/>
    <x v="0"/>
    <x v="10"/>
    <n v="0"/>
    <n v="200"/>
    <n v="0"/>
    <n v="0"/>
    <n v="0"/>
    <n v="0"/>
    <n v="0"/>
    <n v="0"/>
    <n v="0"/>
  </r>
  <r>
    <x v="3"/>
    <x v="32"/>
    <x v="1"/>
    <x v="0"/>
    <n v="0"/>
    <n v="200"/>
    <n v="0"/>
    <n v="-2.0000000000000002E-5"/>
    <n v="-1.0000000000000001E-5"/>
    <n v="0"/>
    <n v="-1.0000000000000001E-5"/>
    <n v="-8.0000000000000007E-5"/>
    <n v="0"/>
  </r>
  <r>
    <x v="3"/>
    <x v="32"/>
    <x v="1"/>
    <x v="1"/>
    <n v="1.58"/>
    <n v="200"/>
    <n v="0"/>
    <n v="7.6800000000000002E-3"/>
    <n v="1.98E-3"/>
    <n v="1.2600000000000001E-3"/>
    <n v="4.9100000000000003E-3"/>
    <n v="2.5579999999999999E-2"/>
    <n v="0"/>
  </r>
  <r>
    <x v="3"/>
    <x v="32"/>
    <x v="1"/>
    <x v="2"/>
    <n v="0"/>
    <n v="200"/>
    <n v="0"/>
    <n v="0"/>
    <n v="0"/>
    <n v="0"/>
    <n v="0"/>
    <n v="0"/>
    <n v="0"/>
  </r>
  <r>
    <x v="3"/>
    <x v="32"/>
    <x v="1"/>
    <x v="3"/>
    <n v="0"/>
    <n v="200"/>
    <n v="0"/>
    <n v="0"/>
    <n v="0"/>
    <n v="0"/>
    <n v="0"/>
    <n v="0"/>
    <n v="0"/>
  </r>
  <r>
    <x v="3"/>
    <x v="32"/>
    <x v="1"/>
    <x v="4"/>
    <n v="0"/>
    <n v="200"/>
    <n v="0"/>
    <n v="0"/>
    <n v="0"/>
    <n v="0"/>
    <n v="0"/>
    <n v="0"/>
    <n v="0"/>
  </r>
  <r>
    <x v="3"/>
    <x v="32"/>
    <x v="1"/>
    <x v="5"/>
    <n v="0"/>
    <n v="200"/>
    <n v="0"/>
    <n v="0"/>
    <n v="0"/>
    <n v="0"/>
    <n v="0"/>
    <n v="0"/>
    <n v="0"/>
  </r>
  <r>
    <x v="3"/>
    <x v="32"/>
    <x v="1"/>
    <x v="6"/>
    <n v="0"/>
    <n v="200"/>
    <n v="0"/>
    <n v="0"/>
    <n v="0"/>
    <n v="0"/>
    <n v="0"/>
    <n v="0"/>
    <n v="0"/>
  </r>
  <r>
    <x v="3"/>
    <x v="32"/>
    <x v="1"/>
    <x v="7"/>
    <n v="0"/>
    <n v="200"/>
    <n v="0"/>
    <n v="0"/>
    <n v="0"/>
    <n v="0"/>
    <n v="0"/>
    <n v="0"/>
    <n v="0"/>
  </r>
  <r>
    <x v="3"/>
    <x v="32"/>
    <x v="1"/>
    <x v="8"/>
    <n v="0"/>
    <n v="200"/>
    <n v="0"/>
    <n v="0"/>
    <n v="0"/>
    <n v="0"/>
    <n v="0"/>
    <n v="0"/>
    <n v="0"/>
  </r>
  <r>
    <x v="3"/>
    <x v="32"/>
    <x v="1"/>
    <x v="9"/>
    <n v="0"/>
    <n v="200"/>
    <n v="0"/>
    <n v="0"/>
    <n v="0"/>
    <n v="0"/>
    <n v="0"/>
    <n v="0"/>
    <n v="0"/>
  </r>
  <r>
    <x v="3"/>
    <x v="32"/>
    <x v="1"/>
    <x v="10"/>
    <n v="0"/>
    <n v="200"/>
    <n v="0"/>
    <n v="0"/>
    <n v="0"/>
    <n v="0"/>
    <n v="0"/>
    <n v="0"/>
    <n v="0"/>
  </r>
  <r>
    <x v="3"/>
    <x v="32"/>
    <x v="2"/>
    <x v="0"/>
    <n v="0"/>
    <n v="200"/>
    <n v="0"/>
    <n v="0"/>
    <n v="0"/>
    <n v="0"/>
    <n v="0"/>
    <n v="0"/>
    <n v="0"/>
  </r>
  <r>
    <x v="3"/>
    <x v="32"/>
    <x v="2"/>
    <x v="1"/>
    <n v="95.38"/>
    <n v="200"/>
    <n v="0"/>
    <n v="0.46373999999999999"/>
    <n v="0.14229"/>
    <n v="9.1980000000000006E-2"/>
    <n v="0.30820999999999998"/>
    <n v="1.5458000000000001"/>
    <n v="0"/>
  </r>
  <r>
    <x v="3"/>
    <x v="32"/>
    <x v="2"/>
    <x v="2"/>
    <n v="0"/>
    <n v="200"/>
    <n v="0"/>
    <n v="0"/>
    <n v="0"/>
    <n v="0"/>
    <n v="0"/>
    <n v="0"/>
    <n v="0"/>
  </r>
  <r>
    <x v="3"/>
    <x v="32"/>
    <x v="2"/>
    <x v="3"/>
    <n v="0"/>
    <n v="200"/>
    <n v="0"/>
    <n v="0"/>
    <n v="0"/>
    <n v="0"/>
    <n v="0"/>
    <n v="0"/>
    <n v="0"/>
  </r>
  <r>
    <x v="3"/>
    <x v="32"/>
    <x v="2"/>
    <x v="4"/>
    <n v="0"/>
    <n v="200"/>
    <n v="0"/>
    <n v="0"/>
    <n v="0"/>
    <n v="0"/>
    <n v="0"/>
    <n v="0"/>
    <n v="0"/>
  </r>
  <r>
    <x v="3"/>
    <x v="32"/>
    <x v="2"/>
    <x v="5"/>
    <n v="0"/>
    <n v="200"/>
    <n v="0"/>
    <n v="0"/>
    <n v="0"/>
    <n v="0"/>
    <n v="0"/>
    <n v="0"/>
    <n v="0"/>
  </r>
  <r>
    <x v="3"/>
    <x v="32"/>
    <x v="2"/>
    <x v="6"/>
    <n v="0"/>
    <n v="200"/>
    <n v="0"/>
    <n v="0"/>
    <n v="0"/>
    <n v="0"/>
    <n v="0"/>
    <n v="0"/>
    <n v="0"/>
  </r>
  <r>
    <x v="3"/>
    <x v="32"/>
    <x v="2"/>
    <x v="7"/>
    <n v="0"/>
    <n v="200"/>
    <n v="0"/>
    <n v="0"/>
    <n v="0"/>
    <n v="0"/>
    <n v="0"/>
    <n v="0"/>
    <n v="0"/>
  </r>
  <r>
    <x v="3"/>
    <x v="32"/>
    <x v="2"/>
    <x v="8"/>
    <n v="0"/>
    <n v="200"/>
    <n v="0"/>
    <n v="0"/>
    <n v="0"/>
    <n v="0"/>
    <n v="0"/>
    <n v="0"/>
    <n v="0"/>
  </r>
  <r>
    <x v="3"/>
    <x v="32"/>
    <x v="2"/>
    <x v="9"/>
    <n v="0"/>
    <n v="200"/>
    <n v="0"/>
    <n v="0"/>
    <n v="0"/>
    <n v="0"/>
    <n v="0"/>
    <n v="0"/>
    <n v="0"/>
  </r>
  <r>
    <x v="3"/>
    <x v="32"/>
    <x v="2"/>
    <x v="10"/>
    <n v="0"/>
    <n v="200"/>
    <n v="0"/>
    <n v="0"/>
    <n v="0"/>
    <n v="0"/>
    <n v="0"/>
    <n v="0"/>
    <n v="0"/>
  </r>
  <r>
    <x v="3"/>
    <x v="32"/>
    <x v="3"/>
    <x v="0"/>
    <n v="0"/>
    <n v="200"/>
    <n v="0"/>
    <n v="0"/>
    <n v="0"/>
    <n v="0"/>
    <n v="0"/>
    <n v="0"/>
    <n v="0"/>
  </r>
  <r>
    <x v="3"/>
    <x v="32"/>
    <x v="3"/>
    <x v="1"/>
    <n v="131.4"/>
    <n v="200"/>
    <n v="0"/>
    <n v="0.63888"/>
    <n v="0.20415"/>
    <n v="4.428E-2"/>
    <n v="0.30864999999999998"/>
    <n v="2.1295899999999999"/>
    <n v="0"/>
  </r>
  <r>
    <x v="3"/>
    <x v="32"/>
    <x v="3"/>
    <x v="2"/>
    <n v="0"/>
    <n v="200"/>
    <n v="0"/>
    <n v="0"/>
    <n v="0"/>
    <n v="0"/>
    <n v="0"/>
    <n v="0"/>
    <n v="0"/>
  </r>
  <r>
    <x v="3"/>
    <x v="32"/>
    <x v="3"/>
    <x v="3"/>
    <n v="0"/>
    <n v="200"/>
    <n v="0"/>
    <n v="0"/>
    <n v="0"/>
    <n v="0"/>
    <n v="0"/>
    <n v="0"/>
    <n v="0"/>
  </r>
  <r>
    <x v="3"/>
    <x v="32"/>
    <x v="3"/>
    <x v="4"/>
    <n v="0"/>
    <n v="200"/>
    <n v="0"/>
    <n v="0"/>
    <n v="0"/>
    <n v="0"/>
    <n v="0"/>
    <n v="0"/>
    <n v="0"/>
  </r>
  <r>
    <x v="3"/>
    <x v="32"/>
    <x v="3"/>
    <x v="5"/>
    <n v="0"/>
    <n v="200"/>
    <n v="0"/>
    <n v="0"/>
    <n v="0"/>
    <n v="0"/>
    <n v="0"/>
    <n v="0"/>
    <n v="0"/>
  </r>
  <r>
    <x v="3"/>
    <x v="32"/>
    <x v="3"/>
    <x v="6"/>
    <n v="0"/>
    <n v="200"/>
    <n v="0"/>
    <n v="0"/>
    <n v="0"/>
    <n v="0"/>
    <n v="0"/>
    <n v="0"/>
    <n v="0"/>
  </r>
  <r>
    <x v="3"/>
    <x v="32"/>
    <x v="3"/>
    <x v="7"/>
    <n v="0"/>
    <n v="200"/>
    <n v="0"/>
    <n v="0"/>
    <n v="0"/>
    <n v="0"/>
    <n v="0"/>
    <n v="0"/>
    <n v="0"/>
  </r>
  <r>
    <x v="3"/>
    <x v="32"/>
    <x v="3"/>
    <x v="8"/>
    <n v="0"/>
    <n v="200"/>
    <n v="0"/>
    <n v="0"/>
    <n v="0"/>
    <n v="0"/>
    <n v="0"/>
    <n v="0"/>
    <n v="0"/>
  </r>
  <r>
    <x v="3"/>
    <x v="32"/>
    <x v="3"/>
    <x v="9"/>
    <n v="0"/>
    <n v="200"/>
    <n v="0"/>
    <n v="0"/>
    <n v="0"/>
    <n v="0"/>
    <n v="0"/>
    <n v="0"/>
    <n v="0"/>
  </r>
  <r>
    <x v="3"/>
    <x v="32"/>
    <x v="3"/>
    <x v="10"/>
    <n v="0.02"/>
    <n v="200"/>
    <n v="0"/>
    <n v="1.1E-4"/>
    <n v="9.0000000000000006E-5"/>
    <n v="0"/>
    <n v="1.0000000000000001E-5"/>
    <n v="3.8000000000000002E-4"/>
    <n v="0"/>
  </r>
  <r>
    <x v="3"/>
    <x v="32"/>
    <x v="4"/>
    <x v="0"/>
    <n v="0"/>
    <n v="200"/>
    <n v="0"/>
    <n v="0"/>
    <n v="0"/>
    <n v="0"/>
    <n v="0"/>
    <n v="0"/>
    <n v="0"/>
  </r>
  <r>
    <x v="3"/>
    <x v="32"/>
    <x v="4"/>
    <x v="1"/>
    <n v="52.1"/>
    <n v="200"/>
    <n v="0"/>
    <n v="0.25330999999999998"/>
    <n v="7.689E-2"/>
    <n v="2.869E-2"/>
    <n v="3.0099999999999998E-2"/>
    <n v="0.84436"/>
    <n v="0"/>
  </r>
  <r>
    <x v="3"/>
    <x v="32"/>
    <x v="4"/>
    <x v="2"/>
    <n v="0"/>
    <n v="200"/>
    <n v="0"/>
    <n v="0"/>
    <n v="0"/>
    <n v="0"/>
    <n v="0"/>
    <n v="0"/>
    <n v="0"/>
  </r>
  <r>
    <x v="3"/>
    <x v="32"/>
    <x v="4"/>
    <x v="3"/>
    <n v="0"/>
    <n v="200"/>
    <n v="0"/>
    <n v="0"/>
    <n v="0"/>
    <n v="0"/>
    <n v="0"/>
    <n v="0"/>
    <n v="0"/>
  </r>
  <r>
    <x v="3"/>
    <x v="32"/>
    <x v="4"/>
    <x v="4"/>
    <n v="0"/>
    <n v="200"/>
    <n v="0"/>
    <n v="0"/>
    <n v="0"/>
    <n v="0"/>
    <n v="0"/>
    <n v="0"/>
    <n v="0"/>
  </r>
  <r>
    <x v="3"/>
    <x v="32"/>
    <x v="4"/>
    <x v="5"/>
    <n v="0"/>
    <n v="200"/>
    <n v="0"/>
    <n v="0"/>
    <n v="0"/>
    <n v="0"/>
    <n v="0"/>
    <n v="0"/>
    <n v="0"/>
  </r>
  <r>
    <x v="3"/>
    <x v="32"/>
    <x v="4"/>
    <x v="6"/>
    <n v="0.13"/>
    <n v="200"/>
    <n v="0"/>
    <n v="6.3000000000000003E-4"/>
    <n v="0"/>
    <n v="1.0000000000000001E-5"/>
    <n v="1.7000000000000001E-4"/>
    <n v="2.1099999999999999E-3"/>
    <n v="0"/>
  </r>
  <r>
    <x v="3"/>
    <x v="32"/>
    <x v="4"/>
    <x v="7"/>
    <n v="0"/>
    <n v="200"/>
    <n v="0"/>
    <n v="0"/>
    <n v="0"/>
    <n v="0"/>
    <n v="0"/>
    <n v="0"/>
    <n v="0"/>
  </r>
  <r>
    <x v="3"/>
    <x v="32"/>
    <x v="4"/>
    <x v="8"/>
    <n v="0"/>
    <n v="200"/>
    <n v="0"/>
    <n v="0"/>
    <n v="0"/>
    <n v="0"/>
    <n v="0"/>
    <n v="0"/>
    <n v="0"/>
  </r>
  <r>
    <x v="3"/>
    <x v="32"/>
    <x v="4"/>
    <x v="9"/>
    <n v="0"/>
    <n v="200"/>
    <n v="0"/>
    <n v="0"/>
    <n v="0"/>
    <n v="0"/>
    <n v="0"/>
    <n v="0"/>
    <n v="0"/>
  </r>
  <r>
    <x v="3"/>
    <x v="32"/>
    <x v="4"/>
    <x v="10"/>
    <n v="0"/>
    <n v="200"/>
    <n v="0"/>
    <n v="0"/>
    <n v="0"/>
    <n v="0"/>
    <n v="0"/>
    <n v="0"/>
    <n v="0"/>
  </r>
  <r>
    <x v="3"/>
    <x v="32"/>
    <x v="5"/>
    <x v="0"/>
    <n v="0"/>
    <n v="200"/>
    <n v="0"/>
    <n v="0"/>
    <n v="0"/>
    <n v="0"/>
    <n v="0"/>
    <n v="0"/>
    <n v="0"/>
  </r>
  <r>
    <x v="3"/>
    <x v="32"/>
    <x v="5"/>
    <x v="1"/>
    <n v="-0.01"/>
    <n v="200"/>
    <n v="0"/>
    <n v="-4.0000000000000003E-5"/>
    <n v="-1.0000000000000001E-5"/>
    <n v="0"/>
    <n v="-1.0000000000000001E-5"/>
    <n v="-1.2E-4"/>
    <n v="0"/>
  </r>
  <r>
    <x v="3"/>
    <x v="32"/>
    <x v="5"/>
    <x v="2"/>
    <n v="0"/>
    <n v="200"/>
    <n v="0"/>
    <n v="0"/>
    <n v="0"/>
    <n v="0"/>
    <n v="0"/>
    <n v="0"/>
    <n v="0"/>
  </r>
  <r>
    <x v="3"/>
    <x v="32"/>
    <x v="5"/>
    <x v="3"/>
    <n v="0"/>
    <n v="200"/>
    <n v="0"/>
    <n v="0"/>
    <n v="0"/>
    <n v="0"/>
    <n v="0"/>
    <n v="0"/>
    <n v="0"/>
  </r>
  <r>
    <x v="3"/>
    <x v="32"/>
    <x v="5"/>
    <x v="4"/>
    <n v="0"/>
    <n v="200"/>
    <n v="0"/>
    <n v="0"/>
    <n v="0"/>
    <n v="0"/>
    <n v="0"/>
    <n v="0"/>
    <n v="0"/>
  </r>
  <r>
    <x v="3"/>
    <x v="32"/>
    <x v="5"/>
    <x v="5"/>
    <n v="0"/>
    <n v="200"/>
    <n v="0"/>
    <n v="0"/>
    <n v="0"/>
    <n v="0"/>
    <n v="0"/>
    <n v="0"/>
    <n v="0"/>
  </r>
  <r>
    <x v="3"/>
    <x v="32"/>
    <x v="5"/>
    <x v="6"/>
    <n v="0"/>
    <n v="200"/>
    <n v="0"/>
    <n v="0"/>
    <n v="0"/>
    <n v="0"/>
    <n v="0"/>
    <n v="0"/>
    <n v="0"/>
  </r>
  <r>
    <x v="3"/>
    <x v="32"/>
    <x v="5"/>
    <x v="7"/>
    <n v="0"/>
    <n v="200"/>
    <n v="0"/>
    <n v="0"/>
    <n v="0"/>
    <n v="0"/>
    <n v="0"/>
    <n v="0"/>
    <n v="0"/>
  </r>
  <r>
    <x v="3"/>
    <x v="32"/>
    <x v="5"/>
    <x v="8"/>
    <n v="0"/>
    <n v="200"/>
    <n v="0"/>
    <n v="0"/>
    <n v="0"/>
    <n v="0"/>
    <n v="0"/>
    <n v="0"/>
    <n v="0"/>
  </r>
  <r>
    <x v="3"/>
    <x v="32"/>
    <x v="5"/>
    <x v="9"/>
    <n v="0"/>
    <n v="200"/>
    <n v="0"/>
    <n v="0"/>
    <n v="0"/>
    <n v="0"/>
    <n v="0"/>
    <n v="0"/>
    <n v="0"/>
  </r>
  <r>
    <x v="3"/>
    <x v="32"/>
    <x v="5"/>
    <x v="10"/>
    <n v="0"/>
    <n v="200"/>
    <n v="0"/>
    <n v="0"/>
    <n v="0"/>
    <n v="0"/>
    <n v="0"/>
    <n v="0"/>
    <n v="0"/>
  </r>
  <r>
    <x v="3"/>
    <x v="32"/>
    <x v="6"/>
    <x v="0"/>
    <n v="0"/>
    <n v="200"/>
    <n v="0"/>
    <n v="0"/>
    <n v="0"/>
    <n v="0"/>
    <n v="0"/>
    <n v="0"/>
    <n v="0"/>
  </r>
  <r>
    <x v="3"/>
    <x v="32"/>
    <x v="6"/>
    <x v="1"/>
    <n v="0"/>
    <n v="200"/>
    <n v="0"/>
    <n v="0"/>
    <n v="0"/>
    <n v="0"/>
    <n v="0"/>
    <n v="0"/>
    <n v="0"/>
  </r>
  <r>
    <x v="3"/>
    <x v="32"/>
    <x v="6"/>
    <x v="2"/>
    <n v="0"/>
    <n v="200"/>
    <n v="0"/>
    <n v="0"/>
    <n v="0"/>
    <n v="0"/>
    <n v="0"/>
    <n v="0"/>
    <n v="0"/>
  </r>
  <r>
    <x v="3"/>
    <x v="32"/>
    <x v="6"/>
    <x v="3"/>
    <n v="0"/>
    <n v="200"/>
    <n v="0"/>
    <n v="0"/>
    <n v="0"/>
    <n v="0"/>
    <n v="0"/>
    <n v="0"/>
    <n v="0"/>
  </r>
  <r>
    <x v="3"/>
    <x v="32"/>
    <x v="6"/>
    <x v="4"/>
    <n v="0"/>
    <n v="200"/>
    <n v="0"/>
    <n v="0"/>
    <n v="0"/>
    <n v="0"/>
    <n v="0"/>
    <n v="0"/>
    <n v="0"/>
  </r>
  <r>
    <x v="3"/>
    <x v="32"/>
    <x v="6"/>
    <x v="5"/>
    <n v="0"/>
    <n v="200"/>
    <n v="0"/>
    <n v="0"/>
    <n v="0"/>
    <n v="0"/>
    <n v="0"/>
    <n v="0"/>
    <n v="0"/>
  </r>
  <r>
    <x v="3"/>
    <x v="32"/>
    <x v="6"/>
    <x v="6"/>
    <n v="0"/>
    <n v="200"/>
    <n v="0"/>
    <n v="0"/>
    <n v="0"/>
    <n v="0"/>
    <n v="0"/>
    <n v="0"/>
    <n v="0"/>
  </r>
  <r>
    <x v="3"/>
    <x v="32"/>
    <x v="6"/>
    <x v="7"/>
    <n v="0"/>
    <n v="200"/>
    <n v="0"/>
    <n v="0"/>
    <n v="0"/>
    <n v="0"/>
    <n v="0"/>
    <n v="0"/>
    <n v="0"/>
  </r>
  <r>
    <x v="3"/>
    <x v="32"/>
    <x v="6"/>
    <x v="8"/>
    <n v="0"/>
    <n v="200"/>
    <n v="0"/>
    <n v="0"/>
    <n v="0"/>
    <n v="0"/>
    <n v="0"/>
    <n v="0"/>
    <n v="0"/>
  </r>
  <r>
    <x v="3"/>
    <x v="32"/>
    <x v="6"/>
    <x v="9"/>
    <n v="0"/>
    <n v="200"/>
    <n v="0"/>
    <n v="0"/>
    <n v="0"/>
    <n v="0"/>
    <n v="0"/>
    <n v="0"/>
    <n v="0"/>
  </r>
  <r>
    <x v="3"/>
    <x v="32"/>
    <x v="6"/>
    <x v="10"/>
    <n v="0"/>
    <n v="200"/>
    <n v="0"/>
    <n v="0"/>
    <n v="0"/>
    <n v="0"/>
    <n v="0"/>
    <n v="0"/>
    <n v="0"/>
  </r>
  <r>
    <x v="3"/>
    <x v="32"/>
    <x v="7"/>
    <x v="0"/>
    <n v="0"/>
    <n v="200"/>
    <n v="0"/>
    <n v="0"/>
    <n v="0"/>
    <n v="0"/>
    <n v="0"/>
    <n v="0"/>
    <n v="0"/>
  </r>
  <r>
    <x v="3"/>
    <x v="32"/>
    <x v="7"/>
    <x v="1"/>
    <n v="0"/>
    <n v="200"/>
    <n v="0"/>
    <n v="0"/>
    <n v="0"/>
    <n v="0"/>
    <n v="0"/>
    <n v="0"/>
    <n v="0"/>
  </r>
  <r>
    <x v="3"/>
    <x v="32"/>
    <x v="7"/>
    <x v="2"/>
    <n v="0"/>
    <n v="200"/>
    <n v="0"/>
    <n v="0"/>
    <n v="0"/>
    <n v="0"/>
    <n v="0"/>
    <n v="0"/>
    <n v="0"/>
  </r>
  <r>
    <x v="3"/>
    <x v="32"/>
    <x v="7"/>
    <x v="3"/>
    <n v="0"/>
    <n v="200"/>
    <n v="0"/>
    <n v="0"/>
    <n v="0"/>
    <n v="0"/>
    <n v="0"/>
    <n v="0"/>
    <n v="0"/>
  </r>
  <r>
    <x v="3"/>
    <x v="32"/>
    <x v="7"/>
    <x v="4"/>
    <n v="0"/>
    <n v="200"/>
    <n v="0"/>
    <n v="0"/>
    <n v="0"/>
    <n v="0"/>
    <n v="0"/>
    <n v="0"/>
    <n v="0"/>
  </r>
  <r>
    <x v="3"/>
    <x v="32"/>
    <x v="7"/>
    <x v="5"/>
    <n v="0"/>
    <n v="200"/>
    <n v="0"/>
    <n v="0"/>
    <n v="0"/>
    <n v="0"/>
    <n v="0"/>
    <n v="0"/>
    <n v="0"/>
  </r>
  <r>
    <x v="3"/>
    <x v="32"/>
    <x v="7"/>
    <x v="6"/>
    <n v="0"/>
    <n v="200"/>
    <n v="0"/>
    <n v="0"/>
    <n v="0"/>
    <n v="0"/>
    <n v="0"/>
    <n v="0"/>
    <n v="0"/>
  </r>
  <r>
    <x v="3"/>
    <x v="32"/>
    <x v="7"/>
    <x v="7"/>
    <n v="0"/>
    <n v="200"/>
    <n v="0"/>
    <n v="0"/>
    <n v="0"/>
    <n v="0"/>
    <n v="0"/>
    <n v="0"/>
    <n v="0"/>
  </r>
  <r>
    <x v="3"/>
    <x v="32"/>
    <x v="7"/>
    <x v="8"/>
    <n v="0"/>
    <n v="200"/>
    <n v="0"/>
    <n v="0"/>
    <n v="0"/>
    <n v="0"/>
    <n v="0"/>
    <n v="0"/>
    <n v="0"/>
  </r>
  <r>
    <x v="3"/>
    <x v="32"/>
    <x v="7"/>
    <x v="9"/>
    <n v="0"/>
    <n v="200"/>
    <n v="0"/>
    <n v="0"/>
    <n v="0"/>
    <n v="0"/>
    <n v="0"/>
    <n v="0"/>
    <n v="0"/>
  </r>
  <r>
    <x v="3"/>
    <x v="32"/>
    <x v="7"/>
    <x v="10"/>
    <n v="0"/>
    <n v="200"/>
    <n v="0"/>
    <n v="0"/>
    <n v="0"/>
    <n v="0"/>
    <n v="0"/>
    <n v="0"/>
    <n v="0"/>
  </r>
  <r>
    <x v="3"/>
    <x v="32"/>
    <x v="8"/>
    <x v="0"/>
    <n v="0"/>
    <n v="200"/>
    <n v="0"/>
    <n v="0"/>
    <n v="0"/>
    <n v="0"/>
    <n v="0"/>
    <n v="0"/>
    <n v="0"/>
  </r>
  <r>
    <x v="3"/>
    <x v="32"/>
    <x v="8"/>
    <x v="1"/>
    <n v="29.21"/>
    <n v="200"/>
    <n v="0"/>
    <n v="0.14199999999999999"/>
    <n v="0.1057"/>
    <n v="5.1999999999999998E-3"/>
    <n v="1.8380000000000001E-2"/>
    <n v="0.47332999999999997"/>
    <n v="0"/>
  </r>
  <r>
    <x v="3"/>
    <x v="32"/>
    <x v="8"/>
    <x v="2"/>
    <n v="0"/>
    <n v="200"/>
    <n v="0"/>
    <n v="0"/>
    <n v="0"/>
    <n v="0"/>
    <n v="0"/>
    <n v="0"/>
    <n v="0"/>
  </r>
  <r>
    <x v="3"/>
    <x v="32"/>
    <x v="8"/>
    <x v="3"/>
    <n v="0"/>
    <n v="200"/>
    <n v="0"/>
    <n v="0"/>
    <n v="0"/>
    <n v="0"/>
    <n v="0"/>
    <n v="0"/>
    <n v="0"/>
  </r>
  <r>
    <x v="3"/>
    <x v="32"/>
    <x v="8"/>
    <x v="4"/>
    <n v="0"/>
    <n v="200"/>
    <n v="0"/>
    <n v="0"/>
    <n v="0"/>
    <n v="0"/>
    <n v="0"/>
    <n v="0"/>
    <n v="0"/>
  </r>
  <r>
    <x v="3"/>
    <x v="32"/>
    <x v="8"/>
    <x v="5"/>
    <n v="0"/>
    <n v="200"/>
    <n v="0"/>
    <n v="0"/>
    <n v="0"/>
    <n v="0"/>
    <n v="0"/>
    <n v="0"/>
    <n v="0"/>
  </r>
  <r>
    <x v="3"/>
    <x v="32"/>
    <x v="8"/>
    <x v="6"/>
    <n v="47.22"/>
    <n v="200"/>
    <n v="0"/>
    <n v="0.22958000000000001"/>
    <n v="0"/>
    <n v="7.1440000000000003E-2"/>
    <n v="8.949E-2"/>
    <n v="0.76527000000000001"/>
    <n v="0"/>
  </r>
  <r>
    <x v="3"/>
    <x v="32"/>
    <x v="8"/>
    <x v="7"/>
    <n v="0"/>
    <n v="200"/>
    <n v="0"/>
    <n v="0"/>
    <n v="0"/>
    <n v="0"/>
    <n v="0"/>
    <n v="0"/>
    <n v="0"/>
  </r>
  <r>
    <x v="3"/>
    <x v="32"/>
    <x v="8"/>
    <x v="8"/>
    <n v="0"/>
    <n v="200"/>
    <n v="0"/>
    <n v="0"/>
    <n v="0"/>
    <n v="0"/>
    <n v="0"/>
    <n v="0"/>
    <n v="0"/>
  </r>
  <r>
    <x v="3"/>
    <x v="32"/>
    <x v="8"/>
    <x v="9"/>
    <n v="0"/>
    <n v="200"/>
    <n v="0"/>
    <n v="0"/>
    <n v="0"/>
    <n v="0"/>
    <n v="0"/>
    <n v="0"/>
    <n v="0"/>
  </r>
  <r>
    <x v="3"/>
    <x v="32"/>
    <x v="8"/>
    <x v="10"/>
    <n v="0"/>
    <n v="200"/>
    <n v="0"/>
    <n v="0"/>
    <n v="0"/>
    <n v="0"/>
    <n v="0"/>
    <n v="0"/>
    <n v="0"/>
  </r>
  <r>
    <x v="3"/>
    <x v="33"/>
    <x v="0"/>
    <x v="0"/>
    <n v="0"/>
    <n v="200"/>
    <n v="0"/>
    <n v="0"/>
    <n v="0"/>
    <n v="0"/>
    <n v="0"/>
    <n v="0"/>
    <n v="0"/>
  </r>
  <r>
    <x v="3"/>
    <x v="33"/>
    <x v="0"/>
    <x v="1"/>
    <n v="0"/>
    <n v="200"/>
    <n v="0"/>
    <n v="0"/>
    <n v="0"/>
    <n v="0"/>
    <n v="0"/>
    <n v="0"/>
    <n v="0"/>
  </r>
  <r>
    <x v="3"/>
    <x v="33"/>
    <x v="0"/>
    <x v="2"/>
    <n v="0"/>
    <n v="200"/>
    <n v="0"/>
    <n v="0"/>
    <n v="0"/>
    <n v="0"/>
    <n v="0"/>
    <n v="0"/>
    <n v="0"/>
  </r>
  <r>
    <x v="3"/>
    <x v="33"/>
    <x v="0"/>
    <x v="3"/>
    <n v="0"/>
    <n v="200"/>
    <n v="0"/>
    <n v="0"/>
    <n v="0"/>
    <n v="0"/>
    <n v="0"/>
    <n v="0"/>
    <n v="0"/>
  </r>
  <r>
    <x v="3"/>
    <x v="33"/>
    <x v="0"/>
    <x v="4"/>
    <n v="0"/>
    <n v="200"/>
    <n v="0"/>
    <n v="0"/>
    <n v="0"/>
    <n v="0"/>
    <n v="0"/>
    <n v="0"/>
    <n v="0"/>
  </r>
  <r>
    <x v="3"/>
    <x v="33"/>
    <x v="0"/>
    <x v="5"/>
    <n v="0"/>
    <n v="200"/>
    <n v="0"/>
    <n v="0"/>
    <n v="0"/>
    <n v="0"/>
    <n v="0"/>
    <n v="0"/>
    <n v="0"/>
  </r>
  <r>
    <x v="3"/>
    <x v="33"/>
    <x v="0"/>
    <x v="6"/>
    <n v="0"/>
    <n v="200"/>
    <n v="0"/>
    <n v="0"/>
    <n v="0"/>
    <n v="0"/>
    <n v="0"/>
    <n v="0"/>
    <n v="0"/>
  </r>
  <r>
    <x v="3"/>
    <x v="33"/>
    <x v="0"/>
    <x v="7"/>
    <n v="0"/>
    <n v="200"/>
    <n v="0"/>
    <n v="0"/>
    <n v="0"/>
    <n v="0"/>
    <n v="0"/>
    <n v="0"/>
    <n v="0"/>
  </r>
  <r>
    <x v="3"/>
    <x v="33"/>
    <x v="0"/>
    <x v="8"/>
    <n v="0"/>
    <n v="200"/>
    <n v="0"/>
    <n v="0"/>
    <n v="0"/>
    <n v="0"/>
    <n v="0"/>
    <n v="0"/>
    <n v="0"/>
  </r>
  <r>
    <x v="3"/>
    <x v="33"/>
    <x v="0"/>
    <x v="9"/>
    <n v="0"/>
    <n v="200"/>
    <n v="0"/>
    <n v="0"/>
    <n v="0"/>
    <n v="0"/>
    <n v="0"/>
    <n v="0"/>
    <n v="0"/>
  </r>
  <r>
    <x v="3"/>
    <x v="33"/>
    <x v="0"/>
    <x v="10"/>
    <n v="0"/>
    <n v="200"/>
    <n v="0"/>
    <n v="0"/>
    <n v="0"/>
    <n v="0"/>
    <n v="0"/>
    <n v="0"/>
    <n v="0"/>
  </r>
  <r>
    <x v="3"/>
    <x v="33"/>
    <x v="1"/>
    <x v="0"/>
    <n v="0"/>
    <n v="200"/>
    <n v="0"/>
    <n v="-2.0000000000000002E-5"/>
    <n v="-1.0000000000000001E-5"/>
    <n v="0"/>
    <n v="-1.0000000000000001E-5"/>
    <n v="-8.0000000000000007E-5"/>
    <n v="0"/>
  </r>
  <r>
    <x v="3"/>
    <x v="33"/>
    <x v="1"/>
    <x v="1"/>
    <n v="1.58"/>
    <n v="200"/>
    <n v="0"/>
    <n v="7.6800000000000002E-3"/>
    <n v="1.98E-3"/>
    <n v="1.2600000000000001E-3"/>
    <n v="4.9100000000000003E-3"/>
    <n v="2.5579999999999999E-2"/>
    <n v="0"/>
  </r>
  <r>
    <x v="3"/>
    <x v="33"/>
    <x v="1"/>
    <x v="2"/>
    <n v="0"/>
    <n v="200"/>
    <n v="0"/>
    <n v="0"/>
    <n v="0"/>
    <n v="0"/>
    <n v="0"/>
    <n v="0"/>
    <n v="0"/>
  </r>
  <r>
    <x v="3"/>
    <x v="33"/>
    <x v="1"/>
    <x v="3"/>
    <n v="0"/>
    <n v="200"/>
    <n v="0"/>
    <n v="0"/>
    <n v="0"/>
    <n v="0"/>
    <n v="0"/>
    <n v="0"/>
    <n v="0"/>
  </r>
  <r>
    <x v="3"/>
    <x v="33"/>
    <x v="1"/>
    <x v="4"/>
    <n v="0"/>
    <n v="200"/>
    <n v="0"/>
    <n v="0"/>
    <n v="0"/>
    <n v="0"/>
    <n v="0"/>
    <n v="0"/>
    <n v="0"/>
  </r>
  <r>
    <x v="3"/>
    <x v="33"/>
    <x v="1"/>
    <x v="5"/>
    <n v="0"/>
    <n v="200"/>
    <n v="0"/>
    <n v="0"/>
    <n v="0"/>
    <n v="0"/>
    <n v="0"/>
    <n v="0"/>
    <n v="0"/>
  </r>
  <r>
    <x v="3"/>
    <x v="33"/>
    <x v="1"/>
    <x v="6"/>
    <n v="0"/>
    <n v="200"/>
    <n v="0"/>
    <n v="0"/>
    <n v="0"/>
    <n v="0"/>
    <n v="0"/>
    <n v="0"/>
    <n v="0"/>
  </r>
  <r>
    <x v="3"/>
    <x v="33"/>
    <x v="1"/>
    <x v="7"/>
    <n v="0"/>
    <n v="200"/>
    <n v="0"/>
    <n v="0"/>
    <n v="0"/>
    <n v="0"/>
    <n v="0"/>
    <n v="0"/>
    <n v="0"/>
  </r>
  <r>
    <x v="3"/>
    <x v="33"/>
    <x v="1"/>
    <x v="8"/>
    <n v="0"/>
    <n v="200"/>
    <n v="0"/>
    <n v="0"/>
    <n v="0"/>
    <n v="0"/>
    <n v="0"/>
    <n v="0"/>
    <n v="0"/>
  </r>
  <r>
    <x v="3"/>
    <x v="33"/>
    <x v="1"/>
    <x v="9"/>
    <n v="0"/>
    <n v="200"/>
    <n v="0"/>
    <n v="0"/>
    <n v="0"/>
    <n v="0"/>
    <n v="0"/>
    <n v="0"/>
    <n v="0"/>
  </r>
  <r>
    <x v="3"/>
    <x v="33"/>
    <x v="1"/>
    <x v="10"/>
    <n v="0"/>
    <n v="200"/>
    <n v="0"/>
    <n v="0"/>
    <n v="0"/>
    <n v="0"/>
    <n v="0"/>
    <n v="0"/>
    <n v="0"/>
  </r>
  <r>
    <x v="3"/>
    <x v="33"/>
    <x v="2"/>
    <x v="0"/>
    <n v="0"/>
    <n v="200"/>
    <n v="0"/>
    <n v="0"/>
    <n v="0"/>
    <n v="0"/>
    <n v="0"/>
    <n v="0"/>
    <n v="0"/>
  </r>
  <r>
    <x v="3"/>
    <x v="33"/>
    <x v="2"/>
    <x v="1"/>
    <n v="95.38"/>
    <n v="200"/>
    <n v="0"/>
    <n v="0.46373999999999999"/>
    <n v="0.14229"/>
    <n v="9.1980000000000006E-2"/>
    <n v="0.30820999999999998"/>
    <n v="1.5458000000000001"/>
    <n v="0"/>
  </r>
  <r>
    <x v="3"/>
    <x v="33"/>
    <x v="2"/>
    <x v="2"/>
    <n v="0"/>
    <n v="200"/>
    <n v="0"/>
    <n v="0"/>
    <n v="0"/>
    <n v="0"/>
    <n v="0"/>
    <n v="0"/>
    <n v="0"/>
  </r>
  <r>
    <x v="3"/>
    <x v="33"/>
    <x v="2"/>
    <x v="3"/>
    <n v="0"/>
    <n v="200"/>
    <n v="0"/>
    <n v="0"/>
    <n v="0"/>
    <n v="0"/>
    <n v="0"/>
    <n v="0"/>
    <n v="0"/>
  </r>
  <r>
    <x v="3"/>
    <x v="33"/>
    <x v="2"/>
    <x v="4"/>
    <n v="0"/>
    <n v="200"/>
    <n v="0"/>
    <n v="0"/>
    <n v="0"/>
    <n v="0"/>
    <n v="0"/>
    <n v="0"/>
    <n v="0"/>
  </r>
  <r>
    <x v="3"/>
    <x v="33"/>
    <x v="2"/>
    <x v="5"/>
    <n v="0"/>
    <n v="200"/>
    <n v="0"/>
    <n v="0"/>
    <n v="0"/>
    <n v="0"/>
    <n v="0"/>
    <n v="0"/>
    <n v="0"/>
  </r>
  <r>
    <x v="3"/>
    <x v="33"/>
    <x v="2"/>
    <x v="6"/>
    <n v="0"/>
    <n v="200"/>
    <n v="0"/>
    <n v="0"/>
    <n v="0"/>
    <n v="0"/>
    <n v="0"/>
    <n v="0"/>
    <n v="0"/>
  </r>
  <r>
    <x v="3"/>
    <x v="33"/>
    <x v="2"/>
    <x v="7"/>
    <n v="0"/>
    <n v="200"/>
    <n v="0"/>
    <n v="0"/>
    <n v="0"/>
    <n v="0"/>
    <n v="0"/>
    <n v="0"/>
    <n v="0"/>
  </r>
  <r>
    <x v="3"/>
    <x v="33"/>
    <x v="2"/>
    <x v="8"/>
    <n v="0"/>
    <n v="200"/>
    <n v="0"/>
    <n v="0"/>
    <n v="0"/>
    <n v="0"/>
    <n v="0"/>
    <n v="0"/>
    <n v="0"/>
  </r>
  <r>
    <x v="3"/>
    <x v="33"/>
    <x v="2"/>
    <x v="9"/>
    <n v="0"/>
    <n v="200"/>
    <n v="0"/>
    <n v="0"/>
    <n v="0"/>
    <n v="0"/>
    <n v="0"/>
    <n v="0"/>
    <n v="0"/>
  </r>
  <r>
    <x v="3"/>
    <x v="33"/>
    <x v="2"/>
    <x v="10"/>
    <n v="0"/>
    <n v="200"/>
    <n v="0"/>
    <n v="0"/>
    <n v="0"/>
    <n v="0"/>
    <n v="0"/>
    <n v="0"/>
    <n v="0"/>
  </r>
  <r>
    <x v="3"/>
    <x v="33"/>
    <x v="3"/>
    <x v="0"/>
    <n v="0"/>
    <n v="200"/>
    <n v="0"/>
    <n v="0"/>
    <n v="0"/>
    <n v="0"/>
    <n v="0"/>
    <n v="0"/>
    <n v="0"/>
  </r>
  <r>
    <x v="3"/>
    <x v="33"/>
    <x v="3"/>
    <x v="1"/>
    <n v="131.4"/>
    <n v="200"/>
    <n v="0"/>
    <n v="0.63888"/>
    <n v="0.20415"/>
    <n v="4.428E-2"/>
    <n v="0.30864999999999998"/>
    <n v="2.1295899999999999"/>
    <n v="0"/>
  </r>
  <r>
    <x v="3"/>
    <x v="33"/>
    <x v="3"/>
    <x v="2"/>
    <n v="0"/>
    <n v="200"/>
    <n v="0"/>
    <n v="0"/>
    <n v="0"/>
    <n v="0"/>
    <n v="0"/>
    <n v="0"/>
    <n v="0"/>
  </r>
  <r>
    <x v="3"/>
    <x v="33"/>
    <x v="3"/>
    <x v="3"/>
    <n v="0"/>
    <n v="200"/>
    <n v="0"/>
    <n v="0"/>
    <n v="0"/>
    <n v="0"/>
    <n v="0"/>
    <n v="0"/>
    <n v="0"/>
  </r>
  <r>
    <x v="3"/>
    <x v="33"/>
    <x v="3"/>
    <x v="4"/>
    <n v="0"/>
    <n v="200"/>
    <n v="0"/>
    <n v="0"/>
    <n v="0"/>
    <n v="0"/>
    <n v="0"/>
    <n v="0"/>
    <n v="0"/>
  </r>
  <r>
    <x v="3"/>
    <x v="33"/>
    <x v="3"/>
    <x v="5"/>
    <n v="0"/>
    <n v="200"/>
    <n v="0"/>
    <n v="0"/>
    <n v="0"/>
    <n v="0"/>
    <n v="0"/>
    <n v="0"/>
    <n v="0"/>
  </r>
  <r>
    <x v="3"/>
    <x v="33"/>
    <x v="3"/>
    <x v="6"/>
    <n v="0"/>
    <n v="200"/>
    <n v="0"/>
    <n v="0"/>
    <n v="0"/>
    <n v="0"/>
    <n v="0"/>
    <n v="0"/>
    <n v="0"/>
  </r>
  <r>
    <x v="3"/>
    <x v="33"/>
    <x v="3"/>
    <x v="7"/>
    <n v="0"/>
    <n v="200"/>
    <n v="0"/>
    <n v="0"/>
    <n v="0"/>
    <n v="0"/>
    <n v="0"/>
    <n v="0"/>
    <n v="0"/>
  </r>
  <r>
    <x v="3"/>
    <x v="33"/>
    <x v="3"/>
    <x v="8"/>
    <n v="0"/>
    <n v="200"/>
    <n v="0"/>
    <n v="0"/>
    <n v="0"/>
    <n v="0"/>
    <n v="0"/>
    <n v="0"/>
    <n v="0"/>
  </r>
  <r>
    <x v="3"/>
    <x v="33"/>
    <x v="3"/>
    <x v="9"/>
    <n v="0"/>
    <n v="200"/>
    <n v="0"/>
    <n v="0"/>
    <n v="0"/>
    <n v="0"/>
    <n v="0"/>
    <n v="0"/>
    <n v="0"/>
  </r>
  <r>
    <x v="3"/>
    <x v="33"/>
    <x v="3"/>
    <x v="10"/>
    <n v="0.02"/>
    <n v="200"/>
    <n v="0"/>
    <n v="1.1E-4"/>
    <n v="9.0000000000000006E-5"/>
    <n v="0"/>
    <n v="1.0000000000000001E-5"/>
    <n v="3.8000000000000002E-4"/>
    <n v="0"/>
  </r>
  <r>
    <x v="3"/>
    <x v="33"/>
    <x v="4"/>
    <x v="0"/>
    <n v="0"/>
    <n v="200"/>
    <n v="0"/>
    <n v="0"/>
    <n v="0"/>
    <n v="0"/>
    <n v="0"/>
    <n v="0"/>
    <n v="0"/>
  </r>
  <r>
    <x v="3"/>
    <x v="33"/>
    <x v="4"/>
    <x v="1"/>
    <n v="52.1"/>
    <n v="200"/>
    <n v="0"/>
    <n v="0.25330999999999998"/>
    <n v="7.689E-2"/>
    <n v="2.869E-2"/>
    <n v="3.0099999999999998E-2"/>
    <n v="0.84436"/>
    <n v="0"/>
  </r>
  <r>
    <x v="3"/>
    <x v="33"/>
    <x v="4"/>
    <x v="2"/>
    <n v="0"/>
    <n v="200"/>
    <n v="0"/>
    <n v="0"/>
    <n v="0"/>
    <n v="0"/>
    <n v="0"/>
    <n v="0"/>
    <n v="0"/>
  </r>
  <r>
    <x v="3"/>
    <x v="33"/>
    <x v="4"/>
    <x v="3"/>
    <n v="0"/>
    <n v="200"/>
    <n v="0"/>
    <n v="0"/>
    <n v="0"/>
    <n v="0"/>
    <n v="0"/>
    <n v="0"/>
    <n v="0"/>
  </r>
  <r>
    <x v="3"/>
    <x v="33"/>
    <x v="4"/>
    <x v="4"/>
    <n v="0"/>
    <n v="200"/>
    <n v="0"/>
    <n v="0"/>
    <n v="0"/>
    <n v="0"/>
    <n v="0"/>
    <n v="0"/>
    <n v="0"/>
  </r>
  <r>
    <x v="3"/>
    <x v="33"/>
    <x v="4"/>
    <x v="5"/>
    <n v="0"/>
    <n v="200"/>
    <n v="0"/>
    <n v="0"/>
    <n v="0"/>
    <n v="0"/>
    <n v="0"/>
    <n v="0"/>
    <n v="0"/>
  </r>
  <r>
    <x v="3"/>
    <x v="33"/>
    <x v="4"/>
    <x v="6"/>
    <n v="0.13"/>
    <n v="200"/>
    <n v="0"/>
    <n v="6.3000000000000003E-4"/>
    <n v="0"/>
    <n v="1.0000000000000001E-5"/>
    <n v="1.7000000000000001E-4"/>
    <n v="2.1099999999999999E-3"/>
    <n v="0"/>
  </r>
  <r>
    <x v="3"/>
    <x v="33"/>
    <x v="4"/>
    <x v="7"/>
    <n v="0"/>
    <n v="200"/>
    <n v="0"/>
    <n v="0"/>
    <n v="0"/>
    <n v="0"/>
    <n v="0"/>
    <n v="0"/>
    <n v="0"/>
  </r>
  <r>
    <x v="3"/>
    <x v="33"/>
    <x v="4"/>
    <x v="8"/>
    <n v="0"/>
    <n v="200"/>
    <n v="0"/>
    <n v="0"/>
    <n v="0"/>
    <n v="0"/>
    <n v="0"/>
    <n v="0"/>
    <n v="0"/>
  </r>
  <r>
    <x v="3"/>
    <x v="33"/>
    <x v="4"/>
    <x v="9"/>
    <n v="0"/>
    <n v="200"/>
    <n v="0"/>
    <n v="0"/>
    <n v="0"/>
    <n v="0"/>
    <n v="0"/>
    <n v="0"/>
    <n v="0"/>
  </r>
  <r>
    <x v="3"/>
    <x v="33"/>
    <x v="4"/>
    <x v="10"/>
    <n v="0"/>
    <n v="200"/>
    <n v="0"/>
    <n v="0"/>
    <n v="0"/>
    <n v="0"/>
    <n v="0"/>
    <n v="0"/>
    <n v="0"/>
  </r>
  <r>
    <x v="3"/>
    <x v="33"/>
    <x v="5"/>
    <x v="0"/>
    <n v="0"/>
    <n v="200"/>
    <n v="0"/>
    <n v="0"/>
    <n v="0"/>
    <n v="0"/>
    <n v="0"/>
    <n v="0"/>
    <n v="0"/>
  </r>
  <r>
    <x v="3"/>
    <x v="33"/>
    <x v="5"/>
    <x v="1"/>
    <n v="-0.01"/>
    <n v="200"/>
    <n v="0"/>
    <n v="-4.0000000000000003E-5"/>
    <n v="-1.0000000000000001E-5"/>
    <n v="0"/>
    <n v="-1.0000000000000001E-5"/>
    <n v="-1.2E-4"/>
    <n v="0"/>
  </r>
  <r>
    <x v="3"/>
    <x v="33"/>
    <x v="5"/>
    <x v="2"/>
    <n v="0"/>
    <n v="200"/>
    <n v="0"/>
    <n v="0"/>
    <n v="0"/>
    <n v="0"/>
    <n v="0"/>
    <n v="0"/>
    <n v="0"/>
  </r>
  <r>
    <x v="3"/>
    <x v="33"/>
    <x v="5"/>
    <x v="3"/>
    <n v="0"/>
    <n v="200"/>
    <n v="0"/>
    <n v="0"/>
    <n v="0"/>
    <n v="0"/>
    <n v="0"/>
    <n v="0"/>
    <n v="0"/>
  </r>
  <r>
    <x v="3"/>
    <x v="33"/>
    <x v="5"/>
    <x v="4"/>
    <n v="0"/>
    <n v="200"/>
    <n v="0"/>
    <n v="0"/>
    <n v="0"/>
    <n v="0"/>
    <n v="0"/>
    <n v="0"/>
    <n v="0"/>
  </r>
  <r>
    <x v="3"/>
    <x v="33"/>
    <x v="5"/>
    <x v="5"/>
    <n v="0"/>
    <n v="200"/>
    <n v="0"/>
    <n v="0"/>
    <n v="0"/>
    <n v="0"/>
    <n v="0"/>
    <n v="0"/>
    <n v="0"/>
  </r>
  <r>
    <x v="3"/>
    <x v="33"/>
    <x v="5"/>
    <x v="6"/>
    <n v="0"/>
    <n v="200"/>
    <n v="0"/>
    <n v="0"/>
    <n v="0"/>
    <n v="0"/>
    <n v="0"/>
    <n v="0"/>
    <n v="0"/>
  </r>
  <r>
    <x v="3"/>
    <x v="33"/>
    <x v="5"/>
    <x v="7"/>
    <n v="0"/>
    <n v="200"/>
    <n v="0"/>
    <n v="0"/>
    <n v="0"/>
    <n v="0"/>
    <n v="0"/>
    <n v="0"/>
    <n v="0"/>
  </r>
  <r>
    <x v="3"/>
    <x v="33"/>
    <x v="5"/>
    <x v="8"/>
    <n v="0"/>
    <n v="200"/>
    <n v="0"/>
    <n v="0"/>
    <n v="0"/>
    <n v="0"/>
    <n v="0"/>
    <n v="0"/>
    <n v="0"/>
  </r>
  <r>
    <x v="3"/>
    <x v="33"/>
    <x v="5"/>
    <x v="9"/>
    <n v="0"/>
    <n v="200"/>
    <n v="0"/>
    <n v="0"/>
    <n v="0"/>
    <n v="0"/>
    <n v="0"/>
    <n v="0"/>
    <n v="0"/>
  </r>
  <r>
    <x v="3"/>
    <x v="33"/>
    <x v="5"/>
    <x v="10"/>
    <n v="0"/>
    <n v="200"/>
    <n v="0"/>
    <n v="0"/>
    <n v="0"/>
    <n v="0"/>
    <n v="0"/>
    <n v="0"/>
    <n v="0"/>
  </r>
  <r>
    <x v="3"/>
    <x v="33"/>
    <x v="6"/>
    <x v="0"/>
    <n v="0"/>
    <n v="200"/>
    <n v="0"/>
    <n v="0"/>
    <n v="0"/>
    <n v="0"/>
    <n v="0"/>
    <n v="0"/>
    <n v="0"/>
  </r>
  <r>
    <x v="3"/>
    <x v="33"/>
    <x v="6"/>
    <x v="1"/>
    <n v="0"/>
    <n v="200"/>
    <n v="0"/>
    <n v="0"/>
    <n v="0"/>
    <n v="0"/>
    <n v="0"/>
    <n v="0"/>
    <n v="0"/>
  </r>
  <r>
    <x v="3"/>
    <x v="33"/>
    <x v="6"/>
    <x v="2"/>
    <n v="0"/>
    <n v="200"/>
    <n v="0"/>
    <n v="0"/>
    <n v="0"/>
    <n v="0"/>
    <n v="0"/>
    <n v="0"/>
    <n v="0"/>
  </r>
  <r>
    <x v="3"/>
    <x v="33"/>
    <x v="6"/>
    <x v="3"/>
    <n v="0"/>
    <n v="200"/>
    <n v="0"/>
    <n v="0"/>
    <n v="0"/>
    <n v="0"/>
    <n v="0"/>
    <n v="0"/>
    <n v="0"/>
  </r>
  <r>
    <x v="3"/>
    <x v="33"/>
    <x v="6"/>
    <x v="4"/>
    <n v="0"/>
    <n v="200"/>
    <n v="0"/>
    <n v="0"/>
    <n v="0"/>
    <n v="0"/>
    <n v="0"/>
    <n v="0"/>
    <n v="0"/>
  </r>
  <r>
    <x v="3"/>
    <x v="33"/>
    <x v="6"/>
    <x v="5"/>
    <n v="0"/>
    <n v="200"/>
    <n v="0"/>
    <n v="0"/>
    <n v="0"/>
    <n v="0"/>
    <n v="0"/>
    <n v="0"/>
    <n v="0"/>
  </r>
  <r>
    <x v="3"/>
    <x v="33"/>
    <x v="6"/>
    <x v="6"/>
    <n v="0"/>
    <n v="200"/>
    <n v="0"/>
    <n v="0"/>
    <n v="0"/>
    <n v="0"/>
    <n v="0"/>
    <n v="0"/>
    <n v="0"/>
  </r>
  <r>
    <x v="3"/>
    <x v="33"/>
    <x v="6"/>
    <x v="7"/>
    <n v="0"/>
    <n v="200"/>
    <n v="0"/>
    <n v="0"/>
    <n v="0"/>
    <n v="0"/>
    <n v="0"/>
    <n v="0"/>
    <n v="0"/>
  </r>
  <r>
    <x v="3"/>
    <x v="33"/>
    <x v="6"/>
    <x v="8"/>
    <n v="0"/>
    <n v="200"/>
    <n v="0"/>
    <n v="0"/>
    <n v="0"/>
    <n v="0"/>
    <n v="0"/>
    <n v="0"/>
    <n v="0"/>
  </r>
  <r>
    <x v="3"/>
    <x v="33"/>
    <x v="6"/>
    <x v="9"/>
    <n v="0"/>
    <n v="200"/>
    <n v="0"/>
    <n v="0"/>
    <n v="0"/>
    <n v="0"/>
    <n v="0"/>
    <n v="0"/>
    <n v="0"/>
  </r>
  <r>
    <x v="3"/>
    <x v="33"/>
    <x v="6"/>
    <x v="10"/>
    <n v="0"/>
    <n v="200"/>
    <n v="0"/>
    <n v="0"/>
    <n v="0"/>
    <n v="0"/>
    <n v="0"/>
    <n v="0"/>
    <n v="0"/>
  </r>
  <r>
    <x v="3"/>
    <x v="33"/>
    <x v="7"/>
    <x v="0"/>
    <n v="0"/>
    <n v="200"/>
    <n v="0"/>
    <n v="0"/>
    <n v="0"/>
    <n v="0"/>
    <n v="0"/>
    <n v="0"/>
    <n v="0"/>
  </r>
  <r>
    <x v="3"/>
    <x v="33"/>
    <x v="7"/>
    <x v="1"/>
    <n v="0"/>
    <n v="200"/>
    <n v="0"/>
    <n v="0"/>
    <n v="0"/>
    <n v="0"/>
    <n v="0"/>
    <n v="0"/>
    <n v="0"/>
  </r>
  <r>
    <x v="3"/>
    <x v="33"/>
    <x v="7"/>
    <x v="2"/>
    <n v="0"/>
    <n v="200"/>
    <n v="0"/>
    <n v="0"/>
    <n v="0"/>
    <n v="0"/>
    <n v="0"/>
    <n v="0"/>
    <n v="0"/>
  </r>
  <r>
    <x v="3"/>
    <x v="33"/>
    <x v="7"/>
    <x v="3"/>
    <n v="0"/>
    <n v="200"/>
    <n v="0"/>
    <n v="0"/>
    <n v="0"/>
    <n v="0"/>
    <n v="0"/>
    <n v="0"/>
    <n v="0"/>
  </r>
  <r>
    <x v="3"/>
    <x v="33"/>
    <x v="7"/>
    <x v="4"/>
    <n v="0"/>
    <n v="200"/>
    <n v="0"/>
    <n v="0"/>
    <n v="0"/>
    <n v="0"/>
    <n v="0"/>
    <n v="0"/>
    <n v="0"/>
  </r>
  <r>
    <x v="3"/>
    <x v="33"/>
    <x v="7"/>
    <x v="5"/>
    <n v="0"/>
    <n v="200"/>
    <n v="0"/>
    <n v="0"/>
    <n v="0"/>
    <n v="0"/>
    <n v="0"/>
    <n v="0"/>
    <n v="0"/>
  </r>
  <r>
    <x v="3"/>
    <x v="33"/>
    <x v="7"/>
    <x v="6"/>
    <n v="0"/>
    <n v="200"/>
    <n v="0"/>
    <n v="0"/>
    <n v="0"/>
    <n v="0"/>
    <n v="0"/>
    <n v="0"/>
    <n v="0"/>
  </r>
  <r>
    <x v="3"/>
    <x v="33"/>
    <x v="7"/>
    <x v="7"/>
    <n v="0"/>
    <n v="200"/>
    <n v="0"/>
    <n v="0"/>
    <n v="0"/>
    <n v="0"/>
    <n v="0"/>
    <n v="0"/>
    <n v="0"/>
  </r>
  <r>
    <x v="3"/>
    <x v="33"/>
    <x v="7"/>
    <x v="8"/>
    <n v="0"/>
    <n v="200"/>
    <n v="0"/>
    <n v="0"/>
    <n v="0"/>
    <n v="0"/>
    <n v="0"/>
    <n v="0"/>
    <n v="0"/>
  </r>
  <r>
    <x v="3"/>
    <x v="33"/>
    <x v="7"/>
    <x v="9"/>
    <n v="0"/>
    <n v="200"/>
    <n v="0"/>
    <n v="0"/>
    <n v="0"/>
    <n v="0"/>
    <n v="0"/>
    <n v="0"/>
    <n v="0"/>
  </r>
  <r>
    <x v="3"/>
    <x v="33"/>
    <x v="7"/>
    <x v="10"/>
    <n v="0"/>
    <n v="200"/>
    <n v="0"/>
    <n v="0"/>
    <n v="0"/>
    <n v="0"/>
    <n v="0"/>
    <n v="0"/>
    <n v="0"/>
  </r>
  <r>
    <x v="3"/>
    <x v="33"/>
    <x v="8"/>
    <x v="0"/>
    <n v="0"/>
    <n v="200"/>
    <n v="0"/>
    <n v="0"/>
    <n v="0"/>
    <n v="0"/>
    <n v="0"/>
    <n v="0"/>
    <n v="0"/>
  </r>
  <r>
    <x v="3"/>
    <x v="33"/>
    <x v="8"/>
    <x v="1"/>
    <n v="29.21"/>
    <n v="200"/>
    <n v="0"/>
    <n v="0.14199999999999999"/>
    <n v="0.1057"/>
    <n v="5.1999999999999998E-3"/>
    <n v="1.8380000000000001E-2"/>
    <n v="0.47332999999999997"/>
    <n v="0"/>
  </r>
  <r>
    <x v="3"/>
    <x v="33"/>
    <x v="8"/>
    <x v="2"/>
    <n v="0"/>
    <n v="200"/>
    <n v="0"/>
    <n v="0"/>
    <n v="0"/>
    <n v="0"/>
    <n v="0"/>
    <n v="0"/>
    <n v="0"/>
  </r>
  <r>
    <x v="3"/>
    <x v="33"/>
    <x v="8"/>
    <x v="3"/>
    <n v="0"/>
    <n v="200"/>
    <n v="0"/>
    <n v="0"/>
    <n v="0"/>
    <n v="0"/>
    <n v="0"/>
    <n v="0"/>
    <n v="0"/>
  </r>
  <r>
    <x v="3"/>
    <x v="33"/>
    <x v="8"/>
    <x v="4"/>
    <n v="0"/>
    <n v="200"/>
    <n v="0"/>
    <n v="0"/>
    <n v="0"/>
    <n v="0"/>
    <n v="0"/>
    <n v="0"/>
    <n v="0"/>
  </r>
  <r>
    <x v="3"/>
    <x v="33"/>
    <x v="8"/>
    <x v="5"/>
    <n v="0"/>
    <n v="200"/>
    <n v="0"/>
    <n v="0"/>
    <n v="0"/>
    <n v="0"/>
    <n v="0"/>
    <n v="0"/>
    <n v="0"/>
  </r>
  <r>
    <x v="3"/>
    <x v="33"/>
    <x v="8"/>
    <x v="6"/>
    <n v="47.22"/>
    <n v="200"/>
    <n v="0"/>
    <n v="0.22958000000000001"/>
    <n v="0"/>
    <n v="7.1440000000000003E-2"/>
    <n v="8.949E-2"/>
    <n v="0.76527000000000001"/>
    <n v="0"/>
  </r>
  <r>
    <x v="3"/>
    <x v="33"/>
    <x v="8"/>
    <x v="7"/>
    <n v="0"/>
    <n v="200"/>
    <n v="0"/>
    <n v="0"/>
    <n v="0"/>
    <n v="0"/>
    <n v="0"/>
    <n v="0"/>
    <n v="0"/>
  </r>
  <r>
    <x v="3"/>
    <x v="33"/>
    <x v="8"/>
    <x v="8"/>
    <n v="0"/>
    <n v="200"/>
    <n v="0"/>
    <n v="0"/>
    <n v="0"/>
    <n v="0"/>
    <n v="0"/>
    <n v="0"/>
    <n v="0"/>
  </r>
  <r>
    <x v="3"/>
    <x v="33"/>
    <x v="8"/>
    <x v="9"/>
    <n v="0"/>
    <n v="200"/>
    <n v="0"/>
    <n v="0"/>
    <n v="0"/>
    <n v="0"/>
    <n v="0"/>
    <n v="0"/>
    <n v="0"/>
  </r>
  <r>
    <x v="3"/>
    <x v="33"/>
    <x v="8"/>
    <x v="10"/>
    <n v="0"/>
    <n v="200"/>
    <n v="0"/>
    <n v="0"/>
    <n v="0"/>
    <n v="0"/>
    <n v="0"/>
    <n v="0"/>
    <n v="0"/>
  </r>
  <r>
    <x v="3"/>
    <x v="34"/>
    <x v="0"/>
    <x v="0"/>
    <n v="0"/>
    <n v="200"/>
    <n v="0"/>
    <n v="0"/>
    <n v="0"/>
    <n v="0"/>
    <n v="0"/>
    <n v="0"/>
    <n v="0"/>
  </r>
  <r>
    <x v="3"/>
    <x v="34"/>
    <x v="0"/>
    <x v="1"/>
    <n v="0"/>
    <n v="200"/>
    <n v="0"/>
    <n v="0"/>
    <n v="0"/>
    <n v="0"/>
    <n v="0"/>
    <n v="0"/>
    <n v="0"/>
  </r>
  <r>
    <x v="3"/>
    <x v="34"/>
    <x v="0"/>
    <x v="2"/>
    <n v="0"/>
    <n v="200"/>
    <n v="0"/>
    <n v="0"/>
    <n v="0"/>
    <n v="0"/>
    <n v="0"/>
    <n v="0"/>
    <n v="0"/>
  </r>
  <r>
    <x v="3"/>
    <x v="34"/>
    <x v="0"/>
    <x v="3"/>
    <n v="0"/>
    <n v="200"/>
    <n v="0"/>
    <n v="0"/>
    <n v="0"/>
    <n v="0"/>
    <n v="0"/>
    <n v="0"/>
    <n v="0"/>
  </r>
  <r>
    <x v="3"/>
    <x v="34"/>
    <x v="0"/>
    <x v="4"/>
    <n v="0"/>
    <n v="200"/>
    <n v="0"/>
    <n v="0"/>
    <n v="0"/>
    <n v="0"/>
    <n v="0"/>
    <n v="0"/>
    <n v="0"/>
  </r>
  <r>
    <x v="3"/>
    <x v="34"/>
    <x v="0"/>
    <x v="5"/>
    <n v="0"/>
    <n v="200"/>
    <n v="0"/>
    <n v="0"/>
    <n v="0"/>
    <n v="0"/>
    <n v="0"/>
    <n v="0"/>
    <n v="0"/>
  </r>
  <r>
    <x v="3"/>
    <x v="34"/>
    <x v="0"/>
    <x v="6"/>
    <n v="0"/>
    <n v="200"/>
    <n v="0"/>
    <n v="0"/>
    <n v="0"/>
    <n v="0"/>
    <n v="0"/>
    <n v="0"/>
    <n v="0"/>
  </r>
  <r>
    <x v="3"/>
    <x v="34"/>
    <x v="0"/>
    <x v="7"/>
    <n v="0"/>
    <n v="200"/>
    <n v="0"/>
    <n v="0"/>
    <n v="0"/>
    <n v="0"/>
    <n v="0"/>
    <n v="0"/>
    <n v="0"/>
  </r>
  <r>
    <x v="3"/>
    <x v="34"/>
    <x v="0"/>
    <x v="8"/>
    <n v="0"/>
    <n v="200"/>
    <n v="0"/>
    <n v="0"/>
    <n v="0"/>
    <n v="0"/>
    <n v="0"/>
    <n v="0"/>
    <n v="0"/>
  </r>
  <r>
    <x v="3"/>
    <x v="34"/>
    <x v="0"/>
    <x v="9"/>
    <n v="0"/>
    <n v="200"/>
    <n v="0"/>
    <n v="0"/>
    <n v="0"/>
    <n v="0"/>
    <n v="0"/>
    <n v="0"/>
    <n v="0"/>
  </r>
  <r>
    <x v="3"/>
    <x v="34"/>
    <x v="0"/>
    <x v="10"/>
    <n v="0"/>
    <n v="200"/>
    <n v="0"/>
    <n v="0"/>
    <n v="0"/>
    <n v="0"/>
    <n v="0"/>
    <n v="0"/>
    <n v="0"/>
  </r>
  <r>
    <x v="3"/>
    <x v="34"/>
    <x v="1"/>
    <x v="0"/>
    <n v="0"/>
    <n v="200"/>
    <n v="0"/>
    <n v="-2.0000000000000002E-5"/>
    <n v="-1.0000000000000001E-5"/>
    <n v="0"/>
    <n v="-1.0000000000000001E-5"/>
    <n v="-8.0000000000000007E-5"/>
    <n v="0"/>
  </r>
  <r>
    <x v="3"/>
    <x v="34"/>
    <x v="1"/>
    <x v="1"/>
    <n v="1.58"/>
    <n v="200"/>
    <n v="0"/>
    <n v="7.6800000000000002E-3"/>
    <n v="1.98E-3"/>
    <n v="1.2600000000000001E-3"/>
    <n v="4.9100000000000003E-3"/>
    <n v="2.5579999999999999E-2"/>
    <n v="0"/>
  </r>
  <r>
    <x v="3"/>
    <x v="34"/>
    <x v="1"/>
    <x v="2"/>
    <n v="0"/>
    <n v="200"/>
    <n v="0"/>
    <n v="0"/>
    <n v="0"/>
    <n v="0"/>
    <n v="0"/>
    <n v="0"/>
    <n v="0"/>
  </r>
  <r>
    <x v="3"/>
    <x v="34"/>
    <x v="1"/>
    <x v="3"/>
    <n v="0"/>
    <n v="200"/>
    <n v="0"/>
    <n v="0"/>
    <n v="0"/>
    <n v="0"/>
    <n v="0"/>
    <n v="0"/>
    <n v="0"/>
  </r>
  <r>
    <x v="3"/>
    <x v="34"/>
    <x v="1"/>
    <x v="4"/>
    <n v="0"/>
    <n v="200"/>
    <n v="0"/>
    <n v="0"/>
    <n v="0"/>
    <n v="0"/>
    <n v="0"/>
    <n v="0"/>
    <n v="0"/>
  </r>
  <r>
    <x v="3"/>
    <x v="34"/>
    <x v="1"/>
    <x v="5"/>
    <n v="0"/>
    <n v="200"/>
    <n v="0"/>
    <n v="0"/>
    <n v="0"/>
    <n v="0"/>
    <n v="0"/>
    <n v="0"/>
    <n v="0"/>
  </r>
  <r>
    <x v="3"/>
    <x v="34"/>
    <x v="1"/>
    <x v="6"/>
    <n v="0"/>
    <n v="200"/>
    <n v="0"/>
    <n v="0"/>
    <n v="0"/>
    <n v="0"/>
    <n v="0"/>
    <n v="0"/>
    <n v="0"/>
  </r>
  <r>
    <x v="3"/>
    <x v="34"/>
    <x v="1"/>
    <x v="7"/>
    <n v="0"/>
    <n v="200"/>
    <n v="0"/>
    <n v="0"/>
    <n v="0"/>
    <n v="0"/>
    <n v="0"/>
    <n v="0"/>
    <n v="0"/>
  </r>
  <r>
    <x v="3"/>
    <x v="34"/>
    <x v="1"/>
    <x v="8"/>
    <n v="0"/>
    <n v="200"/>
    <n v="0"/>
    <n v="0"/>
    <n v="0"/>
    <n v="0"/>
    <n v="0"/>
    <n v="0"/>
    <n v="0"/>
  </r>
  <r>
    <x v="3"/>
    <x v="34"/>
    <x v="1"/>
    <x v="9"/>
    <n v="0"/>
    <n v="200"/>
    <n v="0"/>
    <n v="0"/>
    <n v="0"/>
    <n v="0"/>
    <n v="0"/>
    <n v="0"/>
    <n v="0"/>
  </r>
  <r>
    <x v="3"/>
    <x v="34"/>
    <x v="1"/>
    <x v="10"/>
    <n v="0"/>
    <n v="200"/>
    <n v="0"/>
    <n v="0"/>
    <n v="0"/>
    <n v="0"/>
    <n v="0"/>
    <n v="0"/>
    <n v="0"/>
  </r>
  <r>
    <x v="3"/>
    <x v="34"/>
    <x v="2"/>
    <x v="0"/>
    <n v="0"/>
    <n v="200"/>
    <n v="0"/>
    <n v="0"/>
    <n v="0"/>
    <n v="0"/>
    <n v="0"/>
    <n v="0"/>
    <n v="0"/>
  </r>
  <r>
    <x v="3"/>
    <x v="34"/>
    <x v="2"/>
    <x v="1"/>
    <n v="95.38"/>
    <n v="200"/>
    <n v="0"/>
    <n v="0.46373999999999999"/>
    <n v="0.14229"/>
    <n v="9.1980000000000006E-2"/>
    <n v="0.30820999999999998"/>
    <n v="1.5458000000000001"/>
    <n v="0"/>
  </r>
  <r>
    <x v="3"/>
    <x v="34"/>
    <x v="2"/>
    <x v="2"/>
    <n v="0"/>
    <n v="200"/>
    <n v="0"/>
    <n v="0"/>
    <n v="0"/>
    <n v="0"/>
    <n v="0"/>
    <n v="0"/>
    <n v="0"/>
  </r>
  <r>
    <x v="3"/>
    <x v="34"/>
    <x v="2"/>
    <x v="3"/>
    <n v="0"/>
    <n v="200"/>
    <n v="0"/>
    <n v="0"/>
    <n v="0"/>
    <n v="0"/>
    <n v="0"/>
    <n v="0"/>
    <n v="0"/>
  </r>
  <r>
    <x v="3"/>
    <x v="34"/>
    <x v="2"/>
    <x v="4"/>
    <n v="0"/>
    <n v="200"/>
    <n v="0"/>
    <n v="0"/>
    <n v="0"/>
    <n v="0"/>
    <n v="0"/>
    <n v="0"/>
    <n v="0"/>
  </r>
  <r>
    <x v="3"/>
    <x v="34"/>
    <x v="2"/>
    <x v="5"/>
    <n v="0"/>
    <n v="200"/>
    <n v="0"/>
    <n v="0"/>
    <n v="0"/>
    <n v="0"/>
    <n v="0"/>
    <n v="0"/>
    <n v="0"/>
  </r>
  <r>
    <x v="3"/>
    <x v="34"/>
    <x v="2"/>
    <x v="6"/>
    <n v="0"/>
    <n v="200"/>
    <n v="0"/>
    <n v="0"/>
    <n v="0"/>
    <n v="0"/>
    <n v="0"/>
    <n v="0"/>
    <n v="0"/>
  </r>
  <r>
    <x v="3"/>
    <x v="34"/>
    <x v="2"/>
    <x v="7"/>
    <n v="0"/>
    <n v="200"/>
    <n v="0"/>
    <n v="0"/>
    <n v="0"/>
    <n v="0"/>
    <n v="0"/>
    <n v="0"/>
    <n v="0"/>
  </r>
  <r>
    <x v="3"/>
    <x v="34"/>
    <x v="2"/>
    <x v="8"/>
    <n v="0"/>
    <n v="200"/>
    <n v="0"/>
    <n v="0"/>
    <n v="0"/>
    <n v="0"/>
    <n v="0"/>
    <n v="0"/>
    <n v="0"/>
  </r>
  <r>
    <x v="3"/>
    <x v="34"/>
    <x v="2"/>
    <x v="9"/>
    <n v="0"/>
    <n v="200"/>
    <n v="0"/>
    <n v="0"/>
    <n v="0"/>
    <n v="0"/>
    <n v="0"/>
    <n v="0"/>
    <n v="0"/>
  </r>
  <r>
    <x v="3"/>
    <x v="34"/>
    <x v="2"/>
    <x v="10"/>
    <n v="0"/>
    <n v="200"/>
    <n v="0"/>
    <n v="0"/>
    <n v="0"/>
    <n v="0"/>
    <n v="0"/>
    <n v="0"/>
    <n v="0"/>
  </r>
  <r>
    <x v="3"/>
    <x v="34"/>
    <x v="3"/>
    <x v="0"/>
    <n v="0"/>
    <n v="200"/>
    <n v="0"/>
    <n v="0"/>
    <n v="0"/>
    <n v="0"/>
    <n v="0"/>
    <n v="0"/>
    <n v="0"/>
  </r>
  <r>
    <x v="3"/>
    <x v="34"/>
    <x v="3"/>
    <x v="1"/>
    <n v="131.4"/>
    <n v="200"/>
    <n v="0"/>
    <n v="0.63888"/>
    <n v="0.20415"/>
    <n v="4.428E-2"/>
    <n v="0.30864999999999998"/>
    <n v="2.1295899999999999"/>
    <n v="0"/>
  </r>
  <r>
    <x v="3"/>
    <x v="34"/>
    <x v="3"/>
    <x v="2"/>
    <n v="0"/>
    <n v="200"/>
    <n v="0"/>
    <n v="0"/>
    <n v="0"/>
    <n v="0"/>
    <n v="0"/>
    <n v="0"/>
    <n v="0"/>
  </r>
  <r>
    <x v="3"/>
    <x v="34"/>
    <x v="3"/>
    <x v="3"/>
    <n v="0"/>
    <n v="200"/>
    <n v="0"/>
    <n v="0"/>
    <n v="0"/>
    <n v="0"/>
    <n v="0"/>
    <n v="0"/>
    <n v="0"/>
  </r>
  <r>
    <x v="3"/>
    <x v="34"/>
    <x v="3"/>
    <x v="4"/>
    <n v="0"/>
    <n v="200"/>
    <n v="0"/>
    <n v="0"/>
    <n v="0"/>
    <n v="0"/>
    <n v="0"/>
    <n v="0"/>
    <n v="0"/>
  </r>
  <r>
    <x v="3"/>
    <x v="34"/>
    <x v="3"/>
    <x v="5"/>
    <n v="0"/>
    <n v="200"/>
    <n v="0"/>
    <n v="0"/>
    <n v="0"/>
    <n v="0"/>
    <n v="0"/>
    <n v="0"/>
    <n v="0"/>
  </r>
  <r>
    <x v="3"/>
    <x v="34"/>
    <x v="3"/>
    <x v="6"/>
    <n v="0"/>
    <n v="200"/>
    <n v="0"/>
    <n v="0"/>
    <n v="0"/>
    <n v="0"/>
    <n v="0"/>
    <n v="0"/>
    <n v="0"/>
  </r>
  <r>
    <x v="3"/>
    <x v="34"/>
    <x v="3"/>
    <x v="7"/>
    <n v="0"/>
    <n v="200"/>
    <n v="0"/>
    <n v="0"/>
    <n v="0"/>
    <n v="0"/>
    <n v="0"/>
    <n v="0"/>
    <n v="0"/>
  </r>
  <r>
    <x v="3"/>
    <x v="34"/>
    <x v="3"/>
    <x v="8"/>
    <n v="0"/>
    <n v="200"/>
    <n v="0"/>
    <n v="0"/>
    <n v="0"/>
    <n v="0"/>
    <n v="0"/>
    <n v="0"/>
    <n v="0"/>
  </r>
  <r>
    <x v="3"/>
    <x v="34"/>
    <x v="3"/>
    <x v="9"/>
    <n v="0"/>
    <n v="200"/>
    <n v="0"/>
    <n v="0"/>
    <n v="0"/>
    <n v="0"/>
    <n v="0"/>
    <n v="0"/>
    <n v="0"/>
  </r>
  <r>
    <x v="3"/>
    <x v="34"/>
    <x v="3"/>
    <x v="10"/>
    <n v="0.02"/>
    <n v="200"/>
    <n v="0"/>
    <n v="1.1E-4"/>
    <n v="9.0000000000000006E-5"/>
    <n v="0"/>
    <n v="1.0000000000000001E-5"/>
    <n v="3.8000000000000002E-4"/>
    <n v="0"/>
  </r>
  <r>
    <x v="3"/>
    <x v="34"/>
    <x v="4"/>
    <x v="0"/>
    <n v="0"/>
    <n v="200"/>
    <n v="0"/>
    <n v="0"/>
    <n v="0"/>
    <n v="0"/>
    <n v="0"/>
    <n v="0"/>
    <n v="0"/>
  </r>
  <r>
    <x v="3"/>
    <x v="34"/>
    <x v="4"/>
    <x v="1"/>
    <n v="52.1"/>
    <n v="200"/>
    <n v="0"/>
    <n v="0.25330999999999998"/>
    <n v="7.689E-2"/>
    <n v="2.869E-2"/>
    <n v="3.0099999999999998E-2"/>
    <n v="0.84436"/>
    <n v="0"/>
  </r>
  <r>
    <x v="3"/>
    <x v="34"/>
    <x v="4"/>
    <x v="2"/>
    <n v="0"/>
    <n v="200"/>
    <n v="0"/>
    <n v="0"/>
    <n v="0"/>
    <n v="0"/>
    <n v="0"/>
    <n v="0"/>
    <n v="0"/>
  </r>
  <r>
    <x v="3"/>
    <x v="34"/>
    <x v="4"/>
    <x v="3"/>
    <n v="0"/>
    <n v="200"/>
    <n v="0"/>
    <n v="0"/>
    <n v="0"/>
    <n v="0"/>
    <n v="0"/>
    <n v="0"/>
    <n v="0"/>
  </r>
  <r>
    <x v="3"/>
    <x v="34"/>
    <x v="4"/>
    <x v="4"/>
    <n v="0"/>
    <n v="200"/>
    <n v="0"/>
    <n v="0"/>
    <n v="0"/>
    <n v="0"/>
    <n v="0"/>
    <n v="0"/>
    <n v="0"/>
  </r>
  <r>
    <x v="3"/>
    <x v="34"/>
    <x v="4"/>
    <x v="5"/>
    <n v="0"/>
    <n v="200"/>
    <n v="0"/>
    <n v="0"/>
    <n v="0"/>
    <n v="0"/>
    <n v="0"/>
    <n v="0"/>
    <n v="0"/>
  </r>
  <r>
    <x v="3"/>
    <x v="34"/>
    <x v="4"/>
    <x v="6"/>
    <n v="0.13"/>
    <n v="200"/>
    <n v="0"/>
    <n v="6.3000000000000003E-4"/>
    <n v="0"/>
    <n v="1.0000000000000001E-5"/>
    <n v="1.7000000000000001E-4"/>
    <n v="2.1099999999999999E-3"/>
    <n v="0"/>
  </r>
  <r>
    <x v="3"/>
    <x v="34"/>
    <x v="4"/>
    <x v="7"/>
    <n v="0"/>
    <n v="200"/>
    <n v="0"/>
    <n v="0"/>
    <n v="0"/>
    <n v="0"/>
    <n v="0"/>
    <n v="0"/>
    <n v="0"/>
  </r>
  <r>
    <x v="3"/>
    <x v="34"/>
    <x v="4"/>
    <x v="8"/>
    <n v="0"/>
    <n v="200"/>
    <n v="0"/>
    <n v="0"/>
    <n v="0"/>
    <n v="0"/>
    <n v="0"/>
    <n v="0"/>
    <n v="0"/>
  </r>
  <r>
    <x v="3"/>
    <x v="34"/>
    <x v="4"/>
    <x v="9"/>
    <n v="0"/>
    <n v="200"/>
    <n v="0"/>
    <n v="0"/>
    <n v="0"/>
    <n v="0"/>
    <n v="0"/>
    <n v="0"/>
    <n v="0"/>
  </r>
  <r>
    <x v="3"/>
    <x v="34"/>
    <x v="4"/>
    <x v="10"/>
    <n v="0"/>
    <n v="200"/>
    <n v="0"/>
    <n v="0"/>
    <n v="0"/>
    <n v="0"/>
    <n v="0"/>
    <n v="0"/>
    <n v="0"/>
  </r>
  <r>
    <x v="3"/>
    <x v="34"/>
    <x v="5"/>
    <x v="0"/>
    <n v="0"/>
    <n v="200"/>
    <n v="0"/>
    <n v="0"/>
    <n v="0"/>
    <n v="0"/>
    <n v="0"/>
    <n v="0"/>
    <n v="0"/>
  </r>
  <r>
    <x v="3"/>
    <x v="34"/>
    <x v="5"/>
    <x v="1"/>
    <n v="-0.01"/>
    <n v="200"/>
    <n v="0"/>
    <n v="-4.0000000000000003E-5"/>
    <n v="-1.0000000000000001E-5"/>
    <n v="0"/>
    <n v="-1.0000000000000001E-5"/>
    <n v="-1.2E-4"/>
    <n v="0"/>
  </r>
  <r>
    <x v="3"/>
    <x v="34"/>
    <x v="5"/>
    <x v="2"/>
    <n v="0"/>
    <n v="200"/>
    <n v="0"/>
    <n v="0"/>
    <n v="0"/>
    <n v="0"/>
    <n v="0"/>
    <n v="0"/>
    <n v="0"/>
  </r>
  <r>
    <x v="3"/>
    <x v="34"/>
    <x v="5"/>
    <x v="3"/>
    <n v="0"/>
    <n v="200"/>
    <n v="0"/>
    <n v="0"/>
    <n v="0"/>
    <n v="0"/>
    <n v="0"/>
    <n v="0"/>
    <n v="0"/>
  </r>
  <r>
    <x v="3"/>
    <x v="34"/>
    <x v="5"/>
    <x v="4"/>
    <n v="0"/>
    <n v="200"/>
    <n v="0"/>
    <n v="0"/>
    <n v="0"/>
    <n v="0"/>
    <n v="0"/>
    <n v="0"/>
    <n v="0"/>
  </r>
  <r>
    <x v="3"/>
    <x v="34"/>
    <x v="5"/>
    <x v="5"/>
    <n v="0"/>
    <n v="200"/>
    <n v="0"/>
    <n v="0"/>
    <n v="0"/>
    <n v="0"/>
    <n v="0"/>
    <n v="0"/>
    <n v="0"/>
  </r>
  <r>
    <x v="3"/>
    <x v="34"/>
    <x v="5"/>
    <x v="6"/>
    <n v="0"/>
    <n v="200"/>
    <n v="0"/>
    <n v="0"/>
    <n v="0"/>
    <n v="0"/>
    <n v="0"/>
    <n v="0"/>
    <n v="0"/>
  </r>
  <r>
    <x v="3"/>
    <x v="34"/>
    <x v="5"/>
    <x v="7"/>
    <n v="0"/>
    <n v="200"/>
    <n v="0"/>
    <n v="0"/>
    <n v="0"/>
    <n v="0"/>
    <n v="0"/>
    <n v="0"/>
    <n v="0"/>
  </r>
  <r>
    <x v="3"/>
    <x v="34"/>
    <x v="5"/>
    <x v="8"/>
    <n v="0"/>
    <n v="200"/>
    <n v="0"/>
    <n v="0"/>
    <n v="0"/>
    <n v="0"/>
    <n v="0"/>
    <n v="0"/>
    <n v="0"/>
  </r>
  <r>
    <x v="3"/>
    <x v="34"/>
    <x v="5"/>
    <x v="9"/>
    <n v="0"/>
    <n v="200"/>
    <n v="0"/>
    <n v="0"/>
    <n v="0"/>
    <n v="0"/>
    <n v="0"/>
    <n v="0"/>
    <n v="0"/>
  </r>
  <r>
    <x v="3"/>
    <x v="34"/>
    <x v="5"/>
    <x v="10"/>
    <n v="0"/>
    <n v="200"/>
    <n v="0"/>
    <n v="0"/>
    <n v="0"/>
    <n v="0"/>
    <n v="0"/>
    <n v="0"/>
    <n v="0"/>
  </r>
  <r>
    <x v="3"/>
    <x v="34"/>
    <x v="6"/>
    <x v="0"/>
    <n v="0"/>
    <n v="200"/>
    <n v="0"/>
    <n v="0"/>
    <n v="0"/>
    <n v="0"/>
    <n v="0"/>
    <n v="0"/>
    <n v="0"/>
  </r>
  <r>
    <x v="3"/>
    <x v="34"/>
    <x v="6"/>
    <x v="1"/>
    <n v="0"/>
    <n v="200"/>
    <n v="0"/>
    <n v="0"/>
    <n v="0"/>
    <n v="0"/>
    <n v="0"/>
    <n v="0"/>
    <n v="0"/>
  </r>
  <r>
    <x v="3"/>
    <x v="34"/>
    <x v="6"/>
    <x v="2"/>
    <n v="0"/>
    <n v="200"/>
    <n v="0"/>
    <n v="0"/>
    <n v="0"/>
    <n v="0"/>
    <n v="0"/>
    <n v="0"/>
    <n v="0"/>
  </r>
  <r>
    <x v="3"/>
    <x v="34"/>
    <x v="6"/>
    <x v="3"/>
    <n v="0"/>
    <n v="200"/>
    <n v="0"/>
    <n v="0"/>
    <n v="0"/>
    <n v="0"/>
    <n v="0"/>
    <n v="0"/>
    <n v="0"/>
  </r>
  <r>
    <x v="3"/>
    <x v="34"/>
    <x v="6"/>
    <x v="4"/>
    <n v="0"/>
    <n v="200"/>
    <n v="0"/>
    <n v="0"/>
    <n v="0"/>
    <n v="0"/>
    <n v="0"/>
    <n v="0"/>
    <n v="0"/>
  </r>
  <r>
    <x v="3"/>
    <x v="34"/>
    <x v="6"/>
    <x v="5"/>
    <n v="0"/>
    <n v="200"/>
    <n v="0"/>
    <n v="0"/>
    <n v="0"/>
    <n v="0"/>
    <n v="0"/>
    <n v="0"/>
    <n v="0"/>
  </r>
  <r>
    <x v="3"/>
    <x v="34"/>
    <x v="6"/>
    <x v="6"/>
    <n v="0"/>
    <n v="200"/>
    <n v="0"/>
    <n v="0"/>
    <n v="0"/>
    <n v="0"/>
    <n v="0"/>
    <n v="0"/>
    <n v="0"/>
  </r>
  <r>
    <x v="3"/>
    <x v="34"/>
    <x v="6"/>
    <x v="7"/>
    <n v="0"/>
    <n v="200"/>
    <n v="0"/>
    <n v="0"/>
    <n v="0"/>
    <n v="0"/>
    <n v="0"/>
    <n v="0"/>
    <n v="0"/>
  </r>
  <r>
    <x v="3"/>
    <x v="34"/>
    <x v="6"/>
    <x v="8"/>
    <n v="0"/>
    <n v="200"/>
    <n v="0"/>
    <n v="0"/>
    <n v="0"/>
    <n v="0"/>
    <n v="0"/>
    <n v="0"/>
    <n v="0"/>
  </r>
  <r>
    <x v="3"/>
    <x v="34"/>
    <x v="6"/>
    <x v="9"/>
    <n v="0"/>
    <n v="200"/>
    <n v="0"/>
    <n v="0"/>
    <n v="0"/>
    <n v="0"/>
    <n v="0"/>
    <n v="0"/>
    <n v="0"/>
  </r>
  <r>
    <x v="3"/>
    <x v="34"/>
    <x v="6"/>
    <x v="10"/>
    <n v="0"/>
    <n v="200"/>
    <n v="0"/>
    <n v="0"/>
    <n v="0"/>
    <n v="0"/>
    <n v="0"/>
    <n v="0"/>
    <n v="0"/>
  </r>
  <r>
    <x v="3"/>
    <x v="34"/>
    <x v="7"/>
    <x v="0"/>
    <n v="0"/>
    <n v="200"/>
    <n v="0"/>
    <n v="0"/>
    <n v="0"/>
    <n v="0"/>
    <n v="0"/>
    <n v="0"/>
    <n v="0"/>
  </r>
  <r>
    <x v="3"/>
    <x v="34"/>
    <x v="7"/>
    <x v="1"/>
    <n v="0"/>
    <n v="200"/>
    <n v="0"/>
    <n v="0"/>
    <n v="0"/>
    <n v="0"/>
    <n v="0"/>
    <n v="0"/>
    <n v="0"/>
  </r>
  <r>
    <x v="3"/>
    <x v="34"/>
    <x v="7"/>
    <x v="2"/>
    <n v="0"/>
    <n v="200"/>
    <n v="0"/>
    <n v="0"/>
    <n v="0"/>
    <n v="0"/>
    <n v="0"/>
    <n v="0"/>
    <n v="0"/>
  </r>
  <r>
    <x v="3"/>
    <x v="34"/>
    <x v="7"/>
    <x v="3"/>
    <n v="0"/>
    <n v="200"/>
    <n v="0"/>
    <n v="0"/>
    <n v="0"/>
    <n v="0"/>
    <n v="0"/>
    <n v="0"/>
    <n v="0"/>
  </r>
  <r>
    <x v="3"/>
    <x v="34"/>
    <x v="7"/>
    <x v="4"/>
    <n v="0"/>
    <n v="200"/>
    <n v="0"/>
    <n v="0"/>
    <n v="0"/>
    <n v="0"/>
    <n v="0"/>
    <n v="0"/>
    <n v="0"/>
  </r>
  <r>
    <x v="3"/>
    <x v="34"/>
    <x v="7"/>
    <x v="5"/>
    <n v="0"/>
    <n v="200"/>
    <n v="0"/>
    <n v="0"/>
    <n v="0"/>
    <n v="0"/>
    <n v="0"/>
    <n v="0"/>
    <n v="0"/>
  </r>
  <r>
    <x v="3"/>
    <x v="34"/>
    <x v="7"/>
    <x v="6"/>
    <n v="0"/>
    <n v="200"/>
    <n v="0"/>
    <n v="0"/>
    <n v="0"/>
    <n v="0"/>
    <n v="0"/>
    <n v="0"/>
    <n v="0"/>
  </r>
  <r>
    <x v="3"/>
    <x v="34"/>
    <x v="7"/>
    <x v="7"/>
    <n v="0"/>
    <n v="200"/>
    <n v="0"/>
    <n v="0"/>
    <n v="0"/>
    <n v="0"/>
    <n v="0"/>
    <n v="0"/>
    <n v="0"/>
  </r>
  <r>
    <x v="3"/>
    <x v="34"/>
    <x v="7"/>
    <x v="8"/>
    <n v="0"/>
    <n v="200"/>
    <n v="0"/>
    <n v="0"/>
    <n v="0"/>
    <n v="0"/>
    <n v="0"/>
    <n v="0"/>
    <n v="0"/>
  </r>
  <r>
    <x v="3"/>
    <x v="34"/>
    <x v="7"/>
    <x v="9"/>
    <n v="0"/>
    <n v="200"/>
    <n v="0"/>
    <n v="0"/>
    <n v="0"/>
    <n v="0"/>
    <n v="0"/>
    <n v="0"/>
    <n v="0"/>
  </r>
  <r>
    <x v="3"/>
    <x v="34"/>
    <x v="7"/>
    <x v="10"/>
    <n v="0"/>
    <n v="200"/>
    <n v="0"/>
    <n v="0"/>
    <n v="0"/>
    <n v="0"/>
    <n v="0"/>
    <n v="0"/>
    <n v="0"/>
  </r>
  <r>
    <x v="3"/>
    <x v="34"/>
    <x v="8"/>
    <x v="0"/>
    <n v="0"/>
    <n v="200"/>
    <n v="0"/>
    <n v="0"/>
    <n v="0"/>
    <n v="0"/>
    <n v="0"/>
    <n v="0"/>
    <n v="0"/>
  </r>
  <r>
    <x v="3"/>
    <x v="34"/>
    <x v="8"/>
    <x v="1"/>
    <n v="29.21"/>
    <n v="200"/>
    <n v="0"/>
    <n v="0.14199999999999999"/>
    <n v="0.1057"/>
    <n v="5.1999999999999998E-3"/>
    <n v="1.8380000000000001E-2"/>
    <n v="0.47332999999999997"/>
    <n v="0"/>
  </r>
  <r>
    <x v="3"/>
    <x v="34"/>
    <x v="8"/>
    <x v="2"/>
    <n v="0"/>
    <n v="200"/>
    <n v="0"/>
    <n v="0"/>
    <n v="0"/>
    <n v="0"/>
    <n v="0"/>
    <n v="0"/>
    <n v="0"/>
  </r>
  <r>
    <x v="3"/>
    <x v="34"/>
    <x v="8"/>
    <x v="3"/>
    <n v="0"/>
    <n v="200"/>
    <n v="0"/>
    <n v="0"/>
    <n v="0"/>
    <n v="0"/>
    <n v="0"/>
    <n v="0"/>
    <n v="0"/>
  </r>
  <r>
    <x v="3"/>
    <x v="34"/>
    <x v="8"/>
    <x v="4"/>
    <n v="0"/>
    <n v="200"/>
    <n v="0"/>
    <n v="0"/>
    <n v="0"/>
    <n v="0"/>
    <n v="0"/>
    <n v="0"/>
    <n v="0"/>
  </r>
  <r>
    <x v="3"/>
    <x v="34"/>
    <x v="8"/>
    <x v="5"/>
    <n v="0"/>
    <n v="200"/>
    <n v="0"/>
    <n v="0"/>
    <n v="0"/>
    <n v="0"/>
    <n v="0"/>
    <n v="0"/>
    <n v="0"/>
  </r>
  <r>
    <x v="3"/>
    <x v="34"/>
    <x v="8"/>
    <x v="6"/>
    <n v="47.22"/>
    <n v="200"/>
    <n v="0"/>
    <n v="0.22958000000000001"/>
    <n v="0"/>
    <n v="7.1440000000000003E-2"/>
    <n v="8.949E-2"/>
    <n v="0.76527000000000001"/>
    <n v="0"/>
  </r>
  <r>
    <x v="3"/>
    <x v="34"/>
    <x v="8"/>
    <x v="7"/>
    <n v="0"/>
    <n v="200"/>
    <n v="0"/>
    <n v="0"/>
    <n v="0"/>
    <n v="0"/>
    <n v="0"/>
    <n v="0"/>
    <n v="0"/>
  </r>
  <r>
    <x v="3"/>
    <x v="34"/>
    <x v="8"/>
    <x v="8"/>
    <n v="0"/>
    <n v="200"/>
    <n v="0"/>
    <n v="0"/>
    <n v="0"/>
    <n v="0"/>
    <n v="0"/>
    <n v="0"/>
    <n v="0"/>
  </r>
  <r>
    <x v="3"/>
    <x v="34"/>
    <x v="8"/>
    <x v="9"/>
    <n v="0"/>
    <n v="200"/>
    <n v="0"/>
    <n v="0"/>
    <n v="0"/>
    <n v="0"/>
    <n v="0"/>
    <n v="0"/>
    <n v="0"/>
  </r>
  <r>
    <x v="3"/>
    <x v="34"/>
    <x v="8"/>
    <x v="10"/>
    <n v="0"/>
    <n v="200"/>
    <n v="0"/>
    <n v="0"/>
    <n v="0"/>
    <n v="0"/>
    <n v="0"/>
    <n v="0"/>
    <n v="0"/>
  </r>
  <r>
    <x v="3"/>
    <x v="35"/>
    <x v="0"/>
    <x v="0"/>
    <n v="0"/>
    <n v="200"/>
    <n v="0"/>
    <n v="0"/>
    <n v="0"/>
    <n v="0"/>
    <n v="0"/>
    <n v="0"/>
    <n v="0"/>
  </r>
  <r>
    <x v="3"/>
    <x v="35"/>
    <x v="0"/>
    <x v="1"/>
    <n v="0"/>
    <n v="200"/>
    <n v="0"/>
    <n v="0"/>
    <n v="0"/>
    <n v="0"/>
    <n v="0"/>
    <n v="0"/>
    <n v="0"/>
  </r>
  <r>
    <x v="3"/>
    <x v="35"/>
    <x v="0"/>
    <x v="2"/>
    <n v="0"/>
    <n v="200"/>
    <n v="0"/>
    <n v="0"/>
    <n v="0"/>
    <n v="0"/>
    <n v="0"/>
    <n v="0"/>
    <n v="0"/>
  </r>
  <r>
    <x v="3"/>
    <x v="35"/>
    <x v="0"/>
    <x v="3"/>
    <n v="0"/>
    <n v="200"/>
    <n v="0"/>
    <n v="0"/>
    <n v="0"/>
    <n v="0"/>
    <n v="0"/>
    <n v="0"/>
    <n v="0"/>
  </r>
  <r>
    <x v="3"/>
    <x v="35"/>
    <x v="0"/>
    <x v="4"/>
    <n v="0"/>
    <n v="200"/>
    <n v="0"/>
    <n v="0"/>
    <n v="0"/>
    <n v="0"/>
    <n v="0"/>
    <n v="0"/>
    <n v="0"/>
  </r>
  <r>
    <x v="3"/>
    <x v="35"/>
    <x v="0"/>
    <x v="5"/>
    <n v="0"/>
    <n v="200"/>
    <n v="0"/>
    <n v="0"/>
    <n v="0"/>
    <n v="0"/>
    <n v="0"/>
    <n v="0"/>
    <n v="0"/>
  </r>
  <r>
    <x v="3"/>
    <x v="35"/>
    <x v="0"/>
    <x v="6"/>
    <n v="0"/>
    <n v="200"/>
    <n v="0"/>
    <n v="0"/>
    <n v="0"/>
    <n v="0"/>
    <n v="0"/>
    <n v="0"/>
    <n v="0"/>
  </r>
  <r>
    <x v="3"/>
    <x v="35"/>
    <x v="0"/>
    <x v="7"/>
    <n v="0"/>
    <n v="200"/>
    <n v="0"/>
    <n v="0"/>
    <n v="0"/>
    <n v="0"/>
    <n v="0"/>
    <n v="0"/>
    <n v="0"/>
  </r>
  <r>
    <x v="3"/>
    <x v="35"/>
    <x v="0"/>
    <x v="8"/>
    <n v="0"/>
    <n v="200"/>
    <n v="0"/>
    <n v="0"/>
    <n v="0"/>
    <n v="0"/>
    <n v="0"/>
    <n v="0"/>
    <n v="0"/>
  </r>
  <r>
    <x v="3"/>
    <x v="35"/>
    <x v="0"/>
    <x v="9"/>
    <n v="0"/>
    <n v="200"/>
    <n v="0"/>
    <n v="0"/>
    <n v="0"/>
    <n v="0"/>
    <n v="0"/>
    <n v="0"/>
    <n v="0"/>
  </r>
  <r>
    <x v="3"/>
    <x v="35"/>
    <x v="0"/>
    <x v="10"/>
    <n v="0"/>
    <n v="200"/>
    <n v="0"/>
    <n v="0"/>
    <n v="0"/>
    <n v="0"/>
    <n v="0"/>
    <n v="0"/>
    <n v="0"/>
  </r>
  <r>
    <x v="3"/>
    <x v="35"/>
    <x v="1"/>
    <x v="0"/>
    <n v="0"/>
    <n v="200"/>
    <n v="0"/>
    <n v="-2.0000000000000002E-5"/>
    <n v="-1.0000000000000001E-5"/>
    <n v="0"/>
    <n v="-1.0000000000000001E-5"/>
    <n v="-8.0000000000000007E-5"/>
    <n v="0"/>
  </r>
  <r>
    <x v="3"/>
    <x v="35"/>
    <x v="1"/>
    <x v="1"/>
    <n v="1.58"/>
    <n v="200"/>
    <n v="0"/>
    <n v="7.6800000000000002E-3"/>
    <n v="1.98E-3"/>
    <n v="1.2600000000000001E-3"/>
    <n v="4.9100000000000003E-3"/>
    <n v="2.5579999999999999E-2"/>
    <n v="0"/>
  </r>
  <r>
    <x v="3"/>
    <x v="35"/>
    <x v="1"/>
    <x v="2"/>
    <n v="0"/>
    <n v="200"/>
    <n v="0"/>
    <n v="0"/>
    <n v="0"/>
    <n v="0"/>
    <n v="0"/>
    <n v="0"/>
    <n v="0"/>
  </r>
  <r>
    <x v="3"/>
    <x v="35"/>
    <x v="1"/>
    <x v="3"/>
    <n v="0"/>
    <n v="200"/>
    <n v="0"/>
    <n v="0"/>
    <n v="0"/>
    <n v="0"/>
    <n v="0"/>
    <n v="0"/>
    <n v="0"/>
  </r>
  <r>
    <x v="3"/>
    <x v="35"/>
    <x v="1"/>
    <x v="4"/>
    <n v="0"/>
    <n v="200"/>
    <n v="0"/>
    <n v="0"/>
    <n v="0"/>
    <n v="0"/>
    <n v="0"/>
    <n v="0"/>
    <n v="0"/>
  </r>
  <r>
    <x v="3"/>
    <x v="35"/>
    <x v="1"/>
    <x v="5"/>
    <n v="0"/>
    <n v="200"/>
    <n v="0"/>
    <n v="0"/>
    <n v="0"/>
    <n v="0"/>
    <n v="0"/>
    <n v="0"/>
    <n v="0"/>
  </r>
  <r>
    <x v="3"/>
    <x v="35"/>
    <x v="1"/>
    <x v="6"/>
    <n v="0"/>
    <n v="200"/>
    <n v="0"/>
    <n v="0"/>
    <n v="0"/>
    <n v="0"/>
    <n v="0"/>
    <n v="0"/>
    <n v="0"/>
  </r>
  <r>
    <x v="3"/>
    <x v="35"/>
    <x v="1"/>
    <x v="7"/>
    <n v="0"/>
    <n v="200"/>
    <n v="0"/>
    <n v="0"/>
    <n v="0"/>
    <n v="0"/>
    <n v="0"/>
    <n v="0"/>
    <n v="0"/>
  </r>
  <r>
    <x v="3"/>
    <x v="35"/>
    <x v="1"/>
    <x v="8"/>
    <n v="0"/>
    <n v="200"/>
    <n v="0"/>
    <n v="0"/>
    <n v="0"/>
    <n v="0"/>
    <n v="0"/>
    <n v="0"/>
    <n v="0"/>
  </r>
  <r>
    <x v="3"/>
    <x v="35"/>
    <x v="1"/>
    <x v="9"/>
    <n v="0"/>
    <n v="200"/>
    <n v="0"/>
    <n v="0"/>
    <n v="0"/>
    <n v="0"/>
    <n v="0"/>
    <n v="0"/>
    <n v="0"/>
  </r>
  <r>
    <x v="3"/>
    <x v="35"/>
    <x v="1"/>
    <x v="10"/>
    <n v="0"/>
    <n v="200"/>
    <n v="0"/>
    <n v="0"/>
    <n v="0"/>
    <n v="0"/>
    <n v="0"/>
    <n v="0"/>
    <n v="0"/>
  </r>
  <r>
    <x v="3"/>
    <x v="35"/>
    <x v="2"/>
    <x v="0"/>
    <n v="0"/>
    <n v="200"/>
    <n v="0"/>
    <n v="0"/>
    <n v="0"/>
    <n v="0"/>
    <n v="0"/>
    <n v="0"/>
    <n v="0"/>
  </r>
  <r>
    <x v="3"/>
    <x v="35"/>
    <x v="2"/>
    <x v="1"/>
    <n v="95.38"/>
    <n v="200"/>
    <n v="0"/>
    <n v="0.46373999999999999"/>
    <n v="0.14229"/>
    <n v="9.1980000000000006E-2"/>
    <n v="0.30820999999999998"/>
    <n v="1.5458000000000001"/>
    <n v="0"/>
  </r>
  <r>
    <x v="3"/>
    <x v="35"/>
    <x v="2"/>
    <x v="2"/>
    <n v="0"/>
    <n v="200"/>
    <n v="0"/>
    <n v="0"/>
    <n v="0"/>
    <n v="0"/>
    <n v="0"/>
    <n v="0"/>
    <n v="0"/>
  </r>
  <r>
    <x v="3"/>
    <x v="35"/>
    <x v="2"/>
    <x v="3"/>
    <n v="0"/>
    <n v="200"/>
    <n v="0"/>
    <n v="0"/>
    <n v="0"/>
    <n v="0"/>
    <n v="0"/>
    <n v="0"/>
    <n v="0"/>
  </r>
  <r>
    <x v="3"/>
    <x v="35"/>
    <x v="2"/>
    <x v="4"/>
    <n v="0"/>
    <n v="200"/>
    <n v="0"/>
    <n v="0"/>
    <n v="0"/>
    <n v="0"/>
    <n v="0"/>
    <n v="0"/>
    <n v="0"/>
  </r>
  <r>
    <x v="3"/>
    <x v="35"/>
    <x v="2"/>
    <x v="5"/>
    <n v="0"/>
    <n v="200"/>
    <n v="0"/>
    <n v="0"/>
    <n v="0"/>
    <n v="0"/>
    <n v="0"/>
    <n v="0"/>
    <n v="0"/>
  </r>
  <r>
    <x v="3"/>
    <x v="35"/>
    <x v="2"/>
    <x v="6"/>
    <n v="0"/>
    <n v="200"/>
    <n v="0"/>
    <n v="0"/>
    <n v="0"/>
    <n v="0"/>
    <n v="0"/>
    <n v="0"/>
    <n v="0"/>
  </r>
  <r>
    <x v="3"/>
    <x v="35"/>
    <x v="2"/>
    <x v="7"/>
    <n v="0"/>
    <n v="200"/>
    <n v="0"/>
    <n v="0"/>
    <n v="0"/>
    <n v="0"/>
    <n v="0"/>
    <n v="0"/>
    <n v="0"/>
  </r>
  <r>
    <x v="3"/>
    <x v="35"/>
    <x v="2"/>
    <x v="8"/>
    <n v="0"/>
    <n v="200"/>
    <n v="0"/>
    <n v="0"/>
    <n v="0"/>
    <n v="0"/>
    <n v="0"/>
    <n v="0"/>
    <n v="0"/>
  </r>
  <r>
    <x v="3"/>
    <x v="35"/>
    <x v="2"/>
    <x v="9"/>
    <n v="0"/>
    <n v="200"/>
    <n v="0"/>
    <n v="0"/>
    <n v="0"/>
    <n v="0"/>
    <n v="0"/>
    <n v="0"/>
    <n v="0"/>
  </r>
  <r>
    <x v="3"/>
    <x v="35"/>
    <x v="2"/>
    <x v="10"/>
    <n v="0"/>
    <n v="200"/>
    <n v="0"/>
    <n v="0"/>
    <n v="0"/>
    <n v="0"/>
    <n v="0"/>
    <n v="0"/>
    <n v="0"/>
  </r>
  <r>
    <x v="3"/>
    <x v="35"/>
    <x v="3"/>
    <x v="0"/>
    <n v="0"/>
    <n v="200"/>
    <n v="0"/>
    <n v="0"/>
    <n v="0"/>
    <n v="0"/>
    <n v="0"/>
    <n v="0"/>
    <n v="0"/>
  </r>
  <r>
    <x v="3"/>
    <x v="35"/>
    <x v="3"/>
    <x v="1"/>
    <n v="131.4"/>
    <n v="200"/>
    <n v="0"/>
    <n v="0.63888"/>
    <n v="0.20415"/>
    <n v="4.428E-2"/>
    <n v="0.30864999999999998"/>
    <n v="2.1295899999999999"/>
    <n v="0"/>
  </r>
  <r>
    <x v="3"/>
    <x v="35"/>
    <x v="3"/>
    <x v="2"/>
    <n v="0"/>
    <n v="200"/>
    <n v="0"/>
    <n v="0"/>
    <n v="0"/>
    <n v="0"/>
    <n v="0"/>
    <n v="0"/>
    <n v="0"/>
  </r>
  <r>
    <x v="3"/>
    <x v="35"/>
    <x v="3"/>
    <x v="3"/>
    <n v="0"/>
    <n v="200"/>
    <n v="0"/>
    <n v="0"/>
    <n v="0"/>
    <n v="0"/>
    <n v="0"/>
    <n v="0"/>
    <n v="0"/>
  </r>
  <r>
    <x v="3"/>
    <x v="35"/>
    <x v="3"/>
    <x v="4"/>
    <n v="0"/>
    <n v="200"/>
    <n v="0"/>
    <n v="0"/>
    <n v="0"/>
    <n v="0"/>
    <n v="0"/>
    <n v="0"/>
    <n v="0"/>
  </r>
  <r>
    <x v="3"/>
    <x v="35"/>
    <x v="3"/>
    <x v="5"/>
    <n v="0"/>
    <n v="200"/>
    <n v="0"/>
    <n v="0"/>
    <n v="0"/>
    <n v="0"/>
    <n v="0"/>
    <n v="0"/>
    <n v="0"/>
  </r>
  <r>
    <x v="3"/>
    <x v="35"/>
    <x v="3"/>
    <x v="6"/>
    <n v="0"/>
    <n v="200"/>
    <n v="0"/>
    <n v="0"/>
    <n v="0"/>
    <n v="0"/>
    <n v="0"/>
    <n v="0"/>
    <n v="0"/>
  </r>
  <r>
    <x v="3"/>
    <x v="35"/>
    <x v="3"/>
    <x v="7"/>
    <n v="0"/>
    <n v="200"/>
    <n v="0"/>
    <n v="0"/>
    <n v="0"/>
    <n v="0"/>
    <n v="0"/>
    <n v="0"/>
    <n v="0"/>
  </r>
  <r>
    <x v="3"/>
    <x v="35"/>
    <x v="3"/>
    <x v="8"/>
    <n v="0"/>
    <n v="200"/>
    <n v="0"/>
    <n v="0"/>
    <n v="0"/>
    <n v="0"/>
    <n v="0"/>
    <n v="0"/>
    <n v="0"/>
  </r>
  <r>
    <x v="3"/>
    <x v="35"/>
    <x v="3"/>
    <x v="9"/>
    <n v="0"/>
    <n v="200"/>
    <n v="0"/>
    <n v="0"/>
    <n v="0"/>
    <n v="0"/>
    <n v="0"/>
    <n v="0"/>
    <n v="0"/>
  </r>
  <r>
    <x v="3"/>
    <x v="35"/>
    <x v="3"/>
    <x v="10"/>
    <n v="0.02"/>
    <n v="200"/>
    <n v="0"/>
    <n v="1.1E-4"/>
    <n v="9.0000000000000006E-5"/>
    <n v="0"/>
    <n v="1.0000000000000001E-5"/>
    <n v="3.8000000000000002E-4"/>
    <n v="0"/>
  </r>
  <r>
    <x v="3"/>
    <x v="35"/>
    <x v="4"/>
    <x v="0"/>
    <n v="0"/>
    <n v="200"/>
    <n v="0"/>
    <n v="0"/>
    <n v="0"/>
    <n v="0"/>
    <n v="0"/>
    <n v="0"/>
    <n v="0"/>
  </r>
  <r>
    <x v="3"/>
    <x v="35"/>
    <x v="4"/>
    <x v="1"/>
    <n v="52.1"/>
    <n v="200"/>
    <n v="0"/>
    <n v="0.25330999999999998"/>
    <n v="7.689E-2"/>
    <n v="2.869E-2"/>
    <n v="3.0099999999999998E-2"/>
    <n v="0.84436"/>
    <n v="0"/>
  </r>
  <r>
    <x v="3"/>
    <x v="35"/>
    <x v="4"/>
    <x v="2"/>
    <n v="0"/>
    <n v="200"/>
    <n v="0"/>
    <n v="0"/>
    <n v="0"/>
    <n v="0"/>
    <n v="0"/>
    <n v="0"/>
    <n v="0"/>
  </r>
  <r>
    <x v="3"/>
    <x v="35"/>
    <x v="4"/>
    <x v="3"/>
    <n v="0"/>
    <n v="200"/>
    <n v="0"/>
    <n v="0"/>
    <n v="0"/>
    <n v="0"/>
    <n v="0"/>
    <n v="0"/>
    <n v="0"/>
  </r>
  <r>
    <x v="3"/>
    <x v="35"/>
    <x v="4"/>
    <x v="4"/>
    <n v="0"/>
    <n v="200"/>
    <n v="0"/>
    <n v="0"/>
    <n v="0"/>
    <n v="0"/>
    <n v="0"/>
    <n v="0"/>
    <n v="0"/>
  </r>
  <r>
    <x v="3"/>
    <x v="35"/>
    <x v="4"/>
    <x v="5"/>
    <n v="0"/>
    <n v="200"/>
    <n v="0"/>
    <n v="0"/>
    <n v="0"/>
    <n v="0"/>
    <n v="0"/>
    <n v="0"/>
    <n v="0"/>
  </r>
  <r>
    <x v="3"/>
    <x v="35"/>
    <x v="4"/>
    <x v="6"/>
    <n v="0.13"/>
    <n v="200"/>
    <n v="0"/>
    <n v="6.3000000000000003E-4"/>
    <n v="0"/>
    <n v="1.0000000000000001E-5"/>
    <n v="1.7000000000000001E-4"/>
    <n v="2.1099999999999999E-3"/>
    <n v="0"/>
  </r>
  <r>
    <x v="3"/>
    <x v="35"/>
    <x v="4"/>
    <x v="7"/>
    <n v="0"/>
    <n v="200"/>
    <n v="0"/>
    <n v="0"/>
    <n v="0"/>
    <n v="0"/>
    <n v="0"/>
    <n v="0"/>
    <n v="0"/>
  </r>
  <r>
    <x v="3"/>
    <x v="35"/>
    <x v="4"/>
    <x v="8"/>
    <n v="0"/>
    <n v="200"/>
    <n v="0"/>
    <n v="0"/>
    <n v="0"/>
    <n v="0"/>
    <n v="0"/>
    <n v="0"/>
    <n v="0"/>
  </r>
  <r>
    <x v="3"/>
    <x v="35"/>
    <x v="4"/>
    <x v="9"/>
    <n v="0"/>
    <n v="200"/>
    <n v="0"/>
    <n v="0"/>
    <n v="0"/>
    <n v="0"/>
    <n v="0"/>
    <n v="0"/>
    <n v="0"/>
  </r>
  <r>
    <x v="3"/>
    <x v="35"/>
    <x v="4"/>
    <x v="10"/>
    <n v="0"/>
    <n v="200"/>
    <n v="0"/>
    <n v="0"/>
    <n v="0"/>
    <n v="0"/>
    <n v="0"/>
    <n v="0"/>
    <n v="0"/>
  </r>
  <r>
    <x v="3"/>
    <x v="35"/>
    <x v="5"/>
    <x v="0"/>
    <n v="0"/>
    <n v="200"/>
    <n v="0"/>
    <n v="0"/>
    <n v="0"/>
    <n v="0"/>
    <n v="0"/>
    <n v="0"/>
    <n v="0"/>
  </r>
  <r>
    <x v="3"/>
    <x v="35"/>
    <x v="5"/>
    <x v="1"/>
    <n v="-0.01"/>
    <n v="200"/>
    <n v="0"/>
    <n v="-4.0000000000000003E-5"/>
    <n v="-1.0000000000000001E-5"/>
    <n v="0"/>
    <n v="-1.0000000000000001E-5"/>
    <n v="-1.2E-4"/>
    <n v="0"/>
  </r>
  <r>
    <x v="3"/>
    <x v="35"/>
    <x v="5"/>
    <x v="2"/>
    <n v="0"/>
    <n v="200"/>
    <n v="0"/>
    <n v="0"/>
    <n v="0"/>
    <n v="0"/>
    <n v="0"/>
    <n v="0"/>
    <n v="0"/>
  </r>
  <r>
    <x v="3"/>
    <x v="35"/>
    <x v="5"/>
    <x v="3"/>
    <n v="0"/>
    <n v="200"/>
    <n v="0"/>
    <n v="0"/>
    <n v="0"/>
    <n v="0"/>
    <n v="0"/>
    <n v="0"/>
    <n v="0"/>
  </r>
  <r>
    <x v="3"/>
    <x v="35"/>
    <x v="5"/>
    <x v="4"/>
    <n v="0"/>
    <n v="200"/>
    <n v="0"/>
    <n v="0"/>
    <n v="0"/>
    <n v="0"/>
    <n v="0"/>
    <n v="0"/>
    <n v="0"/>
  </r>
  <r>
    <x v="3"/>
    <x v="35"/>
    <x v="5"/>
    <x v="5"/>
    <n v="0"/>
    <n v="200"/>
    <n v="0"/>
    <n v="0"/>
    <n v="0"/>
    <n v="0"/>
    <n v="0"/>
    <n v="0"/>
    <n v="0"/>
  </r>
  <r>
    <x v="3"/>
    <x v="35"/>
    <x v="5"/>
    <x v="6"/>
    <n v="0"/>
    <n v="200"/>
    <n v="0"/>
    <n v="0"/>
    <n v="0"/>
    <n v="0"/>
    <n v="0"/>
    <n v="0"/>
    <n v="0"/>
  </r>
  <r>
    <x v="3"/>
    <x v="35"/>
    <x v="5"/>
    <x v="7"/>
    <n v="0"/>
    <n v="200"/>
    <n v="0"/>
    <n v="0"/>
    <n v="0"/>
    <n v="0"/>
    <n v="0"/>
    <n v="0"/>
    <n v="0"/>
  </r>
  <r>
    <x v="3"/>
    <x v="35"/>
    <x v="5"/>
    <x v="8"/>
    <n v="0"/>
    <n v="200"/>
    <n v="0"/>
    <n v="0"/>
    <n v="0"/>
    <n v="0"/>
    <n v="0"/>
    <n v="0"/>
    <n v="0"/>
  </r>
  <r>
    <x v="3"/>
    <x v="35"/>
    <x v="5"/>
    <x v="9"/>
    <n v="0"/>
    <n v="200"/>
    <n v="0"/>
    <n v="0"/>
    <n v="0"/>
    <n v="0"/>
    <n v="0"/>
    <n v="0"/>
    <n v="0"/>
  </r>
  <r>
    <x v="3"/>
    <x v="35"/>
    <x v="5"/>
    <x v="10"/>
    <n v="0"/>
    <n v="200"/>
    <n v="0"/>
    <n v="0"/>
    <n v="0"/>
    <n v="0"/>
    <n v="0"/>
    <n v="0"/>
    <n v="0"/>
  </r>
  <r>
    <x v="3"/>
    <x v="35"/>
    <x v="6"/>
    <x v="0"/>
    <n v="0"/>
    <n v="200"/>
    <n v="0"/>
    <n v="0"/>
    <n v="0"/>
    <n v="0"/>
    <n v="0"/>
    <n v="0"/>
    <n v="0"/>
  </r>
  <r>
    <x v="3"/>
    <x v="35"/>
    <x v="6"/>
    <x v="1"/>
    <n v="0"/>
    <n v="200"/>
    <n v="0"/>
    <n v="0"/>
    <n v="0"/>
    <n v="0"/>
    <n v="0"/>
    <n v="0"/>
    <n v="0"/>
  </r>
  <r>
    <x v="3"/>
    <x v="35"/>
    <x v="6"/>
    <x v="2"/>
    <n v="0"/>
    <n v="200"/>
    <n v="0"/>
    <n v="0"/>
    <n v="0"/>
    <n v="0"/>
    <n v="0"/>
    <n v="0"/>
    <n v="0"/>
  </r>
  <r>
    <x v="3"/>
    <x v="35"/>
    <x v="6"/>
    <x v="3"/>
    <n v="0"/>
    <n v="200"/>
    <n v="0"/>
    <n v="0"/>
    <n v="0"/>
    <n v="0"/>
    <n v="0"/>
    <n v="0"/>
    <n v="0"/>
  </r>
  <r>
    <x v="3"/>
    <x v="35"/>
    <x v="6"/>
    <x v="4"/>
    <n v="0"/>
    <n v="200"/>
    <n v="0"/>
    <n v="0"/>
    <n v="0"/>
    <n v="0"/>
    <n v="0"/>
    <n v="0"/>
    <n v="0"/>
  </r>
  <r>
    <x v="3"/>
    <x v="35"/>
    <x v="6"/>
    <x v="5"/>
    <n v="0"/>
    <n v="200"/>
    <n v="0"/>
    <n v="0"/>
    <n v="0"/>
    <n v="0"/>
    <n v="0"/>
    <n v="0"/>
    <n v="0"/>
  </r>
  <r>
    <x v="3"/>
    <x v="35"/>
    <x v="6"/>
    <x v="6"/>
    <n v="0"/>
    <n v="200"/>
    <n v="0"/>
    <n v="0"/>
    <n v="0"/>
    <n v="0"/>
    <n v="0"/>
    <n v="0"/>
    <n v="0"/>
  </r>
  <r>
    <x v="3"/>
    <x v="35"/>
    <x v="6"/>
    <x v="7"/>
    <n v="0"/>
    <n v="200"/>
    <n v="0"/>
    <n v="0"/>
    <n v="0"/>
    <n v="0"/>
    <n v="0"/>
    <n v="0"/>
    <n v="0"/>
  </r>
  <r>
    <x v="3"/>
    <x v="35"/>
    <x v="6"/>
    <x v="8"/>
    <n v="0"/>
    <n v="200"/>
    <n v="0"/>
    <n v="0"/>
    <n v="0"/>
    <n v="0"/>
    <n v="0"/>
    <n v="0"/>
    <n v="0"/>
  </r>
  <r>
    <x v="3"/>
    <x v="35"/>
    <x v="6"/>
    <x v="9"/>
    <n v="0"/>
    <n v="200"/>
    <n v="0"/>
    <n v="0"/>
    <n v="0"/>
    <n v="0"/>
    <n v="0"/>
    <n v="0"/>
    <n v="0"/>
  </r>
  <r>
    <x v="3"/>
    <x v="35"/>
    <x v="6"/>
    <x v="10"/>
    <n v="0"/>
    <n v="200"/>
    <n v="0"/>
    <n v="0"/>
    <n v="0"/>
    <n v="0"/>
    <n v="0"/>
    <n v="0"/>
    <n v="0"/>
  </r>
  <r>
    <x v="3"/>
    <x v="35"/>
    <x v="7"/>
    <x v="0"/>
    <n v="0"/>
    <n v="200"/>
    <n v="0"/>
    <n v="0"/>
    <n v="0"/>
    <n v="0"/>
    <n v="0"/>
    <n v="0"/>
    <n v="0"/>
  </r>
  <r>
    <x v="3"/>
    <x v="35"/>
    <x v="7"/>
    <x v="1"/>
    <n v="0"/>
    <n v="200"/>
    <n v="0"/>
    <n v="0"/>
    <n v="0"/>
    <n v="0"/>
    <n v="0"/>
    <n v="0"/>
    <n v="0"/>
  </r>
  <r>
    <x v="3"/>
    <x v="35"/>
    <x v="7"/>
    <x v="2"/>
    <n v="0"/>
    <n v="200"/>
    <n v="0"/>
    <n v="0"/>
    <n v="0"/>
    <n v="0"/>
    <n v="0"/>
    <n v="0"/>
    <n v="0"/>
  </r>
  <r>
    <x v="3"/>
    <x v="35"/>
    <x v="7"/>
    <x v="3"/>
    <n v="0"/>
    <n v="200"/>
    <n v="0"/>
    <n v="0"/>
    <n v="0"/>
    <n v="0"/>
    <n v="0"/>
    <n v="0"/>
    <n v="0"/>
  </r>
  <r>
    <x v="3"/>
    <x v="35"/>
    <x v="7"/>
    <x v="4"/>
    <n v="0"/>
    <n v="200"/>
    <n v="0"/>
    <n v="0"/>
    <n v="0"/>
    <n v="0"/>
    <n v="0"/>
    <n v="0"/>
    <n v="0"/>
  </r>
  <r>
    <x v="3"/>
    <x v="35"/>
    <x v="7"/>
    <x v="5"/>
    <n v="0"/>
    <n v="200"/>
    <n v="0"/>
    <n v="0"/>
    <n v="0"/>
    <n v="0"/>
    <n v="0"/>
    <n v="0"/>
    <n v="0"/>
  </r>
  <r>
    <x v="3"/>
    <x v="35"/>
    <x v="7"/>
    <x v="6"/>
    <n v="0"/>
    <n v="200"/>
    <n v="0"/>
    <n v="0"/>
    <n v="0"/>
    <n v="0"/>
    <n v="0"/>
    <n v="0"/>
    <n v="0"/>
  </r>
  <r>
    <x v="3"/>
    <x v="35"/>
    <x v="7"/>
    <x v="7"/>
    <n v="0"/>
    <n v="200"/>
    <n v="0"/>
    <n v="0"/>
    <n v="0"/>
    <n v="0"/>
    <n v="0"/>
    <n v="0"/>
    <n v="0"/>
  </r>
  <r>
    <x v="3"/>
    <x v="35"/>
    <x v="7"/>
    <x v="8"/>
    <n v="0"/>
    <n v="200"/>
    <n v="0"/>
    <n v="0"/>
    <n v="0"/>
    <n v="0"/>
    <n v="0"/>
    <n v="0"/>
    <n v="0"/>
  </r>
  <r>
    <x v="3"/>
    <x v="35"/>
    <x v="7"/>
    <x v="9"/>
    <n v="0"/>
    <n v="200"/>
    <n v="0"/>
    <n v="0"/>
    <n v="0"/>
    <n v="0"/>
    <n v="0"/>
    <n v="0"/>
    <n v="0"/>
  </r>
  <r>
    <x v="3"/>
    <x v="35"/>
    <x v="7"/>
    <x v="10"/>
    <n v="0"/>
    <n v="200"/>
    <n v="0"/>
    <n v="0"/>
    <n v="0"/>
    <n v="0"/>
    <n v="0"/>
    <n v="0"/>
    <n v="0"/>
  </r>
  <r>
    <x v="3"/>
    <x v="35"/>
    <x v="8"/>
    <x v="0"/>
    <n v="0"/>
    <n v="200"/>
    <n v="0"/>
    <n v="0"/>
    <n v="0"/>
    <n v="0"/>
    <n v="0"/>
    <n v="0"/>
    <n v="0"/>
  </r>
  <r>
    <x v="3"/>
    <x v="35"/>
    <x v="8"/>
    <x v="1"/>
    <n v="29.21"/>
    <n v="200"/>
    <n v="0"/>
    <n v="0.14199999999999999"/>
    <n v="0.1057"/>
    <n v="5.1999999999999998E-3"/>
    <n v="1.8380000000000001E-2"/>
    <n v="0.47332999999999997"/>
    <n v="0"/>
  </r>
  <r>
    <x v="3"/>
    <x v="35"/>
    <x v="8"/>
    <x v="2"/>
    <n v="0"/>
    <n v="200"/>
    <n v="0"/>
    <n v="0"/>
    <n v="0"/>
    <n v="0"/>
    <n v="0"/>
    <n v="0"/>
    <n v="0"/>
  </r>
  <r>
    <x v="3"/>
    <x v="35"/>
    <x v="8"/>
    <x v="3"/>
    <n v="0"/>
    <n v="200"/>
    <n v="0"/>
    <n v="0"/>
    <n v="0"/>
    <n v="0"/>
    <n v="0"/>
    <n v="0"/>
    <n v="0"/>
  </r>
  <r>
    <x v="3"/>
    <x v="35"/>
    <x v="8"/>
    <x v="4"/>
    <n v="0"/>
    <n v="200"/>
    <n v="0"/>
    <n v="0"/>
    <n v="0"/>
    <n v="0"/>
    <n v="0"/>
    <n v="0"/>
    <n v="0"/>
  </r>
  <r>
    <x v="3"/>
    <x v="35"/>
    <x v="8"/>
    <x v="5"/>
    <n v="0"/>
    <n v="200"/>
    <n v="0"/>
    <n v="0"/>
    <n v="0"/>
    <n v="0"/>
    <n v="0"/>
    <n v="0"/>
    <n v="0"/>
  </r>
  <r>
    <x v="3"/>
    <x v="35"/>
    <x v="8"/>
    <x v="6"/>
    <n v="47.22"/>
    <n v="200"/>
    <n v="0"/>
    <n v="0.22958000000000001"/>
    <n v="0"/>
    <n v="7.1440000000000003E-2"/>
    <n v="8.949E-2"/>
    <n v="0.76527000000000001"/>
    <n v="0"/>
  </r>
  <r>
    <x v="3"/>
    <x v="35"/>
    <x v="8"/>
    <x v="7"/>
    <n v="0"/>
    <n v="200"/>
    <n v="0"/>
    <n v="0"/>
    <n v="0"/>
    <n v="0"/>
    <n v="0"/>
    <n v="0"/>
    <n v="0"/>
  </r>
  <r>
    <x v="3"/>
    <x v="35"/>
    <x v="8"/>
    <x v="8"/>
    <n v="0"/>
    <n v="200"/>
    <n v="0"/>
    <n v="0"/>
    <n v="0"/>
    <n v="0"/>
    <n v="0"/>
    <n v="0"/>
    <n v="0"/>
  </r>
  <r>
    <x v="3"/>
    <x v="35"/>
    <x v="8"/>
    <x v="9"/>
    <n v="0"/>
    <n v="200"/>
    <n v="0"/>
    <n v="0"/>
    <n v="0"/>
    <n v="0"/>
    <n v="0"/>
    <n v="0"/>
    <n v="0"/>
  </r>
  <r>
    <x v="3"/>
    <x v="35"/>
    <x v="8"/>
    <x v="10"/>
    <n v="0"/>
    <n v="200"/>
    <n v="0"/>
    <n v="0"/>
    <n v="0"/>
    <n v="0"/>
    <n v="0"/>
    <n v="0"/>
    <n v="0"/>
  </r>
  <r>
    <x v="3"/>
    <x v="36"/>
    <x v="0"/>
    <x v="0"/>
    <n v="0"/>
    <n v="200"/>
    <n v="0"/>
    <n v="0"/>
    <n v="0"/>
    <n v="0"/>
    <n v="0"/>
    <n v="0"/>
    <n v="0"/>
  </r>
  <r>
    <x v="3"/>
    <x v="36"/>
    <x v="0"/>
    <x v="1"/>
    <n v="0"/>
    <n v="200"/>
    <n v="0"/>
    <n v="0"/>
    <n v="0"/>
    <n v="0"/>
    <n v="0"/>
    <n v="0"/>
    <n v="0"/>
  </r>
  <r>
    <x v="3"/>
    <x v="36"/>
    <x v="0"/>
    <x v="2"/>
    <n v="0"/>
    <n v="200"/>
    <n v="0"/>
    <n v="0"/>
    <n v="0"/>
    <n v="0"/>
    <n v="0"/>
    <n v="0"/>
    <n v="0"/>
  </r>
  <r>
    <x v="3"/>
    <x v="36"/>
    <x v="0"/>
    <x v="3"/>
    <n v="0"/>
    <n v="200"/>
    <n v="0"/>
    <n v="0"/>
    <n v="0"/>
    <n v="0"/>
    <n v="0"/>
    <n v="0"/>
    <n v="0"/>
  </r>
  <r>
    <x v="3"/>
    <x v="36"/>
    <x v="0"/>
    <x v="4"/>
    <n v="0"/>
    <n v="200"/>
    <n v="0"/>
    <n v="0"/>
    <n v="0"/>
    <n v="0"/>
    <n v="0"/>
    <n v="0"/>
    <n v="0"/>
  </r>
  <r>
    <x v="3"/>
    <x v="36"/>
    <x v="0"/>
    <x v="5"/>
    <n v="0"/>
    <n v="200"/>
    <n v="0"/>
    <n v="0"/>
    <n v="0"/>
    <n v="0"/>
    <n v="0"/>
    <n v="0"/>
    <n v="0"/>
  </r>
  <r>
    <x v="3"/>
    <x v="36"/>
    <x v="0"/>
    <x v="6"/>
    <n v="0"/>
    <n v="200"/>
    <n v="0"/>
    <n v="0"/>
    <n v="0"/>
    <n v="0"/>
    <n v="0"/>
    <n v="0"/>
    <n v="0"/>
  </r>
  <r>
    <x v="3"/>
    <x v="36"/>
    <x v="0"/>
    <x v="7"/>
    <n v="0"/>
    <n v="200"/>
    <n v="0"/>
    <n v="0"/>
    <n v="0"/>
    <n v="0"/>
    <n v="0"/>
    <n v="0"/>
    <n v="0"/>
  </r>
  <r>
    <x v="3"/>
    <x v="36"/>
    <x v="0"/>
    <x v="8"/>
    <n v="0"/>
    <n v="200"/>
    <n v="0"/>
    <n v="0"/>
    <n v="0"/>
    <n v="0"/>
    <n v="0"/>
    <n v="0"/>
    <n v="0"/>
  </r>
  <r>
    <x v="3"/>
    <x v="36"/>
    <x v="0"/>
    <x v="9"/>
    <n v="0"/>
    <n v="200"/>
    <n v="0"/>
    <n v="0"/>
    <n v="0"/>
    <n v="0"/>
    <n v="0"/>
    <n v="0"/>
    <n v="0"/>
  </r>
  <r>
    <x v="3"/>
    <x v="36"/>
    <x v="0"/>
    <x v="10"/>
    <n v="0"/>
    <n v="200"/>
    <n v="0"/>
    <n v="0"/>
    <n v="0"/>
    <n v="0"/>
    <n v="0"/>
    <n v="0"/>
    <n v="0"/>
  </r>
  <r>
    <x v="3"/>
    <x v="36"/>
    <x v="1"/>
    <x v="0"/>
    <n v="0"/>
    <n v="200"/>
    <n v="0"/>
    <n v="-2.0000000000000002E-5"/>
    <n v="-1.0000000000000001E-5"/>
    <n v="0"/>
    <n v="-1.0000000000000001E-5"/>
    <n v="-8.0000000000000007E-5"/>
    <n v="0"/>
  </r>
  <r>
    <x v="3"/>
    <x v="36"/>
    <x v="1"/>
    <x v="1"/>
    <n v="1.58"/>
    <n v="200"/>
    <n v="0"/>
    <n v="7.6800000000000002E-3"/>
    <n v="1.98E-3"/>
    <n v="1.2600000000000001E-3"/>
    <n v="4.9100000000000003E-3"/>
    <n v="2.5579999999999999E-2"/>
    <n v="0"/>
  </r>
  <r>
    <x v="3"/>
    <x v="36"/>
    <x v="1"/>
    <x v="2"/>
    <n v="0"/>
    <n v="200"/>
    <n v="0"/>
    <n v="0"/>
    <n v="0"/>
    <n v="0"/>
    <n v="0"/>
    <n v="0"/>
    <n v="0"/>
  </r>
  <r>
    <x v="3"/>
    <x v="36"/>
    <x v="1"/>
    <x v="3"/>
    <n v="0"/>
    <n v="200"/>
    <n v="0"/>
    <n v="0"/>
    <n v="0"/>
    <n v="0"/>
    <n v="0"/>
    <n v="0"/>
    <n v="0"/>
  </r>
  <r>
    <x v="3"/>
    <x v="36"/>
    <x v="1"/>
    <x v="4"/>
    <n v="0"/>
    <n v="200"/>
    <n v="0"/>
    <n v="0"/>
    <n v="0"/>
    <n v="0"/>
    <n v="0"/>
    <n v="0"/>
    <n v="0"/>
  </r>
  <r>
    <x v="3"/>
    <x v="36"/>
    <x v="1"/>
    <x v="5"/>
    <n v="0"/>
    <n v="200"/>
    <n v="0"/>
    <n v="0"/>
    <n v="0"/>
    <n v="0"/>
    <n v="0"/>
    <n v="0"/>
    <n v="0"/>
  </r>
  <r>
    <x v="3"/>
    <x v="36"/>
    <x v="1"/>
    <x v="6"/>
    <n v="0"/>
    <n v="200"/>
    <n v="0"/>
    <n v="0"/>
    <n v="0"/>
    <n v="0"/>
    <n v="0"/>
    <n v="0"/>
    <n v="0"/>
  </r>
  <r>
    <x v="3"/>
    <x v="36"/>
    <x v="1"/>
    <x v="7"/>
    <n v="0"/>
    <n v="200"/>
    <n v="0"/>
    <n v="0"/>
    <n v="0"/>
    <n v="0"/>
    <n v="0"/>
    <n v="0"/>
    <n v="0"/>
  </r>
  <r>
    <x v="3"/>
    <x v="36"/>
    <x v="1"/>
    <x v="8"/>
    <n v="0"/>
    <n v="200"/>
    <n v="0"/>
    <n v="0"/>
    <n v="0"/>
    <n v="0"/>
    <n v="0"/>
    <n v="0"/>
    <n v="0"/>
  </r>
  <r>
    <x v="3"/>
    <x v="36"/>
    <x v="1"/>
    <x v="9"/>
    <n v="0"/>
    <n v="200"/>
    <n v="0"/>
    <n v="0"/>
    <n v="0"/>
    <n v="0"/>
    <n v="0"/>
    <n v="0"/>
    <n v="0"/>
  </r>
  <r>
    <x v="3"/>
    <x v="36"/>
    <x v="1"/>
    <x v="10"/>
    <n v="0"/>
    <n v="200"/>
    <n v="0"/>
    <n v="0"/>
    <n v="0"/>
    <n v="0"/>
    <n v="0"/>
    <n v="0"/>
    <n v="0"/>
  </r>
  <r>
    <x v="3"/>
    <x v="36"/>
    <x v="2"/>
    <x v="0"/>
    <n v="0"/>
    <n v="200"/>
    <n v="0"/>
    <n v="0"/>
    <n v="0"/>
    <n v="0"/>
    <n v="0"/>
    <n v="0"/>
    <n v="0"/>
  </r>
  <r>
    <x v="3"/>
    <x v="36"/>
    <x v="2"/>
    <x v="1"/>
    <n v="95.38"/>
    <n v="200"/>
    <n v="0"/>
    <n v="0.46373999999999999"/>
    <n v="0.14229"/>
    <n v="9.1980000000000006E-2"/>
    <n v="0.30820999999999998"/>
    <n v="1.5458000000000001"/>
    <n v="0"/>
  </r>
  <r>
    <x v="3"/>
    <x v="36"/>
    <x v="2"/>
    <x v="2"/>
    <n v="0"/>
    <n v="200"/>
    <n v="0"/>
    <n v="0"/>
    <n v="0"/>
    <n v="0"/>
    <n v="0"/>
    <n v="0"/>
    <n v="0"/>
  </r>
  <r>
    <x v="3"/>
    <x v="36"/>
    <x v="2"/>
    <x v="3"/>
    <n v="0"/>
    <n v="200"/>
    <n v="0"/>
    <n v="0"/>
    <n v="0"/>
    <n v="0"/>
    <n v="0"/>
    <n v="0"/>
    <n v="0"/>
  </r>
  <r>
    <x v="3"/>
    <x v="36"/>
    <x v="2"/>
    <x v="4"/>
    <n v="0"/>
    <n v="200"/>
    <n v="0"/>
    <n v="0"/>
    <n v="0"/>
    <n v="0"/>
    <n v="0"/>
    <n v="0"/>
    <n v="0"/>
  </r>
  <r>
    <x v="3"/>
    <x v="36"/>
    <x v="2"/>
    <x v="5"/>
    <n v="0"/>
    <n v="200"/>
    <n v="0"/>
    <n v="0"/>
    <n v="0"/>
    <n v="0"/>
    <n v="0"/>
    <n v="0"/>
    <n v="0"/>
  </r>
  <r>
    <x v="3"/>
    <x v="36"/>
    <x v="2"/>
    <x v="6"/>
    <n v="0"/>
    <n v="200"/>
    <n v="0"/>
    <n v="0"/>
    <n v="0"/>
    <n v="0"/>
    <n v="0"/>
    <n v="0"/>
    <n v="0"/>
  </r>
  <r>
    <x v="3"/>
    <x v="36"/>
    <x v="2"/>
    <x v="7"/>
    <n v="0"/>
    <n v="200"/>
    <n v="0"/>
    <n v="0"/>
    <n v="0"/>
    <n v="0"/>
    <n v="0"/>
    <n v="0"/>
    <n v="0"/>
  </r>
  <r>
    <x v="3"/>
    <x v="36"/>
    <x v="2"/>
    <x v="8"/>
    <n v="0"/>
    <n v="200"/>
    <n v="0"/>
    <n v="0"/>
    <n v="0"/>
    <n v="0"/>
    <n v="0"/>
    <n v="0"/>
    <n v="0"/>
  </r>
  <r>
    <x v="3"/>
    <x v="36"/>
    <x v="2"/>
    <x v="9"/>
    <n v="0"/>
    <n v="200"/>
    <n v="0"/>
    <n v="0"/>
    <n v="0"/>
    <n v="0"/>
    <n v="0"/>
    <n v="0"/>
    <n v="0"/>
  </r>
  <r>
    <x v="3"/>
    <x v="36"/>
    <x v="2"/>
    <x v="10"/>
    <n v="0"/>
    <n v="200"/>
    <n v="0"/>
    <n v="0"/>
    <n v="0"/>
    <n v="0"/>
    <n v="0"/>
    <n v="0"/>
    <n v="0"/>
  </r>
  <r>
    <x v="3"/>
    <x v="36"/>
    <x v="3"/>
    <x v="0"/>
    <n v="0"/>
    <n v="200"/>
    <n v="0"/>
    <n v="0"/>
    <n v="0"/>
    <n v="0"/>
    <n v="0"/>
    <n v="0"/>
    <n v="0"/>
  </r>
  <r>
    <x v="3"/>
    <x v="36"/>
    <x v="3"/>
    <x v="1"/>
    <n v="131.4"/>
    <n v="200"/>
    <n v="0"/>
    <n v="0.63888"/>
    <n v="0.20415"/>
    <n v="4.428E-2"/>
    <n v="0.30864999999999998"/>
    <n v="2.1295899999999999"/>
    <n v="0"/>
  </r>
  <r>
    <x v="3"/>
    <x v="36"/>
    <x v="3"/>
    <x v="2"/>
    <n v="0"/>
    <n v="200"/>
    <n v="0"/>
    <n v="0"/>
    <n v="0"/>
    <n v="0"/>
    <n v="0"/>
    <n v="0"/>
    <n v="0"/>
  </r>
  <r>
    <x v="3"/>
    <x v="36"/>
    <x v="3"/>
    <x v="3"/>
    <n v="0"/>
    <n v="200"/>
    <n v="0"/>
    <n v="0"/>
    <n v="0"/>
    <n v="0"/>
    <n v="0"/>
    <n v="0"/>
    <n v="0"/>
  </r>
  <r>
    <x v="3"/>
    <x v="36"/>
    <x v="3"/>
    <x v="4"/>
    <n v="0"/>
    <n v="200"/>
    <n v="0"/>
    <n v="0"/>
    <n v="0"/>
    <n v="0"/>
    <n v="0"/>
    <n v="0"/>
    <n v="0"/>
  </r>
  <r>
    <x v="3"/>
    <x v="36"/>
    <x v="3"/>
    <x v="5"/>
    <n v="0"/>
    <n v="200"/>
    <n v="0"/>
    <n v="0"/>
    <n v="0"/>
    <n v="0"/>
    <n v="0"/>
    <n v="0"/>
    <n v="0"/>
  </r>
  <r>
    <x v="3"/>
    <x v="36"/>
    <x v="3"/>
    <x v="6"/>
    <n v="0"/>
    <n v="200"/>
    <n v="0"/>
    <n v="0"/>
    <n v="0"/>
    <n v="0"/>
    <n v="0"/>
    <n v="0"/>
    <n v="0"/>
  </r>
  <r>
    <x v="3"/>
    <x v="36"/>
    <x v="3"/>
    <x v="7"/>
    <n v="0"/>
    <n v="200"/>
    <n v="0"/>
    <n v="0"/>
    <n v="0"/>
    <n v="0"/>
    <n v="0"/>
    <n v="0"/>
    <n v="0"/>
  </r>
  <r>
    <x v="3"/>
    <x v="36"/>
    <x v="3"/>
    <x v="8"/>
    <n v="0"/>
    <n v="200"/>
    <n v="0"/>
    <n v="0"/>
    <n v="0"/>
    <n v="0"/>
    <n v="0"/>
    <n v="0"/>
    <n v="0"/>
  </r>
  <r>
    <x v="3"/>
    <x v="36"/>
    <x v="3"/>
    <x v="9"/>
    <n v="0"/>
    <n v="200"/>
    <n v="0"/>
    <n v="0"/>
    <n v="0"/>
    <n v="0"/>
    <n v="0"/>
    <n v="0"/>
    <n v="0"/>
  </r>
  <r>
    <x v="3"/>
    <x v="36"/>
    <x v="3"/>
    <x v="10"/>
    <n v="0.02"/>
    <n v="200"/>
    <n v="0"/>
    <n v="1.1E-4"/>
    <n v="9.0000000000000006E-5"/>
    <n v="0"/>
    <n v="1.0000000000000001E-5"/>
    <n v="3.8000000000000002E-4"/>
    <n v="0"/>
  </r>
  <r>
    <x v="3"/>
    <x v="36"/>
    <x v="4"/>
    <x v="0"/>
    <n v="0"/>
    <n v="200"/>
    <n v="0"/>
    <n v="0"/>
    <n v="0"/>
    <n v="0"/>
    <n v="0"/>
    <n v="0"/>
    <n v="0"/>
  </r>
  <r>
    <x v="3"/>
    <x v="36"/>
    <x v="4"/>
    <x v="1"/>
    <n v="52.1"/>
    <n v="200"/>
    <n v="0"/>
    <n v="0.25330999999999998"/>
    <n v="7.689E-2"/>
    <n v="2.869E-2"/>
    <n v="3.0099999999999998E-2"/>
    <n v="0.84436"/>
    <n v="0"/>
  </r>
  <r>
    <x v="3"/>
    <x v="36"/>
    <x v="4"/>
    <x v="2"/>
    <n v="0"/>
    <n v="200"/>
    <n v="0"/>
    <n v="0"/>
    <n v="0"/>
    <n v="0"/>
    <n v="0"/>
    <n v="0"/>
    <n v="0"/>
  </r>
  <r>
    <x v="3"/>
    <x v="36"/>
    <x v="4"/>
    <x v="3"/>
    <n v="0"/>
    <n v="200"/>
    <n v="0"/>
    <n v="0"/>
    <n v="0"/>
    <n v="0"/>
    <n v="0"/>
    <n v="0"/>
    <n v="0"/>
  </r>
  <r>
    <x v="3"/>
    <x v="36"/>
    <x v="4"/>
    <x v="4"/>
    <n v="0"/>
    <n v="200"/>
    <n v="0"/>
    <n v="0"/>
    <n v="0"/>
    <n v="0"/>
    <n v="0"/>
    <n v="0"/>
    <n v="0"/>
  </r>
  <r>
    <x v="3"/>
    <x v="36"/>
    <x v="4"/>
    <x v="5"/>
    <n v="0"/>
    <n v="200"/>
    <n v="0"/>
    <n v="0"/>
    <n v="0"/>
    <n v="0"/>
    <n v="0"/>
    <n v="0"/>
    <n v="0"/>
  </r>
  <r>
    <x v="3"/>
    <x v="36"/>
    <x v="4"/>
    <x v="6"/>
    <n v="0.13"/>
    <n v="200"/>
    <n v="0"/>
    <n v="6.3000000000000003E-4"/>
    <n v="0"/>
    <n v="1.0000000000000001E-5"/>
    <n v="1.7000000000000001E-4"/>
    <n v="2.1099999999999999E-3"/>
    <n v="0"/>
  </r>
  <r>
    <x v="3"/>
    <x v="36"/>
    <x v="4"/>
    <x v="7"/>
    <n v="0"/>
    <n v="200"/>
    <n v="0"/>
    <n v="0"/>
    <n v="0"/>
    <n v="0"/>
    <n v="0"/>
    <n v="0"/>
    <n v="0"/>
  </r>
  <r>
    <x v="3"/>
    <x v="36"/>
    <x v="4"/>
    <x v="8"/>
    <n v="0"/>
    <n v="200"/>
    <n v="0"/>
    <n v="0"/>
    <n v="0"/>
    <n v="0"/>
    <n v="0"/>
    <n v="0"/>
    <n v="0"/>
  </r>
  <r>
    <x v="3"/>
    <x v="36"/>
    <x v="4"/>
    <x v="9"/>
    <n v="0"/>
    <n v="200"/>
    <n v="0"/>
    <n v="0"/>
    <n v="0"/>
    <n v="0"/>
    <n v="0"/>
    <n v="0"/>
    <n v="0"/>
  </r>
  <r>
    <x v="3"/>
    <x v="36"/>
    <x v="4"/>
    <x v="10"/>
    <n v="0"/>
    <n v="200"/>
    <n v="0"/>
    <n v="0"/>
    <n v="0"/>
    <n v="0"/>
    <n v="0"/>
    <n v="0"/>
    <n v="0"/>
  </r>
  <r>
    <x v="3"/>
    <x v="36"/>
    <x v="5"/>
    <x v="0"/>
    <n v="0"/>
    <n v="200"/>
    <n v="0"/>
    <n v="0"/>
    <n v="0"/>
    <n v="0"/>
    <n v="0"/>
    <n v="0"/>
    <n v="0"/>
  </r>
  <r>
    <x v="3"/>
    <x v="36"/>
    <x v="5"/>
    <x v="1"/>
    <n v="-0.01"/>
    <n v="200"/>
    <n v="0"/>
    <n v="-4.0000000000000003E-5"/>
    <n v="-1.0000000000000001E-5"/>
    <n v="0"/>
    <n v="-1.0000000000000001E-5"/>
    <n v="-1.2E-4"/>
    <n v="0"/>
  </r>
  <r>
    <x v="3"/>
    <x v="36"/>
    <x v="5"/>
    <x v="2"/>
    <n v="0"/>
    <n v="200"/>
    <n v="0"/>
    <n v="0"/>
    <n v="0"/>
    <n v="0"/>
    <n v="0"/>
    <n v="0"/>
    <n v="0"/>
  </r>
  <r>
    <x v="3"/>
    <x v="36"/>
    <x v="5"/>
    <x v="3"/>
    <n v="0"/>
    <n v="200"/>
    <n v="0"/>
    <n v="0"/>
    <n v="0"/>
    <n v="0"/>
    <n v="0"/>
    <n v="0"/>
    <n v="0"/>
  </r>
  <r>
    <x v="3"/>
    <x v="36"/>
    <x v="5"/>
    <x v="4"/>
    <n v="0"/>
    <n v="200"/>
    <n v="0"/>
    <n v="0"/>
    <n v="0"/>
    <n v="0"/>
    <n v="0"/>
    <n v="0"/>
    <n v="0"/>
  </r>
  <r>
    <x v="3"/>
    <x v="36"/>
    <x v="5"/>
    <x v="5"/>
    <n v="0"/>
    <n v="200"/>
    <n v="0"/>
    <n v="0"/>
    <n v="0"/>
    <n v="0"/>
    <n v="0"/>
    <n v="0"/>
    <n v="0"/>
  </r>
  <r>
    <x v="3"/>
    <x v="36"/>
    <x v="5"/>
    <x v="6"/>
    <n v="0"/>
    <n v="200"/>
    <n v="0"/>
    <n v="0"/>
    <n v="0"/>
    <n v="0"/>
    <n v="0"/>
    <n v="0"/>
    <n v="0"/>
  </r>
  <r>
    <x v="3"/>
    <x v="36"/>
    <x v="5"/>
    <x v="7"/>
    <n v="0"/>
    <n v="200"/>
    <n v="0"/>
    <n v="0"/>
    <n v="0"/>
    <n v="0"/>
    <n v="0"/>
    <n v="0"/>
    <n v="0"/>
  </r>
  <r>
    <x v="3"/>
    <x v="36"/>
    <x v="5"/>
    <x v="8"/>
    <n v="0"/>
    <n v="200"/>
    <n v="0"/>
    <n v="0"/>
    <n v="0"/>
    <n v="0"/>
    <n v="0"/>
    <n v="0"/>
    <n v="0"/>
  </r>
  <r>
    <x v="3"/>
    <x v="36"/>
    <x v="5"/>
    <x v="9"/>
    <n v="0"/>
    <n v="200"/>
    <n v="0"/>
    <n v="0"/>
    <n v="0"/>
    <n v="0"/>
    <n v="0"/>
    <n v="0"/>
    <n v="0"/>
  </r>
  <r>
    <x v="3"/>
    <x v="36"/>
    <x v="5"/>
    <x v="10"/>
    <n v="0"/>
    <n v="200"/>
    <n v="0"/>
    <n v="0"/>
    <n v="0"/>
    <n v="0"/>
    <n v="0"/>
    <n v="0"/>
    <n v="0"/>
  </r>
  <r>
    <x v="3"/>
    <x v="36"/>
    <x v="6"/>
    <x v="0"/>
    <n v="0"/>
    <n v="200"/>
    <n v="0"/>
    <n v="0"/>
    <n v="0"/>
    <n v="0"/>
    <n v="0"/>
    <n v="0"/>
    <n v="0"/>
  </r>
  <r>
    <x v="3"/>
    <x v="36"/>
    <x v="6"/>
    <x v="1"/>
    <n v="0"/>
    <n v="200"/>
    <n v="0"/>
    <n v="0"/>
    <n v="0"/>
    <n v="0"/>
    <n v="0"/>
    <n v="0"/>
    <n v="0"/>
  </r>
  <r>
    <x v="3"/>
    <x v="36"/>
    <x v="6"/>
    <x v="2"/>
    <n v="0"/>
    <n v="200"/>
    <n v="0"/>
    <n v="0"/>
    <n v="0"/>
    <n v="0"/>
    <n v="0"/>
    <n v="0"/>
    <n v="0"/>
  </r>
  <r>
    <x v="3"/>
    <x v="36"/>
    <x v="6"/>
    <x v="3"/>
    <n v="0"/>
    <n v="200"/>
    <n v="0"/>
    <n v="0"/>
    <n v="0"/>
    <n v="0"/>
    <n v="0"/>
    <n v="0"/>
    <n v="0"/>
  </r>
  <r>
    <x v="3"/>
    <x v="36"/>
    <x v="6"/>
    <x v="4"/>
    <n v="0"/>
    <n v="200"/>
    <n v="0"/>
    <n v="0"/>
    <n v="0"/>
    <n v="0"/>
    <n v="0"/>
    <n v="0"/>
    <n v="0"/>
  </r>
  <r>
    <x v="3"/>
    <x v="36"/>
    <x v="6"/>
    <x v="5"/>
    <n v="0"/>
    <n v="200"/>
    <n v="0"/>
    <n v="0"/>
    <n v="0"/>
    <n v="0"/>
    <n v="0"/>
    <n v="0"/>
    <n v="0"/>
  </r>
  <r>
    <x v="3"/>
    <x v="36"/>
    <x v="6"/>
    <x v="6"/>
    <n v="0"/>
    <n v="200"/>
    <n v="0"/>
    <n v="0"/>
    <n v="0"/>
    <n v="0"/>
    <n v="0"/>
    <n v="0"/>
    <n v="0"/>
  </r>
  <r>
    <x v="3"/>
    <x v="36"/>
    <x v="6"/>
    <x v="7"/>
    <n v="0"/>
    <n v="200"/>
    <n v="0"/>
    <n v="0"/>
    <n v="0"/>
    <n v="0"/>
    <n v="0"/>
    <n v="0"/>
    <n v="0"/>
  </r>
  <r>
    <x v="3"/>
    <x v="36"/>
    <x v="6"/>
    <x v="8"/>
    <n v="0"/>
    <n v="200"/>
    <n v="0"/>
    <n v="0"/>
    <n v="0"/>
    <n v="0"/>
    <n v="0"/>
    <n v="0"/>
    <n v="0"/>
  </r>
  <r>
    <x v="3"/>
    <x v="36"/>
    <x v="6"/>
    <x v="9"/>
    <n v="0"/>
    <n v="200"/>
    <n v="0"/>
    <n v="0"/>
    <n v="0"/>
    <n v="0"/>
    <n v="0"/>
    <n v="0"/>
    <n v="0"/>
  </r>
  <r>
    <x v="3"/>
    <x v="36"/>
    <x v="6"/>
    <x v="10"/>
    <n v="0"/>
    <n v="200"/>
    <n v="0"/>
    <n v="0"/>
    <n v="0"/>
    <n v="0"/>
    <n v="0"/>
    <n v="0"/>
    <n v="0"/>
  </r>
  <r>
    <x v="3"/>
    <x v="36"/>
    <x v="7"/>
    <x v="0"/>
    <n v="0"/>
    <n v="200"/>
    <n v="0"/>
    <n v="0"/>
    <n v="0"/>
    <n v="0"/>
    <n v="0"/>
    <n v="0"/>
    <n v="0"/>
  </r>
  <r>
    <x v="3"/>
    <x v="36"/>
    <x v="7"/>
    <x v="1"/>
    <n v="0"/>
    <n v="200"/>
    <n v="0"/>
    <n v="0"/>
    <n v="0"/>
    <n v="0"/>
    <n v="0"/>
    <n v="0"/>
    <n v="0"/>
  </r>
  <r>
    <x v="3"/>
    <x v="36"/>
    <x v="7"/>
    <x v="2"/>
    <n v="0"/>
    <n v="200"/>
    <n v="0"/>
    <n v="0"/>
    <n v="0"/>
    <n v="0"/>
    <n v="0"/>
    <n v="0"/>
    <n v="0"/>
  </r>
  <r>
    <x v="3"/>
    <x v="36"/>
    <x v="7"/>
    <x v="3"/>
    <n v="0"/>
    <n v="200"/>
    <n v="0"/>
    <n v="0"/>
    <n v="0"/>
    <n v="0"/>
    <n v="0"/>
    <n v="0"/>
    <n v="0"/>
  </r>
  <r>
    <x v="3"/>
    <x v="36"/>
    <x v="7"/>
    <x v="4"/>
    <n v="0"/>
    <n v="200"/>
    <n v="0"/>
    <n v="0"/>
    <n v="0"/>
    <n v="0"/>
    <n v="0"/>
    <n v="0"/>
    <n v="0"/>
  </r>
  <r>
    <x v="3"/>
    <x v="36"/>
    <x v="7"/>
    <x v="5"/>
    <n v="0"/>
    <n v="200"/>
    <n v="0"/>
    <n v="0"/>
    <n v="0"/>
    <n v="0"/>
    <n v="0"/>
    <n v="0"/>
    <n v="0"/>
  </r>
  <r>
    <x v="3"/>
    <x v="36"/>
    <x v="7"/>
    <x v="6"/>
    <n v="0"/>
    <n v="200"/>
    <n v="0"/>
    <n v="0"/>
    <n v="0"/>
    <n v="0"/>
    <n v="0"/>
    <n v="0"/>
    <n v="0"/>
  </r>
  <r>
    <x v="3"/>
    <x v="36"/>
    <x v="7"/>
    <x v="7"/>
    <n v="0"/>
    <n v="200"/>
    <n v="0"/>
    <n v="0"/>
    <n v="0"/>
    <n v="0"/>
    <n v="0"/>
    <n v="0"/>
    <n v="0"/>
  </r>
  <r>
    <x v="3"/>
    <x v="36"/>
    <x v="7"/>
    <x v="8"/>
    <n v="0"/>
    <n v="200"/>
    <n v="0"/>
    <n v="0"/>
    <n v="0"/>
    <n v="0"/>
    <n v="0"/>
    <n v="0"/>
    <n v="0"/>
  </r>
  <r>
    <x v="3"/>
    <x v="36"/>
    <x v="7"/>
    <x v="9"/>
    <n v="0"/>
    <n v="200"/>
    <n v="0"/>
    <n v="0"/>
    <n v="0"/>
    <n v="0"/>
    <n v="0"/>
    <n v="0"/>
    <n v="0"/>
  </r>
  <r>
    <x v="3"/>
    <x v="36"/>
    <x v="7"/>
    <x v="10"/>
    <n v="0"/>
    <n v="200"/>
    <n v="0"/>
    <n v="0"/>
    <n v="0"/>
    <n v="0"/>
    <n v="0"/>
    <n v="0"/>
    <n v="0"/>
  </r>
  <r>
    <x v="3"/>
    <x v="36"/>
    <x v="8"/>
    <x v="0"/>
    <n v="0"/>
    <n v="200"/>
    <n v="0"/>
    <n v="0"/>
    <n v="0"/>
    <n v="0"/>
    <n v="0"/>
    <n v="0"/>
    <n v="0"/>
  </r>
  <r>
    <x v="3"/>
    <x v="36"/>
    <x v="8"/>
    <x v="1"/>
    <n v="29.21"/>
    <n v="200"/>
    <n v="0"/>
    <n v="0.14199999999999999"/>
    <n v="0.1057"/>
    <n v="5.1999999999999998E-3"/>
    <n v="1.8380000000000001E-2"/>
    <n v="0.47332999999999997"/>
    <n v="0"/>
  </r>
  <r>
    <x v="3"/>
    <x v="36"/>
    <x v="8"/>
    <x v="2"/>
    <n v="0"/>
    <n v="200"/>
    <n v="0"/>
    <n v="0"/>
    <n v="0"/>
    <n v="0"/>
    <n v="0"/>
    <n v="0"/>
    <n v="0"/>
  </r>
  <r>
    <x v="3"/>
    <x v="36"/>
    <x v="8"/>
    <x v="3"/>
    <n v="0"/>
    <n v="200"/>
    <n v="0"/>
    <n v="0"/>
    <n v="0"/>
    <n v="0"/>
    <n v="0"/>
    <n v="0"/>
    <n v="0"/>
  </r>
  <r>
    <x v="3"/>
    <x v="36"/>
    <x v="8"/>
    <x v="4"/>
    <n v="0"/>
    <n v="200"/>
    <n v="0"/>
    <n v="0"/>
    <n v="0"/>
    <n v="0"/>
    <n v="0"/>
    <n v="0"/>
    <n v="0"/>
  </r>
  <r>
    <x v="3"/>
    <x v="36"/>
    <x v="8"/>
    <x v="5"/>
    <n v="0"/>
    <n v="200"/>
    <n v="0"/>
    <n v="0"/>
    <n v="0"/>
    <n v="0"/>
    <n v="0"/>
    <n v="0"/>
    <n v="0"/>
  </r>
  <r>
    <x v="3"/>
    <x v="36"/>
    <x v="8"/>
    <x v="6"/>
    <n v="47.22"/>
    <n v="200"/>
    <n v="0"/>
    <n v="0.22958000000000001"/>
    <n v="0"/>
    <n v="7.1440000000000003E-2"/>
    <n v="8.949E-2"/>
    <n v="0.76527000000000001"/>
    <n v="0"/>
  </r>
  <r>
    <x v="3"/>
    <x v="36"/>
    <x v="8"/>
    <x v="7"/>
    <n v="0"/>
    <n v="200"/>
    <n v="0"/>
    <n v="0"/>
    <n v="0"/>
    <n v="0"/>
    <n v="0"/>
    <n v="0"/>
    <n v="0"/>
  </r>
  <r>
    <x v="3"/>
    <x v="36"/>
    <x v="8"/>
    <x v="8"/>
    <n v="0"/>
    <n v="200"/>
    <n v="0"/>
    <n v="0"/>
    <n v="0"/>
    <n v="0"/>
    <n v="0"/>
    <n v="0"/>
    <n v="0"/>
  </r>
  <r>
    <x v="3"/>
    <x v="36"/>
    <x v="8"/>
    <x v="9"/>
    <n v="0"/>
    <n v="200"/>
    <n v="0"/>
    <n v="0"/>
    <n v="0"/>
    <n v="0"/>
    <n v="0"/>
    <n v="0"/>
    <n v="0"/>
  </r>
  <r>
    <x v="3"/>
    <x v="36"/>
    <x v="8"/>
    <x v="10"/>
    <n v="0"/>
    <n v="200"/>
    <n v="0"/>
    <n v="0"/>
    <n v="0"/>
    <n v="0"/>
    <n v="0"/>
    <n v="0"/>
    <n v="0"/>
  </r>
  <r>
    <x v="3"/>
    <x v="37"/>
    <x v="0"/>
    <x v="0"/>
    <n v="0"/>
    <n v="200"/>
    <n v="0"/>
    <n v="0"/>
    <n v="0"/>
    <n v="0"/>
    <n v="0"/>
    <n v="0"/>
    <n v="0"/>
  </r>
  <r>
    <x v="3"/>
    <x v="37"/>
    <x v="0"/>
    <x v="1"/>
    <n v="0"/>
    <n v="200"/>
    <n v="0"/>
    <n v="0"/>
    <n v="0"/>
    <n v="0"/>
    <n v="0"/>
    <n v="0"/>
    <n v="0"/>
  </r>
  <r>
    <x v="3"/>
    <x v="37"/>
    <x v="0"/>
    <x v="2"/>
    <n v="0"/>
    <n v="200"/>
    <n v="0"/>
    <n v="0"/>
    <n v="0"/>
    <n v="0"/>
    <n v="0"/>
    <n v="0"/>
    <n v="0"/>
  </r>
  <r>
    <x v="3"/>
    <x v="37"/>
    <x v="0"/>
    <x v="3"/>
    <n v="0"/>
    <n v="200"/>
    <n v="0"/>
    <n v="0"/>
    <n v="0"/>
    <n v="0"/>
    <n v="0"/>
    <n v="0"/>
    <n v="0"/>
  </r>
  <r>
    <x v="3"/>
    <x v="37"/>
    <x v="0"/>
    <x v="4"/>
    <n v="0"/>
    <n v="200"/>
    <n v="0"/>
    <n v="0"/>
    <n v="0"/>
    <n v="0"/>
    <n v="0"/>
    <n v="0"/>
    <n v="0"/>
  </r>
  <r>
    <x v="3"/>
    <x v="37"/>
    <x v="0"/>
    <x v="5"/>
    <n v="0"/>
    <n v="200"/>
    <n v="0"/>
    <n v="0"/>
    <n v="0"/>
    <n v="0"/>
    <n v="0"/>
    <n v="0"/>
    <n v="0"/>
  </r>
  <r>
    <x v="3"/>
    <x v="37"/>
    <x v="0"/>
    <x v="6"/>
    <n v="0"/>
    <n v="200"/>
    <n v="0"/>
    <n v="0"/>
    <n v="0"/>
    <n v="0"/>
    <n v="0"/>
    <n v="0"/>
    <n v="0"/>
  </r>
  <r>
    <x v="3"/>
    <x v="37"/>
    <x v="0"/>
    <x v="7"/>
    <n v="0"/>
    <n v="200"/>
    <n v="0"/>
    <n v="0"/>
    <n v="0"/>
    <n v="0"/>
    <n v="0"/>
    <n v="0"/>
    <n v="0"/>
  </r>
  <r>
    <x v="3"/>
    <x v="37"/>
    <x v="0"/>
    <x v="8"/>
    <n v="0"/>
    <n v="200"/>
    <n v="0"/>
    <n v="0"/>
    <n v="0"/>
    <n v="0"/>
    <n v="0"/>
    <n v="0"/>
    <n v="0"/>
  </r>
  <r>
    <x v="3"/>
    <x v="37"/>
    <x v="0"/>
    <x v="9"/>
    <n v="0"/>
    <n v="200"/>
    <n v="0"/>
    <n v="0"/>
    <n v="0"/>
    <n v="0"/>
    <n v="0"/>
    <n v="0"/>
    <n v="0"/>
  </r>
  <r>
    <x v="3"/>
    <x v="37"/>
    <x v="0"/>
    <x v="10"/>
    <n v="0"/>
    <n v="200"/>
    <n v="0"/>
    <n v="0"/>
    <n v="0"/>
    <n v="0"/>
    <n v="0"/>
    <n v="0"/>
    <n v="0"/>
  </r>
  <r>
    <x v="3"/>
    <x v="37"/>
    <x v="1"/>
    <x v="0"/>
    <n v="0"/>
    <n v="200"/>
    <n v="0"/>
    <n v="-2.0000000000000002E-5"/>
    <n v="-1.0000000000000001E-5"/>
    <n v="0"/>
    <n v="-1.0000000000000001E-5"/>
    <n v="-8.0000000000000007E-5"/>
    <n v="0"/>
  </r>
  <r>
    <x v="3"/>
    <x v="37"/>
    <x v="1"/>
    <x v="1"/>
    <n v="1.58"/>
    <n v="200"/>
    <n v="0"/>
    <n v="7.6800000000000002E-3"/>
    <n v="1.98E-3"/>
    <n v="1.2600000000000001E-3"/>
    <n v="4.9100000000000003E-3"/>
    <n v="2.5579999999999999E-2"/>
    <n v="0"/>
  </r>
  <r>
    <x v="3"/>
    <x v="37"/>
    <x v="1"/>
    <x v="2"/>
    <n v="0"/>
    <n v="200"/>
    <n v="0"/>
    <n v="0"/>
    <n v="0"/>
    <n v="0"/>
    <n v="0"/>
    <n v="0"/>
    <n v="0"/>
  </r>
  <r>
    <x v="3"/>
    <x v="37"/>
    <x v="1"/>
    <x v="3"/>
    <n v="0"/>
    <n v="200"/>
    <n v="0"/>
    <n v="0"/>
    <n v="0"/>
    <n v="0"/>
    <n v="0"/>
    <n v="0"/>
    <n v="0"/>
  </r>
  <r>
    <x v="3"/>
    <x v="37"/>
    <x v="1"/>
    <x v="4"/>
    <n v="0"/>
    <n v="200"/>
    <n v="0"/>
    <n v="0"/>
    <n v="0"/>
    <n v="0"/>
    <n v="0"/>
    <n v="0"/>
    <n v="0"/>
  </r>
  <r>
    <x v="3"/>
    <x v="37"/>
    <x v="1"/>
    <x v="5"/>
    <n v="0"/>
    <n v="200"/>
    <n v="0"/>
    <n v="0"/>
    <n v="0"/>
    <n v="0"/>
    <n v="0"/>
    <n v="0"/>
    <n v="0"/>
  </r>
  <r>
    <x v="3"/>
    <x v="37"/>
    <x v="1"/>
    <x v="6"/>
    <n v="0"/>
    <n v="200"/>
    <n v="0"/>
    <n v="0"/>
    <n v="0"/>
    <n v="0"/>
    <n v="0"/>
    <n v="0"/>
    <n v="0"/>
  </r>
  <r>
    <x v="3"/>
    <x v="37"/>
    <x v="1"/>
    <x v="7"/>
    <n v="0"/>
    <n v="200"/>
    <n v="0"/>
    <n v="0"/>
    <n v="0"/>
    <n v="0"/>
    <n v="0"/>
    <n v="0"/>
    <n v="0"/>
  </r>
  <r>
    <x v="3"/>
    <x v="37"/>
    <x v="1"/>
    <x v="8"/>
    <n v="0"/>
    <n v="200"/>
    <n v="0"/>
    <n v="0"/>
    <n v="0"/>
    <n v="0"/>
    <n v="0"/>
    <n v="0"/>
    <n v="0"/>
  </r>
  <r>
    <x v="3"/>
    <x v="37"/>
    <x v="1"/>
    <x v="9"/>
    <n v="0"/>
    <n v="200"/>
    <n v="0"/>
    <n v="0"/>
    <n v="0"/>
    <n v="0"/>
    <n v="0"/>
    <n v="0"/>
    <n v="0"/>
  </r>
  <r>
    <x v="3"/>
    <x v="37"/>
    <x v="1"/>
    <x v="10"/>
    <n v="0"/>
    <n v="200"/>
    <n v="0"/>
    <n v="0"/>
    <n v="0"/>
    <n v="0"/>
    <n v="0"/>
    <n v="0"/>
    <n v="0"/>
  </r>
  <r>
    <x v="3"/>
    <x v="37"/>
    <x v="2"/>
    <x v="0"/>
    <n v="0"/>
    <n v="200"/>
    <n v="0"/>
    <n v="0"/>
    <n v="0"/>
    <n v="0"/>
    <n v="0"/>
    <n v="0"/>
    <n v="0"/>
  </r>
  <r>
    <x v="3"/>
    <x v="37"/>
    <x v="2"/>
    <x v="1"/>
    <n v="95.38"/>
    <n v="200"/>
    <n v="0"/>
    <n v="0.46373999999999999"/>
    <n v="0.14229"/>
    <n v="9.1980000000000006E-2"/>
    <n v="0.30820999999999998"/>
    <n v="1.5458000000000001"/>
    <n v="0"/>
  </r>
  <r>
    <x v="3"/>
    <x v="37"/>
    <x v="2"/>
    <x v="2"/>
    <n v="0"/>
    <n v="200"/>
    <n v="0"/>
    <n v="0"/>
    <n v="0"/>
    <n v="0"/>
    <n v="0"/>
    <n v="0"/>
    <n v="0"/>
  </r>
  <r>
    <x v="3"/>
    <x v="37"/>
    <x v="2"/>
    <x v="3"/>
    <n v="0"/>
    <n v="200"/>
    <n v="0"/>
    <n v="0"/>
    <n v="0"/>
    <n v="0"/>
    <n v="0"/>
    <n v="0"/>
    <n v="0"/>
  </r>
  <r>
    <x v="3"/>
    <x v="37"/>
    <x v="2"/>
    <x v="4"/>
    <n v="0"/>
    <n v="200"/>
    <n v="0"/>
    <n v="0"/>
    <n v="0"/>
    <n v="0"/>
    <n v="0"/>
    <n v="0"/>
    <n v="0"/>
  </r>
  <r>
    <x v="3"/>
    <x v="37"/>
    <x v="2"/>
    <x v="5"/>
    <n v="0"/>
    <n v="200"/>
    <n v="0"/>
    <n v="0"/>
    <n v="0"/>
    <n v="0"/>
    <n v="0"/>
    <n v="0"/>
    <n v="0"/>
  </r>
  <r>
    <x v="3"/>
    <x v="37"/>
    <x v="2"/>
    <x v="6"/>
    <n v="0"/>
    <n v="200"/>
    <n v="0"/>
    <n v="0"/>
    <n v="0"/>
    <n v="0"/>
    <n v="0"/>
    <n v="0"/>
    <n v="0"/>
  </r>
  <r>
    <x v="3"/>
    <x v="37"/>
    <x v="2"/>
    <x v="7"/>
    <n v="0"/>
    <n v="200"/>
    <n v="0"/>
    <n v="0"/>
    <n v="0"/>
    <n v="0"/>
    <n v="0"/>
    <n v="0"/>
    <n v="0"/>
  </r>
  <r>
    <x v="3"/>
    <x v="37"/>
    <x v="2"/>
    <x v="8"/>
    <n v="0"/>
    <n v="200"/>
    <n v="0"/>
    <n v="0"/>
    <n v="0"/>
    <n v="0"/>
    <n v="0"/>
    <n v="0"/>
    <n v="0"/>
  </r>
  <r>
    <x v="3"/>
    <x v="37"/>
    <x v="2"/>
    <x v="9"/>
    <n v="0"/>
    <n v="200"/>
    <n v="0"/>
    <n v="0"/>
    <n v="0"/>
    <n v="0"/>
    <n v="0"/>
    <n v="0"/>
    <n v="0"/>
  </r>
  <r>
    <x v="3"/>
    <x v="37"/>
    <x v="2"/>
    <x v="10"/>
    <n v="0"/>
    <n v="200"/>
    <n v="0"/>
    <n v="0"/>
    <n v="0"/>
    <n v="0"/>
    <n v="0"/>
    <n v="0"/>
    <n v="0"/>
  </r>
  <r>
    <x v="3"/>
    <x v="37"/>
    <x v="3"/>
    <x v="0"/>
    <n v="0"/>
    <n v="200"/>
    <n v="0"/>
    <n v="0"/>
    <n v="0"/>
    <n v="0"/>
    <n v="0"/>
    <n v="0"/>
    <n v="0"/>
  </r>
  <r>
    <x v="3"/>
    <x v="37"/>
    <x v="3"/>
    <x v="1"/>
    <n v="131.4"/>
    <n v="200"/>
    <n v="0"/>
    <n v="0.63888"/>
    <n v="0.20415"/>
    <n v="4.428E-2"/>
    <n v="0.30864999999999998"/>
    <n v="2.1295899999999999"/>
    <n v="0"/>
  </r>
  <r>
    <x v="3"/>
    <x v="37"/>
    <x v="3"/>
    <x v="2"/>
    <n v="0"/>
    <n v="200"/>
    <n v="0"/>
    <n v="0"/>
    <n v="0"/>
    <n v="0"/>
    <n v="0"/>
    <n v="0"/>
    <n v="0"/>
  </r>
  <r>
    <x v="3"/>
    <x v="37"/>
    <x v="3"/>
    <x v="3"/>
    <n v="0"/>
    <n v="200"/>
    <n v="0"/>
    <n v="0"/>
    <n v="0"/>
    <n v="0"/>
    <n v="0"/>
    <n v="0"/>
    <n v="0"/>
  </r>
  <r>
    <x v="3"/>
    <x v="37"/>
    <x v="3"/>
    <x v="4"/>
    <n v="0"/>
    <n v="200"/>
    <n v="0"/>
    <n v="0"/>
    <n v="0"/>
    <n v="0"/>
    <n v="0"/>
    <n v="0"/>
    <n v="0"/>
  </r>
  <r>
    <x v="3"/>
    <x v="37"/>
    <x v="3"/>
    <x v="5"/>
    <n v="0"/>
    <n v="200"/>
    <n v="0"/>
    <n v="0"/>
    <n v="0"/>
    <n v="0"/>
    <n v="0"/>
    <n v="0"/>
    <n v="0"/>
  </r>
  <r>
    <x v="3"/>
    <x v="37"/>
    <x v="3"/>
    <x v="6"/>
    <n v="0"/>
    <n v="200"/>
    <n v="0"/>
    <n v="0"/>
    <n v="0"/>
    <n v="0"/>
    <n v="0"/>
    <n v="0"/>
    <n v="0"/>
  </r>
  <r>
    <x v="3"/>
    <x v="37"/>
    <x v="3"/>
    <x v="7"/>
    <n v="0"/>
    <n v="200"/>
    <n v="0"/>
    <n v="0"/>
    <n v="0"/>
    <n v="0"/>
    <n v="0"/>
    <n v="0"/>
    <n v="0"/>
  </r>
  <r>
    <x v="3"/>
    <x v="37"/>
    <x v="3"/>
    <x v="8"/>
    <n v="0"/>
    <n v="200"/>
    <n v="0"/>
    <n v="0"/>
    <n v="0"/>
    <n v="0"/>
    <n v="0"/>
    <n v="0"/>
    <n v="0"/>
  </r>
  <r>
    <x v="3"/>
    <x v="37"/>
    <x v="3"/>
    <x v="9"/>
    <n v="0"/>
    <n v="200"/>
    <n v="0"/>
    <n v="0"/>
    <n v="0"/>
    <n v="0"/>
    <n v="0"/>
    <n v="0"/>
    <n v="0"/>
  </r>
  <r>
    <x v="3"/>
    <x v="37"/>
    <x v="3"/>
    <x v="10"/>
    <n v="0.02"/>
    <n v="200"/>
    <n v="0"/>
    <n v="1.1E-4"/>
    <n v="9.0000000000000006E-5"/>
    <n v="0"/>
    <n v="1.0000000000000001E-5"/>
    <n v="3.8000000000000002E-4"/>
    <n v="0"/>
  </r>
  <r>
    <x v="3"/>
    <x v="37"/>
    <x v="4"/>
    <x v="0"/>
    <n v="0"/>
    <n v="200"/>
    <n v="0"/>
    <n v="0"/>
    <n v="0"/>
    <n v="0"/>
    <n v="0"/>
    <n v="0"/>
    <n v="0"/>
  </r>
  <r>
    <x v="3"/>
    <x v="37"/>
    <x v="4"/>
    <x v="1"/>
    <n v="52.1"/>
    <n v="200"/>
    <n v="0"/>
    <n v="0.25330999999999998"/>
    <n v="7.689E-2"/>
    <n v="2.869E-2"/>
    <n v="3.0099999999999998E-2"/>
    <n v="0.84436"/>
    <n v="0"/>
  </r>
  <r>
    <x v="3"/>
    <x v="37"/>
    <x v="4"/>
    <x v="2"/>
    <n v="0"/>
    <n v="200"/>
    <n v="0"/>
    <n v="0"/>
    <n v="0"/>
    <n v="0"/>
    <n v="0"/>
    <n v="0"/>
    <n v="0"/>
  </r>
  <r>
    <x v="3"/>
    <x v="37"/>
    <x v="4"/>
    <x v="3"/>
    <n v="0"/>
    <n v="200"/>
    <n v="0"/>
    <n v="0"/>
    <n v="0"/>
    <n v="0"/>
    <n v="0"/>
    <n v="0"/>
    <n v="0"/>
  </r>
  <r>
    <x v="3"/>
    <x v="37"/>
    <x v="4"/>
    <x v="4"/>
    <n v="0"/>
    <n v="200"/>
    <n v="0"/>
    <n v="0"/>
    <n v="0"/>
    <n v="0"/>
    <n v="0"/>
    <n v="0"/>
    <n v="0"/>
  </r>
  <r>
    <x v="3"/>
    <x v="37"/>
    <x v="4"/>
    <x v="5"/>
    <n v="0"/>
    <n v="200"/>
    <n v="0"/>
    <n v="0"/>
    <n v="0"/>
    <n v="0"/>
    <n v="0"/>
    <n v="0"/>
    <n v="0"/>
  </r>
  <r>
    <x v="3"/>
    <x v="37"/>
    <x v="4"/>
    <x v="6"/>
    <n v="0.13"/>
    <n v="200"/>
    <n v="0"/>
    <n v="6.3000000000000003E-4"/>
    <n v="0"/>
    <n v="1.0000000000000001E-5"/>
    <n v="1.7000000000000001E-4"/>
    <n v="2.1099999999999999E-3"/>
    <n v="0"/>
  </r>
  <r>
    <x v="3"/>
    <x v="37"/>
    <x v="4"/>
    <x v="7"/>
    <n v="0"/>
    <n v="200"/>
    <n v="0"/>
    <n v="0"/>
    <n v="0"/>
    <n v="0"/>
    <n v="0"/>
    <n v="0"/>
    <n v="0"/>
  </r>
  <r>
    <x v="3"/>
    <x v="37"/>
    <x v="4"/>
    <x v="8"/>
    <n v="0"/>
    <n v="200"/>
    <n v="0"/>
    <n v="0"/>
    <n v="0"/>
    <n v="0"/>
    <n v="0"/>
    <n v="0"/>
    <n v="0"/>
  </r>
  <r>
    <x v="3"/>
    <x v="37"/>
    <x v="4"/>
    <x v="9"/>
    <n v="0"/>
    <n v="200"/>
    <n v="0"/>
    <n v="0"/>
    <n v="0"/>
    <n v="0"/>
    <n v="0"/>
    <n v="0"/>
    <n v="0"/>
  </r>
  <r>
    <x v="3"/>
    <x v="37"/>
    <x v="4"/>
    <x v="10"/>
    <n v="0"/>
    <n v="200"/>
    <n v="0"/>
    <n v="0"/>
    <n v="0"/>
    <n v="0"/>
    <n v="0"/>
    <n v="0"/>
    <n v="0"/>
  </r>
  <r>
    <x v="3"/>
    <x v="37"/>
    <x v="5"/>
    <x v="0"/>
    <n v="0"/>
    <n v="200"/>
    <n v="0"/>
    <n v="0"/>
    <n v="0"/>
    <n v="0"/>
    <n v="0"/>
    <n v="0"/>
    <n v="0"/>
  </r>
  <r>
    <x v="3"/>
    <x v="37"/>
    <x v="5"/>
    <x v="1"/>
    <n v="-0.01"/>
    <n v="200"/>
    <n v="0"/>
    <n v="-4.0000000000000003E-5"/>
    <n v="-1.0000000000000001E-5"/>
    <n v="0"/>
    <n v="-1.0000000000000001E-5"/>
    <n v="-1.2E-4"/>
    <n v="0"/>
  </r>
  <r>
    <x v="3"/>
    <x v="37"/>
    <x v="5"/>
    <x v="2"/>
    <n v="0"/>
    <n v="200"/>
    <n v="0"/>
    <n v="0"/>
    <n v="0"/>
    <n v="0"/>
    <n v="0"/>
    <n v="0"/>
    <n v="0"/>
  </r>
  <r>
    <x v="3"/>
    <x v="37"/>
    <x v="5"/>
    <x v="3"/>
    <n v="0"/>
    <n v="200"/>
    <n v="0"/>
    <n v="0"/>
    <n v="0"/>
    <n v="0"/>
    <n v="0"/>
    <n v="0"/>
    <n v="0"/>
  </r>
  <r>
    <x v="3"/>
    <x v="37"/>
    <x v="5"/>
    <x v="4"/>
    <n v="0"/>
    <n v="200"/>
    <n v="0"/>
    <n v="0"/>
    <n v="0"/>
    <n v="0"/>
    <n v="0"/>
    <n v="0"/>
    <n v="0"/>
  </r>
  <r>
    <x v="3"/>
    <x v="37"/>
    <x v="5"/>
    <x v="5"/>
    <n v="0"/>
    <n v="200"/>
    <n v="0"/>
    <n v="0"/>
    <n v="0"/>
    <n v="0"/>
    <n v="0"/>
    <n v="0"/>
    <n v="0"/>
  </r>
  <r>
    <x v="3"/>
    <x v="37"/>
    <x v="5"/>
    <x v="6"/>
    <n v="0"/>
    <n v="200"/>
    <n v="0"/>
    <n v="0"/>
    <n v="0"/>
    <n v="0"/>
    <n v="0"/>
    <n v="0"/>
    <n v="0"/>
  </r>
  <r>
    <x v="3"/>
    <x v="37"/>
    <x v="5"/>
    <x v="7"/>
    <n v="0"/>
    <n v="200"/>
    <n v="0"/>
    <n v="0"/>
    <n v="0"/>
    <n v="0"/>
    <n v="0"/>
    <n v="0"/>
    <n v="0"/>
  </r>
  <r>
    <x v="3"/>
    <x v="37"/>
    <x v="5"/>
    <x v="8"/>
    <n v="0"/>
    <n v="200"/>
    <n v="0"/>
    <n v="0"/>
    <n v="0"/>
    <n v="0"/>
    <n v="0"/>
    <n v="0"/>
    <n v="0"/>
  </r>
  <r>
    <x v="3"/>
    <x v="37"/>
    <x v="5"/>
    <x v="9"/>
    <n v="0"/>
    <n v="200"/>
    <n v="0"/>
    <n v="0"/>
    <n v="0"/>
    <n v="0"/>
    <n v="0"/>
    <n v="0"/>
    <n v="0"/>
  </r>
  <r>
    <x v="3"/>
    <x v="37"/>
    <x v="5"/>
    <x v="10"/>
    <n v="0"/>
    <n v="200"/>
    <n v="0"/>
    <n v="0"/>
    <n v="0"/>
    <n v="0"/>
    <n v="0"/>
    <n v="0"/>
    <n v="0"/>
  </r>
  <r>
    <x v="3"/>
    <x v="37"/>
    <x v="6"/>
    <x v="0"/>
    <n v="0"/>
    <n v="200"/>
    <n v="0"/>
    <n v="0"/>
    <n v="0"/>
    <n v="0"/>
    <n v="0"/>
    <n v="0"/>
    <n v="0"/>
  </r>
  <r>
    <x v="3"/>
    <x v="37"/>
    <x v="6"/>
    <x v="1"/>
    <n v="0"/>
    <n v="200"/>
    <n v="0"/>
    <n v="0"/>
    <n v="0"/>
    <n v="0"/>
    <n v="0"/>
    <n v="0"/>
    <n v="0"/>
  </r>
  <r>
    <x v="3"/>
    <x v="37"/>
    <x v="6"/>
    <x v="2"/>
    <n v="0"/>
    <n v="200"/>
    <n v="0"/>
    <n v="0"/>
    <n v="0"/>
    <n v="0"/>
    <n v="0"/>
    <n v="0"/>
    <n v="0"/>
  </r>
  <r>
    <x v="3"/>
    <x v="37"/>
    <x v="6"/>
    <x v="3"/>
    <n v="0"/>
    <n v="200"/>
    <n v="0"/>
    <n v="0"/>
    <n v="0"/>
    <n v="0"/>
    <n v="0"/>
    <n v="0"/>
    <n v="0"/>
  </r>
  <r>
    <x v="3"/>
    <x v="37"/>
    <x v="6"/>
    <x v="4"/>
    <n v="0"/>
    <n v="200"/>
    <n v="0"/>
    <n v="0"/>
    <n v="0"/>
    <n v="0"/>
    <n v="0"/>
    <n v="0"/>
    <n v="0"/>
  </r>
  <r>
    <x v="3"/>
    <x v="37"/>
    <x v="6"/>
    <x v="5"/>
    <n v="0"/>
    <n v="200"/>
    <n v="0"/>
    <n v="0"/>
    <n v="0"/>
    <n v="0"/>
    <n v="0"/>
    <n v="0"/>
    <n v="0"/>
  </r>
  <r>
    <x v="3"/>
    <x v="37"/>
    <x v="6"/>
    <x v="6"/>
    <n v="0"/>
    <n v="200"/>
    <n v="0"/>
    <n v="0"/>
    <n v="0"/>
    <n v="0"/>
    <n v="0"/>
    <n v="0"/>
    <n v="0"/>
  </r>
  <r>
    <x v="3"/>
    <x v="37"/>
    <x v="6"/>
    <x v="7"/>
    <n v="0"/>
    <n v="200"/>
    <n v="0"/>
    <n v="0"/>
    <n v="0"/>
    <n v="0"/>
    <n v="0"/>
    <n v="0"/>
    <n v="0"/>
  </r>
  <r>
    <x v="3"/>
    <x v="37"/>
    <x v="6"/>
    <x v="8"/>
    <n v="0"/>
    <n v="200"/>
    <n v="0"/>
    <n v="0"/>
    <n v="0"/>
    <n v="0"/>
    <n v="0"/>
    <n v="0"/>
    <n v="0"/>
  </r>
  <r>
    <x v="3"/>
    <x v="37"/>
    <x v="6"/>
    <x v="9"/>
    <n v="0"/>
    <n v="200"/>
    <n v="0"/>
    <n v="0"/>
    <n v="0"/>
    <n v="0"/>
    <n v="0"/>
    <n v="0"/>
    <n v="0"/>
  </r>
  <r>
    <x v="3"/>
    <x v="37"/>
    <x v="6"/>
    <x v="10"/>
    <n v="0"/>
    <n v="200"/>
    <n v="0"/>
    <n v="0"/>
    <n v="0"/>
    <n v="0"/>
    <n v="0"/>
    <n v="0"/>
    <n v="0"/>
  </r>
  <r>
    <x v="3"/>
    <x v="37"/>
    <x v="7"/>
    <x v="0"/>
    <n v="0"/>
    <n v="200"/>
    <n v="0"/>
    <n v="0"/>
    <n v="0"/>
    <n v="0"/>
    <n v="0"/>
    <n v="0"/>
    <n v="0"/>
  </r>
  <r>
    <x v="3"/>
    <x v="37"/>
    <x v="7"/>
    <x v="1"/>
    <n v="0"/>
    <n v="200"/>
    <n v="0"/>
    <n v="0"/>
    <n v="0"/>
    <n v="0"/>
    <n v="0"/>
    <n v="0"/>
    <n v="0"/>
  </r>
  <r>
    <x v="3"/>
    <x v="37"/>
    <x v="7"/>
    <x v="2"/>
    <n v="0"/>
    <n v="200"/>
    <n v="0"/>
    <n v="0"/>
    <n v="0"/>
    <n v="0"/>
    <n v="0"/>
    <n v="0"/>
    <n v="0"/>
  </r>
  <r>
    <x v="3"/>
    <x v="37"/>
    <x v="7"/>
    <x v="3"/>
    <n v="0"/>
    <n v="200"/>
    <n v="0"/>
    <n v="0"/>
    <n v="0"/>
    <n v="0"/>
    <n v="0"/>
    <n v="0"/>
    <n v="0"/>
  </r>
  <r>
    <x v="3"/>
    <x v="37"/>
    <x v="7"/>
    <x v="4"/>
    <n v="0"/>
    <n v="200"/>
    <n v="0"/>
    <n v="0"/>
    <n v="0"/>
    <n v="0"/>
    <n v="0"/>
    <n v="0"/>
    <n v="0"/>
  </r>
  <r>
    <x v="3"/>
    <x v="37"/>
    <x v="7"/>
    <x v="5"/>
    <n v="0"/>
    <n v="200"/>
    <n v="0"/>
    <n v="0"/>
    <n v="0"/>
    <n v="0"/>
    <n v="0"/>
    <n v="0"/>
    <n v="0"/>
  </r>
  <r>
    <x v="3"/>
    <x v="37"/>
    <x v="7"/>
    <x v="6"/>
    <n v="0"/>
    <n v="200"/>
    <n v="0"/>
    <n v="0"/>
    <n v="0"/>
    <n v="0"/>
    <n v="0"/>
    <n v="0"/>
    <n v="0"/>
  </r>
  <r>
    <x v="3"/>
    <x v="37"/>
    <x v="7"/>
    <x v="7"/>
    <n v="0"/>
    <n v="200"/>
    <n v="0"/>
    <n v="0"/>
    <n v="0"/>
    <n v="0"/>
    <n v="0"/>
    <n v="0"/>
    <n v="0"/>
  </r>
  <r>
    <x v="3"/>
    <x v="37"/>
    <x v="7"/>
    <x v="8"/>
    <n v="0"/>
    <n v="200"/>
    <n v="0"/>
    <n v="0"/>
    <n v="0"/>
    <n v="0"/>
    <n v="0"/>
    <n v="0"/>
    <n v="0"/>
  </r>
  <r>
    <x v="3"/>
    <x v="37"/>
    <x v="7"/>
    <x v="9"/>
    <n v="0"/>
    <n v="200"/>
    <n v="0"/>
    <n v="0"/>
    <n v="0"/>
    <n v="0"/>
    <n v="0"/>
    <n v="0"/>
    <n v="0"/>
  </r>
  <r>
    <x v="3"/>
    <x v="37"/>
    <x v="7"/>
    <x v="10"/>
    <n v="0"/>
    <n v="200"/>
    <n v="0"/>
    <n v="0"/>
    <n v="0"/>
    <n v="0"/>
    <n v="0"/>
    <n v="0"/>
    <n v="0"/>
  </r>
  <r>
    <x v="3"/>
    <x v="37"/>
    <x v="8"/>
    <x v="0"/>
    <n v="0"/>
    <n v="200"/>
    <n v="0"/>
    <n v="0"/>
    <n v="0"/>
    <n v="0"/>
    <n v="0"/>
    <n v="0"/>
    <n v="0"/>
  </r>
  <r>
    <x v="3"/>
    <x v="37"/>
    <x v="8"/>
    <x v="1"/>
    <n v="29.21"/>
    <n v="200"/>
    <n v="0"/>
    <n v="0.14199999999999999"/>
    <n v="0.1057"/>
    <n v="5.1999999999999998E-3"/>
    <n v="1.8380000000000001E-2"/>
    <n v="0.47332999999999997"/>
    <n v="0"/>
  </r>
  <r>
    <x v="3"/>
    <x v="37"/>
    <x v="8"/>
    <x v="2"/>
    <n v="0"/>
    <n v="200"/>
    <n v="0"/>
    <n v="0"/>
    <n v="0"/>
    <n v="0"/>
    <n v="0"/>
    <n v="0"/>
    <n v="0"/>
  </r>
  <r>
    <x v="3"/>
    <x v="37"/>
    <x v="8"/>
    <x v="3"/>
    <n v="0"/>
    <n v="200"/>
    <n v="0"/>
    <n v="0"/>
    <n v="0"/>
    <n v="0"/>
    <n v="0"/>
    <n v="0"/>
    <n v="0"/>
  </r>
  <r>
    <x v="3"/>
    <x v="37"/>
    <x v="8"/>
    <x v="4"/>
    <n v="0"/>
    <n v="200"/>
    <n v="0"/>
    <n v="0"/>
    <n v="0"/>
    <n v="0"/>
    <n v="0"/>
    <n v="0"/>
    <n v="0"/>
  </r>
  <r>
    <x v="3"/>
    <x v="37"/>
    <x v="8"/>
    <x v="5"/>
    <n v="0"/>
    <n v="200"/>
    <n v="0"/>
    <n v="0"/>
    <n v="0"/>
    <n v="0"/>
    <n v="0"/>
    <n v="0"/>
    <n v="0"/>
  </r>
  <r>
    <x v="3"/>
    <x v="37"/>
    <x v="8"/>
    <x v="6"/>
    <n v="47.22"/>
    <n v="200"/>
    <n v="0"/>
    <n v="0.22958000000000001"/>
    <n v="0"/>
    <n v="7.1440000000000003E-2"/>
    <n v="8.949E-2"/>
    <n v="0.76527000000000001"/>
    <n v="0"/>
  </r>
  <r>
    <x v="3"/>
    <x v="37"/>
    <x v="8"/>
    <x v="7"/>
    <n v="0"/>
    <n v="200"/>
    <n v="0"/>
    <n v="0"/>
    <n v="0"/>
    <n v="0"/>
    <n v="0"/>
    <n v="0"/>
    <n v="0"/>
  </r>
  <r>
    <x v="3"/>
    <x v="37"/>
    <x v="8"/>
    <x v="8"/>
    <n v="0"/>
    <n v="200"/>
    <n v="0"/>
    <n v="0"/>
    <n v="0"/>
    <n v="0"/>
    <n v="0"/>
    <n v="0"/>
    <n v="0"/>
  </r>
  <r>
    <x v="3"/>
    <x v="37"/>
    <x v="8"/>
    <x v="9"/>
    <n v="0"/>
    <n v="200"/>
    <n v="0"/>
    <n v="0"/>
    <n v="0"/>
    <n v="0"/>
    <n v="0"/>
    <n v="0"/>
    <n v="0"/>
  </r>
  <r>
    <x v="3"/>
    <x v="37"/>
    <x v="8"/>
    <x v="10"/>
    <n v="0"/>
    <n v="200"/>
    <n v="0"/>
    <n v="0"/>
    <n v="0"/>
    <n v="0"/>
    <n v="0"/>
    <n v="0"/>
    <n v="0"/>
  </r>
  <r>
    <x v="4"/>
    <x v="0"/>
    <x v="0"/>
    <x v="0"/>
    <n v="0"/>
    <n v="333"/>
    <n v="0"/>
    <n v="0"/>
    <n v="0"/>
    <n v="0"/>
    <n v="0"/>
    <n v="0"/>
    <n v="0"/>
  </r>
  <r>
    <x v="4"/>
    <x v="0"/>
    <x v="0"/>
    <x v="1"/>
    <n v="8.61"/>
    <n v="333"/>
    <n v="2865.83716"/>
    <n v="7.0989999999999998E-2"/>
    <n v="3.5159999999999997E-2"/>
    <n v="5.2700000000000004E-3"/>
    <n v="8.6999999999999994E-3"/>
    <n v="0.21446999999999999"/>
    <n v="0"/>
  </r>
  <r>
    <x v="4"/>
    <x v="0"/>
    <x v="0"/>
    <x v="2"/>
    <n v="0"/>
    <n v="333"/>
    <n v="0"/>
    <n v="0"/>
    <n v="0"/>
    <n v="0"/>
    <n v="0"/>
    <n v="0"/>
    <n v="0"/>
  </r>
  <r>
    <x v="4"/>
    <x v="0"/>
    <x v="0"/>
    <x v="3"/>
    <n v="0"/>
    <n v="333"/>
    <n v="0"/>
    <n v="0"/>
    <n v="0"/>
    <n v="0"/>
    <n v="0"/>
    <n v="0"/>
    <n v="0"/>
  </r>
  <r>
    <x v="4"/>
    <x v="0"/>
    <x v="0"/>
    <x v="4"/>
    <n v="10.36"/>
    <n v="333"/>
    <n v="3451.23047"/>
    <n v="8.5489999999999997E-2"/>
    <n v="0"/>
    <n v="1.755E-2"/>
    <n v="5.8459999999999998E-2"/>
    <n v="0.25828000000000001"/>
    <n v="0"/>
  </r>
  <r>
    <x v="4"/>
    <x v="0"/>
    <x v="0"/>
    <x v="5"/>
    <n v="0"/>
    <n v="333"/>
    <n v="0"/>
    <n v="0"/>
    <n v="0"/>
    <n v="0"/>
    <n v="0"/>
    <n v="0"/>
    <n v="0"/>
  </r>
  <r>
    <x v="4"/>
    <x v="0"/>
    <x v="0"/>
    <x v="6"/>
    <n v="0"/>
    <n v="333"/>
    <n v="0"/>
    <n v="0"/>
    <n v="0"/>
    <n v="0"/>
    <n v="0"/>
    <n v="0"/>
    <n v="0"/>
  </r>
  <r>
    <x v="4"/>
    <x v="0"/>
    <x v="0"/>
    <x v="7"/>
    <n v="0"/>
    <n v="333"/>
    <n v="0"/>
    <n v="0"/>
    <n v="0"/>
    <n v="0"/>
    <n v="0"/>
    <n v="0"/>
    <n v="0"/>
  </r>
  <r>
    <x v="4"/>
    <x v="0"/>
    <x v="0"/>
    <x v="8"/>
    <n v="0"/>
    <n v="333"/>
    <n v="0"/>
    <n v="0"/>
    <n v="0"/>
    <n v="0"/>
    <n v="0"/>
    <n v="0"/>
    <n v="0"/>
  </r>
  <r>
    <x v="4"/>
    <x v="0"/>
    <x v="0"/>
    <x v="9"/>
    <n v="0"/>
    <n v="333"/>
    <n v="0"/>
    <n v="0"/>
    <n v="0"/>
    <n v="0"/>
    <n v="0"/>
    <n v="0"/>
    <n v="0"/>
  </r>
  <r>
    <x v="4"/>
    <x v="0"/>
    <x v="0"/>
    <x v="10"/>
    <n v="7.73"/>
    <n v="333"/>
    <n v="2573.9907199999998"/>
    <n v="6.3759999999999997E-2"/>
    <n v="3.8190000000000002E-2"/>
    <n v="5.1999999999999995E-4"/>
    <n v="1.103E-2"/>
    <n v="0.19263"/>
    <n v="0"/>
  </r>
  <r>
    <x v="4"/>
    <x v="0"/>
    <x v="1"/>
    <x v="0"/>
    <n v="0"/>
    <n v="333"/>
    <n v="0"/>
    <n v="0"/>
    <n v="0"/>
    <n v="0"/>
    <n v="0"/>
    <n v="0"/>
    <n v="0"/>
  </r>
  <r>
    <x v="4"/>
    <x v="0"/>
    <x v="1"/>
    <x v="1"/>
    <n v="3.42"/>
    <n v="333"/>
    <n v="1137.9445800000001"/>
    <n v="2.819E-2"/>
    <n v="1.349E-2"/>
    <n v="2.7299999999999998E-3"/>
    <n v="1.6250000000000001E-2"/>
    <n v="8.516E-2"/>
    <n v="0"/>
  </r>
  <r>
    <x v="4"/>
    <x v="0"/>
    <x v="1"/>
    <x v="2"/>
    <n v="0"/>
    <n v="333"/>
    <n v="0"/>
    <n v="0"/>
    <n v="0"/>
    <n v="0"/>
    <n v="0"/>
    <n v="0"/>
    <n v="0"/>
  </r>
  <r>
    <x v="4"/>
    <x v="0"/>
    <x v="1"/>
    <x v="3"/>
    <n v="0"/>
    <n v="333"/>
    <n v="0"/>
    <n v="0"/>
    <n v="0"/>
    <n v="0"/>
    <n v="0"/>
    <n v="0"/>
    <n v="0"/>
  </r>
  <r>
    <x v="4"/>
    <x v="0"/>
    <x v="1"/>
    <x v="4"/>
    <n v="1"/>
    <n v="333"/>
    <n v="332.57733000000002"/>
    <n v="8.2400000000000008E-3"/>
    <n v="1.3999999999999999E-4"/>
    <n v="1.0160000000000001E-2"/>
    <n v="2.65E-3"/>
    <n v="2.4889999999999999E-2"/>
    <n v="0"/>
  </r>
  <r>
    <x v="4"/>
    <x v="0"/>
    <x v="1"/>
    <x v="5"/>
    <n v="2.59"/>
    <n v="333"/>
    <n v="861.94452000000001"/>
    <n v="2.1350000000000001E-2"/>
    <n v="8.3400000000000002E-3"/>
    <n v="1.1140000000000001E-2"/>
    <n v="3.81E-3"/>
    <n v="6.4509999999999998E-2"/>
    <n v="0"/>
  </r>
  <r>
    <x v="4"/>
    <x v="0"/>
    <x v="1"/>
    <x v="6"/>
    <n v="0.04"/>
    <n v="333"/>
    <n v="11.71889"/>
    <n v="2.9E-4"/>
    <n v="1.0000000000000001E-5"/>
    <n v="8.0000000000000007E-5"/>
    <n v="1.9000000000000001E-4"/>
    <n v="8.8000000000000003E-4"/>
    <n v="0"/>
  </r>
  <r>
    <x v="4"/>
    <x v="0"/>
    <x v="1"/>
    <x v="7"/>
    <n v="0"/>
    <n v="333"/>
    <n v="0"/>
    <n v="0"/>
    <n v="0"/>
    <n v="0"/>
    <n v="0"/>
    <n v="0"/>
    <n v="0"/>
  </r>
  <r>
    <x v="4"/>
    <x v="0"/>
    <x v="1"/>
    <x v="8"/>
    <n v="0.54"/>
    <n v="333"/>
    <n v="181.03844000000001"/>
    <n v="4.4799999999999996E-3"/>
    <n v="2.2100000000000002E-3"/>
    <n v="1.8699999999999999E-3"/>
    <n v="1.0399999999999999E-3"/>
    <n v="1.355E-2"/>
    <n v="0"/>
  </r>
  <r>
    <x v="4"/>
    <x v="0"/>
    <x v="1"/>
    <x v="9"/>
    <n v="0"/>
    <n v="333"/>
    <n v="0"/>
    <n v="0"/>
    <n v="0"/>
    <n v="0"/>
    <n v="0"/>
    <n v="0"/>
    <n v="0"/>
  </r>
  <r>
    <x v="4"/>
    <x v="0"/>
    <x v="1"/>
    <x v="10"/>
    <n v="0.78"/>
    <n v="333"/>
    <n v="258.21960000000001"/>
    <n v="6.4000000000000003E-3"/>
    <n v="3.3500000000000001E-3"/>
    <n v="2.0000000000000001E-4"/>
    <n v="1.6199999999999999E-3"/>
    <n v="1.932E-2"/>
    <n v="0"/>
  </r>
  <r>
    <x v="4"/>
    <x v="0"/>
    <x v="2"/>
    <x v="0"/>
    <n v="0"/>
    <n v="333"/>
    <n v="0"/>
    <n v="0"/>
    <n v="0"/>
    <n v="0"/>
    <n v="0"/>
    <n v="0"/>
    <n v="0"/>
  </r>
  <r>
    <x v="4"/>
    <x v="0"/>
    <x v="2"/>
    <x v="1"/>
    <n v="0.51"/>
    <n v="333"/>
    <n v="169.14860999999999"/>
    <n v="4.1900000000000001E-3"/>
    <n v="1.9599999999999999E-3"/>
    <n v="4.8999999999999998E-4"/>
    <n v="2.82E-3"/>
    <n v="1.2659999999999999E-2"/>
    <n v="0"/>
  </r>
  <r>
    <x v="4"/>
    <x v="0"/>
    <x v="2"/>
    <x v="2"/>
    <n v="0"/>
    <n v="333"/>
    <n v="0"/>
    <n v="0"/>
    <n v="0"/>
    <n v="0"/>
    <n v="0"/>
    <n v="0"/>
    <n v="0"/>
  </r>
  <r>
    <x v="4"/>
    <x v="0"/>
    <x v="2"/>
    <x v="3"/>
    <n v="0"/>
    <n v="333"/>
    <n v="0"/>
    <n v="0"/>
    <n v="0"/>
    <n v="0"/>
    <n v="0"/>
    <n v="0"/>
    <n v="0"/>
  </r>
  <r>
    <x v="4"/>
    <x v="0"/>
    <x v="2"/>
    <x v="4"/>
    <n v="0.05"/>
    <n v="333"/>
    <n v="15.74414"/>
    <n v="3.8999999999999999E-4"/>
    <n v="0"/>
    <n v="6.0999999999999997E-4"/>
    <n v="0"/>
    <n v="1.1800000000000001E-3"/>
    <n v="0"/>
  </r>
  <r>
    <x v="4"/>
    <x v="0"/>
    <x v="2"/>
    <x v="5"/>
    <n v="0"/>
    <n v="333"/>
    <n v="0"/>
    <n v="0"/>
    <n v="0"/>
    <n v="0"/>
    <n v="0"/>
    <n v="0"/>
    <n v="0"/>
  </r>
  <r>
    <x v="4"/>
    <x v="0"/>
    <x v="2"/>
    <x v="6"/>
    <n v="0.04"/>
    <n v="333"/>
    <n v="12.11088"/>
    <n v="2.9999999999999997E-4"/>
    <n v="3.0000000000000001E-5"/>
    <n v="1.0000000000000001E-5"/>
    <n v="2.0000000000000001E-4"/>
    <n v="9.1E-4"/>
    <n v="0"/>
  </r>
  <r>
    <x v="4"/>
    <x v="0"/>
    <x v="2"/>
    <x v="7"/>
    <n v="0"/>
    <n v="333"/>
    <n v="0"/>
    <n v="0"/>
    <n v="0"/>
    <n v="0"/>
    <n v="0"/>
    <n v="0"/>
    <n v="0"/>
  </r>
  <r>
    <x v="4"/>
    <x v="0"/>
    <x v="2"/>
    <x v="8"/>
    <n v="0"/>
    <n v="333"/>
    <n v="0"/>
    <n v="0"/>
    <n v="0"/>
    <n v="0"/>
    <n v="0"/>
    <n v="0"/>
    <n v="0"/>
  </r>
  <r>
    <x v="4"/>
    <x v="0"/>
    <x v="2"/>
    <x v="9"/>
    <n v="0"/>
    <n v="333"/>
    <n v="0"/>
    <n v="0"/>
    <n v="0"/>
    <n v="0"/>
    <n v="0"/>
    <n v="0"/>
    <n v="0"/>
  </r>
  <r>
    <x v="4"/>
    <x v="0"/>
    <x v="2"/>
    <x v="10"/>
    <n v="0.55000000000000004"/>
    <n v="333"/>
    <n v="182.06688"/>
    <n v="4.5100000000000001E-3"/>
    <n v="2.2599999999999999E-3"/>
    <n v="1.2E-4"/>
    <n v="1.0499999999999999E-3"/>
    <n v="1.363E-2"/>
    <n v="0"/>
  </r>
  <r>
    <x v="4"/>
    <x v="0"/>
    <x v="3"/>
    <x v="0"/>
    <n v="0"/>
    <n v="333"/>
    <n v="0"/>
    <n v="0"/>
    <n v="0"/>
    <n v="0"/>
    <n v="0"/>
    <n v="0"/>
    <n v="0"/>
  </r>
  <r>
    <x v="4"/>
    <x v="0"/>
    <x v="3"/>
    <x v="1"/>
    <n v="2.2999999999999998"/>
    <n v="333"/>
    <n v="767.38518999999997"/>
    <n v="1.9009999999999999E-2"/>
    <n v="9.7400000000000004E-3"/>
    <n v="7.7999999999999999E-4"/>
    <n v="7.0600000000000003E-3"/>
    <n v="5.7430000000000002E-2"/>
    <n v="0"/>
  </r>
  <r>
    <x v="4"/>
    <x v="0"/>
    <x v="3"/>
    <x v="2"/>
    <n v="0"/>
    <n v="333"/>
    <n v="0"/>
    <n v="0"/>
    <n v="0"/>
    <n v="0"/>
    <n v="0"/>
    <n v="0"/>
    <n v="0"/>
  </r>
  <r>
    <x v="4"/>
    <x v="0"/>
    <x v="3"/>
    <x v="3"/>
    <n v="0"/>
    <n v="333"/>
    <n v="0"/>
    <n v="0"/>
    <n v="0"/>
    <n v="0"/>
    <n v="0"/>
    <n v="0"/>
    <n v="0"/>
  </r>
  <r>
    <x v="4"/>
    <x v="0"/>
    <x v="3"/>
    <x v="4"/>
    <n v="0.43"/>
    <n v="333"/>
    <n v="142.64716000000001"/>
    <n v="3.5300000000000002E-3"/>
    <n v="0"/>
    <n v="2.2100000000000002E-3"/>
    <n v="3.0500000000000002E-3"/>
    <n v="1.068E-2"/>
    <n v="0"/>
  </r>
  <r>
    <x v="4"/>
    <x v="0"/>
    <x v="3"/>
    <x v="5"/>
    <n v="0"/>
    <n v="333"/>
    <n v="0"/>
    <n v="0"/>
    <n v="0"/>
    <n v="0"/>
    <n v="0"/>
    <n v="0"/>
    <n v="0"/>
  </r>
  <r>
    <x v="4"/>
    <x v="0"/>
    <x v="3"/>
    <x v="6"/>
    <n v="0.36"/>
    <n v="333"/>
    <n v="119.61347000000001"/>
    <n v="2.96E-3"/>
    <n v="8.0000000000000007E-5"/>
    <n v="1.7000000000000001E-4"/>
    <n v="2.4499999999999999E-3"/>
    <n v="8.9499999999999996E-3"/>
    <n v="0"/>
  </r>
  <r>
    <x v="4"/>
    <x v="0"/>
    <x v="3"/>
    <x v="7"/>
    <n v="0"/>
    <n v="333"/>
    <n v="0"/>
    <n v="0"/>
    <n v="0"/>
    <n v="0"/>
    <n v="0"/>
    <n v="0"/>
    <n v="0"/>
  </r>
  <r>
    <x v="4"/>
    <x v="0"/>
    <x v="3"/>
    <x v="8"/>
    <n v="0.01"/>
    <n v="333"/>
    <n v="3.2328000000000001"/>
    <n v="8.0000000000000007E-5"/>
    <n v="6.0000000000000002E-5"/>
    <n v="0"/>
    <n v="1.0000000000000001E-5"/>
    <n v="2.4000000000000001E-4"/>
    <n v="0"/>
  </r>
  <r>
    <x v="4"/>
    <x v="0"/>
    <x v="3"/>
    <x v="9"/>
    <n v="0"/>
    <n v="333"/>
    <n v="0"/>
    <n v="0"/>
    <n v="0"/>
    <n v="0"/>
    <n v="0"/>
    <n v="0"/>
    <n v="0"/>
  </r>
  <r>
    <x v="4"/>
    <x v="0"/>
    <x v="3"/>
    <x v="10"/>
    <n v="0.01"/>
    <n v="333"/>
    <n v="2.0205000000000002"/>
    <n v="5.0000000000000002E-5"/>
    <n v="4.0000000000000003E-5"/>
    <n v="0"/>
    <n v="0"/>
    <n v="1.4999999999999999E-4"/>
    <n v="0"/>
  </r>
  <r>
    <x v="4"/>
    <x v="0"/>
    <x v="4"/>
    <x v="0"/>
    <n v="0.28000000000000003"/>
    <n v="333"/>
    <n v="93.346069999999997"/>
    <n v="2.31E-3"/>
    <n v="1.24E-3"/>
    <n v="6.0000000000000002E-5"/>
    <n v="5.6999999999999998E-4"/>
    <n v="6.9899999999999997E-3"/>
    <n v="0"/>
  </r>
  <r>
    <x v="4"/>
    <x v="0"/>
    <x v="4"/>
    <x v="1"/>
    <n v="0.06"/>
    <n v="333"/>
    <n v="18.99268"/>
    <n v="4.6999999999999999E-4"/>
    <n v="2.4000000000000001E-4"/>
    <n v="3.0000000000000001E-5"/>
    <n v="3.0000000000000001E-5"/>
    <n v="1.42E-3"/>
    <n v="0"/>
  </r>
  <r>
    <x v="4"/>
    <x v="0"/>
    <x v="4"/>
    <x v="2"/>
    <n v="0"/>
    <n v="333"/>
    <n v="0"/>
    <n v="0"/>
    <n v="0"/>
    <n v="0"/>
    <n v="0"/>
    <n v="0"/>
    <n v="0"/>
  </r>
  <r>
    <x v="4"/>
    <x v="0"/>
    <x v="4"/>
    <x v="3"/>
    <n v="0"/>
    <n v="333"/>
    <n v="0"/>
    <n v="0"/>
    <n v="0"/>
    <n v="0"/>
    <n v="0"/>
    <n v="0"/>
    <n v="0"/>
  </r>
  <r>
    <x v="4"/>
    <x v="0"/>
    <x v="4"/>
    <x v="4"/>
    <n v="0.03"/>
    <n v="333"/>
    <n v="9.6984899999999996"/>
    <n v="2.4000000000000001E-4"/>
    <n v="1.0000000000000001E-5"/>
    <n v="2.9E-4"/>
    <n v="3.0000000000000001E-5"/>
    <n v="7.2999999999999996E-4"/>
    <n v="0"/>
  </r>
  <r>
    <x v="4"/>
    <x v="0"/>
    <x v="4"/>
    <x v="5"/>
    <n v="0"/>
    <n v="333"/>
    <n v="0"/>
    <n v="0"/>
    <n v="0"/>
    <n v="0"/>
    <n v="0"/>
    <n v="0"/>
    <n v="0"/>
  </r>
  <r>
    <x v="4"/>
    <x v="0"/>
    <x v="4"/>
    <x v="6"/>
    <n v="8.2200000000000006"/>
    <n v="333"/>
    <n v="2737.7751499999999"/>
    <n v="6.7820000000000005E-2"/>
    <n v="3.4099999999999998E-3"/>
    <n v="6.9999999999999999E-4"/>
    <n v="1.082E-2"/>
    <n v="0.20488999999999999"/>
    <n v="0"/>
  </r>
  <r>
    <x v="4"/>
    <x v="0"/>
    <x v="4"/>
    <x v="7"/>
    <n v="0"/>
    <n v="333"/>
    <n v="0"/>
    <n v="0"/>
    <n v="0"/>
    <n v="0"/>
    <n v="0"/>
    <n v="0"/>
    <n v="0"/>
  </r>
  <r>
    <x v="4"/>
    <x v="0"/>
    <x v="4"/>
    <x v="8"/>
    <n v="0.16"/>
    <n v="333"/>
    <n v="53.340629999999997"/>
    <n v="1.32E-3"/>
    <n v="7.1000000000000002E-4"/>
    <n v="2.0000000000000001E-4"/>
    <n v="1.3999999999999999E-4"/>
    <n v="3.9899999999999996E-3"/>
    <n v="0"/>
  </r>
  <r>
    <x v="4"/>
    <x v="0"/>
    <x v="4"/>
    <x v="9"/>
    <n v="0"/>
    <n v="333"/>
    <n v="0"/>
    <n v="0"/>
    <n v="0"/>
    <n v="0"/>
    <n v="0"/>
    <n v="0"/>
    <n v="0"/>
  </r>
  <r>
    <x v="4"/>
    <x v="0"/>
    <x v="4"/>
    <x v="10"/>
    <n v="7.0000000000000007E-2"/>
    <n v="333"/>
    <n v="23.43778"/>
    <n v="5.8E-4"/>
    <n v="2.5000000000000001E-4"/>
    <n v="1.0000000000000001E-5"/>
    <n v="6.9999999999999994E-5"/>
    <n v="1.75E-3"/>
    <n v="0"/>
  </r>
  <r>
    <x v="4"/>
    <x v="0"/>
    <x v="5"/>
    <x v="0"/>
    <n v="0"/>
    <n v="333"/>
    <n v="0"/>
    <n v="0"/>
    <n v="0"/>
    <n v="0"/>
    <n v="0"/>
    <n v="0"/>
    <n v="0"/>
  </r>
  <r>
    <x v="4"/>
    <x v="0"/>
    <x v="5"/>
    <x v="1"/>
    <n v="0.03"/>
    <n v="333"/>
    <n v="9.6983899999999998"/>
    <n v="2.4000000000000001E-4"/>
    <n v="1.2999999999999999E-4"/>
    <n v="1.0000000000000001E-5"/>
    <n v="3.0000000000000001E-5"/>
    <n v="7.2999999999999996E-4"/>
    <n v="0"/>
  </r>
  <r>
    <x v="4"/>
    <x v="0"/>
    <x v="5"/>
    <x v="2"/>
    <n v="0"/>
    <n v="333"/>
    <n v="0"/>
    <n v="0"/>
    <n v="0"/>
    <n v="0"/>
    <n v="0"/>
    <n v="0"/>
    <n v="0"/>
  </r>
  <r>
    <x v="4"/>
    <x v="0"/>
    <x v="5"/>
    <x v="3"/>
    <n v="0"/>
    <n v="333"/>
    <n v="0"/>
    <n v="0"/>
    <n v="0"/>
    <n v="0"/>
    <n v="0"/>
    <n v="0"/>
    <n v="0"/>
  </r>
  <r>
    <x v="4"/>
    <x v="0"/>
    <x v="5"/>
    <x v="4"/>
    <n v="0"/>
    <n v="333"/>
    <n v="0"/>
    <n v="0"/>
    <n v="0"/>
    <n v="0"/>
    <n v="0"/>
    <n v="0"/>
    <n v="0"/>
  </r>
  <r>
    <x v="4"/>
    <x v="0"/>
    <x v="5"/>
    <x v="5"/>
    <n v="0"/>
    <n v="333"/>
    <n v="0"/>
    <n v="0"/>
    <n v="0"/>
    <n v="0"/>
    <n v="0"/>
    <n v="0"/>
    <n v="0"/>
  </r>
  <r>
    <x v="4"/>
    <x v="0"/>
    <x v="5"/>
    <x v="6"/>
    <n v="0"/>
    <n v="333"/>
    <n v="0"/>
    <n v="0"/>
    <n v="0"/>
    <n v="0"/>
    <n v="0"/>
    <n v="0"/>
    <n v="0"/>
  </r>
  <r>
    <x v="4"/>
    <x v="0"/>
    <x v="5"/>
    <x v="7"/>
    <n v="0"/>
    <n v="333"/>
    <n v="0"/>
    <n v="0"/>
    <n v="0"/>
    <n v="0"/>
    <n v="0"/>
    <n v="0"/>
    <n v="0"/>
  </r>
  <r>
    <x v="4"/>
    <x v="0"/>
    <x v="5"/>
    <x v="8"/>
    <n v="0"/>
    <n v="333"/>
    <n v="0"/>
    <n v="0"/>
    <n v="0"/>
    <n v="0"/>
    <n v="0"/>
    <n v="0"/>
    <n v="0"/>
  </r>
  <r>
    <x v="4"/>
    <x v="0"/>
    <x v="5"/>
    <x v="9"/>
    <n v="0"/>
    <n v="333"/>
    <n v="0"/>
    <n v="0"/>
    <n v="0"/>
    <n v="0"/>
    <n v="0"/>
    <n v="0"/>
    <n v="0"/>
  </r>
  <r>
    <x v="4"/>
    <x v="0"/>
    <x v="5"/>
    <x v="10"/>
    <n v="0"/>
    <n v="333"/>
    <n v="0"/>
    <n v="0"/>
    <n v="0"/>
    <n v="0"/>
    <n v="0"/>
    <n v="0"/>
    <n v="0"/>
  </r>
  <r>
    <x v="4"/>
    <x v="0"/>
    <x v="6"/>
    <x v="0"/>
    <n v="0"/>
    <n v="333"/>
    <n v="0"/>
    <n v="0"/>
    <n v="0"/>
    <n v="0"/>
    <n v="0"/>
    <n v="0"/>
    <n v="0"/>
  </r>
  <r>
    <x v="4"/>
    <x v="0"/>
    <x v="6"/>
    <x v="1"/>
    <n v="-0.44"/>
    <n v="333"/>
    <n v="-147.09081"/>
    <n v="-3.64E-3"/>
    <n v="-2.0500000000000002E-3"/>
    <n v="-4.0000000000000002E-4"/>
    <n v="-3.8000000000000002E-4"/>
    <n v="-1.1010000000000001E-2"/>
    <n v="0"/>
  </r>
  <r>
    <x v="4"/>
    <x v="0"/>
    <x v="6"/>
    <x v="2"/>
    <n v="0"/>
    <n v="333"/>
    <n v="0"/>
    <n v="0"/>
    <n v="0"/>
    <n v="0"/>
    <n v="0"/>
    <n v="0"/>
    <n v="0"/>
  </r>
  <r>
    <x v="4"/>
    <x v="0"/>
    <x v="6"/>
    <x v="3"/>
    <n v="0"/>
    <n v="333"/>
    <n v="0"/>
    <n v="0"/>
    <n v="0"/>
    <n v="0"/>
    <n v="0"/>
    <n v="0"/>
    <n v="0"/>
  </r>
  <r>
    <x v="4"/>
    <x v="0"/>
    <x v="6"/>
    <x v="4"/>
    <n v="0.02"/>
    <n v="333"/>
    <n v="6.06149"/>
    <n v="1.4999999999999999E-4"/>
    <n v="0"/>
    <n v="1.6000000000000001E-4"/>
    <n v="5.0000000000000002E-5"/>
    <n v="4.4999999999999999E-4"/>
    <n v="0"/>
  </r>
  <r>
    <x v="4"/>
    <x v="0"/>
    <x v="6"/>
    <x v="5"/>
    <n v="0"/>
    <n v="333"/>
    <n v="0"/>
    <n v="0"/>
    <n v="0"/>
    <n v="0"/>
    <n v="0"/>
    <n v="0"/>
    <n v="0"/>
  </r>
  <r>
    <x v="4"/>
    <x v="0"/>
    <x v="6"/>
    <x v="6"/>
    <n v="0.2"/>
    <n v="333"/>
    <n v="65.868229999999997"/>
    <n v="1.6299999999999999E-3"/>
    <n v="0"/>
    <n v="6.9999999999999994E-5"/>
    <n v="6.7000000000000002E-4"/>
    <n v="4.9300000000000004E-3"/>
    <n v="0"/>
  </r>
  <r>
    <x v="4"/>
    <x v="0"/>
    <x v="6"/>
    <x v="7"/>
    <n v="0"/>
    <n v="333"/>
    <n v="0"/>
    <n v="0"/>
    <n v="0"/>
    <n v="0"/>
    <n v="0"/>
    <n v="0"/>
    <n v="0"/>
  </r>
  <r>
    <x v="4"/>
    <x v="0"/>
    <x v="6"/>
    <x v="8"/>
    <n v="0.08"/>
    <n v="333"/>
    <n v="26.266210000000001"/>
    <n v="6.4999999999999997E-4"/>
    <n v="3.6000000000000002E-4"/>
    <n v="6.9999999999999994E-5"/>
    <n v="8.0000000000000007E-5"/>
    <n v="1.97E-3"/>
    <n v="0"/>
  </r>
  <r>
    <x v="4"/>
    <x v="0"/>
    <x v="6"/>
    <x v="9"/>
    <n v="0"/>
    <n v="333"/>
    <n v="0"/>
    <n v="0"/>
    <n v="0"/>
    <n v="0"/>
    <n v="0"/>
    <n v="0"/>
    <n v="0"/>
  </r>
  <r>
    <x v="4"/>
    <x v="0"/>
    <x v="6"/>
    <x v="10"/>
    <n v="0"/>
    <n v="333"/>
    <n v="0"/>
    <n v="0"/>
    <n v="0"/>
    <n v="0"/>
    <n v="0"/>
    <n v="0"/>
    <n v="0"/>
  </r>
  <r>
    <x v="4"/>
    <x v="0"/>
    <x v="7"/>
    <x v="0"/>
    <n v="0"/>
    <n v="333"/>
    <n v="0"/>
    <n v="0"/>
    <n v="0"/>
    <n v="0"/>
    <n v="0"/>
    <n v="0"/>
    <n v="0"/>
  </r>
  <r>
    <x v="4"/>
    <x v="0"/>
    <x v="7"/>
    <x v="1"/>
    <n v="0.04"/>
    <n v="333"/>
    <n v="11.719010000000001"/>
    <n v="2.9E-4"/>
    <n v="1.6000000000000001E-4"/>
    <n v="2.0000000000000002E-5"/>
    <n v="5.0000000000000002E-5"/>
    <n v="8.8000000000000003E-4"/>
    <n v="0"/>
  </r>
  <r>
    <x v="4"/>
    <x v="0"/>
    <x v="7"/>
    <x v="2"/>
    <n v="0"/>
    <n v="333"/>
    <n v="0"/>
    <n v="0"/>
    <n v="0"/>
    <n v="0"/>
    <n v="0"/>
    <n v="0"/>
    <n v="0"/>
  </r>
  <r>
    <x v="4"/>
    <x v="0"/>
    <x v="7"/>
    <x v="3"/>
    <n v="0"/>
    <n v="333"/>
    <n v="0"/>
    <n v="0"/>
    <n v="0"/>
    <n v="0"/>
    <n v="0"/>
    <n v="0"/>
    <n v="0"/>
  </r>
  <r>
    <x v="4"/>
    <x v="0"/>
    <x v="7"/>
    <x v="4"/>
    <n v="0"/>
    <n v="333"/>
    <n v="0"/>
    <n v="0"/>
    <n v="0"/>
    <n v="0"/>
    <n v="0"/>
    <n v="0"/>
    <n v="0"/>
  </r>
  <r>
    <x v="4"/>
    <x v="0"/>
    <x v="7"/>
    <x v="5"/>
    <n v="0"/>
    <n v="333"/>
    <n v="0"/>
    <n v="0"/>
    <n v="0"/>
    <n v="0"/>
    <n v="0"/>
    <n v="0"/>
    <n v="0"/>
  </r>
  <r>
    <x v="4"/>
    <x v="0"/>
    <x v="7"/>
    <x v="6"/>
    <n v="0.01"/>
    <n v="333"/>
    <n v="4.8491999999999997"/>
    <n v="1.2E-4"/>
    <n v="2.0000000000000002E-5"/>
    <n v="1.0000000000000001E-5"/>
    <n v="1E-4"/>
    <n v="3.6000000000000002E-4"/>
    <n v="0"/>
  </r>
  <r>
    <x v="4"/>
    <x v="0"/>
    <x v="7"/>
    <x v="7"/>
    <n v="0"/>
    <n v="333"/>
    <n v="0"/>
    <n v="0"/>
    <n v="0"/>
    <n v="0"/>
    <n v="0"/>
    <n v="0"/>
    <n v="0"/>
  </r>
  <r>
    <x v="4"/>
    <x v="0"/>
    <x v="7"/>
    <x v="8"/>
    <n v="0"/>
    <n v="333"/>
    <n v="0"/>
    <n v="0"/>
    <n v="0"/>
    <n v="0"/>
    <n v="0"/>
    <n v="0"/>
    <n v="0"/>
  </r>
  <r>
    <x v="4"/>
    <x v="0"/>
    <x v="7"/>
    <x v="9"/>
    <n v="0"/>
    <n v="333"/>
    <n v="0"/>
    <n v="0"/>
    <n v="0"/>
    <n v="0"/>
    <n v="0"/>
    <n v="0"/>
    <n v="0"/>
  </r>
  <r>
    <x v="4"/>
    <x v="0"/>
    <x v="7"/>
    <x v="10"/>
    <n v="0"/>
    <n v="333"/>
    <n v="0"/>
    <n v="0"/>
    <n v="0"/>
    <n v="0"/>
    <n v="0"/>
    <n v="0"/>
    <n v="0"/>
  </r>
  <r>
    <x v="4"/>
    <x v="0"/>
    <x v="8"/>
    <x v="0"/>
    <n v="0"/>
    <n v="333"/>
    <n v="0"/>
    <n v="0"/>
    <n v="0"/>
    <n v="0"/>
    <n v="0"/>
    <n v="0"/>
    <n v="0"/>
  </r>
  <r>
    <x v="4"/>
    <x v="0"/>
    <x v="8"/>
    <x v="1"/>
    <n v="1.93"/>
    <n v="333"/>
    <n v="641.06915000000004"/>
    <n v="1.5879999999999998E-2"/>
    <n v="1.3440000000000001E-2"/>
    <n v="3.4000000000000002E-4"/>
    <n v="1.2199999999999999E-3"/>
    <n v="4.7980000000000002E-2"/>
    <n v="0"/>
  </r>
  <r>
    <x v="4"/>
    <x v="0"/>
    <x v="8"/>
    <x v="2"/>
    <n v="0"/>
    <n v="333"/>
    <n v="0"/>
    <n v="0"/>
    <n v="0"/>
    <n v="0"/>
    <n v="0"/>
    <n v="0"/>
    <n v="0"/>
  </r>
  <r>
    <x v="4"/>
    <x v="0"/>
    <x v="8"/>
    <x v="3"/>
    <n v="0"/>
    <n v="333"/>
    <n v="0"/>
    <n v="0"/>
    <n v="0"/>
    <n v="0"/>
    <n v="0"/>
    <n v="0"/>
    <n v="0"/>
  </r>
  <r>
    <x v="4"/>
    <x v="0"/>
    <x v="8"/>
    <x v="4"/>
    <n v="0"/>
    <n v="333"/>
    <n v="0"/>
    <n v="0"/>
    <n v="0"/>
    <n v="0"/>
    <n v="0"/>
    <n v="0"/>
    <n v="0"/>
  </r>
  <r>
    <x v="4"/>
    <x v="0"/>
    <x v="8"/>
    <x v="5"/>
    <n v="0"/>
    <n v="333"/>
    <n v="0"/>
    <n v="0"/>
    <n v="0"/>
    <n v="0"/>
    <n v="0"/>
    <n v="0"/>
    <n v="0"/>
  </r>
  <r>
    <x v="4"/>
    <x v="0"/>
    <x v="8"/>
    <x v="6"/>
    <n v="0.23"/>
    <n v="333"/>
    <n v="75.894840000000002"/>
    <n v="1.8799999999999999E-3"/>
    <n v="0"/>
    <n v="3.4000000000000002E-4"/>
    <n v="8.7000000000000001E-4"/>
    <n v="5.6800000000000002E-3"/>
    <n v="0"/>
  </r>
  <r>
    <x v="4"/>
    <x v="0"/>
    <x v="8"/>
    <x v="7"/>
    <n v="0"/>
    <n v="333"/>
    <n v="0"/>
    <n v="0"/>
    <n v="0"/>
    <n v="0"/>
    <n v="0"/>
    <n v="0"/>
    <n v="0"/>
  </r>
  <r>
    <x v="4"/>
    <x v="0"/>
    <x v="8"/>
    <x v="8"/>
    <n v="0"/>
    <n v="333"/>
    <n v="0"/>
    <n v="0"/>
    <n v="0"/>
    <n v="0"/>
    <n v="0"/>
    <n v="0"/>
    <n v="0"/>
  </r>
  <r>
    <x v="4"/>
    <x v="0"/>
    <x v="8"/>
    <x v="9"/>
    <n v="0"/>
    <n v="333"/>
    <n v="0"/>
    <n v="0"/>
    <n v="0"/>
    <n v="0"/>
    <n v="0"/>
    <n v="0"/>
    <n v="0"/>
  </r>
  <r>
    <x v="4"/>
    <x v="0"/>
    <x v="8"/>
    <x v="10"/>
    <n v="0.98"/>
    <n v="333"/>
    <n v="327.39737000000002"/>
    <n v="8.1099999999999992E-3"/>
    <n v="4.3099999999999996E-3"/>
    <n v="1.2999999999999999E-4"/>
    <n v="6.4999999999999997E-4"/>
    <n v="2.4500000000000001E-2"/>
    <n v="0"/>
  </r>
  <r>
    <x v="4"/>
    <x v="1"/>
    <x v="0"/>
    <x v="0"/>
    <n v="0"/>
    <n v="337"/>
    <n v="0"/>
    <n v="0"/>
    <n v="0"/>
    <n v="0"/>
    <n v="0"/>
    <n v="0"/>
    <n v="0"/>
  </r>
  <r>
    <x v="4"/>
    <x v="1"/>
    <x v="0"/>
    <x v="1"/>
    <n v="13.24"/>
    <n v="337"/>
    <n v="1563.2337600000001"/>
    <n v="0.10975"/>
    <n v="5.4460000000000001E-2"/>
    <n v="8.1099999999999992E-3"/>
    <n v="1.3390000000000001E-2"/>
    <n v="0.33157999999999999"/>
    <n v="4.2706600000000003"/>
  </r>
  <r>
    <x v="4"/>
    <x v="1"/>
    <x v="0"/>
    <x v="2"/>
    <n v="0"/>
    <n v="337"/>
    <n v="0"/>
    <n v="0"/>
    <n v="0"/>
    <n v="0"/>
    <n v="0"/>
    <n v="0"/>
    <n v="0"/>
  </r>
  <r>
    <x v="4"/>
    <x v="1"/>
    <x v="0"/>
    <x v="3"/>
    <n v="0"/>
    <n v="337"/>
    <n v="0"/>
    <n v="0"/>
    <n v="0"/>
    <n v="0"/>
    <n v="0"/>
    <n v="0"/>
    <n v="0"/>
  </r>
  <r>
    <x v="4"/>
    <x v="1"/>
    <x v="0"/>
    <x v="4"/>
    <n v="16.72"/>
    <n v="337"/>
    <n v="2140.3395999999998"/>
    <n v="0.13855999999999999"/>
    <n v="0"/>
    <n v="2.8299999999999999E-2"/>
    <n v="9.5200000000000007E-2"/>
    <n v="0.41861999999999999"/>
    <n v="5.8472799999999996"/>
  </r>
  <r>
    <x v="4"/>
    <x v="1"/>
    <x v="0"/>
    <x v="5"/>
    <n v="0"/>
    <n v="337"/>
    <n v="0"/>
    <n v="0"/>
    <n v="0"/>
    <n v="0"/>
    <n v="0"/>
    <n v="0"/>
    <n v="0"/>
  </r>
  <r>
    <x v="4"/>
    <x v="1"/>
    <x v="0"/>
    <x v="6"/>
    <n v="0"/>
    <n v="337"/>
    <n v="0"/>
    <n v="0"/>
    <n v="0"/>
    <n v="0"/>
    <n v="0"/>
    <n v="0"/>
    <n v="0"/>
  </r>
  <r>
    <x v="4"/>
    <x v="1"/>
    <x v="0"/>
    <x v="7"/>
    <n v="0"/>
    <n v="337"/>
    <n v="0"/>
    <n v="0"/>
    <n v="0"/>
    <n v="0"/>
    <n v="0"/>
    <n v="0"/>
    <n v="0"/>
  </r>
  <r>
    <x v="4"/>
    <x v="1"/>
    <x v="0"/>
    <x v="8"/>
    <n v="0"/>
    <n v="337"/>
    <n v="0"/>
    <n v="0"/>
    <n v="0"/>
    <n v="0"/>
    <n v="0"/>
    <n v="0"/>
    <n v="0"/>
  </r>
  <r>
    <x v="4"/>
    <x v="1"/>
    <x v="0"/>
    <x v="9"/>
    <n v="0"/>
    <n v="337"/>
    <n v="0"/>
    <n v="0"/>
    <n v="0"/>
    <n v="0"/>
    <n v="0"/>
    <n v="0"/>
    <n v="0"/>
  </r>
  <r>
    <x v="4"/>
    <x v="1"/>
    <x v="0"/>
    <x v="10"/>
    <n v="20.48"/>
    <n v="337"/>
    <n v="4298.46875"/>
    <n v="0.17035"/>
    <n v="0.1024"/>
    <n v="1.3699999999999999E-3"/>
    <n v="2.9479999999999999E-2"/>
    <n v="0.51465000000000005"/>
    <n v="11.74315"/>
  </r>
  <r>
    <x v="4"/>
    <x v="1"/>
    <x v="1"/>
    <x v="0"/>
    <n v="0"/>
    <n v="337"/>
    <n v="0"/>
    <n v="0"/>
    <n v="0"/>
    <n v="0"/>
    <n v="0"/>
    <n v="0"/>
    <n v="0"/>
  </r>
  <r>
    <x v="4"/>
    <x v="1"/>
    <x v="1"/>
    <x v="1"/>
    <n v="5.85"/>
    <n v="337"/>
    <n v="819.62774999999999"/>
    <n v="4.8509999999999998E-2"/>
    <n v="2.3300000000000001E-2"/>
    <n v="4.6699999999999997E-3"/>
    <n v="2.7820000000000001E-2"/>
    <n v="0.14656"/>
    <n v="2.2391700000000001"/>
  </r>
  <r>
    <x v="4"/>
    <x v="1"/>
    <x v="1"/>
    <x v="2"/>
    <n v="0"/>
    <n v="337"/>
    <n v="0"/>
    <n v="0"/>
    <n v="0"/>
    <n v="0"/>
    <n v="0"/>
    <n v="0"/>
    <n v="0"/>
  </r>
  <r>
    <x v="4"/>
    <x v="1"/>
    <x v="1"/>
    <x v="3"/>
    <n v="0"/>
    <n v="337"/>
    <n v="0"/>
    <n v="0"/>
    <n v="0"/>
    <n v="0"/>
    <n v="0"/>
    <n v="0"/>
    <n v="0"/>
  </r>
  <r>
    <x v="4"/>
    <x v="1"/>
    <x v="1"/>
    <x v="4"/>
    <n v="1.94"/>
    <n v="337"/>
    <n v="316.25283999999999"/>
    <n v="1.6080000000000001E-2"/>
    <n v="2.7E-4"/>
    <n v="1.9900000000000001E-2"/>
    <n v="5.2300000000000003E-3"/>
    <n v="4.8579999999999998E-2"/>
    <n v="0.86397999999999997"/>
  </r>
  <r>
    <x v="4"/>
    <x v="1"/>
    <x v="1"/>
    <x v="5"/>
    <n v="20.96"/>
    <n v="337"/>
    <n v="6192.0820299999996"/>
    <n v="0.17488999999999999"/>
    <n v="6.8860000000000005E-2"/>
    <n v="9.0929999999999997E-2"/>
    <n v="3.083E-2"/>
    <n v="0.52837999999999996"/>
    <n v="16.91639"/>
  </r>
  <r>
    <x v="4"/>
    <x v="1"/>
    <x v="1"/>
    <x v="6"/>
    <n v="0"/>
    <n v="337"/>
    <n v="-11.87152"/>
    <n v="0"/>
    <n v="0"/>
    <n v="0"/>
    <n v="0"/>
    <n v="-1.0000000000000001E-5"/>
    <n v="-3.243E-2"/>
  </r>
  <r>
    <x v="4"/>
    <x v="1"/>
    <x v="1"/>
    <x v="7"/>
    <n v="0"/>
    <n v="337"/>
    <n v="0"/>
    <n v="0"/>
    <n v="0"/>
    <n v="0"/>
    <n v="0"/>
    <n v="0"/>
    <n v="0"/>
  </r>
  <r>
    <x v="4"/>
    <x v="1"/>
    <x v="1"/>
    <x v="8"/>
    <n v="3.02"/>
    <n v="337"/>
    <n v="835.50702000000001"/>
    <n v="2.52E-2"/>
    <n v="1.252E-2"/>
    <n v="1.051E-2"/>
    <n v="5.8100000000000001E-3"/>
    <n v="7.6139999999999999E-2"/>
    <n v="2.2825500000000001"/>
  </r>
  <r>
    <x v="4"/>
    <x v="1"/>
    <x v="1"/>
    <x v="9"/>
    <n v="0"/>
    <n v="337"/>
    <n v="0"/>
    <n v="0"/>
    <n v="0"/>
    <n v="0"/>
    <n v="0"/>
    <n v="0"/>
    <n v="0"/>
  </r>
  <r>
    <x v="4"/>
    <x v="1"/>
    <x v="1"/>
    <x v="10"/>
    <n v="0.75"/>
    <n v="337"/>
    <n v="-7.2626499999999998"/>
    <n v="6.2199999999999998E-3"/>
    <n v="3.2599999999999999E-3"/>
    <n v="2.0000000000000001E-4"/>
    <n v="1.58E-3"/>
    <n v="1.8780000000000002E-2"/>
    <n v="-1.984E-2"/>
  </r>
  <r>
    <x v="4"/>
    <x v="1"/>
    <x v="2"/>
    <x v="0"/>
    <n v="0"/>
    <n v="337"/>
    <n v="0"/>
    <n v="0"/>
    <n v="0"/>
    <n v="0"/>
    <n v="0"/>
    <n v="0"/>
    <n v="0"/>
  </r>
  <r>
    <x v="4"/>
    <x v="1"/>
    <x v="2"/>
    <x v="1"/>
    <n v="1.18"/>
    <n v="337"/>
    <n v="226.85628"/>
    <n v="9.8200000000000006E-3"/>
    <n v="4.5999999999999999E-3"/>
    <n v="1.14E-3"/>
    <n v="6.5700000000000003E-3"/>
    <n v="2.9649999999999999E-2"/>
    <n v="0.61975999999999998"/>
  </r>
  <r>
    <x v="4"/>
    <x v="1"/>
    <x v="2"/>
    <x v="2"/>
    <n v="0"/>
    <n v="337"/>
    <n v="0"/>
    <n v="0"/>
    <n v="0"/>
    <n v="0"/>
    <n v="0"/>
    <n v="0"/>
    <n v="0"/>
  </r>
  <r>
    <x v="4"/>
    <x v="1"/>
    <x v="2"/>
    <x v="3"/>
    <n v="0"/>
    <n v="337"/>
    <n v="0"/>
    <n v="0"/>
    <n v="0"/>
    <n v="0"/>
    <n v="0"/>
    <n v="0"/>
    <n v="0"/>
  </r>
  <r>
    <x v="4"/>
    <x v="1"/>
    <x v="2"/>
    <x v="4"/>
    <n v="0.05"/>
    <n v="337"/>
    <n v="1.8110299999999999"/>
    <n v="4.2999999999999999E-4"/>
    <n v="0"/>
    <n v="6.8999999999999997E-4"/>
    <n v="0"/>
    <n v="1.31E-3"/>
    <n v="4.9500000000000004E-3"/>
  </r>
  <r>
    <x v="4"/>
    <x v="1"/>
    <x v="2"/>
    <x v="5"/>
    <n v="0"/>
    <n v="337"/>
    <n v="0"/>
    <n v="0"/>
    <n v="0"/>
    <n v="0"/>
    <n v="0"/>
    <n v="0"/>
    <n v="0"/>
  </r>
  <r>
    <x v="4"/>
    <x v="1"/>
    <x v="2"/>
    <x v="6"/>
    <n v="0.05"/>
    <n v="337"/>
    <n v="3.4715400000000001"/>
    <n v="3.8999999999999999E-4"/>
    <n v="4.0000000000000003E-5"/>
    <n v="2.0000000000000002E-5"/>
    <n v="2.5999999999999998E-4"/>
    <n v="1.17E-3"/>
    <n v="9.4800000000000006E-3"/>
  </r>
  <r>
    <x v="4"/>
    <x v="1"/>
    <x v="2"/>
    <x v="7"/>
    <n v="0"/>
    <n v="337"/>
    <n v="0"/>
    <n v="0"/>
    <n v="0"/>
    <n v="0"/>
    <n v="0"/>
    <n v="0"/>
    <n v="0"/>
  </r>
  <r>
    <x v="4"/>
    <x v="1"/>
    <x v="2"/>
    <x v="8"/>
    <n v="0"/>
    <n v="337"/>
    <n v="0"/>
    <n v="0"/>
    <n v="0"/>
    <n v="0"/>
    <n v="0"/>
    <n v="0"/>
    <n v="0"/>
  </r>
  <r>
    <x v="4"/>
    <x v="1"/>
    <x v="2"/>
    <x v="9"/>
    <n v="0"/>
    <n v="337"/>
    <n v="0"/>
    <n v="0"/>
    <n v="0"/>
    <n v="0"/>
    <n v="0"/>
    <n v="0"/>
    <n v="0"/>
  </r>
  <r>
    <x v="4"/>
    <x v="1"/>
    <x v="2"/>
    <x v="10"/>
    <n v="0.7"/>
    <n v="337"/>
    <n v="50.454700000000003"/>
    <n v="5.7600000000000004E-3"/>
    <n v="2.8900000000000002E-3"/>
    <n v="1.6000000000000001E-4"/>
    <n v="1.34E-3"/>
    <n v="1.7409999999999998E-2"/>
    <n v="0.13783999999999999"/>
  </r>
  <r>
    <x v="4"/>
    <x v="1"/>
    <x v="3"/>
    <x v="0"/>
    <n v="0"/>
    <n v="337"/>
    <n v="0"/>
    <n v="0"/>
    <n v="0"/>
    <n v="0"/>
    <n v="0"/>
    <n v="0"/>
    <n v="0"/>
  </r>
  <r>
    <x v="4"/>
    <x v="1"/>
    <x v="3"/>
    <x v="1"/>
    <n v="3.92"/>
    <n v="337"/>
    <n v="543.46973000000003"/>
    <n v="3.2489999999999998E-2"/>
    <n v="1.67E-2"/>
    <n v="1.32E-3"/>
    <n v="1.201E-2"/>
    <n v="9.8140000000000005E-2"/>
    <n v="1.4847300000000001"/>
  </r>
  <r>
    <x v="4"/>
    <x v="1"/>
    <x v="3"/>
    <x v="2"/>
    <n v="0"/>
    <n v="337"/>
    <n v="0"/>
    <n v="0"/>
    <n v="0"/>
    <n v="0"/>
    <n v="0"/>
    <n v="0"/>
    <n v="0"/>
  </r>
  <r>
    <x v="4"/>
    <x v="1"/>
    <x v="3"/>
    <x v="3"/>
    <n v="0"/>
    <n v="337"/>
    <n v="0"/>
    <n v="0"/>
    <n v="0"/>
    <n v="0"/>
    <n v="0"/>
    <n v="0"/>
    <n v="0"/>
  </r>
  <r>
    <x v="4"/>
    <x v="1"/>
    <x v="3"/>
    <x v="4"/>
    <n v="1.35"/>
    <n v="337"/>
    <n v="310.84894000000003"/>
    <n v="1.124E-2"/>
    <n v="0"/>
    <n v="6.96E-3"/>
    <n v="9.7999999999999997E-3"/>
    <n v="3.3959999999999997E-2"/>
    <n v="0.84921999999999997"/>
  </r>
  <r>
    <x v="4"/>
    <x v="1"/>
    <x v="3"/>
    <x v="5"/>
    <n v="0"/>
    <n v="337"/>
    <n v="0"/>
    <n v="0"/>
    <n v="0"/>
    <n v="0"/>
    <n v="0"/>
    <n v="0"/>
    <n v="0"/>
  </r>
  <r>
    <x v="4"/>
    <x v="1"/>
    <x v="3"/>
    <x v="6"/>
    <n v="0.25"/>
    <n v="337"/>
    <n v="-38.41639"/>
    <n v="2.0100000000000001E-3"/>
    <n v="4.0000000000000003E-5"/>
    <n v="1.1E-4"/>
    <n v="1.66E-3"/>
    <n v="6.0699999999999999E-3"/>
    <n v="-0.10495"/>
  </r>
  <r>
    <x v="4"/>
    <x v="1"/>
    <x v="3"/>
    <x v="7"/>
    <n v="0"/>
    <n v="337"/>
    <n v="0"/>
    <n v="0"/>
    <n v="0"/>
    <n v="0"/>
    <n v="0"/>
    <n v="0"/>
    <n v="0"/>
  </r>
  <r>
    <x v="4"/>
    <x v="1"/>
    <x v="3"/>
    <x v="8"/>
    <n v="0.01"/>
    <n v="337"/>
    <n v="-4.5440000000000001E-2"/>
    <n v="8.0000000000000007E-5"/>
    <n v="6.0000000000000002E-5"/>
    <n v="0"/>
    <n v="1.0000000000000001E-5"/>
    <n v="2.4000000000000001E-4"/>
    <n v="-1.2E-4"/>
  </r>
  <r>
    <x v="4"/>
    <x v="1"/>
    <x v="3"/>
    <x v="9"/>
    <n v="0"/>
    <n v="337"/>
    <n v="0"/>
    <n v="0"/>
    <n v="0"/>
    <n v="0"/>
    <n v="0"/>
    <n v="0"/>
    <n v="0"/>
  </r>
  <r>
    <x v="4"/>
    <x v="1"/>
    <x v="3"/>
    <x v="10"/>
    <n v="0"/>
    <n v="337"/>
    <n v="-0.83577000000000001"/>
    <n v="3.0000000000000001E-5"/>
    <n v="2.0000000000000002E-5"/>
    <n v="0"/>
    <n v="0"/>
    <n v="9.0000000000000006E-5"/>
    <n v="-2.2799999999999999E-3"/>
  </r>
  <r>
    <x v="4"/>
    <x v="1"/>
    <x v="4"/>
    <x v="0"/>
    <n v="0.34"/>
    <n v="337"/>
    <n v="18.46912"/>
    <n v="2.7699999999999999E-3"/>
    <n v="1.48E-3"/>
    <n v="6.9999999999999994E-5"/>
    <n v="6.8000000000000005E-4"/>
    <n v="8.3700000000000007E-3"/>
    <n v="5.0459999999999998E-2"/>
  </r>
  <r>
    <x v="4"/>
    <x v="1"/>
    <x v="4"/>
    <x v="1"/>
    <n v="0.2"/>
    <n v="337"/>
    <n v="46.963889999999999"/>
    <n v="1.64E-3"/>
    <n v="8.4000000000000003E-4"/>
    <n v="1.1E-4"/>
    <n v="1.1E-4"/>
    <n v="4.9399999999999999E-3"/>
    <n v="0.1283"/>
  </r>
  <r>
    <x v="4"/>
    <x v="1"/>
    <x v="4"/>
    <x v="2"/>
    <n v="0"/>
    <n v="337"/>
    <n v="0"/>
    <n v="0"/>
    <n v="0"/>
    <n v="0"/>
    <n v="0"/>
    <n v="0"/>
    <n v="0"/>
  </r>
  <r>
    <x v="4"/>
    <x v="1"/>
    <x v="4"/>
    <x v="3"/>
    <n v="0"/>
    <n v="337"/>
    <n v="0"/>
    <n v="0"/>
    <n v="0"/>
    <n v="0"/>
    <n v="0"/>
    <n v="0"/>
    <n v="0"/>
  </r>
  <r>
    <x v="4"/>
    <x v="1"/>
    <x v="4"/>
    <x v="4"/>
    <n v="0.02"/>
    <n v="337"/>
    <n v="-2.5585399999999998"/>
    <n v="1.8000000000000001E-4"/>
    <n v="1.0000000000000001E-5"/>
    <n v="2.1000000000000001E-4"/>
    <n v="3.0000000000000001E-5"/>
    <n v="5.2999999999999998E-4"/>
    <n v="-6.9899999999999997E-3"/>
  </r>
  <r>
    <x v="4"/>
    <x v="1"/>
    <x v="4"/>
    <x v="5"/>
    <n v="0"/>
    <n v="337"/>
    <n v="0"/>
    <n v="0"/>
    <n v="0"/>
    <n v="0"/>
    <n v="0"/>
    <n v="0"/>
    <n v="0"/>
  </r>
  <r>
    <x v="4"/>
    <x v="1"/>
    <x v="4"/>
    <x v="6"/>
    <n v="10.19"/>
    <n v="337"/>
    <n v="664.73290999999995"/>
    <n v="8.43E-2"/>
    <n v="4.3099999999999996E-3"/>
    <n v="8.7000000000000001E-4"/>
    <n v="1.341E-2"/>
    <n v="0.25469000000000003"/>
    <n v="1.8160099999999999"/>
  </r>
  <r>
    <x v="4"/>
    <x v="1"/>
    <x v="4"/>
    <x v="7"/>
    <n v="0"/>
    <n v="337"/>
    <n v="0"/>
    <n v="0"/>
    <n v="0"/>
    <n v="0"/>
    <n v="0"/>
    <n v="0"/>
    <n v="0"/>
  </r>
  <r>
    <x v="4"/>
    <x v="1"/>
    <x v="4"/>
    <x v="8"/>
    <n v="0.14000000000000001"/>
    <n v="337"/>
    <n v="-6.8044099999999998"/>
    <n v="1.15E-3"/>
    <n v="6.2E-4"/>
    <n v="1.7000000000000001E-4"/>
    <n v="1.2E-4"/>
    <n v="3.48E-3"/>
    <n v="-1.8589999999999999E-2"/>
  </r>
  <r>
    <x v="4"/>
    <x v="1"/>
    <x v="4"/>
    <x v="9"/>
    <n v="0"/>
    <n v="337"/>
    <n v="0"/>
    <n v="0"/>
    <n v="0"/>
    <n v="0"/>
    <n v="0"/>
    <n v="0"/>
    <n v="0"/>
  </r>
  <r>
    <x v="4"/>
    <x v="1"/>
    <x v="4"/>
    <x v="10"/>
    <n v="0.09"/>
    <n v="337"/>
    <n v="6.5331599999999996"/>
    <n v="7.3999999999999999E-4"/>
    <n v="3.2000000000000003E-4"/>
    <n v="1.0000000000000001E-5"/>
    <n v="9.0000000000000006E-5"/>
    <n v="2.2399999999999998E-3"/>
    <n v="1.7850000000000001E-2"/>
  </r>
  <r>
    <x v="4"/>
    <x v="1"/>
    <x v="5"/>
    <x v="0"/>
    <n v="0"/>
    <n v="337"/>
    <n v="0"/>
    <n v="0"/>
    <n v="0"/>
    <n v="0"/>
    <n v="0"/>
    <n v="0"/>
    <n v="0"/>
  </r>
  <r>
    <x v="4"/>
    <x v="1"/>
    <x v="5"/>
    <x v="1"/>
    <n v="0.02"/>
    <n v="337"/>
    <n v="-4.1731499999999997"/>
    <n v="1.3999999999999999E-4"/>
    <n v="6.9999999999999994E-5"/>
    <n v="0"/>
    <n v="1.0000000000000001E-5"/>
    <n v="4.0999999999999999E-4"/>
    <n v="-1.14E-2"/>
  </r>
  <r>
    <x v="4"/>
    <x v="1"/>
    <x v="5"/>
    <x v="2"/>
    <n v="0"/>
    <n v="337"/>
    <n v="0"/>
    <n v="0"/>
    <n v="0"/>
    <n v="0"/>
    <n v="0"/>
    <n v="0"/>
    <n v="0"/>
  </r>
  <r>
    <x v="4"/>
    <x v="1"/>
    <x v="5"/>
    <x v="3"/>
    <n v="0"/>
    <n v="337"/>
    <n v="0"/>
    <n v="0"/>
    <n v="0"/>
    <n v="0"/>
    <n v="0"/>
    <n v="0"/>
    <n v="0"/>
  </r>
  <r>
    <x v="4"/>
    <x v="1"/>
    <x v="5"/>
    <x v="4"/>
    <n v="0"/>
    <n v="337"/>
    <n v="0"/>
    <n v="0"/>
    <n v="0"/>
    <n v="0"/>
    <n v="0"/>
    <n v="0"/>
    <n v="0"/>
  </r>
  <r>
    <x v="4"/>
    <x v="1"/>
    <x v="5"/>
    <x v="5"/>
    <n v="0"/>
    <n v="337"/>
    <n v="0"/>
    <n v="0"/>
    <n v="0"/>
    <n v="0"/>
    <n v="0"/>
    <n v="0"/>
    <n v="0"/>
  </r>
  <r>
    <x v="4"/>
    <x v="1"/>
    <x v="5"/>
    <x v="6"/>
    <n v="0"/>
    <n v="337"/>
    <n v="0"/>
    <n v="0"/>
    <n v="0"/>
    <n v="0"/>
    <n v="0"/>
    <n v="0"/>
    <n v="0"/>
  </r>
  <r>
    <x v="4"/>
    <x v="1"/>
    <x v="5"/>
    <x v="7"/>
    <n v="0"/>
    <n v="337"/>
    <n v="0"/>
    <n v="0"/>
    <n v="0"/>
    <n v="0"/>
    <n v="0"/>
    <n v="0"/>
    <n v="0"/>
  </r>
  <r>
    <x v="4"/>
    <x v="1"/>
    <x v="5"/>
    <x v="8"/>
    <n v="0"/>
    <n v="337"/>
    <n v="0"/>
    <n v="0"/>
    <n v="0"/>
    <n v="0"/>
    <n v="0"/>
    <n v="0"/>
    <n v="0"/>
  </r>
  <r>
    <x v="4"/>
    <x v="1"/>
    <x v="5"/>
    <x v="9"/>
    <n v="0"/>
    <n v="337"/>
    <n v="0"/>
    <n v="0"/>
    <n v="0"/>
    <n v="0"/>
    <n v="0"/>
    <n v="0"/>
    <n v="0"/>
  </r>
  <r>
    <x v="4"/>
    <x v="1"/>
    <x v="5"/>
    <x v="10"/>
    <n v="0"/>
    <n v="337"/>
    <n v="0"/>
    <n v="0"/>
    <n v="0"/>
    <n v="0"/>
    <n v="0"/>
    <n v="0"/>
    <n v="0"/>
  </r>
  <r>
    <x v="4"/>
    <x v="1"/>
    <x v="6"/>
    <x v="0"/>
    <n v="0"/>
    <n v="337"/>
    <n v="0"/>
    <n v="0"/>
    <n v="0"/>
    <n v="0"/>
    <n v="0"/>
    <n v="0"/>
    <n v="0"/>
  </r>
  <r>
    <x v="4"/>
    <x v="1"/>
    <x v="6"/>
    <x v="1"/>
    <n v="0.03"/>
    <n v="337"/>
    <n v="157.88596999999999"/>
    <n v="2.7E-4"/>
    <n v="1.7000000000000001E-4"/>
    <n v="2.0000000000000002E-5"/>
    <n v="2.0000000000000002E-5"/>
    <n v="8.1999999999999998E-4"/>
    <n v="0.43132999999999999"/>
  </r>
  <r>
    <x v="4"/>
    <x v="1"/>
    <x v="6"/>
    <x v="2"/>
    <n v="0"/>
    <n v="337"/>
    <n v="0"/>
    <n v="0"/>
    <n v="0"/>
    <n v="0"/>
    <n v="0"/>
    <n v="0"/>
    <n v="0"/>
  </r>
  <r>
    <x v="4"/>
    <x v="1"/>
    <x v="6"/>
    <x v="3"/>
    <n v="0"/>
    <n v="337"/>
    <n v="0"/>
    <n v="0"/>
    <n v="0"/>
    <n v="0"/>
    <n v="0"/>
    <n v="0"/>
    <n v="0"/>
  </r>
  <r>
    <x v="4"/>
    <x v="1"/>
    <x v="6"/>
    <x v="4"/>
    <n v="0.01"/>
    <n v="337"/>
    <n v="-4.1220299999999996"/>
    <n v="5.0000000000000002E-5"/>
    <n v="0"/>
    <n v="5.0000000000000002E-5"/>
    <n v="1.0000000000000001E-5"/>
    <n v="1.3999999999999999E-4"/>
    <n v="-1.1259999999999999E-2"/>
  </r>
  <r>
    <x v="4"/>
    <x v="1"/>
    <x v="6"/>
    <x v="5"/>
    <n v="0"/>
    <n v="337"/>
    <n v="0"/>
    <n v="0"/>
    <n v="0"/>
    <n v="0"/>
    <n v="0"/>
    <n v="0"/>
    <n v="0"/>
  </r>
  <r>
    <x v="4"/>
    <x v="1"/>
    <x v="6"/>
    <x v="6"/>
    <n v="0.2"/>
    <n v="337"/>
    <n v="0.68889"/>
    <n v="1.65E-3"/>
    <n v="0"/>
    <n v="6.9999999999999994E-5"/>
    <n v="6.8000000000000005E-4"/>
    <n v="4.9800000000000001E-3"/>
    <n v="1.8799999999999999E-3"/>
  </r>
  <r>
    <x v="4"/>
    <x v="1"/>
    <x v="6"/>
    <x v="7"/>
    <n v="0"/>
    <n v="337"/>
    <n v="0"/>
    <n v="0"/>
    <n v="0"/>
    <n v="0"/>
    <n v="0"/>
    <n v="0"/>
    <n v="0"/>
  </r>
  <r>
    <x v="4"/>
    <x v="1"/>
    <x v="6"/>
    <x v="8"/>
    <n v="7.0000000000000007E-2"/>
    <n v="337"/>
    <n v="-4.00204"/>
    <n v="5.5000000000000003E-4"/>
    <n v="2.9999999999999997E-4"/>
    <n v="6.0000000000000002E-5"/>
    <n v="6.9999999999999994E-5"/>
    <n v="1.67E-3"/>
    <n v="-1.093E-2"/>
  </r>
  <r>
    <x v="4"/>
    <x v="1"/>
    <x v="6"/>
    <x v="9"/>
    <n v="0"/>
    <n v="337"/>
    <n v="0"/>
    <n v="0"/>
    <n v="0"/>
    <n v="0"/>
    <n v="0"/>
    <n v="0"/>
    <n v="0"/>
  </r>
  <r>
    <x v="4"/>
    <x v="1"/>
    <x v="6"/>
    <x v="10"/>
    <n v="0"/>
    <n v="337"/>
    <n v="0"/>
    <n v="0"/>
    <n v="0"/>
    <n v="0"/>
    <n v="0"/>
    <n v="0"/>
    <n v="0"/>
  </r>
  <r>
    <x v="4"/>
    <x v="1"/>
    <x v="7"/>
    <x v="0"/>
    <n v="0"/>
    <n v="337"/>
    <n v="0"/>
    <n v="0"/>
    <n v="0"/>
    <n v="0"/>
    <n v="0"/>
    <n v="0"/>
    <n v="0"/>
  </r>
  <r>
    <x v="4"/>
    <x v="1"/>
    <x v="7"/>
    <x v="1"/>
    <n v="0"/>
    <n v="337"/>
    <n v="-11.06438"/>
    <n v="2.0000000000000002E-5"/>
    <n v="1.0000000000000001E-5"/>
    <n v="0"/>
    <n v="0"/>
    <n v="5.0000000000000002E-5"/>
    <n v="-3.023E-2"/>
  </r>
  <r>
    <x v="4"/>
    <x v="1"/>
    <x v="7"/>
    <x v="2"/>
    <n v="0"/>
    <n v="337"/>
    <n v="0"/>
    <n v="0"/>
    <n v="0"/>
    <n v="0"/>
    <n v="0"/>
    <n v="0"/>
    <n v="0"/>
  </r>
  <r>
    <x v="4"/>
    <x v="1"/>
    <x v="7"/>
    <x v="3"/>
    <n v="0"/>
    <n v="337"/>
    <n v="0"/>
    <n v="0"/>
    <n v="0"/>
    <n v="0"/>
    <n v="0"/>
    <n v="0"/>
    <n v="0"/>
  </r>
  <r>
    <x v="4"/>
    <x v="1"/>
    <x v="7"/>
    <x v="4"/>
    <n v="0"/>
    <n v="337"/>
    <n v="0"/>
    <n v="0"/>
    <n v="0"/>
    <n v="0"/>
    <n v="0"/>
    <n v="0"/>
    <n v="0"/>
  </r>
  <r>
    <x v="4"/>
    <x v="1"/>
    <x v="7"/>
    <x v="5"/>
    <n v="0"/>
    <n v="337"/>
    <n v="0"/>
    <n v="0"/>
    <n v="0"/>
    <n v="0"/>
    <n v="0"/>
    <n v="0"/>
    <n v="0"/>
  </r>
  <r>
    <x v="4"/>
    <x v="1"/>
    <x v="7"/>
    <x v="6"/>
    <n v="0.01"/>
    <n v="337"/>
    <n v="-1.27921"/>
    <n v="9.0000000000000006E-5"/>
    <n v="1.0000000000000001E-5"/>
    <n v="1.0000000000000001E-5"/>
    <n v="6.9999999999999994E-5"/>
    <n v="2.7E-4"/>
    <n v="-3.49E-3"/>
  </r>
  <r>
    <x v="4"/>
    <x v="1"/>
    <x v="7"/>
    <x v="7"/>
    <n v="0"/>
    <n v="337"/>
    <n v="0"/>
    <n v="0"/>
    <n v="0"/>
    <n v="0"/>
    <n v="0"/>
    <n v="0"/>
    <n v="0"/>
  </r>
  <r>
    <x v="4"/>
    <x v="1"/>
    <x v="7"/>
    <x v="8"/>
    <n v="0"/>
    <n v="337"/>
    <n v="0"/>
    <n v="0"/>
    <n v="0"/>
    <n v="0"/>
    <n v="0"/>
    <n v="0"/>
    <n v="0"/>
  </r>
  <r>
    <x v="4"/>
    <x v="1"/>
    <x v="7"/>
    <x v="9"/>
    <n v="0"/>
    <n v="337"/>
    <n v="0"/>
    <n v="0"/>
    <n v="0"/>
    <n v="0"/>
    <n v="0"/>
    <n v="0"/>
    <n v="0"/>
  </r>
  <r>
    <x v="4"/>
    <x v="1"/>
    <x v="7"/>
    <x v="10"/>
    <n v="0"/>
    <n v="337"/>
    <n v="0"/>
    <n v="0"/>
    <n v="0"/>
    <n v="0"/>
    <n v="0"/>
    <n v="0"/>
    <n v="0"/>
  </r>
  <r>
    <x v="4"/>
    <x v="1"/>
    <x v="8"/>
    <x v="0"/>
    <n v="0"/>
    <n v="337"/>
    <n v="0"/>
    <n v="0"/>
    <n v="0"/>
    <n v="0"/>
    <n v="0"/>
    <n v="0"/>
    <n v="0"/>
  </r>
  <r>
    <x v="4"/>
    <x v="1"/>
    <x v="8"/>
    <x v="1"/>
    <n v="1.34"/>
    <n v="337"/>
    <n v="-197.50018"/>
    <n v="1.098E-2"/>
    <n v="9.2800000000000001E-3"/>
    <n v="2.4000000000000001E-4"/>
    <n v="8.4999999999999995E-4"/>
    <n v="3.3180000000000001E-2"/>
    <n v="-0.53956000000000004"/>
  </r>
  <r>
    <x v="4"/>
    <x v="1"/>
    <x v="8"/>
    <x v="2"/>
    <n v="0"/>
    <n v="337"/>
    <n v="0"/>
    <n v="0"/>
    <n v="0"/>
    <n v="0"/>
    <n v="0"/>
    <n v="0"/>
    <n v="0"/>
  </r>
  <r>
    <x v="4"/>
    <x v="1"/>
    <x v="8"/>
    <x v="3"/>
    <n v="0"/>
    <n v="337"/>
    <n v="0"/>
    <n v="0"/>
    <n v="0"/>
    <n v="0"/>
    <n v="0"/>
    <n v="0"/>
    <n v="0"/>
  </r>
  <r>
    <x v="4"/>
    <x v="1"/>
    <x v="8"/>
    <x v="4"/>
    <n v="0.01"/>
    <n v="337"/>
    <n v="2.4196800000000001"/>
    <n v="6.0000000000000002E-5"/>
    <n v="0"/>
    <n v="8.0000000000000007E-5"/>
    <n v="1.0000000000000001E-5"/>
    <n v="1.8000000000000001E-4"/>
    <n v="6.6100000000000004E-3"/>
  </r>
  <r>
    <x v="4"/>
    <x v="1"/>
    <x v="8"/>
    <x v="5"/>
    <n v="0"/>
    <n v="337"/>
    <n v="0"/>
    <n v="0"/>
    <n v="0"/>
    <n v="0"/>
    <n v="0"/>
    <n v="0"/>
    <n v="0"/>
  </r>
  <r>
    <x v="4"/>
    <x v="1"/>
    <x v="8"/>
    <x v="6"/>
    <n v="0.15"/>
    <n v="337"/>
    <n v="-27.60641"/>
    <n v="1.1999999999999999E-3"/>
    <n v="0"/>
    <n v="2.2000000000000001E-4"/>
    <n v="5.5000000000000003E-4"/>
    <n v="3.6099999999999999E-3"/>
    <n v="-7.5420000000000001E-2"/>
  </r>
  <r>
    <x v="4"/>
    <x v="1"/>
    <x v="8"/>
    <x v="7"/>
    <n v="0"/>
    <n v="337"/>
    <n v="0"/>
    <n v="0"/>
    <n v="0"/>
    <n v="0"/>
    <n v="0"/>
    <n v="0"/>
    <n v="0"/>
  </r>
  <r>
    <x v="4"/>
    <x v="1"/>
    <x v="8"/>
    <x v="8"/>
    <n v="0"/>
    <n v="337"/>
    <n v="0"/>
    <n v="0"/>
    <n v="0"/>
    <n v="0"/>
    <n v="0"/>
    <n v="0"/>
    <n v="0"/>
  </r>
  <r>
    <x v="4"/>
    <x v="1"/>
    <x v="8"/>
    <x v="9"/>
    <n v="0"/>
    <n v="337"/>
    <n v="0"/>
    <n v="0"/>
    <n v="0"/>
    <n v="0"/>
    <n v="0"/>
    <n v="0"/>
    <n v="0"/>
  </r>
  <r>
    <x v="4"/>
    <x v="1"/>
    <x v="8"/>
    <x v="10"/>
    <n v="1.01"/>
    <n v="337"/>
    <n v="9.4408899999999996"/>
    <n v="8.3400000000000002E-3"/>
    <n v="4.4400000000000004E-3"/>
    <n v="1.2999999999999999E-4"/>
    <n v="6.7000000000000002E-4"/>
    <n v="2.521E-2"/>
    <n v="2.579E-2"/>
  </r>
  <r>
    <x v="4"/>
    <x v="2"/>
    <x v="0"/>
    <x v="0"/>
    <n v="0"/>
    <n v="340"/>
    <n v="0"/>
    <n v="0"/>
    <n v="0"/>
    <n v="0"/>
    <n v="0"/>
    <n v="0"/>
    <n v="0"/>
  </r>
  <r>
    <x v="4"/>
    <x v="2"/>
    <x v="0"/>
    <x v="1"/>
    <n v="13.69"/>
    <n v="340"/>
    <n v="152.66454999999999"/>
    <n v="0.11354"/>
    <n v="5.636E-2"/>
    <n v="8.3899999999999999E-3"/>
    <n v="1.3849999999999999E-2"/>
    <n v="0.34305999999999998"/>
    <n v="0.41332999999999998"/>
  </r>
  <r>
    <x v="4"/>
    <x v="2"/>
    <x v="0"/>
    <x v="2"/>
    <n v="0"/>
    <n v="340"/>
    <n v="0"/>
    <n v="0"/>
    <n v="0"/>
    <n v="0"/>
    <n v="0"/>
    <n v="0"/>
    <n v="0"/>
  </r>
  <r>
    <x v="4"/>
    <x v="2"/>
    <x v="0"/>
    <x v="3"/>
    <n v="0"/>
    <n v="340"/>
    <n v="0"/>
    <n v="0"/>
    <n v="0"/>
    <n v="0"/>
    <n v="0"/>
    <n v="0"/>
    <n v="0"/>
  </r>
  <r>
    <x v="4"/>
    <x v="2"/>
    <x v="0"/>
    <x v="4"/>
    <n v="11.33"/>
    <n v="340"/>
    <n v="-1829.3974599999999"/>
    <n v="9.3149999999999997E-2"/>
    <n v="0"/>
    <n v="1.9189999999999999E-2"/>
    <n v="6.3619999999999996E-2"/>
    <n v="0.28101999999999999"/>
    <n v="-4.9529699999999997"/>
  </r>
  <r>
    <x v="4"/>
    <x v="2"/>
    <x v="0"/>
    <x v="5"/>
    <n v="0"/>
    <n v="340"/>
    <n v="0"/>
    <n v="0"/>
    <n v="0"/>
    <n v="0"/>
    <n v="0"/>
    <n v="0"/>
    <n v="0"/>
  </r>
  <r>
    <x v="4"/>
    <x v="2"/>
    <x v="0"/>
    <x v="6"/>
    <n v="0"/>
    <n v="340"/>
    <n v="0"/>
    <n v="0"/>
    <n v="0"/>
    <n v="0"/>
    <n v="0"/>
    <n v="0"/>
    <n v="0"/>
  </r>
  <r>
    <x v="4"/>
    <x v="2"/>
    <x v="0"/>
    <x v="7"/>
    <n v="0"/>
    <n v="340"/>
    <n v="0"/>
    <n v="0"/>
    <n v="0"/>
    <n v="0"/>
    <n v="0"/>
    <n v="0"/>
    <n v="0"/>
  </r>
  <r>
    <x v="4"/>
    <x v="2"/>
    <x v="0"/>
    <x v="8"/>
    <n v="0"/>
    <n v="340"/>
    <n v="0"/>
    <n v="0"/>
    <n v="0"/>
    <n v="0"/>
    <n v="0"/>
    <n v="0"/>
    <n v="0"/>
  </r>
  <r>
    <x v="4"/>
    <x v="2"/>
    <x v="0"/>
    <x v="9"/>
    <n v="0"/>
    <n v="340"/>
    <n v="0"/>
    <n v="0"/>
    <n v="0"/>
    <n v="0"/>
    <n v="0"/>
    <n v="0"/>
    <n v="0"/>
  </r>
  <r>
    <x v="4"/>
    <x v="2"/>
    <x v="0"/>
    <x v="10"/>
    <n v="9.11"/>
    <n v="340"/>
    <n v="-3868.4623999999999"/>
    <n v="7.4319999999999997E-2"/>
    <n v="4.4310000000000002E-2"/>
    <n v="6.0999999999999997E-4"/>
    <n v="1.289E-2"/>
    <n v="0.22367000000000001"/>
    <n v="-10.473599999999999"/>
  </r>
  <r>
    <x v="4"/>
    <x v="2"/>
    <x v="1"/>
    <x v="0"/>
    <n v="0"/>
    <n v="340"/>
    <n v="0"/>
    <n v="0"/>
    <n v="0"/>
    <n v="0"/>
    <n v="0"/>
    <n v="0"/>
    <n v="0"/>
  </r>
  <r>
    <x v="4"/>
    <x v="2"/>
    <x v="1"/>
    <x v="1"/>
    <n v="3.89"/>
    <n v="340"/>
    <n v="-667.66119000000003"/>
    <n v="3.1940000000000003E-2"/>
    <n v="1.525E-2"/>
    <n v="3.1099999999999999E-3"/>
    <n v="1.848E-2"/>
    <n v="9.6339999999999995E-2"/>
    <n v="-1.80765"/>
  </r>
  <r>
    <x v="4"/>
    <x v="2"/>
    <x v="1"/>
    <x v="2"/>
    <n v="0"/>
    <n v="340"/>
    <n v="0"/>
    <n v="0"/>
    <n v="0"/>
    <n v="0"/>
    <n v="0"/>
    <n v="0"/>
    <n v="0"/>
  </r>
  <r>
    <x v="4"/>
    <x v="2"/>
    <x v="1"/>
    <x v="3"/>
    <n v="0"/>
    <n v="340"/>
    <n v="0"/>
    <n v="0"/>
    <n v="0"/>
    <n v="0"/>
    <n v="0"/>
    <n v="0"/>
    <n v="0"/>
  </r>
  <r>
    <x v="4"/>
    <x v="2"/>
    <x v="1"/>
    <x v="4"/>
    <n v="2.33"/>
    <n v="340"/>
    <n v="132.72125"/>
    <n v="1.9369999999999998E-2"/>
    <n v="3.2000000000000003E-4"/>
    <n v="2.3990000000000001E-2"/>
    <n v="6.3200000000000001E-3"/>
    <n v="5.8560000000000001E-2"/>
    <n v="0.35932999999999998"/>
  </r>
  <r>
    <x v="4"/>
    <x v="2"/>
    <x v="1"/>
    <x v="5"/>
    <n v="18.489999999999998"/>
    <n v="340"/>
    <n v="-839.40741000000003"/>
    <n v="0.15406"/>
    <n v="6.0589999999999998E-2"/>
    <n v="8.0149999999999999E-2"/>
    <n v="2.7199999999999998E-2"/>
    <n v="0.46523999999999999"/>
    <n v="-2.27264"/>
  </r>
  <r>
    <x v="4"/>
    <x v="2"/>
    <x v="1"/>
    <x v="6"/>
    <n v="0"/>
    <n v="340"/>
    <n v="1.1979999999999999E-2"/>
    <n v="0"/>
    <n v="0"/>
    <n v="0"/>
    <n v="0"/>
    <n v="-1.0000000000000001E-5"/>
    <n v="3.0000000000000001E-5"/>
  </r>
  <r>
    <x v="4"/>
    <x v="2"/>
    <x v="1"/>
    <x v="7"/>
    <n v="0"/>
    <n v="340"/>
    <n v="0"/>
    <n v="0"/>
    <n v="0"/>
    <n v="0"/>
    <n v="0"/>
    <n v="0"/>
    <n v="0"/>
  </r>
  <r>
    <x v="4"/>
    <x v="2"/>
    <x v="1"/>
    <x v="8"/>
    <n v="6.83"/>
    <n v="340"/>
    <n v="1296.0273400000001"/>
    <n v="5.7369999999999997E-2"/>
    <n v="2.8639999999999999E-2"/>
    <n v="2.3879999999999998E-2"/>
    <n v="1.3169999999999999E-2"/>
    <n v="0.17363000000000001"/>
    <n v="3.5089100000000002"/>
  </r>
  <r>
    <x v="4"/>
    <x v="2"/>
    <x v="1"/>
    <x v="9"/>
    <n v="0"/>
    <n v="340"/>
    <n v="0"/>
    <n v="0"/>
    <n v="0"/>
    <n v="0"/>
    <n v="0"/>
    <n v="0"/>
    <n v="0"/>
  </r>
  <r>
    <x v="4"/>
    <x v="2"/>
    <x v="1"/>
    <x v="10"/>
    <n v="0.83"/>
    <n v="340"/>
    <n v="27.322890000000001"/>
    <n v="6.8900000000000003E-3"/>
    <n v="3.62E-3"/>
    <n v="2.2000000000000001E-4"/>
    <n v="1.75E-3"/>
    <n v="2.0840000000000001E-2"/>
    <n v="7.3969999999999994E-2"/>
  </r>
  <r>
    <x v="4"/>
    <x v="2"/>
    <x v="2"/>
    <x v="0"/>
    <n v="0"/>
    <n v="340"/>
    <n v="0"/>
    <n v="0"/>
    <n v="0"/>
    <n v="0"/>
    <n v="0"/>
    <n v="0"/>
    <n v="0"/>
  </r>
  <r>
    <x v="4"/>
    <x v="2"/>
    <x v="2"/>
    <x v="1"/>
    <n v="0.37"/>
    <n v="340"/>
    <n v="-276.28949"/>
    <n v="2.96E-3"/>
    <n v="1.3600000000000001E-3"/>
    <n v="3.6000000000000002E-4"/>
    <n v="2.0500000000000002E-3"/>
    <n v="8.8699999999999994E-3"/>
    <n v="-0.74804000000000004"/>
  </r>
  <r>
    <x v="4"/>
    <x v="2"/>
    <x v="2"/>
    <x v="2"/>
    <n v="0"/>
    <n v="340"/>
    <n v="0"/>
    <n v="0"/>
    <n v="0"/>
    <n v="0"/>
    <n v="0"/>
    <n v="0"/>
    <n v="0"/>
  </r>
  <r>
    <x v="4"/>
    <x v="2"/>
    <x v="2"/>
    <x v="3"/>
    <n v="0"/>
    <n v="340"/>
    <n v="0"/>
    <n v="0"/>
    <n v="0"/>
    <n v="0"/>
    <n v="0"/>
    <n v="0"/>
    <n v="0"/>
  </r>
  <r>
    <x v="4"/>
    <x v="2"/>
    <x v="2"/>
    <x v="4"/>
    <n v="0.05"/>
    <n v="340"/>
    <n v="-0.17624999999999999"/>
    <n v="4.2999999999999999E-4"/>
    <n v="0"/>
    <n v="6.8000000000000005E-4"/>
    <n v="0"/>
    <n v="1.2999999999999999E-3"/>
    <n v="-4.8000000000000001E-4"/>
  </r>
  <r>
    <x v="4"/>
    <x v="2"/>
    <x v="2"/>
    <x v="5"/>
    <n v="0"/>
    <n v="340"/>
    <n v="0"/>
    <n v="0"/>
    <n v="0"/>
    <n v="0"/>
    <n v="0"/>
    <n v="0"/>
    <n v="0"/>
  </r>
  <r>
    <x v="4"/>
    <x v="2"/>
    <x v="2"/>
    <x v="6"/>
    <n v="0.05"/>
    <n v="340"/>
    <n v="0.24664"/>
    <n v="3.8999999999999999E-4"/>
    <n v="4.0000000000000003E-5"/>
    <n v="2.0000000000000002E-5"/>
    <n v="2.7E-4"/>
    <n v="1.1800000000000001E-3"/>
    <n v="6.7000000000000002E-4"/>
  </r>
  <r>
    <x v="4"/>
    <x v="2"/>
    <x v="2"/>
    <x v="7"/>
    <n v="0"/>
    <n v="340"/>
    <n v="0"/>
    <n v="0"/>
    <n v="0"/>
    <n v="0"/>
    <n v="0"/>
    <n v="0"/>
    <n v="0"/>
  </r>
  <r>
    <x v="4"/>
    <x v="2"/>
    <x v="2"/>
    <x v="8"/>
    <n v="0"/>
    <n v="340"/>
    <n v="0"/>
    <n v="0"/>
    <n v="0"/>
    <n v="0"/>
    <n v="0"/>
    <n v="0"/>
    <n v="0"/>
  </r>
  <r>
    <x v="4"/>
    <x v="2"/>
    <x v="2"/>
    <x v="9"/>
    <n v="0"/>
    <n v="340"/>
    <n v="0"/>
    <n v="0"/>
    <n v="0"/>
    <n v="0"/>
    <n v="0"/>
    <n v="0"/>
    <n v="0"/>
  </r>
  <r>
    <x v="4"/>
    <x v="2"/>
    <x v="2"/>
    <x v="10"/>
    <n v="0.88"/>
    <n v="340"/>
    <n v="61.723909999999997"/>
    <n v="7.2899999999999996E-3"/>
    <n v="3.6600000000000001E-3"/>
    <n v="2.0000000000000001E-4"/>
    <n v="1.6999999999999999E-3"/>
    <n v="2.205E-2"/>
    <n v="0.16711000000000001"/>
  </r>
  <r>
    <x v="4"/>
    <x v="2"/>
    <x v="3"/>
    <x v="0"/>
    <n v="0"/>
    <n v="340"/>
    <n v="0"/>
    <n v="0"/>
    <n v="0"/>
    <n v="0"/>
    <n v="0"/>
    <n v="0"/>
    <n v="0"/>
  </r>
  <r>
    <x v="4"/>
    <x v="2"/>
    <x v="3"/>
    <x v="1"/>
    <n v="3.48"/>
    <n v="340"/>
    <n v="-147.14934"/>
    <n v="2.8830000000000001E-2"/>
    <n v="1.481E-2"/>
    <n v="1.17E-3"/>
    <n v="1.068E-2"/>
    <n v="8.7069999999999995E-2"/>
    <n v="-0.39839999999999998"/>
  </r>
  <r>
    <x v="4"/>
    <x v="2"/>
    <x v="3"/>
    <x v="2"/>
    <n v="0"/>
    <n v="340"/>
    <n v="0"/>
    <n v="0"/>
    <n v="0"/>
    <n v="0"/>
    <n v="0"/>
    <n v="0"/>
    <n v="0"/>
  </r>
  <r>
    <x v="4"/>
    <x v="2"/>
    <x v="3"/>
    <x v="3"/>
    <n v="0"/>
    <n v="340"/>
    <n v="0"/>
    <n v="0"/>
    <n v="0"/>
    <n v="0"/>
    <n v="0"/>
    <n v="0"/>
    <n v="0"/>
  </r>
  <r>
    <x v="4"/>
    <x v="2"/>
    <x v="3"/>
    <x v="4"/>
    <n v="0.17"/>
    <n v="340"/>
    <n v="-402.45733999999999"/>
    <n v="1.25E-3"/>
    <n v="-2.0000000000000002E-5"/>
    <n v="8.5999999999999998E-4"/>
    <n v="9.8999999999999999E-4"/>
    <n v="3.6900000000000001E-3"/>
    <n v="-1.0896300000000001"/>
  </r>
  <r>
    <x v="4"/>
    <x v="2"/>
    <x v="3"/>
    <x v="5"/>
    <n v="0"/>
    <n v="340"/>
    <n v="0"/>
    <n v="0"/>
    <n v="0"/>
    <n v="0"/>
    <n v="0"/>
    <n v="0"/>
    <n v="0"/>
  </r>
  <r>
    <x v="4"/>
    <x v="2"/>
    <x v="3"/>
    <x v="6"/>
    <n v="0.24"/>
    <n v="340"/>
    <n v="-2.7995700000000001"/>
    <n v="1.9400000000000001E-3"/>
    <n v="4.0000000000000003E-5"/>
    <n v="1.1E-4"/>
    <n v="1.6100000000000001E-3"/>
    <n v="5.8599999999999998E-3"/>
    <n v="-7.5799999999999999E-3"/>
  </r>
  <r>
    <x v="4"/>
    <x v="2"/>
    <x v="3"/>
    <x v="7"/>
    <n v="0"/>
    <n v="340"/>
    <n v="0"/>
    <n v="0"/>
    <n v="0"/>
    <n v="0"/>
    <n v="0"/>
    <n v="0"/>
    <n v="0"/>
  </r>
  <r>
    <x v="4"/>
    <x v="2"/>
    <x v="3"/>
    <x v="8"/>
    <n v="0.01"/>
    <n v="340"/>
    <n v="-3.2030000000000003E-2"/>
    <n v="8.0000000000000007E-5"/>
    <n v="6.0000000000000002E-5"/>
    <n v="0"/>
    <n v="1.0000000000000001E-5"/>
    <n v="2.4000000000000001E-4"/>
    <n v="-9.0000000000000006E-5"/>
  </r>
  <r>
    <x v="4"/>
    <x v="2"/>
    <x v="3"/>
    <x v="9"/>
    <n v="0"/>
    <n v="340"/>
    <n v="0"/>
    <n v="0"/>
    <n v="0"/>
    <n v="0"/>
    <n v="0"/>
    <n v="0"/>
    <n v="0"/>
  </r>
  <r>
    <x v="4"/>
    <x v="2"/>
    <x v="3"/>
    <x v="10"/>
    <n v="0.01"/>
    <n v="340"/>
    <n v="2.81168"/>
    <n v="1E-4"/>
    <n v="8.0000000000000007E-5"/>
    <n v="0"/>
    <n v="1.0000000000000001E-5"/>
    <n v="2.9999999999999997E-4"/>
    <n v="7.6099999999999996E-3"/>
  </r>
  <r>
    <x v="4"/>
    <x v="2"/>
    <x v="4"/>
    <x v="0"/>
    <n v="0.43"/>
    <n v="340"/>
    <n v="32.732860000000002"/>
    <n v="3.5799999999999998E-3"/>
    <n v="1.9300000000000001E-3"/>
    <n v="9.0000000000000006E-5"/>
    <n v="8.8999999999999995E-4"/>
    <n v="1.0829999999999999E-2"/>
    <n v="8.8620000000000004E-2"/>
  </r>
  <r>
    <x v="4"/>
    <x v="2"/>
    <x v="4"/>
    <x v="1"/>
    <n v="0.18"/>
    <n v="340"/>
    <n v="-5.9474499999999999"/>
    <n v="1.49E-3"/>
    <n v="7.6000000000000004E-4"/>
    <n v="1E-4"/>
    <n v="1E-4"/>
    <n v="4.4900000000000001E-3"/>
    <n v="-1.61E-2"/>
  </r>
  <r>
    <x v="4"/>
    <x v="2"/>
    <x v="4"/>
    <x v="2"/>
    <n v="0"/>
    <n v="340"/>
    <n v="0"/>
    <n v="0"/>
    <n v="0"/>
    <n v="0"/>
    <n v="0"/>
    <n v="0"/>
    <n v="0"/>
  </r>
  <r>
    <x v="4"/>
    <x v="2"/>
    <x v="4"/>
    <x v="3"/>
    <n v="0"/>
    <n v="340"/>
    <n v="0"/>
    <n v="0"/>
    <n v="0"/>
    <n v="0"/>
    <n v="0"/>
    <n v="0"/>
    <n v="0"/>
  </r>
  <r>
    <x v="4"/>
    <x v="2"/>
    <x v="4"/>
    <x v="4"/>
    <n v="0.05"/>
    <n v="340"/>
    <n v="8.8023799999999994"/>
    <n v="4.0000000000000002E-4"/>
    <n v="2.0000000000000002E-5"/>
    <n v="4.8000000000000001E-4"/>
    <n v="6.0000000000000002E-5"/>
    <n v="1.1999999999999999E-3"/>
    <n v="2.383E-2"/>
  </r>
  <r>
    <x v="4"/>
    <x v="2"/>
    <x v="4"/>
    <x v="5"/>
    <n v="0"/>
    <n v="340"/>
    <n v="0"/>
    <n v="0"/>
    <n v="0"/>
    <n v="0"/>
    <n v="0"/>
    <n v="0"/>
    <n v="0"/>
  </r>
  <r>
    <x v="4"/>
    <x v="2"/>
    <x v="4"/>
    <x v="6"/>
    <n v="17.920000000000002"/>
    <n v="340"/>
    <n v="2627.9445799999999"/>
    <n v="0.14953"/>
    <n v="8.0999999999999996E-3"/>
    <n v="1.5299999999999999E-3"/>
    <n v="2.358E-2"/>
    <n v="0.45235999999999998"/>
    <n v="7.1149800000000001"/>
  </r>
  <r>
    <x v="4"/>
    <x v="2"/>
    <x v="4"/>
    <x v="7"/>
    <n v="0"/>
    <n v="340"/>
    <n v="0"/>
    <n v="0"/>
    <n v="0"/>
    <n v="0"/>
    <n v="0"/>
    <n v="0"/>
    <n v="0"/>
  </r>
  <r>
    <x v="4"/>
    <x v="2"/>
    <x v="4"/>
    <x v="8"/>
    <n v="0.06"/>
    <n v="340"/>
    <n v="-27.077660000000002"/>
    <n v="4.8000000000000001E-4"/>
    <n v="2.5000000000000001E-4"/>
    <n v="6.9999999999999994E-5"/>
    <n v="5.0000000000000002E-5"/>
    <n v="1.4499999999999999E-3"/>
    <n v="-7.331E-2"/>
  </r>
  <r>
    <x v="4"/>
    <x v="2"/>
    <x v="4"/>
    <x v="9"/>
    <n v="0"/>
    <n v="340"/>
    <n v="0"/>
    <n v="0"/>
    <n v="0"/>
    <n v="0"/>
    <n v="0"/>
    <n v="0"/>
    <n v="0"/>
  </r>
  <r>
    <x v="4"/>
    <x v="2"/>
    <x v="4"/>
    <x v="10"/>
    <n v="0.31"/>
    <n v="340"/>
    <n v="73.490409999999997"/>
    <n v="2.5699999999999998E-3"/>
    <n v="1.1100000000000001E-3"/>
    <n v="4.0000000000000003E-5"/>
    <n v="3.1E-4"/>
    <n v="7.77E-3"/>
    <n v="0.19897000000000001"/>
  </r>
  <r>
    <x v="4"/>
    <x v="2"/>
    <x v="5"/>
    <x v="0"/>
    <n v="0"/>
    <n v="340"/>
    <n v="0"/>
    <n v="0"/>
    <n v="0"/>
    <n v="0"/>
    <n v="0"/>
    <n v="0"/>
    <n v="0"/>
  </r>
  <r>
    <x v="4"/>
    <x v="2"/>
    <x v="5"/>
    <x v="1"/>
    <n v="0.01"/>
    <n v="340"/>
    <n v="-2.87479"/>
    <n v="6.9999999999999994E-5"/>
    <n v="3.0000000000000001E-5"/>
    <n v="0"/>
    <n v="1.0000000000000001E-5"/>
    <n v="2.0000000000000001E-4"/>
    <n v="-7.7799999999999996E-3"/>
  </r>
  <r>
    <x v="4"/>
    <x v="2"/>
    <x v="5"/>
    <x v="2"/>
    <n v="0"/>
    <n v="340"/>
    <n v="0"/>
    <n v="0"/>
    <n v="0"/>
    <n v="0"/>
    <n v="0"/>
    <n v="0"/>
    <n v="0"/>
  </r>
  <r>
    <x v="4"/>
    <x v="2"/>
    <x v="5"/>
    <x v="3"/>
    <n v="0"/>
    <n v="340"/>
    <n v="0"/>
    <n v="0"/>
    <n v="0"/>
    <n v="0"/>
    <n v="0"/>
    <n v="0"/>
    <n v="0"/>
  </r>
  <r>
    <x v="4"/>
    <x v="2"/>
    <x v="5"/>
    <x v="4"/>
    <n v="0"/>
    <n v="340"/>
    <n v="0"/>
    <n v="0"/>
    <n v="0"/>
    <n v="0"/>
    <n v="0"/>
    <n v="0"/>
    <n v="0"/>
  </r>
  <r>
    <x v="4"/>
    <x v="2"/>
    <x v="5"/>
    <x v="5"/>
    <n v="0"/>
    <n v="340"/>
    <n v="0"/>
    <n v="0"/>
    <n v="0"/>
    <n v="0"/>
    <n v="0"/>
    <n v="0"/>
    <n v="0"/>
  </r>
  <r>
    <x v="4"/>
    <x v="2"/>
    <x v="5"/>
    <x v="6"/>
    <n v="0"/>
    <n v="340"/>
    <n v="0"/>
    <n v="0"/>
    <n v="0"/>
    <n v="0"/>
    <n v="0"/>
    <n v="0"/>
    <n v="0"/>
  </r>
  <r>
    <x v="4"/>
    <x v="2"/>
    <x v="5"/>
    <x v="7"/>
    <n v="0"/>
    <n v="340"/>
    <n v="0"/>
    <n v="0"/>
    <n v="0"/>
    <n v="0"/>
    <n v="0"/>
    <n v="0"/>
    <n v="0"/>
  </r>
  <r>
    <x v="4"/>
    <x v="2"/>
    <x v="5"/>
    <x v="8"/>
    <n v="0"/>
    <n v="340"/>
    <n v="0"/>
    <n v="0"/>
    <n v="0"/>
    <n v="0"/>
    <n v="0"/>
    <n v="0"/>
    <n v="0"/>
  </r>
  <r>
    <x v="4"/>
    <x v="2"/>
    <x v="5"/>
    <x v="9"/>
    <n v="0"/>
    <n v="340"/>
    <n v="0"/>
    <n v="0"/>
    <n v="0"/>
    <n v="0"/>
    <n v="0"/>
    <n v="0"/>
    <n v="0"/>
  </r>
  <r>
    <x v="4"/>
    <x v="2"/>
    <x v="5"/>
    <x v="10"/>
    <n v="0"/>
    <n v="340"/>
    <n v="0"/>
    <n v="0"/>
    <n v="0"/>
    <n v="0"/>
    <n v="0"/>
    <n v="0"/>
    <n v="0"/>
  </r>
  <r>
    <x v="4"/>
    <x v="2"/>
    <x v="6"/>
    <x v="0"/>
    <n v="0"/>
    <n v="340"/>
    <n v="0"/>
    <n v="0"/>
    <n v="0"/>
    <n v="0"/>
    <n v="0"/>
    <n v="0"/>
    <n v="0"/>
  </r>
  <r>
    <x v="4"/>
    <x v="2"/>
    <x v="6"/>
    <x v="1"/>
    <n v="0.02"/>
    <n v="340"/>
    <n v="-3.4719899999999999"/>
    <n v="1.9000000000000001E-4"/>
    <n v="1.2E-4"/>
    <n v="1.0000000000000001E-5"/>
    <n v="1.0000000000000001E-5"/>
    <n v="5.5999999999999995E-4"/>
    <n v="-9.4000000000000004E-3"/>
  </r>
  <r>
    <x v="4"/>
    <x v="2"/>
    <x v="6"/>
    <x v="2"/>
    <n v="0"/>
    <n v="340"/>
    <n v="0"/>
    <n v="0"/>
    <n v="0"/>
    <n v="0"/>
    <n v="0"/>
    <n v="0"/>
    <n v="0"/>
  </r>
  <r>
    <x v="4"/>
    <x v="2"/>
    <x v="6"/>
    <x v="3"/>
    <n v="0"/>
    <n v="340"/>
    <n v="0"/>
    <n v="0"/>
    <n v="0"/>
    <n v="0"/>
    <n v="0"/>
    <n v="0"/>
    <n v="0"/>
  </r>
  <r>
    <x v="4"/>
    <x v="2"/>
    <x v="6"/>
    <x v="4"/>
    <n v="0.06"/>
    <n v="340"/>
    <n v="19.340890000000002"/>
    <n v="5.2999999999999998E-4"/>
    <n v="0"/>
    <n v="5.6999999999999998E-4"/>
    <n v="1.6000000000000001E-4"/>
    <n v="1.6000000000000001E-3"/>
    <n v="5.2359999999999997E-2"/>
  </r>
  <r>
    <x v="4"/>
    <x v="2"/>
    <x v="6"/>
    <x v="5"/>
    <n v="0"/>
    <n v="340"/>
    <n v="0"/>
    <n v="0"/>
    <n v="0"/>
    <n v="0"/>
    <n v="0"/>
    <n v="0"/>
    <n v="0"/>
  </r>
  <r>
    <x v="4"/>
    <x v="2"/>
    <x v="6"/>
    <x v="6"/>
    <n v="0.17"/>
    <n v="340"/>
    <n v="-10.75198"/>
    <n v="1.3799999999999999E-3"/>
    <n v="0"/>
    <n v="6.0000000000000002E-5"/>
    <n v="5.6999999999999998E-4"/>
    <n v="4.1700000000000001E-3"/>
    <n v="-2.911E-2"/>
  </r>
  <r>
    <x v="4"/>
    <x v="2"/>
    <x v="6"/>
    <x v="7"/>
    <n v="0"/>
    <n v="340"/>
    <n v="0"/>
    <n v="0"/>
    <n v="0"/>
    <n v="0"/>
    <n v="0"/>
    <n v="0"/>
    <n v="0"/>
  </r>
  <r>
    <x v="4"/>
    <x v="2"/>
    <x v="6"/>
    <x v="8"/>
    <n v="0.06"/>
    <n v="340"/>
    <n v="-1.8335999999999999"/>
    <n v="5.1000000000000004E-4"/>
    <n v="2.7999999999999998E-4"/>
    <n v="5.0000000000000002E-5"/>
    <n v="6.0000000000000002E-5"/>
    <n v="1.5299999999999999E-3"/>
    <n v="-4.96E-3"/>
  </r>
  <r>
    <x v="4"/>
    <x v="2"/>
    <x v="6"/>
    <x v="9"/>
    <n v="0"/>
    <n v="340"/>
    <n v="0"/>
    <n v="0"/>
    <n v="0"/>
    <n v="0"/>
    <n v="0"/>
    <n v="0"/>
    <n v="0"/>
  </r>
  <r>
    <x v="4"/>
    <x v="2"/>
    <x v="6"/>
    <x v="10"/>
    <n v="0"/>
    <n v="340"/>
    <n v="0"/>
    <n v="0"/>
    <n v="0"/>
    <n v="0"/>
    <n v="0"/>
    <n v="0"/>
    <n v="0"/>
  </r>
  <r>
    <x v="4"/>
    <x v="2"/>
    <x v="7"/>
    <x v="0"/>
    <n v="0"/>
    <n v="340"/>
    <n v="0"/>
    <n v="0"/>
    <n v="0"/>
    <n v="0"/>
    <n v="0"/>
    <n v="0"/>
    <n v="0"/>
  </r>
  <r>
    <x v="4"/>
    <x v="2"/>
    <x v="7"/>
    <x v="1"/>
    <n v="0"/>
    <n v="340"/>
    <n v="-0.40001999999999999"/>
    <n v="1.0000000000000001E-5"/>
    <n v="0"/>
    <n v="0"/>
    <n v="0"/>
    <n v="2.0000000000000002E-5"/>
    <n v="-1.08E-3"/>
  </r>
  <r>
    <x v="4"/>
    <x v="2"/>
    <x v="7"/>
    <x v="2"/>
    <n v="0"/>
    <n v="340"/>
    <n v="0"/>
    <n v="0"/>
    <n v="0"/>
    <n v="0"/>
    <n v="0"/>
    <n v="0"/>
    <n v="0"/>
  </r>
  <r>
    <x v="4"/>
    <x v="2"/>
    <x v="7"/>
    <x v="3"/>
    <n v="0"/>
    <n v="340"/>
    <n v="0"/>
    <n v="0"/>
    <n v="0"/>
    <n v="0"/>
    <n v="0"/>
    <n v="0"/>
    <n v="0"/>
  </r>
  <r>
    <x v="4"/>
    <x v="2"/>
    <x v="7"/>
    <x v="4"/>
    <n v="0"/>
    <n v="340"/>
    <n v="0"/>
    <n v="0"/>
    <n v="0"/>
    <n v="0"/>
    <n v="0"/>
    <n v="0"/>
    <n v="0"/>
  </r>
  <r>
    <x v="4"/>
    <x v="2"/>
    <x v="7"/>
    <x v="5"/>
    <n v="0"/>
    <n v="340"/>
    <n v="0"/>
    <n v="0"/>
    <n v="0"/>
    <n v="0"/>
    <n v="0"/>
    <n v="0"/>
    <n v="0"/>
  </r>
  <r>
    <x v="4"/>
    <x v="2"/>
    <x v="7"/>
    <x v="6"/>
    <n v="0.01"/>
    <n v="340"/>
    <n v="-0.84133000000000002"/>
    <n v="6.9999999999999994E-5"/>
    <n v="1.0000000000000001E-5"/>
    <n v="1.0000000000000001E-5"/>
    <n v="6.0000000000000002E-5"/>
    <n v="2.0000000000000001E-4"/>
    <n v="-2.2799999999999999E-3"/>
  </r>
  <r>
    <x v="4"/>
    <x v="2"/>
    <x v="7"/>
    <x v="7"/>
    <n v="0"/>
    <n v="340"/>
    <n v="0"/>
    <n v="0"/>
    <n v="0"/>
    <n v="0"/>
    <n v="0"/>
    <n v="0"/>
    <n v="0"/>
  </r>
  <r>
    <x v="4"/>
    <x v="2"/>
    <x v="7"/>
    <x v="8"/>
    <n v="0"/>
    <n v="340"/>
    <n v="0"/>
    <n v="0"/>
    <n v="0"/>
    <n v="0"/>
    <n v="0"/>
    <n v="0"/>
    <n v="0"/>
  </r>
  <r>
    <x v="4"/>
    <x v="2"/>
    <x v="7"/>
    <x v="9"/>
    <n v="0"/>
    <n v="340"/>
    <n v="0"/>
    <n v="0"/>
    <n v="0"/>
    <n v="0"/>
    <n v="0"/>
    <n v="0"/>
    <n v="0"/>
  </r>
  <r>
    <x v="4"/>
    <x v="2"/>
    <x v="7"/>
    <x v="10"/>
    <n v="0"/>
    <n v="340"/>
    <n v="0"/>
    <n v="0"/>
    <n v="0"/>
    <n v="0"/>
    <n v="0"/>
    <n v="0"/>
    <n v="0"/>
  </r>
  <r>
    <x v="4"/>
    <x v="2"/>
    <x v="8"/>
    <x v="0"/>
    <n v="0"/>
    <n v="340"/>
    <n v="0"/>
    <n v="0"/>
    <n v="0"/>
    <n v="0"/>
    <n v="0"/>
    <n v="0"/>
    <n v="0"/>
  </r>
  <r>
    <x v="4"/>
    <x v="2"/>
    <x v="8"/>
    <x v="1"/>
    <n v="2.36"/>
    <n v="340"/>
    <n v="345.60599000000002"/>
    <n v="1.9560000000000001E-2"/>
    <n v="1.6570000000000001E-2"/>
    <n v="4.2000000000000002E-4"/>
    <n v="1.49E-3"/>
    <n v="5.9180000000000003E-2"/>
    <n v="0.93569999999999998"/>
  </r>
  <r>
    <x v="4"/>
    <x v="2"/>
    <x v="8"/>
    <x v="2"/>
    <n v="0"/>
    <n v="340"/>
    <n v="0"/>
    <n v="0"/>
    <n v="0"/>
    <n v="0"/>
    <n v="0"/>
    <n v="0"/>
    <n v="0"/>
  </r>
  <r>
    <x v="4"/>
    <x v="2"/>
    <x v="8"/>
    <x v="3"/>
    <n v="0"/>
    <n v="340"/>
    <n v="0"/>
    <n v="0"/>
    <n v="0"/>
    <n v="0"/>
    <n v="0"/>
    <n v="0"/>
    <n v="0"/>
  </r>
  <r>
    <x v="4"/>
    <x v="2"/>
    <x v="8"/>
    <x v="4"/>
    <n v="0"/>
    <n v="340"/>
    <n v="-0.82976000000000005"/>
    <n v="4.0000000000000003E-5"/>
    <n v="0"/>
    <n v="5.0000000000000002E-5"/>
    <n v="1.0000000000000001E-5"/>
    <n v="1.2E-4"/>
    <n v="-2.2499999999999998E-3"/>
  </r>
  <r>
    <x v="4"/>
    <x v="2"/>
    <x v="8"/>
    <x v="5"/>
    <n v="0"/>
    <n v="340"/>
    <n v="0"/>
    <n v="0"/>
    <n v="0"/>
    <n v="0"/>
    <n v="0"/>
    <n v="0"/>
    <n v="0"/>
  </r>
  <r>
    <x v="4"/>
    <x v="2"/>
    <x v="8"/>
    <x v="6"/>
    <n v="0.14000000000000001"/>
    <n v="340"/>
    <n v="-2.5030299999999999"/>
    <n v="1.1299999999999999E-3"/>
    <n v="0"/>
    <n v="2.1000000000000001E-4"/>
    <n v="5.1999999999999995E-4"/>
    <n v="3.4199999999999999E-3"/>
    <n v="-6.7799999999999996E-3"/>
  </r>
  <r>
    <x v="4"/>
    <x v="2"/>
    <x v="8"/>
    <x v="7"/>
    <n v="0"/>
    <n v="340"/>
    <n v="0"/>
    <n v="0"/>
    <n v="0"/>
    <n v="0"/>
    <n v="0"/>
    <n v="0"/>
    <n v="0"/>
  </r>
  <r>
    <x v="4"/>
    <x v="2"/>
    <x v="8"/>
    <x v="8"/>
    <n v="0"/>
    <n v="340"/>
    <n v="0"/>
    <n v="0"/>
    <n v="0"/>
    <n v="0"/>
    <n v="0"/>
    <n v="0"/>
    <n v="0"/>
  </r>
  <r>
    <x v="4"/>
    <x v="2"/>
    <x v="8"/>
    <x v="9"/>
    <n v="0"/>
    <n v="340"/>
    <n v="0"/>
    <n v="0"/>
    <n v="0"/>
    <n v="0"/>
    <n v="0"/>
    <n v="0"/>
    <n v="0"/>
  </r>
  <r>
    <x v="4"/>
    <x v="2"/>
    <x v="8"/>
    <x v="10"/>
    <n v="1.45"/>
    <n v="340"/>
    <n v="148.09186"/>
    <n v="1.2019999999999999E-2"/>
    <n v="6.3899999999999998E-3"/>
    <n v="1.8000000000000001E-4"/>
    <n v="9.5E-4"/>
    <n v="3.635E-2"/>
    <n v="0.40094999999999997"/>
  </r>
  <r>
    <x v="4"/>
    <x v="3"/>
    <x v="0"/>
    <x v="0"/>
    <n v="0"/>
    <n v="340"/>
    <n v="0"/>
    <n v="0"/>
    <n v="0"/>
    <n v="0"/>
    <n v="0"/>
    <n v="0"/>
    <n v="0"/>
  </r>
  <r>
    <x v="4"/>
    <x v="3"/>
    <x v="0"/>
    <x v="1"/>
    <n v="13.69"/>
    <n v="340"/>
    <n v="0"/>
    <n v="0.11354"/>
    <n v="5.636E-2"/>
    <n v="8.3899999999999999E-3"/>
    <n v="1.3849999999999999E-2"/>
    <n v="0.34305999999999998"/>
    <n v="0"/>
  </r>
  <r>
    <x v="4"/>
    <x v="3"/>
    <x v="0"/>
    <x v="2"/>
    <n v="0"/>
    <n v="340"/>
    <n v="0"/>
    <n v="0"/>
    <n v="0"/>
    <n v="0"/>
    <n v="0"/>
    <n v="0"/>
    <n v="0"/>
  </r>
  <r>
    <x v="4"/>
    <x v="3"/>
    <x v="0"/>
    <x v="3"/>
    <n v="0"/>
    <n v="340"/>
    <n v="0"/>
    <n v="0"/>
    <n v="0"/>
    <n v="0"/>
    <n v="0"/>
    <n v="0"/>
    <n v="0"/>
  </r>
  <r>
    <x v="4"/>
    <x v="3"/>
    <x v="0"/>
    <x v="4"/>
    <n v="11.33"/>
    <n v="340"/>
    <n v="0"/>
    <n v="9.3149999999999997E-2"/>
    <n v="0"/>
    <n v="1.9189999999999999E-2"/>
    <n v="6.3619999999999996E-2"/>
    <n v="0.28101999999999999"/>
    <n v="0"/>
  </r>
  <r>
    <x v="4"/>
    <x v="3"/>
    <x v="0"/>
    <x v="5"/>
    <n v="0"/>
    <n v="340"/>
    <n v="0"/>
    <n v="0"/>
    <n v="0"/>
    <n v="0"/>
    <n v="0"/>
    <n v="0"/>
    <n v="0"/>
  </r>
  <r>
    <x v="4"/>
    <x v="3"/>
    <x v="0"/>
    <x v="6"/>
    <n v="0"/>
    <n v="340"/>
    <n v="0"/>
    <n v="0"/>
    <n v="0"/>
    <n v="0"/>
    <n v="0"/>
    <n v="0"/>
    <n v="0"/>
  </r>
  <r>
    <x v="4"/>
    <x v="3"/>
    <x v="0"/>
    <x v="7"/>
    <n v="0"/>
    <n v="340"/>
    <n v="0"/>
    <n v="0"/>
    <n v="0"/>
    <n v="0"/>
    <n v="0"/>
    <n v="0"/>
    <n v="0"/>
  </r>
  <r>
    <x v="4"/>
    <x v="3"/>
    <x v="0"/>
    <x v="8"/>
    <n v="0"/>
    <n v="340"/>
    <n v="0"/>
    <n v="0"/>
    <n v="0"/>
    <n v="0"/>
    <n v="0"/>
    <n v="0"/>
    <n v="0"/>
  </r>
  <r>
    <x v="4"/>
    <x v="3"/>
    <x v="0"/>
    <x v="9"/>
    <n v="0"/>
    <n v="340"/>
    <n v="0"/>
    <n v="0"/>
    <n v="0"/>
    <n v="0"/>
    <n v="0"/>
    <n v="0"/>
    <n v="0"/>
  </r>
  <r>
    <x v="4"/>
    <x v="3"/>
    <x v="0"/>
    <x v="10"/>
    <n v="9.11"/>
    <n v="340"/>
    <n v="0"/>
    <n v="7.4319999999999997E-2"/>
    <n v="4.4310000000000002E-2"/>
    <n v="6.0999999999999997E-4"/>
    <n v="1.289E-2"/>
    <n v="0.22367000000000001"/>
    <n v="0"/>
  </r>
  <r>
    <x v="4"/>
    <x v="3"/>
    <x v="1"/>
    <x v="0"/>
    <n v="0"/>
    <n v="340"/>
    <n v="0"/>
    <n v="0"/>
    <n v="0"/>
    <n v="0"/>
    <n v="0"/>
    <n v="0"/>
    <n v="0"/>
  </r>
  <r>
    <x v="4"/>
    <x v="3"/>
    <x v="1"/>
    <x v="1"/>
    <n v="3.89"/>
    <n v="340"/>
    <n v="0"/>
    <n v="3.1940000000000003E-2"/>
    <n v="1.525E-2"/>
    <n v="3.1099999999999999E-3"/>
    <n v="1.848E-2"/>
    <n v="9.6339999999999995E-2"/>
    <n v="0"/>
  </r>
  <r>
    <x v="4"/>
    <x v="3"/>
    <x v="1"/>
    <x v="2"/>
    <n v="0"/>
    <n v="340"/>
    <n v="0"/>
    <n v="0"/>
    <n v="0"/>
    <n v="0"/>
    <n v="0"/>
    <n v="0"/>
    <n v="0"/>
  </r>
  <r>
    <x v="4"/>
    <x v="3"/>
    <x v="1"/>
    <x v="3"/>
    <n v="0"/>
    <n v="340"/>
    <n v="0"/>
    <n v="0"/>
    <n v="0"/>
    <n v="0"/>
    <n v="0"/>
    <n v="0"/>
    <n v="0"/>
  </r>
  <r>
    <x v="4"/>
    <x v="3"/>
    <x v="1"/>
    <x v="4"/>
    <n v="2.33"/>
    <n v="340"/>
    <n v="0"/>
    <n v="1.9369999999999998E-2"/>
    <n v="3.2000000000000003E-4"/>
    <n v="2.3990000000000001E-2"/>
    <n v="6.3200000000000001E-3"/>
    <n v="5.8560000000000001E-2"/>
    <n v="0"/>
  </r>
  <r>
    <x v="4"/>
    <x v="3"/>
    <x v="1"/>
    <x v="5"/>
    <n v="18.489999999999998"/>
    <n v="340"/>
    <n v="0"/>
    <n v="0.15406"/>
    <n v="6.0589999999999998E-2"/>
    <n v="8.0149999999999999E-2"/>
    <n v="2.7199999999999998E-2"/>
    <n v="0.46523999999999999"/>
    <n v="0"/>
  </r>
  <r>
    <x v="4"/>
    <x v="3"/>
    <x v="1"/>
    <x v="6"/>
    <n v="0.01"/>
    <n v="300"/>
    <n v="3"/>
    <n v="6.9999999999999994E-5"/>
    <n v="0"/>
    <n v="1.0000000000000001E-5"/>
    <n v="2.0000000000000002E-5"/>
    <n v="2.1000000000000001E-4"/>
    <n v="6.0499999999999998E-3"/>
  </r>
  <r>
    <x v="4"/>
    <x v="3"/>
    <x v="1"/>
    <x v="7"/>
    <n v="0"/>
    <n v="340"/>
    <n v="0"/>
    <n v="0"/>
    <n v="0"/>
    <n v="0"/>
    <n v="0"/>
    <n v="0"/>
    <n v="0"/>
  </r>
  <r>
    <x v="4"/>
    <x v="3"/>
    <x v="1"/>
    <x v="8"/>
    <n v="6.84"/>
    <n v="299.99"/>
    <n v="3"/>
    <n v="5.7450000000000001E-2"/>
    <n v="2.8639999999999999E-2"/>
    <n v="2.392E-2"/>
    <n v="1.321E-2"/>
    <n v="0.17385"/>
    <n v="6.0499999999999998E-3"/>
  </r>
  <r>
    <x v="4"/>
    <x v="3"/>
    <x v="1"/>
    <x v="9"/>
    <n v="0"/>
    <n v="340"/>
    <n v="0"/>
    <n v="0"/>
    <n v="0"/>
    <n v="0"/>
    <n v="0"/>
    <n v="0"/>
    <n v="0"/>
  </r>
  <r>
    <x v="4"/>
    <x v="3"/>
    <x v="1"/>
    <x v="10"/>
    <n v="0.83"/>
    <n v="340"/>
    <n v="0"/>
    <n v="6.8900000000000003E-3"/>
    <n v="3.62E-3"/>
    <n v="2.2000000000000001E-4"/>
    <n v="1.75E-3"/>
    <n v="2.0840000000000001E-2"/>
    <n v="0"/>
  </r>
  <r>
    <x v="4"/>
    <x v="3"/>
    <x v="2"/>
    <x v="0"/>
    <n v="0"/>
    <n v="340"/>
    <n v="0"/>
    <n v="0"/>
    <n v="0"/>
    <n v="0"/>
    <n v="0"/>
    <n v="0"/>
    <n v="0"/>
  </r>
  <r>
    <x v="4"/>
    <x v="3"/>
    <x v="2"/>
    <x v="1"/>
    <n v="0.37"/>
    <n v="340"/>
    <n v="0"/>
    <n v="2.96E-3"/>
    <n v="1.3600000000000001E-3"/>
    <n v="3.6000000000000002E-4"/>
    <n v="2.0500000000000002E-3"/>
    <n v="8.8699999999999994E-3"/>
    <n v="0"/>
  </r>
  <r>
    <x v="4"/>
    <x v="3"/>
    <x v="2"/>
    <x v="2"/>
    <n v="0"/>
    <n v="340"/>
    <n v="0"/>
    <n v="0"/>
    <n v="0"/>
    <n v="0"/>
    <n v="0"/>
    <n v="0"/>
    <n v="0"/>
  </r>
  <r>
    <x v="4"/>
    <x v="3"/>
    <x v="2"/>
    <x v="3"/>
    <n v="0"/>
    <n v="340"/>
    <n v="0"/>
    <n v="0"/>
    <n v="0"/>
    <n v="0"/>
    <n v="0"/>
    <n v="0"/>
    <n v="0"/>
  </r>
  <r>
    <x v="4"/>
    <x v="3"/>
    <x v="2"/>
    <x v="4"/>
    <n v="0.05"/>
    <n v="340"/>
    <n v="0"/>
    <n v="4.2999999999999999E-4"/>
    <n v="0"/>
    <n v="6.8000000000000005E-4"/>
    <n v="0"/>
    <n v="1.2999999999999999E-3"/>
    <n v="0"/>
  </r>
  <r>
    <x v="4"/>
    <x v="3"/>
    <x v="2"/>
    <x v="5"/>
    <n v="0"/>
    <n v="340"/>
    <n v="0"/>
    <n v="0"/>
    <n v="0"/>
    <n v="0"/>
    <n v="0"/>
    <n v="0"/>
    <n v="0"/>
  </r>
  <r>
    <x v="4"/>
    <x v="3"/>
    <x v="2"/>
    <x v="6"/>
    <n v="0.05"/>
    <n v="340"/>
    <n v="0"/>
    <n v="3.8999999999999999E-4"/>
    <n v="4.0000000000000003E-5"/>
    <n v="2.0000000000000002E-5"/>
    <n v="2.7E-4"/>
    <n v="1.1800000000000001E-3"/>
    <n v="0"/>
  </r>
  <r>
    <x v="4"/>
    <x v="3"/>
    <x v="2"/>
    <x v="7"/>
    <n v="0"/>
    <n v="340"/>
    <n v="0"/>
    <n v="0"/>
    <n v="0"/>
    <n v="0"/>
    <n v="0"/>
    <n v="0"/>
    <n v="0"/>
  </r>
  <r>
    <x v="4"/>
    <x v="3"/>
    <x v="2"/>
    <x v="8"/>
    <n v="0"/>
    <n v="340"/>
    <n v="0"/>
    <n v="0"/>
    <n v="0"/>
    <n v="0"/>
    <n v="0"/>
    <n v="0"/>
    <n v="0"/>
  </r>
  <r>
    <x v="4"/>
    <x v="3"/>
    <x v="2"/>
    <x v="9"/>
    <n v="0"/>
    <n v="340"/>
    <n v="0"/>
    <n v="0"/>
    <n v="0"/>
    <n v="0"/>
    <n v="0"/>
    <n v="0"/>
    <n v="0"/>
  </r>
  <r>
    <x v="4"/>
    <x v="3"/>
    <x v="2"/>
    <x v="10"/>
    <n v="0.88"/>
    <n v="340"/>
    <n v="0"/>
    <n v="7.2899999999999996E-3"/>
    <n v="3.6600000000000001E-3"/>
    <n v="2.0000000000000001E-4"/>
    <n v="1.6999999999999999E-3"/>
    <n v="2.205E-2"/>
    <n v="0"/>
  </r>
  <r>
    <x v="4"/>
    <x v="3"/>
    <x v="3"/>
    <x v="0"/>
    <n v="0"/>
    <n v="340"/>
    <n v="0"/>
    <n v="0"/>
    <n v="0"/>
    <n v="0"/>
    <n v="0"/>
    <n v="0"/>
    <n v="0"/>
  </r>
  <r>
    <x v="4"/>
    <x v="3"/>
    <x v="3"/>
    <x v="1"/>
    <n v="3.48"/>
    <n v="340"/>
    <n v="0"/>
    <n v="2.8830000000000001E-2"/>
    <n v="1.481E-2"/>
    <n v="1.17E-3"/>
    <n v="1.068E-2"/>
    <n v="8.7069999999999995E-2"/>
    <n v="0"/>
  </r>
  <r>
    <x v="4"/>
    <x v="3"/>
    <x v="3"/>
    <x v="2"/>
    <n v="0"/>
    <n v="340"/>
    <n v="0"/>
    <n v="0"/>
    <n v="0"/>
    <n v="0"/>
    <n v="0"/>
    <n v="0"/>
    <n v="0"/>
  </r>
  <r>
    <x v="4"/>
    <x v="3"/>
    <x v="3"/>
    <x v="3"/>
    <n v="0"/>
    <n v="340"/>
    <n v="0"/>
    <n v="0"/>
    <n v="0"/>
    <n v="0"/>
    <n v="0"/>
    <n v="0"/>
    <n v="0"/>
  </r>
  <r>
    <x v="4"/>
    <x v="3"/>
    <x v="3"/>
    <x v="4"/>
    <n v="0.17"/>
    <n v="340"/>
    <n v="0"/>
    <n v="1.25E-3"/>
    <n v="-2.0000000000000002E-5"/>
    <n v="8.5999999999999998E-4"/>
    <n v="9.8999999999999999E-4"/>
    <n v="3.6900000000000001E-3"/>
    <n v="0"/>
  </r>
  <r>
    <x v="4"/>
    <x v="3"/>
    <x v="3"/>
    <x v="5"/>
    <n v="0"/>
    <n v="340"/>
    <n v="0"/>
    <n v="0"/>
    <n v="0"/>
    <n v="0"/>
    <n v="0"/>
    <n v="0"/>
    <n v="0"/>
  </r>
  <r>
    <x v="4"/>
    <x v="3"/>
    <x v="3"/>
    <x v="6"/>
    <n v="0.24"/>
    <n v="340"/>
    <n v="0"/>
    <n v="1.9400000000000001E-3"/>
    <n v="4.0000000000000003E-5"/>
    <n v="1.1E-4"/>
    <n v="1.6100000000000001E-3"/>
    <n v="5.8599999999999998E-3"/>
    <n v="0"/>
  </r>
  <r>
    <x v="4"/>
    <x v="3"/>
    <x v="3"/>
    <x v="7"/>
    <n v="0"/>
    <n v="340"/>
    <n v="0"/>
    <n v="0"/>
    <n v="0"/>
    <n v="0"/>
    <n v="0"/>
    <n v="0"/>
    <n v="0"/>
  </r>
  <r>
    <x v="4"/>
    <x v="3"/>
    <x v="3"/>
    <x v="8"/>
    <n v="0.01"/>
    <n v="340"/>
    <n v="0"/>
    <n v="8.0000000000000007E-5"/>
    <n v="6.0000000000000002E-5"/>
    <n v="0"/>
    <n v="1.0000000000000001E-5"/>
    <n v="2.4000000000000001E-4"/>
    <n v="0"/>
  </r>
  <r>
    <x v="4"/>
    <x v="3"/>
    <x v="3"/>
    <x v="9"/>
    <n v="0"/>
    <n v="340"/>
    <n v="0"/>
    <n v="0"/>
    <n v="0"/>
    <n v="0"/>
    <n v="0"/>
    <n v="0"/>
    <n v="0"/>
  </r>
  <r>
    <x v="4"/>
    <x v="3"/>
    <x v="3"/>
    <x v="10"/>
    <n v="0.01"/>
    <n v="340"/>
    <n v="0"/>
    <n v="1E-4"/>
    <n v="8.0000000000000007E-5"/>
    <n v="0"/>
    <n v="1.0000000000000001E-5"/>
    <n v="2.9999999999999997E-4"/>
    <n v="0"/>
  </r>
  <r>
    <x v="4"/>
    <x v="3"/>
    <x v="4"/>
    <x v="0"/>
    <n v="0.43"/>
    <n v="340"/>
    <n v="0"/>
    <n v="3.5799999999999998E-3"/>
    <n v="1.9300000000000001E-3"/>
    <n v="9.0000000000000006E-5"/>
    <n v="8.8999999999999995E-4"/>
    <n v="1.0829999999999999E-2"/>
    <n v="0"/>
  </r>
  <r>
    <x v="4"/>
    <x v="3"/>
    <x v="4"/>
    <x v="1"/>
    <n v="0.18"/>
    <n v="340"/>
    <n v="0"/>
    <n v="1.49E-3"/>
    <n v="7.6000000000000004E-4"/>
    <n v="1E-4"/>
    <n v="1E-4"/>
    <n v="4.4900000000000001E-3"/>
    <n v="0"/>
  </r>
  <r>
    <x v="4"/>
    <x v="3"/>
    <x v="4"/>
    <x v="2"/>
    <n v="0"/>
    <n v="340"/>
    <n v="0"/>
    <n v="0"/>
    <n v="0"/>
    <n v="0"/>
    <n v="0"/>
    <n v="0"/>
    <n v="0"/>
  </r>
  <r>
    <x v="4"/>
    <x v="3"/>
    <x v="4"/>
    <x v="3"/>
    <n v="0"/>
    <n v="340"/>
    <n v="0"/>
    <n v="0"/>
    <n v="0"/>
    <n v="0"/>
    <n v="0"/>
    <n v="0"/>
    <n v="0"/>
  </r>
  <r>
    <x v="4"/>
    <x v="3"/>
    <x v="4"/>
    <x v="4"/>
    <n v="0.05"/>
    <n v="340"/>
    <n v="0"/>
    <n v="4.0000000000000002E-4"/>
    <n v="2.0000000000000002E-5"/>
    <n v="4.8000000000000001E-4"/>
    <n v="6.0000000000000002E-5"/>
    <n v="1.1999999999999999E-3"/>
    <n v="0"/>
  </r>
  <r>
    <x v="4"/>
    <x v="3"/>
    <x v="4"/>
    <x v="5"/>
    <n v="0"/>
    <n v="340"/>
    <n v="0"/>
    <n v="0"/>
    <n v="0"/>
    <n v="0"/>
    <n v="0"/>
    <n v="0"/>
    <n v="0"/>
  </r>
  <r>
    <x v="4"/>
    <x v="3"/>
    <x v="4"/>
    <x v="6"/>
    <n v="17.920000000000002"/>
    <n v="340"/>
    <n v="0"/>
    <n v="0.14953"/>
    <n v="8.0999999999999996E-3"/>
    <n v="1.5299999999999999E-3"/>
    <n v="2.358E-2"/>
    <n v="0.45235999999999998"/>
    <n v="0"/>
  </r>
  <r>
    <x v="4"/>
    <x v="3"/>
    <x v="4"/>
    <x v="7"/>
    <n v="0"/>
    <n v="340"/>
    <n v="0"/>
    <n v="0"/>
    <n v="0"/>
    <n v="0"/>
    <n v="0"/>
    <n v="0"/>
    <n v="0"/>
  </r>
  <r>
    <x v="4"/>
    <x v="3"/>
    <x v="4"/>
    <x v="8"/>
    <n v="0.06"/>
    <n v="340"/>
    <n v="0"/>
    <n v="4.8000000000000001E-4"/>
    <n v="2.5000000000000001E-4"/>
    <n v="6.9999999999999994E-5"/>
    <n v="5.0000000000000002E-5"/>
    <n v="1.4499999999999999E-3"/>
    <n v="0"/>
  </r>
  <r>
    <x v="4"/>
    <x v="3"/>
    <x v="4"/>
    <x v="9"/>
    <n v="0"/>
    <n v="340"/>
    <n v="0"/>
    <n v="0"/>
    <n v="0"/>
    <n v="0"/>
    <n v="0"/>
    <n v="0"/>
    <n v="0"/>
  </r>
  <r>
    <x v="4"/>
    <x v="3"/>
    <x v="4"/>
    <x v="10"/>
    <n v="0.31"/>
    <n v="340"/>
    <n v="0"/>
    <n v="2.5699999999999998E-3"/>
    <n v="1.1100000000000001E-3"/>
    <n v="4.0000000000000003E-5"/>
    <n v="3.1E-4"/>
    <n v="7.77E-3"/>
    <n v="0"/>
  </r>
  <r>
    <x v="4"/>
    <x v="3"/>
    <x v="5"/>
    <x v="0"/>
    <n v="0"/>
    <n v="340"/>
    <n v="0"/>
    <n v="0"/>
    <n v="0"/>
    <n v="0"/>
    <n v="0"/>
    <n v="0"/>
    <n v="0"/>
  </r>
  <r>
    <x v="4"/>
    <x v="3"/>
    <x v="5"/>
    <x v="1"/>
    <n v="0.01"/>
    <n v="340"/>
    <n v="0"/>
    <n v="6.9999999999999994E-5"/>
    <n v="3.0000000000000001E-5"/>
    <n v="0"/>
    <n v="1.0000000000000001E-5"/>
    <n v="2.0000000000000001E-4"/>
    <n v="0"/>
  </r>
  <r>
    <x v="4"/>
    <x v="3"/>
    <x v="5"/>
    <x v="2"/>
    <n v="0"/>
    <n v="340"/>
    <n v="0"/>
    <n v="0"/>
    <n v="0"/>
    <n v="0"/>
    <n v="0"/>
    <n v="0"/>
    <n v="0"/>
  </r>
  <r>
    <x v="4"/>
    <x v="3"/>
    <x v="5"/>
    <x v="3"/>
    <n v="0"/>
    <n v="340"/>
    <n v="0"/>
    <n v="0"/>
    <n v="0"/>
    <n v="0"/>
    <n v="0"/>
    <n v="0"/>
    <n v="0"/>
  </r>
  <r>
    <x v="4"/>
    <x v="3"/>
    <x v="5"/>
    <x v="4"/>
    <n v="0"/>
    <n v="340"/>
    <n v="0"/>
    <n v="0"/>
    <n v="0"/>
    <n v="0"/>
    <n v="0"/>
    <n v="0"/>
    <n v="0"/>
  </r>
  <r>
    <x v="4"/>
    <x v="3"/>
    <x v="5"/>
    <x v="5"/>
    <n v="0"/>
    <n v="340"/>
    <n v="0"/>
    <n v="0"/>
    <n v="0"/>
    <n v="0"/>
    <n v="0"/>
    <n v="0"/>
    <n v="0"/>
  </r>
  <r>
    <x v="4"/>
    <x v="3"/>
    <x v="5"/>
    <x v="6"/>
    <n v="0"/>
    <n v="340"/>
    <n v="0"/>
    <n v="0"/>
    <n v="0"/>
    <n v="0"/>
    <n v="0"/>
    <n v="0"/>
    <n v="0"/>
  </r>
  <r>
    <x v="4"/>
    <x v="3"/>
    <x v="5"/>
    <x v="7"/>
    <n v="0"/>
    <n v="340"/>
    <n v="0"/>
    <n v="0"/>
    <n v="0"/>
    <n v="0"/>
    <n v="0"/>
    <n v="0"/>
    <n v="0"/>
  </r>
  <r>
    <x v="4"/>
    <x v="3"/>
    <x v="5"/>
    <x v="8"/>
    <n v="0"/>
    <n v="340"/>
    <n v="0"/>
    <n v="0"/>
    <n v="0"/>
    <n v="0"/>
    <n v="0"/>
    <n v="0"/>
    <n v="0"/>
  </r>
  <r>
    <x v="4"/>
    <x v="3"/>
    <x v="5"/>
    <x v="9"/>
    <n v="0"/>
    <n v="340"/>
    <n v="0"/>
    <n v="0"/>
    <n v="0"/>
    <n v="0"/>
    <n v="0"/>
    <n v="0"/>
    <n v="0"/>
  </r>
  <r>
    <x v="4"/>
    <x v="3"/>
    <x v="5"/>
    <x v="10"/>
    <n v="0"/>
    <n v="340"/>
    <n v="0"/>
    <n v="0"/>
    <n v="0"/>
    <n v="0"/>
    <n v="0"/>
    <n v="0"/>
    <n v="0"/>
  </r>
  <r>
    <x v="4"/>
    <x v="3"/>
    <x v="6"/>
    <x v="0"/>
    <n v="0"/>
    <n v="340"/>
    <n v="0"/>
    <n v="0"/>
    <n v="0"/>
    <n v="0"/>
    <n v="0"/>
    <n v="0"/>
    <n v="0"/>
  </r>
  <r>
    <x v="4"/>
    <x v="3"/>
    <x v="6"/>
    <x v="1"/>
    <n v="0.02"/>
    <n v="340"/>
    <n v="0"/>
    <n v="1.9000000000000001E-4"/>
    <n v="1.2E-4"/>
    <n v="1.0000000000000001E-5"/>
    <n v="1.0000000000000001E-5"/>
    <n v="5.5999999999999995E-4"/>
    <n v="0"/>
  </r>
  <r>
    <x v="4"/>
    <x v="3"/>
    <x v="6"/>
    <x v="2"/>
    <n v="0"/>
    <n v="340"/>
    <n v="0"/>
    <n v="0"/>
    <n v="0"/>
    <n v="0"/>
    <n v="0"/>
    <n v="0"/>
    <n v="0"/>
  </r>
  <r>
    <x v="4"/>
    <x v="3"/>
    <x v="6"/>
    <x v="3"/>
    <n v="0"/>
    <n v="340"/>
    <n v="0"/>
    <n v="0"/>
    <n v="0"/>
    <n v="0"/>
    <n v="0"/>
    <n v="0"/>
    <n v="0"/>
  </r>
  <r>
    <x v="4"/>
    <x v="3"/>
    <x v="6"/>
    <x v="4"/>
    <n v="0.06"/>
    <n v="340"/>
    <n v="0"/>
    <n v="5.2999999999999998E-4"/>
    <n v="0"/>
    <n v="5.6999999999999998E-4"/>
    <n v="1.6000000000000001E-4"/>
    <n v="1.6000000000000001E-3"/>
    <n v="0"/>
  </r>
  <r>
    <x v="4"/>
    <x v="3"/>
    <x v="6"/>
    <x v="5"/>
    <n v="0"/>
    <n v="340"/>
    <n v="0"/>
    <n v="0"/>
    <n v="0"/>
    <n v="0"/>
    <n v="0"/>
    <n v="0"/>
    <n v="0"/>
  </r>
  <r>
    <x v="4"/>
    <x v="3"/>
    <x v="6"/>
    <x v="6"/>
    <n v="0.17"/>
    <n v="340"/>
    <n v="0"/>
    <n v="1.3799999999999999E-3"/>
    <n v="0"/>
    <n v="6.0000000000000002E-5"/>
    <n v="5.6999999999999998E-4"/>
    <n v="4.1700000000000001E-3"/>
    <n v="0"/>
  </r>
  <r>
    <x v="4"/>
    <x v="3"/>
    <x v="6"/>
    <x v="7"/>
    <n v="0"/>
    <n v="340"/>
    <n v="0"/>
    <n v="0"/>
    <n v="0"/>
    <n v="0"/>
    <n v="0"/>
    <n v="0"/>
    <n v="0"/>
  </r>
  <r>
    <x v="4"/>
    <x v="3"/>
    <x v="6"/>
    <x v="8"/>
    <n v="0.06"/>
    <n v="340"/>
    <n v="0"/>
    <n v="5.1000000000000004E-4"/>
    <n v="2.7999999999999998E-4"/>
    <n v="5.0000000000000002E-5"/>
    <n v="6.0000000000000002E-5"/>
    <n v="1.5299999999999999E-3"/>
    <n v="0"/>
  </r>
  <r>
    <x v="4"/>
    <x v="3"/>
    <x v="6"/>
    <x v="9"/>
    <n v="0"/>
    <n v="340"/>
    <n v="0"/>
    <n v="0"/>
    <n v="0"/>
    <n v="0"/>
    <n v="0"/>
    <n v="0"/>
    <n v="0"/>
  </r>
  <r>
    <x v="4"/>
    <x v="3"/>
    <x v="6"/>
    <x v="10"/>
    <n v="0"/>
    <n v="340"/>
    <n v="0"/>
    <n v="0"/>
    <n v="0"/>
    <n v="0"/>
    <n v="0"/>
    <n v="0"/>
    <n v="0"/>
  </r>
  <r>
    <x v="4"/>
    <x v="3"/>
    <x v="7"/>
    <x v="0"/>
    <n v="0"/>
    <n v="340"/>
    <n v="0"/>
    <n v="0"/>
    <n v="0"/>
    <n v="0"/>
    <n v="0"/>
    <n v="0"/>
    <n v="0"/>
  </r>
  <r>
    <x v="4"/>
    <x v="3"/>
    <x v="7"/>
    <x v="1"/>
    <n v="0"/>
    <n v="340"/>
    <n v="0"/>
    <n v="1.0000000000000001E-5"/>
    <n v="0"/>
    <n v="0"/>
    <n v="0"/>
    <n v="2.0000000000000002E-5"/>
    <n v="0"/>
  </r>
  <r>
    <x v="4"/>
    <x v="3"/>
    <x v="7"/>
    <x v="2"/>
    <n v="0"/>
    <n v="340"/>
    <n v="0"/>
    <n v="0"/>
    <n v="0"/>
    <n v="0"/>
    <n v="0"/>
    <n v="0"/>
    <n v="0"/>
  </r>
  <r>
    <x v="4"/>
    <x v="3"/>
    <x v="7"/>
    <x v="3"/>
    <n v="0"/>
    <n v="340"/>
    <n v="0"/>
    <n v="0"/>
    <n v="0"/>
    <n v="0"/>
    <n v="0"/>
    <n v="0"/>
    <n v="0"/>
  </r>
  <r>
    <x v="4"/>
    <x v="3"/>
    <x v="7"/>
    <x v="4"/>
    <n v="0"/>
    <n v="340"/>
    <n v="0"/>
    <n v="0"/>
    <n v="0"/>
    <n v="0"/>
    <n v="0"/>
    <n v="0"/>
    <n v="0"/>
  </r>
  <r>
    <x v="4"/>
    <x v="3"/>
    <x v="7"/>
    <x v="5"/>
    <n v="0"/>
    <n v="340"/>
    <n v="0"/>
    <n v="0"/>
    <n v="0"/>
    <n v="0"/>
    <n v="0"/>
    <n v="0"/>
    <n v="0"/>
  </r>
  <r>
    <x v="4"/>
    <x v="3"/>
    <x v="7"/>
    <x v="6"/>
    <n v="0.01"/>
    <n v="340"/>
    <n v="0"/>
    <n v="6.9999999999999994E-5"/>
    <n v="1.0000000000000001E-5"/>
    <n v="1.0000000000000001E-5"/>
    <n v="6.0000000000000002E-5"/>
    <n v="2.0000000000000001E-4"/>
    <n v="0"/>
  </r>
  <r>
    <x v="4"/>
    <x v="3"/>
    <x v="7"/>
    <x v="7"/>
    <n v="0"/>
    <n v="340"/>
    <n v="0"/>
    <n v="0"/>
    <n v="0"/>
    <n v="0"/>
    <n v="0"/>
    <n v="0"/>
    <n v="0"/>
  </r>
  <r>
    <x v="4"/>
    <x v="3"/>
    <x v="7"/>
    <x v="8"/>
    <n v="0"/>
    <n v="340"/>
    <n v="0"/>
    <n v="0"/>
    <n v="0"/>
    <n v="0"/>
    <n v="0"/>
    <n v="0"/>
    <n v="0"/>
  </r>
  <r>
    <x v="4"/>
    <x v="3"/>
    <x v="7"/>
    <x v="9"/>
    <n v="0"/>
    <n v="340"/>
    <n v="0"/>
    <n v="0"/>
    <n v="0"/>
    <n v="0"/>
    <n v="0"/>
    <n v="0"/>
    <n v="0"/>
  </r>
  <r>
    <x v="4"/>
    <x v="3"/>
    <x v="7"/>
    <x v="10"/>
    <n v="0"/>
    <n v="340"/>
    <n v="0"/>
    <n v="0"/>
    <n v="0"/>
    <n v="0"/>
    <n v="0"/>
    <n v="0"/>
    <n v="0"/>
  </r>
  <r>
    <x v="4"/>
    <x v="3"/>
    <x v="8"/>
    <x v="0"/>
    <n v="0"/>
    <n v="340"/>
    <n v="0"/>
    <n v="0"/>
    <n v="0"/>
    <n v="0"/>
    <n v="0"/>
    <n v="0"/>
    <n v="0"/>
  </r>
  <r>
    <x v="4"/>
    <x v="3"/>
    <x v="8"/>
    <x v="1"/>
    <n v="2.36"/>
    <n v="340"/>
    <n v="0"/>
    <n v="1.9560000000000001E-2"/>
    <n v="1.6570000000000001E-2"/>
    <n v="4.2000000000000002E-4"/>
    <n v="1.49E-3"/>
    <n v="5.9180000000000003E-2"/>
    <n v="0"/>
  </r>
  <r>
    <x v="4"/>
    <x v="3"/>
    <x v="8"/>
    <x v="2"/>
    <n v="0"/>
    <n v="340"/>
    <n v="0"/>
    <n v="0"/>
    <n v="0"/>
    <n v="0"/>
    <n v="0"/>
    <n v="0"/>
    <n v="0"/>
  </r>
  <r>
    <x v="4"/>
    <x v="3"/>
    <x v="8"/>
    <x v="3"/>
    <n v="0"/>
    <n v="340"/>
    <n v="0"/>
    <n v="0"/>
    <n v="0"/>
    <n v="0"/>
    <n v="0"/>
    <n v="0"/>
    <n v="0"/>
  </r>
  <r>
    <x v="4"/>
    <x v="3"/>
    <x v="8"/>
    <x v="4"/>
    <n v="0"/>
    <n v="340"/>
    <n v="0"/>
    <n v="4.0000000000000003E-5"/>
    <n v="0"/>
    <n v="5.0000000000000002E-5"/>
    <n v="1.0000000000000001E-5"/>
    <n v="1.2E-4"/>
    <n v="0"/>
  </r>
  <r>
    <x v="4"/>
    <x v="3"/>
    <x v="8"/>
    <x v="5"/>
    <n v="0"/>
    <n v="340"/>
    <n v="0"/>
    <n v="0"/>
    <n v="0"/>
    <n v="0"/>
    <n v="0"/>
    <n v="0"/>
    <n v="0"/>
  </r>
  <r>
    <x v="4"/>
    <x v="3"/>
    <x v="8"/>
    <x v="6"/>
    <n v="0.15"/>
    <n v="300"/>
    <n v="3"/>
    <n v="1.2099999999999999E-3"/>
    <n v="0"/>
    <n v="2.1000000000000001E-4"/>
    <n v="5.4000000000000001E-4"/>
    <n v="3.65E-3"/>
    <n v="6.0499999999999998E-3"/>
  </r>
  <r>
    <x v="4"/>
    <x v="3"/>
    <x v="8"/>
    <x v="7"/>
    <n v="0"/>
    <n v="340"/>
    <n v="0"/>
    <n v="0"/>
    <n v="0"/>
    <n v="0"/>
    <n v="0"/>
    <n v="0"/>
    <n v="0"/>
  </r>
  <r>
    <x v="4"/>
    <x v="3"/>
    <x v="8"/>
    <x v="8"/>
    <n v="0.01"/>
    <n v="300"/>
    <n v="3"/>
    <n v="6.9999999999999994E-5"/>
    <n v="0"/>
    <n v="1.0000000000000001E-5"/>
    <n v="1.0000000000000001E-5"/>
    <n v="2.3000000000000001E-4"/>
    <n v="6.0499999999999998E-3"/>
  </r>
  <r>
    <x v="4"/>
    <x v="3"/>
    <x v="8"/>
    <x v="9"/>
    <n v="0"/>
    <n v="340"/>
    <n v="0"/>
    <n v="0"/>
    <n v="0"/>
    <n v="0"/>
    <n v="0"/>
    <n v="0"/>
    <n v="0"/>
  </r>
  <r>
    <x v="4"/>
    <x v="3"/>
    <x v="8"/>
    <x v="10"/>
    <n v="1.45"/>
    <n v="340"/>
    <n v="0"/>
    <n v="1.2019999999999999E-2"/>
    <n v="6.3899999999999998E-3"/>
    <n v="1.8000000000000001E-4"/>
    <n v="9.5E-4"/>
    <n v="3.635E-2"/>
    <n v="0"/>
  </r>
  <r>
    <x v="4"/>
    <x v="4"/>
    <x v="0"/>
    <x v="0"/>
    <n v="0"/>
    <n v="340"/>
    <n v="0"/>
    <n v="0"/>
    <n v="0"/>
    <n v="0"/>
    <n v="0"/>
    <n v="0"/>
    <n v="0"/>
  </r>
  <r>
    <x v="4"/>
    <x v="4"/>
    <x v="0"/>
    <x v="1"/>
    <n v="13.69"/>
    <n v="340"/>
    <n v="0"/>
    <n v="0.11354"/>
    <n v="5.636E-2"/>
    <n v="8.3899999999999999E-3"/>
    <n v="1.3849999999999999E-2"/>
    <n v="0.34305999999999998"/>
    <n v="0"/>
  </r>
  <r>
    <x v="4"/>
    <x v="4"/>
    <x v="0"/>
    <x v="2"/>
    <n v="0"/>
    <n v="340"/>
    <n v="0"/>
    <n v="0"/>
    <n v="0"/>
    <n v="0"/>
    <n v="0"/>
    <n v="0"/>
    <n v="0"/>
  </r>
  <r>
    <x v="4"/>
    <x v="4"/>
    <x v="0"/>
    <x v="3"/>
    <n v="0"/>
    <n v="340"/>
    <n v="0"/>
    <n v="0"/>
    <n v="0"/>
    <n v="0"/>
    <n v="0"/>
    <n v="0"/>
    <n v="0"/>
  </r>
  <r>
    <x v="4"/>
    <x v="4"/>
    <x v="0"/>
    <x v="4"/>
    <n v="11.33"/>
    <n v="340"/>
    <n v="0"/>
    <n v="9.3149999999999997E-2"/>
    <n v="0"/>
    <n v="1.9189999999999999E-2"/>
    <n v="6.3619999999999996E-2"/>
    <n v="0.28101999999999999"/>
    <n v="0"/>
  </r>
  <r>
    <x v="4"/>
    <x v="4"/>
    <x v="0"/>
    <x v="5"/>
    <n v="0"/>
    <n v="340"/>
    <n v="0"/>
    <n v="0"/>
    <n v="0"/>
    <n v="0"/>
    <n v="0"/>
    <n v="0"/>
    <n v="0"/>
  </r>
  <r>
    <x v="4"/>
    <x v="4"/>
    <x v="0"/>
    <x v="6"/>
    <n v="0"/>
    <n v="340"/>
    <n v="0"/>
    <n v="0"/>
    <n v="0"/>
    <n v="0"/>
    <n v="0"/>
    <n v="0"/>
    <n v="0"/>
  </r>
  <r>
    <x v="4"/>
    <x v="4"/>
    <x v="0"/>
    <x v="7"/>
    <n v="0"/>
    <n v="340"/>
    <n v="0"/>
    <n v="0"/>
    <n v="0"/>
    <n v="0"/>
    <n v="0"/>
    <n v="0"/>
    <n v="0"/>
  </r>
  <r>
    <x v="4"/>
    <x v="4"/>
    <x v="0"/>
    <x v="8"/>
    <n v="0"/>
    <n v="340"/>
    <n v="0"/>
    <n v="0"/>
    <n v="0"/>
    <n v="0"/>
    <n v="0"/>
    <n v="0"/>
    <n v="0"/>
  </r>
  <r>
    <x v="4"/>
    <x v="4"/>
    <x v="0"/>
    <x v="9"/>
    <n v="0"/>
    <n v="340"/>
    <n v="0"/>
    <n v="0"/>
    <n v="0"/>
    <n v="0"/>
    <n v="0"/>
    <n v="0"/>
    <n v="0"/>
  </r>
  <r>
    <x v="4"/>
    <x v="4"/>
    <x v="0"/>
    <x v="10"/>
    <n v="9.11"/>
    <n v="340"/>
    <n v="0"/>
    <n v="7.4319999999999997E-2"/>
    <n v="4.4310000000000002E-2"/>
    <n v="6.0999999999999997E-4"/>
    <n v="1.289E-2"/>
    <n v="0.22367000000000001"/>
    <n v="0"/>
  </r>
  <r>
    <x v="4"/>
    <x v="4"/>
    <x v="1"/>
    <x v="0"/>
    <n v="0"/>
    <n v="340"/>
    <n v="0"/>
    <n v="0"/>
    <n v="0"/>
    <n v="0"/>
    <n v="0"/>
    <n v="0"/>
    <n v="0"/>
  </r>
  <r>
    <x v="4"/>
    <x v="4"/>
    <x v="1"/>
    <x v="1"/>
    <n v="3.89"/>
    <n v="340"/>
    <n v="0"/>
    <n v="3.1940000000000003E-2"/>
    <n v="1.525E-2"/>
    <n v="3.1099999999999999E-3"/>
    <n v="1.848E-2"/>
    <n v="9.6339999999999995E-2"/>
    <n v="0"/>
  </r>
  <r>
    <x v="4"/>
    <x v="4"/>
    <x v="1"/>
    <x v="2"/>
    <n v="0"/>
    <n v="340"/>
    <n v="0"/>
    <n v="0"/>
    <n v="0"/>
    <n v="0"/>
    <n v="0"/>
    <n v="0"/>
    <n v="0"/>
  </r>
  <r>
    <x v="4"/>
    <x v="4"/>
    <x v="1"/>
    <x v="3"/>
    <n v="0"/>
    <n v="340"/>
    <n v="0"/>
    <n v="0"/>
    <n v="0"/>
    <n v="0"/>
    <n v="0"/>
    <n v="0"/>
    <n v="0"/>
  </r>
  <r>
    <x v="4"/>
    <x v="4"/>
    <x v="1"/>
    <x v="4"/>
    <n v="2.33"/>
    <n v="340"/>
    <n v="0"/>
    <n v="1.9369999999999998E-2"/>
    <n v="3.2000000000000003E-4"/>
    <n v="2.3990000000000001E-2"/>
    <n v="6.3200000000000001E-3"/>
    <n v="5.8560000000000001E-2"/>
    <n v="0"/>
  </r>
  <r>
    <x v="4"/>
    <x v="4"/>
    <x v="1"/>
    <x v="5"/>
    <n v="18.489999999999998"/>
    <n v="340"/>
    <n v="0"/>
    <n v="0.15406"/>
    <n v="6.0589999999999998E-2"/>
    <n v="8.0149999999999999E-2"/>
    <n v="2.7199999999999998E-2"/>
    <n v="0.46523999999999999"/>
    <n v="0"/>
  </r>
  <r>
    <x v="4"/>
    <x v="4"/>
    <x v="1"/>
    <x v="6"/>
    <n v="0.01"/>
    <n v="340"/>
    <n v="0"/>
    <n v="6.9999999999999994E-5"/>
    <n v="0"/>
    <n v="1.0000000000000001E-5"/>
    <n v="2.0000000000000002E-5"/>
    <n v="2.1000000000000001E-4"/>
    <n v="0"/>
  </r>
  <r>
    <x v="4"/>
    <x v="4"/>
    <x v="1"/>
    <x v="7"/>
    <n v="0"/>
    <n v="340"/>
    <n v="0"/>
    <n v="0"/>
    <n v="0"/>
    <n v="0"/>
    <n v="0"/>
    <n v="0"/>
    <n v="0"/>
  </r>
  <r>
    <x v="4"/>
    <x v="4"/>
    <x v="1"/>
    <x v="8"/>
    <n v="6.84"/>
    <n v="340"/>
    <n v="0"/>
    <n v="5.7450000000000001E-2"/>
    <n v="2.8639999999999999E-2"/>
    <n v="2.392E-2"/>
    <n v="1.321E-2"/>
    <n v="0.17385"/>
    <n v="0"/>
  </r>
  <r>
    <x v="4"/>
    <x v="4"/>
    <x v="1"/>
    <x v="9"/>
    <n v="0"/>
    <n v="340"/>
    <n v="0"/>
    <n v="0"/>
    <n v="0"/>
    <n v="0"/>
    <n v="0"/>
    <n v="0"/>
    <n v="0"/>
  </r>
  <r>
    <x v="4"/>
    <x v="4"/>
    <x v="1"/>
    <x v="10"/>
    <n v="0.83"/>
    <n v="340"/>
    <n v="0"/>
    <n v="6.8900000000000003E-3"/>
    <n v="3.62E-3"/>
    <n v="2.2000000000000001E-4"/>
    <n v="1.75E-3"/>
    <n v="2.0840000000000001E-2"/>
    <n v="0"/>
  </r>
  <r>
    <x v="4"/>
    <x v="4"/>
    <x v="2"/>
    <x v="0"/>
    <n v="0"/>
    <n v="340"/>
    <n v="0"/>
    <n v="0"/>
    <n v="0"/>
    <n v="0"/>
    <n v="0"/>
    <n v="0"/>
    <n v="0"/>
  </r>
  <r>
    <x v="4"/>
    <x v="4"/>
    <x v="2"/>
    <x v="1"/>
    <n v="0.37"/>
    <n v="340"/>
    <n v="0"/>
    <n v="2.96E-3"/>
    <n v="1.3600000000000001E-3"/>
    <n v="3.6000000000000002E-4"/>
    <n v="2.0500000000000002E-3"/>
    <n v="8.8699999999999994E-3"/>
    <n v="0"/>
  </r>
  <r>
    <x v="4"/>
    <x v="4"/>
    <x v="2"/>
    <x v="2"/>
    <n v="0"/>
    <n v="340"/>
    <n v="0"/>
    <n v="0"/>
    <n v="0"/>
    <n v="0"/>
    <n v="0"/>
    <n v="0"/>
    <n v="0"/>
  </r>
  <r>
    <x v="4"/>
    <x v="4"/>
    <x v="2"/>
    <x v="3"/>
    <n v="0"/>
    <n v="340"/>
    <n v="0"/>
    <n v="0"/>
    <n v="0"/>
    <n v="0"/>
    <n v="0"/>
    <n v="0"/>
    <n v="0"/>
  </r>
  <r>
    <x v="4"/>
    <x v="4"/>
    <x v="2"/>
    <x v="4"/>
    <n v="0.05"/>
    <n v="340"/>
    <n v="0"/>
    <n v="4.2999999999999999E-4"/>
    <n v="0"/>
    <n v="6.8000000000000005E-4"/>
    <n v="0"/>
    <n v="1.2999999999999999E-3"/>
    <n v="0"/>
  </r>
  <r>
    <x v="4"/>
    <x v="4"/>
    <x v="2"/>
    <x v="5"/>
    <n v="0"/>
    <n v="340"/>
    <n v="0"/>
    <n v="0"/>
    <n v="0"/>
    <n v="0"/>
    <n v="0"/>
    <n v="0"/>
    <n v="0"/>
  </r>
  <r>
    <x v="4"/>
    <x v="4"/>
    <x v="2"/>
    <x v="6"/>
    <n v="0.05"/>
    <n v="340"/>
    <n v="0"/>
    <n v="3.8999999999999999E-4"/>
    <n v="4.0000000000000003E-5"/>
    <n v="2.0000000000000002E-5"/>
    <n v="2.7E-4"/>
    <n v="1.1800000000000001E-3"/>
    <n v="0"/>
  </r>
  <r>
    <x v="4"/>
    <x v="4"/>
    <x v="2"/>
    <x v="7"/>
    <n v="0"/>
    <n v="340"/>
    <n v="0"/>
    <n v="0"/>
    <n v="0"/>
    <n v="0"/>
    <n v="0"/>
    <n v="0"/>
    <n v="0"/>
  </r>
  <r>
    <x v="4"/>
    <x v="4"/>
    <x v="2"/>
    <x v="8"/>
    <n v="0"/>
    <n v="340"/>
    <n v="0"/>
    <n v="0"/>
    <n v="0"/>
    <n v="0"/>
    <n v="0"/>
    <n v="0"/>
    <n v="0"/>
  </r>
  <r>
    <x v="4"/>
    <x v="4"/>
    <x v="2"/>
    <x v="9"/>
    <n v="0"/>
    <n v="340"/>
    <n v="0"/>
    <n v="0"/>
    <n v="0"/>
    <n v="0"/>
    <n v="0"/>
    <n v="0"/>
    <n v="0"/>
  </r>
  <r>
    <x v="4"/>
    <x v="4"/>
    <x v="2"/>
    <x v="10"/>
    <n v="0.88"/>
    <n v="340"/>
    <n v="0"/>
    <n v="7.2899999999999996E-3"/>
    <n v="3.6600000000000001E-3"/>
    <n v="2.0000000000000001E-4"/>
    <n v="1.6999999999999999E-3"/>
    <n v="2.205E-2"/>
    <n v="0"/>
  </r>
  <r>
    <x v="4"/>
    <x v="4"/>
    <x v="3"/>
    <x v="0"/>
    <n v="0"/>
    <n v="340"/>
    <n v="0"/>
    <n v="0"/>
    <n v="0"/>
    <n v="0"/>
    <n v="0"/>
    <n v="0"/>
    <n v="0"/>
  </r>
  <r>
    <x v="4"/>
    <x v="4"/>
    <x v="3"/>
    <x v="1"/>
    <n v="3.48"/>
    <n v="340"/>
    <n v="0"/>
    <n v="2.8830000000000001E-2"/>
    <n v="1.481E-2"/>
    <n v="1.17E-3"/>
    <n v="1.068E-2"/>
    <n v="8.7069999999999995E-2"/>
    <n v="0"/>
  </r>
  <r>
    <x v="4"/>
    <x v="4"/>
    <x v="3"/>
    <x v="2"/>
    <n v="0"/>
    <n v="340"/>
    <n v="0"/>
    <n v="0"/>
    <n v="0"/>
    <n v="0"/>
    <n v="0"/>
    <n v="0"/>
    <n v="0"/>
  </r>
  <r>
    <x v="4"/>
    <x v="4"/>
    <x v="3"/>
    <x v="3"/>
    <n v="0"/>
    <n v="340"/>
    <n v="0"/>
    <n v="0"/>
    <n v="0"/>
    <n v="0"/>
    <n v="0"/>
    <n v="0"/>
    <n v="0"/>
  </r>
  <r>
    <x v="4"/>
    <x v="4"/>
    <x v="3"/>
    <x v="4"/>
    <n v="0.17"/>
    <n v="340"/>
    <n v="0"/>
    <n v="1.25E-3"/>
    <n v="-2.0000000000000002E-5"/>
    <n v="8.5999999999999998E-4"/>
    <n v="9.8999999999999999E-4"/>
    <n v="3.6900000000000001E-3"/>
    <n v="0"/>
  </r>
  <r>
    <x v="4"/>
    <x v="4"/>
    <x v="3"/>
    <x v="5"/>
    <n v="0"/>
    <n v="340"/>
    <n v="0"/>
    <n v="0"/>
    <n v="0"/>
    <n v="0"/>
    <n v="0"/>
    <n v="0"/>
    <n v="0"/>
  </r>
  <r>
    <x v="4"/>
    <x v="4"/>
    <x v="3"/>
    <x v="6"/>
    <n v="0.24"/>
    <n v="340"/>
    <n v="0"/>
    <n v="1.9400000000000001E-3"/>
    <n v="4.0000000000000003E-5"/>
    <n v="1.1E-4"/>
    <n v="1.6100000000000001E-3"/>
    <n v="5.8599999999999998E-3"/>
    <n v="0"/>
  </r>
  <r>
    <x v="4"/>
    <x v="4"/>
    <x v="3"/>
    <x v="7"/>
    <n v="0"/>
    <n v="340"/>
    <n v="0"/>
    <n v="0"/>
    <n v="0"/>
    <n v="0"/>
    <n v="0"/>
    <n v="0"/>
    <n v="0"/>
  </r>
  <r>
    <x v="4"/>
    <x v="4"/>
    <x v="3"/>
    <x v="8"/>
    <n v="0.01"/>
    <n v="340"/>
    <n v="0"/>
    <n v="8.0000000000000007E-5"/>
    <n v="6.0000000000000002E-5"/>
    <n v="0"/>
    <n v="1.0000000000000001E-5"/>
    <n v="2.4000000000000001E-4"/>
    <n v="0"/>
  </r>
  <r>
    <x v="4"/>
    <x v="4"/>
    <x v="3"/>
    <x v="9"/>
    <n v="0"/>
    <n v="340"/>
    <n v="0"/>
    <n v="0"/>
    <n v="0"/>
    <n v="0"/>
    <n v="0"/>
    <n v="0"/>
    <n v="0"/>
  </r>
  <r>
    <x v="4"/>
    <x v="4"/>
    <x v="3"/>
    <x v="10"/>
    <n v="0.01"/>
    <n v="340"/>
    <n v="0"/>
    <n v="1E-4"/>
    <n v="8.0000000000000007E-5"/>
    <n v="0"/>
    <n v="1.0000000000000001E-5"/>
    <n v="2.9999999999999997E-4"/>
    <n v="0"/>
  </r>
  <r>
    <x v="4"/>
    <x v="4"/>
    <x v="4"/>
    <x v="0"/>
    <n v="0.43"/>
    <n v="340"/>
    <n v="0"/>
    <n v="3.5799999999999998E-3"/>
    <n v="1.9300000000000001E-3"/>
    <n v="9.0000000000000006E-5"/>
    <n v="8.8999999999999995E-4"/>
    <n v="1.0829999999999999E-2"/>
    <n v="0"/>
  </r>
  <r>
    <x v="4"/>
    <x v="4"/>
    <x v="4"/>
    <x v="1"/>
    <n v="0.18"/>
    <n v="340"/>
    <n v="0"/>
    <n v="1.49E-3"/>
    <n v="7.6000000000000004E-4"/>
    <n v="1E-4"/>
    <n v="1E-4"/>
    <n v="4.4900000000000001E-3"/>
    <n v="0"/>
  </r>
  <r>
    <x v="4"/>
    <x v="4"/>
    <x v="4"/>
    <x v="2"/>
    <n v="0"/>
    <n v="340"/>
    <n v="0"/>
    <n v="0"/>
    <n v="0"/>
    <n v="0"/>
    <n v="0"/>
    <n v="0"/>
    <n v="0"/>
  </r>
  <r>
    <x v="4"/>
    <x v="4"/>
    <x v="4"/>
    <x v="3"/>
    <n v="0"/>
    <n v="340"/>
    <n v="0"/>
    <n v="0"/>
    <n v="0"/>
    <n v="0"/>
    <n v="0"/>
    <n v="0"/>
    <n v="0"/>
  </r>
  <r>
    <x v="4"/>
    <x v="4"/>
    <x v="4"/>
    <x v="4"/>
    <n v="0.05"/>
    <n v="340"/>
    <n v="0"/>
    <n v="4.0000000000000002E-4"/>
    <n v="2.0000000000000002E-5"/>
    <n v="4.8000000000000001E-4"/>
    <n v="6.0000000000000002E-5"/>
    <n v="1.1999999999999999E-3"/>
    <n v="0"/>
  </r>
  <r>
    <x v="4"/>
    <x v="4"/>
    <x v="4"/>
    <x v="5"/>
    <n v="0"/>
    <n v="340"/>
    <n v="0"/>
    <n v="0"/>
    <n v="0"/>
    <n v="0"/>
    <n v="0"/>
    <n v="0"/>
    <n v="0"/>
  </r>
  <r>
    <x v="4"/>
    <x v="4"/>
    <x v="4"/>
    <x v="6"/>
    <n v="17.920000000000002"/>
    <n v="340"/>
    <n v="0"/>
    <n v="0.14953"/>
    <n v="8.0999999999999996E-3"/>
    <n v="1.5299999999999999E-3"/>
    <n v="2.358E-2"/>
    <n v="0.45235999999999998"/>
    <n v="0"/>
  </r>
  <r>
    <x v="4"/>
    <x v="4"/>
    <x v="4"/>
    <x v="7"/>
    <n v="0"/>
    <n v="340"/>
    <n v="0"/>
    <n v="0"/>
    <n v="0"/>
    <n v="0"/>
    <n v="0"/>
    <n v="0"/>
    <n v="0"/>
  </r>
  <r>
    <x v="4"/>
    <x v="4"/>
    <x v="4"/>
    <x v="8"/>
    <n v="0.06"/>
    <n v="340"/>
    <n v="0"/>
    <n v="4.8000000000000001E-4"/>
    <n v="2.5000000000000001E-4"/>
    <n v="6.9999999999999994E-5"/>
    <n v="5.0000000000000002E-5"/>
    <n v="1.4499999999999999E-3"/>
    <n v="0"/>
  </r>
  <r>
    <x v="4"/>
    <x v="4"/>
    <x v="4"/>
    <x v="9"/>
    <n v="0"/>
    <n v="340"/>
    <n v="0"/>
    <n v="0"/>
    <n v="0"/>
    <n v="0"/>
    <n v="0"/>
    <n v="0"/>
    <n v="0"/>
  </r>
  <r>
    <x v="4"/>
    <x v="4"/>
    <x v="4"/>
    <x v="10"/>
    <n v="0.31"/>
    <n v="340"/>
    <n v="0"/>
    <n v="2.5699999999999998E-3"/>
    <n v="1.1100000000000001E-3"/>
    <n v="4.0000000000000003E-5"/>
    <n v="3.1E-4"/>
    <n v="7.77E-3"/>
    <n v="0"/>
  </r>
  <r>
    <x v="4"/>
    <x v="4"/>
    <x v="5"/>
    <x v="0"/>
    <n v="0"/>
    <n v="340"/>
    <n v="0"/>
    <n v="0"/>
    <n v="0"/>
    <n v="0"/>
    <n v="0"/>
    <n v="0"/>
    <n v="0"/>
  </r>
  <r>
    <x v="4"/>
    <x v="4"/>
    <x v="5"/>
    <x v="1"/>
    <n v="0.01"/>
    <n v="340"/>
    <n v="0"/>
    <n v="6.9999999999999994E-5"/>
    <n v="3.0000000000000001E-5"/>
    <n v="0"/>
    <n v="1.0000000000000001E-5"/>
    <n v="2.0000000000000001E-4"/>
    <n v="0"/>
  </r>
  <r>
    <x v="4"/>
    <x v="4"/>
    <x v="5"/>
    <x v="2"/>
    <n v="0"/>
    <n v="340"/>
    <n v="0"/>
    <n v="0"/>
    <n v="0"/>
    <n v="0"/>
    <n v="0"/>
    <n v="0"/>
    <n v="0"/>
  </r>
  <r>
    <x v="4"/>
    <x v="4"/>
    <x v="5"/>
    <x v="3"/>
    <n v="0"/>
    <n v="340"/>
    <n v="0"/>
    <n v="0"/>
    <n v="0"/>
    <n v="0"/>
    <n v="0"/>
    <n v="0"/>
    <n v="0"/>
  </r>
  <r>
    <x v="4"/>
    <x v="4"/>
    <x v="5"/>
    <x v="4"/>
    <n v="0"/>
    <n v="340"/>
    <n v="0"/>
    <n v="0"/>
    <n v="0"/>
    <n v="0"/>
    <n v="0"/>
    <n v="0"/>
    <n v="0"/>
  </r>
  <r>
    <x v="4"/>
    <x v="4"/>
    <x v="5"/>
    <x v="5"/>
    <n v="0"/>
    <n v="340"/>
    <n v="0"/>
    <n v="0"/>
    <n v="0"/>
    <n v="0"/>
    <n v="0"/>
    <n v="0"/>
    <n v="0"/>
  </r>
  <r>
    <x v="4"/>
    <x v="4"/>
    <x v="5"/>
    <x v="6"/>
    <n v="0"/>
    <n v="340"/>
    <n v="0"/>
    <n v="0"/>
    <n v="0"/>
    <n v="0"/>
    <n v="0"/>
    <n v="0"/>
    <n v="0"/>
  </r>
  <r>
    <x v="4"/>
    <x v="4"/>
    <x v="5"/>
    <x v="7"/>
    <n v="0"/>
    <n v="340"/>
    <n v="0"/>
    <n v="0"/>
    <n v="0"/>
    <n v="0"/>
    <n v="0"/>
    <n v="0"/>
    <n v="0"/>
  </r>
  <r>
    <x v="4"/>
    <x v="4"/>
    <x v="5"/>
    <x v="8"/>
    <n v="0"/>
    <n v="340"/>
    <n v="0"/>
    <n v="0"/>
    <n v="0"/>
    <n v="0"/>
    <n v="0"/>
    <n v="0"/>
    <n v="0"/>
  </r>
  <r>
    <x v="4"/>
    <x v="4"/>
    <x v="5"/>
    <x v="9"/>
    <n v="0"/>
    <n v="340"/>
    <n v="0"/>
    <n v="0"/>
    <n v="0"/>
    <n v="0"/>
    <n v="0"/>
    <n v="0"/>
    <n v="0"/>
  </r>
  <r>
    <x v="4"/>
    <x v="4"/>
    <x v="5"/>
    <x v="10"/>
    <n v="0"/>
    <n v="340"/>
    <n v="0"/>
    <n v="0"/>
    <n v="0"/>
    <n v="0"/>
    <n v="0"/>
    <n v="0"/>
    <n v="0"/>
  </r>
  <r>
    <x v="4"/>
    <x v="4"/>
    <x v="6"/>
    <x v="0"/>
    <n v="0"/>
    <n v="340"/>
    <n v="0"/>
    <n v="0"/>
    <n v="0"/>
    <n v="0"/>
    <n v="0"/>
    <n v="0"/>
    <n v="0"/>
  </r>
  <r>
    <x v="4"/>
    <x v="4"/>
    <x v="6"/>
    <x v="1"/>
    <n v="0.02"/>
    <n v="340"/>
    <n v="0"/>
    <n v="1.9000000000000001E-4"/>
    <n v="1.2E-4"/>
    <n v="1.0000000000000001E-5"/>
    <n v="1.0000000000000001E-5"/>
    <n v="5.5999999999999995E-4"/>
    <n v="0"/>
  </r>
  <r>
    <x v="4"/>
    <x v="4"/>
    <x v="6"/>
    <x v="2"/>
    <n v="0"/>
    <n v="340"/>
    <n v="0"/>
    <n v="0"/>
    <n v="0"/>
    <n v="0"/>
    <n v="0"/>
    <n v="0"/>
    <n v="0"/>
  </r>
  <r>
    <x v="4"/>
    <x v="4"/>
    <x v="6"/>
    <x v="3"/>
    <n v="0"/>
    <n v="340"/>
    <n v="0"/>
    <n v="0"/>
    <n v="0"/>
    <n v="0"/>
    <n v="0"/>
    <n v="0"/>
    <n v="0"/>
  </r>
  <r>
    <x v="4"/>
    <x v="4"/>
    <x v="6"/>
    <x v="4"/>
    <n v="0.06"/>
    <n v="340"/>
    <n v="0"/>
    <n v="5.2999999999999998E-4"/>
    <n v="0"/>
    <n v="5.6999999999999998E-4"/>
    <n v="1.6000000000000001E-4"/>
    <n v="1.6000000000000001E-3"/>
    <n v="0"/>
  </r>
  <r>
    <x v="4"/>
    <x v="4"/>
    <x v="6"/>
    <x v="5"/>
    <n v="0"/>
    <n v="340"/>
    <n v="0"/>
    <n v="0"/>
    <n v="0"/>
    <n v="0"/>
    <n v="0"/>
    <n v="0"/>
    <n v="0"/>
  </r>
  <r>
    <x v="4"/>
    <x v="4"/>
    <x v="6"/>
    <x v="6"/>
    <n v="0.17"/>
    <n v="340"/>
    <n v="0"/>
    <n v="1.3799999999999999E-3"/>
    <n v="0"/>
    <n v="6.0000000000000002E-5"/>
    <n v="5.6999999999999998E-4"/>
    <n v="4.1700000000000001E-3"/>
    <n v="0"/>
  </r>
  <r>
    <x v="4"/>
    <x v="4"/>
    <x v="6"/>
    <x v="7"/>
    <n v="0"/>
    <n v="340"/>
    <n v="0"/>
    <n v="0"/>
    <n v="0"/>
    <n v="0"/>
    <n v="0"/>
    <n v="0"/>
    <n v="0"/>
  </r>
  <r>
    <x v="4"/>
    <x v="4"/>
    <x v="6"/>
    <x v="8"/>
    <n v="0.06"/>
    <n v="340"/>
    <n v="0"/>
    <n v="5.1000000000000004E-4"/>
    <n v="2.7999999999999998E-4"/>
    <n v="5.0000000000000002E-5"/>
    <n v="6.0000000000000002E-5"/>
    <n v="1.5299999999999999E-3"/>
    <n v="0"/>
  </r>
  <r>
    <x v="4"/>
    <x v="4"/>
    <x v="6"/>
    <x v="9"/>
    <n v="0"/>
    <n v="340"/>
    <n v="0"/>
    <n v="0"/>
    <n v="0"/>
    <n v="0"/>
    <n v="0"/>
    <n v="0"/>
    <n v="0"/>
  </r>
  <r>
    <x v="4"/>
    <x v="4"/>
    <x v="6"/>
    <x v="10"/>
    <n v="0"/>
    <n v="340"/>
    <n v="0"/>
    <n v="0"/>
    <n v="0"/>
    <n v="0"/>
    <n v="0"/>
    <n v="0"/>
    <n v="0"/>
  </r>
  <r>
    <x v="4"/>
    <x v="4"/>
    <x v="7"/>
    <x v="0"/>
    <n v="0"/>
    <n v="340"/>
    <n v="0"/>
    <n v="0"/>
    <n v="0"/>
    <n v="0"/>
    <n v="0"/>
    <n v="0"/>
    <n v="0"/>
  </r>
  <r>
    <x v="4"/>
    <x v="4"/>
    <x v="7"/>
    <x v="1"/>
    <n v="0"/>
    <n v="340"/>
    <n v="0"/>
    <n v="1.0000000000000001E-5"/>
    <n v="0"/>
    <n v="0"/>
    <n v="0"/>
    <n v="2.0000000000000002E-5"/>
    <n v="0"/>
  </r>
  <r>
    <x v="4"/>
    <x v="4"/>
    <x v="7"/>
    <x v="2"/>
    <n v="0"/>
    <n v="340"/>
    <n v="0"/>
    <n v="0"/>
    <n v="0"/>
    <n v="0"/>
    <n v="0"/>
    <n v="0"/>
    <n v="0"/>
  </r>
  <r>
    <x v="4"/>
    <x v="4"/>
    <x v="7"/>
    <x v="3"/>
    <n v="0"/>
    <n v="340"/>
    <n v="0"/>
    <n v="0"/>
    <n v="0"/>
    <n v="0"/>
    <n v="0"/>
    <n v="0"/>
    <n v="0"/>
  </r>
  <r>
    <x v="4"/>
    <x v="4"/>
    <x v="7"/>
    <x v="4"/>
    <n v="0"/>
    <n v="340"/>
    <n v="0"/>
    <n v="0"/>
    <n v="0"/>
    <n v="0"/>
    <n v="0"/>
    <n v="0"/>
    <n v="0"/>
  </r>
  <r>
    <x v="4"/>
    <x v="4"/>
    <x v="7"/>
    <x v="5"/>
    <n v="0"/>
    <n v="340"/>
    <n v="0"/>
    <n v="0"/>
    <n v="0"/>
    <n v="0"/>
    <n v="0"/>
    <n v="0"/>
    <n v="0"/>
  </r>
  <r>
    <x v="4"/>
    <x v="4"/>
    <x v="7"/>
    <x v="6"/>
    <n v="0.01"/>
    <n v="340"/>
    <n v="0"/>
    <n v="6.9999999999999994E-5"/>
    <n v="1.0000000000000001E-5"/>
    <n v="1.0000000000000001E-5"/>
    <n v="6.0000000000000002E-5"/>
    <n v="2.0000000000000001E-4"/>
    <n v="0"/>
  </r>
  <r>
    <x v="4"/>
    <x v="4"/>
    <x v="7"/>
    <x v="7"/>
    <n v="0"/>
    <n v="340"/>
    <n v="0"/>
    <n v="0"/>
    <n v="0"/>
    <n v="0"/>
    <n v="0"/>
    <n v="0"/>
    <n v="0"/>
  </r>
  <r>
    <x v="4"/>
    <x v="4"/>
    <x v="7"/>
    <x v="8"/>
    <n v="0"/>
    <n v="340"/>
    <n v="0"/>
    <n v="0"/>
    <n v="0"/>
    <n v="0"/>
    <n v="0"/>
    <n v="0"/>
    <n v="0"/>
  </r>
  <r>
    <x v="4"/>
    <x v="4"/>
    <x v="7"/>
    <x v="9"/>
    <n v="0"/>
    <n v="340"/>
    <n v="0"/>
    <n v="0"/>
    <n v="0"/>
    <n v="0"/>
    <n v="0"/>
    <n v="0"/>
    <n v="0"/>
  </r>
  <r>
    <x v="4"/>
    <x v="4"/>
    <x v="7"/>
    <x v="10"/>
    <n v="0"/>
    <n v="340"/>
    <n v="0"/>
    <n v="0"/>
    <n v="0"/>
    <n v="0"/>
    <n v="0"/>
    <n v="0"/>
    <n v="0"/>
  </r>
  <r>
    <x v="4"/>
    <x v="4"/>
    <x v="8"/>
    <x v="0"/>
    <n v="0"/>
    <n v="340"/>
    <n v="0"/>
    <n v="0"/>
    <n v="0"/>
    <n v="0"/>
    <n v="0"/>
    <n v="0"/>
    <n v="0"/>
  </r>
  <r>
    <x v="4"/>
    <x v="4"/>
    <x v="8"/>
    <x v="1"/>
    <n v="2.36"/>
    <n v="340"/>
    <n v="0"/>
    <n v="1.9560000000000001E-2"/>
    <n v="1.6570000000000001E-2"/>
    <n v="4.2000000000000002E-4"/>
    <n v="1.49E-3"/>
    <n v="5.9180000000000003E-2"/>
    <n v="0"/>
  </r>
  <r>
    <x v="4"/>
    <x v="4"/>
    <x v="8"/>
    <x v="2"/>
    <n v="0"/>
    <n v="340"/>
    <n v="0"/>
    <n v="0"/>
    <n v="0"/>
    <n v="0"/>
    <n v="0"/>
    <n v="0"/>
    <n v="0"/>
  </r>
  <r>
    <x v="4"/>
    <x v="4"/>
    <x v="8"/>
    <x v="3"/>
    <n v="0"/>
    <n v="340"/>
    <n v="0"/>
    <n v="0"/>
    <n v="0"/>
    <n v="0"/>
    <n v="0"/>
    <n v="0"/>
    <n v="0"/>
  </r>
  <r>
    <x v="4"/>
    <x v="4"/>
    <x v="8"/>
    <x v="4"/>
    <n v="0"/>
    <n v="340"/>
    <n v="0"/>
    <n v="4.0000000000000003E-5"/>
    <n v="0"/>
    <n v="5.0000000000000002E-5"/>
    <n v="1.0000000000000001E-5"/>
    <n v="1.2E-4"/>
    <n v="0"/>
  </r>
  <r>
    <x v="4"/>
    <x v="4"/>
    <x v="8"/>
    <x v="5"/>
    <n v="0"/>
    <n v="340"/>
    <n v="0"/>
    <n v="0"/>
    <n v="0"/>
    <n v="0"/>
    <n v="0"/>
    <n v="0"/>
    <n v="0"/>
  </r>
  <r>
    <x v="4"/>
    <x v="4"/>
    <x v="8"/>
    <x v="6"/>
    <n v="0.15"/>
    <n v="340"/>
    <n v="0"/>
    <n v="1.2099999999999999E-3"/>
    <n v="0"/>
    <n v="2.1000000000000001E-4"/>
    <n v="5.4000000000000001E-4"/>
    <n v="3.65E-3"/>
    <n v="0"/>
  </r>
  <r>
    <x v="4"/>
    <x v="4"/>
    <x v="8"/>
    <x v="7"/>
    <n v="0"/>
    <n v="340"/>
    <n v="0"/>
    <n v="0"/>
    <n v="0"/>
    <n v="0"/>
    <n v="0"/>
    <n v="0"/>
    <n v="0"/>
  </r>
  <r>
    <x v="4"/>
    <x v="4"/>
    <x v="8"/>
    <x v="8"/>
    <n v="0.01"/>
    <n v="340"/>
    <n v="0"/>
    <n v="6.9999999999999994E-5"/>
    <n v="0"/>
    <n v="1.0000000000000001E-5"/>
    <n v="1.0000000000000001E-5"/>
    <n v="2.3000000000000001E-4"/>
    <n v="0"/>
  </r>
  <r>
    <x v="4"/>
    <x v="4"/>
    <x v="8"/>
    <x v="9"/>
    <n v="0"/>
    <n v="340"/>
    <n v="0"/>
    <n v="0"/>
    <n v="0"/>
    <n v="0"/>
    <n v="0"/>
    <n v="0"/>
    <n v="0"/>
  </r>
  <r>
    <x v="4"/>
    <x v="4"/>
    <x v="8"/>
    <x v="10"/>
    <n v="1.45"/>
    <n v="340"/>
    <n v="0"/>
    <n v="1.2019999999999999E-2"/>
    <n v="6.3899999999999998E-3"/>
    <n v="1.8000000000000001E-4"/>
    <n v="9.5E-4"/>
    <n v="3.635E-2"/>
    <n v="0"/>
  </r>
  <r>
    <x v="4"/>
    <x v="5"/>
    <x v="0"/>
    <x v="0"/>
    <n v="0"/>
    <n v="340"/>
    <n v="0"/>
    <n v="0"/>
    <n v="0"/>
    <n v="0"/>
    <n v="0"/>
    <n v="0"/>
    <n v="0"/>
  </r>
  <r>
    <x v="4"/>
    <x v="5"/>
    <x v="0"/>
    <x v="1"/>
    <n v="13.69"/>
    <n v="340"/>
    <n v="0"/>
    <n v="0.11354"/>
    <n v="5.636E-2"/>
    <n v="8.3899999999999999E-3"/>
    <n v="1.3849999999999999E-2"/>
    <n v="0.34305999999999998"/>
    <n v="0"/>
  </r>
  <r>
    <x v="4"/>
    <x v="5"/>
    <x v="0"/>
    <x v="2"/>
    <n v="0"/>
    <n v="340"/>
    <n v="0"/>
    <n v="0"/>
    <n v="0"/>
    <n v="0"/>
    <n v="0"/>
    <n v="0"/>
    <n v="0"/>
  </r>
  <r>
    <x v="4"/>
    <x v="5"/>
    <x v="0"/>
    <x v="3"/>
    <n v="0"/>
    <n v="340"/>
    <n v="0"/>
    <n v="0"/>
    <n v="0"/>
    <n v="0"/>
    <n v="0"/>
    <n v="0"/>
    <n v="0"/>
  </r>
  <r>
    <x v="4"/>
    <x v="5"/>
    <x v="0"/>
    <x v="4"/>
    <n v="11.33"/>
    <n v="340"/>
    <n v="0"/>
    <n v="9.3149999999999997E-2"/>
    <n v="0"/>
    <n v="1.9189999999999999E-2"/>
    <n v="6.3619999999999996E-2"/>
    <n v="0.28101999999999999"/>
    <n v="0"/>
  </r>
  <r>
    <x v="4"/>
    <x v="5"/>
    <x v="0"/>
    <x v="5"/>
    <n v="0"/>
    <n v="340"/>
    <n v="0"/>
    <n v="0"/>
    <n v="0"/>
    <n v="0"/>
    <n v="0"/>
    <n v="0"/>
    <n v="0"/>
  </r>
  <r>
    <x v="4"/>
    <x v="5"/>
    <x v="0"/>
    <x v="6"/>
    <n v="0"/>
    <n v="340"/>
    <n v="0"/>
    <n v="0"/>
    <n v="0"/>
    <n v="0"/>
    <n v="0"/>
    <n v="0"/>
    <n v="0"/>
  </r>
  <r>
    <x v="4"/>
    <x v="5"/>
    <x v="0"/>
    <x v="7"/>
    <n v="0"/>
    <n v="340"/>
    <n v="0"/>
    <n v="0"/>
    <n v="0"/>
    <n v="0"/>
    <n v="0"/>
    <n v="0"/>
    <n v="0"/>
  </r>
  <r>
    <x v="4"/>
    <x v="5"/>
    <x v="0"/>
    <x v="8"/>
    <n v="0"/>
    <n v="340"/>
    <n v="0"/>
    <n v="0"/>
    <n v="0"/>
    <n v="0"/>
    <n v="0"/>
    <n v="0"/>
    <n v="0"/>
  </r>
  <r>
    <x v="4"/>
    <x v="5"/>
    <x v="0"/>
    <x v="9"/>
    <n v="0"/>
    <n v="340"/>
    <n v="0"/>
    <n v="0"/>
    <n v="0"/>
    <n v="0"/>
    <n v="0"/>
    <n v="0"/>
    <n v="0"/>
  </r>
  <r>
    <x v="4"/>
    <x v="5"/>
    <x v="0"/>
    <x v="10"/>
    <n v="9.11"/>
    <n v="340"/>
    <n v="0"/>
    <n v="7.4319999999999997E-2"/>
    <n v="4.4310000000000002E-2"/>
    <n v="6.0999999999999997E-4"/>
    <n v="1.289E-2"/>
    <n v="0.22367000000000001"/>
    <n v="0"/>
  </r>
  <r>
    <x v="4"/>
    <x v="5"/>
    <x v="1"/>
    <x v="0"/>
    <n v="0"/>
    <n v="340"/>
    <n v="0"/>
    <n v="0"/>
    <n v="0"/>
    <n v="0"/>
    <n v="0"/>
    <n v="0"/>
    <n v="0"/>
  </r>
  <r>
    <x v="4"/>
    <x v="5"/>
    <x v="1"/>
    <x v="1"/>
    <n v="3.89"/>
    <n v="340"/>
    <n v="0"/>
    <n v="3.1940000000000003E-2"/>
    <n v="1.525E-2"/>
    <n v="3.1099999999999999E-3"/>
    <n v="1.848E-2"/>
    <n v="9.6339999999999995E-2"/>
    <n v="0"/>
  </r>
  <r>
    <x v="4"/>
    <x v="5"/>
    <x v="1"/>
    <x v="2"/>
    <n v="0"/>
    <n v="340"/>
    <n v="0"/>
    <n v="0"/>
    <n v="0"/>
    <n v="0"/>
    <n v="0"/>
    <n v="0"/>
    <n v="0"/>
  </r>
  <r>
    <x v="4"/>
    <x v="5"/>
    <x v="1"/>
    <x v="3"/>
    <n v="0"/>
    <n v="340"/>
    <n v="0"/>
    <n v="0"/>
    <n v="0"/>
    <n v="0"/>
    <n v="0"/>
    <n v="0"/>
    <n v="0"/>
  </r>
  <r>
    <x v="4"/>
    <x v="5"/>
    <x v="1"/>
    <x v="4"/>
    <n v="2.33"/>
    <n v="340"/>
    <n v="0"/>
    <n v="1.9369999999999998E-2"/>
    <n v="3.2000000000000003E-4"/>
    <n v="2.3990000000000001E-2"/>
    <n v="6.3200000000000001E-3"/>
    <n v="5.8560000000000001E-2"/>
    <n v="0"/>
  </r>
  <r>
    <x v="4"/>
    <x v="5"/>
    <x v="1"/>
    <x v="5"/>
    <n v="18.489999999999998"/>
    <n v="340"/>
    <n v="0"/>
    <n v="0.15406"/>
    <n v="6.0589999999999998E-2"/>
    <n v="8.0149999999999999E-2"/>
    <n v="2.7199999999999998E-2"/>
    <n v="0.46523999999999999"/>
    <n v="0"/>
  </r>
  <r>
    <x v="4"/>
    <x v="5"/>
    <x v="1"/>
    <x v="6"/>
    <n v="0.01"/>
    <n v="340"/>
    <n v="0"/>
    <n v="6.9999999999999994E-5"/>
    <n v="0"/>
    <n v="1.0000000000000001E-5"/>
    <n v="2.0000000000000002E-5"/>
    <n v="2.1000000000000001E-4"/>
    <n v="0"/>
  </r>
  <r>
    <x v="4"/>
    <x v="5"/>
    <x v="1"/>
    <x v="7"/>
    <n v="0"/>
    <n v="340"/>
    <n v="0"/>
    <n v="0"/>
    <n v="0"/>
    <n v="0"/>
    <n v="0"/>
    <n v="0"/>
    <n v="0"/>
  </r>
  <r>
    <x v="4"/>
    <x v="5"/>
    <x v="1"/>
    <x v="8"/>
    <n v="6.84"/>
    <n v="340"/>
    <n v="0"/>
    <n v="5.7450000000000001E-2"/>
    <n v="2.8639999999999999E-2"/>
    <n v="2.392E-2"/>
    <n v="1.321E-2"/>
    <n v="0.17385"/>
    <n v="0"/>
  </r>
  <r>
    <x v="4"/>
    <x v="5"/>
    <x v="1"/>
    <x v="9"/>
    <n v="0"/>
    <n v="340"/>
    <n v="0"/>
    <n v="0"/>
    <n v="0"/>
    <n v="0"/>
    <n v="0"/>
    <n v="0"/>
    <n v="0"/>
  </r>
  <r>
    <x v="4"/>
    <x v="5"/>
    <x v="1"/>
    <x v="10"/>
    <n v="0.83"/>
    <n v="340"/>
    <n v="0"/>
    <n v="6.8900000000000003E-3"/>
    <n v="3.62E-3"/>
    <n v="2.2000000000000001E-4"/>
    <n v="1.75E-3"/>
    <n v="2.0840000000000001E-2"/>
    <n v="0"/>
  </r>
  <r>
    <x v="4"/>
    <x v="5"/>
    <x v="2"/>
    <x v="0"/>
    <n v="0"/>
    <n v="340"/>
    <n v="0"/>
    <n v="0"/>
    <n v="0"/>
    <n v="0"/>
    <n v="0"/>
    <n v="0"/>
    <n v="0"/>
  </r>
  <r>
    <x v="4"/>
    <x v="5"/>
    <x v="2"/>
    <x v="1"/>
    <n v="0.37"/>
    <n v="340"/>
    <n v="0"/>
    <n v="2.96E-3"/>
    <n v="1.3600000000000001E-3"/>
    <n v="3.6000000000000002E-4"/>
    <n v="2.0500000000000002E-3"/>
    <n v="8.8699999999999994E-3"/>
    <n v="0"/>
  </r>
  <r>
    <x v="4"/>
    <x v="5"/>
    <x v="2"/>
    <x v="2"/>
    <n v="0"/>
    <n v="340"/>
    <n v="0"/>
    <n v="0"/>
    <n v="0"/>
    <n v="0"/>
    <n v="0"/>
    <n v="0"/>
    <n v="0"/>
  </r>
  <r>
    <x v="4"/>
    <x v="5"/>
    <x v="2"/>
    <x v="3"/>
    <n v="0"/>
    <n v="340"/>
    <n v="0"/>
    <n v="0"/>
    <n v="0"/>
    <n v="0"/>
    <n v="0"/>
    <n v="0"/>
    <n v="0"/>
  </r>
  <r>
    <x v="4"/>
    <x v="5"/>
    <x v="2"/>
    <x v="4"/>
    <n v="0.05"/>
    <n v="340"/>
    <n v="0"/>
    <n v="4.2999999999999999E-4"/>
    <n v="0"/>
    <n v="6.8000000000000005E-4"/>
    <n v="0"/>
    <n v="1.2999999999999999E-3"/>
    <n v="0"/>
  </r>
  <r>
    <x v="4"/>
    <x v="5"/>
    <x v="2"/>
    <x v="5"/>
    <n v="0"/>
    <n v="340"/>
    <n v="0"/>
    <n v="0"/>
    <n v="0"/>
    <n v="0"/>
    <n v="0"/>
    <n v="0"/>
    <n v="0"/>
  </r>
  <r>
    <x v="4"/>
    <x v="5"/>
    <x v="2"/>
    <x v="6"/>
    <n v="0.05"/>
    <n v="340"/>
    <n v="0"/>
    <n v="3.8999999999999999E-4"/>
    <n v="4.0000000000000003E-5"/>
    <n v="2.0000000000000002E-5"/>
    <n v="2.7E-4"/>
    <n v="1.1800000000000001E-3"/>
    <n v="0"/>
  </r>
  <r>
    <x v="4"/>
    <x v="5"/>
    <x v="2"/>
    <x v="7"/>
    <n v="0"/>
    <n v="340"/>
    <n v="0"/>
    <n v="0"/>
    <n v="0"/>
    <n v="0"/>
    <n v="0"/>
    <n v="0"/>
    <n v="0"/>
  </r>
  <r>
    <x v="4"/>
    <x v="5"/>
    <x v="2"/>
    <x v="8"/>
    <n v="0"/>
    <n v="340"/>
    <n v="0"/>
    <n v="0"/>
    <n v="0"/>
    <n v="0"/>
    <n v="0"/>
    <n v="0"/>
    <n v="0"/>
  </r>
  <r>
    <x v="4"/>
    <x v="5"/>
    <x v="2"/>
    <x v="9"/>
    <n v="0"/>
    <n v="340"/>
    <n v="0"/>
    <n v="0"/>
    <n v="0"/>
    <n v="0"/>
    <n v="0"/>
    <n v="0"/>
    <n v="0"/>
  </r>
  <r>
    <x v="4"/>
    <x v="5"/>
    <x v="2"/>
    <x v="10"/>
    <n v="0.88"/>
    <n v="340"/>
    <n v="0"/>
    <n v="7.2899999999999996E-3"/>
    <n v="3.6600000000000001E-3"/>
    <n v="2.0000000000000001E-4"/>
    <n v="1.6999999999999999E-3"/>
    <n v="2.205E-2"/>
    <n v="0"/>
  </r>
  <r>
    <x v="4"/>
    <x v="5"/>
    <x v="3"/>
    <x v="0"/>
    <n v="0"/>
    <n v="340"/>
    <n v="0"/>
    <n v="0"/>
    <n v="0"/>
    <n v="0"/>
    <n v="0"/>
    <n v="0"/>
    <n v="0"/>
  </r>
  <r>
    <x v="4"/>
    <x v="5"/>
    <x v="3"/>
    <x v="1"/>
    <n v="3.48"/>
    <n v="340"/>
    <n v="0"/>
    <n v="2.8830000000000001E-2"/>
    <n v="1.481E-2"/>
    <n v="1.17E-3"/>
    <n v="1.068E-2"/>
    <n v="8.7069999999999995E-2"/>
    <n v="0"/>
  </r>
  <r>
    <x v="4"/>
    <x v="5"/>
    <x v="3"/>
    <x v="2"/>
    <n v="0"/>
    <n v="340"/>
    <n v="0"/>
    <n v="0"/>
    <n v="0"/>
    <n v="0"/>
    <n v="0"/>
    <n v="0"/>
    <n v="0"/>
  </r>
  <r>
    <x v="4"/>
    <x v="5"/>
    <x v="3"/>
    <x v="3"/>
    <n v="0"/>
    <n v="340"/>
    <n v="0"/>
    <n v="0"/>
    <n v="0"/>
    <n v="0"/>
    <n v="0"/>
    <n v="0"/>
    <n v="0"/>
  </r>
  <r>
    <x v="4"/>
    <x v="5"/>
    <x v="3"/>
    <x v="4"/>
    <n v="0.17"/>
    <n v="340"/>
    <n v="0"/>
    <n v="1.25E-3"/>
    <n v="-2.0000000000000002E-5"/>
    <n v="8.5999999999999998E-4"/>
    <n v="9.8999999999999999E-4"/>
    <n v="3.6900000000000001E-3"/>
    <n v="0"/>
  </r>
  <r>
    <x v="4"/>
    <x v="5"/>
    <x v="3"/>
    <x v="5"/>
    <n v="0"/>
    <n v="340"/>
    <n v="0"/>
    <n v="0"/>
    <n v="0"/>
    <n v="0"/>
    <n v="0"/>
    <n v="0"/>
    <n v="0"/>
  </r>
  <r>
    <x v="4"/>
    <x v="5"/>
    <x v="3"/>
    <x v="6"/>
    <n v="0.24"/>
    <n v="340"/>
    <n v="0"/>
    <n v="1.9400000000000001E-3"/>
    <n v="4.0000000000000003E-5"/>
    <n v="1.1E-4"/>
    <n v="1.6100000000000001E-3"/>
    <n v="5.8599999999999998E-3"/>
    <n v="0"/>
  </r>
  <r>
    <x v="4"/>
    <x v="5"/>
    <x v="3"/>
    <x v="7"/>
    <n v="0"/>
    <n v="340"/>
    <n v="0"/>
    <n v="0"/>
    <n v="0"/>
    <n v="0"/>
    <n v="0"/>
    <n v="0"/>
    <n v="0"/>
  </r>
  <r>
    <x v="4"/>
    <x v="5"/>
    <x v="3"/>
    <x v="8"/>
    <n v="0.01"/>
    <n v="340"/>
    <n v="0"/>
    <n v="8.0000000000000007E-5"/>
    <n v="6.0000000000000002E-5"/>
    <n v="0"/>
    <n v="1.0000000000000001E-5"/>
    <n v="2.4000000000000001E-4"/>
    <n v="0"/>
  </r>
  <r>
    <x v="4"/>
    <x v="5"/>
    <x v="3"/>
    <x v="9"/>
    <n v="0"/>
    <n v="340"/>
    <n v="0"/>
    <n v="0"/>
    <n v="0"/>
    <n v="0"/>
    <n v="0"/>
    <n v="0"/>
    <n v="0"/>
  </r>
  <r>
    <x v="4"/>
    <x v="5"/>
    <x v="3"/>
    <x v="10"/>
    <n v="0.01"/>
    <n v="340"/>
    <n v="0"/>
    <n v="1E-4"/>
    <n v="8.0000000000000007E-5"/>
    <n v="0"/>
    <n v="1.0000000000000001E-5"/>
    <n v="2.9999999999999997E-4"/>
    <n v="0"/>
  </r>
  <r>
    <x v="4"/>
    <x v="5"/>
    <x v="4"/>
    <x v="0"/>
    <n v="0.43"/>
    <n v="340"/>
    <n v="0"/>
    <n v="3.5799999999999998E-3"/>
    <n v="1.9300000000000001E-3"/>
    <n v="9.0000000000000006E-5"/>
    <n v="8.8999999999999995E-4"/>
    <n v="1.0829999999999999E-2"/>
    <n v="0"/>
  </r>
  <r>
    <x v="4"/>
    <x v="5"/>
    <x v="4"/>
    <x v="1"/>
    <n v="0.18"/>
    <n v="340"/>
    <n v="0"/>
    <n v="1.49E-3"/>
    <n v="7.6000000000000004E-4"/>
    <n v="1E-4"/>
    <n v="1E-4"/>
    <n v="4.4900000000000001E-3"/>
    <n v="0"/>
  </r>
  <r>
    <x v="4"/>
    <x v="5"/>
    <x v="4"/>
    <x v="2"/>
    <n v="0"/>
    <n v="340"/>
    <n v="0"/>
    <n v="0"/>
    <n v="0"/>
    <n v="0"/>
    <n v="0"/>
    <n v="0"/>
    <n v="0"/>
  </r>
  <r>
    <x v="4"/>
    <x v="5"/>
    <x v="4"/>
    <x v="3"/>
    <n v="0"/>
    <n v="340"/>
    <n v="0"/>
    <n v="0"/>
    <n v="0"/>
    <n v="0"/>
    <n v="0"/>
    <n v="0"/>
    <n v="0"/>
  </r>
  <r>
    <x v="4"/>
    <x v="5"/>
    <x v="4"/>
    <x v="4"/>
    <n v="0.05"/>
    <n v="340"/>
    <n v="0"/>
    <n v="4.0000000000000002E-4"/>
    <n v="2.0000000000000002E-5"/>
    <n v="4.8000000000000001E-4"/>
    <n v="6.0000000000000002E-5"/>
    <n v="1.1999999999999999E-3"/>
    <n v="0"/>
  </r>
  <r>
    <x v="4"/>
    <x v="5"/>
    <x v="4"/>
    <x v="5"/>
    <n v="0"/>
    <n v="340"/>
    <n v="0"/>
    <n v="0"/>
    <n v="0"/>
    <n v="0"/>
    <n v="0"/>
    <n v="0"/>
    <n v="0"/>
  </r>
  <r>
    <x v="4"/>
    <x v="5"/>
    <x v="4"/>
    <x v="6"/>
    <n v="17.920000000000002"/>
    <n v="340"/>
    <n v="0"/>
    <n v="0.14953"/>
    <n v="8.0999999999999996E-3"/>
    <n v="1.5299999999999999E-3"/>
    <n v="2.358E-2"/>
    <n v="0.45235999999999998"/>
    <n v="0"/>
  </r>
  <r>
    <x v="4"/>
    <x v="5"/>
    <x v="4"/>
    <x v="7"/>
    <n v="0"/>
    <n v="340"/>
    <n v="0"/>
    <n v="0"/>
    <n v="0"/>
    <n v="0"/>
    <n v="0"/>
    <n v="0"/>
    <n v="0"/>
  </r>
  <r>
    <x v="4"/>
    <x v="5"/>
    <x v="4"/>
    <x v="8"/>
    <n v="0.06"/>
    <n v="340"/>
    <n v="0"/>
    <n v="4.8000000000000001E-4"/>
    <n v="2.5000000000000001E-4"/>
    <n v="6.9999999999999994E-5"/>
    <n v="5.0000000000000002E-5"/>
    <n v="1.4499999999999999E-3"/>
    <n v="0"/>
  </r>
  <r>
    <x v="4"/>
    <x v="5"/>
    <x v="4"/>
    <x v="9"/>
    <n v="0"/>
    <n v="340"/>
    <n v="0"/>
    <n v="0"/>
    <n v="0"/>
    <n v="0"/>
    <n v="0"/>
    <n v="0"/>
    <n v="0"/>
  </r>
  <r>
    <x v="4"/>
    <x v="5"/>
    <x v="4"/>
    <x v="10"/>
    <n v="0.31"/>
    <n v="340"/>
    <n v="0"/>
    <n v="2.5699999999999998E-3"/>
    <n v="1.1100000000000001E-3"/>
    <n v="4.0000000000000003E-5"/>
    <n v="3.1E-4"/>
    <n v="7.77E-3"/>
    <n v="0"/>
  </r>
  <r>
    <x v="4"/>
    <x v="5"/>
    <x v="5"/>
    <x v="0"/>
    <n v="0"/>
    <n v="340"/>
    <n v="0"/>
    <n v="0"/>
    <n v="0"/>
    <n v="0"/>
    <n v="0"/>
    <n v="0"/>
    <n v="0"/>
  </r>
  <r>
    <x v="4"/>
    <x v="5"/>
    <x v="5"/>
    <x v="1"/>
    <n v="0.01"/>
    <n v="340"/>
    <n v="0"/>
    <n v="6.9999999999999994E-5"/>
    <n v="3.0000000000000001E-5"/>
    <n v="0"/>
    <n v="1.0000000000000001E-5"/>
    <n v="2.0000000000000001E-4"/>
    <n v="0"/>
  </r>
  <r>
    <x v="4"/>
    <x v="5"/>
    <x v="5"/>
    <x v="2"/>
    <n v="0"/>
    <n v="340"/>
    <n v="0"/>
    <n v="0"/>
    <n v="0"/>
    <n v="0"/>
    <n v="0"/>
    <n v="0"/>
    <n v="0"/>
  </r>
  <r>
    <x v="4"/>
    <x v="5"/>
    <x v="5"/>
    <x v="3"/>
    <n v="0"/>
    <n v="340"/>
    <n v="0"/>
    <n v="0"/>
    <n v="0"/>
    <n v="0"/>
    <n v="0"/>
    <n v="0"/>
    <n v="0"/>
  </r>
  <r>
    <x v="4"/>
    <x v="5"/>
    <x v="5"/>
    <x v="4"/>
    <n v="0"/>
    <n v="340"/>
    <n v="0"/>
    <n v="0"/>
    <n v="0"/>
    <n v="0"/>
    <n v="0"/>
    <n v="0"/>
    <n v="0"/>
  </r>
  <r>
    <x v="4"/>
    <x v="5"/>
    <x v="5"/>
    <x v="5"/>
    <n v="0"/>
    <n v="340"/>
    <n v="0"/>
    <n v="0"/>
    <n v="0"/>
    <n v="0"/>
    <n v="0"/>
    <n v="0"/>
    <n v="0"/>
  </r>
  <r>
    <x v="4"/>
    <x v="5"/>
    <x v="5"/>
    <x v="6"/>
    <n v="0"/>
    <n v="340"/>
    <n v="0"/>
    <n v="0"/>
    <n v="0"/>
    <n v="0"/>
    <n v="0"/>
    <n v="0"/>
    <n v="0"/>
  </r>
  <r>
    <x v="4"/>
    <x v="5"/>
    <x v="5"/>
    <x v="7"/>
    <n v="0"/>
    <n v="340"/>
    <n v="0"/>
    <n v="0"/>
    <n v="0"/>
    <n v="0"/>
    <n v="0"/>
    <n v="0"/>
    <n v="0"/>
  </r>
  <r>
    <x v="4"/>
    <x v="5"/>
    <x v="5"/>
    <x v="8"/>
    <n v="0"/>
    <n v="340"/>
    <n v="0"/>
    <n v="0"/>
    <n v="0"/>
    <n v="0"/>
    <n v="0"/>
    <n v="0"/>
    <n v="0"/>
  </r>
  <r>
    <x v="4"/>
    <x v="5"/>
    <x v="5"/>
    <x v="9"/>
    <n v="0"/>
    <n v="340"/>
    <n v="0"/>
    <n v="0"/>
    <n v="0"/>
    <n v="0"/>
    <n v="0"/>
    <n v="0"/>
    <n v="0"/>
  </r>
  <r>
    <x v="4"/>
    <x v="5"/>
    <x v="5"/>
    <x v="10"/>
    <n v="0"/>
    <n v="340"/>
    <n v="0"/>
    <n v="0"/>
    <n v="0"/>
    <n v="0"/>
    <n v="0"/>
    <n v="0"/>
    <n v="0"/>
  </r>
  <r>
    <x v="4"/>
    <x v="5"/>
    <x v="6"/>
    <x v="0"/>
    <n v="0"/>
    <n v="340"/>
    <n v="0"/>
    <n v="0"/>
    <n v="0"/>
    <n v="0"/>
    <n v="0"/>
    <n v="0"/>
    <n v="0"/>
  </r>
  <r>
    <x v="4"/>
    <x v="5"/>
    <x v="6"/>
    <x v="1"/>
    <n v="0.02"/>
    <n v="340"/>
    <n v="0"/>
    <n v="1.9000000000000001E-4"/>
    <n v="1.2E-4"/>
    <n v="1.0000000000000001E-5"/>
    <n v="1.0000000000000001E-5"/>
    <n v="5.5999999999999995E-4"/>
    <n v="0"/>
  </r>
  <r>
    <x v="4"/>
    <x v="5"/>
    <x v="6"/>
    <x v="2"/>
    <n v="0"/>
    <n v="340"/>
    <n v="0"/>
    <n v="0"/>
    <n v="0"/>
    <n v="0"/>
    <n v="0"/>
    <n v="0"/>
    <n v="0"/>
  </r>
  <r>
    <x v="4"/>
    <x v="5"/>
    <x v="6"/>
    <x v="3"/>
    <n v="0"/>
    <n v="340"/>
    <n v="0"/>
    <n v="0"/>
    <n v="0"/>
    <n v="0"/>
    <n v="0"/>
    <n v="0"/>
    <n v="0"/>
  </r>
  <r>
    <x v="4"/>
    <x v="5"/>
    <x v="6"/>
    <x v="4"/>
    <n v="0.06"/>
    <n v="340"/>
    <n v="0"/>
    <n v="5.2999999999999998E-4"/>
    <n v="0"/>
    <n v="5.6999999999999998E-4"/>
    <n v="1.6000000000000001E-4"/>
    <n v="1.6000000000000001E-3"/>
    <n v="0"/>
  </r>
  <r>
    <x v="4"/>
    <x v="5"/>
    <x v="6"/>
    <x v="5"/>
    <n v="0"/>
    <n v="340"/>
    <n v="0"/>
    <n v="0"/>
    <n v="0"/>
    <n v="0"/>
    <n v="0"/>
    <n v="0"/>
    <n v="0"/>
  </r>
  <r>
    <x v="4"/>
    <x v="5"/>
    <x v="6"/>
    <x v="6"/>
    <n v="0.17"/>
    <n v="340"/>
    <n v="0"/>
    <n v="1.3799999999999999E-3"/>
    <n v="0"/>
    <n v="6.0000000000000002E-5"/>
    <n v="5.6999999999999998E-4"/>
    <n v="4.1700000000000001E-3"/>
    <n v="0"/>
  </r>
  <r>
    <x v="4"/>
    <x v="5"/>
    <x v="6"/>
    <x v="7"/>
    <n v="0"/>
    <n v="340"/>
    <n v="0"/>
    <n v="0"/>
    <n v="0"/>
    <n v="0"/>
    <n v="0"/>
    <n v="0"/>
    <n v="0"/>
  </r>
  <r>
    <x v="4"/>
    <x v="5"/>
    <x v="6"/>
    <x v="8"/>
    <n v="0.06"/>
    <n v="340"/>
    <n v="0"/>
    <n v="5.1000000000000004E-4"/>
    <n v="2.7999999999999998E-4"/>
    <n v="5.0000000000000002E-5"/>
    <n v="6.0000000000000002E-5"/>
    <n v="1.5299999999999999E-3"/>
    <n v="0"/>
  </r>
  <r>
    <x v="4"/>
    <x v="5"/>
    <x v="6"/>
    <x v="9"/>
    <n v="0"/>
    <n v="340"/>
    <n v="0"/>
    <n v="0"/>
    <n v="0"/>
    <n v="0"/>
    <n v="0"/>
    <n v="0"/>
    <n v="0"/>
  </r>
  <r>
    <x v="4"/>
    <x v="5"/>
    <x v="6"/>
    <x v="10"/>
    <n v="0"/>
    <n v="340"/>
    <n v="0"/>
    <n v="0"/>
    <n v="0"/>
    <n v="0"/>
    <n v="0"/>
    <n v="0"/>
    <n v="0"/>
  </r>
  <r>
    <x v="4"/>
    <x v="5"/>
    <x v="7"/>
    <x v="0"/>
    <n v="0"/>
    <n v="340"/>
    <n v="0"/>
    <n v="0"/>
    <n v="0"/>
    <n v="0"/>
    <n v="0"/>
    <n v="0"/>
    <n v="0"/>
  </r>
  <r>
    <x v="4"/>
    <x v="5"/>
    <x v="7"/>
    <x v="1"/>
    <n v="0"/>
    <n v="340"/>
    <n v="0"/>
    <n v="1.0000000000000001E-5"/>
    <n v="0"/>
    <n v="0"/>
    <n v="0"/>
    <n v="2.0000000000000002E-5"/>
    <n v="0"/>
  </r>
  <r>
    <x v="4"/>
    <x v="5"/>
    <x v="7"/>
    <x v="2"/>
    <n v="0"/>
    <n v="340"/>
    <n v="0"/>
    <n v="0"/>
    <n v="0"/>
    <n v="0"/>
    <n v="0"/>
    <n v="0"/>
    <n v="0"/>
  </r>
  <r>
    <x v="4"/>
    <x v="5"/>
    <x v="7"/>
    <x v="3"/>
    <n v="0"/>
    <n v="340"/>
    <n v="0"/>
    <n v="0"/>
    <n v="0"/>
    <n v="0"/>
    <n v="0"/>
    <n v="0"/>
    <n v="0"/>
  </r>
  <r>
    <x v="4"/>
    <x v="5"/>
    <x v="7"/>
    <x v="4"/>
    <n v="0"/>
    <n v="340"/>
    <n v="0"/>
    <n v="0"/>
    <n v="0"/>
    <n v="0"/>
    <n v="0"/>
    <n v="0"/>
    <n v="0"/>
  </r>
  <r>
    <x v="4"/>
    <x v="5"/>
    <x v="7"/>
    <x v="5"/>
    <n v="0"/>
    <n v="340"/>
    <n v="0"/>
    <n v="0"/>
    <n v="0"/>
    <n v="0"/>
    <n v="0"/>
    <n v="0"/>
    <n v="0"/>
  </r>
  <r>
    <x v="4"/>
    <x v="5"/>
    <x v="7"/>
    <x v="6"/>
    <n v="0.01"/>
    <n v="340"/>
    <n v="0"/>
    <n v="6.9999999999999994E-5"/>
    <n v="1.0000000000000001E-5"/>
    <n v="1.0000000000000001E-5"/>
    <n v="6.0000000000000002E-5"/>
    <n v="2.0000000000000001E-4"/>
    <n v="0"/>
  </r>
  <r>
    <x v="4"/>
    <x v="5"/>
    <x v="7"/>
    <x v="7"/>
    <n v="0"/>
    <n v="340"/>
    <n v="0"/>
    <n v="0"/>
    <n v="0"/>
    <n v="0"/>
    <n v="0"/>
    <n v="0"/>
    <n v="0"/>
  </r>
  <r>
    <x v="4"/>
    <x v="5"/>
    <x v="7"/>
    <x v="8"/>
    <n v="0"/>
    <n v="340"/>
    <n v="0"/>
    <n v="0"/>
    <n v="0"/>
    <n v="0"/>
    <n v="0"/>
    <n v="0"/>
    <n v="0"/>
  </r>
  <r>
    <x v="4"/>
    <x v="5"/>
    <x v="7"/>
    <x v="9"/>
    <n v="0"/>
    <n v="340"/>
    <n v="0"/>
    <n v="0"/>
    <n v="0"/>
    <n v="0"/>
    <n v="0"/>
    <n v="0"/>
    <n v="0"/>
  </r>
  <r>
    <x v="4"/>
    <x v="5"/>
    <x v="7"/>
    <x v="10"/>
    <n v="0"/>
    <n v="340"/>
    <n v="0"/>
    <n v="0"/>
    <n v="0"/>
    <n v="0"/>
    <n v="0"/>
    <n v="0"/>
    <n v="0"/>
  </r>
  <r>
    <x v="4"/>
    <x v="5"/>
    <x v="8"/>
    <x v="0"/>
    <n v="0"/>
    <n v="340"/>
    <n v="0"/>
    <n v="0"/>
    <n v="0"/>
    <n v="0"/>
    <n v="0"/>
    <n v="0"/>
    <n v="0"/>
  </r>
  <r>
    <x v="4"/>
    <x v="5"/>
    <x v="8"/>
    <x v="1"/>
    <n v="2.36"/>
    <n v="340"/>
    <n v="0"/>
    <n v="1.9560000000000001E-2"/>
    <n v="1.6570000000000001E-2"/>
    <n v="4.2000000000000002E-4"/>
    <n v="1.49E-3"/>
    <n v="5.9180000000000003E-2"/>
    <n v="0"/>
  </r>
  <r>
    <x v="4"/>
    <x v="5"/>
    <x v="8"/>
    <x v="2"/>
    <n v="0"/>
    <n v="340"/>
    <n v="0"/>
    <n v="0"/>
    <n v="0"/>
    <n v="0"/>
    <n v="0"/>
    <n v="0"/>
    <n v="0"/>
  </r>
  <r>
    <x v="4"/>
    <x v="5"/>
    <x v="8"/>
    <x v="3"/>
    <n v="0"/>
    <n v="340"/>
    <n v="0"/>
    <n v="0"/>
    <n v="0"/>
    <n v="0"/>
    <n v="0"/>
    <n v="0"/>
    <n v="0"/>
  </r>
  <r>
    <x v="4"/>
    <x v="5"/>
    <x v="8"/>
    <x v="4"/>
    <n v="0"/>
    <n v="340"/>
    <n v="0"/>
    <n v="4.0000000000000003E-5"/>
    <n v="0"/>
    <n v="5.0000000000000002E-5"/>
    <n v="1.0000000000000001E-5"/>
    <n v="1.2E-4"/>
    <n v="0"/>
  </r>
  <r>
    <x v="4"/>
    <x v="5"/>
    <x v="8"/>
    <x v="5"/>
    <n v="0"/>
    <n v="340"/>
    <n v="0"/>
    <n v="0"/>
    <n v="0"/>
    <n v="0"/>
    <n v="0"/>
    <n v="0"/>
    <n v="0"/>
  </r>
  <r>
    <x v="4"/>
    <x v="5"/>
    <x v="8"/>
    <x v="6"/>
    <n v="0.15"/>
    <n v="340"/>
    <n v="0"/>
    <n v="1.2099999999999999E-3"/>
    <n v="0"/>
    <n v="2.1000000000000001E-4"/>
    <n v="5.4000000000000001E-4"/>
    <n v="3.65E-3"/>
    <n v="0"/>
  </r>
  <r>
    <x v="4"/>
    <x v="5"/>
    <x v="8"/>
    <x v="7"/>
    <n v="0"/>
    <n v="340"/>
    <n v="0"/>
    <n v="0"/>
    <n v="0"/>
    <n v="0"/>
    <n v="0"/>
    <n v="0"/>
    <n v="0"/>
  </r>
  <r>
    <x v="4"/>
    <x v="5"/>
    <x v="8"/>
    <x v="8"/>
    <n v="0.01"/>
    <n v="340"/>
    <n v="0"/>
    <n v="6.9999999999999994E-5"/>
    <n v="0"/>
    <n v="1.0000000000000001E-5"/>
    <n v="1.0000000000000001E-5"/>
    <n v="2.3000000000000001E-4"/>
    <n v="0"/>
  </r>
  <r>
    <x v="4"/>
    <x v="5"/>
    <x v="8"/>
    <x v="9"/>
    <n v="0"/>
    <n v="340"/>
    <n v="0"/>
    <n v="0"/>
    <n v="0"/>
    <n v="0"/>
    <n v="0"/>
    <n v="0"/>
    <n v="0"/>
  </r>
  <r>
    <x v="4"/>
    <x v="5"/>
    <x v="8"/>
    <x v="10"/>
    <n v="1.45"/>
    <n v="340"/>
    <n v="0"/>
    <n v="1.2019999999999999E-2"/>
    <n v="6.3899999999999998E-3"/>
    <n v="1.8000000000000001E-4"/>
    <n v="9.5E-4"/>
    <n v="3.635E-2"/>
    <n v="0"/>
  </r>
  <r>
    <x v="4"/>
    <x v="6"/>
    <x v="0"/>
    <x v="0"/>
    <n v="0"/>
    <n v="340"/>
    <n v="0"/>
    <n v="0"/>
    <n v="0"/>
    <n v="0"/>
    <n v="0"/>
    <n v="0"/>
    <n v="0"/>
  </r>
  <r>
    <x v="4"/>
    <x v="6"/>
    <x v="0"/>
    <x v="1"/>
    <n v="13.69"/>
    <n v="340"/>
    <n v="0"/>
    <n v="0.11354"/>
    <n v="5.636E-2"/>
    <n v="8.3899999999999999E-3"/>
    <n v="1.3849999999999999E-2"/>
    <n v="0.34305999999999998"/>
    <n v="0"/>
  </r>
  <r>
    <x v="4"/>
    <x v="6"/>
    <x v="0"/>
    <x v="2"/>
    <n v="0"/>
    <n v="340"/>
    <n v="0"/>
    <n v="0"/>
    <n v="0"/>
    <n v="0"/>
    <n v="0"/>
    <n v="0"/>
    <n v="0"/>
  </r>
  <r>
    <x v="4"/>
    <x v="6"/>
    <x v="0"/>
    <x v="3"/>
    <n v="0"/>
    <n v="340"/>
    <n v="0"/>
    <n v="0"/>
    <n v="0"/>
    <n v="0"/>
    <n v="0"/>
    <n v="0"/>
    <n v="0"/>
  </r>
  <r>
    <x v="4"/>
    <x v="6"/>
    <x v="0"/>
    <x v="4"/>
    <n v="11.33"/>
    <n v="340"/>
    <n v="0"/>
    <n v="9.3149999999999997E-2"/>
    <n v="0"/>
    <n v="1.9189999999999999E-2"/>
    <n v="6.3619999999999996E-2"/>
    <n v="0.28101999999999999"/>
    <n v="0"/>
  </r>
  <r>
    <x v="4"/>
    <x v="6"/>
    <x v="0"/>
    <x v="5"/>
    <n v="0"/>
    <n v="340"/>
    <n v="0"/>
    <n v="0"/>
    <n v="0"/>
    <n v="0"/>
    <n v="0"/>
    <n v="0"/>
    <n v="0"/>
  </r>
  <r>
    <x v="4"/>
    <x v="6"/>
    <x v="0"/>
    <x v="6"/>
    <n v="0"/>
    <n v="340"/>
    <n v="0"/>
    <n v="0"/>
    <n v="0"/>
    <n v="0"/>
    <n v="0"/>
    <n v="0"/>
    <n v="0"/>
  </r>
  <r>
    <x v="4"/>
    <x v="6"/>
    <x v="0"/>
    <x v="7"/>
    <n v="0"/>
    <n v="340"/>
    <n v="0"/>
    <n v="0"/>
    <n v="0"/>
    <n v="0"/>
    <n v="0"/>
    <n v="0"/>
    <n v="0"/>
  </r>
  <r>
    <x v="4"/>
    <x v="6"/>
    <x v="0"/>
    <x v="8"/>
    <n v="0"/>
    <n v="340"/>
    <n v="0"/>
    <n v="0"/>
    <n v="0"/>
    <n v="0"/>
    <n v="0"/>
    <n v="0"/>
    <n v="0"/>
  </r>
  <r>
    <x v="4"/>
    <x v="6"/>
    <x v="0"/>
    <x v="9"/>
    <n v="0"/>
    <n v="340"/>
    <n v="0"/>
    <n v="0"/>
    <n v="0"/>
    <n v="0"/>
    <n v="0"/>
    <n v="0"/>
    <n v="0"/>
  </r>
  <r>
    <x v="4"/>
    <x v="6"/>
    <x v="0"/>
    <x v="10"/>
    <n v="9.11"/>
    <n v="340"/>
    <n v="0"/>
    <n v="7.4319999999999997E-2"/>
    <n v="4.4310000000000002E-2"/>
    <n v="6.0999999999999997E-4"/>
    <n v="1.289E-2"/>
    <n v="0.22367000000000001"/>
    <n v="0"/>
  </r>
  <r>
    <x v="4"/>
    <x v="6"/>
    <x v="1"/>
    <x v="0"/>
    <n v="0"/>
    <n v="340"/>
    <n v="0"/>
    <n v="0"/>
    <n v="0"/>
    <n v="0"/>
    <n v="0"/>
    <n v="0"/>
    <n v="0"/>
  </r>
  <r>
    <x v="4"/>
    <x v="6"/>
    <x v="1"/>
    <x v="1"/>
    <n v="3.89"/>
    <n v="340"/>
    <n v="0"/>
    <n v="3.1940000000000003E-2"/>
    <n v="1.525E-2"/>
    <n v="3.1099999999999999E-3"/>
    <n v="1.848E-2"/>
    <n v="9.6339999999999995E-2"/>
    <n v="0"/>
  </r>
  <r>
    <x v="4"/>
    <x v="6"/>
    <x v="1"/>
    <x v="2"/>
    <n v="0"/>
    <n v="340"/>
    <n v="0"/>
    <n v="0"/>
    <n v="0"/>
    <n v="0"/>
    <n v="0"/>
    <n v="0"/>
    <n v="0"/>
  </r>
  <r>
    <x v="4"/>
    <x v="6"/>
    <x v="1"/>
    <x v="3"/>
    <n v="0"/>
    <n v="340"/>
    <n v="0"/>
    <n v="0"/>
    <n v="0"/>
    <n v="0"/>
    <n v="0"/>
    <n v="0"/>
    <n v="0"/>
  </r>
  <r>
    <x v="4"/>
    <x v="6"/>
    <x v="1"/>
    <x v="4"/>
    <n v="2.33"/>
    <n v="340"/>
    <n v="0"/>
    <n v="1.9369999999999998E-2"/>
    <n v="3.2000000000000003E-4"/>
    <n v="2.3990000000000001E-2"/>
    <n v="6.3200000000000001E-3"/>
    <n v="5.8560000000000001E-2"/>
    <n v="0"/>
  </r>
  <r>
    <x v="4"/>
    <x v="6"/>
    <x v="1"/>
    <x v="5"/>
    <n v="18.489999999999998"/>
    <n v="340"/>
    <n v="0"/>
    <n v="0.15406"/>
    <n v="6.0589999999999998E-2"/>
    <n v="8.0149999999999999E-2"/>
    <n v="2.7199999999999998E-2"/>
    <n v="0.46523999999999999"/>
    <n v="0"/>
  </r>
  <r>
    <x v="4"/>
    <x v="6"/>
    <x v="1"/>
    <x v="6"/>
    <n v="0.01"/>
    <n v="340"/>
    <n v="0"/>
    <n v="6.9999999999999994E-5"/>
    <n v="0"/>
    <n v="1.0000000000000001E-5"/>
    <n v="2.0000000000000002E-5"/>
    <n v="2.1000000000000001E-4"/>
    <n v="0"/>
  </r>
  <r>
    <x v="4"/>
    <x v="6"/>
    <x v="1"/>
    <x v="7"/>
    <n v="0"/>
    <n v="340"/>
    <n v="0"/>
    <n v="0"/>
    <n v="0"/>
    <n v="0"/>
    <n v="0"/>
    <n v="0"/>
    <n v="0"/>
  </r>
  <r>
    <x v="4"/>
    <x v="6"/>
    <x v="1"/>
    <x v="8"/>
    <n v="6.84"/>
    <n v="340"/>
    <n v="0"/>
    <n v="5.7450000000000001E-2"/>
    <n v="2.8639999999999999E-2"/>
    <n v="2.392E-2"/>
    <n v="1.321E-2"/>
    <n v="0.17385"/>
    <n v="0"/>
  </r>
  <r>
    <x v="4"/>
    <x v="6"/>
    <x v="1"/>
    <x v="9"/>
    <n v="0"/>
    <n v="340"/>
    <n v="0"/>
    <n v="0"/>
    <n v="0"/>
    <n v="0"/>
    <n v="0"/>
    <n v="0"/>
    <n v="0"/>
  </r>
  <r>
    <x v="4"/>
    <x v="6"/>
    <x v="1"/>
    <x v="10"/>
    <n v="0.83"/>
    <n v="340"/>
    <n v="0"/>
    <n v="6.8900000000000003E-3"/>
    <n v="3.62E-3"/>
    <n v="2.2000000000000001E-4"/>
    <n v="1.75E-3"/>
    <n v="2.0840000000000001E-2"/>
    <n v="0"/>
  </r>
  <r>
    <x v="4"/>
    <x v="6"/>
    <x v="2"/>
    <x v="0"/>
    <n v="0"/>
    <n v="340"/>
    <n v="0"/>
    <n v="0"/>
    <n v="0"/>
    <n v="0"/>
    <n v="0"/>
    <n v="0"/>
    <n v="0"/>
  </r>
  <r>
    <x v="4"/>
    <x v="6"/>
    <x v="2"/>
    <x v="1"/>
    <n v="0.37"/>
    <n v="340"/>
    <n v="0"/>
    <n v="2.96E-3"/>
    <n v="1.3600000000000001E-3"/>
    <n v="3.6000000000000002E-4"/>
    <n v="2.0500000000000002E-3"/>
    <n v="8.8699999999999994E-3"/>
    <n v="0"/>
  </r>
  <r>
    <x v="4"/>
    <x v="6"/>
    <x v="2"/>
    <x v="2"/>
    <n v="0"/>
    <n v="340"/>
    <n v="0"/>
    <n v="0"/>
    <n v="0"/>
    <n v="0"/>
    <n v="0"/>
    <n v="0"/>
    <n v="0"/>
  </r>
  <r>
    <x v="4"/>
    <x v="6"/>
    <x v="2"/>
    <x v="3"/>
    <n v="0"/>
    <n v="340"/>
    <n v="0"/>
    <n v="0"/>
    <n v="0"/>
    <n v="0"/>
    <n v="0"/>
    <n v="0"/>
    <n v="0"/>
  </r>
  <r>
    <x v="4"/>
    <x v="6"/>
    <x v="2"/>
    <x v="4"/>
    <n v="0.05"/>
    <n v="340"/>
    <n v="0"/>
    <n v="4.2999999999999999E-4"/>
    <n v="0"/>
    <n v="6.8000000000000005E-4"/>
    <n v="0"/>
    <n v="1.2999999999999999E-3"/>
    <n v="0"/>
  </r>
  <r>
    <x v="4"/>
    <x v="6"/>
    <x v="2"/>
    <x v="5"/>
    <n v="0"/>
    <n v="340"/>
    <n v="0"/>
    <n v="0"/>
    <n v="0"/>
    <n v="0"/>
    <n v="0"/>
    <n v="0"/>
    <n v="0"/>
  </r>
  <r>
    <x v="4"/>
    <x v="6"/>
    <x v="2"/>
    <x v="6"/>
    <n v="0.05"/>
    <n v="340"/>
    <n v="0"/>
    <n v="3.8999999999999999E-4"/>
    <n v="4.0000000000000003E-5"/>
    <n v="2.0000000000000002E-5"/>
    <n v="2.7E-4"/>
    <n v="1.1800000000000001E-3"/>
    <n v="0"/>
  </r>
  <r>
    <x v="4"/>
    <x v="6"/>
    <x v="2"/>
    <x v="7"/>
    <n v="0"/>
    <n v="340"/>
    <n v="0"/>
    <n v="0"/>
    <n v="0"/>
    <n v="0"/>
    <n v="0"/>
    <n v="0"/>
    <n v="0"/>
  </r>
  <r>
    <x v="4"/>
    <x v="6"/>
    <x v="2"/>
    <x v="8"/>
    <n v="0"/>
    <n v="340"/>
    <n v="0"/>
    <n v="0"/>
    <n v="0"/>
    <n v="0"/>
    <n v="0"/>
    <n v="0"/>
    <n v="0"/>
  </r>
  <r>
    <x v="4"/>
    <x v="6"/>
    <x v="2"/>
    <x v="9"/>
    <n v="0"/>
    <n v="340"/>
    <n v="0"/>
    <n v="0"/>
    <n v="0"/>
    <n v="0"/>
    <n v="0"/>
    <n v="0"/>
    <n v="0"/>
  </r>
  <r>
    <x v="4"/>
    <x v="6"/>
    <x v="2"/>
    <x v="10"/>
    <n v="0.88"/>
    <n v="340"/>
    <n v="0"/>
    <n v="7.2899999999999996E-3"/>
    <n v="3.6600000000000001E-3"/>
    <n v="2.0000000000000001E-4"/>
    <n v="1.6999999999999999E-3"/>
    <n v="2.205E-2"/>
    <n v="0"/>
  </r>
  <r>
    <x v="4"/>
    <x v="6"/>
    <x v="3"/>
    <x v="0"/>
    <n v="0"/>
    <n v="340"/>
    <n v="0"/>
    <n v="0"/>
    <n v="0"/>
    <n v="0"/>
    <n v="0"/>
    <n v="0"/>
    <n v="0"/>
  </r>
  <r>
    <x v="4"/>
    <x v="6"/>
    <x v="3"/>
    <x v="1"/>
    <n v="3.48"/>
    <n v="340"/>
    <n v="0"/>
    <n v="2.8830000000000001E-2"/>
    <n v="1.481E-2"/>
    <n v="1.17E-3"/>
    <n v="1.068E-2"/>
    <n v="8.7069999999999995E-2"/>
    <n v="0"/>
  </r>
  <r>
    <x v="4"/>
    <x v="6"/>
    <x v="3"/>
    <x v="2"/>
    <n v="0"/>
    <n v="340"/>
    <n v="0"/>
    <n v="0"/>
    <n v="0"/>
    <n v="0"/>
    <n v="0"/>
    <n v="0"/>
    <n v="0"/>
  </r>
  <r>
    <x v="4"/>
    <x v="6"/>
    <x v="3"/>
    <x v="3"/>
    <n v="0"/>
    <n v="340"/>
    <n v="0"/>
    <n v="0"/>
    <n v="0"/>
    <n v="0"/>
    <n v="0"/>
    <n v="0"/>
    <n v="0"/>
  </r>
  <r>
    <x v="4"/>
    <x v="6"/>
    <x v="3"/>
    <x v="4"/>
    <n v="0.17"/>
    <n v="340"/>
    <n v="0"/>
    <n v="1.25E-3"/>
    <n v="-2.0000000000000002E-5"/>
    <n v="8.5999999999999998E-4"/>
    <n v="9.8999999999999999E-4"/>
    <n v="3.6900000000000001E-3"/>
    <n v="0"/>
  </r>
  <r>
    <x v="4"/>
    <x v="6"/>
    <x v="3"/>
    <x v="5"/>
    <n v="0"/>
    <n v="340"/>
    <n v="0"/>
    <n v="0"/>
    <n v="0"/>
    <n v="0"/>
    <n v="0"/>
    <n v="0"/>
    <n v="0"/>
  </r>
  <r>
    <x v="4"/>
    <x v="6"/>
    <x v="3"/>
    <x v="6"/>
    <n v="0.24"/>
    <n v="340"/>
    <n v="0"/>
    <n v="1.9400000000000001E-3"/>
    <n v="4.0000000000000003E-5"/>
    <n v="1.1E-4"/>
    <n v="1.6100000000000001E-3"/>
    <n v="5.8599999999999998E-3"/>
    <n v="0"/>
  </r>
  <r>
    <x v="4"/>
    <x v="6"/>
    <x v="3"/>
    <x v="7"/>
    <n v="0"/>
    <n v="340"/>
    <n v="0"/>
    <n v="0"/>
    <n v="0"/>
    <n v="0"/>
    <n v="0"/>
    <n v="0"/>
    <n v="0"/>
  </r>
  <r>
    <x v="4"/>
    <x v="6"/>
    <x v="3"/>
    <x v="8"/>
    <n v="0.01"/>
    <n v="340"/>
    <n v="0"/>
    <n v="8.0000000000000007E-5"/>
    <n v="6.0000000000000002E-5"/>
    <n v="0"/>
    <n v="1.0000000000000001E-5"/>
    <n v="2.4000000000000001E-4"/>
    <n v="0"/>
  </r>
  <r>
    <x v="4"/>
    <x v="6"/>
    <x v="3"/>
    <x v="9"/>
    <n v="0"/>
    <n v="340"/>
    <n v="0"/>
    <n v="0"/>
    <n v="0"/>
    <n v="0"/>
    <n v="0"/>
    <n v="0"/>
    <n v="0"/>
  </r>
  <r>
    <x v="4"/>
    <x v="6"/>
    <x v="3"/>
    <x v="10"/>
    <n v="0.01"/>
    <n v="340"/>
    <n v="0"/>
    <n v="1E-4"/>
    <n v="8.0000000000000007E-5"/>
    <n v="0"/>
    <n v="1.0000000000000001E-5"/>
    <n v="2.9999999999999997E-4"/>
    <n v="0"/>
  </r>
  <r>
    <x v="4"/>
    <x v="6"/>
    <x v="4"/>
    <x v="0"/>
    <n v="0.43"/>
    <n v="340"/>
    <n v="0"/>
    <n v="3.5799999999999998E-3"/>
    <n v="1.9300000000000001E-3"/>
    <n v="9.0000000000000006E-5"/>
    <n v="8.8999999999999995E-4"/>
    <n v="1.0829999999999999E-2"/>
    <n v="0"/>
  </r>
  <r>
    <x v="4"/>
    <x v="6"/>
    <x v="4"/>
    <x v="1"/>
    <n v="0.18"/>
    <n v="340"/>
    <n v="0"/>
    <n v="1.49E-3"/>
    <n v="7.6000000000000004E-4"/>
    <n v="1E-4"/>
    <n v="1E-4"/>
    <n v="4.4900000000000001E-3"/>
    <n v="0"/>
  </r>
  <r>
    <x v="4"/>
    <x v="6"/>
    <x v="4"/>
    <x v="2"/>
    <n v="0"/>
    <n v="340"/>
    <n v="0"/>
    <n v="0"/>
    <n v="0"/>
    <n v="0"/>
    <n v="0"/>
    <n v="0"/>
    <n v="0"/>
  </r>
  <r>
    <x v="4"/>
    <x v="6"/>
    <x v="4"/>
    <x v="3"/>
    <n v="0"/>
    <n v="340"/>
    <n v="0"/>
    <n v="0"/>
    <n v="0"/>
    <n v="0"/>
    <n v="0"/>
    <n v="0"/>
    <n v="0"/>
  </r>
  <r>
    <x v="4"/>
    <x v="6"/>
    <x v="4"/>
    <x v="4"/>
    <n v="0.05"/>
    <n v="340"/>
    <n v="0"/>
    <n v="4.0000000000000002E-4"/>
    <n v="2.0000000000000002E-5"/>
    <n v="4.8000000000000001E-4"/>
    <n v="6.0000000000000002E-5"/>
    <n v="1.1999999999999999E-3"/>
    <n v="0"/>
  </r>
  <r>
    <x v="4"/>
    <x v="6"/>
    <x v="4"/>
    <x v="5"/>
    <n v="0"/>
    <n v="340"/>
    <n v="0"/>
    <n v="0"/>
    <n v="0"/>
    <n v="0"/>
    <n v="0"/>
    <n v="0"/>
    <n v="0"/>
  </r>
  <r>
    <x v="4"/>
    <x v="6"/>
    <x v="4"/>
    <x v="6"/>
    <n v="17.920000000000002"/>
    <n v="340"/>
    <n v="0"/>
    <n v="0.14953"/>
    <n v="8.0999999999999996E-3"/>
    <n v="1.5299999999999999E-3"/>
    <n v="2.358E-2"/>
    <n v="0.45235999999999998"/>
    <n v="0"/>
  </r>
  <r>
    <x v="4"/>
    <x v="6"/>
    <x v="4"/>
    <x v="7"/>
    <n v="0"/>
    <n v="340"/>
    <n v="0"/>
    <n v="0"/>
    <n v="0"/>
    <n v="0"/>
    <n v="0"/>
    <n v="0"/>
    <n v="0"/>
  </r>
  <r>
    <x v="4"/>
    <x v="6"/>
    <x v="4"/>
    <x v="8"/>
    <n v="0.06"/>
    <n v="340"/>
    <n v="0"/>
    <n v="4.8000000000000001E-4"/>
    <n v="2.5000000000000001E-4"/>
    <n v="6.9999999999999994E-5"/>
    <n v="5.0000000000000002E-5"/>
    <n v="1.4499999999999999E-3"/>
    <n v="0"/>
  </r>
  <r>
    <x v="4"/>
    <x v="6"/>
    <x v="4"/>
    <x v="9"/>
    <n v="0"/>
    <n v="340"/>
    <n v="0"/>
    <n v="0"/>
    <n v="0"/>
    <n v="0"/>
    <n v="0"/>
    <n v="0"/>
    <n v="0"/>
  </r>
  <r>
    <x v="4"/>
    <x v="6"/>
    <x v="4"/>
    <x v="10"/>
    <n v="0.31"/>
    <n v="340"/>
    <n v="0"/>
    <n v="2.5699999999999998E-3"/>
    <n v="1.1100000000000001E-3"/>
    <n v="4.0000000000000003E-5"/>
    <n v="3.1E-4"/>
    <n v="7.77E-3"/>
    <n v="0"/>
  </r>
  <r>
    <x v="4"/>
    <x v="6"/>
    <x v="5"/>
    <x v="0"/>
    <n v="0"/>
    <n v="340"/>
    <n v="0"/>
    <n v="0"/>
    <n v="0"/>
    <n v="0"/>
    <n v="0"/>
    <n v="0"/>
    <n v="0"/>
  </r>
  <r>
    <x v="4"/>
    <x v="6"/>
    <x v="5"/>
    <x v="1"/>
    <n v="0.01"/>
    <n v="340"/>
    <n v="0"/>
    <n v="6.9999999999999994E-5"/>
    <n v="3.0000000000000001E-5"/>
    <n v="0"/>
    <n v="1.0000000000000001E-5"/>
    <n v="2.0000000000000001E-4"/>
    <n v="0"/>
  </r>
  <r>
    <x v="4"/>
    <x v="6"/>
    <x v="5"/>
    <x v="2"/>
    <n v="0"/>
    <n v="340"/>
    <n v="0"/>
    <n v="0"/>
    <n v="0"/>
    <n v="0"/>
    <n v="0"/>
    <n v="0"/>
    <n v="0"/>
  </r>
  <r>
    <x v="4"/>
    <x v="6"/>
    <x v="5"/>
    <x v="3"/>
    <n v="0"/>
    <n v="340"/>
    <n v="0"/>
    <n v="0"/>
    <n v="0"/>
    <n v="0"/>
    <n v="0"/>
    <n v="0"/>
    <n v="0"/>
  </r>
  <r>
    <x v="4"/>
    <x v="6"/>
    <x v="5"/>
    <x v="4"/>
    <n v="0"/>
    <n v="340"/>
    <n v="0"/>
    <n v="0"/>
    <n v="0"/>
    <n v="0"/>
    <n v="0"/>
    <n v="0"/>
    <n v="0"/>
  </r>
  <r>
    <x v="4"/>
    <x v="6"/>
    <x v="5"/>
    <x v="5"/>
    <n v="0"/>
    <n v="340"/>
    <n v="0"/>
    <n v="0"/>
    <n v="0"/>
    <n v="0"/>
    <n v="0"/>
    <n v="0"/>
    <n v="0"/>
  </r>
  <r>
    <x v="4"/>
    <x v="6"/>
    <x v="5"/>
    <x v="6"/>
    <n v="0"/>
    <n v="340"/>
    <n v="0"/>
    <n v="0"/>
    <n v="0"/>
    <n v="0"/>
    <n v="0"/>
    <n v="0"/>
    <n v="0"/>
  </r>
  <r>
    <x v="4"/>
    <x v="6"/>
    <x v="5"/>
    <x v="7"/>
    <n v="0"/>
    <n v="340"/>
    <n v="0"/>
    <n v="0"/>
    <n v="0"/>
    <n v="0"/>
    <n v="0"/>
    <n v="0"/>
    <n v="0"/>
  </r>
  <r>
    <x v="4"/>
    <x v="6"/>
    <x v="5"/>
    <x v="8"/>
    <n v="0"/>
    <n v="340"/>
    <n v="0"/>
    <n v="0"/>
    <n v="0"/>
    <n v="0"/>
    <n v="0"/>
    <n v="0"/>
    <n v="0"/>
  </r>
  <r>
    <x v="4"/>
    <x v="6"/>
    <x v="5"/>
    <x v="9"/>
    <n v="0"/>
    <n v="340"/>
    <n v="0"/>
    <n v="0"/>
    <n v="0"/>
    <n v="0"/>
    <n v="0"/>
    <n v="0"/>
    <n v="0"/>
  </r>
  <r>
    <x v="4"/>
    <x v="6"/>
    <x v="5"/>
    <x v="10"/>
    <n v="0"/>
    <n v="340"/>
    <n v="0"/>
    <n v="0"/>
    <n v="0"/>
    <n v="0"/>
    <n v="0"/>
    <n v="0"/>
    <n v="0"/>
  </r>
  <r>
    <x v="4"/>
    <x v="6"/>
    <x v="6"/>
    <x v="0"/>
    <n v="0"/>
    <n v="340"/>
    <n v="0"/>
    <n v="0"/>
    <n v="0"/>
    <n v="0"/>
    <n v="0"/>
    <n v="0"/>
    <n v="0"/>
  </r>
  <r>
    <x v="4"/>
    <x v="6"/>
    <x v="6"/>
    <x v="1"/>
    <n v="0.02"/>
    <n v="340"/>
    <n v="0"/>
    <n v="1.9000000000000001E-4"/>
    <n v="1.2E-4"/>
    <n v="1.0000000000000001E-5"/>
    <n v="1.0000000000000001E-5"/>
    <n v="5.5999999999999995E-4"/>
    <n v="0"/>
  </r>
  <r>
    <x v="4"/>
    <x v="6"/>
    <x v="6"/>
    <x v="2"/>
    <n v="0"/>
    <n v="340"/>
    <n v="0"/>
    <n v="0"/>
    <n v="0"/>
    <n v="0"/>
    <n v="0"/>
    <n v="0"/>
    <n v="0"/>
  </r>
  <r>
    <x v="4"/>
    <x v="6"/>
    <x v="6"/>
    <x v="3"/>
    <n v="0"/>
    <n v="340"/>
    <n v="0"/>
    <n v="0"/>
    <n v="0"/>
    <n v="0"/>
    <n v="0"/>
    <n v="0"/>
    <n v="0"/>
  </r>
  <r>
    <x v="4"/>
    <x v="6"/>
    <x v="6"/>
    <x v="4"/>
    <n v="0.06"/>
    <n v="340"/>
    <n v="0"/>
    <n v="5.2999999999999998E-4"/>
    <n v="0"/>
    <n v="5.6999999999999998E-4"/>
    <n v="1.6000000000000001E-4"/>
    <n v="1.6000000000000001E-3"/>
    <n v="0"/>
  </r>
  <r>
    <x v="4"/>
    <x v="6"/>
    <x v="6"/>
    <x v="5"/>
    <n v="0"/>
    <n v="340"/>
    <n v="0"/>
    <n v="0"/>
    <n v="0"/>
    <n v="0"/>
    <n v="0"/>
    <n v="0"/>
    <n v="0"/>
  </r>
  <r>
    <x v="4"/>
    <x v="6"/>
    <x v="6"/>
    <x v="6"/>
    <n v="0.17"/>
    <n v="340"/>
    <n v="0"/>
    <n v="1.3799999999999999E-3"/>
    <n v="0"/>
    <n v="6.0000000000000002E-5"/>
    <n v="5.6999999999999998E-4"/>
    <n v="4.1700000000000001E-3"/>
    <n v="0"/>
  </r>
  <r>
    <x v="4"/>
    <x v="6"/>
    <x v="6"/>
    <x v="7"/>
    <n v="0"/>
    <n v="340"/>
    <n v="0"/>
    <n v="0"/>
    <n v="0"/>
    <n v="0"/>
    <n v="0"/>
    <n v="0"/>
    <n v="0"/>
  </r>
  <r>
    <x v="4"/>
    <x v="6"/>
    <x v="6"/>
    <x v="8"/>
    <n v="0.06"/>
    <n v="340"/>
    <n v="0"/>
    <n v="5.1000000000000004E-4"/>
    <n v="2.7999999999999998E-4"/>
    <n v="5.0000000000000002E-5"/>
    <n v="6.0000000000000002E-5"/>
    <n v="1.5299999999999999E-3"/>
    <n v="0"/>
  </r>
  <r>
    <x v="4"/>
    <x v="6"/>
    <x v="6"/>
    <x v="9"/>
    <n v="0"/>
    <n v="340"/>
    <n v="0"/>
    <n v="0"/>
    <n v="0"/>
    <n v="0"/>
    <n v="0"/>
    <n v="0"/>
    <n v="0"/>
  </r>
  <r>
    <x v="4"/>
    <x v="6"/>
    <x v="6"/>
    <x v="10"/>
    <n v="0"/>
    <n v="340"/>
    <n v="0"/>
    <n v="0"/>
    <n v="0"/>
    <n v="0"/>
    <n v="0"/>
    <n v="0"/>
    <n v="0"/>
  </r>
  <r>
    <x v="4"/>
    <x v="6"/>
    <x v="7"/>
    <x v="0"/>
    <n v="0"/>
    <n v="340"/>
    <n v="0"/>
    <n v="0"/>
    <n v="0"/>
    <n v="0"/>
    <n v="0"/>
    <n v="0"/>
    <n v="0"/>
  </r>
  <r>
    <x v="4"/>
    <x v="6"/>
    <x v="7"/>
    <x v="1"/>
    <n v="0"/>
    <n v="340"/>
    <n v="0"/>
    <n v="1.0000000000000001E-5"/>
    <n v="0"/>
    <n v="0"/>
    <n v="0"/>
    <n v="2.0000000000000002E-5"/>
    <n v="0"/>
  </r>
  <r>
    <x v="4"/>
    <x v="6"/>
    <x v="7"/>
    <x v="2"/>
    <n v="0"/>
    <n v="340"/>
    <n v="0"/>
    <n v="0"/>
    <n v="0"/>
    <n v="0"/>
    <n v="0"/>
    <n v="0"/>
    <n v="0"/>
  </r>
  <r>
    <x v="4"/>
    <x v="6"/>
    <x v="7"/>
    <x v="3"/>
    <n v="0"/>
    <n v="340"/>
    <n v="0"/>
    <n v="0"/>
    <n v="0"/>
    <n v="0"/>
    <n v="0"/>
    <n v="0"/>
    <n v="0"/>
  </r>
  <r>
    <x v="4"/>
    <x v="6"/>
    <x v="7"/>
    <x v="4"/>
    <n v="0"/>
    <n v="340"/>
    <n v="0"/>
    <n v="0"/>
    <n v="0"/>
    <n v="0"/>
    <n v="0"/>
    <n v="0"/>
    <n v="0"/>
  </r>
  <r>
    <x v="4"/>
    <x v="6"/>
    <x v="7"/>
    <x v="5"/>
    <n v="0"/>
    <n v="340"/>
    <n v="0"/>
    <n v="0"/>
    <n v="0"/>
    <n v="0"/>
    <n v="0"/>
    <n v="0"/>
    <n v="0"/>
  </r>
  <r>
    <x v="4"/>
    <x v="6"/>
    <x v="7"/>
    <x v="6"/>
    <n v="0.01"/>
    <n v="340"/>
    <n v="0"/>
    <n v="6.9999999999999994E-5"/>
    <n v="1.0000000000000001E-5"/>
    <n v="1.0000000000000001E-5"/>
    <n v="6.0000000000000002E-5"/>
    <n v="2.0000000000000001E-4"/>
    <n v="0"/>
  </r>
  <r>
    <x v="4"/>
    <x v="6"/>
    <x v="7"/>
    <x v="7"/>
    <n v="0"/>
    <n v="340"/>
    <n v="0"/>
    <n v="0"/>
    <n v="0"/>
    <n v="0"/>
    <n v="0"/>
    <n v="0"/>
    <n v="0"/>
  </r>
  <r>
    <x v="4"/>
    <x v="6"/>
    <x v="7"/>
    <x v="8"/>
    <n v="0"/>
    <n v="340"/>
    <n v="0"/>
    <n v="0"/>
    <n v="0"/>
    <n v="0"/>
    <n v="0"/>
    <n v="0"/>
    <n v="0"/>
  </r>
  <r>
    <x v="4"/>
    <x v="6"/>
    <x v="7"/>
    <x v="9"/>
    <n v="0"/>
    <n v="340"/>
    <n v="0"/>
    <n v="0"/>
    <n v="0"/>
    <n v="0"/>
    <n v="0"/>
    <n v="0"/>
    <n v="0"/>
  </r>
  <r>
    <x v="4"/>
    <x v="6"/>
    <x v="7"/>
    <x v="10"/>
    <n v="0"/>
    <n v="340"/>
    <n v="0"/>
    <n v="0"/>
    <n v="0"/>
    <n v="0"/>
    <n v="0"/>
    <n v="0"/>
    <n v="0"/>
  </r>
  <r>
    <x v="4"/>
    <x v="6"/>
    <x v="8"/>
    <x v="0"/>
    <n v="0"/>
    <n v="340"/>
    <n v="0"/>
    <n v="0"/>
    <n v="0"/>
    <n v="0"/>
    <n v="0"/>
    <n v="0"/>
    <n v="0"/>
  </r>
  <r>
    <x v="4"/>
    <x v="6"/>
    <x v="8"/>
    <x v="1"/>
    <n v="2.36"/>
    <n v="340"/>
    <n v="0"/>
    <n v="1.9560000000000001E-2"/>
    <n v="1.6570000000000001E-2"/>
    <n v="4.2000000000000002E-4"/>
    <n v="1.49E-3"/>
    <n v="5.9180000000000003E-2"/>
    <n v="0"/>
  </r>
  <r>
    <x v="4"/>
    <x v="6"/>
    <x v="8"/>
    <x v="2"/>
    <n v="0"/>
    <n v="340"/>
    <n v="0"/>
    <n v="0"/>
    <n v="0"/>
    <n v="0"/>
    <n v="0"/>
    <n v="0"/>
    <n v="0"/>
  </r>
  <r>
    <x v="4"/>
    <x v="6"/>
    <x v="8"/>
    <x v="3"/>
    <n v="0"/>
    <n v="340"/>
    <n v="0"/>
    <n v="0"/>
    <n v="0"/>
    <n v="0"/>
    <n v="0"/>
    <n v="0"/>
    <n v="0"/>
  </r>
  <r>
    <x v="4"/>
    <x v="6"/>
    <x v="8"/>
    <x v="4"/>
    <n v="0"/>
    <n v="340"/>
    <n v="0"/>
    <n v="4.0000000000000003E-5"/>
    <n v="0"/>
    <n v="5.0000000000000002E-5"/>
    <n v="1.0000000000000001E-5"/>
    <n v="1.2E-4"/>
    <n v="0"/>
  </r>
  <r>
    <x v="4"/>
    <x v="6"/>
    <x v="8"/>
    <x v="5"/>
    <n v="0"/>
    <n v="340"/>
    <n v="0"/>
    <n v="0"/>
    <n v="0"/>
    <n v="0"/>
    <n v="0"/>
    <n v="0"/>
    <n v="0"/>
  </r>
  <r>
    <x v="4"/>
    <x v="6"/>
    <x v="8"/>
    <x v="6"/>
    <n v="0.15"/>
    <n v="340"/>
    <n v="0"/>
    <n v="1.2099999999999999E-3"/>
    <n v="0"/>
    <n v="2.1000000000000001E-4"/>
    <n v="5.4000000000000001E-4"/>
    <n v="3.65E-3"/>
    <n v="0"/>
  </r>
  <r>
    <x v="4"/>
    <x v="6"/>
    <x v="8"/>
    <x v="7"/>
    <n v="0"/>
    <n v="340"/>
    <n v="0"/>
    <n v="0"/>
    <n v="0"/>
    <n v="0"/>
    <n v="0"/>
    <n v="0"/>
    <n v="0"/>
  </r>
  <r>
    <x v="4"/>
    <x v="6"/>
    <x v="8"/>
    <x v="8"/>
    <n v="0.01"/>
    <n v="340"/>
    <n v="0"/>
    <n v="6.9999999999999994E-5"/>
    <n v="0"/>
    <n v="1.0000000000000001E-5"/>
    <n v="1.0000000000000001E-5"/>
    <n v="2.3000000000000001E-4"/>
    <n v="0"/>
  </r>
  <r>
    <x v="4"/>
    <x v="6"/>
    <x v="8"/>
    <x v="9"/>
    <n v="0"/>
    <n v="340"/>
    <n v="0"/>
    <n v="0"/>
    <n v="0"/>
    <n v="0"/>
    <n v="0"/>
    <n v="0"/>
    <n v="0"/>
  </r>
  <r>
    <x v="4"/>
    <x v="6"/>
    <x v="8"/>
    <x v="10"/>
    <n v="1.45"/>
    <n v="340"/>
    <n v="0"/>
    <n v="1.2019999999999999E-2"/>
    <n v="6.3899999999999998E-3"/>
    <n v="1.8000000000000001E-4"/>
    <n v="9.5E-4"/>
    <n v="3.635E-2"/>
    <n v="0"/>
  </r>
  <r>
    <x v="4"/>
    <x v="7"/>
    <x v="0"/>
    <x v="0"/>
    <n v="0"/>
    <n v="340"/>
    <n v="0"/>
    <n v="0"/>
    <n v="0"/>
    <n v="0"/>
    <n v="0"/>
    <n v="0"/>
    <n v="0"/>
  </r>
  <r>
    <x v="4"/>
    <x v="7"/>
    <x v="0"/>
    <x v="1"/>
    <n v="13.69"/>
    <n v="340"/>
    <n v="0"/>
    <n v="0.11354"/>
    <n v="5.636E-2"/>
    <n v="8.3899999999999999E-3"/>
    <n v="1.3849999999999999E-2"/>
    <n v="0.34305999999999998"/>
    <n v="0"/>
  </r>
  <r>
    <x v="4"/>
    <x v="7"/>
    <x v="0"/>
    <x v="2"/>
    <n v="0"/>
    <n v="340"/>
    <n v="0"/>
    <n v="0"/>
    <n v="0"/>
    <n v="0"/>
    <n v="0"/>
    <n v="0"/>
    <n v="0"/>
  </r>
  <r>
    <x v="4"/>
    <x v="7"/>
    <x v="0"/>
    <x v="3"/>
    <n v="0"/>
    <n v="340"/>
    <n v="0"/>
    <n v="0"/>
    <n v="0"/>
    <n v="0"/>
    <n v="0"/>
    <n v="0"/>
    <n v="0"/>
  </r>
  <r>
    <x v="4"/>
    <x v="7"/>
    <x v="0"/>
    <x v="4"/>
    <n v="11.33"/>
    <n v="340"/>
    <n v="0"/>
    <n v="9.3149999999999997E-2"/>
    <n v="0"/>
    <n v="1.9189999999999999E-2"/>
    <n v="6.3619999999999996E-2"/>
    <n v="0.28101999999999999"/>
    <n v="0"/>
  </r>
  <r>
    <x v="4"/>
    <x v="7"/>
    <x v="0"/>
    <x v="5"/>
    <n v="0"/>
    <n v="340"/>
    <n v="0"/>
    <n v="0"/>
    <n v="0"/>
    <n v="0"/>
    <n v="0"/>
    <n v="0"/>
    <n v="0"/>
  </r>
  <r>
    <x v="4"/>
    <x v="7"/>
    <x v="0"/>
    <x v="6"/>
    <n v="0"/>
    <n v="340"/>
    <n v="0"/>
    <n v="0"/>
    <n v="0"/>
    <n v="0"/>
    <n v="0"/>
    <n v="0"/>
    <n v="0"/>
  </r>
  <r>
    <x v="4"/>
    <x v="7"/>
    <x v="0"/>
    <x v="7"/>
    <n v="0"/>
    <n v="340"/>
    <n v="0"/>
    <n v="0"/>
    <n v="0"/>
    <n v="0"/>
    <n v="0"/>
    <n v="0"/>
    <n v="0"/>
  </r>
  <r>
    <x v="4"/>
    <x v="7"/>
    <x v="0"/>
    <x v="8"/>
    <n v="0"/>
    <n v="340"/>
    <n v="0"/>
    <n v="0"/>
    <n v="0"/>
    <n v="0"/>
    <n v="0"/>
    <n v="0"/>
    <n v="0"/>
  </r>
  <r>
    <x v="4"/>
    <x v="7"/>
    <x v="0"/>
    <x v="9"/>
    <n v="0"/>
    <n v="340"/>
    <n v="0"/>
    <n v="0"/>
    <n v="0"/>
    <n v="0"/>
    <n v="0"/>
    <n v="0"/>
    <n v="0"/>
  </r>
  <r>
    <x v="4"/>
    <x v="7"/>
    <x v="0"/>
    <x v="10"/>
    <n v="9.11"/>
    <n v="340"/>
    <n v="0"/>
    <n v="7.4319999999999997E-2"/>
    <n v="4.4310000000000002E-2"/>
    <n v="6.0999999999999997E-4"/>
    <n v="1.289E-2"/>
    <n v="0.22367000000000001"/>
    <n v="0"/>
  </r>
  <r>
    <x v="4"/>
    <x v="7"/>
    <x v="1"/>
    <x v="0"/>
    <n v="0"/>
    <n v="340"/>
    <n v="0"/>
    <n v="0"/>
    <n v="0"/>
    <n v="0"/>
    <n v="0"/>
    <n v="0"/>
    <n v="0"/>
  </r>
  <r>
    <x v="4"/>
    <x v="7"/>
    <x v="1"/>
    <x v="1"/>
    <n v="3.89"/>
    <n v="340"/>
    <n v="0"/>
    <n v="3.1940000000000003E-2"/>
    <n v="1.525E-2"/>
    <n v="3.1099999999999999E-3"/>
    <n v="1.848E-2"/>
    <n v="9.6339999999999995E-2"/>
    <n v="0"/>
  </r>
  <r>
    <x v="4"/>
    <x v="7"/>
    <x v="1"/>
    <x v="2"/>
    <n v="0"/>
    <n v="340"/>
    <n v="0"/>
    <n v="0"/>
    <n v="0"/>
    <n v="0"/>
    <n v="0"/>
    <n v="0"/>
    <n v="0"/>
  </r>
  <r>
    <x v="4"/>
    <x v="7"/>
    <x v="1"/>
    <x v="3"/>
    <n v="0"/>
    <n v="340"/>
    <n v="0"/>
    <n v="0"/>
    <n v="0"/>
    <n v="0"/>
    <n v="0"/>
    <n v="0"/>
    <n v="0"/>
  </r>
  <r>
    <x v="4"/>
    <x v="7"/>
    <x v="1"/>
    <x v="4"/>
    <n v="2.33"/>
    <n v="340"/>
    <n v="0"/>
    <n v="1.9369999999999998E-2"/>
    <n v="3.2000000000000003E-4"/>
    <n v="2.3990000000000001E-2"/>
    <n v="6.3200000000000001E-3"/>
    <n v="5.8560000000000001E-2"/>
    <n v="0"/>
  </r>
  <r>
    <x v="4"/>
    <x v="7"/>
    <x v="1"/>
    <x v="5"/>
    <n v="18.489999999999998"/>
    <n v="340"/>
    <n v="0"/>
    <n v="0.15406"/>
    <n v="6.0589999999999998E-2"/>
    <n v="8.0149999999999999E-2"/>
    <n v="2.7199999999999998E-2"/>
    <n v="0.46523999999999999"/>
    <n v="0"/>
  </r>
  <r>
    <x v="4"/>
    <x v="7"/>
    <x v="1"/>
    <x v="6"/>
    <n v="0.01"/>
    <n v="340"/>
    <n v="0"/>
    <n v="6.9999999999999994E-5"/>
    <n v="0"/>
    <n v="1.0000000000000001E-5"/>
    <n v="2.0000000000000002E-5"/>
    <n v="2.1000000000000001E-4"/>
    <n v="0"/>
  </r>
  <r>
    <x v="4"/>
    <x v="7"/>
    <x v="1"/>
    <x v="7"/>
    <n v="0"/>
    <n v="340"/>
    <n v="0"/>
    <n v="0"/>
    <n v="0"/>
    <n v="0"/>
    <n v="0"/>
    <n v="0"/>
    <n v="0"/>
  </r>
  <r>
    <x v="4"/>
    <x v="7"/>
    <x v="1"/>
    <x v="8"/>
    <n v="6.85"/>
    <n v="299.99"/>
    <n v="3"/>
    <n v="5.7520000000000002E-2"/>
    <n v="2.8639999999999999E-2"/>
    <n v="2.3959999999999999E-2"/>
    <n v="1.325E-2"/>
    <n v="0.17408000000000001"/>
    <n v="6.0800000000000003E-3"/>
  </r>
  <r>
    <x v="4"/>
    <x v="7"/>
    <x v="1"/>
    <x v="9"/>
    <n v="0"/>
    <n v="340"/>
    <n v="0"/>
    <n v="0"/>
    <n v="0"/>
    <n v="0"/>
    <n v="0"/>
    <n v="0"/>
    <n v="0"/>
  </r>
  <r>
    <x v="4"/>
    <x v="7"/>
    <x v="1"/>
    <x v="10"/>
    <n v="0.83"/>
    <n v="340"/>
    <n v="0"/>
    <n v="6.8900000000000003E-3"/>
    <n v="3.62E-3"/>
    <n v="2.2000000000000001E-4"/>
    <n v="1.75E-3"/>
    <n v="2.0840000000000001E-2"/>
    <n v="0"/>
  </r>
  <r>
    <x v="4"/>
    <x v="7"/>
    <x v="2"/>
    <x v="0"/>
    <n v="0"/>
    <n v="340"/>
    <n v="0"/>
    <n v="0"/>
    <n v="0"/>
    <n v="0"/>
    <n v="0"/>
    <n v="0"/>
    <n v="0"/>
  </r>
  <r>
    <x v="4"/>
    <x v="7"/>
    <x v="2"/>
    <x v="1"/>
    <n v="0.37"/>
    <n v="340"/>
    <n v="0"/>
    <n v="2.96E-3"/>
    <n v="1.3600000000000001E-3"/>
    <n v="3.6000000000000002E-4"/>
    <n v="2.0500000000000002E-3"/>
    <n v="8.8699999999999994E-3"/>
    <n v="0"/>
  </r>
  <r>
    <x v="4"/>
    <x v="7"/>
    <x v="2"/>
    <x v="2"/>
    <n v="0"/>
    <n v="340"/>
    <n v="0"/>
    <n v="0"/>
    <n v="0"/>
    <n v="0"/>
    <n v="0"/>
    <n v="0"/>
    <n v="0"/>
  </r>
  <r>
    <x v="4"/>
    <x v="7"/>
    <x v="2"/>
    <x v="3"/>
    <n v="0"/>
    <n v="340"/>
    <n v="0"/>
    <n v="0"/>
    <n v="0"/>
    <n v="0"/>
    <n v="0"/>
    <n v="0"/>
    <n v="0"/>
  </r>
  <r>
    <x v="4"/>
    <x v="7"/>
    <x v="2"/>
    <x v="4"/>
    <n v="0.05"/>
    <n v="340"/>
    <n v="0"/>
    <n v="4.2999999999999999E-4"/>
    <n v="0"/>
    <n v="6.8000000000000005E-4"/>
    <n v="0"/>
    <n v="1.2999999999999999E-3"/>
    <n v="0"/>
  </r>
  <r>
    <x v="4"/>
    <x v="7"/>
    <x v="2"/>
    <x v="5"/>
    <n v="0"/>
    <n v="340"/>
    <n v="0"/>
    <n v="0"/>
    <n v="0"/>
    <n v="0"/>
    <n v="0"/>
    <n v="0"/>
    <n v="0"/>
  </r>
  <r>
    <x v="4"/>
    <x v="7"/>
    <x v="2"/>
    <x v="6"/>
    <n v="0.05"/>
    <n v="340"/>
    <n v="0"/>
    <n v="3.8999999999999999E-4"/>
    <n v="4.0000000000000003E-5"/>
    <n v="2.0000000000000002E-5"/>
    <n v="2.7E-4"/>
    <n v="1.1800000000000001E-3"/>
    <n v="0"/>
  </r>
  <r>
    <x v="4"/>
    <x v="7"/>
    <x v="2"/>
    <x v="7"/>
    <n v="0"/>
    <n v="340"/>
    <n v="0"/>
    <n v="0"/>
    <n v="0"/>
    <n v="0"/>
    <n v="0"/>
    <n v="0"/>
    <n v="0"/>
  </r>
  <r>
    <x v="4"/>
    <x v="7"/>
    <x v="2"/>
    <x v="8"/>
    <n v="0"/>
    <n v="340"/>
    <n v="0"/>
    <n v="0"/>
    <n v="0"/>
    <n v="0"/>
    <n v="0"/>
    <n v="0"/>
    <n v="0"/>
  </r>
  <r>
    <x v="4"/>
    <x v="7"/>
    <x v="2"/>
    <x v="9"/>
    <n v="0"/>
    <n v="340"/>
    <n v="0"/>
    <n v="0"/>
    <n v="0"/>
    <n v="0"/>
    <n v="0"/>
    <n v="0"/>
    <n v="0"/>
  </r>
  <r>
    <x v="4"/>
    <x v="7"/>
    <x v="2"/>
    <x v="10"/>
    <n v="0.88"/>
    <n v="340"/>
    <n v="0"/>
    <n v="7.2899999999999996E-3"/>
    <n v="3.6600000000000001E-3"/>
    <n v="2.0000000000000001E-4"/>
    <n v="1.6999999999999999E-3"/>
    <n v="2.205E-2"/>
    <n v="0"/>
  </r>
  <r>
    <x v="4"/>
    <x v="7"/>
    <x v="3"/>
    <x v="0"/>
    <n v="0"/>
    <n v="340"/>
    <n v="0"/>
    <n v="0"/>
    <n v="0"/>
    <n v="0"/>
    <n v="0"/>
    <n v="0"/>
    <n v="0"/>
  </r>
  <r>
    <x v="4"/>
    <x v="7"/>
    <x v="3"/>
    <x v="1"/>
    <n v="3.48"/>
    <n v="340"/>
    <n v="0"/>
    <n v="2.8830000000000001E-2"/>
    <n v="1.481E-2"/>
    <n v="1.17E-3"/>
    <n v="1.068E-2"/>
    <n v="8.7069999999999995E-2"/>
    <n v="0"/>
  </r>
  <r>
    <x v="4"/>
    <x v="7"/>
    <x v="3"/>
    <x v="2"/>
    <n v="0"/>
    <n v="340"/>
    <n v="0"/>
    <n v="0"/>
    <n v="0"/>
    <n v="0"/>
    <n v="0"/>
    <n v="0"/>
    <n v="0"/>
  </r>
  <r>
    <x v="4"/>
    <x v="7"/>
    <x v="3"/>
    <x v="3"/>
    <n v="0"/>
    <n v="340"/>
    <n v="0"/>
    <n v="0"/>
    <n v="0"/>
    <n v="0"/>
    <n v="0"/>
    <n v="0"/>
    <n v="0"/>
  </r>
  <r>
    <x v="4"/>
    <x v="7"/>
    <x v="3"/>
    <x v="4"/>
    <n v="0.17"/>
    <n v="340"/>
    <n v="0"/>
    <n v="1.25E-3"/>
    <n v="-2.0000000000000002E-5"/>
    <n v="8.5999999999999998E-4"/>
    <n v="9.8999999999999999E-4"/>
    <n v="3.6900000000000001E-3"/>
    <n v="0"/>
  </r>
  <r>
    <x v="4"/>
    <x v="7"/>
    <x v="3"/>
    <x v="5"/>
    <n v="0"/>
    <n v="340"/>
    <n v="0"/>
    <n v="0"/>
    <n v="0"/>
    <n v="0"/>
    <n v="0"/>
    <n v="0"/>
    <n v="0"/>
  </r>
  <r>
    <x v="4"/>
    <x v="7"/>
    <x v="3"/>
    <x v="6"/>
    <n v="0.24"/>
    <n v="340"/>
    <n v="0"/>
    <n v="1.9400000000000001E-3"/>
    <n v="4.0000000000000003E-5"/>
    <n v="1.1E-4"/>
    <n v="1.6100000000000001E-3"/>
    <n v="5.8599999999999998E-3"/>
    <n v="0"/>
  </r>
  <r>
    <x v="4"/>
    <x v="7"/>
    <x v="3"/>
    <x v="7"/>
    <n v="0"/>
    <n v="340"/>
    <n v="0"/>
    <n v="0"/>
    <n v="0"/>
    <n v="0"/>
    <n v="0"/>
    <n v="0"/>
    <n v="0"/>
  </r>
  <r>
    <x v="4"/>
    <x v="7"/>
    <x v="3"/>
    <x v="8"/>
    <n v="0.01"/>
    <n v="340"/>
    <n v="0"/>
    <n v="8.0000000000000007E-5"/>
    <n v="6.0000000000000002E-5"/>
    <n v="0"/>
    <n v="1.0000000000000001E-5"/>
    <n v="2.4000000000000001E-4"/>
    <n v="0"/>
  </r>
  <r>
    <x v="4"/>
    <x v="7"/>
    <x v="3"/>
    <x v="9"/>
    <n v="0"/>
    <n v="340"/>
    <n v="0"/>
    <n v="0"/>
    <n v="0"/>
    <n v="0"/>
    <n v="0"/>
    <n v="0"/>
    <n v="0"/>
  </r>
  <r>
    <x v="4"/>
    <x v="7"/>
    <x v="3"/>
    <x v="10"/>
    <n v="0.01"/>
    <n v="340"/>
    <n v="0"/>
    <n v="1E-4"/>
    <n v="8.0000000000000007E-5"/>
    <n v="0"/>
    <n v="1.0000000000000001E-5"/>
    <n v="2.9999999999999997E-4"/>
    <n v="0"/>
  </r>
  <r>
    <x v="4"/>
    <x v="7"/>
    <x v="4"/>
    <x v="0"/>
    <n v="0.43"/>
    <n v="340"/>
    <n v="0"/>
    <n v="3.5799999999999998E-3"/>
    <n v="1.9300000000000001E-3"/>
    <n v="9.0000000000000006E-5"/>
    <n v="8.8999999999999995E-4"/>
    <n v="1.0829999999999999E-2"/>
    <n v="0"/>
  </r>
  <r>
    <x v="4"/>
    <x v="7"/>
    <x v="4"/>
    <x v="1"/>
    <n v="0.18"/>
    <n v="340"/>
    <n v="0"/>
    <n v="1.49E-3"/>
    <n v="7.6000000000000004E-4"/>
    <n v="1E-4"/>
    <n v="1E-4"/>
    <n v="4.4900000000000001E-3"/>
    <n v="0"/>
  </r>
  <r>
    <x v="4"/>
    <x v="7"/>
    <x v="4"/>
    <x v="2"/>
    <n v="0"/>
    <n v="340"/>
    <n v="0"/>
    <n v="0"/>
    <n v="0"/>
    <n v="0"/>
    <n v="0"/>
    <n v="0"/>
    <n v="0"/>
  </r>
  <r>
    <x v="4"/>
    <x v="7"/>
    <x v="4"/>
    <x v="3"/>
    <n v="0"/>
    <n v="340"/>
    <n v="0"/>
    <n v="0"/>
    <n v="0"/>
    <n v="0"/>
    <n v="0"/>
    <n v="0"/>
    <n v="0"/>
  </r>
  <r>
    <x v="4"/>
    <x v="7"/>
    <x v="4"/>
    <x v="4"/>
    <n v="0.05"/>
    <n v="340"/>
    <n v="0"/>
    <n v="4.0000000000000002E-4"/>
    <n v="2.0000000000000002E-5"/>
    <n v="4.8000000000000001E-4"/>
    <n v="6.0000000000000002E-5"/>
    <n v="1.1999999999999999E-3"/>
    <n v="0"/>
  </r>
  <r>
    <x v="4"/>
    <x v="7"/>
    <x v="4"/>
    <x v="5"/>
    <n v="0"/>
    <n v="340"/>
    <n v="0"/>
    <n v="0"/>
    <n v="0"/>
    <n v="0"/>
    <n v="0"/>
    <n v="0"/>
    <n v="0"/>
  </r>
  <r>
    <x v="4"/>
    <x v="7"/>
    <x v="4"/>
    <x v="6"/>
    <n v="17.920000000000002"/>
    <n v="340"/>
    <n v="0"/>
    <n v="0.14953"/>
    <n v="8.0999999999999996E-3"/>
    <n v="1.5299999999999999E-3"/>
    <n v="2.358E-2"/>
    <n v="0.45235999999999998"/>
    <n v="0"/>
  </r>
  <r>
    <x v="4"/>
    <x v="7"/>
    <x v="4"/>
    <x v="7"/>
    <n v="0"/>
    <n v="340"/>
    <n v="0"/>
    <n v="0"/>
    <n v="0"/>
    <n v="0"/>
    <n v="0"/>
    <n v="0"/>
    <n v="0"/>
  </r>
  <r>
    <x v="4"/>
    <x v="7"/>
    <x v="4"/>
    <x v="8"/>
    <n v="0.06"/>
    <n v="340"/>
    <n v="0"/>
    <n v="4.8000000000000001E-4"/>
    <n v="2.5000000000000001E-4"/>
    <n v="6.9999999999999994E-5"/>
    <n v="5.0000000000000002E-5"/>
    <n v="1.4499999999999999E-3"/>
    <n v="0"/>
  </r>
  <r>
    <x v="4"/>
    <x v="7"/>
    <x v="4"/>
    <x v="9"/>
    <n v="0"/>
    <n v="340"/>
    <n v="0"/>
    <n v="0"/>
    <n v="0"/>
    <n v="0"/>
    <n v="0"/>
    <n v="0"/>
    <n v="0"/>
  </r>
  <r>
    <x v="4"/>
    <x v="7"/>
    <x v="4"/>
    <x v="10"/>
    <n v="0.31"/>
    <n v="340"/>
    <n v="0"/>
    <n v="2.5699999999999998E-3"/>
    <n v="1.1100000000000001E-3"/>
    <n v="4.0000000000000003E-5"/>
    <n v="3.1E-4"/>
    <n v="7.77E-3"/>
    <n v="0"/>
  </r>
  <r>
    <x v="4"/>
    <x v="7"/>
    <x v="5"/>
    <x v="0"/>
    <n v="0"/>
    <n v="340"/>
    <n v="0"/>
    <n v="0"/>
    <n v="0"/>
    <n v="0"/>
    <n v="0"/>
    <n v="0"/>
    <n v="0"/>
  </r>
  <r>
    <x v="4"/>
    <x v="7"/>
    <x v="5"/>
    <x v="1"/>
    <n v="0.01"/>
    <n v="340"/>
    <n v="0"/>
    <n v="6.9999999999999994E-5"/>
    <n v="3.0000000000000001E-5"/>
    <n v="0"/>
    <n v="1.0000000000000001E-5"/>
    <n v="2.0000000000000001E-4"/>
    <n v="0"/>
  </r>
  <r>
    <x v="4"/>
    <x v="7"/>
    <x v="5"/>
    <x v="2"/>
    <n v="0"/>
    <n v="340"/>
    <n v="0"/>
    <n v="0"/>
    <n v="0"/>
    <n v="0"/>
    <n v="0"/>
    <n v="0"/>
    <n v="0"/>
  </r>
  <r>
    <x v="4"/>
    <x v="7"/>
    <x v="5"/>
    <x v="3"/>
    <n v="0"/>
    <n v="340"/>
    <n v="0"/>
    <n v="0"/>
    <n v="0"/>
    <n v="0"/>
    <n v="0"/>
    <n v="0"/>
    <n v="0"/>
  </r>
  <r>
    <x v="4"/>
    <x v="7"/>
    <x v="5"/>
    <x v="4"/>
    <n v="0"/>
    <n v="340"/>
    <n v="0"/>
    <n v="0"/>
    <n v="0"/>
    <n v="0"/>
    <n v="0"/>
    <n v="0"/>
    <n v="0"/>
  </r>
  <r>
    <x v="4"/>
    <x v="7"/>
    <x v="5"/>
    <x v="5"/>
    <n v="0"/>
    <n v="340"/>
    <n v="0"/>
    <n v="0"/>
    <n v="0"/>
    <n v="0"/>
    <n v="0"/>
    <n v="0"/>
    <n v="0"/>
  </r>
  <r>
    <x v="4"/>
    <x v="7"/>
    <x v="5"/>
    <x v="6"/>
    <n v="0"/>
    <n v="340"/>
    <n v="0"/>
    <n v="0"/>
    <n v="0"/>
    <n v="0"/>
    <n v="0"/>
    <n v="0"/>
    <n v="0"/>
  </r>
  <r>
    <x v="4"/>
    <x v="7"/>
    <x v="5"/>
    <x v="7"/>
    <n v="0"/>
    <n v="340"/>
    <n v="0"/>
    <n v="0"/>
    <n v="0"/>
    <n v="0"/>
    <n v="0"/>
    <n v="0"/>
    <n v="0"/>
  </r>
  <r>
    <x v="4"/>
    <x v="7"/>
    <x v="5"/>
    <x v="8"/>
    <n v="0"/>
    <n v="340"/>
    <n v="0"/>
    <n v="0"/>
    <n v="0"/>
    <n v="0"/>
    <n v="0"/>
    <n v="0"/>
    <n v="0"/>
  </r>
  <r>
    <x v="4"/>
    <x v="7"/>
    <x v="5"/>
    <x v="9"/>
    <n v="0"/>
    <n v="340"/>
    <n v="0"/>
    <n v="0"/>
    <n v="0"/>
    <n v="0"/>
    <n v="0"/>
    <n v="0"/>
    <n v="0"/>
  </r>
  <r>
    <x v="4"/>
    <x v="7"/>
    <x v="5"/>
    <x v="10"/>
    <n v="0"/>
    <n v="340"/>
    <n v="0"/>
    <n v="0"/>
    <n v="0"/>
    <n v="0"/>
    <n v="0"/>
    <n v="0"/>
    <n v="0"/>
  </r>
  <r>
    <x v="4"/>
    <x v="7"/>
    <x v="6"/>
    <x v="0"/>
    <n v="0"/>
    <n v="340"/>
    <n v="0"/>
    <n v="0"/>
    <n v="0"/>
    <n v="0"/>
    <n v="0"/>
    <n v="0"/>
    <n v="0"/>
  </r>
  <r>
    <x v="4"/>
    <x v="7"/>
    <x v="6"/>
    <x v="1"/>
    <n v="0.02"/>
    <n v="340"/>
    <n v="0"/>
    <n v="1.9000000000000001E-4"/>
    <n v="1.2E-4"/>
    <n v="1.0000000000000001E-5"/>
    <n v="1.0000000000000001E-5"/>
    <n v="5.5999999999999995E-4"/>
    <n v="0"/>
  </r>
  <r>
    <x v="4"/>
    <x v="7"/>
    <x v="6"/>
    <x v="2"/>
    <n v="0"/>
    <n v="340"/>
    <n v="0"/>
    <n v="0"/>
    <n v="0"/>
    <n v="0"/>
    <n v="0"/>
    <n v="0"/>
    <n v="0"/>
  </r>
  <r>
    <x v="4"/>
    <x v="7"/>
    <x v="6"/>
    <x v="3"/>
    <n v="0"/>
    <n v="340"/>
    <n v="0"/>
    <n v="0"/>
    <n v="0"/>
    <n v="0"/>
    <n v="0"/>
    <n v="0"/>
    <n v="0"/>
  </r>
  <r>
    <x v="4"/>
    <x v="7"/>
    <x v="6"/>
    <x v="4"/>
    <n v="0.06"/>
    <n v="340"/>
    <n v="0"/>
    <n v="5.2999999999999998E-4"/>
    <n v="0"/>
    <n v="5.6999999999999998E-4"/>
    <n v="1.6000000000000001E-4"/>
    <n v="1.6000000000000001E-3"/>
    <n v="0"/>
  </r>
  <r>
    <x v="4"/>
    <x v="7"/>
    <x v="6"/>
    <x v="5"/>
    <n v="0"/>
    <n v="340"/>
    <n v="0"/>
    <n v="0"/>
    <n v="0"/>
    <n v="0"/>
    <n v="0"/>
    <n v="0"/>
    <n v="0"/>
  </r>
  <r>
    <x v="4"/>
    <x v="7"/>
    <x v="6"/>
    <x v="6"/>
    <n v="0.17"/>
    <n v="340"/>
    <n v="0"/>
    <n v="1.3799999999999999E-3"/>
    <n v="0"/>
    <n v="6.0000000000000002E-5"/>
    <n v="5.6999999999999998E-4"/>
    <n v="4.1700000000000001E-3"/>
    <n v="0"/>
  </r>
  <r>
    <x v="4"/>
    <x v="7"/>
    <x v="6"/>
    <x v="7"/>
    <n v="0"/>
    <n v="340"/>
    <n v="0"/>
    <n v="0"/>
    <n v="0"/>
    <n v="0"/>
    <n v="0"/>
    <n v="0"/>
    <n v="0"/>
  </r>
  <r>
    <x v="4"/>
    <x v="7"/>
    <x v="6"/>
    <x v="8"/>
    <n v="0.06"/>
    <n v="340"/>
    <n v="0"/>
    <n v="5.1000000000000004E-4"/>
    <n v="2.7999999999999998E-4"/>
    <n v="5.0000000000000002E-5"/>
    <n v="6.0000000000000002E-5"/>
    <n v="1.5299999999999999E-3"/>
    <n v="0"/>
  </r>
  <r>
    <x v="4"/>
    <x v="7"/>
    <x v="6"/>
    <x v="9"/>
    <n v="0"/>
    <n v="340"/>
    <n v="0"/>
    <n v="0"/>
    <n v="0"/>
    <n v="0"/>
    <n v="0"/>
    <n v="0"/>
    <n v="0"/>
  </r>
  <r>
    <x v="4"/>
    <x v="7"/>
    <x v="6"/>
    <x v="10"/>
    <n v="0"/>
    <n v="340"/>
    <n v="0"/>
    <n v="0"/>
    <n v="0"/>
    <n v="0"/>
    <n v="0"/>
    <n v="0"/>
    <n v="0"/>
  </r>
  <r>
    <x v="4"/>
    <x v="7"/>
    <x v="7"/>
    <x v="0"/>
    <n v="0"/>
    <n v="340"/>
    <n v="0"/>
    <n v="0"/>
    <n v="0"/>
    <n v="0"/>
    <n v="0"/>
    <n v="0"/>
    <n v="0"/>
  </r>
  <r>
    <x v="4"/>
    <x v="7"/>
    <x v="7"/>
    <x v="1"/>
    <n v="0"/>
    <n v="340"/>
    <n v="0"/>
    <n v="1.0000000000000001E-5"/>
    <n v="0"/>
    <n v="0"/>
    <n v="0"/>
    <n v="2.0000000000000002E-5"/>
    <n v="0"/>
  </r>
  <r>
    <x v="4"/>
    <x v="7"/>
    <x v="7"/>
    <x v="2"/>
    <n v="0"/>
    <n v="340"/>
    <n v="0"/>
    <n v="0"/>
    <n v="0"/>
    <n v="0"/>
    <n v="0"/>
    <n v="0"/>
    <n v="0"/>
  </r>
  <r>
    <x v="4"/>
    <x v="7"/>
    <x v="7"/>
    <x v="3"/>
    <n v="0"/>
    <n v="340"/>
    <n v="0"/>
    <n v="0"/>
    <n v="0"/>
    <n v="0"/>
    <n v="0"/>
    <n v="0"/>
    <n v="0"/>
  </r>
  <r>
    <x v="4"/>
    <x v="7"/>
    <x v="7"/>
    <x v="4"/>
    <n v="0"/>
    <n v="340"/>
    <n v="0"/>
    <n v="0"/>
    <n v="0"/>
    <n v="0"/>
    <n v="0"/>
    <n v="0"/>
    <n v="0"/>
  </r>
  <r>
    <x v="4"/>
    <x v="7"/>
    <x v="7"/>
    <x v="5"/>
    <n v="0"/>
    <n v="340"/>
    <n v="0"/>
    <n v="0"/>
    <n v="0"/>
    <n v="0"/>
    <n v="0"/>
    <n v="0"/>
    <n v="0"/>
  </r>
  <r>
    <x v="4"/>
    <x v="7"/>
    <x v="7"/>
    <x v="6"/>
    <n v="0.01"/>
    <n v="340"/>
    <n v="0"/>
    <n v="6.9999999999999994E-5"/>
    <n v="1.0000000000000001E-5"/>
    <n v="1.0000000000000001E-5"/>
    <n v="6.0000000000000002E-5"/>
    <n v="2.0000000000000001E-4"/>
    <n v="0"/>
  </r>
  <r>
    <x v="4"/>
    <x v="7"/>
    <x v="7"/>
    <x v="7"/>
    <n v="0"/>
    <n v="340"/>
    <n v="0"/>
    <n v="0"/>
    <n v="0"/>
    <n v="0"/>
    <n v="0"/>
    <n v="0"/>
    <n v="0"/>
  </r>
  <r>
    <x v="4"/>
    <x v="7"/>
    <x v="7"/>
    <x v="8"/>
    <n v="0"/>
    <n v="340"/>
    <n v="0"/>
    <n v="0"/>
    <n v="0"/>
    <n v="0"/>
    <n v="0"/>
    <n v="0"/>
    <n v="0"/>
  </r>
  <r>
    <x v="4"/>
    <x v="7"/>
    <x v="7"/>
    <x v="9"/>
    <n v="0"/>
    <n v="340"/>
    <n v="0"/>
    <n v="0"/>
    <n v="0"/>
    <n v="0"/>
    <n v="0"/>
    <n v="0"/>
    <n v="0"/>
  </r>
  <r>
    <x v="4"/>
    <x v="7"/>
    <x v="7"/>
    <x v="10"/>
    <n v="0"/>
    <n v="340"/>
    <n v="0"/>
    <n v="0"/>
    <n v="0"/>
    <n v="0"/>
    <n v="0"/>
    <n v="0"/>
    <n v="0"/>
  </r>
  <r>
    <x v="4"/>
    <x v="7"/>
    <x v="8"/>
    <x v="0"/>
    <n v="0"/>
    <n v="340"/>
    <n v="0"/>
    <n v="0"/>
    <n v="0"/>
    <n v="0"/>
    <n v="0"/>
    <n v="0"/>
    <n v="0"/>
  </r>
  <r>
    <x v="4"/>
    <x v="7"/>
    <x v="8"/>
    <x v="1"/>
    <n v="2.36"/>
    <n v="340"/>
    <n v="0"/>
    <n v="1.9560000000000001E-2"/>
    <n v="1.6570000000000001E-2"/>
    <n v="4.2000000000000002E-4"/>
    <n v="1.49E-3"/>
    <n v="5.9180000000000003E-2"/>
    <n v="0"/>
  </r>
  <r>
    <x v="4"/>
    <x v="7"/>
    <x v="8"/>
    <x v="2"/>
    <n v="0"/>
    <n v="340"/>
    <n v="0"/>
    <n v="0"/>
    <n v="0"/>
    <n v="0"/>
    <n v="0"/>
    <n v="0"/>
    <n v="0"/>
  </r>
  <r>
    <x v="4"/>
    <x v="7"/>
    <x v="8"/>
    <x v="3"/>
    <n v="0"/>
    <n v="340"/>
    <n v="0"/>
    <n v="0"/>
    <n v="0"/>
    <n v="0"/>
    <n v="0"/>
    <n v="0"/>
    <n v="0"/>
  </r>
  <r>
    <x v="4"/>
    <x v="7"/>
    <x v="8"/>
    <x v="4"/>
    <n v="0"/>
    <n v="340"/>
    <n v="0"/>
    <n v="4.0000000000000003E-5"/>
    <n v="0"/>
    <n v="5.0000000000000002E-5"/>
    <n v="1.0000000000000001E-5"/>
    <n v="1.2E-4"/>
    <n v="0"/>
  </r>
  <r>
    <x v="4"/>
    <x v="7"/>
    <x v="8"/>
    <x v="5"/>
    <n v="0"/>
    <n v="340"/>
    <n v="0"/>
    <n v="0"/>
    <n v="0"/>
    <n v="0"/>
    <n v="0"/>
    <n v="0"/>
    <n v="0"/>
  </r>
  <r>
    <x v="4"/>
    <x v="7"/>
    <x v="8"/>
    <x v="6"/>
    <n v="0.15"/>
    <n v="340"/>
    <n v="0"/>
    <n v="1.2099999999999999E-3"/>
    <n v="0"/>
    <n v="2.1000000000000001E-4"/>
    <n v="5.4000000000000001E-4"/>
    <n v="3.65E-3"/>
    <n v="0"/>
  </r>
  <r>
    <x v="4"/>
    <x v="7"/>
    <x v="8"/>
    <x v="7"/>
    <n v="0"/>
    <n v="340"/>
    <n v="0"/>
    <n v="0"/>
    <n v="0"/>
    <n v="0"/>
    <n v="0"/>
    <n v="0"/>
    <n v="0"/>
  </r>
  <r>
    <x v="4"/>
    <x v="7"/>
    <x v="8"/>
    <x v="8"/>
    <n v="0.01"/>
    <n v="340"/>
    <n v="0"/>
    <n v="6.9999999999999994E-5"/>
    <n v="0"/>
    <n v="1.0000000000000001E-5"/>
    <n v="1.0000000000000001E-5"/>
    <n v="2.3000000000000001E-4"/>
    <n v="0"/>
  </r>
  <r>
    <x v="4"/>
    <x v="7"/>
    <x v="8"/>
    <x v="9"/>
    <n v="0"/>
    <n v="340"/>
    <n v="0"/>
    <n v="0"/>
    <n v="0"/>
    <n v="0"/>
    <n v="0"/>
    <n v="0"/>
    <n v="0"/>
  </r>
  <r>
    <x v="4"/>
    <x v="7"/>
    <x v="8"/>
    <x v="10"/>
    <n v="1.45"/>
    <n v="340"/>
    <n v="0"/>
    <n v="1.2019999999999999E-2"/>
    <n v="6.3899999999999998E-3"/>
    <n v="1.8000000000000001E-4"/>
    <n v="9.5E-4"/>
    <n v="3.635E-2"/>
    <n v="0"/>
  </r>
  <r>
    <x v="4"/>
    <x v="8"/>
    <x v="0"/>
    <x v="0"/>
    <n v="0"/>
    <n v="340"/>
    <n v="0"/>
    <n v="0"/>
    <n v="0"/>
    <n v="0"/>
    <n v="0"/>
    <n v="0"/>
    <n v="0"/>
  </r>
  <r>
    <x v="4"/>
    <x v="8"/>
    <x v="0"/>
    <x v="1"/>
    <n v="13.69"/>
    <n v="340"/>
    <n v="0"/>
    <n v="0.11354"/>
    <n v="5.636E-2"/>
    <n v="8.3899999999999999E-3"/>
    <n v="1.3849999999999999E-2"/>
    <n v="0.34305999999999998"/>
    <n v="0"/>
  </r>
  <r>
    <x v="4"/>
    <x v="8"/>
    <x v="0"/>
    <x v="2"/>
    <n v="0"/>
    <n v="340"/>
    <n v="0"/>
    <n v="0"/>
    <n v="0"/>
    <n v="0"/>
    <n v="0"/>
    <n v="0"/>
    <n v="0"/>
  </r>
  <r>
    <x v="4"/>
    <x v="8"/>
    <x v="0"/>
    <x v="3"/>
    <n v="0"/>
    <n v="340"/>
    <n v="0"/>
    <n v="0"/>
    <n v="0"/>
    <n v="0"/>
    <n v="0"/>
    <n v="0"/>
    <n v="0"/>
  </r>
  <r>
    <x v="4"/>
    <x v="8"/>
    <x v="0"/>
    <x v="4"/>
    <n v="11.33"/>
    <n v="340"/>
    <n v="0"/>
    <n v="9.3149999999999997E-2"/>
    <n v="0"/>
    <n v="1.9189999999999999E-2"/>
    <n v="6.3619999999999996E-2"/>
    <n v="0.28101999999999999"/>
    <n v="0"/>
  </r>
  <r>
    <x v="4"/>
    <x v="8"/>
    <x v="0"/>
    <x v="5"/>
    <n v="0"/>
    <n v="340"/>
    <n v="0"/>
    <n v="0"/>
    <n v="0"/>
    <n v="0"/>
    <n v="0"/>
    <n v="0"/>
    <n v="0"/>
  </r>
  <r>
    <x v="4"/>
    <x v="8"/>
    <x v="0"/>
    <x v="6"/>
    <n v="0"/>
    <n v="340"/>
    <n v="0"/>
    <n v="0"/>
    <n v="0"/>
    <n v="0"/>
    <n v="0"/>
    <n v="0"/>
    <n v="0"/>
  </r>
  <r>
    <x v="4"/>
    <x v="8"/>
    <x v="0"/>
    <x v="7"/>
    <n v="0"/>
    <n v="340"/>
    <n v="0"/>
    <n v="0"/>
    <n v="0"/>
    <n v="0"/>
    <n v="0"/>
    <n v="0"/>
    <n v="0"/>
  </r>
  <r>
    <x v="4"/>
    <x v="8"/>
    <x v="0"/>
    <x v="8"/>
    <n v="0"/>
    <n v="340"/>
    <n v="0"/>
    <n v="0"/>
    <n v="0"/>
    <n v="0"/>
    <n v="0"/>
    <n v="0"/>
    <n v="0"/>
  </r>
  <r>
    <x v="4"/>
    <x v="8"/>
    <x v="0"/>
    <x v="9"/>
    <n v="0"/>
    <n v="340"/>
    <n v="0"/>
    <n v="0"/>
    <n v="0"/>
    <n v="0"/>
    <n v="0"/>
    <n v="0"/>
    <n v="0"/>
  </r>
  <r>
    <x v="4"/>
    <x v="8"/>
    <x v="0"/>
    <x v="10"/>
    <n v="9.11"/>
    <n v="340"/>
    <n v="0"/>
    <n v="7.4319999999999997E-2"/>
    <n v="4.4310000000000002E-2"/>
    <n v="6.0999999999999997E-4"/>
    <n v="1.289E-2"/>
    <n v="0.22367000000000001"/>
    <n v="0"/>
  </r>
  <r>
    <x v="4"/>
    <x v="8"/>
    <x v="1"/>
    <x v="0"/>
    <n v="0"/>
    <n v="340"/>
    <n v="0"/>
    <n v="0"/>
    <n v="0"/>
    <n v="0"/>
    <n v="0"/>
    <n v="0"/>
    <n v="0"/>
  </r>
  <r>
    <x v="4"/>
    <x v="8"/>
    <x v="1"/>
    <x v="1"/>
    <n v="3.89"/>
    <n v="340"/>
    <n v="0"/>
    <n v="3.1940000000000003E-2"/>
    <n v="1.525E-2"/>
    <n v="3.1099999999999999E-3"/>
    <n v="1.848E-2"/>
    <n v="9.6339999999999995E-2"/>
    <n v="0"/>
  </r>
  <r>
    <x v="4"/>
    <x v="8"/>
    <x v="1"/>
    <x v="2"/>
    <n v="0"/>
    <n v="340"/>
    <n v="0"/>
    <n v="0"/>
    <n v="0"/>
    <n v="0"/>
    <n v="0"/>
    <n v="0"/>
    <n v="0"/>
  </r>
  <r>
    <x v="4"/>
    <x v="8"/>
    <x v="1"/>
    <x v="3"/>
    <n v="0"/>
    <n v="340"/>
    <n v="0"/>
    <n v="0"/>
    <n v="0"/>
    <n v="0"/>
    <n v="0"/>
    <n v="0"/>
    <n v="0"/>
  </r>
  <r>
    <x v="4"/>
    <x v="8"/>
    <x v="1"/>
    <x v="4"/>
    <n v="2.33"/>
    <n v="340"/>
    <n v="0"/>
    <n v="1.9369999999999998E-2"/>
    <n v="3.2000000000000003E-4"/>
    <n v="2.3990000000000001E-2"/>
    <n v="6.3200000000000001E-3"/>
    <n v="5.8560000000000001E-2"/>
    <n v="0"/>
  </r>
  <r>
    <x v="4"/>
    <x v="8"/>
    <x v="1"/>
    <x v="5"/>
    <n v="18.489999999999998"/>
    <n v="340"/>
    <n v="0"/>
    <n v="0.15406"/>
    <n v="6.0589999999999998E-2"/>
    <n v="8.0149999999999999E-2"/>
    <n v="2.7199999999999998E-2"/>
    <n v="0.46523999999999999"/>
    <n v="0"/>
  </r>
  <r>
    <x v="4"/>
    <x v="8"/>
    <x v="1"/>
    <x v="6"/>
    <n v="0.01"/>
    <n v="340"/>
    <n v="0"/>
    <n v="6.9999999999999994E-5"/>
    <n v="0"/>
    <n v="1.0000000000000001E-5"/>
    <n v="2.0000000000000002E-5"/>
    <n v="2.1000000000000001E-4"/>
    <n v="0"/>
  </r>
  <r>
    <x v="4"/>
    <x v="8"/>
    <x v="1"/>
    <x v="7"/>
    <n v="0"/>
    <n v="340"/>
    <n v="0"/>
    <n v="0"/>
    <n v="0"/>
    <n v="0"/>
    <n v="0"/>
    <n v="0"/>
    <n v="0"/>
  </r>
  <r>
    <x v="4"/>
    <x v="8"/>
    <x v="1"/>
    <x v="8"/>
    <n v="6.86"/>
    <n v="299.99"/>
    <n v="3"/>
    <n v="5.7599999999999998E-2"/>
    <n v="2.8649999999999998E-2"/>
    <n v="2.3990000000000001E-2"/>
    <n v="1.329E-2"/>
    <n v="0.17430000000000001"/>
    <n v="6.0400000000000002E-3"/>
  </r>
  <r>
    <x v="4"/>
    <x v="8"/>
    <x v="1"/>
    <x v="9"/>
    <n v="0"/>
    <n v="340"/>
    <n v="0"/>
    <n v="0"/>
    <n v="0"/>
    <n v="0"/>
    <n v="0"/>
    <n v="0"/>
    <n v="0"/>
  </r>
  <r>
    <x v="4"/>
    <x v="8"/>
    <x v="1"/>
    <x v="10"/>
    <n v="0.83"/>
    <n v="340"/>
    <n v="0"/>
    <n v="6.8900000000000003E-3"/>
    <n v="3.62E-3"/>
    <n v="2.2000000000000001E-4"/>
    <n v="1.75E-3"/>
    <n v="2.0840000000000001E-2"/>
    <n v="0"/>
  </r>
  <r>
    <x v="4"/>
    <x v="8"/>
    <x v="2"/>
    <x v="0"/>
    <n v="0"/>
    <n v="340"/>
    <n v="0"/>
    <n v="0"/>
    <n v="0"/>
    <n v="0"/>
    <n v="0"/>
    <n v="0"/>
    <n v="0"/>
  </r>
  <r>
    <x v="4"/>
    <x v="8"/>
    <x v="2"/>
    <x v="1"/>
    <n v="0.37"/>
    <n v="340"/>
    <n v="0"/>
    <n v="2.96E-3"/>
    <n v="1.3600000000000001E-3"/>
    <n v="3.6000000000000002E-4"/>
    <n v="2.0500000000000002E-3"/>
    <n v="8.8699999999999994E-3"/>
    <n v="0"/>
  </r>
  <r>
    <x v="4"/>
    <x v="8"/>
    <x v="2"/>
    <x v="2"/>
    <n v="0"/>
    <n v="340"/>
    <n v="0"/>
    <n v="0"/>
    <n v="0"/>
    <n v="0"/>
    <n v="0"/>
    <n v="0"/>
    <n v="0"/>
  </r>
  <r>
    <x v="4"/>
    <x v="8"/>
    <x v="2"/>
    <x v="3"/>
    <n v="0"/>
    <n v="340"/>
    <n v="0"/>
    <n v="0"/>
    <n v="0"/>
    <n v="0"/>
    <n v="0"/>
    <n v="0"/>
    <n v="0"/>
  </r>
  <r>
    <x v="4"/>
    <x v="8"/>
    <x v="2"/>
    <x v="4"/>
    <n v="0.05"/>
    <n v="340"/>
    <n v="0"/>
    <n v="4.2999999999999999E-4"/>
    <n v="0"/>
    <n v="6.8000000000000005E-4"/>
    <n v="0"/>
    <n v="1.2999999999999999E-3"/>
    <n v="0"/>
  </r>
  <r>
    <x v="4"/>
    <x v="8"/>
    <x v="2"/>
    <x v="5"/>
    <n v="0"/>
    <n v="340"/>
    <n v="0"/>
    <n v="0"/>
    <n v="0"/>
    <n v="0"/>
    <n v="0"/>
    <n v="0"/>
    <n v="0"/>
  </r>
  <r>
    <x v="4"/>
    <x v="8"/>
    <x v="2"/>
    <x v="6"/>
    <n v="0.05"/>
    <n v="340"/>
    <n v="0"/>
    <n v="3.8999999999999999E-4"/>
    <n v="4.0000000000000003E-5"/>
    <n v="2.0000000000000002E-5"/>
    <n v="2.7E-4"/>
    <n v="1.1800000000000001E-3"/>
    <n v="0"/>
  </r>
  <r>
    <x v="4"/>
    <x v="8"/>
    <x v="2"/>
    <x v="7"/>
    <n v="0"/>
    <n v="340"/>
    <n v="0"/>
    <n v="0"/>
    <n v="0"/>
    <n v="0"/>
    <n v="0"/>
    <n v="0"/>
    <n v="0"/>
  </r>
  <r>
    <x v="4"/>
    <x v="8"/>
    <x v="2"/>
    <x v="8"/>
    <n v="0"/>
    <n v="340"/>
    <n v="0"/>
    <n v="0"/>
    <n v="0"/>
    <n v="0"/>
    <n v="0"/>
    <n v="0"/>
    <n v="0"/>
  </r>
  <r>
    <x v="4"/>
    <x v="8"/>
    <x v="2"/>
    <x v="9"/>
    <n v="0"/>
    <n v="340"/>
    <n v="0"/>
    <n v="0"/>
    <n v="0"/>
    <n v="0"/>
    <n v="0"/>
    <n v="0"/>
    <n v="0"/>
  </r>
  <r>
    <x v="4"/>
    <x v="8"/>
    <x v="2"/>
    <x v="10"/>
    <n v="0.88"/>
    <n v="340"/>
    <n v="0"/>
    <n v="7.2899999999999996E-3"/>
    <n v="3.6600000000000001E-3"/>
    <n v="2.0000000000000001E-4"/>
    <n v="1.6999999999999999E-3"/>
    <n v="2.205E-2"/>
    <n v="0"/>
  </r>
  <r>
    <x v="4"/>
    <x v="8"/>
    <x v="3"/>
    <x v="0"/>
    <n v="0"/>
    <n v="340"/>
    <n v="0"/>
    <n v="0"/>
    <n v="0"/>
    <n v="0"/>
    <n v="0"/>
    <n v="0"/>
    <n v="0"/>
  </r>
  <r>
    <x v="4"/>
    <x v="8"/>
    <x v="3"/>
    <x v="1"/>
    <n v="3.48"/>
    <n v="340"/>
    <n v="0"/>
    <n v="2.8830000000000001E-2"/>
    <n v="1.481E-2"/>
    <n v="1.17E-3"/>
    <n v="1.068E-2"/>
    <n v="8.7069999999999995E-2"/>
    <n v="0"/>
  </r>
  <r>
    <x v="4"/>
    <x v="8"/>
    <x v="3"/>
    <x v="2"/>
    <n v="0"/>
    <n v="340"/>
    <n v="0"/>
    <n v="0"/>
    <n v="0"/>
    <n v="0"/>
    <n v="0"/>
    <n v="0"/>
    <n v="0"/>
  </r>
  <r>
    <x v="4"/>
    <x v="8"/>
    <x v="3"/>
    <x v="3"/>
    <n v="0"/>
    <n v="340"/>
    <n v="0"/>
    <n v="0"/>
    <n v="0"/>
    <n v="0"/>
    <n v="0"/>
    <n v="0"/>
    <n v="0"/>
  </r>
  <r>
    <x v="4"/>
    <x v="8"/>
    <x v="3"/>
    <x v="4"/>
    <n v="0.17"/>
    <n v="340"/>
    <n v="0"/>
    <n v="1.25E-3"/>
    <n v="-2.0000000000000002E-5"/>
    <n v="8.5999999999999998E-4"/>
    <n v="9.8999999999999999E-4"/>
    <n v="3.6900000000000001E-3"/>
    <n v="0"/>
  </r>
  <r>
    <x v="4"/>
    <x v="8"/>
    <x v="3"/>
    <x v="5"/>
    <n v="0"/>
    <n v="340"/>
    <n v="0"/>
    <n v="0"/>
    <n v="0"/>
    <n v="0"/>
    <n v="0"/>
    <n v="0"/>
    <n v="0"/>
  </r>
  <r>
    <x v="4"/>
    <x v="8"/>
    <x v="3"/>
    <x v="6"/>
    <n v="0.24"/>
    <n v="340"/>
    <n v="0"/>
    <n v="1.9400000000000001E-3"/>
    <n v="4.0000000000000003E-5"/>
    <n v="1.1E-4"/>
    <n v="1.6100000000000001E-3"/>
    <n v="5.8599999999999998E-3"/>
    <n v="0"/>
  </r>
  <r>
    <x v="4"/>
    <x v="8"/>
    <x v="3"/>
    <x v="7"/>
    <n v="0"/>
    <n v="340"/>
    <n v="0"/>
    <n v="0"/>
    <n v="0"/>
    <n v="0"/>
    <n v="0"/>
    <n v="0"/>
    <n v="0"/>
  </r>
  <r>
    <x v="4"/>
    <x v="8"/>
    <x v="3"/>
    <x v="8"/>
    <n v="0.01"/>
    <n v="340"/>
    <n v="0"/>
    <n v="8.0000000000000007E-5"/>
    <n v="6.0000000000000002E-5"/>
    <n v="0"/>
    <n v="1.0000000000000001E-5"/>
    <n v="2.4000000000000001E-4"/>
    <n v="0"/>
  </r>
  <r>
    <x v="4"/>
    <x v="8"/>
    <x v="3"/>
    <x v="9"/>
    <n v="0"/>
    <n v="340"/>
    <n v="0"/>
    <n v="0"/>
    <n v="0"/>
    <n v="0"/>
    <n v="0"/>
    <n v="0"/>
    <n v="0"/>
  </r>
  <r>
    <x v="4"/>
    <x v="8"/>
    <x v="3"/>
    <x v="10"/>
    <n v="0.01"/>
    <n v="340"/>
    <n v="0"/>
    <n v="1E-4"/>
    <n v="8.0000000000000007E-5"/>
    <n v="0"/>
    <n v="1.0000000000000001E-5"/>
    <n v="2.9999999999999997E-4"/>
    <n v="0"/>
  </r>
  <r>
    <x v="4"/>
    <x v="8"/>
    <x v="4"/>
    <x v="0"/>
    <n v="0.43"/>
    <n v="340"/>
    <n v="0"/>
    <n v="3.5799999999999998E-3"/>
    <n v="1.9300000000000001E-3"/>
    <n v="9.0000000000000006E-5"/>
    <n v="8.8999999999999995E-4"/>
    <n v="1.0829999999999999E-2"/>
    <n v="0"/>
  </r>
  <r>
    <x v="4"/>
    <x v="8"/>
    <x v="4"/>
    <x v="1"/>
    <n v="0.18"/>
    <n v="340"/>
    <n v="0"/>
    <n v="1.49E-3"/>
    <n v="7.6000000000000004E-4"/>
    <n v="1E-4"/>
    <n v="1E-4"/>
    <n v="4.4900000000000001E-3"/>
    <n v="0"/>
  </r>
  <r>
    <x v="4"/>
    <x v="8"/>
    <x v="4"/>
    <x v="2"/>
    <n v="0"/>
    <n v="340"/>
    <n v="0"/>
    <n v="0"/>
    <n v="0"/>
    <n v="0"/>
    <n v="0"/>
    <n v="0"/>
    <n v="0"/>
  </r>
  <r>
    <x v="4"/>
    <x v="8"/>
    <x v="4"/>
    <x v="3"/>
    <n v="0"/>
    <n v="340"/>
    <n v="0"/>
    <n v="0"/>
    <n v="0"/>
    <n v="0"/>
    <n v="0"/>
    <n v="0"/>
    <n v="0"/>
  </r>
  <r>
    <x v="4"/>
    <x v="8"/>
    <x v="4"/>
    <x v="4"/>
    <n v="0.05"/>
    <n v="340"/>
    <n v="0"/>
    <n v="4.0000000000000002E-4"/>
    <n v="2.0000000000000002E-5"/>
    <n v="4.8000000000000001E-4"/>
    <n v="6.0000000000000002E-5"/>
    <n v="1.1999999999999999E-3"/>
    <n v="0"/>
  </r>
  <r>
    <x v="4"/>
    <x v="8"/>
    <x v="4"/>
    <x v="5"/>
    <n v="0"/>
    <n v="340"/>
    <n v="0"/>
    <n v="0"/>
    <n v="0"/>
    <n v="0"/>
    <n v="0"/>
    <n v="0"/>
    <n v="0"/>
  </r>
  <r>
    <x v="4"/>
    <x v="8"/>
    <x v="4"/>
    <x v="6"/>
    <n v="17.920000000000002"/>
    <n v="340"/>
    <n v="0"/>
    <n v="0.14953"/>
    <n v="8.0999999999999996E-3"/>
    <n v="1.5299999999999999E-3"/>
    <n v="2.358E-2"/>
    <n v="0.45235999999999998"/>
    <n v="0"/>
  </r>
  <r>
    <x v="4"/>
    <x v="8"/>
    <x v="4"/>
    <x v="7"/>
    <n v="0"/>
    <n v="340"/>
    <n v="0"/>
    <n v="0"/>
    <n v="0"/>
    <n v="0"/>
    <n v="0"/>
    <n v="0"/>
    <n v="0"/>
  </r>
  <r>
    <x v="4"/>
    <x v="8"/>
    <x v="4"/>
    <x v="8"/>
    <n v="0.06"/>
    <n v="340"/>
    <n v="0"/>
    <n v="4.8000000000000001E-4"/>
    <n v="2.5000000000000001E-4"/>
    <n v="6.9999999999999994E-5"/>
    <n v="5.0000000000000002E-5"/>
    <n v="1.4499999999999999E-3"/>
    <n v="0"/>
  </r>
  <r>
    <x v="4"/>
    <x v="8"/>
    <x v="4"/>
    <x v="9"/>
    <n v="0"/>
    <n v="340"/>
    <n v="0"/>
    <n v="0"/>
    <n v="0"/>
    <n v="0"/>
    <n v="0"/>
    <n v="0"/>
    <n v="0"/>
  </r>
  <r>
    <x v="4"/>
    <x v="8"/>
    <x v="4"/>
    <x v="10"/>
    <n v="0.31"/>
    <n v="340"/>
    <n v="0"/>
    <n v="2.5699999999999998E-3"/>
    <n v="1.1100000000000001E-3"/>
    <n v="4.0000000000000003E-5"/>
    <n v="3.1E-4"/>
    <n v="7.77E-3"/>
    <n v="0"/>
  </r>
  <r>
    <x v="4"/>
    <x v="8"/>
    <x v="5"/>
    <x v="0"/>
    <n v="0"/>
    <n v="340"/>
    <n v="0"/>
    <n v="0"/>
    <n v="0"/>
    <n v="0"/>
    <n v="0"/>
    <n v="0"/>
    <n v="0"/>
  </r>
  <r>
    <x v="4"/>
    <x v="8"/>
    <x v="5"/>
    <x v="1"/>
    <n v="0.01"/>
    <n v="340"/>
    <n v="0"/>
    <n v="6.9999999999999994E-5"/>
    <n v="3.0000000000000001E-5"/>
    <n v="0"/>
    <n v="1.0000000000000001E-5"/>
    <n v="2.0000000000000001E-4"/>
    <n v="0"/>
  </r>
  <r>
    <x v="4"/>
    <x v="8"/>
    <x v="5"/>
    <x v="2"/>
    <n v="0"/>
    <n v="340"/>
    <n v="0"/>
    <n v="0"/>
    <n v="0"/>
    <n v="0"/>
    <n v="0"/>
    <n v="0"/>
    <n v="0"/>
  </r>
  <r>
    <x v="4"/>
    <x v="8"/>
    <x v="5"/>
    <x v="3"/>
    <n v="0"/>
    <n v="340"/>
    <n v="0"/>
    <n v="0"/>
    <n v="0"/>
    <n v="0"/>
    <n v="0"/>
    <n v="0"/>
    <n v="0"/>
  </r>
  <r>
    <x v="4"/>
    <x v="8"/>
    <x v="5"/>
    <x v="4"/>
    <n v="0"/>
    <n v="340"/>
    <n v="0"/>
    <n v="0"/>
    <n v="0"/>
    <n v="0"/>
    <n v="0"/>
    <n v="0"/>
    <n v="0"/>
  </r>
  <r>
    <x v="4"/>
    <x v="8"/>
    <x v="5"/>
    <x v="5"/>
    <n v="0"/>
    <n v="340"/>
    <n v="0"/>
    <n v="0"/>
    <n v="0"/>
    <n v="0"/>
    <n v="0"/>
    <n v="0"/>
    <n v="0"/>
  </r>
  <r>
    <x v="4"/>
    <x v="8"/>
    <x v="5"/>
    <x v="6"/>
    <n v="0"/>
    <n v="340"/>
    <n v="0"/>
    <n v="0"/>
    <n v="0"/>
    <n v="0"/>
    <n v="0"/>
    <n v="0"/>
    <n v="0"/>
  </r>
  <r>
    <x v="4"/>
    <x v="8"/>
    <x v="5"/>
    <x v="7"/>
    <n v="0"/>
    <n v="340"/>
    <n v="0"/>
    <n v="0"/>
    <n v="0"/>
    <n v="0"/>
    <n v="0"/>
    <n v="0"/>
    <n v="0"/>
  </r>
  <r>
    <x v="4"/>
    <x v="8"/>
    <x v="5"/>
    <x v="8"/>
    <n v="0"/>
    <n v="340"/>
    <n v="0"/>
    <n v="0"/>
    <n v="0"/>
    <n v="0"/>
    <n v="0"/>
    <n v="0"/>
    <n v="0"/>
  </r>
  <r>
    <x v="4"/>
    <x v="8"/>
    <x v="5"/>
    <x v="9"/>
    <n v="0"/>
    <n v="340"/>
    <n v="0"/>
    <n v="0"/>
    <n v="0"/>
    <n v="0"/>
    <n v="0"/>
    <n v="0"/>
    <n v="0"/>
  </r>
  <r>
    <x v="4"/>
    <x v="8"/>
    <x v="5"/>
    <x v="10"/>
    <n v="0"/>
    <n v="340"/>
    <n v="0"/>
    <n v="0"/>
    <n v="0"/>
    <n v="0"/>
    <n v="0"/>
    <n v="0"/>
    <n v="0"/>
  </r>
  <r>
    <x v="4"/>
    <x v="8"/>
    <x v="6"/>
    <x v="0"/>
    <n v="0"/>
    <n v="340"/>
    <n v="0"/>
    <n v="0"/>
    <n v="0"/>
    <n v="0"/>
    <n v="0"/>
    <n v="0"/>
    <n v="0"/>
  </r>
  <r>
    <x v="4"/>
    <x v="8"/>
    <x v="6"/>
    <x v="1"/>
    <n v="0.02"/>
    <n v="340"/>
    <n v="0"/>
    <n v="1.9000000000000001E-4"/>
    <n v="1.2E-4"/>
    <n v="1.0000000000000001E-5"/>
    <n v="1.0000000000000001E-5"/>
    <n v="5.5999999999999995E-4"/>
    <n v="0"/>
  </r>
  <r>
    <x v="4"/>
    <x v="8"/>
    <x v="6"/>
    <x v="2"/>
    <n v="0"/>
    <n v="340"/>
    <n v="0"/>
    <n v="0"/>
    <n v="0"/>
    <n v="0"/>
    <n v="0"/>
    <n v="0"/>
    <n v="0"/>
  </r>
  <r>
    <x v="4"/>
    <x v="8"/>
    <x v="6"/>
    <x v="3"/>
    <n v="0"/>
    <n v="340"/>
    <n v="0"/>
    <n v="0"/>
    <n v="0"/>
    <n v="0"/>
    <n v="0"/>
    <n v="0"/>
    <n v="0"/>
  </r>
  <r>
    <x v="4"/>
    <x v="8"/>
    <x v="6"/>
    <x v="4"/>
    <n v="0.06"/>
    <n v="340"/>
    <n v="0"/>
    <n v="5.2999999999999998E-4"/>
    <n v="0"/>
    <n v="5.6999999999999998E-4"/>
    <n v="1.6000000000000001E-4"/>
    <n v="1.6000000000000001E-3"/>
    <n v="0"/>
  </r>
  <r>
    <x v="4"/>
    <x v="8"/>
    <x v="6"/>
    <x v="5"/>
    <n v="0"/>
    <n v="340"/>
    <n v="0"/>
    <n v="0"/>
    <n v="0"/>
    <n v="0"/>
    <n v="0"/>
    <n v="0"/>
    <n v="0"/>
  </r>
  <r>
    <x v="4"/>
    <x v="8"/>
    <x v="6"/>
    <x v="6"/>
    <n v="0.17"/>
    <n v="340"/>
    <n v="0"/>
    <n v="1.3799999999999999E-3"/>
    <n v="0"/>
    <n v="6.0000000000000002E-5"/>
    <n v="5.6999999999999998E-4"/>
    <n v="4.1700000000000001E-3"/>
    <n v="0"/>
  </r>
  <r>
    <x v="4"/>
    <x v="8"/>
    <x v="6"/>
    <x v="7"/>
    <n v="0"/>
    <n v="340"/>
    <n v="0"/>
    <n v="0"/>
    <n v="0"/>
    <n v="0"/>
    <n v="0"/>
    <n v="0"/>
    <n v="0"/>
  </r>
  <r>
    <x v="4"/>
    <x v="8"/>
    <x v="6"/>
    <x v="8"/>
    <n v="0.06"/>
    <n v="340"/>
    <n v="0"/>
    <n v="5.1000000000000004E-4"/>
    <n v="2.7999999999999998E-4"/>
    <n v="5.0000000000000002E-5"/>
    <n v="6.0000000000000002E-5"/>
    <n v="1.5299999999999999E-3"/>
    <n v="0"/>
  </r>
  <r>
    <x v="4"/>
    <x v="8"/>
    <x v="6"/>
    <x v="9"/>
    <n v="0"/>
    <n v="340"/>
    <n v="0"/>
    <n v="0"/>
    <n v="0"/>
    <n v="0"/>
    <n v="0"/>
    <n v="0"/>
    <n v="0"/>
  </r>
  <r>
    <x v="4"/>
    <x v="8"/>
    <x v="6"/>
    <x v="10"/>
    <n v="0"/>
    <n v="340"/>
    <n v="0"/>
    <n v="0"/>
    <n v="0"/>
    <n v="0"/>
    <n v="0"/>
    <n v="0"/>
    <n v="0"/>
  </r>
  <r>
    <x v="4"/>
    <x v="8"/>
    <x v="7"/>
    <x v="0"/>
    <n v="0"/>
    <n v="340"/>
    <n v="0"/>
    <n v="0"/>
    <n v="0"/>
    <n v="0"/>
    <n v="0"/>
    <n v="0"/>
    <n v="0"/>
  </r>
  <r>
    <x v="4"/>
    <x v="8"/>
    <x v="7"/>
    <x v="1"/>
    <n v="0"/>
    <n v="340"/>
    <n v="0"/>
    <n v="1.0000000000000001E-5"/>
    <n v="0"/>
    <n v="0"/>
    <n v="0"/>
    <n v="2.0000000000000002E-5"/>
    <n v="0"/>
  </r>
  <r>
    <x v="4"/>
    <x v="8"/>
    <x v="7"/>
    <x v="2"/>
    <n v="0"/>
    <n v="340"/>
    <n v="0"/>
    <n v="0"/>
    <n v="0"/>
    <n v="0"/>
    <n v="0"/>
    <n v="0"/>
    <n v="0"/>
  </r>
  <r>
    <x v="4"/>
    <x v="8"/>
    <x v="7"/>
    <x v="3"/>
    <n v="0"/>
    <n v="340"/>
    <n v="0"/>
    <n v="0"/>
    <n v="0"/>
    <n v="0"/>
    <n v="0"/>
    <n v="0"/>
    <n v="0"/>
  </r>
  <r>
    <x v="4"/>
    <x v="8"/>
    <x v="7"/>
    <x v="4"/>
    <n v="0"/>
    <n v="340"/>
    <n v="0"/>
    <n v="0"/>
    <n v="0"/>
    <n v="0"/>
    <n v="0"/>
    <n v="0"/>
    <n v="0"/>
  </r>
  <r>
    <x v="4"/>
    <x v="8"/>
    <x v="7"/>
    <x v="5"/>
    <n v="0"/>
    <n v="340"/>
    <n v="0"/>
    <n v="0"/>
    <n v="0"/>
    <n v="0"/>
    <n v="0"/>
    <n v="0"/>
    <n v="0"/>
  </r>
  <r>
    <x v="4"/>
    <x v="8"/>
    <x v="7"/>
    <x v="6"/>
    <n v="0.01"/>
    <n v="340"/>
    <n v="0"/>
    <n v="6.9999999999999994E-5"/>
    <n v="1.0000000000000001E-5"/>
    <n v="1.0000000000000001E-5"/>
    <n v="6.0000000000000002E-5"/>
    <n v="2.0000000000000001E-4"/>
    <n v="0"/>
  </r>
  <r>
    <x v="4"/>
    <x v="8"/>
    <x v="7"/>
    <x v="7"/>
    <n v="0"/>
    <n v="340"/>
    <n v="0"/>
    <n v="0"/>
    <n v="0"/>
    <n v="0"/>
    <n v="0"/>
    <n v="0"/>
    <n v="0"/>
  </r>
  <r>
    <x v="4"/>
    <x v="8"/>
    <x v="7"/>
    <x v="8"/>
    <n v="0"/>
    <n v="340"/>
    <n v="0"/>
    <n v="0"/>
    <n v="0"/>
    <n v="0"/>
    <n v="0"/>
    <n v="0"/>
    <n v="0"/>
  </r>
  <r>
    <x v="4"/>
    <x v="8"/>
    <x v="7"/>
    <x v="9"/>
    <n v="0"/>
    <n v="340"/>
    <n v="0"/>
    <n v="0"/>
    <n v="0"/>
    <n v="0"/>
    <n v="0"/>
    <n v="0"/>
    <n v="0"/>
  </r>
  <r>
    <x v="4"/>
    <x v="8"/>
    <x v="7"/>
    <x v="10"/>
    <n v="0"/>
    <n v="340"/>
    <n v="0"/>
    <n v="0"/>
    <n v="0"/>
    <n v="0"/>
    <n v="0"/>
    <n v="0"/>
    <n v="0"/>
  </r>
  <r>
    <x v="4"/>
    <x v="8"/>
    <x v="8"/>
    <x v="0"/>
    <n v="0"/>
    <n v="340"/>
    <n v="0"/>
    <n v="0"/>
    <n v="0"/>
    <n v="0"/>
    <n v="0"/>
    <n v="0"/>
    <n v="0"/>
  </r>
  <r>
    <x v="4"/>
    <x v="8"/>
    <x v="8"/>
    <x v="1"/>
    <n v="2.36"/>
    <n v="340"/>
    <n v="0"/>
    <n v="1.9560000000000001E-2"/>
    <n v="1.6570000000000001E-2"/>
    <n v="4.2000000000000002E-4"/>
    <n v="1.49E-3"/>
    <n v="5.9180000000000003E-2"/>
    <n v="0"/>
  </r>
  <r>
    <x v="4"/>
    <x v="8"/>
    <x v="8"/>
    <x v="2"/>
    <n v="0"/>
    <n v="340"/>
    <n v="0"/>
    <n v="0"/>
    <n v="0"/>
    <n v="0"/>
    <n v="0"/>
    <n v="0"/>
    <n v="0"/>
  </r>
  <r>
    <x v="4"/>
    <x v="8"/>
    <x v="8"/>
    <x v="3"/>
    <n v="0"/>
    <n v="340"/>
    <n v="0"/>
    <n v="0"/>
    <n v="0"/>
    <n v="0"/>
    <n v="0"/>
    <n v="0"/>
    <n v="0"/>
  </r>
  <r>
    <x v="4"/>
    <x v="8"/>
    <x v="8"/>
    <x v="4"/>
    <n v="0"/>
    <n v="340"/>
    <n v="0"/>
    <n v="4.0000000000000003E-5"/>
    <n v="0"/>
    <n v="5.0000000000000002E-5"/>
    <n v="1.0000000000000001E-5"/>
    <n v="1.2E-4"/>
    <n v="0"/>
  </r>
  <r>
    <x v="4"/>
    <x v="8"/>
    <x v="8"/>
    <x v="5"/>
    <n v="0"/>
    <n v="340"/>
    <n v="0"/>
    <n v="0"/>
    <n v="0"/>
    <n v="0"/>
    <n v="0"/>
    <n v="0"/>
    <n v="0"/>
  </r>
  <r>
    <x v="4"/>
    <x v="8"/>
    <x v="8"/>
    <x v="6"/>
    <n v="0.15"/>
    <n v="340"/>
    <n v="0"/>
    <n v="1.2099999999999999E-3"/>
    <n v="0"/>
    <n v="2.1000000000000001E-4"/>
    <n v="5.4000000000000001E-4"/>
    <n v="3.65E-3"/>
    <n v="0"/>
  </r>
  <r>
    <x v="4"/>
    <x v="8"/>
    <x v="8"/>
    <x v="7"/>
    <n v="0"/>
    <n v="340"/>
    <n v="0"/>
    <n v="0"/>
    <n v="0"/>
    <n v="0"/>
    <n v="0"/>
    <n v="0"/>
    <n v="0"/>
  </r>
  <r>
    <x v="4"/>
    <x v="8"/>
    <x v="8"/>
    <x v="8"/>
    <n v="0.01"/>
    <n v="340"/>
    <n v="0"/>
    <n v="6.9999999999999994E-5"/>
    <n v="0"/>
    <n v="1.0000000000000001E-5"/>
    <n v="1.0000000000000001E-5"/>
    <n v="2.3000000000000001E-4"/>
    <n v="0"/>
  </r>
  <r>
    <x v="4"/>
    <x v="8"/>
    <x v="8"/>
    <x v="9"/>
    <n v="0"/>
    <n v="340"/>
    <n v="0"/>
    <n v="0"/>
    <n v="0"/>
    <n v="0"/>
    <n v="0"/>
    <n v="0"/>
    <n v="0"/>
  </r>
  <r>
    <x v="4"/>
    <x v="8"/>
    <x v="8"/>
    <x v="10"/>
    <n v="1.45"/>
    <n v="340"/>
    <n v="0"/>
    <n v="1.2019999999999999E-2"/>
    <n v="6.3899999999999998E-3"/>
    <n v="1.8000000000000001E-4"/>
    <n v="9.5E-4"/>
    <n v="3.635E-2"/>
    <n v="0"/>
  </r>
  <r>
    <x v="4"/>
    <x v="9"/>
    <x v="0"/>
    <x v="0"/>
    <n v="0"/>
    <n v="340"/>
    <n v="0"/>
    <n v="0"/>
    <n v="0"/>
    <n v="0"/>
    <n v="0"/>
    <n v="0"/>
    <n v="0"/>
  </r>
  <r>
    <x v="4"/>
    <x v="9"/>
    <x v="0"/>
    <x v="1"/>
    <n v="13.69"/>
    <n v="340"/>
    <n v="0"/>
    <n v="0.11354"/>
    <n v="5.636E-2"/>
    <n v="8.3899999999999999E-3"/>
    <n v="1.3849999999999999E-2"/>
    <n v="0.34305999999999998"/>
    <n v="0"/>
  </r>
  <r>
    <x v="4"/>
    <x v="9"/>
    <x v="0"/>
    <x v="2"/>
    <n v="0"/>
    <n v="340"/>
    <n v="0"/>
    <n v="0"/>
    <n v="0"/>
    <n v="0"/>
    <n v="0"/>
    <n v="0"/>
    <n v="0"/>
  </r>
  <r>
    <x v="4"/>
    <x v="9"/>
    <x v="0"/>
    <x v="3"/>
    <n v="0"/>
    <n v="340"/>
    <n v="0"/>
    <n v="0"/>
    <n v="0"/>
    <n v="0"/>
    <n v="0"/>
    <n v="0"/>
    <n v="0"/>
  </r>
  <r>
    <x v="4"/>
    <x v="9"/>
    <x v="0"/>
    <x v="4"/>
    <n v="11.33"/>
    <n v="340"/>
    <n v="0"/>
    <n v="9.3149999999999997E-2"/>
    <n v="0"/>
    <n v="1.9189999999999999E-2"/>
    <n v="6.3619999999999996E-2"/>
    <n v="0.28101999999999999"/>
    <n v="0"/>
  </r>
  <r>
    <x v="4"/>
    <x v="9"/>
    <x v="0"/>
    <x v="5"/>
    <n v="0"/>
    <n v="340"/>
    <n v="0"/>
    <n v="0"/>
    <n v="0"/>
    <n v="0"/>
    <n v="0"/>
    <n v="0"/>
    <n v="0"/>
  </r>
  <r>
    <x v="4"/>
    <x v="9"/>
    <x v="0"/>
    <x v="6"/>
    <n v="0"/>
    <n v="340"/>
    <n v="0"/>
    <n v="0"/>
    <n v="0"/>
    <n v="0"/>
    <n v="0"/>
    <n v="0"/>
    <n v="0"/>
  </r>
  <r>
    <x v="4"/>
    <x v="9"/>
    <x v="0"/>
    <x v="7"/>
    <n v="0"/>
    <n v="340"/>
    <n v="0"/>
    <n v="0"/>
    <n v="0"/>
    <n v="0"/>
    <n v="0"/>
    <n v="0"/>
    <n v="0"/>
  </r>
  <r>
    <x v="4"/>
    <x v="9"/>
    <x v="0"/>
    <x v="8"/>
    <n v="0"/>
    <n v="340"/>
    <n v="0"/>
    <n v="0"/>
    <n v="0"/>
    <n v="0"/>
    <n v="0"/>
    <n v="0"/>
    <n v="0"/>
  </r>
  <r>
    <x v="4"/>
    <x v="9"/>
    <x v="0"/>
    <x v="9"/>
    <n v="0"/>
    <n v="340"/>
    <n v="0"/>
    <n v="0"/>
    <n v="0"/>
    <n v="0"/>
    <n v="0"/>
    <n v="0"/>
    <n v="0"/>
  </r>
  <r>
    <x v="4"/>
    <x v="9"/>
    <x v="0"/>
    <x v="10"/>
    <n v="9.11"/>
    <n v="340"/>
    <n v="0"/>
    <n v="7.4319999999999997E-2"/>
    <n v="4.4310000000000002E-2"/>
    <n v="6.0999999999999997E-4"/>
    <n v="1.289E-2"/>
    <n v="0.22367000000000001"/>
    <n v="0"/>
  </r>
  <r>
    <x v="4"/>
    <x v="9"/>
    <x v="1"/>
    <x v="0"/>
    <n v="0"/>
    <n v="340"/>
    <n v="0"/>
    <n v="0"/>
    <n v="0"/>
    <n v="0"/>
    <n v="0"/>
    <n v="0"/>
    <n v="0"/>
  </r>
  <r>
    <x v="4"/>
    <x v="9"/>
    <x v="1"/>
    <x v="1"/>
    <n v="3.9"/>
    <n v="325"/>
    <n v="3.25"/>
    <n v="3.202E-2"/>
    <n v="1.525E-2"/>
    <n v="3.1199999999999999E-3"/>
    <n v="1.8589999999999999E-2"/>
    <n v="9.6589999999999995E-2"/>
    <n v="6.4900000000000001E-3"/>
  </r>
  <r>
    <x v="4"/>
    <x v="9"/>
    <x v="1"/>
    <x v="2"/>
    <n v="0"/>
    <n v="340"/>
    <n v="0"/>
    <n v="0"/>
    <n v="0"/>
    <n v="0"/>
    <n v="0"/>
    <n v="0"/>
    <n v="0"/>
  </r>
  <r>
    <x v="4"/>
    <x v="9"/>
    <x v="1"/>
    <x v="3"/>
    <n v="0"/>
    <n v="340"/>
    <n v="0"/>
    <n v="0"/>
    <n v="0"/>
    <n v="0"/>
    <n v="0"/>
    <n v="0"/>
    <n v="0"/>
  </r>
  <r>
    <x v="4"/>
    <x v="9"/>
    <x v="1"/>
    <x v="4"/>
    <n v="2.33"/>
    <n v="340"/>
    <n v="0"/>
    <n v="1.9369999999999998E-2"/>
    <n v="3.2000000000000003E-4"/>
    <n v="2.3990000000000001E-2"/>
    <n v="6.3200000000000001E-3"/>
    <n v="5.8560000000000001E-2"/>
    <n v="0"/>
  </r>
  <r>
    <x v="4"/>
    <x v="9"/>
    <x v="1"/>
    <x v="5"/>
    <n v="18.489999999999998"/>
    <n v="340"/>
    <n v="0"/>
    <n v="0.15406"/>
    <n v="6.0589999999999998E-2"/>
    <n v="8.0149999999999999E-2"/>
    <n v="2.7199999999999998E-2"/>
    <n v="0.46523999999999999"/>
    <n v="0"/>
  </r>
  <r>
    <x v="4"/>
    <x v="9"/>
    <x v="1"/>
    <x v="6"/>
    <n v="0.03"/>
    <n v="340"/>
    <n v="6.8"/>
    <n v="2.4000000000000001E-4"/>
    <n v="0"/>
    <n v="8.0000000000000007E-5"/>
    <n v="1.9000000000000001E-4"/>
    <n v="7.2999999999999996E-4"/>
    <n v="1.359E-2"/>
  </r>
  <r>
    <x v="4"/>
    <x v="9"/>
    <x v="1"/>
    <x v="7"/>
    <n v="0"/>
    <n v="340"/>
    <n v="0"/>
    <n v="0"/>
    <n v="0"/>
    <n v="0"/>
    <n v="0"/>
    <n v="0"/>
    <n v="0"/>
  </r>
  <r>
    <x v="4"/>
    <x v="9"/>
    <x v="1"/>
    <x v="8"/>
    <n v="6.87"/>
    <n v="299.99"/>
    <n v="3"/>
    <n v="5.7669999999999999E-2"/>
    <n v="2.8649999999999998E-2"/>
    <n v="2.4029999999999999E-2"/>
    <n v="1.3339999999999999E-2"/>
    <n v="0.17452999999999999"/>
    <n v="5.9899999999999997E-3"/>
  </r>
  <r>
    <x v="4"/>
    <x v="9"/>
    <x v="1"/>
    <x v="9"/>
    <n v="0"/>
    <n v="340"/>
    <n v="0"/>
    <n v="0"/>
    <n v="0"/>
    <n v="0"/>
    <n v="0"/>
    <n v="0"/>
    <n v="0"/>
  </r>
  <r>
    <x v="4"/>
    <x v="9"/>
    <x v="1"/>
    <x v="10"/>
    <n v="0.83"/>
    <n v="340"/>
    <n v="0"/>
    <n v="6.8900000000000003E-3"/>
    <n v="3.62E-3"/>
    <n v="2.2000000000000001E-4"/>
    <n v="1.75E-3"/>
    <n v="2.0840000000000001E-2"/>
    <n v="0"/>
  </r>
  <r>
    <x v="4"/>
    <x v="9"/>
    <x v="2"/>
    <x v="0"/>
    <n v="0"/>
    <n v="340"/>
    <n v="0"/>
    <n v="0"/>
    <n v="0"/>
    <n v="0"/>
    <n v="0"/>
    <n v="0"/>
    <n v="0"/>
  </r>
  <r>
    <x v="4"/>
    <x v="9"/>
    <x v="2"/>
    <x v="1"/>
    <n v="0.37"/>
    <n v="340"/>
    <n v="0"/>
    <n v="2.96E-3"/>
    <n v="1.3600000000000001E-3"/>
    <n v="3.6000000000000002E-4"/>
    <n v="2.0500000000000002E-3"/>
    <n v="8.8699999999999994E-3"/>
    <n v="0"/>
  </r>
  <r>
    <x v="4"/>
    <x v="9"/>
    <x v="2"/>
    <x v="2"/>
    <n v="0"/>
    <n v="340"/>
    <n v="0"/>
    <n v="0"/>
    <n v="0"/>
    <n v="0"/>
    <n v="0"/>
    <n v="0"/>
    <n v="0"/>
  </r>
  <r>
    <x v="4"/>
    <x v="9"/>
    <x v="2"/>
    <x v="3"/>
    <n v="0"/>
    <n v="340"/>
    <n v="0"/>
    <n v="0"/>
    <n v="0"/>
    <n v="0"/>
    <n v="0"/>
    <n v="0"/>
    <n v="0"/>
  </r>
  <r>
    <x v="4"/>
    <x v="9"/>
    <x v="2"/>
    <x v="4"/>
    <n v="0.05"/>
    <n v="340"/>
    <n v="0"/>
    <n v="4.2999999999999999E-4"/>
    <n v="0"/>
    <n v="6.8000000000000005E-4"/>
    <n v="0"/>
    <n v="1.2999999999999999E-3"/>
    <n v="0"/>
  </r>
  <r>
    <x v="4"/>
    <x v="9"/>
    <x v="2"/>
    <x v="5"/>
    <n v="0"/>
    <n v="340"/>
    <n v="0"/>
    <n v="0"/>
    <n v="0"/>
    <n v="0"/>
    <n v="0"/>
    <n v="0"/>
    <n v="0"/>
  </r>
  <r>
    <x v="4"/>
    <x v="9"/>
    <x v="2"/>
    <x v="6"/>
    <n v="0.05"/>
    <n v="340"/>
    <n v="0"/>
    <n v="3.8999999999999999E-4"/>
    <n v="4.0000000000000003E-5"/>
    <n v="2.0000000000000002E-5"/>
    <n v="2.7E-4"/>
    <n v="1.1800000000000001E-3"/>
    <n v="0"/>
  </r>
  <r>
    <x v="4"/>
    <x v="9"/>
    <x v="2"/>
    <x v="7"/>
    <n v="0"/>
    <n v="340"/>
    <n v="0"/>
    <n v="0"/>
    <n v="0"/>
    <n v="0"/>
    <n v="0"/>
    <n v="0"/>
    <n v="0"/>
  </r>
  <r>
    <x v="4"/>
    <x v="9"/>
    <x v="2"/>
    <x v="8"/>
    <n v="0"/>
    <n v="340"/>
    <n v="0"/>
    <n v="0"/>
    <n v="0"/>
    <n v="0"/>
    <n v="0"/>
    <n v="0"/>
    <n v="0"/>
  </r>
  <r>
    <x v="4"/>
    <x v="9"/>
    <x v="2"/>
    <x v="9"/>
    <n v="0"/>
    <n v="340"/>
    <n v="0"/>
    <n v="0"/>
    <n v="0"/>
    <n v="0"/>
    <n v="0"/>
    <n v="0"/>
    <n v="0"/>
  </r>
  <r>
    <x v="4"/>
    <x v="9"/>
    <x v="2"/>
    <x v="10"/>
    <n v="0.88"/>
    <n v="340"/>
    <n v="0"/>
    <n v="7.2899999999999996E-3"/>
    <n v="3.6600000000000001E-3"/>
    <n v="2.0000000000000001E-4"/>
    <n v="1.6999999999999999E-3"/>
    <n v="2.205E-2"/>
    <n v="0"/>
  </r>
  <r>
    <x v="4"/>
    <x v="9"/>
    <x v="3"/>
    <x v="0"/>
    <n v="0"/>
    <n v="340"/>
    <n v="0"/>
    <n v="0"/>
    <n v="0"/>
    <n v="0"/>
    <n v="0"/>
    <n v="0"/>
    <n v="0"/>
  </r>
  <r>
    <x v="4"/>
    <x v="9"/>
    <x v="3"/>
    <x v="1"/>
    <n v="3.48"/>
    <n v="340"/>
    <n v="0"/>
    <n v="2.8830000000000001E-2"/>
    <n v="1.481E-2"/>
    <n v="1.17E-3"/>
    <n v="1.068E-2"/>
    <n v="8.7069999999999995E-2"/>
    <n v="0"/>
  </r>
  <r>
    <x v="4"/>
    <x v="9"/>
    <x v="3"/>
    <x v="2"/>
    <n v="0"/>
    <n v="340"/>
    <n v="0"/>
    <n v="0"/>
    <n v="0"/>
    <n v="0"/>
    <n v="0"/>
    <n v="0"/>
    <n v="0"/>
  </r>
  <r>
    <x v="4"/>
    <x v="9"/>
    <x v="3"/>
    <x v="3"/>
    <n v="0"/>
    <n v="340"/>
    <n v="0"/>
    <n v="0"/>
    <n v="0"/>
    <n v="0"/>
    <n v="0"/>
    <n v="0"/>
    <n v="0"/>
  </r>
  <r>
    <x v="4"/>
    <x v="9"/>
    <x v="3"/>
    <x v="4"/>
    <n v="0.17"/>
    <n v="340"/>
    <n v="0"/>
    <n v="1.25E-3"/>
    <n v="-2.0000000000000002E-5"/>
    <n v="8.5999999999999998E-4"/>
    <n v="9.8999999999999999E-4"/>
    <n v="3.6900000000000001E-3"/>
    <n v="0"/>
  </r>
  <r>
    <x v="4"/>
    <x v="9"/>
    <x v="3"/>
    <x v="5"/>
    <n v="0"/>
    <n v="340"/>
    <n v="0"/>
    <n v="0"/>
    <n v="0"/>
    <n v="0"/>
    <n v="0"/>
    <n v="0"/>
    <n v="0"/>
  </r>
  <r>
    <x v="4"/>
    <x v="9"/>
    <x v="3"/>
    <x v="6"/>
    <n v="0.24"/>
    <n v="340"/>
    <n v="0"/>
    <n v="1.9400000000000001E-3"/>
    <n v="4.0000000000000003E-5"/>
    <n v="1.1E-4"/>
    <n v="1.6100000000000001E-3"/>
    <n v="5.8599999999999998E-3"/>
    <n v="0"/>
  </r>
  <r>
    <x v="4"/>
    <x v="9"/>
    <x v="3"/>
    <x v="7"/>
    <n v="0"/>
    <n v="340"/>
    <n v="0"/>
    <n v="0"/>
    <n v="0"/>
    <n v="0"/>
    <n v="0"/>
    <n v="0"/>
    <n v="0"/>
  </r>
  <r>
    <x v="4"/>
    <x v="9"/>
    <x v="3"/>
    <x v="8"/>
    <n v="0.01"/>
    <n v="340"/>
    <n v="0"/>
    <n v="8.0000000000000007E-5"/>
    <n v="6.0000000000000002E-5"/>
    <n v="0"/>
    <n v="1.0000000000000001E-5"/>
    <n v="2.4000000000000001E-4"/>
    <n v="0"/>
  </r>
  <r>
    <x v="4"/>
    <x v="9"/>
    <x v="3"/>
    <x v="9"/>
    <n v="0"/>
    <n v="340"/>
    <n v="0"/>
    <n v="0"/>
    <n v="0"/>
    <n v="0"/>
    <n v="0"/>
    <n v="0"/>
    <n v="0"/>
  </r>
  <r>
    <x v="4"/>
    <x v="9"/>
    <x v="3"/>
    <x v="10"/>
    <n v="0.01"/>
    <n v="340"/>
    <n v="0"/>
    <n v="1E-4"/>
    <n v="8.0000000000000007E-5"/>
    <n v="0"/>
    <n v="1.0000000000000001E-5"/>
    <n v="2.9999999999999997E-4"/>
    <n v="0"/>
  </r>
  <r>
    <x v="4"/>
    <x v="9"/>
    <x v="4"/>
    <x v="0"/>
    <n v="0.43"/>
    <n v="340"/>
    <n v="0"/>
    <n v="3.5799999999999998E-3"/>
    <n v="1.9300000000000001E-3"/>
    <n v="9.0000000000000006E-5"/>
    <n v="8.8999999999999995E-4"/>
    <n v="1.0829999999999999E-2"/>
    <n v="0"/>
  </r>
  <r>
    <x v="4"/>
    <x v="9"/>
    <x v="4"/>
    <x v="1"/>
    <n v="0.18"/>
    <n v="340"/>
    <n v="0"/>
    <n v="1.49E-3"/>
    <n v="7.6000000000000004E-4"/>
    <n v="1E-4"/>
    <n v="1E-4"/>
    <n v="4.4900000000000001E-3"/>
    <n v="0"/>
  </r>
  <r>
    <x v="4"/>
    <x v="9"/>
    <x v="4"/>
    <x v="2"/>
    <n v="0"/>
    <n v="340"/>
    <n v="0"/>
    <n v="0"/>
    <n v="0"/>
    <n v="0"/>
    <n v="0"/>
    <n v="0"/>
    <n v="0"/>
  </r>
  <r>
    <x v="4"/>
    <x v="9"/>
    <x v="4"/>
    <x v="3"/>
    <n v="0"/>
    <n v="340"/>
    <n v="0"/>
    <n v="0"/>
    <n v="0"/>
    <n v="0"/>
    <n v="0"/>
    <n v="0"/>
    <n v="0"/>
  </r>
  <r>
    <x v="4"/>
    <x v="9"/>
    <x v="4"/>
    <x v="4"/>
    <n v="0.05"/>
    <n v="340"/>
    <n v="0"/>
    <n v="4.0000000000000002E-4"/>
    <n v="2.0000000000000002E-5"/>
    <n v="4.8000000000000001E-4"/>
    <n v="6.0000000000000002E-5"/>
    <n v="1.1999999999999999E-3"/>
    <n v="0"/>
  </r>
  <r>
    <x v="4"/>
    <x v="9"/>
    <x v="4"/>
    <x v="5"/>
    <n v="0"/>
    <n v="340"/>
    <n v="0"/>
    <n v="0"/>
    <n v="0"/>
    <n v="0"/>
    <n v="0"/>
    <n v="0"/>
    <n v="0"/>
  </r>
  <r>
    <x v="4"/>
    <x v="9"/>
    <x v="4"/>
    <x v="6"/>
    <n v="17.920000000000002"/>
    <n v="340"/>
    <n v="0"/>
    <n v="0.14953"/>
    <n v="8.0999999999999996E-3"/>
    <n v="1.5299999999999999E-3"/>
    <n v="2.358E-2"/>
    <n v="0.45235999999999998"/>
    <n v="0"/>
  </r>
  <r>
    <x v="4"/>
    <x v="9"/>
    <x v="4"/>
    <x v="7"/>
    <n v="0"/>
    <n v="340"/>
    <n v="0"/>
    <n v="0"/>
    <n v="0"/>
    <n v="0"/>
    <n v="0"/>
    <n v="0"/>
    <n v="0"/>
  </r>
  <r>
    <x v="4"/>
    <x v="9"/>
    <x v="4"/>
    <x v="8"/>
    <n v="0.06"/>
    <n v="340"/>
    <n v="0"/>
    <n v="4.8000000000000001E-4"/>
    <n v="2.5000000000000001E-4"/>
    <n v="6.9999999999999994E-5"/>
    <n v="5.0000000000000002E-5"/>
    <n v="1.4499999999999999E-3"/>
    <n v="0"/>
  </r>
  <r>
    <x v="4"/>
    <x v="9"/>
    <x v="4"/>
    <x v="9"/>
    <n v="0"/>
    <n v="340"/>
    <n v="0"/>
    <n v="0"/>
    <n v="0"/>
    <n v="0"/>
    <n v="0"/>
    <n v="0"/>
    <n v="0"/>
  </r>
  <r>
    <x v="4"/>
    <x v="9"/>
    <x v="4"/>
    <x v="10"/>
    <n v="0.31"/>
    <n v="340"/>
    <n v="0"/>
    <n v="2.5699999999999998E-3"/>
    <n v="1.1100000000000001E-3"/>
    <n v="4.0000000000000003E-5"/>
    <n v="3.1E-4"/>
    <n v="7.77E-3"/>
    <n v="0"/>
  </r>
  <r>
    <x v="4"/>
    <x v="9"/>
    <x v="5"/>
    <x v="0"/>
    <n v="0"/>
    <n v="340"/>
    <n v="0"/>
    <n v="0"/>
    <n v="0"/>
    <n v="0"/>
    <n v="0"/>
    <n v="0"/>
    <n v="0"/>
  </r>
  <r>
    <x v="4"/>
    <x v="9"/>
    <x v="5"/>
    <x v="1"/>
    <n v="0.01"/>
    <n v="340"/>
    <n v="0"/>
    <n v="6.9999999999999994E-5"/>
    <n v="3.0000000000000001E-5"/>
    <n v="0"/>
    <n v="1.0000000000000001E-5"/>
    <n v="2.0000000000000001E-4"/>
    <n v="0"/>
  </r>
  <r>
    <x v="4"/>
    <x v="9"/>
    <x v="5"/>
    <x v="2"/>
    <n v="0"/>
    <n v="340"/>
    <n v="0"/>
    <n v="0"/>
    <n v="0"/>
    <n v="0"/>
    <n v="0"/>
    <n v="0"/>
    <n v="0"/>
  </r>
  <r>
    <x v="4"/>
    <x v="9"/>
    <x v="5"/>
    <x v="3"/>
    <n v="0"/>
    <n v="340"/>
    <n v="0"/>
    <n v="0"/>
    <n v="0"/>
    <n v="0"/>
    <n v="0"/>
    <n v="0"/>
    <n v="0"/>
  </r>
  <r>
    <x v="4"/>
    <x v="9"/>
    <x v="5"/>
    <x v="4"/>
    <n v="0"/>
    <n v="340"/>
    <n v="0"/>
    <n v="0"/>
    <n v="0"/>
    <n v="0"/>
    <n v="0"/>
    <n v="0"/>
    <n v="0"/>
  </r>
  <r>
    <x v="4"/>
    <x v="9"/>
    <x v="5"/>
    <x v="5"/>
    <n v="0"/>
    <n v="340"/>
    <n v="0"/>
    <n v="0"/>
    <n v="0"/>
    <n v="0"/>
    <n v="0"/>
    <n v="0"/>
    <n v="0"/>
  </r>
  <r>
    <x v="4"/>
    <x v="9"/>
    <x v="5"/>
    <x v="6"/>
    <n v="0"/>
    <n v="340"/>
    <n v="0"/>
    <n v="0"/>
    <n v="0"/>
    <n v="0"/>
    <n v="0"/>
    <n v="0"/>
    <n v="0"/>
  </r>
  <r>
    <x v="4"/>
    <x v="9"/>
    <x v="5"/>
    <x v="7"/>
    <n v="0"/>
    <n v="340"/>
    <n v="0"/>
    <n v="0"/>
    <n v="0"/>
    <n v="0"/>
    <n v="0"/>
    <n v="0"/>
    <n v="0"/>
  </r>
  <r>
    <x v="4"/>
    <x v="9"/>
    <x v="5"/>
    <x v="8"/>
    <n v="0"/>
    <n v="340"/>
    <n v="0"/>
    <n v="0"/>
    <n v="0"/>
    <n v="0"/>
    <n v="0"/>
    <n v="0"/>
    <n v="0"/>
  </r>
  <r>
    <x v="4"/>
    <x v="9"/>
    <x v="5"/>
    <x v="9"/>
    <n v="0"/>
    <n v="340"/>
    <n v="0"/>
    <n v="0"/>
    <n v="0"/>
    <n v="0"/>
    <n v="0"/>
    <n v="0"/>
    <n v="0"/>
  </r>
  <r>
    <x v="4"/>
    <x v="9"/>
    <x v="5"/>
    <x v="10"/>
    <n v="0"/>
    <n v="340"/>
    <n v="0"/>
    <n v="0"/>
    <n v="0"/>
    <n v="0"/>
    <n v="0"/>
    <n v="0"/>
    <n v="0"/>
  </r>
  <r>
    <x v="4"/>
    <x v="9"/>
    <x v="6"/>
    <x v="0"/>
    <n v="0"/>
    <n v="340"/>
    <n v="0"/>
    <n v="0"/>
    <n v="0"/>
    <n v="0"/>
    <n v="0"/>
    <n v="0"/>
    <n v="0"/>
  </r>
  <r>
    <x v="4"/>
    <x v="9"/>
    <x v="6"/>
    <x v="1"/>
    <n v="0.02"/>
    <n v="340"/>
    <n v="0"/>
    <n v="1.9000000000000001E-4"/>
    <n v="1.2E-4"/>
    <n v="1.0000000000000001E-5"/>
    <n v="1.0000000000000001E-5"/>
    <n v="5.5999999999999995E-4"/>
    <n v="0"/>
  </r>
  <r>
    <x v="4"/>
    <x v="9"/>
    <x v="6"/>
    <x v="2"/>
    <n v="0"/>
    <n v="340"/>
    <n v="0"/>
    <n v="0"/>
    <n v="0"/>
    <n v="0"/>
    <n v="0"/>
    <n v="0"/>
    <n v="0"/>
  </r>
  <r>
    <x v="4"/>
    <x v="9"/>
    <x v="6"/>
    <x v="3"/>
    <n v="0"/>
    <n v="340"/>
    <n v="0"/>
    <n v="0"/>
    <n v="0"/>
    <n v="0"/>
    <n v="0"/>
    <n v="0"/>
    <n v="0"/>
  </r>
  <r>
    <x v="4"/>
    <x v="9"/>
    <x v="6"/>
    <x v="4"/>
    <n v="0.06"/>
    <n v="340"/>
    <n v="0"/>
    <n v="5.2999999999999998E-4"/>
    <n v="0"/>
    <n v="5.6999999999999998E-4"/>
    <n v="1.6000000000000001E-4"/>
    <n v="1.6000000000000001E-3"/>
    <n v="0"/>
  </r>
  <r>
    <x v="4"/>
    <x v="9"/>
    <x v="6"/>
    <x v="5"/>
    <n v="0"/>
    <n v="340"/>
    <n v="0"/>
    <n v="0"/>
    <n v="0"/>
    <n v="0"/>
    <n v="0"/>
    <n v="0"/>
    <n v="0"/>
  </r>
  <r>
    <x v="4"/>
    <x v="9"/>
    <x v="6"/>
    <x v="6"/>
    <n v="0.17"/>
    <n v="340"/>
    <n v="0"/>
    <n v="1.3799999999999999E-3"/>
    <n v="0"/>
    <n v="6.0000000000000002E-5"/>
    <n v="5.6999999999999998E-4"/>
    <n v="4.1700000000000001E-3"/>
    <n v="0"/>
  </r>
  <r>
    <x v="4"/>
    <x v="9"/>
    <x v="6"/>
    <x v="7"/>
    <n v="0"/>
    <n v="340"/>
    <n v="0"/>
    <n v="0"/>
    <n v="0"/>
    <n v="0"/>
    <n v="0"/>
    <n v="0"/>
    <n v="0"/>
  </r>
  <r>
    <x v="4"/>
    <x v="9"/>
    <x v="6"/>
    <x v="8"/>
    <n v="0.06"/>
    <n v="340"/>
    <n v="0"/>
    <n v="5.1000000000000004E-4"/>
    <n v="2.7999999999999998E-4"/>
    <n v="5.0000000000000002E-5"/>
    <n v="6.0000000000000002E-5"/>
    <n v="1.5299999999999999E-3"/>
    <n v="0"/>
  </r>
  <r>
    <x v="4"/>
    <x v="9"/>
    <x v="6"/>
    <x v="9"/>
    <n v="0"/>
    <n v="340"/>
    <n v="0"/>
    <n v="0"/>
    <n v="0"/>
    <n v="0"/>
    <n v="0"/>
    <n v="0"/>
    <n v="0"/>
  </r>
  <r>
    <x v="4"/>
    <x v="9"/>
    <x v="6"/>
    <x v="10"/>
    <n v="0"/>
    <n v="340"/>
    <n v="0"/>
    <n v="0"/>
    <n v="0"/>
    <n v="0"/>
    <n v="0"/>
    <n v="0"/>
    <n v="0"/>
  </r>
  <r>
    <x v="4"/>
    <x v="9"/>
    <x v="7"/>
    <x v="0"/>
    <n v="0"/>
    <n v="340"/>
    <n v="0"/>
    <n v="0"/>
    <n v="0"/>
    <n v="0"/>
    <n v="0"/>
    <n v="0"/>
    <n v="0"/>
  </r>
  <r>
    <x v="4"/>
    <x v="9"/>
    <x v="7"/>
    <x v="1"/>
    <n v="0"/>
    <n v="340"/>
    <n v="0"/>
    <n v="1.0000000000000001E-5"/>
    <n v="0"/>
    <n v="0"/>
    <n v="0"/>
    <n v="2.0000000000000002E-5"/>
    <n v="0"/>
  </r>
  <r>
    <x v="4"/>
    <x v="9"/>
    <x v="7"/>
    <x v="2"/>
    <n v="0"/>
    <n v="340"/>
    <n v="0"/>
    <n v="0"/>
    <n v="0"/>
    <n v="0"/>
    <n v="0"/>
    <n v="0"/>
    <n v="0"/>
  </r>
  <r>
    <x v="4"/>
    <x v="9"/>
    <x v="7"/>
    <x v="3"/>
    <n v="0"/>
    <n v="340"/>
    <n v="0"/>
    <n v="0"/>
    <n v="0"/>
    <n v="0"/>
    <n v="0"/>
    <n v="0"/>
    <n v="0"/>
  </r>
  <r>
    <x v="4"/>
    <x v="9"/>
    <x v="7"/>
    <x v="4"/>
    <n v="0"/>
    <n v="340"/>
    <n v="0"/>
    <n v="0"/>
    <n v="0"/>
    <n v="0"/>
    <n v="0"/>
    <n v="0"/>
    <n v="0"/>
  </r>
  <r>
    <x v="4"/>
    <x v="9"/>
    <x v="7"/>
    <x v="5"/>
    <n v="0"/>
    <n v="340"/>
    <n v="0"/>
    <n v="0"/>
    <n v="0"/>
    <n v="0"/>
    <n v="0"/>
    <n v="0"/>
    <n v="0"/>
  </r>
  <r>
    <x v="4"/>
    <x v="9"/>
    <x v="7"/>
    <x v="6"/>
    <n v="0.01"/>
    <n v="340"/>
    <n v="0"/>
    <n v="6.9999999999999994E-5"/>
    <n v="1.0000000000000001E-5"/>
    <n v="1.0000000000000001E-5"/>
    <n v="6.0000000000000002E-5"/>
    <n v="2.0000000000000001E-4"/>
    <n v="0"/>
  </r>
  <r>
    <x v="4"/>
    <x v="9"/>
    <x v="7"/>
    <x v="7"/>
    <n v="0"/>
    <n v="340"/>
    <n v="0"/>
    <n v="0"/>
    <n v="0"/>
    <n v="0"/>
    <n v="0"/>
    <n v="0"/>
    <n v="0"/>
  </r>
  <r>
    <x v="4"/>
    <x v="9"/>
    <x v="7"/>
    <x v="8"/>
    <n v="0"/>
    <n v="340"/>
    <n v="0"/>
    <n v="0"/>
    <n v="0"/>
    <n v="0"/>
    <n v="0"/>
    <n v="0"/>
    <n v="0"/>
  </r>
  <r>
    <x v="4"/>
    <x v="9"/>
    <x v="7"/>
    <x v="9"/>
    <n v="0"/>
    <n v="340"/>
    <n v="0"/>
    <n v="0"/>
    <n v="0"/>
    <n v="0"/>
    <n v="0"/>
    <n v="0"/>
    <n v="0"/>
  </r>
  <r>
    <x v="4"/>
    <x v="9"/>
    <x v="7"/>
    <x v="10"/>
    <n v="0"/>
    <n v="340"/>
    <n v="0"/>
    <n v="0"/>
    <n v="0"/>
    <n v="0"/>
    <n v="0"/>
    <n v="0"/>
    <n v="0"/>
  </r>
  <r>
    <x v="4"/>
    <x v="9"/>
    <x v="8"/>
    <x v="0"/>
    <n v="0"/>
    <n v="340"/>
    <n v="0"/>
    <n v="0"/>
    <n v="0"/>
    <n v="0"/>
    <n v="0"/>
    <n v="0"/>
    <n v="0"/>
  </r>
  <r>
    <x v="4"/>
    <x v="9"/>
    <x v="8"/>
    <x v="1"/>
    <n v="2.36"/>
    <n v="340"/>
    <n v="0"/>
    <n v="1.9560000000000001E-2"/>
    <n v="1.6570000000000001E-2"/>
    <n v="4.2000000000000002E-4"/>
    <n v="1.49E-3"/>
    <n v="5.9180000000000003E-2"/>
    <n v="0"/>
  </r>
  <r>
    <x v="4"/>
    <x v="9"/>
    <x v="8"/>
    <x v="2"/>
    <n v="0"/>
    <n v="340"/>
    <n v="0"/>
    <n v="0"/>
    <n v="0"/>
    <n v="0"/>
    <n v="0"/>
    <n v="0"/>
    <n v="0"/>
  </r>
  <r>
    <x v="4"/>
    <x v="9"/>
    <x v="8"/>
    <x v="3"/>
    <n v="0"/>
    <n v="340"/>
    <n v="0"/>
    <n v="0"/>
    <n v="0"/>
    <n v="0"/>
    <n v="0"/>
    <n v="0"/>
    <n v="0"/>
  </r>
  <r>
    <x v="4"/>
    <x v="9"/>
    <x v="8"/>
    <x v="4"/>
    <n v="0"/>
    <n v="340"/>
    <n v="0"/>
    <n v="4.0000000000000003E-5"/>
    <n v="0"/>
    <n v="5.0000000000000002E-5"/>
    <n v="1.0000000000000001E-5"/>
    <n v="1.2E-4"/>
    <n v="0"/>
  </r>
  <r>
    <x v="4"/>
    <x v="9"/>
    <x v="8"/>
    <x v="5"/>
    <n v="0"/>
    <n v="340"/>
    <n v="0"/>
    <n v="0"/>
    <n v="0"/>
    <n v="0"/>
    <n v="0"/>
    <n v="0"/>
    <n v="0"/>
  </r>
  <r>
    <x v="4"/>
    <x v="9"/>
    <x v="8"/>
    <x v="6"/>
    <n v="0.16"/>
    <n v="300"/>
    <n v="3"/>
    <n v="1.2800000000000001E-3"/>
    <n v="0"/>
    <n v="2.2000000000000001E-4"/>
    <n v="5.5999999999999995E-4"/>
    <n v="3.8700000000000002E-3"/>
    <n v="5.9899999999999997E-3"/>
  </r>
  <r>
    <x v="4"/>
    <x v="9"/>
    <x v="8"/>
    <x v="7"/>
    <n v="0"/>
    <n v="340"/>
    <n v="0"/>
    <n v="0"/>
    <n v="0"/>
    <n v="0"/>
    <n v="0"/>
    <n v="0"/>
    <n v="0"/>
  </r>
  <r>
    <x v="4"/>
    <x v="9"/>
    <x v="8"/>
    <x v="8"/>
    <n v="0.01"/>
    <n v="340"/>
    <n v="0"/>
    <n v="6.9999999999999994E-5"/>
    <n v="0"/>
    <n v="1.0000000000000001E-5"/>
    <n v="1.0000000000000001E-5"/>
    <n v="2.3000000000000001E-4"/>
    <n v="0"/>
  </r>
  <r>
    <x v="4"/>
    <x v="9"/>
    <x v="8"/>
    <x v="9"/>
    <n v="0"/>
    <n v="340"/>
    <n v="0"/>
    <n v="0"/>
    <n v="0"/>
    <n v="0"/>
    <n v="0"/>
    <n v="0"/>
    <n v="0"/>
  </r>
  <r>
    <x v="4"/>
    <x v="9"/>
    <x v="8"/>
    <x v="10"/>
    <n v="1.45"/>
    <n v="340"/>
    <n v="0"/>
    <n v="1.2019999999999999E-2"/>
    <n v="6.3899999999999998E-3"/>
    <n v="1.8000000000000001E-4"/>
    <n v="9.5E-4"/>
    <n v="3.635E-2"/>
    <n v="0"/>
  </r>
  <r>
    <x v="4"/>
    <x v="10"/>
    <x v="0"/>
    <x v="0"/>
    <n v="0"/>
    <n v="340"/>
    <n v="0"/>
    <n v="0"/>
    <n v="0"/>
    <n v="0"/>
    <n v="0"/>
    <n v="0"/>
    <n v="0"/>
  </r>
  <r>
    <x v="4"/>
    <x v="10"/>
    <x v="0"/>
    <x v="1"/>
    <n v="13.69"/>
    <n v="340"/>
    <n v="0"/>
    <n v="0.11354"/>
    <n v="5.636E-2"/>
    <n v="8.3899999999999999E-3"/>
    <n v="1.3849999999999999E-2"/>
    <n v="0.34305999999999998"/>
    <n v="0"/>
  </r>
  <r>
    <x v="4"/>
    <x v="10"/>
    <x v="0"/>
    <x v="2"/>
    <n v="0"/>
    <n v="340"/>
    <n v="0"/>
    <n v="0"/>
    <n v="0"/>
    <n v="0"/>
    <n v="0"/>
    <n v="0"/>
    <n v="0"/>
  </r>
  <r>
    <x v="4"/>
    <x v="10"/>
    <x v="0"/>
    <x v="3"/>
    <n v="0"/>
    <n v="340"/>
    <n v="0"/>
    <n v="0"/>
    <n v="0"/>
    <n v="0"/>
    <n v="0"/>
    <n v="0"/>
    <n v="0"/>
  </r>
  <r>
    <x v="4"/>
    <x v="10"/>
    <x v="0"/>
    <x v="4"/>
    <n v="11.33"/>
    <n v="340"/>
    <n v="0"/>
    <n v="9.3149999999999997E-2"/>
    <n v="0"/>
    <n v="1.9189999999999999E-2"/>
    <n v="6.3619999999999996E-2"/>
    <n v="0.28101999999999999"/>
    <n v="0"/>
  </r>
  <r>
    <x v="4"/>
    <x v="10"/>
    <x v="0"/>
    <x v="5"/>
    <n v="0"/>
    <n v="340"/>
    <n v="0"/>
    <n v="0"/>
    <n v="0"/>
    <n v="0"/>
    <n v="0"/>
    <n v="0"/>
    <n v="0"/>
  </r>
  <r>
    <x v="4"/>
    <x v="10"/>
    <x v="0"/>
    <x v="6"/>
    <n v="0"/>
    <n v="340"/>
    <n v="0"/>
    <n v="0"/>
    <n v="0"/>
    <n v="0"/>
    <n v="0"/>
    <n v="0"/>
    <n v="0"/>
  </r>
  <r>
    <x v="4"/>
    <x v="10"/>
    <x v="0"/>
    <x v="7"/>
    <n v="0"/>
    <n v="340"/>
    <n v="0"/>
    <n v="0"/>
    <n v="0"/>
    <n v="0"/>
    <n v="0"/>
    <n v="0"/>
    <n v="0"/>
  </r>
  <r>
    <x v="4"/>
    <x v="10"/>
    <x v="0"/>
    <x v="8"/>
    <n v="0"/>
    <n v="340"/>
    <n v="0"/>
    <n v="0"/>
    <n v="0"/>
    <n v="0"/>
    <n v="0"/>
    <n v="0"/>
    <n v="0"/>
  </r>
  <r>
    <x v="4"/>
    <x v="10"/>
    <x v="0"/>
    <x v="9"/>
    <n v="0"/>
    <n v="340"/>
    <n v="0"/>
    <n v="0"/>
    <n v="0"/>
    <n v="0"/>
    <n v="0"/>
    <n v="0"/>
    <n v="0"/>
  </r>
  <r>
    <x v="4"/>
    <x v="10"/>
    <x v="0"/>
    <x v="10"/>
    <n v="9.11"/>
    <n v="340"/>
    <n v="0"/>
    <n v="7.4319999999999997E-2"/>
    <n v="4.4310000000000002E-2"/>
    <n v="6.0999999999999997E-4"/>
    <n v="1.289E-2"/>
    <n v="0.22367000000000001"/>
    <n v="0"/>
  </r>
  <r>
    <x v="4"/>
    <x v="10"/>
    <x v="1"/>
    <x v="0"/>
    <n v="0"/>
    <n v="340"/>
    <n v="0"/>
    <n v="0"/>
    <n v="0"/>
    <n v="0"/>
    <n v="0"/>
    <n v="0"/>
    <n v="0"/>
  </r>
  <r>
    <x v="4"/>
    <x v="10"/>
    <x v="1"/>
    <x v="1"/>
    <n v="3.91"/>
    <n v="325"/>
    <n v="3.25"/>
    <n v="3.2099999999999997E-2"/>
    <n v="1.525E-2"/>
    <n v="3.14E-3"/>
    <n v="1.8710000000000001E-2"/>
    <n v="9.6829999999999999E-2"/>
    <n v="6.45E-3"/>
  </r>
  <r>
    <x v="4"/>
    <x v="10"/>
    <x v="1"/>
    <x v="2"/>
    <n v="0"/>
    <n v="340"/>
    <n v="0"/>
    <n v="0"/>
    <n v="0"/>
    <n v="0"/>
    <n v="0"/>
    <n v="0"/>
    <n v="0"/>
  </r>
  <r>
    <x v="4"/>
    <x v="10"/>
    <x v="1"/>
    <x v="3"/>
    <n v="0"/>
    <n v="340"/>
    <n v="0"/>
    <n v="0"/>
    <n v="0"/>
    <n v="0"/>
    <n v="0"/>
    <n v="0"/>
    <n v="0"/>
  </r>
  <r>
    <x v="4"/>
    <x v="10"/>
    <x v="1"/>
    <x v="4"/>
    <n v="2.33"/>
    <n v="340"/>
    <n v="0"/>
    <n v="1.9369999999999998E-2"/>
    <n v="3.2000000000000003E-4"/>
    <n v="2.3990000000000001E-2"/>
    <n v="6.3200000000000001E-3"/>
    <n v="5.8560000000000001E-2"/>
    <n v="0"/>
  </r>
  <r>
    <x v="4"/>
    <x v="10"/>
    <x v="1"/>
    <x v="5"/>
    <n v="18.489999999999998"/>
    <n v="340"/>
    <n v="0"/>
    <n v="0.15406"/>
    <n v="6.0589999999999998E-2"/>
    <n v="8.0149999999999999E-2"/>
    <n v="2.7199999999999998E-2"/>
    <n v="0.46523999999999999"/>
    <n v="0"/>
  </r>
  <r>
    <x v="4"/>
    <x v="10"/>
    <x v="1"/>
    <x v="6"/>
    <n v="0.05"/>
    <n v="340"/>
    <n v="6.8"/>
    <n v="4.0999999999999999E-4"/>
    <n v="0"/>
    <n v="1.4999999999999999E-4"/>
    <n v="3.5E-4"/>
    <n v="1.24E-3"/>
    <n v="1.349E-2"/>
  </r>
  <r>
    <x v="4"/>
    <x v="10"/>
    <x v="1"/>
    <x v="7"/>
    <n v="0"/>
    <n v="340"/>
    <n v="0"/>
    <n v="0"/>
    <n v="0"/>
    <n v="0"/>
    <n v="0"/>
    <n v="0"/>
    <n v="0"/>
  </r>
  <r>
    <x v="4"/>
    <x v="10"/>
    <x v="1"/>
    <x v="8"/>
    <n v="6.89"/>
    <n v="300"/>
    <n v="6"/>
    <n v="5.7820000000000003E-2"/>
    <n v="2.8649999999999998E-2"/>
    <n v="2.41E-2"/>
    <n v="1.342E-2"/>
    <n v="0.17498"/>
    <n v="1.1900000000000001E-2"/>
  </r>
  <r>
    <x v="4"/>
    <x v="10"/>
    <x v="1"/>
    <x v="9"/>
    <n v="0"/>
    <n v="340"/>
    <n v="0"/>
    <n v="0"/>
    <n v="0"/>
    <n v="0"/>
    <n v="0"/>
    <n v="0"/>
    <n v="0"/>
  </r>
  <r>
    <x v="4"/>
    <x v="10"/>
    <x v="1"/>
    <x v="10"/>
    <n v="0.83"/>
    <n v="340"/>
    <n v="0"/>
    <n v="6.8900000000000003E-3"/>
    <n v="3.62E-3"/>
    <n v="2.2000000000000001E-4"/>
    <n v="1.75E-3"/>
    <n v="2.0840000000000001E-2"/>
    <n v="0"/>
  </r>
  <r>
    <x v="4"/>
    <x v="10"/>
    <x v="2"/>
    <x v="0"/>
    <n v="0"/>
    <n v="340"/>
    <n v="0"/>
    <n v="0"/>
    <n v="0"/>
    <n v="0"/>
    <n v="0"/>
    <n v="0"/>
    <n v="0"/>
  </r>
  <r>
    <x v="4"/>
    <x v="10"/>
    <x v="2"/>
    <x v="1"/>
    <n v="0.37"/>
    <n v="340"/>
    <n v="0"/>
    <n v="2.96E-3"/>
    <n v="1.3600000000000001E-3"/>
    <n v="3.6000000000000002E-4"/>
    <n v="2.0500000000000002E-3"/>
    <n v="8.8699999999999994E-3"/>
    <n v="0"/>
  </r>
  <r>
    <x v="4"/>
    <x v="10"/>
    <x v="2"/>
    <x v="2"/>
    <n v="0"/>
    <n v="340"/>
    <n v="0"/>
    <n v="0"/>
    <n v="0"/>
    <n v="0"/>
    <n v="0"/>
    <n v="0"/>
    <n v="0"/>
  </r>
  <r>
    <x v="4"/>
    <x v="10"/>
    <x v="2"/>
    <x v="3"/>
    <n v="0"/>
    <n v="340"/>
    <n v="0"/>
    <n v="0"/>
    <n v="0"/>
    <n v="0"/>
    <n v="0"/>
    <n v="0"/>
    <n v="0"/>
  </r>
  <r>
    <x v="4"/>
    <x v="10"/>
    <x v="2"/>
    <x v="4"/>
    <n v="0.05"/>
    <n v="340"/>
    <n v="0"/>
    <n v="4.2999999999999999E-4"/>
    <n v="0"/>
    <n v="6.8000000000000005E-4"/>
    <n v="0"/>
    <n v="1.2999999999999999E-3"/>
    <n v="0"/>
  </r>
  <r>
    <x v="4"/>
    <x v="10"/>
    <x v="2"/>
    <x v="5"/>
    <n v="0"/>
    <n v="340"/>
    <n v="0"/>
    <n v="0"/>
    <n v="0"/>
    <n v="0"/>
    <n v="0"/>
    <n v="0"/>
    <n v="0"/>
  </r>
  <r>
    <x v="4"/>
    <x v="10"/>
    <x v="2"/>
    <x v="6"/>
    <n v="0.05"/>
    <n v="340"/>
    <n v="0"/>
    <n v="3.8999999999999999E-4"/>
    <n v="4.0000000000000003E-5"/>
    <n v="2.0000000000000002E-5"/>
    <n v="2.7E-4"/>
    <n v="1.1800000000000001E-3"/>
    <n v="0"/>
  </r>
  <r>
    <x v="4"/>
    <x v="10"/>
    <x v="2"/>
    <x v="7"/>
    <n v="0"/>
    <n v="340"/>
    <n v="0"/>
    <n v="0"/>
    <n v="0"/>
    <n v="0"/>
    <n v="0"/>
    <n v="0"/>
    <n v="0"/>
  </r>
  <r>
    <x v="4"/>
    <x v="10"/>
    <x v="2"/>
    <x v="8"/>
    <n v="0"/>
    <n v="340"/>
    <n v="0"/>
    <n v="0"/>
    <n v="0"/>
    <n v="0"/>
    <n v="0"/>
    <n v="0"/>
    <n v="0"/>
  </r>
  <r>
    <x v="4"/>
    <x v="10"/>
    <x v="2"/>
    <x v="9"/>
    <n v="0"/>
    <n v="340"/>
    <n v="0"/>
    <n v="0"/>
    <n v="0"/>
    <n v="0"/>
    <n v="0"/>
    <n v="0"/>
    <n v="0"/>
  </r>
  <r>
    <x v="4"/>
    <x v="10"/>
    <x v="2"/>
    <x v="10"/>
    <n v="0.88"/>
    <n v="340"/>
    <n v="0"/>
    <n v="7.2899999999999996E-3"/>
    <n v="3.6600000000000001E-3"/>
    <n v="2.0000000000000001E-4"/>
    <n v="1.6999999999999999E-3"/>
    <n v="2.205E-2"/>
    <n v="0"/>
  </r>
  <r>
    <x v="4"/>
    <x v="10"/>
    <x v="3"/>
    <x v="0"/>
    <n v="0"/>
    <n v="340"/>
    <n v="0"/>
    <n v="0"/>
    <n v="0"/>
    <n v="0"/>
    <n v="0"/>
    <n v="0"/>
    <n v="0"/>
  </r>
  <r>
    <x v="4"/>
    <x v="10"/>
    <x v="3"/>
    <x v="1"/>
    <n v="3.48"/>
    <n v="340"/>
    <n v="0"/>
    <n v="2.8830000000000001E-2"/>
    <n v="1.481E-2"/>
    <n v="1.17E-3"/>
    <n v="1.068E-2"/>
    <n v="8.7069999999999995E-2"/>
    <n v="0"/>
  </r>
  <r>
    <x v="4"/>
    <x v="10"/>
    <x v="3"/>
    <x v="2"/>
    <n v="0"/>
    <n v="340"/>
    <n v="0"/>
    <n v="0"/>
    <n v="0"/>
    <n v="0"/>
    <n v="0"/>
    <n v="0"/>
    <n v="0"/>
  </r>
  <r>
    <x v="4"/>
    <x v="10"/>
    <x v="3"/>
    <x v="3"/>
    <n v="0"/>
    <n v="340"/>
    <n v="0"/>
    <n v="0"/>
    <n v="0"/>
    <n v="0"/>
    <n v="0"/>
    <n v="0"/>
    <n v="0"/>
  </r>
  <r>
    <x v="4"/>
    <x v="10"/>
    <x v="3"/>
    <x v="4"/>
    <n v="0.17"/>
    <n v="340"/>
    <n v="0"/>
    <n v="1.25E-3"/>
    <n v="-2.0000000000000002E-5"/>
    <n v="8.5999999999999998E-4"/>
    <n v="9.8999999999999999E-4"/>
    <n v="3.6900000000000001E-3"/>
    <n v="0"/>
  </r>
  <r>
    <x v="4"/>
    <x v="10"/>
    <x v="3"/>
    <x v="5"/>
    <n v="0"/>
    <n v="340"/>
    <n v="0"/>
    <n v="0"/>
    <n v="0"/>
    <n v="0"/>
    <n v="0"/>
    <n v="0"/>
    <n v="0"/>
  </r>
  <r>
    <x v="4"/>
    <x v="10"/>
    <x v="3"/>
    <x v="6"/>
    <n v="0.24"/>
    <n v="340"/>
    <n v="0"/>
    <n v="1.9400000000000001E-3"/>
    <n v="4.0000000000000003E-5"/>
    <n v="1.1E-4"/>
    <n v="1.6100000000000001E-3"/>
    <n v="5.8599999999999998E-3"/>
    <n v="0"/>
  </r>
  <r>
    <x v="4"/>
    <x v="10"/>
    <x v="3"/>
    <x v="7"/>
    <n v="0"/>
    <n v="340"/>
    <n v="0"/>
    <n v="0"/>
    <n v="0"/>
    <n v="0"/>
    <n v="0"/>
    <n v="0"/>
    <n v="0"/>
  </r>
  <r>
    <x v="4"/>
    <x v="10"/>
    <x v="3"/>
    <x v="8"/>
    <n v="0.01"/>
    <n v="340"/>
    <n v="0"/>
    <n v="8.0000000000000007E-5"/>
    <n v="6.0000000000000002E-5"/>
    <n v="0"/>
    <n v="1.0000000000000001E-5"/>
    <n v="2.4000000000000001E-4"/>
    <n v="0"/>
  </r>
  <r>
    <x v="4"/>
    <x v="10"/>
    <x v="3"/>
    <x v="9"/>
    <n v="0"/>
    <n v="340"/>
    <n v="0"/>
    <n v="0"/>
    <n v="0"/>
    <n v="0"/>
    <n v="0"/>
    <n v="0"/>
    <n v="0"/>
  </r>
  <r>
    <x v="4"/>
    <x v="10"/>
    <x v="3"/>
    <x v="10"/>
    <n v="0.01"/>
    <n v="340"/>
    <n v="0"/>
    <n v="1E-4"/>
    <n v="8.0000000000000007E-5"/>
    <n v="0"/>
    <n v="1.0000000000000001E-5"/>
    <n v="2.9999999999999997E-4"/>
    <n v="0"/>
  </r>
  <r>
    <x v="4"/>
    <x v="10"/>
    <x v="4"/>
    <x v="0"/>
    <n v="0.43"/>
    <n v="340"/>
    <n v="0"/>
    <n v="3.5799999999999998E-3"/>
    <n v="1.9300000000000001E-3"/>
    <n v="9.0000000000000006E-5"/>
    <n v="8.8999999999999995E-4"/>
    <n v="1.0829999999999999E-2"/>
    <n v="0"/>
  </r>
  <r>
    <x v="4"/>
    <x v="10"/>
    <x v="4"/>
    <x v="1"/>
    <n v="0.18"/>
    <n v="340"/>
    <n v="0"/>
    <n v="1.49E-3"/>
    <n v="7.6000000000000004E-4"/>
    <n v="1E-4"/>
    <n v="1E-4"/>
    <n v="4.4900000000000001E-3"/>
    <n v="0"/>
  </r>
  <r>
    <x v="4"/>
    <x v="10"/>
    <x v="4"/>
    <x v="2"/>
    <n v="0"/>
    <n v="340"/>
    <n v="0"/>
    <n v="0"/>
    <n v="0"/>
    <n v="0"/>
    <n v="0"/>
    <n v="0"/>
    <n v="0"/>
  </r>
  <r>
    <x v="4"/>
    <x v="10"/>
    <x v="4"/>
    <x v="3"/>
    <n v="0"/>
    <n v="340"/>
    <n v="0"/>
    <n v="0"/>
    <n v="0"/>
    <n v="0"/>
    <n v="0"/>
    <n v="0"/>
    <n v="0"/>
  </r>
  <r>
    <x v="4"/>
    <x v="10"/>
    <x v="4"/>
    <x v="4"/>
    <n v="0.05"/>
    <n v="340"/>
    <n v="0"/>
    <n v="4.0000000000000002E-4"/>
    <n v="2.0000000000000002E-5"/>
    <n v="4.8000000000000001E-4"/>
    <n v="6.0000000000000002E-5"/>
    <n v="1.1999999999999999E-3"/>
    <n v="0"/>
  </r>
  <r>
    <x v="4"/>
    <x v="10"/>
    <x v="4"/>
    <x v="5"/>
    <n v="0"/>
    <n v="340"/>
    <n v="0"/>
    <n v="0"/>
    <n v="0"/>
    <n v="0"/>
    <n v="0"/>
    <n v="0"/>
    <n v="0"/>
  </r>
  <r>
    <x v="4"/>
    <x v="10"/>
    <x v="4"/>
    <x v="6"/>
    <n v="17.920000000000002"/>
    <n v="340"/>
    <n v="0"/>
    <n v="0.14953"/>
    <n v="8.0999999999999996E-3"/>
    <n v="1.5299999999999999E-3"/>
    <n v="2.358E-2"/>
    <n v="0.45235999999999998"/>
    <n v="0"/>
  </r>
  <r>
    <x v="4"/>
    <x v="10"/>
    <x v="4"/>
    <x v="7"/>
    <n v="0"/>
    <n v="340"/>
    <n v="0"/>
    <n v="0"/>
    <n v="0"/>
    <n v="0"/>
    <n v="0"/>
    <n v="0"/>
    <n v="0"/>
  </r>
  <r>
    <x v="4"/>
    <x v="10"/>
    <x v="4"/>
    <x v="8"/>
    <n v="0.06"/>
    <n v="340"/>
    <n v="0"/>
    <n v="4.8000000000000001E-4"/>
    <n v="2.5000000000000001E-4"/>
    <n v="6.9999999999999994E-5"/>
    <n v="5.0000000000000002E-5"/>
    <n v="1.4499999999999999E-3"/>
    <n v="0"/>
  </r>
  <r>
    <x v="4"/>
    <x v="10"/>
    <x v="4"/>
    <x v="9"/>
    <n v="0"/>
    <n v="340"/>
    <n v="0"/>
    <n v="0"/>
    <n v="0"/>
    <n v="0"/>
    <n v="0"/>
    <n v="0"/>
    <n v="0"/>
  </r>
  <r>
    <x v="4"/>
    <x v="10"/>
    <x v="4"/>
    <x v="10"/>
    <n v="0.31"/>
    <n v="340"/>
    <n v="0"/>
    <n v="2.5699999999999998E-3"/>
    <n v="1.1100000000000001E-3"/>
    <n v="4.0000000000000003E-5"/>
    <n v="3.1E-4"/>
    <n v="7.77E-3"/>
    <n v="0"/>
  </r>
  <r>
    <x v="4"/>
    <x v="10"/>
    <x v="5"/>
    <x v="0"/>
    <n v="0"/>
    <n v="340"/>
    <n v="0"/>
    <n v="0"/>
    <n v="0"/>
    <n v="0"/>
    <n v="0"/>
    <n v="0"/>
    <n v="0"/>
  </r>
  <r>
    <x v="4"/>
    <x v="10"/>
    <x v="5"/>
    <x v="1"/>
    <n v="0.01"/>
    <n v="340"/>
    <n v="0"/>
    <n v="6.9999999999999994E-5"/>
    <n v="3.0000000000000001E-5"/>
    <n v="0"/>
    <n v="1.0000000000000001E-5"/>
    <n v="2.0000000000000001E-4"/>
    <n v="0"/>
  </r>
  <r>
    <x v="4"/>
    <x v="10"/>
    <x v="5"/>
    <x v="2"/>
    <n v="0"/>
    <n v="340"/>
    <n v="0"/>
    <n v="0"/>
    <n v="0"/>
    <n v="0"/>
    <n v="0"/>
    <n v="0"/>
    <n v="0"/>
  </r>
  <r>
    <x v="4"/>
    <x v="10"/>
    <x v="5"/>
    <x v="3"/>
    <n v="0"/>
    <n v="340"/>
    <n v="0"/>
    <n v="0"/>
    <n v="0"/>
    <n v="0"/>
    <n v="0"/>
    <n v="0"/>
    <n v="0"/>
  </r>
  <r>
    <x v="4"/>
    <x v="10"/>
    <x v="5"/>
    <x v="4"/>
    <n v="0"/>
    <n v="340"/>
    <n v="0"/>
    <n v="0"/>
    <n v="0"/>
    <n v="0"/>
    <n v="0"/>
    <n v="0"/>
    <n v="0"/>
  </r>
  <r>
    <x v="4"/>
    <x v="10"/>
    <x v="5"/>
    <x v="5"/>
    <n v="0"/>
    <n v="340"/>
    <n v="0"/>
    <n v="0"/>
    <n v="0"/>
    <n v="0"/>
    <n v="0"/>
    <n v="0"/>
    <n v="0"/>
  </r>
  <r>
    <x v="4"/>
    <x v="10"/>
    <x v="5"/>
    <x v="6"/>
    <n v="0"/>
    <n v="340"/>
    <n v="0"/>
    <n v="0"/>
    <n v="0"/>
    <n v="0"/>
    <n v="0"/>
    <n v="0"/>
    <n v="0"/>
  </r>
  <r>
    <x v="4"/>
    <x v="10"/>
    <x v="5"/>
    <x v="7"/>
    <n v="0"/>
    <n v="340"/>
    <n v="0"/>
    <n v="0"/>
    <n v="0"/>
    <n v="0"/>
    <n v="0"/>
    <n v="0"/>
    <n v="0"/>
  </r>
  <r>
    <x v="4"/>
    <x v="10"/>
    <x v="5"/>
    <x v="8"/>
    <n v="0"/>
    <n v="340"/>
    <n v="0"/>
    <n v="0"/>
    <n v="0"/>
    <n v="0"/>
    <n v="0"/>
    <n v="0"/>
    <n v="0"/>
  </r>
  <r>
    <x v="4"/>
    <x v="10"/>
    <x v="5"/>
    <x v="9"/>
    <n v="0"/>
    <n v="340"/>
    <n v="0"/>
    <n v="0"/>
    <n v="0"/>
    <n v="0"/>
    <n v="0"/>
    <n v="0"/>
    <n v="0"/>
  </r>
  <r>
    <x v="4"/>
    <x v="10"/>
    <x v="5"/>
    <x v="10"/>
    <n v="0"/>
    <n v="340"/>
    <n v="0"/>
    <n v="0"/>
    <n v="0"/>
    <n v="0"/>
    <n v="0"/>
    <n v="0"/>
    <n v="0"/>
  </r>
  <r>
    <x v="4"/>
    <x v="10"/>
    <x v="6"/>
    <x v="0"/>
    <n v="0"/>
    <n v="340"/>
    <n v="0"/>
    <n v="0"/>
    <n v="0"/>
    <n v="0"/>
    <n v="0"/>
    <n v="0"/>
    <n v="0"/>
  </r>
  <r>
    <x v="4"/>
    <x v="10"/>
    <x v="6"/>
    <x v="1"/>
    <n v="0.02"/>
    <n v="340"/>
    <n v="0"/>
    <n v="1.9000000000000001E-4"/>
    <n v="1.2E-4"/>
    <n v="1.0000000000000001E-5"/>
    <n v="1.0000000000000001E-5"/>
    <n v="5.5999999999999995E-4"/>
    <n v="0"/>
  </r>
  <r>
    <x v="4"/>
    <x v="10"/>
    <x v="6"/>
    <x v="2"/>
    <n v="0"/>
    <n v="340"/>
    <n v="0"/>
    <n v="0"/>
    <n v="0"/>
    <n v="0"/>
    <n v="0"/>
    <n v="0"/>
    <n v="0"/>
  </r>
  <r>
    <x v="4"/>
    <x v="10"/>
    <x v="6"/>
    <x v="3"/>
    <n v="0"/>
    <n v="340"/>
    <n v="0"/>
    <n v="0"/>
    <n v="0"/>
    <n v="0"/>
    <n v="0"/>
    <n v="0"/>
    <n v="0"/>
  </r>
  <r>
    <x v="4"/>
    <x v="10"/>
    <x v="6"/>
    <x v="4"/>
    <n v="0.06"/>
    <n v="340"/>
    <n v="0"/>
    <n v="5.2999999999999998E-4"/>
    <n v="0"/>
    <n v="5.6999999999999998E-4"/>
    <n v="1.6000000000000001E-4"/>
    <n v="1.6000000000000001E-3"/>
    <n v="0"/>
  </r>
  <r>
    <x v="4"/>
    <x v="10"/>
    <x v="6"/>
    <x v="5"/>
    <n v="0"/>
    <n v="340"/>
    <n v="0"/>
    <n v="0"/>
    <n v="0"/>
    <n v="0"/>
    <n v="0"/>
    <n v="0"/>
    <n v="0"/>
  </r>
  <r>
    <x v="4"/>
    <x v="10"/>
    <x v="6"/>
    <x v="6"/>
    <n v="0.17"/>
    <n v="340"/>
    <n v="0"/>
    <n v="1.3799999999999999E-3"/>
    <n v="0"/>
    <n v="6.0000000000000002E-5"/>
    <n v="5.6999999999999998E-4"/>
    <n v="4.1700000000000001E-3"/>
    <n v="0"/>
  </r>
  <r>
    <x v="4"/>
    <x v="10"/>
    <x v="6"/>
    <x v="7"/>
    <n v="0"/>
    <n v="340"/>
    <n v="0"/>
    <n v="0"/>
    <n v="0"/>
    <n v="0"/>
    <n v="0"/>
    <n v="0"/>
    <n v="0"/>
  </r>
  <r>
    <x v="4"/>
    <x v="10"/>
    <x v="6"/>
    <x v="8"/>
    <n v="0.06"/>
    <n v="340"/>
    <n v="0"/>
    <n v="5.1000000000000004E-4"/>
    <n v="2.7999999999999998E-4"/>
    <n v="5.0000000000000002E-5"/>
    <n v="6.0000000000000002E-5"/>
    <n v="1.5299999999999999E-3"/>
    <n v="0"/>
  </r>
  <r>
    <x v="4"/>
    <x v="10"/>
    <x v="6"/>
    <x v="9"/>
    <n v="0"/>
    <n v="340"/>
    <n v="0"/>
    <n v="0"/>
    <n v="0"/>
    <n v="0"/>
    <n v="0"/>
    <n v="0"/>
    <n v="0"/>
  </r>
  <r>
    <x v="4"/>
    <x v="10"/>
    <x v="6"/>
    <x v="10"/>
    <n v="0"/>
    <n v="340"/>
    <n v="0"/>
    <n v="0"/>
    <n v="0"/>
    <n v="0"/>
    <n v="0"/>
    <n v="0"/>
    <n v="0"/>
  </r>
  <r>
    <x v="4"/>
    <x v="10"/>
    <x v="7"/>
    <x v="0"/>
    <n v="0"/>
    <n v="340"/>
    <n v="0"/>
    <n v="0"/>
    <n v="0"/>
    <n v="0"/>
    <n v="0"/>
    <n v="0"/>
    <n v="0"/>
  </r>
  <r>
    <x v="4"/>
    <x v="10"/>
    <x v="7"/>
    <x v="1"/>
    <n v="0"/>
    <n v="340"/>
    <n v="0"/>
    <n v="1.0000000000000001E-5"/>
    <n v="0"/>
    <n v="0"/>
    <n v="0"/>
    <n v="2.0000000000000002E-5"/>
    <n v="0"/>
  </r>
  <r>
    <x v="4"/>
    <x v="10"/>
    <x v="7"/>
    <x v="2"/>
    <n v="0"/>
    <n v="340"/>
    <n v="0"/>
    <n v="0"/>
    <n v="0"/>
    <n v="0"/>
    <n v="0"/>
    <n v="0"/>
    <n v="0"/>
  </r>
  <r>
    <x v="4"/>
    <x v="10"/>
    <x v="7"/>
    <x v="3"/>
    <n v="0"/>
    <n v="340"/>
    <n v="0"/>
    <n v="0"/>
    <n v="0"/>
    <n v="0"/>
    <n v="0"/>
    <n v="0"/>
    <n v="0"/>
  </r>
  <r>
    <x v="4"/>
    <x v="10"/>
    <x v="7"/>
    <x v="4"/>
    <n v="0"/>
    <n v="340"/>
    <n v="0"/>
    <n v="0"/>
    <n v="0"/>
    <n v="0"/>
    <n v="0"/>
    <n v="0"/>
    <n v="0"/>
  </r>
  <r>
    <x v="4"/>
    <x v="10"/>
    <x v="7"/>
    <x v="5"/>
    <n v="0"/>
    <n v="340"/>
    <n v="0"/>
    <n v="0"/>
    <n v="0"/>
    <n v="0"/>
    <n v="0"/>
    <n v="0"/>
    <n v="0"/>
  </r>
  <r>
    <x v="4"/>
    <x v="10"/>
    <x v="7"/>
    <x v="6"/>
    <n v="0.01"/>
    <n v="340"/>
    <n v="0"/>
    <n v="6.9999999999999994E-5"/>
    <n v="1.0000000000000001E-5"/>
    <n v="1.0000000000000001E-5"/>
    <n v="6.0000000000000002E-5"/>
    <n v="2.0000000000000001E-4"/>
    <n v="0"/>
  </r>
  <r>
    <x v="4"/>
    <x v="10"/>
    <x v="7"/>
    <x v="7"/>
    <n v="0"/>
    <n v="340"/>
    <n v="0"/>
    <n v="0"/>
    <n v="0"/>
    <n v="0"/>
    <n v="0"/>
    <n v="0"/>
    <n v="0"/>
  </r>
  <r>
    <x v="4"/>
    <x v="10"/>
    <x v="7"/>
    <x v="8"/>
    <n v="0"/>
    <n v="340"/>
    <n v="0"/>
    <n v="0"/>
    <n v="0"/>
    <n v="0"/>
    <n v="0"/>
    <n v="0"/>
    <n v="0"/>
  </r>
  <r>
    <x v="4"/>
    <x v="10"/>
    <x v="7"/>
    <x v="9"/>
    <n v="0"/>
    <n v="340"/>
    <n v="0"/>
    <n v="0"/>
    <n v="0"/>
    <n v="0"/>
    <n v="0"/>
    <n v="0"/>
    <n v="0"/>
  </r>
  <r>
    <x v="4"/>
    <x v="10"/>
    <x v="7"/>
    <x v="10"/>
    <n v="0"/>
    <n v="340"/>
    <n v="0"/>
    <n v="0"/>
    <n v="0"/>
    <n v="0"/>
    <n v="0"/>
    <n v="0"/>
    <n v="0"/>
  </r>
  <r>
    <x v="4"/>
    <x v="10"/>
    <x v="8"/>
    <x v="0"/>
    <n v="0"/>
    <n v="340"/>
    <n v="0"/>
    <n v="0"/>
    <n v="0"/>
    <n v="0"/>
    <n v="0"/>
    <n v="0"/>
    <n v="0"/>
  </r>
  <r>
    <x v="4"/>
    <x v="10"/>
    <x v="8"/>
    <x v="1"/>
    <n v="2.36"/>
    <n v="340"/>
    <n v="0"/>
    <n v="1.9560000000000001E-2"/>
    <n v="1.6570000000000001E-2"/>
    <n v="4.2000000000000002E-4"/>
    <n v="1.49E-3"/>
    <n v="5.9180000000000003E-2"/>
    <n v="0"/>
  </r>
  <r>
    <x v="4"/>
    <x v="10"/>
    <x v="8"/>
    <x v="2"/>
    <n v="0"/>
    <n v="340"/>
    <n v="0"/>
    <n v="0"/>
    <n v="0"/>
    <n v="0"/>
    <n v="0"/>
    <n v="0"/>
    <n v="0"/>
  </r>
  <r>
    <x v="4"/>
    <x v="10"/>
    <x v="8"/>
    <x v="3"/>
    <n v="0"/>
    <n v="340"/>
    <n v="0"/>
    <n v="0"/>
    <n v="0"/>
    <n v="0"/>
    <n v="0"/>
    <n v="0"/>
    <n v="0"/>
  </r>
  <r>
    <x v="4"/>
    <x v="10"/>
    <x v="8"/>
    <x v="4"/>
    <n v="0.01"/>
    <n v="340"/>
    <n v="3.4"/>
    <n v="1.2E-4"/>
    <n v="0"/>
    <n v="1.7000000000000001E-4"/>
    <n v="3.0000000000000001E-5"/>
    <n v="3.6999999999999999E-4"/>
    <n v="6.7499999999999999E-3"/>
  </r>
  <r>
    <x v="4"/>
    <x v="10"/>
    <x v="8"/>
    <x v="5"/>
    <n v="0"/>
    <n v="340"/>
    <n v="0"/>
    <n v="0"/>
    <n v="0"/>
    <n v="0"/>
    <n v="0"/>
    <n v="0"/>
    <n v="0"/>
  </r>
  <r>
    <x v="4"/>
    <x v="10"/>
    <x v="8"/>
    <x v="6"/>
    <n v="0.17"/>
    <n v="300"/>
    <n v="3"/>
    <n v="1.3600000000000001E-3"/>
    <n v="0"/>
    <n v="2.2000000000000001E-4"/>
    <n v="5.8E-4"/>
    <n v="4.1000000000000003E-3"/>
    <n v="5.9500000000000004E-3"/>
  </r>
  <r>
    <x v="4"/>
    <x v="10"/>
    <x v="8"/>
    <x v="7"/>
    <n v="0"/>
    <n v="340"/>
    <n v="0"/>
    <n v="0"/>
    <n v="0"/>
    <n v="0"/>
    <n v="0"/>
    <n v="0"/>
    <n v="0"/>
  </r>
  <r>
    <x v="4"/>
    <x v="10"/>
    <x v="8"/>
    <x v="8"/>
    <n v="0.01"/>
    <n v="340"/>
    <n v="0"/>
    <n v="6.9999999999999994E-5"/>
    <n v="0"/>
    <n v="1.0000000000000001E-5"/>
    <n v="1.0000000000000001E-5"/>
    <n v="2.3000000000000001E-4"/>
    <n v="0"/>
  </r>
  <r>
    <x v="4"/>
    <x v="10"/>
    <x v="8"/>
    <x v="9"/>
    <n v="0"/>
    <n v="340"/>
    <n v="0"/>
    <n v="0"/>
    <n v="0"/>
    <n v="0"/>
    <n v="0"/>
    <n v="0"/>
    <n v="0"/>
  </r>
  <r>
    <x v="4"/>
    <x v="10"/>
    <x v="8"/>
    <x v="10"/>
    <n v="1.45"/>
    <n v="340"/>
    <n v="0"/>
    <n v="1.2019999999999999E-2"/>
    <n v="6.3899999999999998E-3"/>
    <n v="1.8000000000000001E-4"/>
    <n v="9.5E-4"/>
    <n v="3.635E-2"/>
    <n v="0"/>
  </r>
  <r>
    <x v="4"/>
    <x v="11"/>
    <x v="0"/>
    <x v="0"/>
    <n v="0"/>
    <n v="340"/>
    <n v="0"/>
    <n v="0"/>
    <n v="0"/>
    <n v="0"/>
    <n v="0"/>
    <n v="0"/>
    <n v="0"/>
  </r>
  <r>
    <x v="4"/>
    <x v="11"/>
    <x v="0"/>
    <x v="1"/>
    <n v="13.69"/>
    <n v="340"/>
    <n v="0"/>
    <n v="0.11354"/>
    <n v="5.636E-2"/>
    <n v="8.3899999999999999E-3"/>
    <n v="1.3849999999999999E-2"/>
    <n v="0.34305999999999998"/>
    <n v="0"/>
  </r>
  <r>
    <x v="4"/>
    <x v="11"/>
    <x v="0"/>
    <x v="2"/>
    <n v="0"/>
    <n v="340"/>
    <n v="0"/>
    <n v="0"/>
    <n v="0"/>
    <n v="0"/>
    <n v="0"/>
    <n v="0"/>
    <n v="0"/>
  </r>
  <r>
    <x v="4"/>
    <x v="11"/>
    <x v="0"/>
    <x v="3"/>
    <n v="0"/>
    <n v="340"/>
    <n v="0"/>
    <n v="0"/>
    <n v="0"/>
    <n v="0"/>
    <n v="0"/>
    <n v="0"/>
    <n v="0"/>
  </r>
  <r>
    <x v="4"/>
    <x v="11"/>
    <x v="0"/>
    <x v="4"/>
    <n v="11.33"/>
    <n v="340"/>
    <n v="0"/>
    <n v="9.3149999999999997E-2"/>
    <n v="0"/>
    <n v="1.9189999999999999E-2"/>
    <n v="6.3619999999999996E-2"/>
    <n v="0.28101999999999999"/>
    <n v="0"/>
  </r>
  <r>
    <x v="4"/>
    <x v="11"/>
    <x v="0"/>
    <x v="5"/>
    <n v="0"/>
    <n v="340"/>
    <n v="0"/>
    <n v="0"/>
    <n v="0"/>
    <n v="0"/>
    <n v="0"/>
    <n v="0"/>
    <n v="0"/>
  </r>
  <r>
    <x v="4"/>
    <x v="11"/>
    <x v="0"/>
    <x v="6"/>
    <n v="0"/>
    <n v="340"/>
    <n v="0"/>
    <n v="0"/>
    <n v="0"/>
    <n v="0"/>
    <n v="0"/>
    <n v="0"/>
    <n v="0"/>
  </r>
  <r>
    <x v="4"/>
    <x v="11"/>
    <x v="0"/>
    <x v="7"/>
    <n v="0"/>
    <n v="340"/>
    <n v="0"/>
    <n v="0"/>
    <n v="0"/>
    <n v="0"/>
    <n v="0"/>
    <n v="0"/>
    <n v="0"/>
  </r>
  <r>
    <x v="4"/>
    <x v="11"/>
    <x v="0"/>
    <x v="8"/>
    <n v="0"/>
    <n v="340"/>
    <n v="0"/>
    <n v="0"/>
    <n v="0"/>
    <n v="0"/>
    <n v="0"/>
    <n v="0"/>
    <n v="0"/>
  </r>
  <r>
    <x v="4"/>
    <x v="11"/>
    <x v="0"/>
    <x v="9"/>
    <n v="0"/>
    <n v="340"/>
    <n v="0"/>
    <n v="0"/>
    <n v="0"/>
    <n v="0"/>
    <n v="0"/>
    <n v="0"/>
    <n v="0"/>
  </r>
  <r>
    <x v="4"/>
    <x v="11"/>
    <x v="0"/>
    <x v="10"/>
    <n v="9.11"/>
    <n v="340"/>
    <n v="0"/>
    <n v="7.4319999999999997E-2"/>
    <n v="4.4310000000000002E-2"/>
    <n v="6.0999999999999997E-4"/>
    <n v="1.289E-2"/>
    <n v="0.22367000000000001"/>
    <n v="0"/>
  </r>
  <r>
    <x v="4"/>
    <x v="11"/>
    <x v="1"/>
    <x v="0"/>
    <n v="0"/>
    <n v="340"/>
    <n v="0"/>
    <n v="0"/>
    <n v="0"/>
    <n v="0"/>
    <n v="0"/>
    <n v="0"/>
    <n v="0"/>
  </r>
  <r>
    <x v="4"/>
    <x v="11"/>
    <x v="1"/>
    <x v="1"/>
    <n v="3.92"/>
    <n v="325"/>
    <n v="3.25"/>
    <n v="3.218E-2"/>
    <n v="1.525E-2"/>
    <n v="3.16E-3"/>
    <n v="1.882E-2"/>
    <n v="9.708E-2"/>
    <n v="6.4000000000000003E-3"/>
  </r>
  <r>
    <x v="4"/>
    <x v="11"/>
    <x v="1"/>
    <x v="2"/>
    <n v="0"/>
    <n v="340"/>
    <n v="0"/>
    <n v="0"/>
    <n v="0"/>
    <n v="0"/>
    <n v="0"/>
    <n v="0"/>
    <n v="0"/>
  </r>
  <r>
    <x v="4"/>
    <x v="11"/>
    <x v="1"/>
    <x v="3"/>
    <n v="0"/>
    <n v="340"/>
    <n v="0"/>
    <n v="0"/>
    <n v="0"/>
    <n v="0"/>
    <n v="0"/>
    <n v="0"/>
    <n v="0"/>
  </r>
  <r>
    <x v="4"/>
    <x v="11"/>
    <x v="1"/>
    <x v="4"/>
    <n v="2.33"/>
    <n v="340"/>
    <n v="0"/>
    <n v="1.9369999999999998E-2"/>
    <n v="3.2000000000000003E-4"/>
    <n v="2.3990000000000001E-2"/>
    <n v="6.3200000000000001E-3"/>
    <n v="5.8560000000000001E-2"/>
    <n v="0"/>
  </r>
  <r>
    <x v="4"/>
    <x v="11"/>
    <x v="1"/>
    <x v="5"/>
    <n v="18.489999999999998"/>
    <n v="340"/>
    <n v="0"/>
    <n v="0.15406"/>
    <n v="6.0589999999999998E-2"/>
    <n v="8.0149999999999999E-2"/>
    <n v="2.7199999999999998E-2"/>
    <n v="0.46523999999999999"/>
    <n v="0"/>
  </r>
  <r>
    <x v="4"/>
    <x v="11"/>
    <x v="1"/>
    <x v="6"/>
    <n v="7.0000000000000007E-2"/>
    <n v="340"/>
    <n v="6.8"/>
    <n v="5.8E-4"/>
    <n v="0"/>
    <n v="2.2000000000000001E-4"/>
    <n v="5.1999999999999995E-4"/>
    <n v="1.75E-3"/>
    <n v="1.34E-2"/>
  </r>
  <r>
    <x v="4"/>
    <x v="11"/>
    <x v="1"/>
    <x v="7"/>
    <n v="0"/>
    <n v="340"/>
    <n v="0"/>
    <n v="0"/>
    <n v="0"/>
    <n v="0"/>
    <n v="0"/>
    <n v="0"/>
    <n v="0"/>
  </r>
  <r>
    <x v="4"/>
    <x v="11"/>
    <x v="1"/>
    <x v="8"/>
    <n v="6.91"/>
    <n v="300"/>
    <n v="6"/>
    <n v="5.7970000000000001E-2"/>
    <n v="2.8649999999999998E-2"/>
    <n v="2.418E-2"/>
    <n v="1.3509999999999999E-2"/>
    <n v="0.17543"/>
    <n v="1.1820000000000001E-2"/>
  </r>
  <r>
    <x v="4"/>
    <x v="11"/>
    <x v="1"/>
    <x v="9"/>
    <n v="0"/>
    <n v="340"/>
    <n v="0"/>
    <n v="0"/>
    <n v="0"/>
    <n v="0"/>
    <n v="0"/>
    <n v="0"/>
    <n v="0"/>
  </r>
  <r>
    <x v="4"/>
    <x v="11"/>
    <x v="1"/>
    <x v="10"/>
    <n v="0.83"/>
    <n v="340"/>
    <n v="0"/>
    <n v="6.8900000000000003E-3"/>
    <n v="3.62E-3"/>
    <n v="2.2000000000000001E-4"/>
    <n v="1.75E-3"/>
    <n v="2.0840000000000001E-2"/>
    <n v="0"/>
  </r>
  <r>
    <x v="4"/>
    <x v="11"/>
    <x v="2"/>
    <x v="0"/>
    <n v="0"/>
    <n v="340"/>
    <n v="0"/>
    <n v="0"/>
    <n v="0"/>
    <n v="0"/>
    <n v="0"/>
    <n v="0"/>
    <n v="0"/>
  </r>
  <r>
    <x v="4"/>
    <x v="11"/>
    <x v="2"/>
    <x v="1"/>
    <n v="0.37"/>
    <n v="340"/>
    <n v="0"/>
    <n v="2.96E-3"/>
    <n v="1.3600000000000001E-3"/>
    <n v="3.6000000000000002E-4"/>
    <n v="2.0500000000000002E-3"/>
    <n v="8.8699999999999994E-3"/>
    <n v="0"/>
  </r>
  <r>
    <x v="4"/>
    <x v="11"/>
    <x v="2"/>
    <x v="2"/>
    <n v="0"/>
    <n v="340"/>
    <n v="0"/>
    <n v="0"/>
    <n v="0"/>
    <n v="0"/>
    <n v="0"/>
    <n v="0"/>
    <n v="0"/>
  </r>
  <r>
    <x v="4"/>
    <x v="11"/>
    <x v="2"/>
    <x v="3"/>
    <n v="0"/>
    <n v="340"/>
    <n v="0"/>
    <n v="0"/>
    <n v="0"/>
    <n v="0"/>
    <n v="0"/>
    <n v="0"/>
    <n v="0"/>
  </r>
  <r>
    <x v="4"/>
    <x v="11"/>
    <x v="2"/>
    <x v="4"/>
    <n v="0.05"/>
    <n v="340"/>
    <n v="0"/>
    <n v="4.2999999999999999E-4"/>
    <n v="0"/>
    <n v="6.8000000000000005E-4"/>
    <n v="0"/>
    <n v="1.2999999999999999E-3"/>
    <n v="0"/>
  </r>
  <r>
    <x v="4"/>
    <x v="11"/>
    <x v="2"/>
    <x v="5"/>
    <n v="0"/>
    <n v="340"/>
    <n v="0"/>
    <n v="0"/>
    <n v="0"/>
    <n v="0"/>
    <n v="0"/>
    <n v="0"/>
    <n v="0"/>
  </r>
  <r>
    <x v="4"/>
    <x v="11"/>
    <x v="2"/>
    <x v="6"/>
    <n v="0.05"/>
    <n v="340"/>
    <n v="0"/>
    <n v="3.8999999999999999E-4"/>
    <n v="4.0000000000000003E-5"/>
    <n v="2.0000000000000002E-5"/>
    <n v="2.7E-4"/>
    <n v="1.1800000000000001E-3"/>
    <n v="0"/>
  </r>
  <r>
    <x v="4"/>
    <x v="11"/>
    <x v="2"/>
    <x v="7"/>
    <n v="0"/>
    <n v="340"/>
    <n v="0"/>
    <n v="0"/>
    <n v="0"/>
    <n v="0"/>
    <n v="0"/>
    <n v="0"/>
    <n v="0"/>
  </r>
  <r>
    <x v="4"/>
    <x v="11"/>
    <x v="2"/>
    <x v="8"/>
    <n v="0"/>
    <n v="340"/>
    <n v="0"/>
    <n v="0"/>
    <n v="0"/>
    <n v="0"/>
    <n v="0"/>
    <n v="0"/>
    <n v="0"/>
  </r>
  <r>
    <x v="4"/>
    <x v="11"/>
    <x v="2"/>
    <x v="9"/>
    <n v="0"/>
    <n v="340"/>
    <n v="0"/>
    <n v="0"/>
    <n v="0"/>
    <n v="0"/>
    <n v="0"/>
    <n v="0"/>
    <n v="0"/>
  </r>
  <r>
    <x v="4"/>
    <x v="11"/>
    <x v="2"/>
    <x v="10"/>
    <n v="0.88"/>
    <n v="340"/>
    <n v="0"/>
    <n v="7.2899999999999996E-3"/>
    <n v="3.6600000000000001E-3"/>
    <n v="2.0000000000000001E-4"/>
    <n v="1.6999999999999999E-3"/>
    <n v="2.205E-2"/>
    <n v="0"/>
  </r>
  <r>
    <x v="4"/>
    <x v="11"/>
    <x v="3"/>
    <x v="0"/>
    <n v="0"/>
    <n v="340"/>
    <n v="0"/>
    <n v="0"/>
    <n v="0"/>
    <n v="0"/>
    <n v="0"/>
    <n v="0"/>
    <n v="0"/>
  </r>
  <r>
    <x v="4"/>
    <x v="11"/>
    <x v="3"/>
    <x v="1"/>
    <n v="3.48"/>
    <n v="340"/>
    <n v="0"/>
    <n v="2.8830000000000001E-2"/>
    <n v="1.481E-2"/>
    <n v="1.17E-3"/>
    <n v="1.068E-2"/>
    <n v="8.7069999999999995E-2"/>
    <n v="0"/>
  </r>
  <r>
    <x v="4"/>
    <x v="11"/>
    <x v="3"/>
    <x v="2"/>
    <n v="0"/>
    <n v="340"/>
    <n v="0"/>
    <n v="0"/>
    <n v="0"/>
    <n v="0"/>
    <n v="0"/>
    <n v="0"/>
    <n v="0"/>
  </r>
  <r>
    <x v="4"/>
    <x v="11"/>
    <x v="3"/>
    <x v="3"/>
    <n v="0"/>
    <n v="340"/>
    <n v="0"/>
    <n v="0"/>
    <n v="0"/>
    <n v="0"/>
    <n v="0"/>
    <n v="0"/>
    <n v="0"/>
  </r>
  <r>
    <x v="4"/>
    <x v="11"/>
    <x v="3"/>
    <x v="4"/>
    <n v="0.17"/>
    <n v="340"/>
    <n v="0"/>
    <n v="1.25E-3"/>
    <n v="-2.0000000000000002E-5"/>
    <n v="8.5999999999999998E-4"/>
    <n v="9.8999999999999999E-4"/>
    <n v="3.6900000000000001E-3"/>
    <n v="0"/>
  </r>
  <r>
    <x v="4"/>
    <x v="11"/>
    <x v="3"/>
    <x v="5"/>
    <n v="0"/>
    <n v="340"/>
    <n v="0"/>
    <n v="0"/>
    <n v="0"/>
    <n v="0"/>
    <n v="0"/>
    <n v="0"/>
    <n v="0"/>
  </r>
  <r>
    <x v="4"/>
    <x v="11"/>
    <x v="3"/>
    <x v="6"/>
    <n v="0.24"/>
    <n v="340"/>
    <n v="0"/>
    <n v="1.9400000000000001E-3"/>
    <n v="4.0000000000000003E-5"/>
    <n v="1.1E-4"/>
    <n v="1.6100000000000001E-3"/>
    <n v="5.8599999999999998E-3"/>
    <n v="0"/>
  </r>
  <r>
    <x v="4"/>
    <x v="11"/>
    <x v="3"/>
    <x v="7"/>
    <n v="0"/>
    <n v="340"/>
    <n v="0"/>
    <n v="0"/>
    <n v="0"/>
    <n v="0"/>
    <n v="0"/>
    <n v="0"/>
    <n v="0"/>
  </r>
  <r>
    <x v="4"/>
    <x v="11"/>
    <x v="3"/>
    <x v="8"/>
    <n v="0.01"/>
    <n v="340"/>
    <n v="0"/>
    <n v="8.0000000000000007E-5"/>
    <n v="6.0000000000000002E-5"/>
    <n v="0"/>
    <n v="1.0000000000000001E-5"/>
    <n v="2.4000000000000001E-4"/>
    <n v="0"/>
  </r>
  <r>
    <x v="4"/>
    <x v="11"/>
    <x v="3"/>
    <x v="9"/>
    <n v="0"/>
    <n v="340"/>
    <n v="0"/>
    <n v="0"/>
    <n v="0"/>
    <n v="0"/>
    <n v="0"/>
    <n v="0"/>
    <n v="0"/>
  </r>
  <r>
    <x v="4"/>
    <x v="11"/>
    <x v="3"/>
    <x v="10"/>
    <n v="0.01"/>
    <n v="340"/>
    <n v="0"/>
    <n v="1E-4"/>
    <n v="8.0000000000000007E-5"/>
    <n v="0"/>
    <n v="1.0000000000000001E-5"/>
    <n v="2.9999999999999997E-4"/>
    <n v="0"/>
  </r>
  <r>
    <x v="4"/>
    <x v="11"/>
    <x v="4"/>
    <x v="0"/>
    <n v="0.43"/>
    <n v="340"/>
    <n v="0"/>
    <n v="3.5799999999999998E-3"/>
    <n v="1.9300000000000001E-3"/>
    <n v="9.0000000000000006E-5"/>
    <n v="8.8999999999999995E-4"/>
    <n v="1.0829999999999999E-2"/>
    <n v="0"/>
  </r>
  <r>
    <x v="4"/>
    <x v="11"/>
    <x v="4"/>
    <x v="1"/>
    <n v="0.18"/>
    <n v="340"/>
    <n v="0"/>
    <n v="1.49E-3"/>
    <n v="7.6000000000000004E-4"/>
    <n v="1E-4"/>
    <n v="1E-4"/>
    <n v="4.4900000000000001E-3"/>
    <n v="0"/>
  </r>
  <r>
    <x v="4"/>
    <x v="11"/>
    <x v="4"/>
    <x v="2"/>
    <n v="0"/>
    <n v="340"/>
    <n v="0"/>
    <n v="0"/>
    <n v="0"/>
    <n v="0"/>
    <n v="0"/>
    <n v="0"/>
    <n v="0"/>
  </r>
  <r>
    <x v="4"/>
    <x v="11"/>
    <x v="4"/>
    <x v="3"/>
    <n v="0"/>
    <n v="340"/>
    <n v="0"/>
    <n v="0"/>
    <n v="0"/>
    <n v="0"/>
    <n v="0"/>
    <n v="0"/>
    <n v="0"/>
  </r>
  <r>
    <x v="4"/>
    <x v="11"/>
    <x v="4"/>
    <x v="4"/>
    <n v="0.05"/>
    <n v="340"/>
    <n v="0"/>
    <n v="4.0000000000000002E-4"/>
    <n v="2.0000000000000002E-5"/>
    <n v="4.8000000000000001E-4"/>
    <n v="6.0000000000000002E-5"/>
    <n v="1.1999999999999999E-3"/>
    <n v="0"/>
  </r>
  <r>
    <x v="4"/>
    <x v="11"/>
    <x v="4"/>
    <x v="5"/>
    <n v="0"/>
    <n v="340"/>
    <n v="0"/>
    <n v="0"/>
    <n v="0"/>
    <n v="0"/>
    <n v="0"/>
    <n v="0"/>
    <n v="0"/>
  </r>
  <r>
    <x v="4"/>
    <x v="11"/>
    <x v="4"/>
    <x v="6"/>
    <n v="17.920000000000002"/>
    <n v="340"/>
    <n v="0"/>
    <n v="0.14953"/>
    <n v="8.0999999999999996E-3"/>
    <n v="1.5299999999999999E-3"/>
    <n v="2.358E-2"/>
    <n v="0.45235999999999998"/>
    <n v="0"/>
  </r>
  <r>
    <x v="4"/>
    <x v="11"/>
    <x v="4"/>
    <x v="7"/>
    <n v="0"/>
    <n v="340"/>
    <n v="0"/>
    <n v="0"/>
    <n v="0"/>
    <n v="0"/>
    <n v="0"/>
    <n v="0"/>
    <n v="0"/>
  </r>
  <r>
    <x v="4"/>
    <x v="11"/>
    <x v="4"/>
    <x v="8"/>
    <n v="0.06"/>
    <n v="340"/>
    <n v="0"/>
    <n v="4.8000000000000001E-4"/>
    <n v="2.5000000000000001E-4"/>
    <n v="6.9999999999999994E-5"/>
    <n v="5.0000000000000002E-5"/>
    <n v="1.4499999999999999E-3"/>
    <n v="0"/>
  </r>
  <r>
    <x v="4"/>
    <x v="11"/>
    <x v="4"/>
    <x v="9"/>
    <n v="0"/>
    <n v="340"/>
    <n v="0"/>
    <n v="0"/>
    <n v="0"/>
    <n v="0"/>
    <n v="0"/>
    <n v="0"/>
    <n v="0"/>
  </r>
  <r>
    <x v="4"/>
    <x v="11"/>
    <x v="4"/>
    <x v="10"/>
    <n v="0.31"/>
    <n v="340"/>
    <n v="0"/>
    <n v="2.5699999999999998E-3"/>
    <n v="1.1100000000000001E-3"/>
    <n v="4.0000000000000003E-5"/>
    <n v="3.1E-4"/>
    <n v="7.77E-3"/>
    <n v="0"/>
  </r>
  <r>
    <x v="4"/>
    <x v="11"/>
    <x v="5"/>
    <x v="0"/>
    <n v="0"/>
    <n v="340"/>
    <n v="0"/>
    <n v="0"/>
    <n v="0"/>
    <n v="0"/>
    <n v="0"/>
    <n v="0"/>
    <n v="0"/>
  </r>
  <r>
    <x v="4"/>
    <x v="11"/>
    <x v="5"/>
    <x v="1"/>
    <n v="0.01"/>
    <n v="340"/>
    <n v="0"/>
    <n v="6.9999999999999994E-5"/>
    <n v="3.0000000000000001E-5"/>
    <n v="0"/>
    <n v="1.0000000000000001E-5"/>
    <n v="2.0000000000000001E-4"/>
    <n v="0"/>
  </r>
  <r>
    <x v="4"/>
    <x v="11"/>
    <x v="5"/>
    <x v="2"/>
    <n v="0"/>
    <n v="340"/>
    <n v="0"/>
    <n v="0"/>
    <n v="0"/>
    <n v="0"/>
    <n v="0"/>
    <n v="0"/>
    <n v="0"/>
  </r>
  <r>
    <x v="4"/>
    <x v="11"/>
    <x v="5"/>
    <x v="3"/>
    <n v="0"/>
    <n v="340"/>
    <n v="0"/>
    <n v="0"/>
    <n v="0"/>
    <n v="0"/>
    <n v="0"/>
    <n v="0"/>
    <n v="0"/>
  </r>
  <r>
    <x v="4"/>
    <x v="11"/>
    <x v="5"/>
    <x v="4"/>
    <n v="0"/>
    <n v="340"/>
    <n v="0"/>
    <n v="0"/>
    <n v="0"/>
    <n v="0"/>
    <n v="0"/>
    <n v="0"/>
    <n v="0"/>
  </r>
  <r>
    <x v="4"/>
    <x v="11"/>
    <x v="5"/>
    <x v="5"/>
    <n v="0"/>
    <n v="340"/>
    <n v="0"/>
    <n v="0"/>
    <n v="0"/>
    <n v="0"/>
    <n v="0"/>
    <n v="0"/>
    <n v="0"/>
  </r>
  <r>
    <x v="4"/>
    <x v="11"/>
    <x v="5"/>
    <x v="6"/>
    <n v="0"/>
    <n v="340"/>
    <n v="0"/>
    <n v="0"/>
    <n v="0"/>
    <n v="0"/>
    <n v="0"/>
    <n v="0"/>
    <n v="0"/>
  </r>
  <r>
    <x v="4"/>
    <x v="11"/>
    <x v="5"/>
    <x v="7"/>
    <n v="0"/>
    <n v="340"/>
    <n v="0"/>
    <n v="0"/>
    <n v="0"/>
    <n v="0"/>
    <n v="0"/>
    <n v="0"/>
    <n v="0"/>
  </r>
  <r>
    <x v="4"/>
    <x v="11"/>
    <x v="5"/>
    <x v="8"/>
    <n v="0"/>
    <n v="340"/>
    <n v="0"/>
    <n v="0"/>
    <n v="0"/>
    <n v="0"/>
    <n v="0"/>
    <n v="0"/>
    <n v="0"/>
  </r>
  <r>
    <x v="4"/>
    <x v="11"/>
    <x v="5"/>
    <x v="9"/>
    <n v="0"/>
    <n v="340"/>
    <n v="0"/>
    <n v="0"/>
    <n v="0"/>
    <n v="0"/>
    <n v="0"/>
    <n v="0"/>
    <n v="0"/>
  </r>
  <r>
    <x v="4"/>
    <x v="11"/>
    <x v="5"/>
    <x v="10"/>
    <n v="0"/>
    <n v="340"/>
    <n v="0"/>
    <n v="0"/>
    <n v="0"/>
    <n v="0"/>
    <n v="0"/>
    <n v="0"/>
    <n v="0"/>
  </r>
  <r>
    <x v="4"/>
    <x v="11"/>
    <x v="6"/>
    <x v="0"/>
    <n v="0"/>
    <n v="340"/>
    <n v="0"/>
    <n v="0"/>
    <n v="0"/>
    <n v="0"/>
    <n v="0"/>
    <n v="0"/>
    <n v="0"/>
  </r>
  <r>
    <x v="4"/>
    <x v="11"/>
    <x v="6"/>
    <x v="1"/>
    <n v="0.02"/>
    <n v="340"/>
    <n v="0"/>
    <n v="1.9000000000000001E-4"/>
    <n v="1.2E-4"/>
    <n v="1.0000000000000001E-5"/>
    <n v="1.0000000000000001E-5"/>
    <n v="5.5999999999999995E-4"/>
    <n v="0"/>
  </r>
  <r>
    <x v="4"/>
    <x v="11"/>
    <x v="6"/>
    <x v="2"/>
    <n v="0"/>
    <n v="340"/>
    <n v="0"/>
    <n v="0"/>
    <n v="0"/>
    <n v="0"/>
    <n v="0"/>
    <n v="0"/>
    <n v="0"/>
  </r>
  <r>
    <x v="4"/>
    <x v="11"/>
    <x v="6"/>
    <x v="3"/>
    <n v="0"/>
    <n v="340"/>
    <n v="0"/>
    <n v="0"/>
    <n v="0"/>
    <n v="0"/>
    <n v="0"/>
    <n v="0"/>
    <n v="0"/>
  </r>
  <r>
    <x v="4"/>
    <x v="11"/>
    <x v="6"/>
    <x v="4"/>
    <n v="0.06"/>
    <n v="340"/>
    <n v="0"/>
    <n v="5.2999999999999998E-4"/>
    <n v="0"/>
    <n v="5.6999999999999998E-4"/>
    <n v="1.6000000000000001E-4"/>
    <n v="1.6000000000000001E-3"/>
    <n v="0"/>
  </r>
  <r>
    <x v="4"/>
    <x v="11"/>
    <x v="6"/>
    <x v="5"/>
    <n v="0"/>
    <n v="340"/>
    <n v="0"/>
    <n v="0"/>
    <n v="0"/>
    <n v="0"/>
    <n v="0"/>
    <n v="0"/>
    <n v="0"/>
  </r>
  <r>
    <x v="4"/>
    <x v="11"/>
    <x v="6"/>
    <x v="6"/>
    <n v="0.17"/>
    <n v="340"/>
    <n v="0"/>
    <n v="1.3799999999999999E-3"/>
    <n v="0"/>
    <n v="6.0000000000000002E-5"/>
    <n v="5.6999999999999998E-4"/>
    <n v="4.1700000000000001E-3"/>
    <n v="0"/>
  </r>
  <r>
    <x v="4"/>
    <x v="11"/>
    <x v="6"/>
    <x v="7"/>
    <n v="0"/>
    <n v="340"/>
    <n v="0"/>
    <n v="0"/>
    <n v="0"/>
    <n v="0"/>
    <n v="0"/>
    <n v="0"/>
    <n v="0"/>
  </r>
  <r>
    <x v="4"/>
    <x v="11"/>
    <x v="6"/>
    <x v="8"/>
    <n v="0.06"/>
    <n v="340"/>
    <n v="0"/>
    <n v="5.1000000000000004E-4"/>
    <n v="2.7999999999999998E-4"/>
    <n v="5.0000000000000002E-5"/>
    <n v="6.0000000000000002E-5"/>
    <n v="1.5299999999999999E-3"/>
    <n v="0"/>
  </r>
  <r>
    <x v="4"/>
    <x v="11"/>
    <x v="6"/>
    <x v="9"/>
    <n v="0"/>
    <n v="340"/>
    <n v="0"/>
    <n v="0"/>
    <n v="0"/>
    <n v="0"/>
    <n v="0"/>
    <n v="0"/>
    <n v="0"/>
  </r>
  <r>
    <x v="4"/>
    <x v="11"/>
    <x v="6"/>
    <x v="10"/>
    <n v="0"/>
    <n v="340"/>
    <n v="0"/>
    <n v="0"/>
    <n v="0"/>
    <n v="0"/>
    <n v="0"/>
    <n v="0"/>
    <n v="0"/>
  </r>
  <r>
    <x v="4"/>
    <x v="11"/>
    <x v="7"/>
    <x v="0"/>
    <n v="0"/>
    <n v="340"/>
    <n v="0"/>
    <n v="0"/>
    <n v="0"/>
    <n v="0"/>
    <n v="0"/>
    <n v="0"/>
    <n v="0"/>
  </r>
  <r>
    <x v="4"/>
    <x v="11"/>
    <x v="7"/>
    <x v="1"/>
    <n v="0"/>
    <n v="340"/>
    <n v="0"/>
    <n v="1.0000000000000001E-5"/>
    <n v="0"/>
    <n v="0"/>
    <n v="0"/>
    <n v="2.0000000000000002E-5"/>
    <n v="0"/>
  </r>
  <r>
    <x v="4"/>
    <x v="11"/>
    <x v="7"/>
    <x v="2"/>
    <n v="0"/>
    <n v="340"/>
    <n v="0"/>
    <n v="0"/>
    <n v="0"/>
    <n v="0"/>
    <n v="0"/>
    <n v="0"/>
    <n v="0"/>
  </r>
  <r>
    <x v="4"/>
    <x v="11"/>
    <x v="7"/>
    <x v="3"/>
    <n v="0"/>
    <n v="340"/>
    <n v="0"/>
    <n v="0"/>
    <n v="0"/>
    <n v="0"/>
    <n v="0"/>
    <n v="0"/>
    <n v="0"/>
  </r>
  <r>
    <x v="4"/>
    <x v="11"/>
    <x v="7"/>
    <x v="4"/>
    <n v="0"/>
    <n v="340"/>
    <n v="0"/>
    <n v="0"/>
    <n v="0"/>
    <n v="0"/>
    <n v="0"/>
    <n v="0"/>
    <n v="0"/>
  </r>
  <r>
    <x v="4"/>
    <x v="11"/>
    <x v="7"/>
    <x v="5"/>
    <n v="0"/>
    <n v="340"/>
    <n v="0"/>
    <n v="0"/>
    <n v="0"/>
    <n v="0"/>
    <n v="0"/>
    <n v="0"/>
    <n v="0"/>
  </r>
  <r>
    <x v="4"/>
    <x v="11"/>
    <x v="7"/>
    <x v="6"/>
    <n v="0.01"/>
    <n v="340"/>
    <n v="0"/>
    <n v="6.9999999999999994E-5"/>
    <n v="1.0000000000000001E-5"/>
    <n v="1.0000000000000001E-5"/>
    <n v="6.0000000000000002E-5"/>
    <n v="2.0000000000000001E-4"/>
    <n v="0"/>
  </r>
  <r>
    <x v="4"/>
    <x v="11"/>
    <x v="7"/>
    <x v="7"/>
    <n v="0"/>
    <n v="340"/>
    <n v="0"/>
    <n v="0"/>
    <n v="0"/>
    <n v="0"/>
    <n v="0"/>
    <n v="0"/>
    <n v="0"/>
  </r>
  <r>
    <x v="4"/>
    <x v="11"/>
    <x v="7"/>
    <x v="8"/>
    <n v="0"/>
    <n v="340"/>
    <n v="0"/>
    <n v="0"/>
    <n v="0"/>
    <n v="0"/>
    <n v="0"/>
    <n v="0"/>
    <n v="0"/>
  </r>
  <r>
    <x v="4"/>
    <x v="11"/>
    <x v="7"/>
    <x v="9"/>
    <n v="0"/>
    <n v="340"/>
    <n v="0"/>
    <n v="0"/>
    <n v="0"/>
    <n v="0"/>
    <n v="0"/>
    <n v="0"/>
    <n v="0"/>
  </r>
  <r>
    <x v="4"/>
    <x v="11"/>
    <x v="7"/>
    <x v="10"/>
    <n v="0"/>
    <n v="340"/>
    <n v="0"/>
    <n v="0"/>
    <n v="0"/>
    <n v="0"/>
    <n v="0"/>
    <n v="0"/>
    <n v="0"/>
  </r>
  <r>
    <x v="4"/>
    <x v="11"/>
    <x v="8"/>
    <x v="0"/>
    <n v="0"/>
    <n v="340"/>
    <n v="0"/>
    <n v="0"/>
    <n v="0"/>
    <n v="0"/>
    <n v="0"/>
    <n v="0"/>
    <n v="0"/>
  </r>
  <r>
    <x v="4"/>
    <x v="11"/>
    <x v="8"/>
    <x v="1"/>
    <n v="2.36"/>
    <n v="340"/>
    <n v="0"/>
    <n v="1.9560000000000001E-2"/>
    <n v="1.6570000000000001E-2"/>
    <n v="4.2000000000000002E-4"/>
    <n v="1.49E-3"/>
    <n v="5.9180000000000003E-2"/>
    <n v="0"/>
  </r>
  <r>
    <x v="4"/>
    <x v="11"/>
    <x v="8"/>
    <x v="2"/>
    <n v="0"/>
    <n v="340"/>
    <n v="0"/>
    <n v="0"/>
    <n v="0"/>
    <n v="0"/>
    <n v="0"/>
    <n v="0"/>
    <n v="0"/>
  </r>
  <r>
    <x v="4"/>
    <x v="11"/>
    <x v="8"/>
    <x v="3"/>
    <n v="0"/>
    <n v="340"/>
    <n v="0"/>
    <n v="0"/>
    <n v="0"/>
    <n v="0"/>
    <n v="0"/>
    <n v="0"/>
    <n v="0"/>
  </r>
  <r>
    <x v="4"/>
    <x v="11"/>
    <x v="8"/>
    <x v="4"/>
    <n v="0.02"/>
    <n v="340"/>
    <n v="3.4"/>
    <n v="2.1000000000000001E-4"/>
    <n v="0"/>
    <n v="2.9E-4"/>
    <n v="4.0000000000000003E-5"/>
    <n v="6.3000000000000003E-4"/>
    <n v="6.7000000000000002E-3"/>
  </r>
  <r>
    <x v="4"/>
    <x v="11"/>
    <x v="8"/>
    <x v="5"/>
    <n v="0.01"/>
    <n v="300"/>
    <n v="3"/>
    <n v="6.9999999999999994E-5"/>
    <n v="0"/>
    <n v="1E-4"/>
    <n v="1.0000000000000001E-5"/>
    <n v="2.3000000000000001E-4"/>
    <n v="5.9100000000000003E-3"/>
  </r>
  <r>
    <x v="4"/>
    <x v="11"/>
    <x v="8"/>
    <x v="6"/>
    <n v="0.18"/>
    <n v="300"/>
    <n v="3"/>
    <n v="1.4300000000000001E-3"/>
    <n v="0"/>
    <n v="2.3000000000000001E-4"/>
    <n v="5.9999999999999995E-4"/>
    <n v="4.3299999999999996E-3"/>
    <n v="5.9100000000000003E-3"/>
  </r>
  <r>
    <x v="4"/>
    <x v="11"/>
    <x v="8"/>
    <x v="7"/>
    <n v="0"/>
    <n v="340"/>
    <n v="0"/>
    <n v="0"/>
    <n v="0"/>
    <n v="0"/>
    <n v="0"/>
    <n v="0"/>
    <n v="0"/>
  </r>
  <r>
    <x v="4"/>
    <x v="11"/>
    <x v="8"/>
    <x v="8"/>
    <n v="0.01"/>
    <n v="340"/>
    <n v="0"/>
    <n v="6.9999999999999994E-5"/>
    <n v="0"/>
    <n v="1.0000000000000001E-5"/>
    <n v="1.0000000000000001E-5"/>
    <n v="2.3000000000000001E-4"/>
    <n v="0"/>
  </r>
  <r>
    <x v="4"/>
    <x v="11"/>
    <x v="8"/>
    <x v="9"/>
    <n v="0"/>
    <n v="340"/>
    <n v="0"/>
    <n v="0"/>
    <n v="0"/>
    <n v="0"/>
    <n v="0"/>
    <n v="0"/>
    <n v="0"/>
  </r>
  <r>
    <x v="4"/>
    <x v="11"/>
    <x v="8"/>
    <x v="10"/>
    <n v="1.45"/>
    <n v="340"/>
    <n v="0"/>
    <n v="1.2019999999999999E-2"/>
    <n v="6.3899999999999998E-3"/>
    <n v="1.8000000000000001E-4"/>
    <n v="9.5E-4"/>
    <n v="3.635E-2"/>
    <n v="0"/>
  </r>
  <r>
    <x v="4"/>
    <x v="12"/>
    <x v="0"/>
    <x v="0"/>
    <n v="0"/>
    <n v="340"/>
    <n v="0"/>
    <n v="0"/>
    <n v="0"/>
    <n v="0"/>
    <n v="0"/>
    <n v="0"/>
    <n v="0"/>
  </r>
  <r>
    <x v="4"/>
    <x v="12"/>
    <x v="0"/>
    <x v="1"/>
    <n v="13.69"/>
    <n v="340"/>
    <n v="0"/>
    <n v="0.11354"/>
    <n v="5.636E-2"/>
    <n v="8.3899999999999999E-3"/>
    <n v="1.3849999999999999E-2"/>
    <n v="0.34305999999999998"/>
    <n v="0"/>
  </r>
  <r>
    <x v="4"/>
    <x v="12"/>
    <x v="0"/>
    <x v="2"/>
    <n v="0"/>
    <n v="340"/>
    <n v="0"/>
    <n v="0"/>
    <n v="0"/>
    <n v="0"/>
    <n v="0"/>
    <n v="0"/>
    <n v="0"/>
  </r>
  <r>
    <x v="4"/>
    <x v="12"/>
    <x v="0"/>
    <x v="3"/>
    <n v="0"/>
    <n v="340"/>
    <n v="0"/>
    <n v="0"/>
    <n v="0"/>
    <n v="0"/>
    <n v="0"/>
    <n v="0"/>
    <n v="0"/>
  </r>
  <r>
    <x v="4"/>
    <x v="12"/>
    <x v="0"/>
    <x v="4"/>
    <n v="11.33"/>
    <n v="340"/>
    <n v="0"/>
    <n v="9.3149999999999997E-2"/>
    <n v="0"/>
    <n v="1.9189999999999999E-2"/>
    <n v="6.3619999999999996E-2"/>
    <n v="0.28101999999999999"/>
    <n v="0"/>
  </r>
  <r>
    <x v="4"/>
    <x v="12"/>
    <x v="0"/>
    <x v="5"/>
    <n v="0"/>
    <n v="340"/>
    <n v="0"/>
    <n v="0"/>
    <n v="0"/>
    <n v="0"/>
    <n v="0"/>
    <n v="0"/>
    <n v="0"/>
  </r>
  <r>
    <x v="4"/>
    <x v="12"/>
    <x v="0"/>
    <x v="6"/>
    <n v="0"/>
    <n v="340"/>
    <n v="0"/>
    <n v="0"/>
    <n v="0"/>
    <n v="0"/>
    <n v="0"/>
    <n v="0"/>
    <n v="0"/>
  </r>
  <r>
    <x v="4"/>
    <x v="12"/>
    <x v="0"/>
    <x v="7"/>
    <n v="0"/>
    <n v="340"/>
    <n v="0"/>
    <n v="0"/>
    <n v="0"/>
    <n v="0"/>
    <n v="0"/>
    <n v="0"/>
    <n v="0"/>
  </r>
  <r>
    <x v="4"/>
    <x v="12"/>
    <x v="0"/>
    <x v="8"/>
    <n v="0"/>
    <n v="340"/>
    <n v="0"/>
    <n v="0"/>
    <n v="0"/>
    <n v="0"/>
    <n v="0"/>
    <n v="0"/>
    <n v="0"/>
  </r>
  <r>
    <x v="4"/>
    <x v="12"/>
    <x v="0"/>
    <x v="9"/>
    <n v="0"/>
    <n v="340"/>
    <n v="0"/>
    <n v="0"/>
    <n v="0"/>
    <n v="0"/>
    <n v="0"/>
    <n v="0"/>
    <n v="0"/>
  </r>
  <r>
    <x v="4"/>
    <x v="12"/>
    <x v="0"/>
    <x v="10"/>
    <n v="9.11"/>
    <n v="340"/>
    <n v="0"/>
    <n v="7.4319999999999997E-2"/>
    <n v="4.4310000000000002E-2"/>
    <n v="6.0999999999999997E-4"/>
    <n v="1.289E-2"/>
    <n v="0.22367000000000001"/>
    <n v="0"/>
  </r>
  <r>
    <x v="4"/>
    <x v="12"/>
    <x v="1"/>
    <x v="0"/>
    <n v="0"/>
    <n v="340"/>
    <n v="0"/>
    <n v="0"/>
    <n v="0"/>
    <n v="0"/>
    <n v="0"/>
    <n v="0"/>
    <n v="0"/>
  </r>
  <r>
    <x v="4"/>
    <x v="12"/>
    <x v="1"/>
    <x v="1"/>
    <n v="3.93"/>
    <n v="325"/>
    <n v="3.25"/>
    <n v="3.2259999999999997E-2"/>
    <n v="1.525E-2"/>
    <n v="3.1800000000000001E-3"/>
    <n v="1.8929999999999999E-2"/>
    <n v="9.7320000000000004E-2"/>
    <n v="6.3600000000000002E-3"/>
  </r>
  <r>
    <x v="4"/>
    <x v="12"/>
    <x v="1"/>
    <x v="2"/>
    <n v="0.01"/>
    <n v="300"/>
    <n v="3"/>
    <n v="6.9999999999999994E-5"/>
    <n v="0"/>
    <n v="0"/>
    <n v="6.0000000000000002E-5"/>
    <n v="2.3000000000000001E-4"/>
    <n v="5.8700000000000002E-3"/>
  </r>
  <r>
    <x v="4"/>
    <x v="12"/>
    <x v="1"/>
    <x v="3"/>
    <n v="0"/>
    <n v="340"/>
    <n v="0"/>
    <n v="0"/>
    <n v="0"/>
    <n v="0"/>
    <n v="0"/>
    <n v="0"/>
    <n v="0"/>
  </r>
  <r>
    <x v="4"/>
    <x v="12"/>
    <x v="1"/>
    <x v="4"/>
    <n v="2.33"/>
    <n v="340"/>
    <n v="0"/>
    <n v="1.9369999999999998E-2"/>
    <n v="3.2000000000000003E-4"/>
    <n v="2.3990000000000001E-2"/>
    <n v="6.3200000000000001E-3"/>
    <n v="5.8560000000000001E-2"/>
    <n v="0"/>
  </r>
  <r>
    <x v="4"/>
    <x v="12"/>
    <x v="1"/>
    <x v="5"/>
    <n v="18.5"/>
    <n v="339.98"/>
    <n v="3.3999000000000001"/>
    <n v="0.15414"/>
    <n v="6.0589999999999998E-2"/>
    <n v="8.0229999999999996E-2"/>
    <n v="2.724E-2"/>
    <n v="0.46550000000000002"/>
    <n v="6.6499999999999997E-3"/>
  </r>
  <r>
    <x v="4"/>
    <x v="12"/>
    <x v="1"/>
    <x v="6"/>
    <n v="0.09"/>
    <n v="340"/>
    <n v="6.8"/>
    <n v="7.5000000000000002E-4"/>
    <n v="0"/>
    <n v="2.7999999999999998E-4"/>
    <n v="6.8000000000000005E-4"/>
    <n v="2.2599999999999999E-3"/>
    <n v="1.3299999999999999E-2"/>
  </r>
  <r>
    <x v="4"/>
    <x v="12"/>
    <x v="1"/>
    <x v="7"/>
    <n v="0"/>
    <n v="340"/>
    <n v="0"/>
    <n v="0"/>
    <n v="0"/>
    <n v="0"/>
    <n v="0"/>
    <n v="0"/>
    <n v="0"/>
  </r>
  <r>
    <x v="4"/>
    <x v="12"/>
    <x v="1"/>
    <x v="8"/>
    <n v="6.95"/>
    <n v="300"/>
    <n v="12"/>
    <n v="5.8270000000000002E-2"/>
    <n v="2.8649999999999998E-2"/>
    <n v="2.4320000000000001E-2"/>
    <n v="1.3679999999999999E-2"/>
    <n v="0.17632999999999999"/>
    <n v="2.3470000000000001E-2"/>
  </r>
  <r>
    <x v="4"/>
    <x v="12"/>
    <x v="1"/>
    <x v="9"/>
    <n v="0"/>
    <n v="340"/>
    <n v="0"/>
    <n v="0"/>
    <n v="0"/>
    <n v="0"/>
    <n v="0"/>
    <n v="0"/>
    <n v="0"/>
  </r>
  <r>
    <x v="4"/>
    <x v="12"/>
    <x v="1"/>
    <x v="10"/>
    <n v="0.83"/>
    <n v="340"/>
    <n v="0"/>
    <n v="6.8900000000000003E-3"/>
    <n v="3.62E-3"/>
    <n v="2.2000000000000001E-4"/>
    <n v="1.75E-3"/>
    <n v="2.0840000000000001E-2"/>
    <n v="0"/>
  </r>
  <r>
    <x v="4"/>
    <x v="12"/>
    <x v="2"/>
    <x v="0"/>
    <n v="0"/>
    <n v="340"/>
    <n v="0"/>
    <n v="0"/>
    <n v="0"/>
    <n v="0"/>
    <n v="0"/>
    <n v="0"/>
    <n v="0"/>
  </r>
  <r>
    <x v="4"/>
    <x v="12"/>
    <x v="2"/>
    <x v="1"/>
    <n v="0.37"/>
    <n v="340"/>
    <n v="0"/>
    <n v="2.96E-3"/>
    <n v="1.3600000000000001E-3"/>
    <n v="3.6000000000000002E-4"/>
    <n v="2.0500000000000002E-3"/>
    <n v="8.8699999999999994E-3"/>
    <n v="0"/>
  </r>
  <r>
    <x v="4"/>
    <x v="12"/>
    <x v="2"/>
    <x v="2"/>
    <n v="0"/>
    <n v="340"/>
    <n v="0"/>
    <n v="0"/>
    <n v="0"/>
    <n v="0"/>
    <n v="0"/>
    <n v="0"/>
    <n v="0"/>
  </r>
  <r>
    <x v="4"/>
    <x v="12"/>
    <x v="2"/>
    <x v="3"/>
    <n v="0"/>
    <n v="340"/>
    <n v="0"/>
    <n v="0"/>
    <n v="0"/>
    <n v="0"/>
    <n v="0"/>
    <n v="0"/>
    <n v="0"/>
  </r>
  <r>
    <x v="4"/>
    <x v="12"/>
    <x v="2"/>
    <x v="4"/>
    <n v="0.05"/>
    <n v="340"/>
    <n v="0"/>
    <n v="4.2999999999999999E-4"/>
    <n v="0"/>
    <n v="6.8000000000000005E-4"/>
    <n v="0"/>
    <n v="1.2999999999999999E-3"/>
    <n v="0"/>
  </r>
  <r>
    <x v="4"/>
    <x v="12"/>
    <x v="2"/>
    <x v="5"/>
    <n v="0"/>
    <n v="340"/>
    <n v="0"/>
    <n v="0"/>
    <n v="0"/>
    <n v="0"/>
    <n v="0"/>
    <n v="0"/>
    <n v="0"/>
  </r>
  <r>
    <x v="4"/>
    <x v="12"/>
    <x v="2"/>
    <x v="6"/>
    <n v="0.05"/>
    <n v="340"/>
    <n v="0"/>
    <n v="3.8999999999999999E-4"/>
    <n v="4.0000000000000003E-5"/>
    <n v="2.0000000000000002E-5"/>
    <n v="2.7E-4"/>
    <n v="1.1800000000000001E-3"/>
    <n v="0"/>
  </r>
  <r>
    <x v="4"/>
    <x v="12"/>
    <x v="2"/>
    <x v="7"/>
    <n v="0"/>
    <n v="340"/>
    <n v="0"/>
    <n v="0"/>
    <n v="0"/>
    <n v="0"/>
    <n v="0"/>
    <n v="0"/>
    <n v="0"/>
  </r>
  <r>
    <x v="4"/>
    <x v="12"/>
    <x v="2"/>
    <x v="8"/>
    <n v="0"/>
    <n v="340"/>
    <n v="0"/>
    <n v="0"/>
    <n v="0"/>
    <n v="0"/>
    <n v="0"/>
    <n v="0"/>
    <n v="0"/>
  </r>
  <r>
    <x v="4"/>
    <x v="12"/>
    <x v="2"/>
    <x v="9"/>
    <n v="0"/>
    <n v="340"/>
    <n v="0"/>
    <n v="0"/>
    <n v="0"/>
    <n v="0"/>
    <n v="0"/>
    <n v="0"/>
    <n v="0"/>
  </r>
  <r>
    <x v="4"/>
    <x v="12"/>
    <x v="2"/>
    <x v="10"/>
    <n v="0.88"/>
    <n v="340"/>
    <n v="0"/>
    <n v="7.2899999999999996E-3"/>
    <n v="3.6600000000000001E-3"/>
    <n v="2.0000000000000001E-4"/>
    <n v="1.6999999999999999E-3"/>
    <n v="2.205E-2"/>
    <n v="0"/>
  </r>
  <r>
    <x v="4"/>
    <x v="12"/>
    <x v="3"/>
    <x v="0"/>
    <n v="0"/>
    <n v="340"/>
    <n v="0"/>
    <n v="0"/>
    <n v="0"/>
    <n v="0"/>
    <n v="0"/>
    <n v="0"/>
    <n v="0"/>
  </r>
  <r>
    <x v="4"/>
    <x v="12"/>
    <x v="3"/>
    <x v="1"/>
    <n v="3.48"/>
    <n v="340"/>
    <n v="0"/>
    <n v="2.8830000000000001E-2"/>
    <n v="1.481E-2"/>
    <n v="1.17E-3"/>
    <n v="1.068E-2"/>
    <n v="8.7069999999999995E-2"/>
    <n v="0"/>
  </r>
  <r>
    <x v="4"/>
    <x v="12"/>
    <x v="3"/>
    <x v="2"/>
    <n v="0"/>
    <n v="340"/>
    <n v="0"/>
    <n v="0"/>
    <n v="0"/>
    <n v="0"/>
    <n v="0"/>
    <n v="0"/>
    <n v="0"/>
  </r>
  <r>
    <x v="4"/>
    <x v="12"/>
    <x v="3"/>
    <x v="3"/>
    <n v="0"/>
    <n v="340"/>
    <n v="0"/>
    <n v="0"/>
    <n v="0"/>
    <n v="0"/>
    <n v="0"/>
    <n v="0"/>
    <n v="0"/>
  </r>
  <r>
    <x v="4"/>
    <x v="12"/>
    <x v="3"/>
    <x v="4"/>
    <n v="0.17"/>
    <n v="340"/>
    <n v="0"/>
    <n v="1.25E-3"/>
    <n v="-2.0000000000000002E-5"/>
    <n v="8.5999999999999998E-4"/>
    <n v="9.8999999999999999E-4"/>
    <n v="3.6900000000000001E-3"/>
    <n v="0"/>
  </r>
  <r>
    <x v="4"/>
    <x v="12"/>
    <x v="3"/>
    <x v="5"/>
    <n v="0"/>
    <n v="340"/>
    <n v="0"/>
    <n v="0"/>
    <n v="0"/>
    <n v="0"/>
    <n v="0"/>
    <n v="0"/>
    <n v="0"/>
  </r>
  <r>
    <x v="4"/>
    <x v="12"/>
    <x v="3"/>
    <x v="6"/>
    <n v="0.24"/>
    <n v="340"/>
    <n v="0"/>
    <n v="1.9400000000000001E-3"/>
    <n v="4.0000000000000003E-5"/>
    <n v="1.1E-4"/>
    <n v="1.6100000000000001E-3"/>
    <n v="5.8599999999999998E-3"/>
    <n v="0"/>
  </r>
  <r>
    <x v="4"/>
    <x v="12"/>
    <x v="3"/>
    <x v="7"/>
    <n v="0"/>
    <n v="340"/>
    <n v="0"/>
    <n v="0"/>
    <n v="0"/>
    <n v="0"/>
    <n v="0"/>
    <n v="0"/>
    <n v="0"/>
  </r>
  <r>
    <x v="4"/>
    <x v="12"/>
    <x v="3"/>
    <x v="8"/>
    <n v="0.01"/>
    <n v="340"/>
    <n v="0"/>
    <n v="8.0000000000000007E-5"/>
    <n v="6.0000000000000002E-5"/>
    <n v="0"/>
    <n v="1.0000000000000001E-5"/>
    <n v="2.4000000000000001E-4"/>
    <n v="0"/>
  </r>
  <r>
    <x v="4"/>
    <x v="12"/>
    <x v="3"/>
    <x v="9"/>
    <n v="0"/>
    <n v="340"/>
    <n v="0"/>
    <n v="0"/>
    <n v="0"/>
    <n v="0"/>
    <n v="0"/>
    <n v="0"/>
    <n v="0"/>
  </r>
  <r>
    <x v="4"/>
    <x v="12"/>
    <x v="3"/>
    <x v="10"/>
    <n v="0.01"/>
    <n v="340"/>
    <n v="0"/>
    <n v="1E-4"/>
    <n v="8.0000000000000007E-5"/>
    <n v="0"/>
    <n v="1.0000000000000001E-5"/>
    <n v="2.9999999999999997E-4"/>
    <n v="0"/>
  </r>
  <r>
    <x v="4"/>
    <x v="12"/>
    <x v="4"/>
    <x v="0"/>
    <n v="0.43"/>
    <n v="340"/>
    <n v="0"/>
    <n v="3.5799999999999998E-3"/>
    <n v="1.9300000000000001E-3"/>
    <n v="9.0000000000000006E-5"/>
    <n v="8.8999999999999995E-4"/>
    <n v="1.0829999999999999E-2"/>
    <n v="0"/>
  </r>
  <r>
    <x v="4"/>
    <x v="12"/>
    <x v="4"/>
    <x v="1"/>
    <n v="0.18"/>
    <n v="340"/>
    <n v="0"/>
    <n v="1.49E-3"/>
    <n v="7.6000000000000004E-4"/>
    <n v="1E-4"/>
    <n v="1E-4"/>
    <n v="4.4900000000000001E-3"/>
    <n v="0"/>
  </r>
  <r>
    <x v="4"/>
    <x v="12"/>
    <x v="4"/>
    <x v="2"/>
    <n v="0"/>
    <n v="340"/>
    <n v="0"/>
    <n v="0"/>
    <n v="0"/>
    <n v="0"/>
    <n v="0"/>
    <n v="0"/>
    <n v="0"/>
  </r>
  <r>
    <x v="4"/>
    <x v="12"/>
    <x v="4"/>
    <x v="3"/>
    <n v="0"/>
    <n v="340"/>
    <n v="0"/>
    <n v="0"/>
    <n v="0"/>
    <n v="0"/>
    <n v="0"/>
    <n v="0"/>
    <n v="0"/>
  </r>
  <r>
    <x v="4"/>
    <x v="12"/>
    <x v="4"/>
    <x v="4"/>
    <n v="0.05"/>
    <n v="340"/>
    <n v="0"/>
    <n v="4.0000000000000002E-4"/>
    <n v="2.0000000000000002E-5"/>
    <n v="4.8000000000000001E-4"/>
    <n v="6.0000000000000002E-5"/>
    <n v="1.1999999999999999E-3"/>
    <n v="0"/>
  </r>
  <r>
    <x v="4"/>
    <x v="12"/>
    <x v="4"/>
    <x v="5"/>
    <n v="0"/>
    <n v="340"/>
    <n v="0"/>
    <n v="0"/>
    <n v="0"/>
    <n v="0"/>
    <n v="0"/>
    <n v="0"/>
    <n v="0"/>
  </r>
  <r>
    <x v="4"/>
    <x v="12"/>
    <x v="4"/>
    <x v="6"/>
    <n v="17.920000000000002"/>
    <n v="340"/>
    <n v="0"/>
    <n v="0.14953"/>
    <n v="8.0999999999999996E-3"/>
    <n v="1.5299999999999999E-3"/>
    <n v="2.358E-2"/>
    <n v="0.45235999999999998"/>
    <n v="0"/>
  </r>
  <r>
    <x v="4"/>
    <x v="12"/>
    <x v="4"/>
    <x v="7"/>
    <n v="0"/>
    <n v="340"/>
    <n v="0"/>
    <n v="0"/>
    <n v="0"/>
    <n v="0"/>
    <n v="0"/>
    <n v="0"/>
    <n v="0"/>
  </r>
  <r>
    <x v="4"/>
    <x v="12"/>
    <x v="4"/>
    <x v="8"/>
    <n v="0.06"/>
    <n v="340"/>
    <n v="0"/>
    <n v="4.8000000000000001E-4"/>
    <n v="2.5000000000000001E-4"/>
    <n v="6.9999999999999994E-5"/>
    <n v="5.0000000000000002E-5"/>
    <n v="1.4499999999999999E-3"/>
    <n v="0"/>
  </r>
  <r>
    <x v="4"/>
    <x v="12"/>
    <x v="4"/>
    <x v="9"/>
    <n v="0"/>
    <n v="340"/>
    <n v="0"/>
    <n v="0"/>
    <n v="0"/>
    <n v="0"/>
    <n v="0"/>
    <n v="0"/>
    <n v="0"/>
  </r>
  <r>
    <x v="4"/>
    <x v="12"/>
    <x v="4"/>
    <x v="10"/>
    <n v="0.31"/>
    <n v="340"/>
    <n v="0"/>
    <n v="2.5699999999999998E-3"/>
    <n v="1.1100000000000001E-3"/>
    <n v="4.0000000000000003E-5"/>
    <n v="3.1E-4"/>
    <n v="7.77E-3"/>
    <n v="0"/>
  </r>
  <r>
    <x v="4"/>
    <x v="12"/>
    <x v="5"/>
    <x v="0"/>
    <n v="0"/>
    <n v="340"/>
    <n v="0"/>
    <n v="0"/>
    <n v="0"/>
    <n v="0"/>
    <n v="0"/>
    <n v="0"/>
    <n v="0"/>
  </r>
  <r>
    <x v="4"/>
    <x v="12"/>
    <x v="5"/>
    <x v="1"/>
    <n v="0.01"/>
    <n v="340"/>
    <n v="0"/>
    <n v="6.9999999999999994E-5"/>
    <n v="3.0000000000000001E-5"/>
    <n v="0"/>
    <n v="1.0000000000000001E-5"/>
    <n v="2.0000000000000001E-4"/>
    <n v="0"/>
  </r>
  <r>
    <x v="4"/>
    <x v="12"/>
    <x v="5"/>
    <x v="2"/>
    <n v="0"/>
    <n v="340"/>
    <n v="0"/>
    <n v="0"/>
    <n v="0"/>
    <n v="0"/>
    <n v="0"/>
    <n v="0"/>
    <n v="0"/>
  </r>
  <r>
    <x v="4"/>
    <x v="12"/>
    <x v="5"/>
    <x v="3"/>
    <n v="0"/>
    <n v="340"/>
    <n v="0"/>
    <n v="0"/>
    <n v="0"/>
    <n v="0"/>
    <n v="0"/>
    <n v="0"/>
    <n v="0"/>
  </r>
  <r>
    <x v="4"/>
    <x v="12"/>
    <x v="5"/>
    <x v="4"/>
    <n v="0"/>
    <n v="340"/>
    <n v="0"/>
    <n v="0"/>
    <n v="0"/>
    <n v="0"/>
    <n v="0"/>
    <n v="0"/>
    <n v="0"/>
  </r>
  <r>
    <x v="4"/>
    <x v="12"/>
    <x v="5"/>
    <x v="5"/>
    <n v="0"/>
    <n v="340"/>
    <n v="0"/>
    <n v="0"/>
    <n v="0"/>
    <n v="0"/>
    <n v="0"/>
    <n v="0"/>
    <n v="0"/>
  </r>
  <r>
    <x v="4"/>
    <x v="12"/>
    <x v="5"/>
    <x v="6"/>
    <n v="0"/>
    <n v="340"/>
    <n v="0"/>
    <n v="0"/>
    <n v="0"/>
    <n v="0"/>
    <n v="0"/>
    <n v="0"/>
    <n v="0"/>
  </r>
  <r>
    <x v="4"/>
    <x v="12"/>
    <x v="5"/>
    <x v="7"/>
    <n v="0"/>
    <n v="340"/>
    <n v="0"/>
    <n v="0"/>
    <n v="0"/>
    <n v="0"/>
    <n v="0"/>
    <n v="0"/>
    <n v="0"/>
  </r>
  <r>
    <x v="4"/>
    <x v="12"/>
    <x v="5"/>
    <x v="8"/>
    <n v="0"/>
    <n v="340"/>
    <n v="0"/>
    <n v="0"/>
    <n v="0"/>
    <n v="0"/>
    <n v="0"/>
    <n v="0"/>
    <n v="0"/>
  </r>
  <r>
    <x v="4"/>
    <x v="12"/>
    <x v="5"/>
    <x v="9"/>
    <n v="0"/>
    <n v="340"/>
    <n v="0"/>
    <n v="0"/>
    <n v="0"/>
    <n v="0"/>
    <n v="0"/>
    <n v="0"/>
    <n v="0"/>
  </r>
  <r>
    <x v="4"/>
    <x v="12"/>
    <x v="5"/>
    <x v="10"/>
    <n v="0"/>
    <n v="340"/>
    <n v="0"/>
    <n v="0"/>
    <n v="0"/>
    <n v="0"/>
    <n v="0"/>
    <n v="0"/>
    <n v="0"/>
  </r>
  <r>
    <x v="4"/>
    <x v="12"/>
    <x v="6"/>
    <x v="0"/>
    <n v="0"/>
    <n v="340"/>
    <n v="0"/>
    <n v="0"/>
    <n v="0"/>
    <n v="0"/>
    <n v="0"/>
    <n v="0"/>
    <n v="0"/>
  </r>
  <r>
    <x v="4"/>
    <x v="12"/>
    <x v="6"/>
    <x v="1"/>
    <n v="0.02"/>
    <n v="340"/>
    <n v="0"/>
    <n v="1.9000000000000001E-4"/>
    <n v="1.2E-4"/>
    <n v="1.0000000000000001E-5"/>
    <n v="1.0000000000000001E-5"/>
    <n v="5.5999999999999995E-4"/>
    <n v="0"/>
  </r>
  <r>
    <x v="4"/>
    <x v="12"/>
    <x v="6"/>
    <x v="2"/>
    <n v="0"/>
    <n v="340"/>
    <n v="0"/>
    <n v="0"/>
    <n v="0"/>
    <n v="0"/>
    <n v="0"/>
    <n v="0"/>
    <n v="0"/>
  </r>
  <r>
    <x v="4"/>
    <x v="12"/>
    <x v="6"/>
    <x v="3"/>
    <n v="0"/>
    <n v="340"/>
    <n v="0"/>
    <n v="0"/>
    <n v="0"/>
    <n v="0"/>
    <n v="0"/>
    <n v="0"/>
    <n v="0"/>
  </r>
  <r>
    <x v="4"/>
    <x v="12"/>
    <x v="6"/>
    <x v="4"/>
    <n v="0.06"/>
    <n v="340"/>
    <n v="0"/>
    <n v="5.2999999999999998E-4"/>
    <n v="0"/>
    <n v="5.6999999999999998E-4"/>
    <n v="1.6000000000000001E-4"/>
    <n v="1.6000000000000001E-3"/>
    <n v="0"/>
  </r>
  <r>
    <x v="4"/>
    <x v="12"/>
    <x v="6"/>
    <x v="5"/>
    <n v="0"/>
    <n v="340"/>
    <n v="0"/>
    <n v="0"/>
    <n v="0"/>
    <n v="0"/>
    <n v="0"/>
    <n v="0"/>
    <n v="0"/>
  </r>
  <r>
    <x v="4"/>
    <x v="12"/>
    <x v="6"/>
    <x v="6"/>
    <n v="0.17"/>
    <n v="340"/>
    <n v="0"/>
    <n v="1.3799999999999999E-3"/>
    <n v="0"/>
    <n v="6.0000000000000002E-5"/>
    <n v="5.6999999999999998E-4"/>
    <n v="4.1700000000000001E-3"/>
    <n v="0"/>
  </r>
  <r>
    <x v="4"/>
    <x v="12"/>
    <x v="6"/>
    <x v="7"/>
    <n v="0"/>
    <n v="340"/>
    <n v="0"/>
    <n v="0"/>
    <n v="0"/>
    <n v="0"/>
    <n v="0"/>
    <n v="0"/>
    <n v="0"/>
  </r>
  <r>
    <x v="4"/>
    <x v="12"/>
    <x v="6"/>
    <x v="8"/>
    <n v="0.06"/>
    <n v="340"/>
    <n v="0"/>
    <n v="5.1000000000000004E-4"/>
    <n v="2.7999999999999998E-4"/>
    <n v="5.0000000000000002E-5"/>
    <n v="6.0000000000000002E-5"/>
    <n v="1.5299999999999999E-3"/>
    <n v="0"/>
  </r>
  <r>
    <x v="4"/>
    <x v="12"/>
    <x v="6"/>
    <x v="9"/>
    <n v="0"/>
    <n v="340"/>
    <n v="0"/>
    <n v="0"/>
    <n v="0"/>
    <n v="0"/>
    <n v="0"/>
    <n v="0"/>
    <n v="0"/>
  </r>
  <r>
    <x v="4"/>
    <x v="12"/>
    <x v="6"/>
    <x v="10"/>
    <n v="0"/>
    <n v="340"/>
    <n v="0"/>
    <n v="0"/>
    <n v="0"/>
    <n v="0"/>
    <n v="0"/>
    <n v="0"/>
    <n v="0"/>
  </r>
  <r>
    <x v="4"/>
    <x v="12"/>
    <x v="7"/>
    <x v="0"/>
    <n v="0"/>
    <n v="340"/>
    <n v="0"/>
    <n v="0"/>
    <n v="0"/>
    <n v="0"/>
    <n v="0"/>
    <n v="0"/>
    <n v="0"/>
  </r>
  <r>
    <x v="4"/>
    <x v="12"/>
    <x v="7"/>
    <x v="1"/>
    <n v="0"/>
    <n v="340"/>
    <n v="0"/>
    <n v="1.0000000000000001E-5"/>
    <n v="0"/>
    <n v="0"/>
    <n v="0"/>
    <n v="2.0000000000000002E-5"/>
    <n v="0"/>
  </r>
  <r>
    <x v="4"/>
    <x v="12"/>
    <x v="7"/>
    <x v="2"/>
    <n v="0"/>
    <n v="340"/>
    <n v="0"/>
    <n v="0"/>
    <n v="0"/>
    <n v="0"/>
    <n v="0"/>
    <n v="0"/>
    <n v="0"/>
  </r>
  <r>
    <x v="4"/>
    <x v="12"/>
    <x v="7"/>
    <x v="3"/>
    <n v="0"/>
    <n v="340"/>
    <n v="0"/>
    <n v="0"/>
    <n v="0"/>
    <n v="0"/>
    <n v="0"/>
    <n v="0"/>
    <n v="0"/>
  </r>
  <r>
    <x v="4"/>
    <x v="12"/>
    <x v="7"/>
    <x v="4"/>
    <n v="0"/>
    <n v="340"/>
    <n v="0"/>
    <n v="0"/>
    <n v="0"/>
    <n v="0"/>
    <n v="0"/>
    <n v="0"/>
    <n v="0"/>
  </r>
  <r>
    <x v="4"/>
    <x v="12"/>
    <x v="7"/>
    <x v="5"/>
    <n v="0"/>
    <n v="340"/>
    <n v="0"/>
    <n v="0"/>
    <n v="0"/>
    <n v="0"/>
    <n v="0"/>
    <n v="0"/>
    <n v="0"/>
  </r>
  <r>
    <x v="4"/>
    <x v="12"/>
    <x v="7"/>
    <x v="6"/>
    <n v="0.01"/>
    <n v="340"/>
    <n v="0"/>
    <n v="6.9999999999999994E-5"/>
    <n v="1.0000000000000001E-5"/>
    <n v="1.0000000000000001E-5"/>
    <n v="6.0000000000000002E-5"/>
    <n v="2.0000000000000001E-4"/>
    <n v="0"/>
  </r>
  <r>
    <x v="4"/>
    <x v="12"/>
    <x v="7"/>
    <x v="7"/>
    <n v="0"/>
    <n v="340"/>
    <n v="0"/>
    <n v="0"/>
    <n v="0"/>
    <n v="0"/>
    <n v="0"/>
    <n v="0"/>
    <n v="0"/>
  </r>
  <r>
    <x v="4"/>
    <x v="12"/>
    <x v="7"/>
    <x v="8"/>
    <n v="0"/>
    <n v="340"/>
    <n v="0"/>
    <n v="0"/>
    <n v="0"/>
    <n v="0"/>
    <n v="0"/>
    <n v="0"/>
    <n v="0"/>
  </r>
  <r>
    <x v="4"/>
    <x v="12"/>
    <x v="7"/>
    <x v="9"/>
    <n v="0"/>
    <n v="340"/>
    <n v="0"/>
    <n v="0"/>
    <n v="0"/>
    <n v="0"/>
    <n v="0"/>
    <n v="0"/>
    <n v="0"/>
  </r>
  <r>
    <x v="4"/>
    <x v="12"/>
    <x v="7"/>
    <x v="10"/>
    <n v="0"/>
    <n v="340"/>
    <n v="0"/>
    <n v="0"/>
    <n v="0"/>
    <n v="0"/>
    <n v="0"/>
    <n v="0"/>
    <n v="0"/>
  </r>
  <r>
    <x v="4"/>
    <x v="12"/>
    <x v="8"/>
    <x v="0"/>
    <n v="0"/>
    <n v="340"/>
    <n v="0"/>
    <n v="0"/>
    <n v="0"/>
    <n v="0"/>
    <n v="0"/>
    <n v="0"/>
    <n v="0"/>
  </r>
  <r>
    <x v="4"/>
    <x v="12"/>
    <x v="8"/>
    <x v="1"/>
    <n v="2.36"/>
    <n v="340"/>
    <n v="0"/>
    <n v="1.9560000000000001E-2"/>
    <n v="1.6570000000000001E-2"/>
    <n v="4.2000000000000002E-4"/>
    <n v="1.49E-3"/>
    <n v="5.9180000000000003E-2"/>
    <n v="0"/>
  </r>
  <r>
    <x v="4"/>
    <x v="12"/>
    <x v="8"/>
    <x v="2"/>
    <n v="0"/>
    <n v="340"/>
    <n v="0"/>
    <n v="0"/>
    <n v="0"/>
    <n v="0"/>
    <n v="0"/>
    <n v="0"/>
    <n v="0"/>
  </r>
  <r>
    <x v="4"/>
    <x v="12"/>
    <x v="8"/>
    <x v="3"/>
    <n v="0"/>
    <n v="340"/>
    <n v="0"/>
    <n v="0"/>
    <n v="0"/>
    <n v="0"/>
    <n v="0"/>
    <n v="0"/>
    <n v="0"/>
  </r>
  <r>
    <x v="4"/>
    <x v="12"/>
    <x v="8"/>
    <x v="4"/>
    <n v="0.03"/>
    <n v="340"/>
    <n v="3.4"/>
    <n v="2.9E-4"/>
    <n v="0"/>
    <n v="4.0999999999999999E-4"/>
    <n v="6.0000000000000002E-5"/>
    <n v="8.8999999999999995E-4"/>
    <n v="6.6499999999999997E-3"/>
  </r>
  <r>
    <x v="4"/>
    <x v="12"/>
    <x v="8"/>
    <x v="5"/>
    <n v="0.02"/>
    <n v="300"/>
    <n v="3"/>
    <n v="1.4999999999999999E-4"/>
    <n v="0"/>
    <n v="2.1000000000000001E-4"/>
    <n v="3.0000000000000001E-5"/>
    <n v="4.4999999999999999E-4"/>
    <n v="5.8700000000000002E-3"/>
  </r>
  <r>
    <x v="4"/>
    <x v="12"/>
    <x v="8"/>
    <x v="6"/>
    <n v="0.19"/>
    <n v="300"/>
    <n v="3"/>
    <n v="1.5100000000000001E-3"/>
    <n v="0"/>
    <n v="2.3000000000000001E-4"/>
    <n v="6.0999999999999997E-4"/>
    <n v="4.5500000000000002E-3"/>
    <n v="5.8700000000000002E-3"/>
  </r>
  <r>
    <x v="4"/>
    <x v="12"/>
    <x v="8"/>
    <x v="7"/>
    <n v="0"/>
    <n v="340"/>
    <n v="0"/>
    <n v="0"/>
    <n v="0"/>
    <n v="0"/>
    <n v="0"/>
    <n v="0"/>
    <n v="0"/>
  </r>
  <r>
    <x v="4"/>
    <x v="12"/>
    <x v="8"/>
    <x v="8"/>
    <n v="0.02"/>
    <n v="300"/>
    <n v="3"/>
    <n v="1.4999999999999999E-4"/>
    <n v="1.0000000000000001E-5"/>
    <n v="1.0000000000000001E-5"/>
    <n v="3.0000000000000001E-5"/>
    <n v="4.4999999999999999E-4"/>
    <n v="5.8700000000000002E-3"/>
  </r>
  <r>
    <x v="4"/>
    <x v="12"/>
    <x v="8"/>
    <x v="9"/>
    <n v="0"/>
    <n v="340"/>
    <n v="0"/>
    <n v="0"/>
    <n v="0"/>
    <n v="0"/>
    <n v="0"/>
    <n v="0"/>
    <n v="0"/>
  </r>
  <r>
    <x v="4"/>
    <x v="12"/>
    <x v="8"/>
    <x v="10"/>
    <n v="1.45"/>
    <n v="340"/>
    <n v="0"/>
    <n v="1.2019999999999999E-2"/>
    <n v="6.3899999999999998E-3"/>
    <n v="1.8000000000000001E-4"/>
    <n v="9.5E-4"/>
    <n v="3.635E-2"/>
    <n v="0"/>
  </r>
  <r>
    <x v="4"/>
    <x v="13"/>
    <x v="0"/>
    <x v="0"/>
    <n v="0"/>
    <n v="340"/>
    <n v="0"/>
    <n v="0"/>
    <n v="0"/>
    <n v="0"/>
    <n v="0"/>
    <n v="0"/>
    <n v="0"/>
  </r>
  <r>
    <x v="4"/>
    <x v="13"/>
    <x v="0"/>
    <x v="1"/>
    <n v="13.69"/>
    <n v="340"/>
    <n v="0"/>
    <n v="0.11354"/>
    <n v="5.636E-2"/>
    <n v="8.3899999999999999E-3"/>
    <n v="1.3849999999999999E-2"/>
    <n v="0.34305999999999998"/>
    <n v="0"/>
  </r>
  <r>
    <x v="4"/>
    <x v="13"/>
    <x v="0"/>
    <x v="2"/>
    <n v="0"/>
    <n v="340"/>
    <n v="0"/>
    <n v="0"/>
    <n v="0"/>
    <n v="0"/>
    <n v="0"/>
    <n v="0"/>
    <n v="0"/>
  </r>
  <r>
    <x v="4"/>
    <x v="13"/>
    <x v="0"/>
    <x v="3"/>
    <n v="0"/>
    <n v="340"/>
    <n v="0"/>
    <n v="0"/>
    <n v="0"/>
    <n v="0"/>
    <n v="0"/>
    <n v="0"/>
    <n v="0"/>
  </r>
  <r>
    <x v="4"/>
    <x v="13"/>
    <x v="0"/>
    <x v="4"/>
    <n v="11.33"/>
    <n v="340"/>
    <n v="0"/>
    <n v="9.3149999999999997E-2"/>
    <n v="0"/>
    <n v="1.9189999999999999E-2"/>
    <n v="6.3619999999999996E-2"/>
    <n v="0.28101999999999999"/>
    <n v="0"/>
  </r>
  <r>
    <x v="4"/>
    <x v="13"/>
    <x v="0"/>
    <x v="5"/>
    <n v="0"/>
    <n v="340"/>
    <n v="0"/>
    <n v="0"/>
    <n v="0"/>
    <n v="0"/>
    <n v="0"/>
    <n v="0"/>
    <n v="0"/>
  </r>
  <r>
    <x v="4"/>
    <x v="13"/>
    <x v="0"/>
    <x v="6"/>
    <n v="0"/>
    <n v="340"/>
    <n v="0"/>
    <n v="0"/>
    <n v="0"/>
    <n v="0"/>
    <n v="0"/>
    <n v="0"/>
    <n v="0"/>
  </r>
  <r>
    <x v="4"/>
    <x v="13"/>
    <x v="0"/>
    <x v="7"/>
    <n v="0"/>
    <n v="340"/>
    <n v="0"/>
    <n v="0"/>
    <n v="0"/>
    <n v="0"/>
    <n v="0"/>
    <n v="0"/>
    <n v="0"/>
  </r>
  <r>
    <x v="4"/>
    <x v="13"/>
    <x v="0"/>
    <x v="8"/>
    <n v="0"/>
    <n v="340"/>
    <n v="0"/>
    <n v="0"/>
    <n v="0"/>
    <n v="0"/>
    <n v="0"/>
    <n v="0"/>
    <n v="0"/>
  </r>
  <r>
    <x v="4"/>
    <x v="13"/>
    <x v="0"/>
    <x v="9"/>
    <n v="0"/>
    <n v="340"/>
    <n v="0"/>
    <n v="0"/>
    <n v="0"/>
    <n v="0"/>
    <n v="0"/>
    <n v="0"/>
    <n v="0"/>
  </r>
  <r>
    <x v="4"/>
    <x v="13"/>
    <x v="0"/>
    <x v="10"/>
    <n v="9.11"/>
    <n v="340"/>
    <n v="0"/>
    <n v="7.4319999999999997E-2"/>
    <n v="4.4310000000000002E-2"/>
    <n v="6.0999999999999997E-4"/>
    <n v="1.289E-2"/>
    <n v="0.22367000000000001"/>
    <n v="0"/>
  </r>
  <r>
    <x v="4"/>
    <x v="13"/>
    <x v="1"/>
    <x v="0"/>
    <n v="0"/>
    <n v="340"/>
    <n v="0"/>
    <n v="0"/>
    <n v="0"/>
    <n v="0"/>
    <n v="0"/>
    <n v="0"/>
    <n v="0"/>
  </r>
  <r>
    <x v="4"/>
    <x v="13"/>
    <x v="1"/>
    <x v="1"/>
    <n v="3.94"/>
    <n v="325"/>
    <n v="3.25"/>
    <n v="3.2340000000000001E-2"/>
    <n v="1.525E-2"/>
    <n v="3.2000000000000002E-3"/>
    <n v="1.9040000000000001E-2"/>
    <n v="9.7559999999999994E-2"/>
    <n v="6.3400000000000001E-3"/>
  </r>
  <r>
    <x v="4"/>
    <x v="13"/>
    <x v="1"/>
    <x v="2"/>
    <n v="0.02"/>
    <n v="300"/>
    <n v="3"/>
    <n v="1.4999999999999999E-4"/>
    <n v="0"/>
    <n v="1.0000000000000001E-5"/>
    <n v="1.2999999999999999E-4"/>
    <n v="4.4999999999999999E-4"/>
    <n v="5.8500000000000002E-3"/>
  </r>
  <r>
    <x v="4"/>
    <x v="13"/>
    <x v="1"/>
    <x v="3"/>
    <n v="0"/>
    <n v="340"/>
    <n v="0"/>
    <n v="0"/>
    <n v="0"/>
    <n v="0"/>
    <n v="0"/>
    <n v="0"/>
    <n v="0"/>
  </r>
  <r>
    <x v="4"/>
    <x v="13"/>
    <x v="1"/>
    <x v="4"/>
    <n v="2.34"/>
    <n v="340"/>
    <n v="3.40002"/>
    <n v="1.9460000000000002E-2"/>
    <n v="3.2000000000000003E-4"/>
    <n v="2.4060000000000002E-2"/>
    <n v="6.3899999999999998E-3"/>
    <n v="5.8819999999999997E-2"/>
    <n v="6.6299999999999996E-3"/>
  </r>
  <r>
    <x v="4"/>
    <x v="13"/>
    <x v="1"/>
    <x v="5"/>
    <n v="18.510000000000002"/>
    <n v="339.98"/>
    <n v="3.3999000000000001"/>
    <n v="0.15423000000000001"/>
    <n v="6.0589999999999998E-2"/>
    <n v="8.0310000000000006E-2"/>
    <n v="2.7279999999999999E-2"/>
    <n v="0.46575"/>
    <n v="6.6299999999999996E-3"/>
  </r>
  <r>
    <x v="4"/>
    <x v="13"/>
    <x v="1"/>
    <x v="6"/>
    <n v="0.11"/>
    <n v="340"/>
    <n v="6.8"/>
    <n v="9.1E-4"/>
    <n v="0"/>
    <n v="3.5E-4"/>
    <n v="8.4999999999999995E-4"/>
    <n v="2.7699999999999999E-3"/>
    <n v="1.3270000000000001E-2"/>
  </r>
  <r>
    <x v="4"/>
    <x v="13"/>
    <x v="1"/>
    <x v="7"/>
    <n v="0"/>
    <n v="340"/>
    <n v="0"/>
    <n v="0"/>
    <n v="0"/>
    <n v="0"/>
    <n v="0"/>
    <n v="0"/>
    <n v="0"/>
  </r>
  <r>
    <x v="4"/>
    <x v="13"/>
    <x v="1"/>
    <x v="8"/>
    <n v="6.99"/>
    <n v="300"/>
    <n v="12"/>
    <n v="5.8560000000000001E-2"/>
    <n v="2.8649999999999998E-2"/>
    <n v="2.4469999999999999E-2"/>
    <n v="1.3849999999999999E-2"/>
    <n v="0.17724000000000001"/>
    <n v="2.341E-2"/>
  </r>
  <r>
    <x v="4"/>
    <x v="13"/>
    <x v="1"/>
    <x v="9"/>
    <n v="0"/>
    <n v="340"/>
    <n v="0"/>
    <n v="0"/>
    <n v="0"/>
    <n v="0"/>
    <n v="0"/>
    <n v="0"/>
    <n v="0"/>
  </r>
  <r>
    <x v="4"/>
    <x v="13"/>
    <x v="1"/>
    <x v="10"/>
    <n v="0.83"/>
    <n v="340"/>
    <n v="0"/>
    <n v="6.8900000000000003E-3"/>
    <n v="3.62E-3"/>
    <n v="2.2000000000000001E-4"/>
    <n v="1.75E-3"/>
    <n v="2.0840000000000001E-2"/>
    <n v="0"/>
  </r>
  <r>
    <x v="4"/>
    <x v="13"/>
    <x v="2"/>
    <x v="0"/>
    <n v="0"/>
    <n v="340"/>
    <n v="0"/>
    <n v="0"/>
    <n v="0"/>
    <n v="0"/>
    <n v="0"/>
    <n v="0"/>
    <n v="0"/>
  </r>
  <r>
    <x v="4"/>
    <x v="13"/>
    <x v="2"/>
    <x v="1"/>
    <n v="0.37"/>
    <n v="340"/>
    <n v="0"/>
    <n v="2.96E-3"/>
    <n v="1.3600000000000001E-3"/>
    <n v="3.6000000000000002E-4"/>
    <n v="2.0500000000000002E-3"/>
    <n v="8.8699999999999994E-3"/>
    <n v="0"/>
  </r>
  <r>
    <x v="4"/>
    <x v="13"/>
    <x v="2"/>
    <x v="2"/>
    <n v="0"/>
    <n v="340"/>
    <n v="0"/>
    <n v="0"/>
    <n v="0"/>
    <n v="0"/>
    <n v="0"/>
    <n v="0"/>
    <n v="0"/>
  </r>
  <r>
    <x v="4"/>
    <x v="13"/>
    <x v="2"/>
    <x v="3"/>
    <n v="0"/>
    <n v="340"/>
    <n v="0"/>
    <n v="0"/>
    <n v="0"/>
    <n v="0"/>
    <n v="0"/>
    <n v="0"/>
    <n v="0"/>
  </r>
  <r>
    <x v="4"/>
    <x v="13"/>
    <x v="2"/>
    <x v="4"/>
    <n v="0.05"/>
    <n v="340"/>
    <n v="0"/>
    <n v="4.2999999999999999E-4"/>
    <n v="0"/>
    <n v="6.8000000000000005E-4"/>
    <n v="0"/>
    <n v="1.2999999999999999E-3"/>
    <n v="0"/>
  </r>
  <r>
    <x v="4"/>
    <x v="13"/>
    <x v="2"/>
    <x v="5"/>
    <n v="0"/>
    <n v="340"/>
    <n v="0"/>
    <n v="0"/>
    <n v="0"/>
    <n v="0"/>
    <n v="0"/>
    <n v="0"/>
    <n v="0"/>
  </r>
  <r>
    <x v="4"/>
    <x v="13"/>
    <x v="2"/>
    <x v="6"/>
    <n v="0.05"/>
    <n v="340"/>
    <n v="0"/>
    <n v="3.8999999999999999E-4"/>
    <n v="4.0000000000000003E-5"/>
    <n v="2.0000000000000002E-5"/>
    <n v="2.7E-4"/>
    <n v="1.1800000000000001E-3"/>
    <n v="0"/>
  </r>
  <r>
    <x v="4"/>
    <x v="13"/>
    <x v="2"/>
    <x v="7"/>
    <n v="0"/>
    <n v="340"/>
    <n v="0"/>
    <n v="0"/>
    <n v="0"/>
    <n v="0"/>
    <n v="0"/>
    <n v="0"/>
    <n v="0"/>
  </r>
  <r>
    <x v="4"/>
    <x v="13"/>
    <x v="2"/>
    <x v="8"/>
    <n v="0"/>
    <n v="340"/>
    <n v="0"/>
    <n v="0"/>
    <n v="0"/>
    <n v="0"/>
    <n v="0"/>
    <n v="0"/>
    <n v="0"/>
  </r>
  <r>
    <x v="4"/>
    <x v="13"/>
    <x v="2"/>
    <x v="9"/>
    <n v="0"/>
    <n v="340"/>
    <n v="0"/>
    <n v="0"/>
    <n v="0"/>
    <n v="0"/>
    <n v="0"/>
    <n v="0"/>
    <n v="0"/>
  </r>
  <r>
    <x v="4"/>
    <x v="13"/>
    <x v="2"/>
    <x v="10"/>
    <n v="0.88"/>
    <n v="340"/>
    <n v="0"/>
    <n v="7.2899999999999996E-3"/>
    <n v="3.6600000000000001E-3"/>
    <n v="2.0000000000000001E-4"/>
    <n v="1.6999999999999999E-3"/>
    <n v="2.205E-2"/>
    <n v="0"/>
  </r>
  <r>
    <x v="4"/>
    <x v="13"/>
    <x v="3"/>
    <x v="0"/>
    <n v="0"/>
    <n v="340"/>
    <n v="0"/>
    <n v="0"/>
    <n v="0"/>
    <n v="0"/>
    <n v="0"/>
    <n v="0"/>
    <n v="0"/>
  </r>
  <r>
    <x v="4"/>
    <x v="13"/>
    <x v="3"/>
    <x v="1"/>
    <n v="3.48"/>
    <n v="340"/>
    <n v="0"/>
    <n v="2.8830000000000001E-2"/>
    <n v="1.481E-2"/>
    <n v="1.17E-3"/>
    <n v="1.068E-2"/>
    <n v="8.7069999999999995E-2"/>
    <n v="0"/>
  </r>
  <r>
    <x v="4"/>
    <x v="13"/>
    <x v="3"/>
    <x v="2"/>
    <n v="0"/>
    <n v="340"/>
    <n v="0"/>
    <n v="0"/>
    <n v="0"/>
    <n v="0"/>
    <n v="0"/>
    <n v="0"/>
    <n v="0"/>
  </r>
  <r>
    <x v="4"/>
    <x v="13"/>
    <x v="3"/>
    <x v="3"/>
    <n v="0"/>
    <n v="340"/>
    <n v="0"/>
    <n v="0"/>
    <n v="0"/>
    <n v="0"/>
    <n v="0"/>
    <n v="0"/>
    <n v="0"/>
  </r>
  <r>
    <x v="4"/>
    <x v="13"/>
    <x v="3"/>
    <x v="4"/>
    <n v="0.17"/>
    <n v="340"/>
    <n v="0"/>
    <n v="1.25E-3"/>
    <n v="-2.0000000000000002E-5"/>
    <n v="8.5999999999999998E-4"/>
    <n v="9.8999999999999999E-4"/>
    <n v="3.6900000000000001E-3"/>
    <n v="0"/>
  </r>
  <r>
    <x v="4"/>
    <x v="13"/>
    <x v="3"/>
    <x v="5"/>
    <n v="0"/>
    <n v="340"/>
    <n v="0"/>
    <n v="0"/>
    <n v="0"/>
    <n v="0"/>
    <n v="0"/>
    <n v="0"/>
    <n v="0"/>
  </r>
  <r>
    <x v="4"/>
    <x v="13"/>
    <x v="3"/>
    <x v="6"/>
    <n v="0.24"/>
    <n v="340"/>
    <n v="0"/>
    <n v="1.9400000000000001E-3"/>
    <n v="4.0000000000000003E-5"/>
    <n v="1.1E-4"/>
    <n v="1.6100000000000001E-3"/>
    <n v="5.8599999999999998E-3"/>
    <n v="0"/>
  </r>
  <r>
    <x v="4"/>
    <x v="13"/>
    <x v="3"/>
    <x v="7"/>
    <n v="0"/>
    <n v="340"/>
    <n v="0"/>
    <n v="0"/>
    <n v="0"/>
    <n v="0"/>
    <n v="0"/>
    <n v="0"/>
    <n v="0"/>
  </r>
  <r>
    <x v="4"/>
    <x v="13"/>
    <x v="3"/>
    <x v="8"/>
    <n v="0.01"/>
    <n v="340"/>
    <n v="0"/>
    <n v="8.0000000000000007E-5"/>
    <n v="6.0000000000000002E-5"/>
    <n v="0"/>
    <n v="1.0000000000000001E-5"/>
    <n v="2.4000000000000001E-4"/>
    <n v="0"/>
  </r>
  <r>
    <x v="4"/>
    <x v="13"/>
    <x v="3"/>
    <x v="9"/>
    <n v="0"/>
    <n v="340"/>
    <n v="0"/>
    <n v="0"/>
    <n v="0"/>
    <n v="0"/>
    <n v="0"/>
    <n v="0"/>
    <n v="0"/>
  </r>
  <r>
    <x v="4"/>
    <x v="13"/>
    <x v="3"/>
    <x v="10"/>
    <n v="0.01"/>
    <n v="340"/>
    <n v="0"/>
    <n v="1E-4"/>
    <n v="8.0000000000000007E-5"/>
    <n v="0"/>
    <n v="1.0000000000000001E-5"/>
    <n v="2.9999999999999997E-4"/>
    <n v="0"/>
  </r>
  <r>
    <x v="4"/>
    <x v="13"/>
    <x v="4"/>
    <x v="0"/>
    <n v="0.43"/>
    <n v="340"/>
    <n v="0"/>
    <n v="3.5799999999999998E-3"/>
    <n v="1.9300000000000001E-3"/>
    <n v="9.0000000000000006E-5"/>
    <n v="8.8999999999999995E-4"/>
    <n v="1.0829999999999999E-2"/>
    <n v="0"/>
  </r>
  <r>
    <x v="4"/>
    <x v="13"/>
    <x v="4"/>
    <x v="1"/>
    <n v="0.18"/>
    <n v="340"/>
    <n v="0"/>
    <n v="1.49E-3"/>
    <n v="7.6000000000000004E-4"/>
    <n v="1E-4"/>
    <n v="1E-4"/>
    <n v="4.4900000000000001E-3"/>
    <n v="0"/>
  </r>
  <r>
    <x v="4"/>
    <x v="13"/>
    <x v="4"/>
    <x v="2"/>
    <n v="0"/>
    <n v="340"/>
    <n v="0"/>
    <n v="0"/>
    <n v="0"/>
    <n v="0"/>
    <n v="0"/>
    <n v="0"/>
    <n v="0"/>
  </r>
  <r>
    <x v="4"/>
    <x v="13"/>
    <x v="4"/>
    <x v="3"/>
    <n v="0"/>
    <n v="340"/>
    <n v="0"/>
    <n v="0"/>
    <n v="0"/>
    <n v="0"/>
    <n v="0"/>
    <n v="0"/>
    <n v="0"/>
  </r>
  <r>
    <x v="4"/>
    <x v="13"/>
    <x v="4"/>
    <x v="4"/>
    <n v="0.05"/>
    <n v="340"/>
    <n v="0"/>
    <n v="4.0000000000000002E-4"/>
    <n v="2.0000000000000002E-5"/>
    <n v="4.8000000000000001E-4"/>
    <n v="6.0000000000000002E-5"/>
    <n v="1.1999999999999999E-3"/>
    <n v="0"/>
  </r>
  <r>
    <x v="4"/>
    <x v="13"/>
    <x v="4"/>
    <x v="5"/>
    <n v="0"/>
    <n v="340"/>
    <n v="0"/>
    <n v="0"/>
    <n v="0"/>
    <n v="0"/>
    <n v="0"/>
    <n v="0"/>
    <n v="0"/>
  </r>
  <r>
    <x v="4"/>
    <x v="13"/>
    <x v="4"/>
    <x v="6"/>
    <n v="17.920000000000002"/>
    <n v="340"/>
    <n v="0"/>
    <n v="0.14953"/>
    <n v="8.0999999999999996E-3"/>
    <n v="1.5299999999999999E-3"/>
    <n v="2.358E-2"/>
    <n v="0.45235999999999998"/>
    <n v="0"/>
  </r>
  <r>
    <x v="4"/>
    <x v="13"/>
    <x v="4"/>
    <x v="7"/>
    <n v="0"/>
    <n v="340"/>
    <n v="0"/>
    <n v="0"/>
    <n v="0"/>
    <n v="0"/>
    <n v="0"/>
    <n v="0"/>
    <n v="0"/>
  </r>
  <r>
    <x v="4"/>
    <x v="13"/>
    <x v="4"/>
    <x v="8"/>
    <n v="0.06"/>
    <n v="340"/>
    <n v="0"/>
    <n v="4.8000000000000001E-4"/>
    <n v="2.5000000000000001E-4"/>
    <n v="6.9999999999999994E-5"/>
    <n v="5.0000000000000002E-5"/>
    <n v="1.4499999999999999E-3"/>
    <n v="0"/>
  </r>
  <r>
    <x v="4"/>
    <x v="13"/>
    <x v="4"/>
    <x v="9"/>
    <n v="0"/>
    <n v="340"/>
    <n v="0"/>
    <n v="0"/>
    <n v="0"/>
    <n v="0"/>
    <n v="0"/>
    <n v="0"/>
    <n v="0"/>
  </r>
  <r>
    <x v="4"/>
    <x v="13"/>
    <x v="4"/>
    <x v="10"/>
    <n v="0.31"/>
    <n v="340"/>
    <n v="0"/>
    <n v="2.5699999999999998E-3"/>
    <n v="1.1100000000000001E-3"/>
    <n v="4.0000000000000003E-5"/>
    <n v="3.1E-4"/>
    <n v="7.77E-3"/>
    <n v="0"/>
  </r>
  <r>
    <x v="4"/>
    <x v="13"/>
    <x v="5"/>
    <x v="0"/>
    <n v="0"/>
    <n v="340"/>
    <n v="0"/>
    <n v="0"/>
    <n v="0"/>
    <n v="0"/>
    <n v="0"/>
    <n v="0"/>
    <n v="0"/>
  </r>
  <r>
    <x v="4"/>
    <x v="13"/>
    <x v="5"/>
    <x v="1"/>
    <n v="0.01"/>
    <n v="340"/>
    <n v="0"/>
    <n v="6.9999999999999994E-5"/>
    <n v="3.0000000000000001E-5"/>
    <n v="0"/>
    <n v="1.0000000000000001E-5"/>
    <n v="2.0000000000000001E-4"/>
    <n v="0"/>
  </r>
  <r>
    <x v="4"/>
    <x v="13"/>
    <x v="5"/>
    <x v="2"/>
    <n v="0"/>
    <n v="340"/>
    <n v="0"/>
    <n v="0"/>
    <n v="0"/>
    <n v="0"/>
    <n v="0"/>
    <n v="0"/>
    <n v="0"/>
  </r>
  <r>
    <x v="4"/>
    <x v="13"/>
    <x v="5"/>
    <x v="3"/>
    <n v="0"/>
    <n v="340"/>
    <n v="0"/>
    <n v="0"/>
    <n v="0"/>
    <n v="0"/>
    <n v="0"/>
    <n v="0"/>
    <n v="0"/>
  </r>
  <r>
    <x v="4"/>
    <x v="13"/>
    <x v="5"/>
    <x v="4"/>
    <n v="0"/>
    <n v="340"/>
    <n v="0"/>
    <n v="0"/>
    <n v="0"/>
    <n v="0"/>
    <n v="0"/>
    <n v="0"/>
    <n v="0"/>
  </r>
  <r>
    <x v="4"/>
    <x v="13"/>
    <x v="5"/>
    <x v="5"/>
    <n v="0"/>
    <n v="340"/>
    <n v="0"/>
    <n v="0"/>
    <n v="0"/>
    <n v="0"/>
    <n v="0"/>
    <n v="0"/>
    <n v="0"/>
  </r>
  <r>
    <x v="4"/>
    <x v="13"/>
    <x v="5"/>
    <x v="6"/>
    <n v="0"/>
    <n v="340"/>
    <n v="0"/>
    <n v="0"/>
    <n v="0"/>
    <n v="0"/>
    <n v="0"/>
    <n v="0"/>
    <n v="0"/>
  </r>
  <r>
    <x v="4"/>
    <x v="13"/>
    <x v="5"/>
    <x v="7"/>
    <n v="0"/>
    <n v="340"/>
    <n v="0"/>
    <n v="0"/>
    <n v="0"/>
    <n v="0"/>
    <n v="0"/>
    <n v="0"/>
    <n v="0"/>
  </r>
  <r>
    <x v="4"/>
    <x v="13"/>
    <x v="5"/>
    <x v="8"/>
    <n v="0"/>
    <n v="340"/>
    <n v="0"/>
    <n v="0"/>
    <n v="0"/>
    <n v="0"/>
    <n v="0"/>
    <n v="0"/>
    <n v="0"/>
  </r>
  <r>
    <x v="4"/>
    <x v="13"/>
    <x v="5"/>
    <x v="9"/>
    <n v="0"/>
    <n v="340"/>
    <n v="0"/>
    <n v="0"/>
    <n v="0"/>
    <n v="0"/>
    <n v="0"/>
    <n v="0"/>
    <n v="0"/>
  </r>
  <r>
    <x v="4"/>
    <x v="13"/>
    <x v="5"/>
    <x v="10"/>
    <n v="0"/>
    <n v="340"/>
    <n v="0"/>
    <n v="0"/>
    <n v="0"/>
    <n v="0"/>
    <n v="0"/>
    <n v="0"/>
    <n v="0"/>
  </r>
  <r>
    <x v="4"/>
    <x v="13"/>
    <x v="6"/>
    <x v="0"/>
    <n v="0"/>
    <n v="340"/>
    <n v="0"/>
    <n v="0"/>
    <n v="0"/>
    <n v="0"/>
    <n v="0"/>
    <n v="0"/>
    <n v="0"/>
  </r>
  <r>
    <x v="4"/>
    <x v="13"/>
    <x v="6"/>
    <x v="1"/>
    <n v="0.02"/>
    <n v="340"/>
    <n v="0"/>
    <n v="1.9000000000000001E-4"/>
    <n v="1.2E-4"/>
    <n v="1.0000000000000001E-5"/>
    <n v="1.0000000000000001E-5"/>
    <n v="5.5999999999999995E-4"/>
    <n v="0"/>
  </r>
  <r>
    <x v="4"/>
    <x v="13"/>
    <x v="6"/>
    <x v="2"/>
    <n v="0"/>
    <n v="340"/>
    <n v="0"/>
    <n v="0"/>
    <n v="0"/>
    <n v="0"/>
    <n v="0"/>
    <n v="0"/>
    <n v="0"/>
  </r>
  <r>
    <x v="4"/>
    <x v="13"/>
    <x v="6"/>
    <x v="3"/>
    <n v="0"/>
    <n v="340"/>
    <n v="0"/>
    <n v="0"/>
    <n v="0"/>
    <n v="0"/>
    <n v="0"/>
    <n v="0"/>
    <n v="0"/>
  </r>
  <r>
    <x v="4"/>
    <x v="13"/>
    <x v="6"/>
    <x v="4"/>
    <n v="0.06"/>
    <n v="340"/>
    <n v="0"/>
    <n v="5.2999999999999998E-4"/>
    <n v="0"/>
    <n v="5.6999999999999998E-4"/>
    <n v="1.6000000000000001E-4"/>
    <n v="1.6000000000000001E-3"/>
    <n v="0"/>
  </r>
  <r>
    <x v="4"/>
    <x v="13"/>
    <x v="6"/>
    <x v="5"/>
    <n v="0"/>
    <n v="340"/>
    <n v="0"/>
    <n v="0"/>
    <n v="0"/>
    <n v="0"/>
    <n v="0"/>
    <n v="0"/>
    <n v="0"/>
  </r>
  <r>
    <x v="4"/>
    <x v="13"/>
    <x v="6"/>
    <x v="6"/>
    <n v="0.17"/>
    <n v="340"/>
    <n v="0"/>
    <n v="1.3799999999999999E-3"/>
    <n v="0"/>
    <n v="6.0000000000000002E-5"/>
    <n v="5.6999999999999998E-4"/>
    <n v="4.1700000000000001E-3"/>
    <n v="0"/>
  </r>
  <r>
    <x v="4"/>
    <x v="13"/>
    <x v="6"/>
    <x v="7"/>
    <n v="0"/>
    <n v="340"/>
    <n v="0"/>
    <n v="0"/>
    <n v="0"/>
    <n v="0"/>
    <n v="0"/>
    <n v="0"/>
    <n v="0"/>
  </r>
  <r>
    <x v="4"/>
    <x v="13"/>
    <x v="6"/>
    <x v="8"/>
    <n v="0.06"/>
    <n v="340"/>
    <n v="0"/>
    <n v="5.1000000000000004E-4"/>
    <n v="2.7999999999999998E-4"/>
    <n v="5.0000000000000002E-5"/>
    <n v="6.0000000000000002E-5"/>
    <n v="1.5299999999999999E-3"/>
    <n v="0"/>
  </r>
  <r>
    <x v="4"/>
    <x v="13"/>
    <x v="6"/>
    <x v="9"/>
    <n v="0"/>
    <n v="340"/>
    <n v="0"/>
    <n v="0"/>
    <n v="0"/>
    <n v="0"/>
    <n v="0"/>
    <n v="0"/>
    <n v="0"/>
  </r>
  <r>
    <x v="4"/>
    <x v="13"/>
    <x v="6"/>
    <x v="10"/>
    <n v="0"/>
    <n v="340"/>
    <n v="0"/>
    <n v="0"/>
    <n v="0"/>
    <n v="0"/>
    <n v="0"/>
    <n v="0"/>
    <n v="0"/>
  </r>
  <r>
    <x v="4"/>
    <x v="13"/>
    <x v="7"/>
    <x v="0"/>
    <n v="0"/>
    <n v="340"/>
    <n v="0"/>
    <n v="0"/>
    <n v="0"/>
    <n v="0"/>
    <n v="0"/>
    <n v="0"/>
    <n v="0"/>
  </r>
  <r>
    <x v="4"/>
    <x v="13"/>
    <x v="7"/>
    <x v="1"/>
    <n v="0"/>
    <n v="340"/>
    <n v="0"/>
    <n v="1.0000000000000001E-5"/>
    <n v="0"/>
    <n v="0"/>
    <n v="0"/>
    <n v="2.0000000000000002E-5"/>
    <n v="0"/>
  </r>
  <r>
    <x v="4"/>
    <x v="13"/>
    <x v="7"/>
    <x v="2"/>
    <n v="0"/>
    <n v="340"/>
    <n v="0"/>
    <n v="0"/>
    <n v="0"/>
    <n v="0"/>
    <n v="0"/>
    <n v="0"/>
    <n v="0"/>
  </r>
  <r>
    <x v="4"/>
    <x v="13"/>
    <x v="7"/>
    <x v="3"/>
    <n v="0"/>
    <n v="340"/>
    <n v="0"/>
    <n v="0"/>
    <n v="0"/>
    <n v="0"/>
    <n v="0"/>
    <n v="0"/>
    <n v="0"/>
  </r>
  <r>
    <x v="4"/>
    <x v="13"/>
    <x v="7"/>
    <x v="4"/>
    <n v="0"/>
    <n v="340"/>
    <n v="0"/>
    <n v="0"/>
    <n v="0"/>
    <n v="0"/>
    <n v="0"/>
    <n v="0"/>
    <n v="0"/>
  </r>
  <r>
    <x v="4"/>
    <x v="13"/>
    <x v="7"/>
    <x v="5"/>
    <n v="0"/>
    <n v="340"/>
    <n v="0"/>
    <n v="0"/>
    <n v="0"/>
    <n v="0"/>
    <n v="0"/>
    <n v="0"/>
    <n v="0"/>
  </r>
  <r>
    <x v="4"/>
    <x v="13"/>
    <x v="7"/>
    <x v="6"/>
    <n v="0.01"/>
    <n v="340"/>
    <n v="0"/>
    <n v="6.9999999999999994E-5"/>
    <n v="1.0000000000000001E-5"/>
    <n v="1.0000000000000001E-5"/>
    <n v="6.0000000000000002E-5"/>
    <n v="2.0000000000000001E-4"/>
    <n v="0"/>
  </r>
  <r>
    <x v="4"/>
    <x v="13"/>
    <x v="7"/>
    <x v="7"/>
    <n v="0"/>
    <n v="340"/>
    <n v="0"/>
    <n v="0"/>
    <n v="0"/>
    <n v="0"/>
    <n v="0"/>
    <n v="0"/>
    <n v="0"/>
  </r>
  <r>
    <x v="4"/>
    <x v="13"/>
    <x v="7"/>
    <x v="8"/>
    <n v="0"/>
    <n v="340"/>
    <n v="0"/>
    <n v="0"/>
    <n v="0"/>
    <n v="0"/>
    <n v="0"/>
    <n v="0"/>
    <n v="0"/>
  </r>
  <r>
    <x v="4"/>
    <x v="13"/>
    <x v="7"/>
    <x v="9"/>
    <n v="0"/>
    <n v="340"/>
    <n v="0"/>
    <n v="0"/>
    <n v="0"/>
    <n v="0"/>
    <n v="0"/>
    <n v="0"/>
    <n v="0"/>
  </r>
  <r>
    <x v="4"/>
    <x v="13"/>
    <x v="7"/>
    <x v="10"/>
    <n v="0"/>
    <n v="340"/>
    <n v="0"/>
    <n v="0"/>
    <n v="0"/>
    <n v="0"/>
    <n v="0"/>
    <n v="0"/>
    <n v="0"/>
  </r>
  <r>
    <x v="4"/>
    <x v="13"/>
    <x v="8"/>
    <x v="0"/>
    <n v="0"/>
    <n v="340"/>
    <n v="0"/>
    <n v="0"/>
    <n v="0"/>
    <n v="0"/>
    <n v="0"/>
    <n v="0"/>
    <n v="0"/>
  </r>
  <r>
    <x v="4"/>
    <x v="13"/>
    <x v="8"/>
    <x v="1"/>
    <n v="2.36"/>
    <n v="340"/>
    <n v="0"/>
    <n v="1.9560000000000001E-2"/>
    <n v="1.6570000000000001E-2"/>
    <n v="4.2000000000000002E-4"/>
    <n v="1.49E-3"/>
    <n v="5.9180000000000003E-2"/>
    <n v="0"/>
  </r>
  <r>
    <x v="4"/>
    <x v="13"/>
    <x v="8"/>
    <x v="2"/>
    <n v="0"/>
    <n v="340"/>
    <n v="0"/>
    <n v="0"/>
    <n v="0"/>
    <n v="0"/>
    <n v="0"/>
    <n v="0"/>
    <n v="0"/>
  </r>
  <r>
    <x v="4"/>
    <x v="13"/>
    <x v="8"/>
    <x v="3"/>
    <n v="0"/>
    <n v="340"/>
    <n v="0"/>
    <n v="0"/>
    <n v="0"/>
    <n v="0"/>
    <n v="0"/>
    <n v="0"/>
    <n v="0"/>
  </r>
  <r>
    <x v="4"/>
    <x v="13"/>
    <x v="8"/>
    <x v="4"/>
    <n v="0.05"/>
    <n v="320"/>
    <n v="6.4"/>
    <n v="4.4999999999999999E-4"/>
    <n v="0"/>
    <n v="5.6999999999999998E-4"/>
    <n v="1.2E-4"/>
    <n v="1.3699999999999999E-3"/>
    <n v="1.2489999999999999E-2"/>
  </r>
  <r>
    <x v="4"/>
    <x v="13"/>
    <x v="8"/>
    <x v="5"/>
    <n v="0.03"/>
    <n v="300"/>
    <n v="3"/>
    <n v="2.2000000000000001E-4"/>
    <n v="0"/>
    <n v="3.1E-4"/>
    <n v="4.0000000000000003E-5"/>
    <n v="6.8000000000000005E-4"/>
    <n v="5.8500000000000002E-3"/>
  </r>
  <r>
    <x v="4"/>
    <x v="13"/>
    <x v="8"/>
    <x v="6"/>
    <n v="0.22"/>
    <n v="313.33"/>
    <n v="9.4"/>
    <n v="1.74E-3"/>
    <n v="0"/>
    <n v="2.5999999999999998E-4"/>
    <n v="6.9999999999999999E-4"/>
    <n v="5.2599999999999999E-3"/>
    <n v="1.8339999999999999E-2"/>
  </r>
  <r>
    <x v="4"/>
    <x v="13"/>
    <x v="8"/>
    <x v="7"/>
    <n v="0"/>
    <n v="340"/>
    <n v="0"/>
    <n v="0"/>
    <n v="0"/>
    <n v="0"/>
    <n v="0"/>
    <n v="0"/>
    <n v="0"/>
  </r>
  <r>
    <x v="4"/>
    <x v="13"/>
    <x v="8"/>
    <x v="8"/>
    <n v="0.03"/>
    <n v="300"/>
    <n v="3"/>
    <n v="2.2000000000000001E-4"/>
    <n v="1.0000000000000001E-5"/>
    <n v="2.0000000000000002E-5"/>
    <n v="4.0000000000000003E-5"/>
    <n v="6.8000000000000005E-4"/>
    <n v="5.8500000000000002E-3"/>
  </r>
  <r>
    <x v="4"/>
    <x v="13"/>
    <x v="8"/>
    <x v="9"/>
    <n v="0"/>
    <n v="340"/>
    <n v="0"/>
    <n v="0"/>
    <n v="0"/>
    <n v="0"/>
    <n v="0"/>
    <n v="0"/>
    <n v="0"/>
  </r>
  <r>
    <x v="4"/>
    <x v="13"/>
    <x v="8"/>
    <x v="10"/>
    <n v="1.45"/>
    <n v="340"/>
    <n v="0"/>
    <n v="1.2019999999999999E-2"/>
    <n v="6.3899999999999998E-3"/>
    <n v="1.8000000000000001E-4"/>
    <n v="9.5E-4"/>
    <n v="3.635E-2"/>
    <n v="0"/>
  </r>
  <r>
    <x v="4"/>
    <x v="14"/>
    <x v="0"/>
    <x v="0"/>
    <n v="0"/>
    <n v="340"/>
    <n v="0"/>
    <n v="0"/>
    <n v="0"/>
    <n v="0"/>
    <n v="0"/>
    <n v="0"/>
    <n v="0"/>
  </r>
  <r>
    <x v="4"/>
    <x v="14"/>
    <x v="0"/>
    <x v="1"/>
    <n v="13.69"/>
    <n v="340"/>
    <n v="0"/>
    <n v="0.11354"/>
    <n v="5.636E-2"/>
    <n v="8.3899999999999999E-3"/>
    <n v="1.3849999999999999E-2"/>
    <n v="0.34305999999999998"/>
    <n v="0"/>
  </r>
  <r>
    <x v="4"/>
    <x v="14"/>
    <x v="0"/>
    <x v="2"/>
    <n v="0"/>
    <n v="340"/>
    <n v="0"/>
    <n v="0"/>
    <n v="0"/>
    <n v="0"/>
    <n v="0"/>
    <n v="0"/>
    <n v="0"/>
  </r>
  <r>
    <x v="4"/>
    <x v="14"/>
    <x v="0"/>
    <x v="3"/>
    <n v="0"/>
    <n v="340"/>
    <n v="0"/>
    <n v="0"/>
    <n v="0"/>
    <n v="0"/>
    <n v="0"/>
    <n v="0"/>
    <n v="0"/>
  </r>
  <r>
    <x v="4"/>
    <x v="14"/>
    <x v="0"/>
    <x v="4"/>
    <n v="11.33"/>
    <n v="340"/>
    <n v="0"/>
    <n v="9.3149999999999997E-2"/>
    <n v="0"/>
    <n v="1.9189999999999999E-2"/>
    <n v="6.3619999999999996E-2"/>
    <n v="0.28101999999999999"/>
    <n v="0"/>
  </r>
  <r>
    <x v="4"/>
    <x v="14"/>
    <x v="0"/>
    <x v="5"/>
    <n v="0"/>
    <n v="340"/>
    <n v="0"/>
    <n v="0"/>
    <n v="0"/>
    <n v="0"/>
    <n v="0"/>
    <n v="0"/>
    <n v="0"/>
  </r>
  <r>
    <x v="4"/>
    <x v="14"/>
    <x v="0"/>
    <x v="6"/>
    <n v="0"/>
    <n v="340"/>
    <n v="0"/>
    <n v="0"/>
    <n v="0"/>
    <n v="0"/>
    <n v="0"/>
    <n v="0"/>
    <n v="0"/>
  </r>
  <r>
    <x v="4"/>
    <x v="14"/>
    <x v="0"/>
    <x v="7"/>
    <n v="0"/>
    <n v="340"/>
    <n v="0"/>
    <n v="0"/>
    <n v="0"/>
    <n v="0"/>
    <n v="0"/>
    <n v="0"/>
    <n v="0"/>
  </r>
  <r>
    <x v="4"/>
    <x v="14"/>
    <x v="0"/>
    <x v="8"/>
    <n v="0"/>
    <n v="340"/>
    <n v="0"/>
    <n v="0"/>
    <n v="0"/>
    <n v="0"/>
    <n v="0"/>
    <n v="0"/>
    <n v="0"/>
  </r>
  <r>
    <x v="4"/>
    <x v="14"/>
    <x v="0"/>
    <x v="9"/>
    <n v="0"/>
    <n v="340"/>
    <n v="0"/>
    <n v="0"/>
    <n v="0"/>
    <n v="0"/>
    <n v="0"/>
    <n v="0"/>
    <n v="0"/>
  </r>
  <r>
    <x v="4"/>
    <x v="14"/>
    <x v="0"/>
    <x v="10"/>
    <n v="9.11"/>
    <n v="340"/>
    <n v="0"/>
    <n v="7.4319999999999997E-2"/>
    <n v="4.4310000000000002E-2"/>
    <n v="6.0999999999999997E-4"/>
    <n v="1.289E-2"/>
    <n v="0.22367000000000001"/>
    <n v="0"/>
  </r>
  <r>
    <x v="4"/>
    <x v="14"/>
    <x v="1"/>
    <x v="0"/>
    <n v="0"/>
    <n v="340"/>
    <n v="0"/>
    <n v="0"/>
    <n v="0"/>
    <n v="0"/>
    <n v="0"/>
    <n v="0"/>
    <n v="0"/>
  </r>
  <r>
    <x v="4"/>
    <x v="14"/>
    <x v="1"/>
    <x v="1"/>
    <n v="3.96"/>
    <n v="325"/>
    <n v="6.5"/>
    <n v="3.2500000000000001E-2"/>
    <n v="1.525E-2"/>
    <n v="3.2399999999999998E-3"/>
    <n v="1.9269999999999999E-2"/>
    <n v="9.8049999999999998E-2"/>
    <n v="1.264E-2"/>
  </r>
  <r>
    <x v="4"/>
    <x v="14"/>
    <x v="1"/>
    <x v="2"/>
    <n v="0.03"/>
    <n v="300"/>
    <n v="3"/>
    <n v="2.2000000000000001E-4"/>
    <n v="0"/>
    <n v="1.0000000000000001E-5"/>
    <n v="1.9000000000000001E-4"/>
    <n v="6.8000000000000005E-4"/>
    <n v="5.8300000000000001E-3"/>
  </r>
  <r>
    <x v="4"/>
    <x v="14"/>
    <x v="1"/>
    <x v="3"/>
    <n v="0"/>
    <n v="340"/>
    <n v="0"/>
    <n v="0"/>
    <n v="0"/>
    <n v="0"/>
    <n v="0"/>
    <n v="0"/>
    <n v="0"/>
  </r>
  <r>
    <x v="4"/>
    <x v="14"/>
    <x v="1"/>
    <x v="4"/>
    <n v="2.35"/>
    <n v="340"/>
    <n v="3.40002"/>
    <n v="1.9539999999999998E-2"/>
    <n v="3.2000000000000003E-4"/>
    <n v="2.4119999999999999E-2"/>
    <n v="6.4700000000000001E-3"/>
    <n v="5.9080000000000001E-2"/>
    <n v="6.6100000000000004E-3"/>
  </r>
  <r>
    <x v="4"/>
    <x v="14"/>
    <x v="1"/>
    <x v="5"/>
    <n v="18.52"/>
    <n v="339.98"/>
    <n v="3.3999000000000001"/>
    <n v="0.15431"/>
    <n v="6.0589999999999998E-2"/>
    <n v="8.0379999999999993E-2"/>
    <n v="2.7320000000000001E-2"/>
    <n v="0.46600999999999998"/>
    <n v="6.6100000000000004E-3"/>
  </r>
  <r>
    <x v="4"/>
    <x v="14"/>
    <x v="1"/>
    <x v="6"/>
    <n v="0.14000000000000001"/>
    <n v="340"/>
    <n v="10.199999999999999"/>
    <n v="1.17E-3"/>
    <n v="0"/>
    <n v="4.8000000000000001E-4"/>
    <n v="1.09E-3"/>
    <n v="3.5400000000000002E-3"/>
    <n v="1.984E-2"/>
  </r>
  <r>
    <x v="4"/>
    <x v="14"/>
    <x v="1"/>
    <x v="7"/>
    <n v="0"/>
    <n v="340"/>
    <n v="0"/>
    <n v="0"/>
    <n v="0"/>
    <n v="0"/>
    <n v="0"/>
    <n v="0"/>
    <n v="0"/>
  </r>
  <r>
    <x v="4"/>
    <x v="14"/>
    <x v="1"/>
    <x v="8"/>
    <n v="7.05"/>
    <n v="306.67"/>
    <n v="18.399899999999999"/>
    <n v="5.9020000000000003E-2"/>
    <n v="2.8660000000000001E-2"/>
    <n v="2.4740000000000002E-2"/>
    <n v="1.4109999999999999E-2"/>
    <n v="0.17862"/>
    <n v="3.5790000000000002E-2"/>
  </r>
  <r>
    <x v="4"/>
    <x v="14"/>
    <x v="1"/>
    <x v="9"/>
    <n v="0"/>
    <n v="340"/>
    <n v="0"/>
    <n v="0"/>
    <n v="0"/>
    <n v="0"/>
    <n v="0"/>
    <n v="0"/>
    <n v="0"/>
  </r>
  <r>
    <x v="4"/>
    <x v="14"/>
    <x v="1"/>
    <x v="10"/>
    <n v="0.83"/>
    <n v="340"/>
    <n v="0"/>
    <n v="6.8900000000000003E-3"/>
    <n v="3.62E-3"/>
    <n v="2.2000000000000001E-4"/>
    <n v="1.75E-3"/>
    <n v="2.0840000000000001E-2"/>
    <n v="0"/>
  </r>
  <r>
    <x v="4"/>
    <x v="14"/>
    <x v="2"/>
    <x v="0"/>
    <n v="0"/>
    <n v="340"/>
    <n v="0"/>
    <n v="0"/>
    <n v="0"/>
    <n v="0"/>
    <n v="0"/>
    <n v="0"/>
    <n v="0"/>
  </r>
  <r>
    <x v="4"/>
    <x v="14"/>
    <x v="2"/>
    <x v="1"/>
    <n v="0.38"/>
    <n v="317"/>
    <n v="3.17"/>
    <n v="3.0400000000000002E-3"/>
    <n v="1.3600000000000001E-3"/>
    <n v="3.6999999999999999E-4"/>
    <n v="2.16E-3"/>
    <n v="9.11E-3"/>
    <n v="6.1700000000000001E-3"/>
  </r>
  <r>
    <x v="4"/>
    <x v="14"/>
    <x v="2"/>
    <x v="2"/>
    <n v="0"/>
    <n v="340"/>
    <n v="0"/>
    <n v="0"/>
    <n v="0"/>
    <n v="0"/>
    <n v="0"/>
    <n v="0"/>
    <n v="0"/>
  </r>
  <r>
    <x v="4"/>
    <x v="14"/>
    <x v="2"/>
    <x v="3"/>
    <n v="0"/>
    <n v="340"/>
    <n v="0"/>
    <n v="0"/>
    <n v="0"/>
    <n v="0"/>
    <n v="0"/>
    <n v="0"/>
    <n v="0"/>
  </r>
  <r>
    <x v="4"/>
    <x v="14"/>
    <x v="2"/>
    <x v="4"/>
    <n v="0.05"/>
    <n v="340"/>
    <n v="0"/>
    <n v="4.2999999999999999E-4"/>
    <n v="0"/>
    <n v="6.8000000000000005E-4"/>
    <n v="0"/>
    <n v="1.2999999999999999E-3"/>
    <n v="0"/>
  </r>
  <r>
    <x v="4"/>
    <x v="14"/>
    <x v="2"/>
    <x v="5"/>
    <n v="0"/>
    <n v="340"/>
    <n v="0"/>
    <n v="0"/>
    <n v="0"/>
    <n v="0"/>
    <n v="0"/>
    <n v="0"/>
    <n v="0"/>
  </r>
  <r>
    <x v="4"/>
    <x v="14"/>
    <x v="2"/>
    <x v="6"/>
    <n v="0.05"/>
    <n v="340"/>
    <n v="0"/>
    <n v="3.8999999999999999E-4"/>
    <n v="4.0000000000000003E-5"/>
    <n v="2.0000000000000002E-5"/>
    <n v="2.7E-4"/>
    <n v="1.1800000000000001E-3"/>
    <n v="0"/>
  </r>
  <r>
    <x v="4"/>
    <x v="14"/>
    <x v="2"/>
    <x v="7"/>
    <n v="0"/>
    <n v="340"/>
    <n v="0"/>
    <n v="0"/>
    <n v="0"/>
    <n v="0"/>
    <n v="0"/>
    <n v="0"/>
    <n v="0"/>
  </r>
  <r>
    <x v="4"/>
    <x v="14"/>
    <x v="2"/>
    <x v="8"/>
    <n v="0"/>
    <n v="340"/>
    <n v="0"/>
    <n v="0"/>
    <n v="0"/>
    <n v="0"/>
    <n v="0"/>
    <n v="0"/>
    <n v="0"/>
  </r>
  <r>
    <x v="4"/>
    <x v="14"/>
    <x v="2"/>
    <x v="9"/>
    <n v="0"/>
    <n v="340"/>
    <n v="0"/>
    <n v="0"/>
    <n v="0"/>
    <n v="0"/>
    <n v="0"/>
    <n v="0"/>
    <n v="0"/>
  </r>
  <r>
    <x v="4"/>
    <x v="14"/>
    <x v="2"/>
    <x v="10"/>
    <n v="0.88"/>
    <n v="340"/>
    <n v="0"/>
    <n v="7.2899999999999996E-3"/>
    <n v="3.6600000000000001E-3"/>
    <n v="2.0000000000000001E-4"/>
    <n v="1.6999999999999999E-3"/>
    <n v="2.205E-2"/>
    <n v="0"/>
  </r>
  <r>
    <x v="4"/>
    <x v="14"/>
    <x v="3"/>
    <x v="0"/>
    <n v="0"/>
    <n v="340"/>
    <n v="0"/>
    <n v="0"/>
    <n v="0"/>
    <n v="0"/>
    <n v="0"/>
    <n v="0"/>
    <n v="0"/>
  </r>
  <r>
    <x v="4"/>
    <x v="14"/>
    <x v="3"/>
    <x v="1"/>
    <n v="3.48"/>
    <n v="340"/>
    <n v="0"/>
    <n v="2.8830000000000001E-2"/>
    <n v="1.481E-2"/>
    <n v="1.17E-3"/>
    <n v="1.068E-2"/>
    <n v="8.7069999999999995E-2"/>
    <n v="0"/>
  </r>
  <r>
    <x v="4"/>
    <x v="14"/>
    <x v="3"/>
    <x v="2"/>
    <n v="0"/>
    <n v="340"/>
    <n v="0"/>
    <n v="0"/>
    <n v="0"/>
    <n v="0"/>
    <n v="0"/>
    <n v="0"/>
    <n v="0"/>
  </r>
  <r>
    <x v="4"/>
    <x v="14"/>
    <x v="3"/>
    <x v="3"/>
    <n v="0"/>
    <n v="340"/>
    <n v="0"/>
    <n v="0"/>
    <n v="0"/>
    <n v="0"/>
    <n v="0"/>
    <n v="0"/>
    <n v="0"/>
  </r>
  <r>
    <x v="4"/>
    <x v="14"/>
    <x v="3"/>
    <x v="4"/>
    <n v="0.17"/>
    <n v="340"/>
    <n v="0"/>
    <n v="1.25E-3"/>
    <n v="-2.0000000000000002E-5"/>
    <n v="8.5999999999999998E-4"/>
    <n v="9.8999999999999999E-4"/>
    <n v="3.6900000000000001E-3"/>
    <n v="0"/>
  </r>
  <r>
    <x v="4"/>
    <x v="14"/>
    <x v="3"/>
    <x v="5"/>
    <n v="0"/>
    <n v="340"/>
    <n v="0"/>
    <n v="0"/>
    <n v="0"/>
    <n v="0"/>
    <n v="0"/>
    <n v="0"/>
    <n v="0"/>
  </r>
  <r>
    <x v="4"/>
    <x v="14"/>
    <x v="3"/>
    <x v="6"/>
    <n v="0.24"/>
    <n v="340"/>
    <n v="0"/>
    <n v="1.9400000000000001E-3"/>
    <n v="4.0000000000000003E-5"/>
    <n v="1.1E-4"/>
    <n v="1.6100000000000001E-3"/>
    <n v="5.8599999999999998E-3"/>
    <n v="0"/>
  </r>
  <r>
    <x v="4"/>
    <x v="14"/>
    <x v="3"/>
    <x v="7"/>
    <n v="0"/>
    <n v="340"/>
    <n v="0"/>
    <n v="0"/>
    <n v="0"/>
    <n v="0"/>
    <n v="0"/>
    <n v="0"/>
    <n v="0"/>
  </r>
  <r>
    <x v="4"/>
    <x v="14"/>
    <x v="3"/>
    <x v="8"/>
    <n v="0.01"/>
    <n v="340"/>
    <n v="0"/>
    <n v="8.0000000000000007E-5"/>
    <n v="6.0000000000000002E-5"/>
    <n v="0"/>
    <n v="1.0000000000000001E-5"/>
    <n v="2.4000000000000001E-4"/>
    <n v="0"/>
  </r>
  <r>
    <x v="4"/>
    <x v="14"/>
    <x v="3"/>
    <x v="9"/>
    <n v="0"/>
    <n v="340"/>
    <n v="0"/>
    <n v="0"/>
    <n v="0"/>
    <n v="0"/>
    <n v="0"/>
    <n v="0"/>
    <n v="0"/>
  </r>
  <r>
    <x v="4"/>
    <x v="14"/>
    <x v="3"/>
    <x v="10"/>
    <n v="0.01"/>
    <n v="340"/>
    <n v="0"/>
    <n v="1E-4"/>
    <n v="8.0000000000000007E-5"/>
    <n v="0"/>
    <n v="1.0000000000000001E-5"/>
    <n v="2.9999999999999997E-4"/>
    <n v="0"/>
  </r>
  <r>
    <x v="4"/>
    <x v="14"/>
    <x v="4"/>
    <x v="0"/>
    <n v="0.43"/>
    <n v="340"/>
    <n v="0"/>
    <n v="3.5799999999999998E-3"/>
    <n v="1.9300000000000001E-3"/>
    <n v="9.0000000000000006E-5"/>
    <n v="8.8999999999999995E-4"/>
    <n v="1.0829999999999999E-2"/>
    <n v="0"/>
  </r>
  <r>
    <x v="4"/>
    <x v="14"/>
    <x v="4"/>
    <x v="1"/>
    <n v="0.18"/>
    <n v="340"/>
    <n v="0"/>
    <n v="1.49E-3"/>
    <n v="7.6000000000000004E-4"/>
    <n v="1E-4"/>
    <n v="1E-4"/>
    <n v="4.4900000000000001E-3"/>
    <n v="0"/>
  </r>
  <r>
    <x v="4"/>
    <x v="14"/>
    <x v="4"/>
    <x v="2"/>
    <n v="0"/>
    <n v="340"/>
    <n v="0"/>
    <n v="0"/>
    <n v="0"/>
    <n v="0"/>
    <n v="0"/>
    <n v="0"/>
    <n v="0"/>
  </r>
  <r>
    <x v="4"/>
    <x v="14"/>
    <x v="4"/>
    <x v="3"/>
    <n v="0"/>
    <n v="340"/>
    <n v="0"/>
    <n v="0"/>
    <n v="0"/>
    <n v="0"/>
    <n v="0"/>
    <n v="0"/>
    <n v="0"/>
  </r>
  <r>
    <x v="4"/>
    <x v="14"/>
    <x v="4"/>
    <x v="4"/>
    <n v="0.05"/>
    <n v="340"/>
    <n v="0"/>
    <n v="4.0000000000000002E-4"/>
    <n v="2.0000000000000002E-5"/>
    <n v="4.8000000000000001E-4"/>
    <n v="6.0000000000000002E-5"/>
    <n v="1.1999999999999999E-3"/>
    <n v="0"/>
  </r>
  <r>
    <x v="4"/>
    <x v="14"/>
    <x v="4"/>
    <x v="5"/>
    <n v="0"/>
    <n v="340"/>
    <n v="0"/>
    <n v="0"/>
    <n v="0"/>
    <n v="0"/>
    <n v="0"/>
    <n v="0"/>
    <n v="0"/>
  </r>
  <r>
    <x v="4"/>
    <x v="14"/>
    <x v="4"/>
    <x v="6"/>
    <n v="17.920000000000002"/>
    <n v="340"/>
    <n v="0"/>
    <n v="0.14953"/>
    <n v="8.0999999999999996E-3"/>
    <n v="1.5299999999999999E-3"/>
    <n v="2.358E-2"/>
    <n v="0.45235999999999998"/>
    <n v="0"/>
  </r>
  <r>
    <x v="4"/>
    <x v="14"/>
    <x v="4"/>
    <x v="7"/>
    <n v="0"/>
    <n v="340"/>
    <n v="0"/>
    <n v="0"/>
    <n v="0"/>
    <n v="0"/>
    <n v="0"/>
    <n v="0"/>
    <n v="0"/>
  </r>
  <r>
    <x v="4"/>
    <x v="14"/>
    <x v="4"/>
    <x v="8"/>
    <n v="0.06"/>
    <n v="340"/>
    <n v="0"/>
    <n v="4.8000000000000001E-4"/>
    <n v="2.5000000000000001E-4"/>
    <n v="6.9999999999999994E-5"/>
    <n v="5.0000000000000002E-5"/>
    <n v="1.4499999999999999E-3"/>
    <n v="0"/>
  </r>
  <r>
    <x v="4"/>
    <x v="14"/>
    <x v="4"/>
    <x v="9"/>
    <n v="0"/>
    <n v="340"/>
    <n v="0"/>
    <n v="0"/>
    <n v="0"/>
    <n v="0"/>
    <n v="0"/>
    <n v="0"/>
    <n v="0"/>
  </r>
  <r>
    <x v="4"/>
    <x v="14"/>
    <x v="4"/>
    <x v="10"/>
    <n v="0.31"/>
    <n v="340"/>
    <n v="0"/>
    <n v="2.5699999999999998E-3"/>
    <n v="1.1100000000000001E-3"/>
    <n v="4.0000000000000003E-5"/>
    <n v="3.1E-4"/>
    <n v="7.77E-3"/>
    <n v="0"/>
  </r>
  <r>
    <x v="4"/>
    <x v="14"/>
    <x v="5"/>
    <x v="0"/>
    <n v="0"/>
    <n v="340"/>
    <n v="0"/>
    <n v="0"/>
    <n v="0"/>
    <n v="0"/>
    <n v="0"/>
    <n v="0"/>
    <n v="0"/>
  </r>
  <r>
    <x v="4"/>
    <x v="14"/>
    <x v="5"/>
    <x v="1"/>
    <n v="0.01"/>
    <n v="340"/>
    <n v="0"/>
    <n v="6.9999999999999994E-5"/>
    <n v="3.0000000000000001E-5"/>
    <n v="0"/>
    <n v="1.0000000000000001E-5"/>
    <n v="2.0000000000000001E-4"/>
    <n v="0"/>
  </r>
  <r>
    <x v="4"/>
    <x v="14"/>
    <x v="5"/>
    <x v="2"/>
    <n v="0"/>
    <n v="340"/>
    <n v="0"/>
    <n v="0"/>
    <n v="0"/>
    <n v="0"/>
    <n v="0"/>
    <n v="0"/>
    <n v="0"/>
  </r>
  <r>
    <x v="4"/>
    <x v="14"/>
    <x v="5"/>
    <x v="3"/>
    <n v="0"/>
    <n v="340"/>
    <n v="0"/>
    <n v="0"/>
    <n v="0"/>
    <n v="0"/>
    <n v="0"/>
    <n v="0"/>
    <n v="0"/>
  </r>
  <r>
    <x v="4"/>
    <x v="14"/>
    <x v="5"/>
    <x v="4"/>
    <n v="0"/>
    <n v="340"/>
    <n v="0"/>
    <n v="0"/>
    <n v="0"/>
    <n v="0"/>
    <n v="0"/>
    <n v="0"/>
    <n v="0"/>
  </r>
  <r>
    <x v="4"/>
    <x v="14"/>
    <x v="5"/>
    <x v="5"/>
    <n v="0"/>
    <n v="340"/>
    <n v="0"/>
    <n v="0"/>
    <n v="0"/>
    <n v="0"/>
    <n v="0"/>
    <n v="0"/>
    <n v="0"/>
  </r>
  <r>
    <x v="4"/>
    <x v="14"/>
    <x v="5"/>
    <x v="6"/>
    <n v="0"/>
    <n v="340"/>
    <n v="0"/>
    <n v="0"/>
    <n v="0"/>
    <n v="0"/>
    <n v="0"/>
    <n v="0"/>
    <n v="0"/>
  </r>
  <r>
    <x v="4"/>
    <x v="14"/>
    <x v="5"/>
    <x v="7"/>
    <n v="0"/>
    <n v="340"/>
    <n v="0"/>
    <n v="0"/>
    <n v="0"/>
    <n v="0"/>
    <n v="0"/>
    <n v="0"/>
    <n v="0"/>
  </r>
  <r>
    <x v="4"/>
    <x v="14"/>
    <x v="5"/>
    <x v="8"/>
    <n v="0"/>
    <n v="340"/>
    <n v="0"/>
    <n v="0"/>
    <n v="0"/>
    <n v="0"/>
    <n v="0"/>
    <n v="0"/>
    <n v="0"/>
  </r>
  <r>
    <x v="4"/>
    <x v="14"/>
    <x v="5"/>
    <x v="9"/>
    <n v="0"/>
    <n v="340"/>
    <n v="0"/>
    <n v="0"/>
    <n v="0"/>
    <n v="0"/>
    <n v="0"/>
    <n v="0"/>
    <n v="0"/>
  </r>
  <r>
    <x v="4"/>
    <x v="14"/>
    <x v="5"/>
    <x v="10"/>
    <n v="0"/>
    <n v="340"/>
    <n v="0"/>
    <n v="0"/>
    <n v="0"/>
    <n v="0"/>
    <n v="0"/>
    <n v="0"/>
    <n v="0"/>
  </r>
  <r>
    <x v="4"/>
    <x v="14"/>
    <x v="6"/>
    <x v="0"/>
    <n v="0"/>
    <n v="340"/>
    <n v="0"/>
    <n v="0"/>
    <n v="0"/>
    <n v="0"/>
    <n v="0"/>
    <n v="0"/>
    <n v="0"/>
  </r>
  <r>
    <x v="4"/>
    <x v="14"/>
    <x v="6"/>
    <x v="1"/>
    <n v="0.02"/>
    <n v="340"/>
    <n v="0"/>
    <n v="1.9000000000000001E-4"/>
    <n v="1.2E-4"/>
    <n v="1.0000000000000001E-5"/>
    <n v="1.0000000000000001E-5"/>
    <n v="5.5999999999999995E-4"/>
    <n v="0"/>
  </r>
  <r>
    <x v="4"/>
    <x v="14"/>
    <x v="6"/>
    <x v="2"/>
    <n v="0"/>
    <n v="340"/>
    <n v="0"/>
    <n v="0"/>
    <n v="0"/>
    <n v="0"/>
    <n v="0"/>
    <n v="0"/>
    <n v="0"/>
  </r>
  <r>
    <x v="4"/>
    <x v="14"/>
    <x v="6"/>
    <x v="3"/>
    <n v="0"/>
    <n v="340"/>
    <n v="0"/>
    <n v="0"/>
    <n v="0"/>
    <n v="0"/>
    <n v="0"/>
    <n v="0"/>
    <n v="0"/>
  </r>
  <r>
    <x v="4"/>
    <x v="14"/>
    <x v="6"/>
    <x v="4"/>
    <n v="0.06"/>
    <n v="340"/>
    <n v="0"/>
    <n v="5.2999999999999998E-4"/>
    <n v="0"/>
    <n v="5.6999999999999998E-4"/>
    <n v="1.6000000000000001E-4"/>
    <n v="1.6000000000000001E-3"/>
    <n v="0"/>
  </r>
  <r>
    <x v="4"/>
    <x v="14"/>
    <x v="6"/>
    <x v="5"/>
    <n v="0"/>
    <n v="340"/>
    <n v="0"/>
    <n v="0"/>
    <n v="0"/>
    <n v="0"/>
    <n v="0"/>
    <n v="0"/>
    <n v="0"/>
  </r>
  <r>
    <x v="4"/>
    <x v="14"/>
    <x v="6"/>
    <x v="6"/>
    <n v="0.17"/>
    <n v="340"/>
    <n v="0"/>
    <n v="1.3799999999999999E-3"/>
    <n v="0"/>
    <n v="6.0000000000000002E-5"/>
    <n v="5.6999999999999998E-4"/>
    <n v="4.1700000000000001E-3"/>
    <n v="0"/>
  </r>
  <r>
    <x v="4"/>
    <x v="14"/>
    <x v="6"/>
    <x v="7"/>
    <n v="0"/>
    <n v="340"/>
    <n v="0"/>
    <n v="0"/>
    <n v="0"/>
    <n v="0"/>
    <n v="0"/>
    <n v="0"/>
    <n v="0"/>
  </r>
  <r>
    <x v="4"/>
    <x v="14"/>
    <x v="6"/>
    <x v="8"/>
    <n v="0.06"/>
    <n v="340"/>
    <n v="0"/>
    <n v="5.1000000000000004E-4"/>
    <n v="2.7999999999999998E-4"/>
    <n v="5.0000000000000002E-5"/>
    <n v="6.0000000000000002E-5"/>
    <n v="1.5299999999999999E-3"/>
    <n v="0"/>
  </r>
  <r>
    <x v="4"/>
    <x v="14"/>
    <x v="6"/>
    <x v="9"/>
    <n v="0"/>
    <n v="340"/>
    <n v="0"/>
    <n v="0"/>
    <n v="0"/>
    <n v="0"/>
    <n v="0"/>
    <n v="0"/>
    <n v="0"/>
  </r>
  <r>
    <x v="4"/>
    <x v="14"/>
    <x v="6"/>
    <x v="10"/>
    <n v="0"/>
    <n v="340"/>
    <n v="0"/>
    <n v="0"/>
    <n v="0"/>
    <n v="0"/>
    <n v="0"/>
    <n v="0"/>
    <n v="0"/>
  </r>
  <r>
    <x v="4"/>
    <x v="14"/>
    <x v="7"/>
    <x v="0"/>
    <n v="0"/>
    <n v="340"/>
    <n v="0"/>
    <n v="0"/>
    <n v="0"/>
    <n v="0"/>
    <n v="0"/>
    <n v="0"/>
    <n v="0"/>
  </r>
  <r>
    <x v="4"/>
    <x v="14"/>
    <x v="7"/>
    <x v="1"/>
    <n v="0"/>
    <n v="340"/>
    <n v="0"/>
    <n v="1.0000000000000001E-5"/>
    <n v="0"/>
    <n v="0"/>
    <n v="0"/>
    <n v="2.0000000000000002E-5"/>
    <n v="0"/>
  </r>
  <r>
    <x v="4"/>
    <x v="14"/>
    <x v="7"/>
    <x v="2"/>
    <n v="0"/>
    <n v="340"/>
    <n v="0"/>
    <n v="0"/>
    <n v="0"/>
    <n v="0"/>
    <n v="0"/>
    <n v="0"/>
    <n v="0"/>
  </r>
  <r>
    <x v="4"/>
    <x v="14"/>
    <x v="7"/>
    <x v="3"/>
    <n v="0"/>
    <n v="340"/>
    <n v="0"/>
    <n v="0"/>
    <n v="0"/>
    <n v="0"/>
    <n v="0"/>
    <n v="0"/>
    <n v="0"/>
  </r>
  <r>
    <x v="4"/>
    <x v="14"/>
    <x v="7"/>
    <x v="4"/>
    <n v="0"/>
    <n v="340"/>
    <n v="0"/>
    <n v="0"/>
    <n v="0"/>
    <n v="0"/>
    <n v="0"/>
    <n v="0"/>
    <n v="0"/>
  </r>
  <r>
    <x v="4"/>
    <x v="14"/>
    <x v="7"/>
    <x v="5"/>
    <n v="0"/>
    <n v="340"/>
    <n v="0"/>
    <n v="0"/>
    <n v="0"/>
    <n v="0"/>
    <n v="0"/>
    <n v="0"/>
    <n v="0"/>
  </r>
  <r>
    <x v="4"/>
    <x v="14"/>
    <x v="7"/>
    <x v="6"/>
    <n v="0.01"/>
    <n v="340"/>
    <n v="0"/>
    <n v="6.9999999999999994E-5"/>
    <n v="1.0000000000000001E-5"/>
    <n v="1.0000000000000001E-5"/>
    <n v="6.0000000000000002E-5"/>
    <n v="2.0000000000000001E-4"/>
    <n v="0"/>
  </r>
  <r>
    <x v="4"/>
    <x v="14"/>
    <x v="7"/>
    <x v="7"/>
    <n v="0"/>
    <n v="340"/>
    <n v="0"/>
    <n v="0"/>
    <n v="0"/>
    <n v="0"/>
    <n v="0"/>
    <n v="0"/>
    <n v="0"/>
  </r>
  <r>
    <x v="4"/>
    <x v="14"/>
    <x v="7"/>
    <x v="8"/>
    <n v="0"/>
    <n v="340"/>
    <n v="0"/>
    <n v="0"/>
    <n v="0"/>
    <n v="0"/>
    <n v="0"/>
    <n v="0"/>
    <n v="0"/>
  </r>
  <r>
    <x v="4"/>
    <x v="14"/>
    <x v="7"/>
    <x v="9"/>
    <n v="0"/>
    <n v="340"/>
    <n v="0"/>
    <n v="0"/>
    <n v="0"/>
    <n v="0"/>
    <n v="0"/>
    <n v="0"/>
    <n v="0"/>
  </r>
  <r>
    <x v="4"/>
    <x v="14"/>
    <x v="7"/>
    <x v="10"/>
    <n v="0"/>
    <n v="340"/>
    <n v="0"/>
    <n v="0"/>
    <n v="0"/>
    <n v="0"/>
    <n v="0"/>
    <n v="0"/>
    <n v="0"/>
  </r>
  <r>
    <x v="4"/>
    <x v="14"/>
    <x v="8"/>
    <x v="0"/>
    <n v="0"/>
    <n v="340"/>
    <n v="0"/>
    <n v="0"/>
    <n v="0"/>
    <n v="0"/>
    <n v="0"/>
    <n v="0"/>
    <n v="0"/>
  </r>
  <r>
    <x v="4"/>
    <x v="14"/>
    <x v="8"/>
    <x v="1"/>
    <n v="2.36"/>
    <n v="340"/>
    <n v="0"/>
    <n v="1.9560000000000001E-2"/>
    <n v="1.6570000000000001E-2"/>
    <n v="4.2000000000000002E-4"/>
    <n v="1.49E-3"/>
    <n v="5.9180000000000003E-2"/>
    <n v="0"/>
  </r>
  <r>
    <x v="4"/>
    <x v="14"/>
    <x v="8"/>
    <x v="2"/>
    <n v="0"/>
    <n v="340"/>
    <n v="0"/>
    <n v="0"/>
    <n v="0"/>
    <n v="0"/>
    <n v="0"/>
    <n v="0"/>
    <n v="0"/>
  </r>
  <r>
    <x v="4"/>
    <x v="14"/>
    <x v="8"/>
    <x v="3"/>
    <n v="0"/>
    <n v="340"/>
    <n v="0"/>
    <n v="0"/>
    <n v="0"/>
    <n v="0"/>
    <n v="0"/>
    <n v="0"/>
    <n v="0"/>
  </r>
  <r>
    <x v="4"/>
    <x v="14"/>
    <x v="8"/>
    <x v="4"/>
    <n v="7.0000000000000007E-2"/>
    <n v="320"/>
    <n v="6.4"/>
    <n v="6.0999999999999997E-4"/>
    <n v="0"/>
    <n v="7.2999999999999996E-4"/>
    <n v="1.7000000000000001E-4"/>
    <n v="1.8500000000000001E-3"/>
    <n v="1.2449999999999999E-2"/>
  </r>
  <r>
    <x v="4"/>
    <x v="14"/>
    <x v="8"/>
    <x v="5"/>
    <n v="0.04"/>
    <n v="300"/>
    <n v="3"/>
    <n v="2.9999999999999997E-4"/>
    <n v="0"/>
    <n v="4.2000000000000002E-4"/>
    <n v="6.0000000000000002E-5"/>
    <n v="8.9999999999999998E-4"/>
    <n v="5.8300000000000001E-3"/>
  </r>
  <r>
    <x v="4"/>
    <x v="14"/>
    <x v="8"/>
    <x v="6"/>
    <n v="0.26"/>
    <n v="320"/>
    <n v="12.799989999999999"/>
    <n v="2.0600000000000002E-3"/>
    <n v="0"/>
    <n v="3.2000000000000003E-4"/>
    <n v="8.8000000000000003E-4"/>
    <n v="6.2199999999999998E-3"/>
    <n v="2.4899999999999999E-2"/>
  </r>
  <r>
    <x v="4"/>
    <x v="14"/>
    <x v="8"/>
    <x v="7"/>
    <n v="0"/>
    <n v="340"/>
    <n v="0"/>
    <n v="0"/>
    <n v="0"/>
    <n v="0"/>
    <n v="0"/>
    <n v="0"/>
    <n v="0"/>
  </r>
  <r>
    <x v="4"/>
    <x v="14"/>
    <x v="8"/>
    <x v="8"/>
    <n v="0.04"/>
    <n v="300"/>
    <n v="3"/>
    <n v="2.9999999999999997E-4"/>
    <n v="1.0000000000000001E-5"/>
    <n v="2.0000000000000002E-5"/>
    <n v="5.0000000000000002E-5"/>
    <n v="8.9999999999999998E-4"/>
    <n v="5.8300000000000001E-3"/>
  </r>
  <r>
    <x v="4"/>
    <x v="14"/>
    <x v="8"/>
    <x v="9"/>
    <n v="0"/>
    <n v="340"/>
    <n v="0"/>
    <n v="0"/>
    <n v="0"/>
    <n v="0"/>
    <n v="0"/>
    <n v="0"/>
    <n v="0"/>
  </r>
  <r>
    <x v="4"/>
    <x v="14"/>
    <x v="8"/>
    <x v="10"/>
    <n v="1.45"/>
    <n v="340"/>
    <n v="0"/>
    <n v="1.2019999999999999E-2"/>
    <n v="6.3899999999999998E-3"/>
    <n v="1.8000000000000001E-4"/>
    <n v="9.5E-4"/>
    <n v="3.635E-2"/>
    <n v="0"/>
  </r>
  <r>
    <x v="4"/>
    <x v="15"/>
    <x v="0"/>
    <x v="0"/>
    <n v="0"/>
    <n v="340"/>
    <n v="0"/>
    <n v="0"/>
    <n v="0"/>
    <n v="0"/>
    <n v="0"/>
    <n v="0"/>
    <n v="0"/>
  </r>
  <r>
    <x v="4"/>
    <x v="15"/>
    <x v="0"/>
    <x v="1"/>
    <n v="13.69"/>
    <n v="340"/>
    <n v="0"/>
    <n v="0.11354"/>
    <n v="5.636E-2"/>
    <n v="8.3899999999999999E-3"/>
    <n v="1.3849999999999999E-2"/>
    <n v="0.34305999999999998"/>
    <n v="0"/>
  </r>
  <r>
    <x v="4"/>
    <x v="15"/>
    <x v="0"/>
    <x v="2"/>
    <n v="0"/>
    <n v="340"/>
    <n v="0"/>
    <n v="0"/>
    <n v="0"/>
    <n v="0"/>
    <n v="0"/>
    <n v="0"/>
    <n v="0"/>
  </r>
  <r>
    <x v="4"/>
    <x v="15"/>
    <x v="0"/>
    <x v="3"/>
    <n v="0"/>
    <n v="340"/>
    <n v="0"/>
    <n v="0"/>
    <n v="0"/>
    <n v="0"/>
    <n v="0"/>
    <n v="0"/>
    <n v="0"/>
  </r>
  <r>
    <x v="4"/>
    <x v="15"/>
    <x v="0"/>
    <x v="4"/>
    <n v="11.33"/>
    <n v="340"/>
    <n v="0"/>
    <n v="9.3149999999999997E-2"/>
    <n v="0"/>
    <n v="1.9189999999999999E-2"/>
    <n v="6.3619999999999996E-2"/>
    <n v="0.28101999999999999"/>
    <n v="0"/>
  </r>
  <r>
    <x v="4"/>
    <x v="15"/>
    <x v="0"/>
    <x v="5"/>
    <n v="0"/>
    <n v="340"/>
    <n v="0"/>
    <n v="0"/>
    <n v="0"/>
    <n v="0"/>
    <n v="0"/>
    <n v="0"/>
    <n v="0"/>
  </r>
  <r>
    <x v="4"/>
    <x v="15"/>
    <x v="0"/>
    <x v="6"/>
    <n v="0"/>
    <n v="340"/>
    <n v="0"/>
    <n v="0"/>
    <n v="0"/>
    <n v="0"/>
    <n v="0"/>
    <n v="0"/>
    <n v="0"/>
  </r>
  <r>
    <x v="4"/>
    <x v="15"/>
    <x v="0"/>
    <x v="7"/>
    <n v="0"/>
    <n v="340"/>
    <n v="0"/>
    <n v="0"/>
    <n v="0"/>
    <n v="0"/>
    <n v="0"/>
    <n v="0"/>
    <n v="0"/>
  </r>
  <r>
    <x v="4"/>
    <x v="15"/>
    <x v="0"/>
    <x v="8"/>
    <n v="0"/>
    <n v="340"/>
    <n v="0"/>
    <n v="0"/>
    <n v="0"/>
    <n v="0"/>
    <n v="0"/>
    <n v="0"/>
    <n v="0"/>
  </r>
  <r>
    <x v="4"/>
    <x v="15"/>
    <x v="0"/>
    <x v="9"/>
    <n v="0"/>
    <n v="340"/>
    <n v="0"/>
    <n v="0"/>
    <n v="0"/>
    <n v="0"/>
    <n v="0"/>
    <n v="0"/>
    <n v="0"/>
  </r>
  <r>
    <x v="4"/>
    <x v="15"/>
    <x v="0"/>
    <x v="10"/>
    <n v="9.11"/>
    <n v="340"/>
    <n v="0"/>
    <n v="7.4319999999999997E-2"/>
    <n v="4.4310000000000002E-2"/>
    <n v="6.0999999999999997E-4"/>
    <n v="1.289E-2"/>
    <n v="0.22367000000000001"/>
    <n v="0"/>
  </r>
  <r>
    <x v="4"/>
    <x v="15"/>
    <x v="1"/>
    <x v="0"/>
    <n v="0"/>
    <n v="340"/>
    <n v="0"/>
    <n v="0"/>
    <n v="0"/>
    <n v="0"/>
    <n v="0"/>
    <n v="0"/>
    <n v="0"/>
  </r>
  <r>
    <x v="4"/>
    <x v="15"/>
    <x v="1"/>
    <x v="1"/>
    <n v="3.99"/>
    <n v="329"/>
    <n v="9.8699999999999992"/>
    <n v="3.2750000000000001E-2"/>
    <n v="1.525E-2"/>
    <n v="3.29E-3"/>
    <n v="1.9599999999999999E-2"/>
    <n v="9.8799999999999999E-2"/>
    <n v="1.915E-2"/>
  </r>
  <r>
    <x v="4"/>
    <x v="15"/>
    <x v="1"/>
    <x v="2"/>
    <n v="0.04"/>
    <n v="300"/>
    <n v="3"/>
    <n v="2.9999999999999997E-4"/>
    <n v="0"/>
    <n v="2.0000000000000002E-5"/>
    <n v="2.5999999999999998E-4"/>
    <n v="8.9999999999999998E-4"/>
    <n v="5.8199999999999997E-3"/>
  </r>
  <r>
    <x v="4"/>
    <x v="15"/>
    <x v="1"/>
    <x v="3"/>
    <n v="0"/>
    <n v="340"/>
    <n v="0"/>
    <n v="0"/>
    <n v="0"/>
    <n v="0"/>
    <n v="0"/>
    <n v="0"/>
    <n v="0"/>
  </r>
  <r>
    <x v="4"/>
    <x v="15"/>
    <x v="1"/>
    <x v="4"/>
    <n v="2.37"/>
    <n v="340"/>
    <n v="6.7999900000000002"/>
    <n v="1.9709999999999998E-2"/>
    <n v="3.2000000000000003E-4"/>
    <n v="2.4320000000000001E-2"/>
    <n v="6.5399999999999998E-3"/>
    <n v="5.9589999999999997E-2"/>
    <n v="1.319E-2"/>
  </r>
  <r>
    <x v="4"/>
    <x v="15"/>
    <x v="1"/>
    <x v="5"/>
    <n v="18.53"/>
    <n v="339.98"/>
    <n v="3.3999000000000001"/>
    <n v="0.15440000000000001"/>
    <n v="6.0589999999999998E-2"/>
    <n v="8.0460000000000004E-2"/>
    <n v="2.7369999999999998E-2"/>
    <n v="0.46627000000000002"/>
    <n v="6.6E-3"/>
  </r>
  <r>
    <x v="4"/>
    <x v="15"/>
    <x v="1"/>
    <x v="6"/>
    <n v="0.19"/>
    <n v="332"/>
    <n v="16.600000000000001"/>
    <n v="1.58E-3"/>
    <n v="0"/>
    <n v="6.2E-4"/>
    <n v="1.4499999999999999E-3"/>
    <n v="4.79E-3"/>
    <n v="3.2199999999999999E-2"/>
  </r>
  <r>
    <x v="4"/>
    <x v="15"/>
    <x v="1"/>
    <x v="7"/>
    <n v="0"/>
    <n v="340"/>
    <n v="0"/>
    <n v="0"/>
    <n v="0"/>
    <n v="0"/>
    <n v="0"/>
    <n v="0"/>
    <n v="0"/>
  </r>
  <r>
    <x v="4"/>
    <x v="15"/>
    <x v="1"/>
    <x v="8"/>
    <n v="7.12"/>
    <n v="305.70999999999998"/>
    <n v="21.399899999999999"/>
    <n v="5.9549999999999999E-2"/>
    <n v="2.8660000000000001E-2"/>
    <n v="2.504E-2"/>
    <n v="1.4409999999999999E-2"/>
    <n v="0.18023"/>
    <n v="4.1520000000000001E-2"/>
  </r>
  <r>
    <x v="4"/>
    <x v="15"/>
    <x v="1"/>
    <x v="9"/>
    <n v="0"/>
    <n v="340"/>
    <n v="0"/>
    <n v="0"/>
    <n v="0"/>
    <n v="0"/>
    <n v="0"/>
    <n v="0"/>
    <n v="0"/>
  </r>
  <r>
    <x v="4"/>
    <x v="15"/>
    <x v="1"/>
    <x v="10"/>
    <n v="0.83"/>
    <n v="340"/>
    <n v="0"/>
    <n v="6.8900000000000003E-3"/>
    <n v="3.62E-3"/>
    <n v="2.2000000000000001E-4"/>
    <n v="1.75E-3"/>
    <n v="2.0840000000000001E-2"/>
    <n v="0"/>
  </r>
  <r>
    <x v="4"/>
    <x v="15"/>
    <x v="2"/>
    <x v="0"/>
    <n v="0"/>
    <n v="340"/>
    <n v="0"/>
    <n v="0"/>
    <n v="0"/>
    <n v="0"/>
    <n v="0"/>
    <n v="0"/>
    <n v="0"/>
  </r>
  <r>
    <x v="4"/>
    <x v="15"/>
    <x v="2"/>
    <x v="1"/>
    <n v="0.39"/>
    <n v="321"/>
    <n v="3.21"/>
    <n v="3.1199999999999999E-3"/>
    <n v="1.3600000000000001E-3"/>
    <n v="3.8999999999999999E-4"/>
    <n v="2.2699999999999999E-3"/>
    <n v="9.3500000000000007E-3"/>
    <n v="6.2300000000000003E-3"/>
  </r>
  <r>
    <x v="4"/>
    <x v="15"/>
    <x v="2"/>
    <x v="2"/>
    <n v="0"/>
    <n v="340"/>
    <n v="0"/>
    <n v="0"/>
    <n v="0"/>
    <n v="0"/>
    <n v="0"/>
    <n v="0"/>
    <n v="0"/>
  </r>
  <r>
    <x v="4"/>
    <x v="15"/>
    <x v="2"/>
    <x v="3"/>
    <n v="0"/>
    <n v="340"/>
    <n v="0"/>
    <n v="0"/>
    <n v="0"/>
    <n v="0"/>
    <n v="0"/>
    <n v="0"/>
    <n v="0"/>
  </r>
  <r>
    <x v="4"/>
    <x v="15"/>
    <x v="2"/>
    <x v="4"/>
    <n v="0.05"/>
    <n v="340"/>
    <n v="0"/>
    <n v="4.2999999999999999E-4"/>
    <n v="0"/>
    <n v="6.8000000000000005E-4"/>
    <n v="0"/>
    <n v="1.2999999999999999E-3"/>
    <n v="0"/>
  </r>
  <r>
    <x v="4"/>
    <x v="15"/>
    <x v="2"/>
    <x v="5"/>
    <n v="0"/>
    <n v="340"/>
    <n v="0"/>
    <n v="0"/>
    <n v="0"/>
    <n v="0"/>
    <n v="0"/>
    <n v="0"/>
    <n v="0"/>
  </r>
  <r>
    <x v="4"/>
    <x v="15"/>
    <x v="2"/>
    <x v="6"/>
    <n v="0.05"/>
    <n v="340"/>
    <n v="0"/>
    <n v="3.8999999999999999E-4"/>
    <n v="4.0000000000000003E-5"/>
    <n v="2.0000000000000002E-5"/>
    <n v="2.7E-4"/>
    <n v="1.1800000000000001E-3"/>
    <n v="0"/>
  </r>
  <r>
    <x v="4"/>
    <x v="15"/>
    <x v="2"/>
    <x v="7"/>
    <n v="0"/>
    <n v="340"/>
    <n v="0"/>
    <n v="0"/>
    <n v="0"/>
    <n v="0"/>
    <n v="0"/>
    <n v="0"/>
    <n v="0"/>
  </r>
  <r>
    <x v="4"/>
    <x v="15"/>
    <x v="2"/>
    <x v="8"/>
    <n v="0"/>
    <n v="340"/>
    <n v="0"/>
    <n v="0"/>
    <n v="0"/>
    <n v="0"/>
    <n v="0"/>
    <n v="0"/>
    <n v="0"/>
  </r>
  <r>
    <x v="4"/>
    <x v="15"/>
    <x v="2"/>
    <x v="9"/>
    <n v="0"/>
    <n v="340"/>
    <n v="0"/>
    <n v="0"/>
    <n v="0"/>
    <n v="0"/>
    <n v="0"/>
    <n v="0"/>
    <n v="0"/>
  </r>
  <r>
    <x v="4"/>
    <x v="15"/>
    <x v="2"/>
    <x v="10"/>
    <n v="0.88"/>
    <n v="340"/>
    <n v="0"/>
    <n v="7.2899999999999996E-3"/>
    <n v="3.6600000000000001E-3"/>
    <n v="2.0000000000000001E-4"/>
    <n v="1.6999999999999999E-3"/>
    <n v="2.205E-2"/>
    <n v="0"/>
  </r>
  <r>
    <x v="4"/>
    <x v="15"/>
    <x v="3"/>
    <x v="0"/>
    <n v="0"/>
    <n v="340"/>
    <n v="0"/>
    <n v="0"/>
    <n v="0"/>
    <n v="0"/>
    <n v="0"/>
    <n v="0"/>
    <n v="0"/>
  </r>
  <r>
    <x v="4"/>
    <x v="15"/>
    <x v="3"/>
    <x v="1"/>
    <n v="3.48"/>
    <n v="340"/>
    <n v="0"/>
    <n v="2.8830000000000001E-2"/>
    <n v="1.481E-2"/>
    <n v="1.17E-3"/>
    <n v="1.068E-2"/>
    <n v="8.7069999999999995E-2"/>
    <n v="0"/>
  </r>
  <r>
    <x v="4"/>
    <x v="15"/>
    <x v="3"/>
    <x v="2"/>
    <n v="0"/>
    <n v="340"/>
    <n v="0"/>
    <n v="0"/>
    <n v="0"/>
    <n v="0"/>
    <n v="0"/>
    <n v="0"/>
    <n v="0"/>
  </r>
  <r>
    <x v="4"/>
    <x v="15"/>
    <x v="3"/>
    <x v="3"/>
    <n v="0"/>
    <n v="340"/>
    <n v="0"/>
    <n v="0"/>
    <n v="0"/>
    <n v="0"/>
    <n v="0"/>
    <n v="0"/>
    <n v="0"/>
  </r>
  <r>
    <x v="4"/>
    <x v="15"/>
    <x v="3"/>
    <x v="4"/>
    <n v="0.17"/>
    <n v="340"/>
    <n v="0"/>
    <n v="1.25E-3"/>
    <n v="-2.0000000000000002E-5"/>
    <n v="8.5999999999999998E-4"/>
    <n v="9.8999999999999999E-4"/>
    <n v="3.6900000000000001E-3"/>
    <n v="0"/>
  </r>
  <r>
    <x v="4"/>
    <x v="15"/>
    <x v="3"/>
    <x v="5"/>
    <n v="0"/>
    <n v="340"/>
    <n v="0"/>
    <n v="0"/>
    <n v="0"/>
    <n v="0"/>
    <n v="0"/>
    <n v="0"/>
    <n v="0"/>
  </r>
  <r>
    <x v="4"/>
    <x v="15"/>
    <x v="3"/>
    <x v="6"/>
    <n v="0.24"/>
    <n v="340"/>
    <n v="0"/>
    <n v="1.9400000000000001E-3"/>
    <n v="4.0000000000000003E-5"/>
    <n v="1.1E-4"/>
    <n v="1.6100000000000001E-3"/>
    <n v="5.8599999999999998E-3"/>
    <n v="0"/>
  </r>
  <r>
    <x v="4"/>
    <x v="15"/>
    <x v="3"/>
    <x v="7"/>
    <n v="0"/>
    <n v="340"/>
    <n v="0"/>
    <n v="0"/>
    <n v="0"/>
    <n v="0"/>
    <n v="0"/>
    <n v="0"/>
    <n v="0"/>
  </r>
  <r>
    <x v="4"/>
    <x v="15"/>
    <x v="3"/>
    <x v="8"/>
    <n v="0.01"/>
    <n v="340"/>
    <n v="0"/>
    <n v="8.0000000000000007E-5"/>
    <n v="6.0000000000000002E-5"/>
    <n v="0"/>
    <n v="1.0000000000000001E-5"/>
    <n v="2.4000000000000001E-4"/>
    <n v="0"/>
  </r>
  <r>
    <x v="4"/>
    <x v="15"/>
    <x v="3"/>
    <x v="9"/>
    <n v="0"/>
    <n v="340"/>
    <n v="0"/>
    <n v="0"/>
    <n v="0"/>
    <n v="0"/>
    <n v="0"/>
    <n v="0"/>
    <n v="0"/>
  </r>
  <r>
    <x v="4"/>
    <x v="15"/>
    <x v="3"/>
    <x v="10"/>
    <n v="0.01"/>
    <n v="340"/>
    <n v="0"/>
    <n v="1E-4"/>
    <n v="8.0000000000000007E-5"/>
    <n v="0"/>
    <n v="1.0000000000000001E-5"/>
    <n v="2.9999999999999997E-4"/>
    <n v="0"/>
  </r>
  <r>
    <x v="4"/>
    <x v="15"/>
    <x v="4"/>
    <x v="0"/>
    <n v="0.43"/>
    <n v="340"/>
    <n v="0"/>
    <n v="3.5799999999999998E-3"/>
    <n v="1.9300000000000001E-3"/>
    <n v="9.0000000000000006E-5"/>
    <n v="8.8999999999999995E-4"/>
    <n v="1.0829999999999999E-2"/>
    <n v="0"/>
  </r>
  <r>
    <x v="4"/>
    <x v="15"/>
    <x v="4"/>
    <x v="1"/>
    <n v="0.18"/>
    <n v="340"/>
    <n v="0"/>
    <n v="1.49E-3"/>
    <n v="7.6000000000000004E-4"/>
    <n v="1E-4"/>
    <n v="1E-4"/>
    <n v="4.4900000000000001E-3"/>
    <n v="0"/>
  </r>
  <r>
    <x v="4"/>
    <x v="15"/>
    <x v="4"/>
    <x v="2"/>
    <n v="0"/>
    <n v="340"/>
    <n v="0"/>
    <n v="0"/>
    <n v="0"/>
    <n v="0"/>
    <n v="0"/>
    <n v="0"/>
    <n v="0"/>
  </r>
  <r>
    <x v="4"/>
    <x v="15"/>
    <x v="4"/>
    <x v="3"/>
    <n v="0"/>
    <n v="340"/>
    <n v="0"/>
    <n v="0"/>
    <n v="0"/>
    <n v="0"/>
    <n v="0"/>
    <n v="0"/>
    <n v="0"/>
  </r>
  <r>
    <x v="4"/>
    <x v="15"/>
    <x v="4"/>
    <x v="4"/>
    <n v="0.05"/>
    <n v="340"/>
    <n v="0"/>
    <n v="4.0000000000000002E-4"/>
    <n v="2.0000000000000002E-5"/>
    <n v="4.8000000000000001E-4"/>
    <n v="6.0000000000000002E-5"/>
    <n v="1.1999999999999999E-3"/>
    <n v="0"/>
  </r>
  <r>
    <x v="4"/>
    <x v="15"/>
    <x v="4"/>
    <x v="5"/>
    <n v="0"/>
    <n v="340"/>
    <n v="0"/>
    <n v="0"/>
    <n v="0"/>
    <n v="0"/>
    <n v="0"/>
    <n v="0"/>
    <n v="0"/>
  </r>
  <r>
    <x v="4"/>
    <x v="15"/>
    <x v="4"/>
    <x v="6"/>
    <n v="17.920000000000002"/>
    <n v="340"/>
    <n v="0"/>
    <n v="0.14953"/>
    <n v="8.0999999999999996E-3"/>
    <n v="1.5299999999999999E-3"/>
    <n v="2.358E-2"/>
    <n v="0.45235999999999998"/>
    <n v="0"/>
  </r>
  <r>
    <x v="4"/>
    <x v="15"/>
    <x v="4"/>
    <x v="7"/>
    <n v="0"/>
    <n v="340"/>
    <n v="0"/>
    <n v="0"/>
    <n v="0"/>
    <n v="0"/>
    <n v="0"/>
    <n v="0"/>
    <n v="0"/>
  </r>
  <r>
    <x v="4"/>
    <x v="15"/>
    <x v="4"/>
    <x v="8"/>
    <n v="0.06"/>
    <n v="340"/>
    <n v="0"/>
    <n v="4.8000000000000001E-4"/>
    <n v="2.5000000000000001E-4"/>
    <n v="6.9999999999999994E-5"/>
    <n v="5.0000000000000002E-5"/>
    <n v="1.4499999999999999E-3"/>
    <n v="0"/>
  </r>
  <r>
    <x v="4"/>
    <x v="15"/>
    <x v="4"/>
    <x v="9"/>
    <n v="0"/>
    <n v="340"/>
    <n v="0"/>
    <n v="0"/>
    <n v="0"/>
    <n v="0"/>
    <n v="0"/>
    <n v="0"/>
    <n v="0"/>
  </r>
  <r>
    <x v="4"/>
    <x v="15"/>
    <x v="4"/>
    <x v="10"/>
    <n v="0.31"/>
    <n v="340"/>
    <n v="0"/>
    <n v="2.5699999999999998E-3"/>
    <n v="1.1100000000000001E-3"/>
    <n v="4.0000000000000003E-5"/>
    <n v="3.1E-4"/>
    <n v="7.77E-3"/>
    <n v="0"/>
  </r>
  <r>
    <x v="4"/>
    <x v="15"/>
    <x v="5"/>
    <x v="0"/>
    <n v="0"/>
    <n v="340"/>
    <n v="0"/>
    <n v="0"/>
    <n v="0"/>
    <n v="0"/>
    <n v="0"/>
    <n v="0"/>
    <n v="0"/>
  </r>
  <r>
    <x v="4"/>
    <x v="15"/>
    <x v="5"/>
    <x v="1"/>
    <n v="0.01"/>
    <n v="340"/>
    <n v="0"/>
    <n v="6.9999999999999994E-5"/>
    <n v="3.0000000000000001E-5"/>
    <n v="0"/>
    <n v="1.0000000000000001E-5"/>
    <n v="2.0000000000000001E-4"/>
    <n v="0"/>
  </r>
  <r>
    <x v="4"/>
    <x v="15"/>
    <x v="5"/>
    <x v="2"/>
    <n v="0"/>
    <n v="340"/>
    <n v="0"/>
    <n v="0"/>
    <n v="0"/>
    <n v="0"/>
    <n v="0"/>
    <n v="0"/>
    <n v="0"/>
  </r>
  <r>
    <x v="4"/>
    <x v="15"/>
    <x v="5"/>
    <x v="3"/>
    <n v="0"/>
    <n v="340"/>
    <n v="0"/>
    <n v="0"/>
    <n v="0"/>
    <n v="0"/>
    <n v="0"/>
    <n v="0"/>
    <n v="0"/>
  </r>
  <r>
    <x v="4"/>
    <x v="15"/>
    <x v="5"/>
    <x v="4"/>
    <n v="0"/>
    <n v="340"/>
    <n v="0"/>
    <n v="0"/>
    <n v="0"/>
    <n v="0"/>
    <n v="0"/>
    <n v="0"/>
    <n v="0"/>
  </r>
  <r>
    <x v="4"/>
    <x v="15"/>
    <x v="5"/>
    <x v="5"/>
    <n v="0"/>
    <n v="340"/>
    <n v="0"/>
    <n v="0"/>
    <n v="0"/>
    <n v="0"/>
    <n v="0"/>
    <n v="0"/>
    <n v="0"/>
  </r>
  <r>
    <x v="4"/>
    <x v="15"/>
    <x v="5"/>
    <x v="6"/>
    <n v="0"/>
    <n v="340"/>
    <n v="0"/>
    <n v="0"/>
    <n v="0"/>
    <n v="0"/>
    <n v="0"/>
    <n v="0"/>
    <n v="0"/>
  </r>
  <r>
    <x v="4"/>
    <x v="15"/>
    <x v="5"/>
    <x v="7"/>
    <n v="0"/>
    <n v="340"/>
    <n v="0"/>
    <n v="0"/>
    <n v="0"/>
    <n v="0"/>
    <n v="0"/>
    <n v="0"/>
    <n v="0"/>
  </r>
  <r>
    <x v="4"/>
    <x v="15"/>
    <x v="5"/>
    <x v="8"/>
    <n v="0"/>
    <n v="340"/>
    <n v="0"/>
    <n v="0"/>
    <n v="0"/>
    <n v="0"/>
    <n v="0"/>
    <n v="0"/>
    <n v="0"/>
  </r>
  <r>
    <x v="4"/>
    <x v="15"/>
    <x v="5"/>
    <x v="9"/>
    <n v="0"/>
    <n v="340"/>
    <n v="0"/>
    <n v="0"/>
    <n v="0"/>
    <n v="0"/>
    <n v="0"/>
    <n v="0"/>
    <n v="0"/>
  </r>
  <r>
    <x v="4"/>
    <x v="15"/>
    <x v="5"/>
    <x v="10"/>
    <n v="0"/>
    <n v="340"/>
    <n v="0"/>
    <n v="0"/>
    <n v="0"/>
    <n v="0"/>
    <n v="0"/>
    <n v="0"/>
    <n v="0"/>
  </r>
  <r>
    <x v="4"/>
    <x v="15"/>
    <x v="6"/>
    <x v="0"/>
    <n v="0"/>
    <n v="340"/>
    <n v="0"/>
    <n v="0"/>
    <n v="0"/>
    <n v="0"/>
    <n v="0"/>
    <n v="0"/>
    <n v="0"/>
  </r>
  <r>
    <x v="4"/>
    <x v="15"/>
    <x v="6"/>
    <x v="1"/>
    <n v="0.02"/>
    <n v="340"/>
    <n v="0"/>
    <n v="1.9000000000000001E-4"/>
    <n v="1.2E-4"/>
    <n v="1.0000000000000001E-5"/>
    <n v="1.0000000000000001E-5"/>
    <n v="5.5999999999999995E-4"/>
    <n v="0"/>
  </r>
  <r>
    <x v="4"/>
    <x v="15"/>
    <x v="6"/>
    <x v="2"/>
    <n v="0"/>
    <n v="340"/>
    <n v="0"/>
    <n v="0"/>
    <n v="0"/>
    <n v="0"/>
    <n v="0"/>
    <n v="0"/>
    <n v="0"/>
  </r>
  <r>
    <x v="4"/>
    <x v="15"/>
    <x v="6"/>
    <x v="3"/>
    <n v="0"/>
    <n v="340"/>
    <n v="0"/>
    <n v="0"/>
    <n v="0"/>
    <n v="0"/>
    <n v="0"/>
    <n v="0"/>
    <n v="0"/>
  </r>
  <r>
    <x v="4"/>
    <x v="15"/>
    <x v="6"/>
    <x v="4"/>
    <n v="0.06"/>
    <n v="340"/>
    <n v="0"/>
    <n v="5.2999999999999998E-4"/>
    <n v="0"/>
    <n v="5.6999999999999998E-4"/>
    <n v="1.6000000000000001E-4"/>
    <n v="1.6000000000000001E-3"/>
    <n v="0"/>
  </r>
  <r>
    <x v="4"/>
    <x v="15"/>
    <x v="6"/>
    <x v="5"/>
    <n v="0"/>
    <n v="340"/>
    <n v="0"/>
    <n v="0"/>
    <n v="0"/>
    <n v="0"/>
    <n v="0"/>
    <n v="0"/>
    <n v="0"/>
  </r>
  <r>
    <x v="4"/>
    <x v="15"/>
    <x v="6"/>
    <x v="6"/>
    <n v="0.17"/>
    <n v="340"/>
    <n v="0"/>
    <n v="1.3799999999999999E-3"/>
    <n v="0"/>
    <n v="6.0000000000000002E-5"/>
    <n v="5.6999999999999998E-4"/>
    <n v="4.1700000000000001E-3"/>
    <n v="0"/>
  </r>
  <r>
    <x v="4"/>
    <x v="15"/>
    <x v="6"/>
    <x v="7"/>
    <n v="0"/>
    <n v="340"/>
    <n v="0"/>
    <n v="0"/>
    <n v="0"/>
    <n v="0"/>
    <n v="0"/>
    <n v="0"/>
    <n v="0"/>
  </r>
  <r>
    <x v="4"/>
    <x v="15"/>
    <x v="6"/>
    <x v="8"/>
    <n v="0.06"/>
    <n v="340"/>
    <n v="0"/>
    <n v="5.1000000000000004E-4"/>
    <n v="2.7999999999999998E-4"/>
    <n v="5.0000000000000002E-5"/>
    <n v="6.0000000000000002E-5"/>
    <n v="1.5299999999999999E-3"/>
    <n v="0"/>
  </r>
  <r>
    <x v="4"/>
    <x v="15"/>
    <x v="6"/>
    <x v="9"/>
    <n v="0"/>
    <n v="340"/>
    <n v="0"/>
    <n v="0"/>
    <n v="0"/>
    <n v="0"/>
    <n v="0"/>
    <n v="0"/>
    <n v="0"/>
  </r>
  <r>
    <x v="4"/>
    <x v="15"/>
    <x v="6"/>
    <x v="10"/>
    <n v="0"/>
    <n v="340"/>
    <n v="0"/>
    <n v="0"/>
    <n v="0"/>
    <n v="0"/>
    <n v="0"/>
    <n v="0"/>
    <n v="0"/>
  </r>
  <r>
    <x v="4"/>
    <x v="15"/>
    <x v="7"/>
    <x v="0"/>
    <n v="0"/>
    <n v="340"/>
    <n v="0"/>
    <n v="0"/>
    <n v="0"/>
    <n v="0"/>
    <n v="0"/>
    <n v="0"/>
    <n v="0"/>
  </r>
  <r>
    <x v="4"/>
    <x v="15"/>
    <x v="7"/>
    <x v="1"/>
    <n v="0"/>
    <n v="340"/>
    <n v="0"/>
    <n v="1.0000000000000001E-5"/>
    <n v="0"/>
    <n v="0"/>
    <n v="0"/>
    <n v="2.0000000000000002E-5"/>
    <n v="0"/>
  </r>
  <r>
    <x v="4"/>
    <x v="15"/>
    <x v="7"/>
    <x v="2"/>
    <n v="0"/>
    <n v="340"/>
    <n v="0"/>
    <n v="0"/>
    <n v="0"/>
    <n v="0"/>
    <n v="0"/>
    <n v="0"/>
    <n v="0"/>
  </r>
  <r>
    <x v="4"/>
    <x v="15"/>
    <x v="7"/>
    <x v="3"/>
    <n v="0"/>
    <n v="340"/>
    <n v="0"/>
    <n v="0"/>
    <n v="0"/>
    <n v="0"/>
    <n v="0"/>
    <n v="0"/>
    <n v="0"/>
  </r>
  <r>
    <x v="4"/>
    <x v="15"/>
    <x v="7"/>
    <x v="4"/>
    <n v="0"/>
    <n v="340"/>
    <n v="0"/>
    <n v="0"/>
    <n v="0"/>
    <n v="0"/>
    <n v="0"/>
    <n v="0"/>
    <n v="0"/>
  </r>
  <r>
    <x v="4"/>
    <x v="15"/>
    <x v="7"/>
    <x v="5"/>
    <n v="0"/>
    <n v="340"/>
    <n v="0"/>
    <n v="0"/>
    <n v="0"/>
    <n v="0"/>
    <n v="0"/>
    <n v="0"/>
    <n v="0"/>
  </r>
  <r>
    <x v="4"/>
    <x v="15"/>
    <x v="7"/>
    <x v="6"/>
    <n v="0.01"/>
    <n v="340"/>
    <n v="0"/>
    <n v="6.9999999999999994E-5"/>
    <n v="1.0000000000000001E-5"/>
    <n v="1.0000000000000001E-5"/>
    <n v="6.0000000000000002E-5"/>
    <n v="2.0000000000000001E-4"/>
    <n v="0"/>
  </r>
  <r>
    <x v="4"/>
    <x v="15"/>
    <x v="7"/>
    <x v="7"/>
    <n v="0"/>
    <n v="340"/>
    <n v="0"/>
    <n v="0"/>
    <n v="0"/>
    <n v="0"/>
    <n v="0"/>
    <n v="0"/>
    <n v="0"/>
  </r>
  <r>
    <x v="4"/>
    <x v="15"/>
    <x v="7"/>
    <x v="8"/>
    <n v="0"/>
    <n v="340"/>
    <n v="0"/>
    <n v="0"/>
    <n v="0"/>
    <n v="0"/>
    <n v="0"/>
    <n v="0"/>
    <n v="0"/>
  </r>
  <r>
    <x v="4"/>
    <x v="15"/>
    <x v="7"/>
    <x v="9"/>
    <n v="0"/>
    <n v="340"/>
    <n v="0"/>
    <n v="0"/>
    <n v="0"/>
    <n v="0"/>
    <n v="0"/>
    <n v="0"/>
    <n v="0"/>
  </r>
  <r>
    <x v="4"/>
    <x v="15"/>
    <x v="7"/>
    <x v="10"/>
    <n v="0"/>
    <n v="340"/>
    <n v="0"/>
    <n v="0"/>
    <n v="0"/>
    <n v="0"/>
    <n v="0"/>
    <n v="0"/>
    <n v="0"/>
  </r>
  <r>
    <x v="4"/>
    <x v="15"/>
    <x v="8"/>
    <x v="0"/>
    <n v="0.01"/>
    <n v="340"/>
    <n v="3.4"/>
    <n v="8.0000000000000007E-5"/>
    <n v="0"/>
    <n v="5.0000000000000002E-5"/>
    <n v="4.0000000000000003E-5"/>
    <n v="2.5999999999999998E-4"/>
    <n v="6.6E-3"/>
  </r>
  <r>
    <x v="4"/>
    <x v="15"/>
    <x v="8"/>
    <x v="1"/>
    <n v="2.36"/>
    <n v="340"/>
    <n v="0"/>
    <n v="1.9560000000000001E-2"/>
    <n v="1.6570000000000001E-2"/>
    <n v="4.2000000000000002E-4"/>
    <n v="1.49E-3"/>
    <n v="5.9180000000000003E-2"/>
    <n v="0"/>
  </r>
  <r>
    <x v="4"/>
    <x v="15"/>
    <x v="8"/>
    <x v="2"/>
    <n v="0"/>
    <n v="340"/>
    <n v="0"/>
    <n v="0"/>
    <n v="0"/>
    <n v="0"/>
    <n v="0"/>
    <n v="0"/>
    <n v="0"/>
  </r>
  <r>
    <x v="4"/>
    <x v="15"/>
    <x v="8"/>
    <x v="3"/>
    <n v="0"/>
    <n v="340"/>
    <n v="0"/>
    <n v="0"/>
    <n v="0"/>
    <n v="0"/>
    <n v="0"/>
    <n v="0"/>
    <n v="0"/>
  </r>
  <r>
    <x v="4"/>
    <x v="15"/>
    <x v="8"/>
    <x v="4"/>
    <n v="0.1"/>
    <n v="326.67"/>
    <n v="9.8000000000000007"/>
    <n v="8.4999999999999995E-4"/>
    <n v="0"/>
    <n v="1.01E-3"/>
    <n v="2.4000000000000001E-4"/>
    <n v="2.5899999999999999E-3"/>
    <n v="1.9009999999999999E-2"/>
  </r>
  <r>
    <x v="4"/>
    <x v="15"/>
    <x v="8"/>
    <x v="5"/>
    <n v="0.05"/>
    <n v="300"/>
    <n v="3"/>
    <n v="3.6999999999999999E-4"/>
    <n v="0"/>
    <n v="5.1999999999999995E-4"/>
    <n v="6.9999999999999994E-5"/>
    <n v="1.1299999999999999E-3"/>
    <n v="5.8199999999999997E-3"/>
  </r>
  <r>
    <x v="4"/>
    <x v="15"/>
    <x v="8"/>
    <x v="6"/>
    <n v="0.3"/>
    <n v="320"/>
    <n v="12.8"/>
    <n v="2.3700000000000001E-3"/>
    <n v="0"/>
    <n v="3.8999999999999999E-4"/>
    <n v="1.0499999999999999E-3"/>
    <n v="7.1799999999999998E-3"/>
    <n v="2.4830000000000001E-2"/>
  </r>
  <r>
    <x v="4"/>
    <x v="15"/>
    <x v="8"/>
    <x v="7"/>
    <n v="0"/>
    <n v="340"/>
    <n v="0"/>
    <n v="0"/>
    <n v="0"/>
    <n v="0"/>
    <n v="0"/>
    <n v="0"/>
    <n v="0"/>
  </r>
  <r>
    <x v="4"/>
    <x v="15"/>
    <x v="8"/>
    <x v="8"/>
    <n v="0.06"/>
    <n v="320"/>
    <n v="6.4"/>
    <n v="4.6000000000000001E-4"/>
    <n v="1.0000000000000001E-5"/>
    <n v="9.0000000000000006E-5"/>
    <n v="1.3999999999999999E-4"/>
    <n v="1.3799999999999999E-3"/>
    <n v="1.242E-2"/>
  </r>
  <r>
    <x v="4"/>
    <x v="15"/>
    <x v="8"/>
    <x v="9"/>
    <n v="0"/>
    <n v="340"/>
    <n v="0"/>
    <n v="0"/>
    <n v="0"/>
    <n v="0"/>
    <n v="0"/>
    <n v="0"/>
    <n v="0"/>
  </r>
  <r>
    <x v="4"/>
    <x v="15"/>
    <x v="8"/>
    <x v="10"/>
    <n v="1.45"/>
    <n v="340"/>
    <n v="0"/>
    <n v="1.2019999999999999E-2"/>
    <n v="6.3899999999999998E-3"/>
    <n v="1.8000000000000001E-4"/>
    <n v="9.5E-4"/>
    <n v="3.635E-2"/>
    <n v="0"/>
  </r>
  <r>
    <x v="4"/>
    <x v="16"/>
    <x v="0"/>
    <x v="0"/>
    <n v="0"/>
    <n v="340"/>
    <n v="0"/>
    <n v="0"/>
    <n v="0"/>
    <n v="0"/>
    <n v="0"/>
    <n v="0"/>
    <n v="0"/>
  </r>
  <r>
    <x v="4"/>
    <x v="16"/>
    <x v="0"/>
    <x v="1"/>
    <n v="13.69"/>
    <n v="340"/>
    <n v="0"/>
    <n v="0.11354"/>
    <n v="5.636E-2"/>
    <n v="8.3899999999999999E-3"/>
    <n v="1.3849999999999999E-2"/>
    <n v="0.34305999999999998"/>
    <n v="0"/>
  </r>
  <r>
    <x v="4"/>
    <x v="16"/>
    <x v="0"/>
    <x v="2"/>
    <n v="0"/>
    <n v="340"/>
    <n v="0"/>
    <n v="0"/>
    <n v="0"/>
    <n v="0"/>
    <n v="0"/>
    <n v="0"/>
    <n v="0"/>
  </r>
  <r>
    <x v="4"/>
    <x v="16"/>
    <x v="0"/>
    <x v="3"/>
    <n v="0"/>
    <n v="340"/>
    <n v="0"/>
    <n v="0"/>
    <n v="0"/>
    <n v="0"/>
    <n v="0"/>
    <n v="0"/>
    <n v="0"/>
  </r>
  <r>
    <x v="4"/>
    <x v="16"/>
    <x v="0"/>
    <x v="4"/>
    <n v="11.33"/>
    <n v="340"/>
    <n v="0"/>
    <n v="9.3149999999999997E-2"/>
    <n v="0"/>
    <n v="1.9189999999999999E-2"/>
    <n v="6.3619999999999996E-2"/>
    <n v="0.28101999999999999"/>
    <n v="0"/>
  </r>
  <r>
    <x v="4"/>
    <x v="16"/>
    <x v="0"/>
    <x v="5"/>
    <n v="0"/>
    <n v="340"/>
    <n v="0"/>
    <n v="0"/>
    <n v="0"/>
    <n v="0"/>
    <n v="0"/>
    <n v="0"/>
    <n v="0"/>
  </r>
  <r>
    <x v="4"/>
    <x v="16"/>
    <x v="0"/>
    <x v="6"/>
    <n v="0"/>
    <n v="340"/>
    <n v="0"/>
    <n v="0"/>
    <n v="0"/>
    <n v="0"/>
    <n v="0"/>
    <n v="0"/>
    <n v="0"/>
  </r>
  <r>
    <x v="4"/>
    <x v="16"/>
    <x v="0"/>
    <x v="7"/>
    <n v="0"/>
    <n v="340"/>
    <n v="0"/>
    <n v="0"/>
    <n v="0"/>
    <n v="0"/>
    <n v="0"/>
    <n v="0"/>
    <n v="0"/>
  </r>
  <r>
    <x v="4"/>
    <x v="16"/>
    <x v="0"/>
    <x v="8"/>
    <n v="0"/>
    <n v="340"/>
    <n v="0"/>
    <n v="0"/>
    <n v="0"/>
    <n v="0"/>
    <n v="0"/>
    <n v="0"/>
    <n v="0"/>
  </r>
  <r>
    <x v="4"/>
    <x v="16"/>
    <x v="0"/>
    <x v="9"/>
    <n v="0"/>
    <n v="340"/>
    <n v="0"/>
    <n v="0"/>
    <n v="0"/>
    <n v="0"/>
    <n v="0"/>
    <n v="0"/>
    <n v="0"/>
  </r>
  <r>
    <x v="4"/>
    <x v="16"/>
    <x v="0"/>
    <x v="10"/>
    <n v="9.11"/>
    <n v="340"/>
    <n v="0"/>
    <n v="7.4319999999999997E-2"/>
    <n v="4.4310000000000002E-2"/>
    <n v="6.0999999999999997E-4"/>
    <n v="1.289E-2"/>
    <n v="0.22367000000000001"/>
    <n v="0"/>
  </r>
  <r>
    <x v="4"/>
    <x v="16"/>
    <x v="1"/>
    <x v="0"/>
    <n v="0"/>
    <n v="340"/>
    <n v="0"/>
    <n v="0"/>
    <n v="0"/>
    <n v="0"/>
    <n v="0"/>
    <n v="0"/>
    <n v="0"/>
  </r>
  <r>
    <x v="4"/>
    <x v="16"/>
    <x v="1"/>
    <x v="1"/>
    <n v="4.0199999999999996"/>
    <n v="329"/>
    <n v="9.8699999999999992"/>
    <n v="3.2989999999999998E-2"/>
    <n v="1.525E-2"/>
    <n v="3.3500000000000001E-3"/>
    <n v="1.9939999999999999E-2"/>
    <n v="9.9540000000000003E-2"/>
    <n v="1.9089999999999999E-2"/>
  </r>
  <r>
    <x v="4"/>
    <x v="16"/>
    <x v="1"/>
    <x v="2"/>
    <n v="0.05"/>
    <n v="300"/>
    <n v="3"/>
    <n v="3.6999999999999999E-4"/>
    <n v="0"/>
    <n v="2.0000000000000002E-5"/>
    <n v="3.2000000000000003E-4"/>
    <n v="1.1299999999999999E-3"/>
    <n v="5.7999999999999996E-3"/>
  </r>
  <r>
    <x v="4"/>
    <x v="16"/>
    <x v="1"/>
    <x v="3"/>
    <n v="0"/>
    <n v="340"/>
    <n v="0"/>
    <n v="0"/>
    <n v="0"/>
    <n v="0"/>
    <n v="0"/>
    <n v="0"/>
    <n v="0"/>
  </r>
  <r>
    <x v="4"/>
    <x v="16"/>
    <x v="1"/>
    <x v="4"/>
    <n v="2.4"/>
    <n v="326.67"/>
    <n v="9.7999899999999993"/>
    <n v="1.9959999999999999E-2"/>
    <n v="3.2000000000000003E-4"/>
    <n v="2.4549999999999999E-2"/>
    <n v="6.7000000000000002E-3"/>
    <n v="6.0319999999999999E-2"/>
    <n v="1.8950000000000002E-2"/>
  </r>
  <r>
    <x v="4"/>
    <x v="16"/>
    <x v="1"/>
    <x v="5"/>
    <n v="18.55"/>
    <n v="339.98"/>
    <n v="6.7998000000000003"/>
    <n v="0.15456"/>
    <n v="6.0589999999999998E-2"/>
    <n v="8.0670000000000006E-2"/>
    <n v="2.741E-2"/>
    <n v="0.46677999999999997"/>
    <n v="1.315E-2"/>
  </r>
  <r>
    <x v="4"/>
    <x v="16"/>
    <x v="1"/>
    <x v="6"/>
    <n v="0.26"/>
    <n v="334.29"/>
    <n v="23.4"/>
    <n v="2.16E-3"/>
    <n v="0"/>
    <n v="8.4000000000000003E-4"/>
    <n v="1.9599999999999999E-3"/>
    <n v="6.5500000000000003E-3"/>
    <n v="4.5260000000000002E-2"/>
  </r>
  <r>
    <x v="4"/>
    <x v="16"/>
    <x v="1"/>
    <x v="7"/>
    <n v="0"/>
    <n v="340"/>
    <n v="0"/>
    <n v="0"/>
    <n v="0"/>
    <n v="0"/>
    <n v="0"/>
    <n v="0"/>
    <n v="0"/>
  </r>
  <r>
    <x v="4"/>
    <x v="16"/>
    <x v="1"/>
    <x v="8"/>
    <n v="7.21"/>
    <n v="308.89"/>
    <n v="27.800049999999999"/>
    <n v="6.0240000000000002E-2"/>
    <n v="2.8670000000000001E-2"/>
    <n v="2.5520000000000001E-2"/>
    <n v="1.4760000000000001E-2"/>
    <n v="0.18232000000000001"/>
    <n v="5.3769999999999998E-2"/>
  </r>
  <r>
    <x v="4"/>
    <x v="16"/>
    <x v="1"/>
    <x v="9"/>
    <n v="0"/>
    <n v="340"/>
    <n v="0"/>
    <n v="0"/>
    <n v="0"/>
    <n v="0"/>
    <n v="0"/>
    <n v="0"/>
    <n v="0"/>
  </r>
  <r>
    <x v="4"/>
    <x v="16"/>
    <x v="1"/>
    <x v="10"/>
    <n v="0.83"/>
    <n v="340"/>
    <n v="0"/>
    <n v="6.8900000000000003E-3"/>
    <n v="3.62E-3"/>
    <n v="2.2000000000000001E-4"/>
    <n v="1.75E-3"/>
    <n v="2.0840000000000001E-2"/>
    <n v="0"/>
  </r>
  <r>
    <x v="4"/>
    <x v="16"/>
    <x v="2"/>
    <x v="0"/>
    <n v="0"/>
    <n v="340"/>
    <n v="0"/>
    <n v="0"/>
    <n v="0"/>
    <n v="0"/>
    <n v="0"/>
    <n v="0"/>
    <n v="0"/>
  </r>
  <r>
    <x v="4"/>
    <x v="16"/>
    <x v="2"/>
    <x v="1"/>
    <n v="0.4"/>
    <n v="321"/>
    <n v="3.21"/>
    <n v="3.2000000000000002E-3"/>
    <n v="1.3600000000000001E-3"/>
    <n v="4.0999999999999999E-4"/>
    <n v="2.3800000000000002E-3"/>
    <n v="9.5899999999999996E-3"/>
    <n v="6.2100000000000002E-3"/>
  </r>
  <r>
    <x v="4"/>
    <x v="16"/>
    <x v="2"/>
    <x v="2"/>
    <n v="0"/>
    <n v="340"/>
    <n v="0"/>
    <n v="0"/>
    <n v="0"/>
    <n v="0"/>
    <n v="0"/>
    <n v="0"/>
    <n v="0"/>
  </r>
  <r>
    <x v="4"/>
    <x v="16"/>
    <x v="2"/>
    <x v="3"/>
    <n v="0"/>
    <n v="340"/>
    <n v="0"/>
    <n v="0"/>
    <n v="0"/>
    <n v="0"/>
    <n v="0"/>
    <n v="0"/>
    <n v="0"/>
  </r>
  <r>
    <x v="4"/>
    <x v="16"/>
    <x v="2"/>
    <x v="4"/>
    <n v="0.05"/>
    <n v="340"/>
    <n v="0"/>
    <n v="4.2999999999999999E-4"/>
    <n v="0"/>
    <n v="6.8000000000000005E-4"/>
    <n v="0"/>
    <n v="1.2999999999999999E-3"/>
    <n v="0"/>
  </r>
  <r>
    <x v="4"/>
    <x v="16"/>
    <x v="2"/>
    <x v="5"/>
    <n v="0"/>
    <n v="340"/>
    <n v="0"/>
    <n v="0"/>
    <n v="0"/>
    <n v="0"/>
    <n v="0"/>
    <n v="0"/>
    <n v="0"/>
  </r>
  <r>
    <x v="4"/>
    <x v="16"/>
    <x v="2"/>
    <x v="6"/>
    <n v="0.05"/>
    <n v="340"/>
    <n v="0"/>
    <n v="3.8999999999999999E-4"/>
    <n v="4.0000000000000003E-5"/>
    <n v="2.0000000000000002E-5"/>
    <n v="2.7E-4"/>
    <n v="1.1800000000000001E-3"/>
    <n v="0"/>
  </r>
  <r>
    <x v="4"/>
    <x v="16"/>
    <x v="2"/>
    <x v="7"/>
    <n v="0"/>
    <n v="340"/>
    <n v="0"/>
    <n v="0"/>
    <n v="0"/>
    <n v="0"/>
    <n v="0"/>
    <n v="0"/>
    <n v="0"/>
  </r>
  <r>
    <x v="4"/>
    <x v="16"/>
    <x v="2"/>
    <x v="8"/>
    <n v="0"/>
    <n v="340"/>
    <n v="0"/>
    <n v="0"/>
    <n v="0"/>
    <n v="0"/>
    <n v="0"/>
    <n v="0"/>
    <n v="0"/>
  </r>
  <r>
    <x v="4"/>
    <x v="16"/>
    <x v="2"/>
    <x v="9"/>
    <n v="0"/>
    <n v="340"/>
    <n v="0"/>
    <n v="0"/>
    <n v="0"/>
    <n v="0"/>
    <n v="0"/>
    <n v="0"/>
    <n v="0"/>
  </r>
  <r>
    <x v="4"/>
    <x v="16"/>
    <x v="2"/>
    <x v="10"/>
    <n v="0.88"/>
    <n v="340"/>
    <n v="0"/>
    <n v="7.2899999999999996E-3"/>
    <n v="3.6600000000000001E-3"/>
    <n v="2.0000000000000001E-4"/>
    <n v="1.6999999999999999E-3"/>
    <n v="2.205E-2"/>
    <n v="0"/>
  </r>
  <r>
    <x v="4"/>
    <x v="16"/>
    <x v="3"/>
    <x v="0"/>
    <n v="0"/>
    <n v="340"/>
    <n v="0"/>
    <n v="0"/>
    <n v="0"/>
    <n v="0"/>
    <n v="0"/>
    <n v="0"/>
    <n v="0"/>
  </r>
  <r>
    <x v="4"/>
    <x v="16"/>
    <x v="3"/>
    <x v="1"/>
    <n v="3.48"/>
    <n v="340"/>
    <n v="0"/>
    <n v="2.8830000000000001E-2"/>
    <n v="1.481E-2"/>
    <n v="1.17E-3"/>
    <n v="1.068E-2"/>
    <n v="8.7069999999999995E-2"/>
    <n v="0"/>
  </r>
  <r>
    <x v="4"/>
    <x v="16"/>
    <x v="3"/>
    <x v="2"/>
    <n v="0"/>
    <n v="340"/>
    <n v="0"/>
    <n v="0"/>
    <n v="0"/>
    <n v="0"/>
    <n v="0"/>
    <n v="0"/>
    <n v="0"/>
  </r>
  <r>
    <x v="4"/>
    <x v="16"/>
    <x v="3"/>
    <x v="3"/>
    <n v="0"/>
    <n v="340"/>
    <n v="0"/>
    <n v="0"/>
    <n v="0"/>
    <n v="0"/>
    <n v="0"/>
    <n v="0"/>
    <n v="0"/>
  </r>
  <r>
    <x v="4"/>
    <x v="16"/>
    <x v="3"/>
    <x v="4"/>
    <n v="0.17"/>
    <n v="340"/>
    <n v="0"/>
    <n v="1.25E-3"/>
    <n v="-2.0000000000000002E-5"/>
    <n v="8.5999999999999998E-4"/>
    <n v="9.8999999999999999E-4"/>
    <n v="3.6900000000000001E-3"/>
    <n v="0"/>
  </r>
  <r>
    <x v="4"/>
    <x v="16"/>
    <x v="3"/>
    <x v="5"/>
    <n v="0"/>
    <n v="340"/>
    <n v="0"/>
    <n v="0"/>
    <n v="0"/>
    <n v="0"/>
    <n v="0"/>
    <n v="0"/>
    <n v="0"/>
  </r>
  <r>
    <x v="4"/>
    <x v="16"/>
    <x v="3"/>
    <x v="6"/>
    <n v="0.24"/>
    <n v="340"/>
    <n v="0"/>
    <n v="1.9400000000000001E-3"/>
    <n v="4.0000000000000003E-5"/>
    <n v="1.1E-4"/>
    <n v="1.6100000000000001E-3"/>
    <n v="5.8599999999999998E-3"/>
    <n v="0"/>
  </r>
  <r>
    <x v="4"/>
    <x v="16"/>
    <x v="3"/>
    <x v="7"/>
    <n v="0"/>
    <n v="340"/>
    <n v="0"/>
    <n v="0"/>
    <n v="0"/>
    <n v="0"/>
    <n v="0"/>
    <n v="0"/>
    <n v="0"/>
  </r>
  <r>
    <x v="4"/>
    <x v="16"/>
    <x v="3"/>
    <x v="8"/>
    <n v="0.01"/>
    <n v="340"/>
    <n v="0"/>
    <n v="8.0000000000000007E-5"/>
    <n v="6.0000000000000002E-5"/>
    <n v="0"/>
    <n v="1.0000000000000001E-5"/>
    <n v="2.4000000000000001E-4"/>
    <n v="0"/>
  </r>
  <r>
    <x v="4"/>
    <x v="16"/>
    <x v="3"/>
    <x v="9"/>
    <n v="0"/>
    <n v="340"/>
    <n v="0"/>
    <n v="0"/>
    <n v="0"/>
    <n v="0"/>
    <n v="0"/>
    <n v="0"/>
    <n v="0"/>
  </r>
  <r>
    <x v="4"/>
    <x v="16"/>
    <x v="3"/>
    <x v="10"/>
    <n v="0.01"/>
    <n v="340"/>
    <n v="0"/>
    <n v="1E-4"/>
    <n v="8.0000000000000007E-5"/>
    <n v="0"/>
    <n v="1.0000000000000001E-5"/>
    <n v="2.9999999999999997E-4"/>
    <n v="0"/>
  </r>
  <r>
    <x v="4"/>
    <x v="16"/>
    <x v="4"/>
    <x v="0"/>
    <n v="0.43"/>
    <n v="340"/>
    <n v="0"/>
    <n v="3.5799999999999998E-3"/>
    <n v="1.9300000000000001E-3"/>
    <n v="9.0000000000000006E-5"/>
    <n v="8.8999999999999995E-4"/>
    <n v="1.0829999999999999E-2"/>
    <n v="0"/>
  </r>
  <r>
    <x v="4"/>
    <x v="16"/>
    <x v="4"/>
    <x v="1"/>
    <n v="0.18"/>
    <n v="340"/>
    <n v="0"/>
    <n v="1.49E-3"/>
    <n v="7.6000000000000004E-4"/>
    <n v="1E-4"/>
    <n v="1E-4"/>
    <n v="4.4900000000000001E-3"/>
    <n v="0"/>
  </r>
  <r>
    <x v="4"/>
    <x v="16"/>
    <x v="4"/>
    <x v="2"/>
    <n v="0"/>
    <n v="340"/>
    <n v="0"/>
    <n v="0"/>
    <n v="0"/>
    <n v="0"/>
    <n v="0"/>
    <n v="0"/>
    <n v="0"/>
  </r>
  <r>
    <x v="4"/>
    <x v="16"/>
    <x v="4"/>
    <x v="3"/>
    <n v="0"/>
    <n v="340"/>
    <n v="0"/>
    <n v="0"/>
    <n v="0"/>
    <n v="0"/>
    <n v="0"/>
    <n v="0"/>
    <n v="0"/>
  </r>
  <r>
    <x v="4"/>
    <x v="16"/>
    <x v="4"/>
    <x v="4"/>
    <n v="0.05"/>
    <n v="340"/>
    <n v="0"/>
    <n v="4.0000000000000002E-4"/>
    <n v="2.0000000000000002E-5"/>
    <n v="4.8000000000000001E-4"/>
    <n v="6.0000000000000002E-5"/>
    <n v="1.1999999999999999E-3"/>
    <n v="0"/>
  </r>
  <r>
    <x v="4"/>
    <x v="16"/>
    <x v="4"/>
    <x v="5"/>
    <n v="0"/>
    <n v="340"/>
    <n v="0"/>
    <n v="0"/>
    <n v="0"/>
    <n v="0"/>
    <n v="0"/>
    <n v="0"/>
    <n v="0"/>
  </r>
  <r>
    <x v="4"/>
    <x v="16"/>
    <x v="4"/>
    <x v="6"/>
    <n v="17.920000000000002"/>
    <n v="340"/>
    <n v="0"/>
    <n v="0.14953"/>
    <n v="8.0999999999999996E-3"/>
    <n v="1.5299999999999999E-3"/>
    <n v="2.358E-2"/>
    <n v="0.45235999999999998"/>
    <n v="0"/>
  </r>
  <r>
    <x v="4"/>
    <x v="16"/>
    <x v="4"/>
    <x v="7"/>
    <n v="0"/>
    <n v="340"/>
    <n v="0"/>
    <n v="0"/>
    <n v="0"/>
    <n v="0"/>
    <n v="0"/>
    <n v="0"/>
    <n v="0"/>
  </r>
  <r>
    <x v="4"/>
    <x v="16"/>
    <x v="4"/>
    <x v="8"/>
    <n v="0.06"/>
    <n v="340"/>
    <n v="0"/>
    <n v="4.8000000000000001E-4"/>
    <n v="2.5000000000000001E-4"/>
    <n v="6.9999999999999994E-5"/>
    <n v="5.0000000000000002E-5"/>
    <n v="1.4499999999999999E-3"/>
    <n v="0"/>
  </r>
  <r>
    <x v="4"/>
    <x v="16"/>
    <x v="4"/>
    <x v="9"/>
    <n v="0"/>
    <n v="340"/>
    <n v="0"/>
    <n v="0"/>
    <n v="0"/>
    <n v="0"/>
    <n v="0"/>
    <n v="0"/>
    <n v="0"/>
  </r>
  <r>
    <x v="4"/>
    <x v="16"/>
    <x v="4"/>
    <x v="10"/>
    <n v="0.31"/>
    <n v="340"/>
    <n v="0"/>
    <n v="2.5699999999999998E-3"/>
    <n v="1.1100000000000001E-3"/>
    <n v="4.0000000000000003E-5"/>
    <n v="3.1E-4"/>
    <n v="7.77E-3"/>
    <n v="0"/>
  </r>
  <r>
    <x v="4"/>
    <x v="16"/>
    <x v="5"/>
    <x v="0"/>
    <n v="0"/>
    <n v="340"/>
    <n v="0"/>
    <n v="0"/>
    <n v="0"/>
    <n v="0"/>
    <n v="0"/>
    <n v="0"/>
    <n v="0"/>
  </r>
  <r>
    <x v="4"/>
    <x v="16"/>
    <x v="5"/>
    <x v="1"/>
    <n v="0.01"/>
    <n v="340"/>
    <n v="0"/>
    <n v="6.9999999999999994E-5"/>
    <n v="3.0000000000000001E-5"/>
    <n v="0"/>
    <n v="1.0000000000000001E-5"/>
    <n v="2.0000000000000001E-4"/>
    <n v="0"/>
  </r>
  <r>
    <x v="4"/>
    <x v="16"/>
    <x v="5"/>
    <x v="2"/>
    <n v="0"/>
    <n v="340"/>
    <n v="0"/>
    <n v="0"/>
    <n v="0"/>
    <n v="0"/>
    <n v="0"/>
    <n v="0"/>
    <n v="0"/>
  </r>
  <r>
    <x v="4"/>
    <x v="16"/>
    <x v="5"/>
    <x v="3"/>
    <n v="0"/>
    <n v="340"/>
    <n v="0"/>
    <n v="0"/>
    <n v="0"/>
    <n v="0"/>
    <n v="0"/>
    <n v="0"/>
    <n v="0"/>
  </r>
  <r>
    <x v="4"/>
    <x v="16"/>
    <x v="5"/>
    <x v="4"/>
    <n v="0"/>
    <n v="340"/>
    <n v="0"/>
    <n v="0"/>
    <n v="0"/>
    <n v="0"/>
    <n v="0"/>
    <n v="0"/>
    <n v="0"/>
  </r>
  <r>
    <x v="4"/>
    <x v="16"/>
    <x v="5"/>
    <x v="5"/>
    <n v="0"/>
    <n v="340"/>
    <n v="0"/>
    <n v="0"/>
    <n v="0"/>
    <n v="0"/>
    <n v="0"/>
    <n v="0"/>
    <n v="0"/>
  </r>
  <r>
    <x v="4"/>
    <x v="16"/>
    <x v="5"/>
    <x v="6"/>
    <n v="0"/>
    <n v="340"/>
    <n v="0"/>
    <n v="0"/>
    <n v="0"/>
    <n v="0"/>
    <n v="0"/>
    <n v="0"/>
    <n v="0"/>
  </r>
  <r>
    <x v="4"/>
    <x v="16"/>
    <x v="5"/>
    <x v="7"/>
    <n v="0"/>
    <n v="340"/>
    <n v="0"/>
    <n v="0"/>
    <n v="0"/>
    <n v="0"/>
    <n v="0"/>
    <n v="0"/>
    <n v="0"/>
  </r>
  <r>
    <x v="4"/>
    <x v="16"/>
    <x v="5"/>
    <x v="8"/>
    <n v="0"/>
    <n v="340"/>
    <n v="0"/>
    <n v="0"/>
    <n v="0"/>
    <n v="0"/>
    <n v="0"/>
    <n v="0"/>
    <n v="0"/>
  </r>
  <r>
    <x v="4"/>
    <x v="16"/>
    <x v="5"/>
    <x v="9"/>
    <n v="0"/>
    <n v="340"/>
    <n v="0"/>
    <n v="0"/>
    <n v="0"/>
    <n v="0"/>
    <n v="0"/>
    <n v="0"/>
    <n v="0"/>
  </r>
  <r>
    <x v="4"/>
    <x v="16"/>
    <x v="5"/>
    <x v="10"/>
    <n v="0"/>
    <n v="340"/>
    <n v="0"/>
    <n v="0"/>
    <n v="0"/>
    <n v="0"/>
    <n v="0"/>
    <n v="0"/>
    <n v="0"/>
  </r>
  <r>
    <x v="4"/>
    <x v="16"/>
    <x v="6"/>
    <x v="0"/>
    <n v="0"/>
    <n v="340"/>
    <n v="0"/>
    <n v="0"/>
    <n v="0"/>
    <n v="0"/>
    <n v="0"/>
    <n v="0"/>
    <n v="0"/>
  </r>
  <r>
    <x v="4"/>
    <x v="16"/>
    <x v="6"/>
    <x v="1"/>
    <n v="0.02"/>
    <n v="340"/>
    <n v="0"/>
    <n v="1.9000000000000001E-4"/>
    <n v="1.2E-4"/>
    <n v="1.0000000000000001E-5"/>
    <n v="1.0000000000000001E-5"/>
    <n v="5.5999999999999995E-4"/>
    <n v="0"/>
  </r>
  <r>
    <x v="4"/>
    <x v="16"/>
    <x v="6"/>
    <x v="2"/>
    <n v="0"/>
    <n v="340"/>
    <n v="0"/>
    <n v="0"/>
    <n v="0"/>
    <n v="0"/>
    <n v="0"/>
    <n v="0"/>
    <n v="0"/>
  </r>
  <r>
    <x v="4"/>
    <x v="16"/>
    <x v="6"/>
    <x v="3"/>
    <n v="0"/>
    <n v="340"/>
    <n v="0"/>
    <n v="0"/>
    <n v="0"/>
    <n v="0"/>
    <n v="0"/>
    <n v="0"/>
    <n v="0"/>
  </r>
  <r>
    <x v="4"/>
    <x v="16"/>
    <x v="6"/>
    <x v="4"/>
    <n v="0.06"/>
    <n v="340"/>
    <n v="0"/>
    <n v="5.2999999999999998E-4"/>
    <n v="0"/>
    <n v="5.6999999999999998E-4"/>
    <n v="1.6000000000000001E-4"/>
    <n v="1.6000000000000001E-3"/>
    <n v="0"/>
  </r>
  <r>
    <x v="4"/>
    <x v="16"/>
    <x v="6"/>
    <x v="5"/>
    <n v="0"/>
    <n v="340"/>
    <n v="0"/>
    <n v="0"/>
    <n v="0"/>
    <n v="0"/>
    <n v="0"/>
    <n v="0"/>
    <n v="0"/>
  </r>
  <r>
    <x v="4"/>
    <x v="16"/>
    <x v="6"/>
    <x v="6"/>
    <n v="0.17"/>
    <n v="340"/>
    <n v="0"/>
    <n v="1.3799999999999999E-3"/>
    <n v="0"/>
    <n v="6.0000000000000002E-5"/>
    <n v="5.6999999999999998E-4"/>
    <n v="4.1700000000000001E-3"/>
    <n v="0"/>
  </r>
  <r>
    <x v="4"/>
    <x v="16"/>
    <x v="6"/>
    <x v="7"/>
    <n v="0"/>
    <n v="340"/>
    <n v="0"/>
    <n v="0"/>
    <n v="0"/>
    <n v="0"/>
    <n v="0"/>
    <n v="0"/>
    <n v="0"/>
  </r>
  <r>
    <x v="4"/>
    <x v="16"/>
    <x v="6"/>
    <x v="8"/>
    <n v="0.06"/>
    <n v="340"/>
    <n v="0"/>
    <n v="5.1000000000000004E-4"/>
    <n v="2.7999999999999998E-4"/>
    <n v="5.0000000000000002E-5"/>
    <n v="6.0000000000000002E-5"/>
    <n v="1.5299999999999999E-3"/>
    <n v="0"/>
  </r>
  <r>
    <x v="4"/>
    <x v="16"/>
    <x v="6"/>
    <x v="9"/>
    <n v="0"/>
    <n v="340"/>
    <n v="0"/>
    <n v="0"/>
    <n v="0"/>
    <n v="0"/>
    <n v="0"/>
    <n v="0"/>
    <n v="0"/>
  </r>
  <r>
    <x v="4"/>
    <x v="16"/>
    <x v="6"/>
    <x v="10"/>
    <n v="0"/>
    <n v="340"/>
    <n v="0"/>
    <n v="0"/>
    <n v="0"/>
    <n v="0"/>
    <n v="0"/>
    <n v="0"/>
    <n v="0"/>
  </r>
  <r>
    <x v="4"/>
    <x v="16"/>
    <x v="7"/>
    <x v="0"/>
    <n v="0"/>
    <n v="340"/>
    <n v="0"/>
    <n v="0"/>
    <n v="0"/>
    <n v="0"/>
    <n v="0"/>
    <n v="0"/>
    <n v="0"/>
  </r>
  <r>
    <x v="4"/>
    <x v="16"/>
    <x v="7"/>
    <x v="1"/>
    <n v="0"/>
    <n v="340"/>
    <n v="0"/>
    <n v="1.0000000000000001E-5"/>
    <n v="0"/>
    <n v="0"/>
    <n v="0"/>
    <n v="2.0000000000000002E-5"/>
    <n v="0"/>
  </r>
  <r>
    <x v="4"/>
    <x v="16"/>
    <x v="7"/>
    <x v="2"/>
    <n v="0"/>
    <n v="340"/>
    <n v="0"/>
    <n v="0"/>
    <n v="0"/>
    <n v="0"/>
    <n v="0"/>
    <n v="0"/>
    <n v="0"/>
  </r>
  <r>
    <x v="4"/>
    <x v="16"/>
    <x v="7"/>
    <x v="3"/>
    <n v="0"/>
    <n v="340"/>
    <n v="0"/>
    <n v="0"/>
    <n v="0"/>
    <n v="0"/>
    <n v="0"/>
    <n v="0"/>
    <n v="0"/>
  </r>
  <r>
    <x v="4"/>
    <x v="16"/>
    <x v="7"/>
    <x v="4"/>
    <n v="0"/>
    <n v="340"/>
    <n v="0"/>
    <n v="0"/>
    <n v="0"/>
    <n v="0"/>
    <n v="0"/>
    <n v="0"/>
    <n v="0"/>
  </r>
  <r>
    <x v="4"/>
    <x v="16"/>
    <x v="7"/>
    <x v="5"/>
    <n v="0"/>
    <n v="340"/>
    <n v="0"/>
    <n v="0"/>
    <n v="0"/>
    <n v="0"/>
    <n v="0"/>
    <n v="0"/>
    <n v="0"/>
  </r>
  <r>
    <x v="4"/>
    <x v="16"/>
    <x v="7"/>
    <x v="6"/>
    <n v="0.01"/>
    <n v="340"/>
    <n v="0"/>
    <n v="6.9999999999999994E-5"/>
    <n v="1.0000000000000001E-5"/>
    <n v="1.0000000000000001E-5"/>
    <n v="6.0000000000000002E-5"/>
    <n v="2.0000000000000001E-4"/>
    <n v="0"/>
  </r>
  <r>
    <x v="4"/>
    <x v="16"/>
    <x v="7"/>
    <x v="7"/>
    <n v="0"/>
    <n v="340"/>
    <n v="0"/>
    <n v="0"/>
    <n v="0"/>
    <n v="0"/>
    <n v="0"/>
    <n v="0"/>
    <n v="0"/>
  </r>
  <r>
    <x v="4"/>
    <x v="16"/>
    <x v="7"/>
    <x v="8"/>
    <n v="0"/>
    <n v="340"/>
    <n v="0"/>
    <n v="0"/>
    <n v="0"/>
    <n v="0"/>
    <n v="0"/>
    <n v="0"/>
    <n v="0"/>
  </r>
  <r>
    <x v="4"/>
    <x v="16"/>
    <x v="7"/>
    <x v="9"/>
    <n v="0"/>
    <n v="340"/>
    <n v="0"/>
    <n v="0"/>
    <n v="0"/>
    <n v="0"/>
    <n v="0"/>
    <n v="0"/>
    <n v="0"/>
  </r>
  <r>
    <x v="4"/>
    <x v="16"/>
    <x v="7"/>
    <x v="10"/>
    <n v="0"/>
    <n v="340"/>
    <n v="0"/>
    <n v="0"/>
    <n v="0"/>
    <n v="0"/>
    <n v="0"/>
    <n v="0"/>
    <n v="0"/>
  </r>
  <r>
    <x v="4"/>
    <x v="16"/>
    <x v="8"/>
    <x v="0"/>
    <n v="0.02"/>
    <n v="340"/>
    <n v="3.4"/>
    <n v="1.7000000000000001E-4"/>
    <n v="0"/>
    <n v="1E-4"/>
    <n v="8.0000000000000007E-5"/>
    <n v="5.1000000000000004E-4"/>
    <n v="6.5799999999999999E-3"/>
  </r>
  <r>
    <x v="4"/>
    <x v="16"/>
    <x v="8"/>
    <x v="1"/>
    <n v="2.36"/>
    <n v="340"/>
    <n v="0"/>
    <n v="1.9560000000000001E-2"/>
    <n v="1.6570000000000001E-2"/>
    <n v="4.2000000000000002E-4"/>
    <n v="1.49E-3"/>
    <n v="5.9180000000000003E-2"/>
    <n v="0"/>
  </r>
  <r>
    <x v="4"/>
    <x v="16"/>
    <x v="8"/>
    <x v="2"/>
    <n v="0"/>
    <n v="340"/>
    <n v="0"/>
    <n v="0"/>
    <n v="0"/>
    <n v="0"/>
    <n v="0"/>
    <n v="0"/>
    <n v="0"/>
  </r>
  <r>
    <x v="4"/>
    <x v="16"/>
    <x v="8"/>
    <x v="3"/>
    <n v="0"/>
    <n v="340"/>
    <n v="0"/>
    <n v="0"/>
    <n v="0"/>
    <n v="0"/>
    <n v="0"/>
    <n v="0"/>
    <n v="0"/>
  </r>
  <r>
    <x v="4"/>
    <x v="16"/>
    <x v="8"/>
    <x v="4"/>
    <n v="0.14000000000000001"/>
    <n v="330"/>
    <n v="13.2"/>
    <n v="1.1800000000000001E-3"/>
    <n v="0"/>
    <n v="1.4E-3"/>
    <n v="3.3E-4"/>
    <n v="3.5799999999999998E-3"/>
    <n v="2.5530000000000001E-2"/>
  </r>
  <r>
    <x v="4"/>
    <x v="16"/>
    <x v="8"/>
    <x v="5"/>
    <n v="7.0000000000000007E-2"/>
    <n v="300"/>
    <n v="6"/>
    <n v="5.1999999999999995E-4"/>
    <n v="0"/>
    <n v="7.2999999999999996E-4"/>
    <n v="1E-4"/>
    <n v="1.58E-3"/>
    <n v="1.1599999999999999E-2"/>
  </r>
  <r>
    <x v="4"/>
    <x v="16"/>
    <x v="8"/>
    <x v="6"/>
    <n v="0.34"/>
    <n v="320"/>
    <n v="12.8"/>
    <n v="2.6900000000000001E-3"/>
    <n v="0"/>
    <n v="4.6000000000000001E-4"/>
    <n v="1.23E-3"/>
    <n v="8.1499999999999993E-3"/>
    <n v="2.4760000000000001E-2"/>
  </r>
  <r>
    <x v="4"/>
    <x v="16"/>
    <x v="8"/>
    <x v="7"/>
    <n v="0"/>
    <n v="340"/>
    <n v="0"/>
    <n v="0"/>
    <n v="0"/>
    <n v="0"/>
    <n v="0"/>
    <n v="0"/>
    <n v="0"/>
  </r>
  <r>
    <x v="4"/>
    <x v="16"/>
    <x v="8"/>
    <x v="8"/>
    <n v="0.09"/>
    <n v="326.67"/>
    <n v="9.8000000000000007"/>
    <n v="6.9999999999999999E-4"/>
    <n v="2.0000000000000002E-5"/>
    <n v="1.7000000000000001E-4"/>
    <n v="2.5999999999999998E-4"/>
    <n v="2.1199999999999999E-3"/>
    <n v="1.8950000000000002E-2"/>
  </r>
  <r>
    <x v="4"/>
    <x v="16"/>
    <x v="8"/>
    <x v="9"/>
    <n v="0"/>
    <n v="340"/>
    <n v="0"/>
    <n v="0"/>
    <n v="0"/>
    <n v="0"/>
    <n v="0"/>
    <n v="0"/>
    <n v="0"/>
  </r>
  <r>
    <x v="4"/>
    <x v="16"/>
    <x v="8"/>
    <x v="10"/>
    <n v="1.45"/>
    <n v="340"/>
    <n v="0"/>
    <n v="1.2019999999999999E-2"/>
    <n v="6.3899999999999998E-3"/>
    <n v="1.8000000000000001E-4"/>
    <n v="9.5E-4"/>
    <n v="3.635E-2"/>
    <n v="0"/>
  </r>
  <r>
    <x v="4"/>
    <x v="17"/>
    <x v="0"/>
    <x v="0"/>
    <n v="0"/>
    <n v="340"/>
    <n v="0"/>
    <n v="0"/>
    <n v="0"/>
    <n v="0"/>
    <n v="0"/>
    <n v="0"/>
    <n v="0"/>
  </r>
  <r>
    <x v="4"/>
    <x v="17"/>
    <x v="0"/>
    <x v="1"/>
    <n v="13.69"/>
    <n v="340"/>
    <n v="0"/>
    <n v="0.11354"/>
    <n v="5.636E-2"/>
    <n v="8.3899999999999999E-3"/>
    <n v="1.3849999999999999E-2"/>
    <n v="0.34305999999999998"/>
    <n v="0"/>
  </r>
  <r>
    <x v="4"/>
    <x v="17"/>
    <x v="0"/>
    <x v="2"/>
    <n v="0"/>
    <n v="340"/>
    <n v="0"/>
    <n v="0"/>
    <n v="0"/>
    <n v="0"/>
    <n v="0"/>
    <n v="0"/>
    <n v="0"/>
  </r>
  <r>
    <x v="4"/>
    <x v="17"/>
    <x v="0"/>
    <x v="3"/>
    <n v="0"/>
    <n v="340"/>
    <n v="0"/>
    <n v="0"/>
    <n v="0"/>
    <n v="0"/>
    <n v="0"/>
    <n v="0"/>
    <n v="0"/>
  </r>
  <r>
    <x v="4"/>
    <x v="17"/>
    <x v="0"/>
    <x v="4"/>
    <n v="11.33"/>
    <n v="340"/>
    <n v="0"/>
    <n v="9.3149999999999997E-2"/>
    <n v="0"/>
    <n v="1.9189999999999999E-2"/>
    <n v="6.3619999999999996E-2"/>
    <n v="0.28101999999999999"/>
    <n v="0"/>
  </r>
  <r>
    <x v="4"/>
    <x v="17"/>
    <x v="0"/>
    <x v="5"/>
    <n v="0"/>
    <n v="340"/>
    <n v="0"/>
    <n v="0"/>
    <n v="0"/>
    <n v="0"/>
    <n v="0"/>
    <n v="0"/>
    <n v="0"/>
  </r>
  <r>
    <x v="4"/>
    <x v="17"/>
    <x v="0"/>
    <x v="6"/>
    <n v="0"/>
    <n v="340"/>
    <n v="0"/>
    <n v="0"/>
    <n v="0"/>
    <n v="0"/>
    <n v="0"/>
    <n v="0"/>
    <n v="0"/>
  </r>
  <r>
    <x v="4"/>
    <x v="17"/>
    <x v="0"/>
    <x v="7"/>
    <n v="0"/>
    <n v="340"/>
    <n v="0"/>
    <n v="0"/>
    <n v="0"/>
    <n v="0"/>
    <n v="0"/>
    <n v="0"/>
    <n v="0"/>
  </r>
  <r>
    <x v="4"/>
    <x v="17"/>
    <x v="0"/>
    <x v="8"/>
    <n v="0"/>
    <n v="340"/>
    <n v="0"/>
    <n v="0"/>
    <n v="0"/>
    <n v="0"/>
    <n v="0"/>
    <n v="0"/>
    <n v="0"/>
  </r>
  <r>
    <x v="4"/>
    <x v="17"/>
    <x v="0"/>
    <x v="9"/>
    <n v="0"/>
    <n v="340"/>
    <n v="0"/>
    <n v="0"/>
    <n v="0"/>
    <n v="0"/>
    <n v="0"/>
    <n v="0"/>
    <n v="0"/>
  </r>
  <r>
    <x v="4"/>
    <x v="17"/>
    <x v="0"/>
    <x v="10"/>
    <n v="9.11"/>
    <n v="340"/>
    <n v="0"/>
    <n v="7.4319999999999997E-2"/>
    <n v="4.4310000000000002E-2"/>
    <n v="6.0999999999999997E-4"/>
    <n v="1.289E-2"/>
    <n v="0.22367000000000001"/>
    <n v="0"/>
  </r>
  <r>
    <x v="4"/>
    <x v="17"/>
    <x v="1"/>
    <x v="0"/>
    <n v="0.01"/>
    <n v="340"/>
    <n v="3.4"/>
    <n v="8.0000000000000007E-5"/>
    <n v="0"/>
    <n v="1.0000000000000001E-5"/>
    <n v="1.1E-4"/>
    <n v="2.5999999999999998E-4"/>
    <n v="6.5599999999999999E-3"/>
  </r>
  <r>
    <x v="4"/>
    <x v="17"/>
    <x v="1"/>
    <x v="1"/>
    <n v="4.0599999999999996"/>
    <n v="329"/>
    <n v="13.160030000000001"/>
    <n v="3.3320000000000002E-2"/>
    <n v="1.525E-2"/>
    <n v="3.4299999999999999E-3"/>
    <n v="2.0389999999999998E-2"/>
    <n v="0.10052999999999999"/>
    <n v="2.5389999999999999E-2"/>
  </r>
  <r>
    <x v="4"/>
    <x v="17"/>
    <x v="1"/>
    <x v="2"/>
    <n v="7.0000000000000007E-2"/>
    <n v="300"/>
    <n v="6"/>
    <n v="5.1999999999999995E-4"/>
    <n v="0"/>
    <n v="3.0000000000000001E-5"/>
    <n v="4.4999999999999999E-4"/>
    <n v="1.58E-3"/>
    <n v="1.157E-2"/>
  </r>
  <r>
    <x v="4"/>
    <x v="17"/>
    <x v="1"/>
    <x v="3"/>
    <n v="0"/>
    <n v="340"/>
    <n v="0"/>
    <n v="0"/>
    <n v="0"/>
    <n v="0"/>
    <n v="0"/>
    <n v="0"/>
    <n v="0"/>
  </r>
  <r>
    <x v="4"/>
    <x v="17"/>
    <x v="1"/>
    <x v="4"/>
    <n v="2.4300000000000002"/>
    <n v="326.67"/>
    <n v="9.7999899999999993"/>
    <n v="2.0199999999999999E-2"/>
    <n v="3.2000000000000003E-4"/>
    <n v="2.478E-2"/>
    <n v="6.8599999999999998E-3"/>
    <n v="6.1060000000000003E-2"/>
    <n v="1.89E-2"/>
  </r>
  <r>
    <x v="4"/>
    <x v="17"/>
    <x v="1"/>
    <x v="5"/>
    <n v="18.579999999999998"/>
    <n v="340"/>
    <n v="10.200200000000001"/>
    <n v="0.15482000000000001"/>
    <n v="6.0589999999999998E-2"/>
    <n v="8.097E-2"/>
    <n v="2.7490000000000001E-2"/>
    <n v="0.46754000000000001"/>
    <n v="1.968E-2"/>
  </r>
  <r>
    <x v="4"/>
    <x v="17"/>
    <x v="1"/>
    <x v="6"/>
    <n v="0.35"/>
    <n v="335.56"/>
    <n v="30.2"/>
    <n v="2.9099999999999998E-3"/>
    <n v="0"/>
    <n v="1.1199999999999999E-3"/>
    <n v="2.64E-3"/>
    <n v="8.8199999999999997E-3"/>
    <n v="5.8259999999999999E-2"/>
  </r>
  <r>
    <x v="4"/>
    <x v="17"/>
    <x v="1"/>
    <x v="7"/>
    <n v="0"/>
    <n v="340"/>
    <n v="0"/>
    <n v="0"/>
    <n v="0"/>
    <n v="0"/>
    <n v="0"/>
    <n v="0"/>
    <n v="0"/>
  </r>
  <r>
    <x v="4"/>
    <x v="17"/>
    <x v="1"/>
    <x v="8"/>
    <n v="7.32"/>
    <n v="307.27"/>
    <n v="33.800049999999999"/>
    <n v="6.1080000000000002E-2"/>
    <n v="2.8670000000000001E-2"/>
    <n v="2.6069999999999999E-2"/>
    <n v="1.519E-2"/>
    <n v="0.18486"/>
    <n v="6.5199999999999994E-2"/>
  </r>
  <r>
    <x v="4"/>
    <x v="17"/>
    <x v="1"/>
    <x v="9"/>
    <n v="0"/>
    <n v="340"/>
    <n v="0"/>
    <n v="0"/>
    <n v="0"/>
    <n v="0"/>
    <n v="0"/>
    <n v="0"/>
    <n v="0"/>
  </r>
  <r>
    <x v="4"/>
    <x v="17"/>
    <x v="1"/>
    <x v="10"/>
    <n v="0.83"/>
    <n v="340"/>
    <n v="0"/>
    <n v="6.8900000000000003E-3"/>
    <n v="3.62E-3"/>
    <n v="2.2000000000000001E-4"/>
    <n v="1.75E-3"/>
    <n v="2.0840000000000001E-2"/>
    <n v="0"/>
  </r>
  <r>
    <x v="4"/>
    <x v="17"/>
    <x v="2"/>
    <x v="0"/>
    <n v="0"/>
    <n v="340"/>
    <n v="0"/>
    <n v="0"/>
    <n v="0"/>
    <n v="0"/>
    <n v="0"/>
    <n v="0"/>
    <n v="0"/>
  </r>
  <r>
    <x v="4"/>
    <x v="17"/>
    <x v="2"/>
    <x v="1"/>
    <n v="0.41"/>
    <n v="321"/>
    <n v="3.21001"/>
    <n v="3.2699999999999999E-3"/>
    <n v="1.3600000000000001E-3"/>
    <n v="4.2999999999999999E-4"/>
    <n v="2.48E-3"/>
    <n v="9.8300000000000002E-3"/>
    <n v="6.1900000000000002E-3"/>
  </r>
  <r>
    <x v="4"/>
    <x v="17"/>
    <x v="2"/>
    <x v="2"/>
    <n v="0"/>
    <n v="340"/>
    <n v="0"/>
    <n v="0"/>
    <n v="0"/>
    <n v="0"/>
    <n v="0"/>
    <n v="0"/>
    <n v="0"/>
  </r>
  <r>
    <x v="4"/>
    <x v="17"/>
    <x v="2"/>
    <x v="3"/>
    <n v="0"/>
    <n v="340"/>
    <n v="0"/>
    <n v="0"/>
    <n v="0"/>
    <n v="0"/>
    <n v="0"/>
    <n v="0"/>
    <n v="0"/>
  </r>
  <r>
    <x v="4"/>
    <x v="17"/>
    <x v="2"/>
    <x v="4"/>
    <n v="0.05"/>
    <n v="340"/>
    <n v="0"/>
    <n v="4.2999999999999999E-4"/>
    <n v="0"/>
    <n v="6.8000000000000005E-4"/>
    <n v="0"/>
    <n v="1.2999999999999999E-3"/>
    <n v="0"/>
  </r>
  <r>
    <x v="4"/>
    <x v="17"/>
    <x v="2"/>
    <x v="5"/>
    <n v="0"/>
    <n v="340"/>
    <n v="0"/>
    <n v="0"/>
    <n v="0"/>
    <n v="0"/>
    <n v="0"/>
    <n v="0"/>
    <n v="0"/>
  </r>
  <r>
    <x v="4"/>
    <x v="17"/>
    <x v="2"/>
    <x v="6"/>
    <n v="0.05"/>
    <n v="340"/>
    <n v="0"/>
    <n v="3.8999999999999999E-4"/>
    <n v="4.0000000000000003E-5"/>
    <n v="2.0000000000000002E-5"/>
    <n v="2.7E-4"/>
    <n v="1.1800000000000001E-3"/>
    <n v="0"/>
  </r>
  <r>
    <x v="4"/>
    <x v="17"/>
    <x v="2"/>
    <x v="7"/>
    <n v="0"/>
    <n v="340"/>
    <n v="0"/>
    <n v="0"/>
    <n v="0"/>
    <n v="0"/>
    <n v="0"/>
    <n v="0"/>
    <n v="0"/>
  </r>
  <r>
    <x v="4"/>
    <x v="17"/>
    <x v="2"/>
    <x v="8"/>
    <n v="0"/>
    <n v="340"/>
    <n v="0"/>
    <n v="0"/>
    <n v="0"/>
    <n v="0"/>
    <n v="0"/>
    <n v="0"/>
    <n v="0"/>
  </r>
  <r>
    <x v="4"/>
    <x v="17"/>
    <x v="2"/>
    <x v="9"/>
    <n v="0"/>
    <n v="340"/>
    <n v="0"/>
    <n v="0"/>
    <n v="0"/>
    <n v="0"/>
    <n v="0"/>
    <n v="0"/>
    <n v="0"/>
  </r>
  <r>
    <x v="4"/>
    <x v="17"/>
    <x v="2"/>
    <x v="10"/>
    <n v="0.88"/>
    <n v="340"/>
    <n v="0"/>
    <n v="7.2899999999999996E-3"/>
    <n v="3.6600000000000001E-3"/>
    <n v="2.0000000000000001E-4"/>
    <n v="1.6999999999999999E-3"/>
    <n v="2.205E-2"/>
    <n v="0"/>
  </r>
  <r>
    <x v="4"/>
    <x v="17"/>
    <x v="3"/>
    <x v="0"/>
    <n v="0"/>
    <n v="340"/>
    <n v="0"/>
    <n v="0"/>
    <n v="0"/>
    <n v="0"/>
    <n v="0"/>
    <n v="0"/>
    <n v="0"/>
  </r>
  <r>
    <x v="4"/>
    <x v="17"/>
    <x v="3"/>
    <x v="1"/>
    <n v="3.48"/>
    <n v="340"/>
    <n v="0"/>
    <n v="2.8830000000000001E-2"/>
    <n v="1.481E-2"/>
    <n v="1.17E-3"/>
    <n v="1.068E-2"/>
    <n v="8.7069999999999995E-2"/>
    <n v="0"/>
  </r>
  <r>
    <x v="4"/>
    <x v="17"/>
    <x v="3"/>
    <x v="2"/>
    <n v="0"/>
    <n v="340"/>
    <n v="0"/>
    <n v="0"/>
    <n v="0"/>
    <n v="0"/>
    <n v="0"/>
    <n v="0"/>
    <n v="0"/>
  </r>
  <r>
    <x v="4"/>
    <x v="17"/>
    <x v="3"/>
    <x v="3"/>
    <n v="0"/>
    <n v="340"/>
    <n v="0"/>
    <n v="0"/>
    <n v="0"/>
    <n v="0"/>
    <n v="0"/>
    <n v="0"/>
    <n v="0"/>
  </r>
  <r>
    <x v="4"/>
    <x v="17"/>
    <x v="3"/>
    <x v="4"/>
    <n v="0.17"/>
    <n v="340"/>
    <n v="0"/>
    <n v="1.25E-3"/>
    <n v="-2.0000000000000002E-5"/>
    <n v="8.5999999999999998E-4"/>
    <n v="9.8999999999999999E-4"/>
    <n v="3.6900000000000001E-3"/>
    <n v="0"/>
  </r>
  <r>
    <x v="4"/>
    <x v="17"/>
    <x v="3"/>
    <x v="5"/>
    <n v="0"/>
    <n v="340"/>
    <n v="0"/>
    <n v="0"/>
    <n v="0"/>
    <n v="0"/>
    <n v="0"/>
    <n v="0"/>
    <n v="0"/>
  </r>
  <r>
    <x v="4"/>
    <x v="17"/>
    <x v="3"/>
    <x v="6"/>
    <n v="0.24"/>
    <n v="340"/>
    <n v="0"/>
    <n v="1.9400000000000001E-3"/>
    <n v="4.0000000000000003E-5"/>
    <n v="1.1E-4"/>
    <n v="1.6100000000000001E-3"/>
    <n v="5.8599999999999998E-3"/>
    <n v="0"/>
  </r>
  <r>
    <x v="4"/>
    <x v="17"/>
    <x v="3"/>
    <x v="7"/>
    <n v="0"/>
    <n v="340"/>
    <n v="0"/>
    <n v="0"/>
    <n v="0"/>
    <n v="0"/>
    <n v="0"/>
    <n v="0"/>
    <n v="0"/>
  </r>
  <r>
    <x v="4"/>
    <x v="17"/>
    <x v="3"/>
    <x v="8"/>
    <n v="0.01"/>
    <n v="340"/>
    <n v="0"/>
    <n v="8.0000000000000007E-5"/>
    <n v="6.0000000000000002E-5"/>
    <n v="0"/>
    <n v="1.0000000000000001E-5"/>
    <n v="2.4000000000000001E-4"/>
    <n v="0"/>
  </r>
  <r>
    <x v="4"/>
    <x v="17"/>
    <x v="3"/>
    <x v="9"/>
    <n v="0"/>
    <n v="340"/>
    <n v="0"/>
    <n v="0"/>
    <n v="0"/>
    <n v="0"/>
    <n v="0"/>
    <n v="0"/>
    <n v="0"/>
  </r>
  <r>
    <x v="4"/>
    <x v="17"/>
    <x v="3"/>
    <x v="10"/>
    <n v="0.01"/>
    <n v="340"/>
    <n v="0"/>
    <n v="1E-4"/>
    <n v="8.0000000000000007E-5"/>
    <n v="0"/>
    <n v="1.0000000000000001E-5"/>
    <n v="2.9999999999999997E-4"/>
    <n v="0"/>
  </r>
  <r>
    <x v="4"/>
    <x v="17"/>
    <x v="4"/>
    <x v="0"/>
    <n v="0.43"/>
    <n v="340"/>
    <n v="0"/>
    <n v="3.5799999999999998E-3"/>
    <n v="1.9300000000000001E-3"/>
    <n v="9.0000000000000006E-5"/>
    <n v="8.8999999999999995E-4"/>
    <n v="1.0829999999999999E-2"/>
    <n v="0"/>
  </r>
  <r>
    <x v="4"/>
    <x v="17"/>
    <x v="4"/>
    <x v="1"/>
    <n v="0.18"/>
    <n v="340"/>
    <n v="0"/>
    <n v="1.49E-3"/>
    <n v="7.6000000000000004E-4"/>
    <n v="1E-4"/>
    <n v="1E-4"/>
    <n v="4.4900000000000001E-3"/>
    <n v="0"/>
  </r>
  <r>
    <x v="4"/>
    <x v="17"/>
    <x v="4"/>
    <x v="2"/>
    <n v="0"/>
    <n v="340"/>
    <n v="0"/>
    <n v="0"/>
    <n v="0"/>
    <n v="0"/>
    <n v="0"/>
    <n v="0"/>
    <n v="0"/>
  </r>
  <r>
    <x v="4"/>
    <x v="17"/>
    <x v="4"/>
    <x v="3"/>
    <n v="0"/>
    <n v="340"/>
    <n v="0"/>
    <n v="0"/>
    <n v="0"/>
    <n v="0"/>
    <n v="0"/>
    <n v="0"/>
    <n v="0"/>
  </r>
  <r>
    <x v="4"/>
    <x v="17"/>
    <x v="4"/>
    <x v="4"/>
    <n v="0.05"/>
    <n v="340"/>
    <n v="0"/>
    <n v="4.0000000000000002E-4"/>
    <n v="2.0000000000000002E-5"/>
    <n v="4.8000000000000001E-4"/>
    <n v="6.0000000000000002E-5"/>
    <n v="1.1999999999999999E-3"/>
    <n v="0"/>
  </r>
  <r>
    <x v="4"/>
    <x v="17"/>
    <x v="4"/>
    <x v="5"/>
    <n v="0"/>
    <n v="340"/>
    <n v="0"/>
    <n v="0"/>
    <n v="0"/>
    <n v="0"/>
    <n v="0"/>
    <n v="0"/>
    <n v="0"/>
  </r>
  <r>
    <x v="4"/>
    <x v="17"/>
    <x v="4"/>
    <x v="6"/>
    <n v="17.920000000000002"/>
    <n v="340"/>
    <n v="0"/>
    <n v="0.14953"/>
    <n v="8.0999999999999996E-3"/>
    <n v="1.5299999999999999E-3"/>
    <n v="2.358E-2"/>
    <n v="0.45235999999999998"/>
    <n v="0"/>
  </r>
  <r>
    <x v="4"/>
    <x v="17"/>
    <x v="4"/>
    <x v="7"/>
    <n v="0"/>
    <n v="340"/>
    <n v="0"/>
    <n v="0"/>
    <n v="0"/>
    <n v="0"/>
    <n v="0"/>
    <n v="0"/>
    <n v="0"/>
  </r>
  <r>
    <x v="4"/>
    <x v="17"/>
    <x v="4"/>
    <x v="8"/>
    <n v="0.06"/>
    <n v="340"/>
    <n v="0"/>
    <n v="4.8000000000000001E-4"/>
    <n v="2.5000000000000001E-4"/>
    <n v="6.9999999999999994E-5"/>
    <n v="5.0000000000000002E-5"/>
    <n v="1.4499999999999999E-3"/>
    <n v="0"/>
  </r>
  <r>
    <x v="4"/>
    <x v="17"/>
    <x v="4"/>
    <x v="9"/>
    <n v="0"/>
    <n v="340"/>
    <n v="0"/>
    <n v="0"/>
    <n v="0"/>
    <n v="0"/>
    <n v="0"/>
    <n v="0"/>
    <n v="0"/>
  </r>
  <r>
    <x v="4"/>
    <x v="17"/>
    <x v="4"/>
    <x v="10"/>
    <n v="0.31"/>
    <n v="340"/>
    <n v="0"/>
    <n v="2.5699999999999998E-3"/>
    <n v="1.1100000000000001E-3"/>
    <n v="4.0000000000000003E-5"/>
    <n v="3.1E-4"/>
    <n v="7.77E-3"/>
    <n v="0"/>
  </r>
  <r>
    <x v="4"/>
    <x v="17"/>
    <x v="5"/>
    <x v="0"/>
    <n v="0"/>
    <n v="340"/>
    <n v="0"/>
    <n v="0"/>
    <n v="0"/>
    <n v="0"/>
    <n v="0"/>
    <n v="0"/>
    <n v="0"/>
  </r>
  <r>
    <x v="4"/>
    <x v="17"/>
    <x v="5"/>
    <x v="1"/>
    <n v="0.01"/>
    <n v="340"/>
    <n v="0"/>
    <n v="6.9999999999999994E-5"/>
    <n v="3.0000000000000001E-5"/>
    <n v="0"/>
    <n v="1.0000000000000001E-5"/>
    <n v="2.0000000000000001E-4"/>
    <n v="0"/>
  </r>
  <r>
    <x v="4"/>
    <x v="17"/>
    <x v="5"/>
    <x v="2"/>
    <n v="0"/>
    <n v="340"/>
    <n v="0"/>
    <n v="0"/>
    <n v="0"/>
    <n v="0"/>
    <n v="0"/>
    <n v="0"/>
    <n v="0"/>
  </r>
  <r>
    <x v="4"/>
    <x v="17"/>
    <x v="5"/>
    <x v="3"/>
    <n v="0"/>
    <n v="340"/>
    <n v="0"/>
    <n v="0"/>
    <n v="0"/>
    <n v="0"/>
    <n v="0"/>
    <n v="0"/>
    <n v="0"/>
  </r>
  <r>
    <x v="4"/>
    <x v="17"/>
    <x v="5"/>
    <x v="4"/>
    <n v="0"/>
    <n v="340"/>
    <n v="0"/>
    <n v="0"/>
    <n v="0"/>
    <n v="0"/>
    <n v="0"/>
    <n v="0"/>
    <n v="0"/>
  </r>
  <r>
    <x v="4"/>
    <x v="17"/>
    <x v="5"/>
    <x v="5"/>
    <n v="0"/>
    <n v="340"/>
    <n v="0"/>
    <n v="0"/>
    <n v="0"/>
    <n v="0"/>
    <n v="0"/>
    <n v="0"/>
    <n v="0"/>
  </r>
  <r>
    <x v="4"/>
    <x v="17"/>
    <x v="5"/>
    <x v="6"/>
    <n v="0"/>
    <n v="340"/>
    <n v="0"/>
    <n v="0"/>
    <n v="0"/>
    <n v="0"/>
    <n v="0"/>
    <n v="0"/>
    <n v="0"/>
  </r>
  <r>
    <x v="4"/>
    <x v="17"/>
    <x v="5"/>
    <x v="7"/>
    <n v="0"/>
    <n v="340"/>
    <n v="0"/>
    <n v="0"/>
    <n v="0"/>
    <n v="0"/>
    <n v="0"/>
    <n v="0"/>
    <n v="0"/>
  </r>
  <r>
    <x v="4"/>
    <x v="17"/>
    <x v="5"/>
    <x v="8"/>
    <n v="0"/>
    <n v="340"/>
    <n v="0"/>
    <n v="0"/>
    <n v="0"/>
    <n v="0"/>
    <n v="0"/>
    <n v="0"/>
    <n v="0"/>
  </r>
  <r>
    <x v="4"/>
    <x v="17"/>
    <x v="5"/>
    <x v="9"/>
    <n v="0"/>
    <n v="340"/>
    <n v="0"/>
    <n v="0"/>
    <n v="0"/>
    <n v="0"/>
    <n v="0"/>
    <n v="0"/>
    <n v="0"/>
  </r>
  <r>
    <x v="4"/>
    <x v="17"/>
    <x v="5"/>
    <x v="10"/>
    <n v="0"/>
    <n v="340"/>
    <n v="0"/>
    <n v="0"/>
    <n v="0"/>
    <n v="0"/>
    <n v="0"/>
    <n v="0"/>
    <n v="0"/>
  </r>
  <r>
    <x v="4"/>
    <x v="17"/>
    <x v="6"/>
    <x v="0"/>
    <n v="0"/>
    <n v="340"/>
    <n v="0"/>
    <n v="0"/>
    <n v="0"/>
    <n v="0"/>
    <n v="0"/>
    <n v="0"/>
    <n v="0"/>
  </r>
  <r>
    <x v="4"/>
    <x v="17"/>
    <x v="6"/>
    <x v="1"/>
    <n v="0.02"/>
    <n v="340"/>
    <n v="0"/>
    <n v="1.9000000000000001E-4"/>
    <n v="1.2E-4"/>
    <n v="1.0000000000000001E-5"/>
    <n v="1.0000000000000001E-5"/>
    <n v="5.5999999999999995E-4"/>
    <n v="0"/>
  </r>
  <r>
    <x v="4"/>
    <x v="17"/>
    <x v="6"/>
    <x v="2"/>
    <n v="0"/>
    <n v="340"/>
    <n v="0"/>
    <n v="0"/>
    <n v="0"/>
    <n v="0"/>
    <n v="0"/>
    <n v="0"/>
    <n v="0"/>
  </r>
  <r>
    <x v="4"/>
    <x v="17"/>
    <x v="6"/>
    <x v="3"/>
    <n v="0"/>
    <n v="340"/>
    <n v="0"/>
    <n v="0"/>
    <n v="0"/>
    <n v="0"/>
    <n v="0"/>
    <n v="0"/>
    <n v="0"/>
  </r>
  <r>
    <x v="4"/>
    <x v="17"/>
    <x v="6"/>
    <x v="4"/>
    <n v="0.06"/>
    <n v="340"/>
    <n v="0"/>
    <n v="5.2999999999999998E-4"/>
    <n v="0"/>
    <n v="5.6999999999999998E-4"/>
    <n v="1.6000000000000001E-4"/>
    <n v="1.6000000000000001E-3"/>
    <n v="0"/>
  </r>
  <r>
    <x v="4"/>
    <x v="17"/>
    <x v="6"/>
    <x v="5"/>
    <n v="0"/>
    <n v="340"/>
    <n v="0"/>
    <n v="0"/>
    <n v="0"/>
    <n v="0"/>
    <n v="0"/>
    <n v="0"/>
    <n v="0"/>
  </r>
  <r>
    <x v="4"/>
    <x v="17"/>
    <x v="6"/>
    <x v="6"/>
    <n v="0.17"/>
    <n v="340"/>
    <n v="0"/>
    <n v="1.3799999999999999E-3"/>
    <n v="0"/>
    <n v="6.0000000000000002E-5"/>
    <n v="5.6999999999999998E-4"/>
    <n v="4.1700000000000001E-3"/>
    <n v="0"/>
  </r>
  <r>
    <x v="4"/>
    <x v="17"/>
    <x v="6"/>
    <x v="7"/>
    <n v="0"/>
    <n v="340"/>
    <n v="0"/>
    <n v="0"/>
    <n v="0"/>
    <n v="0"/>
    <n v="0"/>
    <n v="0"/>
    <n v="0"/>
  </r>
  <r>
    <x v="4"/>
    <x v="17"/>
    <x v="6"/>
    <x v="8"/>
    <n v="0.06"/>
    <n v="340"/>
    <n v="0"/>
    <n v="5.1000000000000004E-4"/>
    <n v="2.7999999999999998E-4"/>
    <n v="5.0000000000000002E-5"/>
    <n v="6.0000000000000002E-5"/>
    <n v="1.5299999999999999E-3"/>
    <n v="0"/>
  </r>
  <r>
    <x v="4"/>
    <x v="17"/>
    <x v="6"/>
    <x v="9"/>
    <n v="0"/>
    <n v="340"/>
    <n v="0"/>
    <n v="0"/>
    <n v="0"/>
    <n v="0"/>
    <n v="0"/>
    <n v="0"/>
    <n v="0"/>
  </r>
  <r>
    <x v="4"/>
    <x v="17"/>
    <x v="6"/>
    <x v="10"/>
    <n v="0"/>
    <n v="340"/>
    <n v="0"/>
    <n v="0"/>
    <n v="0"/>
    <n v="0"/>
    <n v="0"/>
    <n v="0"/>
    <n v="0"/>
  </r>
  <r>
    <x v="4"/>
    <x v="17"/>
    <x v="7"/>
    <x v="0"/>
    <n v="0"/>
    <n v="340"/>
    <n v="0"/>
    <n v="0"/>
    <n v="0"/>
    <n v="0"/>
    <n v="0"/>
    <n v="0"/>
    <n v="0"/>
  </r>
  <r>
    <x v="4"/>
    <x v="17"/>
    <x v="7"/>
    <x v="1"/>
    <n v="0"/>
    <n v="340"/>
    <n v="0"/>
    <n v="1.0000000000000001E-5"/>
    <n v="0"/>
    <n v="0"/>
    <n v="0"/>
    <n v="2.0000000000000002E-5"/>
    <n v="0"/>
  </r>
  <r>
    <x v="4"/>
    <x v="17"/>
    <x v="7"/>
    <x v="2"/>
    <n v="0"/>
    <n v="340"/>
    <n v="0"/>
    <n v="0"/>
    <n v="0"/>
    <n v="0"/>
    <n v="0"/>
    <n v="0"/>
    <n v="0"/>
  </r>
  <r>
    <x v="4"/>
    <x v="17"/>
    <x v="7"/>
    <x v="3"/>
    <n v="0"/>
    <n v="340"/>
    <n v="0"/>
    <n v="0"/>
    <n v="0"/>
    <n v="0"/>
    <n v="0"/>
    <n v="0"/>
    <n v="0"/>
  </r>
  <r>
    <x v="4"/>
    <x v="17"/>
    <x v="7"/>
    <x v="4"/>
    <n v="0"/>
    <n v="340"/>
    <n v="0"/>
    <n v="0"/>
    <n v="0"/>
    <n v="0"/>
    <n v="0"/>
    <n v="0"/>
    <n v="0"/>
  </r>
  <r>
    <x v="4"/>
    <x v="17"/>
    <x v="7"/>
    <x v="5"/>
    <n v="0"/>
    <n v="340"/>
    <n v="0"/>
    <n v="0"/>
    <n v="0"/>
    <n v="0"/>
    <n v="0"/>
    <n v="0"/>
    <n v="0"/>
  </r>
  <r>
    <x v="4"/>
    <x v="17"/>
    <x v="7"/>
    <x v="6"/>
    <n v="0.01"/>
    <n v="340"/>
    <n v="0"/>
    <n v="6.9999999999999994E-5"/>
    <n v="1.0000000000000001E-5"/>
    <n v="1.0000000000000001E-5"/>
    <n v="6.0000000000000002E-5"/>
    <n v="2.0000000000000001E-4"/>
    <n v="0"/>
  </r>
  <r>
    <x v="4"/>
    <x v="17"/>
    <x v="7"/>
    <x v="7"/>
    <n v="0"/>
    <n v="340"/>
    <n v="0"/>
    <n v="0"/>
    <n v="0"/>
    <n v="0"/>
    <n v="0"/>
    <n v="0"/>
    <n v="0"/>
  </r>
  <r>
    <x v="4"/>
    <x v="17"/>
    <x v="7"/>
    <x v="8"/>
    <n v="0"/>
    <n v="340"/>
    <n v="0"/>
    <n v="0"/>
    <n v="0"/>
    <n v="0"/>
    <n v="0"/>
    <n v="0"/>
    <n v="0"/>
  </r>
  <r>
    <x v="4"/>
    <x v="17"/>
    <x v="7"/>
    <x v="9"/>
    <n v="0"/>
    <n v="340"/>
    <n v="0"/>
    <n v="0"/>
    <n v="0"/>
    <n v="0"/>
    <n v="0"/>
    <n v="0"/>
    <n v="0"/>
  </r>
  <r>
    <x v="4"/>
    <x v="17"/>
    <x v="7"/>
    <x v="10"/>
    <n v="0"/>
    <n v="340"/>
    <n v="0"/>
    <n v="0"/>
    <n v="0"/>
    <n v="0"/>
    <n v="0"/>
    <n v="0"/>
    <n v="0"/>
  </r>
  <r>
    <x v="4"/>
    <x v="17"/>
    <x v="8"/>
    <x v="0"/>
    <n v="0.03"/>
    <n v="340"/>
    <n v="3.4"/>
    <n v="2.5000000000000001E-4"/>
    <n v="0"/>
    <n v="1.6000000000000001E-4"/>
    <n v="1.2E-4"/>
    <n v="7.6999999999999996E-4"/>
    <n v="6.5599999999999999E-3"/>
  </r>
  <r>
    <x v="4"/>
    <x v="17"/>
    <x v="8"/>
    <x v="1"/>
    <n v="2.36"/>
    <n v="340"/>
    <n v="0"/>
    <n v="1.9560000000000001E-2"/>
    <n v="1.6570000000000001E-2"/>
    <n v="4.2000000000000002E-4"/>
    <n v="1.49E-3"/>
    <n v="5.9180000000000003E-2"/>
    <n v="0"/>
  </r>
  <r>
    <x v="4"/>
    <x v="17"/>
    <x v="8"/>
    <x v="2"/>
    <n v="0"/>
    <n v="340"/>
    <n v="0"/>
    <n v="0"/>
    <n v="0"/>
    <n v="0"/>
    <n v="0"/>
    <n v="0"/>
    <n v="0"/>
  </r>
  <r>
    <x v="4"/>
    <x v="17"/>
    <x v="8"/>
    <x v="3"/>
    <n v="0"/>
    <n v="340"/>
    <n v="0"/>
    <n v="0"/>
    <n v="0"/>
    <n v="0"/>
    <n v="0"/>
    <n v="0"/>
    <n v="0"/>
  </r>
  <r>
    <x v="4"/>
    <x v="17"/>
    <x v="8"/>
    <x v="4"/>
    <n v="0.18"/>
    <n v="330"/>
    <n v="13.2"/>
    <n v="1.5100000000000001E-3"/>
    <n v="0"/>
    <n v="1.8E-3"/>
    <n v="4.0999999999999999E-4"/>
    <n v="4.5700000000000003E-3"/>
    <n v="2.546E-2"/>
  </r>
  <r>
    <x v="4"/>
    <x v="17"/>
    <x v="8"/>
    <x v="5"/>
    <n v="0.09"/>
    <n v="300"/>
    <n v="6"/>
    <n v="6.7000000000000002E-4"/>
    <n v="0"/>
    <n v="9.3999999999999997E-4"/>
    <n v="1.2999999999999999E-4"/>
    <n v="2.0300000000000001E-3"/>
    <n v="1.157E-2"/>
  </r>
  <r>
    <x v="4"/>
    <x v="17"/>
    <x v="8"/>
    <x v="6"/>
    <n v="0.38"/>
    <n v="320"/>
    <n v="12.8"/>
    <n v="3.0100000000000001E-3"/>
    <n v="0"/>
    <n v="5.2999999999999998E-4"/>
    <n v="1.41E-3"/>
    <n v="9.11E-3"/>
    <n v="2.469E-2"/>
  </r>
  <r>
    <x v="4"/>
    <x v="17"/>
    <x v="8"/>
    <x v="7"/>
    <n v="0"/>
    <n v="340"/>
    <n v="0"/>
    <n v="0"/>
    <n v="0"/>
    <n v="0"/>
    <n v="0"/>
    <n v="0"/>
    <n v="0"/>
  </r>
  <r>
    <x v="4"/>
    <x v="17"/>
    <x v="8"/>
    <x v="8"/>
    <n v="0.12"/>
    <n v="326.67"/>
    <n v="9.8000000000000007"/>
    <n v="9.3999999999999997E-4"/>
    <n v="2.0000000000000002E-5"/>
    <n v="2.5000000000000001E-4"/>
    <n v="3.8000000000000002E-4"/>
    <n v="2.8600000000000001E-3"/>
    <n v="1.89E-2"/>
  </r>
  <r>
    <x v="4"/>
    <x v="17"/>
    <x v="8"/>
    <x v="9"/>
    <n v="0"/>
    <n v="340"/>
    <n v="0"/>
    <n v="0"/>
    <n v="0"/>
    <n v="0"/>
    <n v="0"/>
    <n v="0"/>
    <n v="0"/>
  </r>
  <r>
    <x v="4"/>
    <x v="17"/>
    <x v="8"/>
    <x v="10"/>
    <n v="1.45"/>
    <n v="340"/>
    <n v="0"/>
    <n v="1.2019999999999999E-2"/>
    <n v="6.3899999999999998E-3"/>
    <n v="1.8000000000000001E-4"/>
    <n v="9.5E-4"/>
    <n v="3.635E-2"/>
    <n v="0"/>
  </r>
  <r>
    <x v="4"/>
    <x v="18"/>
    <x v="0"/>
    <x v="0"/>
    <n v="0"/>
    <n v="340"/>
    <n v="0"/>
    <n v="0"/>
    <n v="0"/>
    <n v="0"/>
    <n v="0"/>
    <n v="0"/>
    <n v="0"/>
  </r>
  <r>
    <x v="4"/>
    <x v="18"/>
    <x v="0"/>
    <x v="1"/>
    <n v="13.69"/>
    <n v="340"/>
    <n v="0"/>
    <n v="0.11354"/>
    <n v="5.636E-2"/>
    <n v="8.3899999999999999E-3"/>
    <n v="1.3849999999999999E-2"/>
    <n v="0.34305999999999998"/>
    <n v="0"/>
  </r>
  <r>
    <x v="4"/>
    <x v="18"/>
    <x v="0"/>
    <x v="2"/>
    <n v="0"/>
    <n v="340"/>
    <n v="0"/>
    <n v="0"/>
    <n v="0"/>
    <n v="0"/>
    <n v="0"/>
    <n v="0"/>
    <n v="0"/>
  </r>
  <r>
    <x v="4"/>
    <x v="18"/>
    <x v="0"/>
    <x v="3"/>
    <n v="0"/>
    <n v="340"/>
    <n v="0"/>
    <n v="0"/>
    <n v="0"/>
    <n v="0"/>
    <n v="0"/>
    <n v="0"/>
    <n v="0"/>
  </r>
  <r>
    <x v="4"/>
    <x v="18"/>
    <x v="0"/>
    <x v="4"/>
    <n v="11.33"/>
    <n v="340"/>
    <n v="0"/>
    <n v="9.3149999999999997E-2"/>
    <n v="0"/>
    <n v="1.9189999999999999E-2"/>
    <n v="6.3619999999999996E-2"/>
    <n v="0.28101999999999999"/>
    <n v="0"/>
  </r>
  <r>
    <x v="4"/>
    <x v="18"/>
    <x v="0"/>
    <x v="5"/>
    <n v="0"/>
    <n v="340"/>
    <n v="0"/>
    <n v="0"/>
    <n v="0"/>
    <n v="0"/>
    <n v="0"/>
    <n v="0"/>
    <n v="0"/>
  </r>
  <r>
    <x v="4"/>
    <x v="18"/>
    <x v="0"/>
    <x v="6"/>
    <n v="0"/>
    <n v="340"/>
    <n v="0"/>
    <n v="0"/>
    <n v="0"/>
    <n v="0"/>
    <n v="0"/>
    <n v="0"/>
    <n v="0"/>
  </r>
  <r>
    <x v="4"/>
    <x v="18"/>
    <x v="0"/>
    <x v="7"/>
    <n v="0"/>
    <n v="340"/>
    <n v="0"/>
    <n v="0"/>
    <n v="0"/>
    <n v="0"/>
    <n v="0"/>
    <n v="0"/>
    <n v="0"/>
  </r>
  <r>
    <x v="4"/>
    <x v="18"/>
    <x v="0"/>
    <x v="8"/>
    <n v="0"/>
    <n v="340"/>
    <n v="0"/>
    <n v="0"/>
    <n v="0"/>
    <n v="0"/>
    <n v="0"/>
    <n v="0"/>
    <n v="0"/>
  </r>
  <r>
    <x v="4"/>
    <x v="18"/>
    <x v="0"/>
    <x v="9"/>
    <n v="0"/>
    <n v="340"/>
    <n v="0"/>
    <n v="0"/>
    <n v="0"/>
    <n v="0"/>
    <n v="0"/>
    <n v="0"/>
    <n v="0"/>
  </r>
  <r>
    <x v="4"/>
    <x v="18"/>
    <x v="0"/>
    <x v="10"/>
    <n v="9.11"/>
    <n v="340"/>
    <n v="0"/>
    <n v="7.4319999999999997E-2"/>
    <n v="4.4310000000000002E-2"/>
    <n v="6.0999999999999997E-4"/>
    <n v="1.289E-2"/>
    <n v="0.22367000000000001"/>
    <n v="0"/>
  </r>
  <r>
    <x v="4"/>
    <x v="18"/>
    <x v="1"/>
    <x v="0"/>
    <n v="0.02"/>
    <n v="340"/>
    <n v="3.4"/>
    <n v="1.7000000000000001E-4"/>
    <n v="0"/>
    <n v="1.0000000000000001E-5"/>
    <n v="2.3000000000000001E-4"/>
    <n v="5.1000000000000004E-4"/>
    <n v="6.5300000000000002E-3"/>
  </r>
  <r>
    <x v="4"/>
    <x v="18"/>
    <x v="1"/>
    <x v="1"/>
    <n v="4.0999999999999996"/>
    <n v="329"/>
    <n v="13.160030000000001"/>
    <n v="3.3649999999999999E-2"/>
    <n v="1.525E-2"/>
    <n v="3.5000000000000001E-3"/>
    <n v="2.0840000000000001E-2"/>
    <n v="0.10152"/>
    <n v="2.5270000000000001E-2"/>
  </r>
  <r>
    <x v="4"/>
    <x v="18"/>
    <x v="1"/>
    <x v="2"/>
    <n v="0.08"/>
    <n v="300"/>
    <n v="3"/>
    <n v="5.9999999999999995E-4"/>
    <n v="0"/>
    <n v="4.0000000000000003E-5"/>
    <n v="5.1999999999999995E-4"/>
    <n v="1.81E-3"/>
    <n v="5.7600000000000004E-3"/>
  </r>
  <r>
    <x v="4"/>
    <x v="18"/>
    <x v="1"/>
    <x v="3"/>
    <n v="0"/>
    <n v="340"/>
    <n v="0"/>
    <n v="0"/>
    <n v="0"/>
    <n v="0"/>
    <n v="0"/>
    <n v="0"/>
    <n v="0"/>
  </r>
  <r>
    <x v="4"/>
    <x v="18"/>
    <x v="1"/>
    <x v="4"/>
    <n v="2.46"/>
    <n v="326.67"/>
    <n v="9.7999899999999993"/>
    <n v="2.044E-2"/>
    <n v="3.2000000000000003E-4"/>
    <n v="2.5000000000000001E-2"/>
    <n v="7.0200000000000002E-3"/>
    <n v="6.1800000000000001E-2"/>
    <n v="1.882E-2"/>
  </r>
  <r>
    <x v="4"/>
    <x v="18"/>
    <x v="1"/>
    <x v="5"/>
    <n v="18.61"/>
    <n v="340"/>
    <n v="10.200200000000001"/>
    <n v="0.15507000000000001"/>
    <n v="6.0589999999999998E-2"/>
    <n v="8.1259999999999999E-2"/>
    <n v="2.7570000000000001E-2"/>
    <n v="0.46831"/>
    <n v="1.958E-2"/>
  </r>
  <r>
    <x v="4"/>
    <x v="18"/>
    <x v="1"/>
    <x v="6"/>
    <n v="0.43"/>
    <n v="340"/>
    <n v="27.2"/>
    <n v="3.5899999999999999E-3"/>
    <n v="0"/>
    <n v="1.4E-3"/>
    <n v="3.29E-3"/>
    <n v="1.0869999999999999E-2"/>
    <n v="5.2220000000000003E-2"/>
  </r>
  <r>
    <x v="4"/>
    <x v="18"/>
    <x v="1"/>
    <x v="7"/>
    <n v="0"/>
    <n v="340"/>
    <n v="0"/>
    <n v="0"/>
    <n v="0"/>
    <n v="0"/>
    <n v="0"/>
    <n v="0"/>
    <n v="0"/>
  </r>
  <r>
    <x v="4"/>
    <x v="18"/>
    <x v="1"/>
    <x v="8"/>
    <n v="7.43"/>
    <n v="307.27"/>
    <n v="33.800049999999999"/>
    <n v="6.1920000000000003E-2"/>
    <n v="2.8680000000000001E-2"/>
    <n v="2.6620000000000001E-2"/>
    <n v="1.5630000000000002E-2"/>
    <n v="0.18740999999999999"/>
    <n v="6.4899999999999999E-2"/>
  </r>
  <r>
    <x v="4"/>
    <x v="18"/>
    <x v="1"/>
    <x v="9"/>
    <n v="0"/>
    <n v="340"/>
    <n v="0"/>
    <n v="0"/>
    <n v="0"/>
    <n v="0"/>
    <n v="0"/>
    <n v="0"/>
    <n v="0"/>
  </r>
  <r>
    <x v="4"/>
    <x v="18"/>
    <x v="1"/>
    <x v="10"/>
    <n v="0.83"/>
    <n v="340"/>
    <n v="0"/>
    <n v="6.8900000000000003E-3"/>
    <n v="3.62E-3"/>
    <n v="2.2000000000000001E-4"/>
    <n v="1.75E-3"/>
    <n v="2.0840000000000001E-2"/>
    <n v="0"/>
  </r>
  <r>
    <x v="4"/>
    <x v="18"/>
    <x v="2"/>
    <x v="0"/>
    <n v="0"/>
    <n v="340"/>
    <n v="0"/>
    <n v="0"/>
    <n v="0"/>
    <n v="0"/>
    <n v="0"/>
    <n v="0"/>
    <n v="0"/>
  </r>
  <r>
    <x v="4"/>
    <x v="18"/>
    <x v="2"/>
    <x v="1"/>
    <n v="0.42"/>
    <n v="321"/>
    <n v="3.21001"/>
    <n v="3.3500000000000001E-3"/>
    <n v="1.3600000000000001E-3"/>
    <n v="4.4999999999999999E-4"/>
    <n v="2.5899999999999999E-3"/>
    <n v="1.008E-2"/>
    <n v="6.1599999999999997E-3"/>
  </r>
  <r>
    <x v="4"/>
    <x v="18"/>
    <x v="2"/>
    <x v="2"/>
    <n v="0"/>
    <n v="340"/>
    <n v="0"/>
    <n v="0"/>
    <n v="0"/>
    <n v="0"/>
    <n v="0"/>
    <n v="0"/>
    <n v="0"/>
  </r>
  <r>
    <x v="4"/>
    <x v="18"/>
    <x v="2"/>
    <x v="3"/>
    <n v="0"/>
    <n v="340"/>
    <n v="0"/>
    <n v="0"/>
    <n v="0"/>
    <n v="0"/>
    <n v="0"/>
    <n v="0"/>
    <n v="0"/>
  </r>
  <r>
    <x v="4"/>
    <x v="18"/>
    <x v="2"/>
    <x v="4"/>
    <n v="0.05"/>
    <n v="340"/>
    <n v="0"/>
    <n v="4.2999999999999999E-4"/>
    <n v="0"/>
    <n v="6.8000000000000005E-4"/>
    <n v="0"/>
    <n v="1.2999999999999999E-3"/>
    <n v="0"/>
  </r>
  <r>
    <x v="4"/>
    <x v="18"/>
    <x v="2"/>
    <x v="5"/>
    <n v="0"/>
    <n v="340"/>
    <n v="0"/>
    <n v="0"/>
    <n v="0"/>
    <n v="0"/>
    <n v="0"/>
    <n v="0"/>
    <n v="0"/>
  </r>
  <r>
    <x v="4"/>
    <x v="18"/>
    <x v="2"/>
    <x v="6"/>
    <n v="0.05"/>
    <n v="340"/>
    <n v="0"/>
    <n v="3.8999999999999999E-4"/>
    <n v="4.0000000000000003E-5"/>
    <n v="2.0000000000000002E-5"/>
    <n v="2.7E-4"/>
    <n v="1.1800000000000001E-3"/>
    <n v="0"/>
  </r>
  <r>
    <x v="4"/>
    <x v="18"/>
    <x v="2"/>
    <x v="7"/>
    <n v="0"/>
    <n v="340"/>
    <n v="0"/>
    <n v="0"/>
    <n v="0"/>
    <n v="0"/>
    <n v="0"/>
    <n v="0"/>
    <n v="0"/>
  </r>
  <r>
    <x v="4"/>
    <x v="18"/>
    <x v="2"/>
    <x v="8"/>
    <n v="0"/>
    <n v="340"/>
    <n v="0"/>
    <n v="0"/>
    <n v="0"/>
    <n v="0"/>
    <n v="0"/>
    <n v="0"/>
    <n v="0"/>
  </r>
  <r>
    <x v="4"/>
    <x v="18"/>
    <x v="2"/>
    <x v="9"/>
    <n v="0"/>
    <n v="340"/>
    <n v="0"/>
    <n v="0"/>
    <n v="0"/>
    <n v="0"/>
    <n v="0"/>
    <n v="0"/>
    <n v="0"/>
  </r>
  <r>
    <x v="4"/>
    <x v="18"/>
    <x v="2"/>
    <x v="10"/>
    <n v="0.88"/>
    <n v="340"/>
    <n v="0"/>
    <n v="7.2899999999999996E-3"/>
    <n v="3.6600000000000001E-3"/>
    <n v="2.0000000000000001E-4"/>
    <n v="1.6999999999999999E-3"/>
    <n v="2.205E-2"/>
    <n v="0"/>
  </r>
  <r>
    <x v="4"/>
    <x v="18"/>
    <x v="3"/>
    <x v="0"/>
    <n v="0"/>
    <n v="340"/>
    <n v="0"/>
    <n v="0"/>
    <n v="0"/>
    <n v="0"/>
    <n v="0"/>
    <n v="0"/>
    <n v="0"/>
  </r>
  <r>
    <x v="4"/>
    <x v="18"/>
    <x v="3"/>
    <x v="1"/>
    <n v="3.48"/>
    <n v="340"/>
    <n v="0"/>
    <n v="2.8830000000000001E-2"/>
    <n v="1.481E-2"/>
    <n v="1.17E-3"/>
    <n v="1.068E-2"/>
    <n v="8.7069999999999995E-2"/>
    <n v="0"/>
  </r>
  <r>
    <x v="4"/>
    <x v="18"/>
    <x v="3"/>
    <x v="2"/>
    <n v="0"/>
    <n v="340"/>
    <n v="0"/>
    <n v="0"/>
    <n v="0"/>
    <n v="0"/>
    <n v="0"/>
    <n v="0"/>
    <n v="0"/>
  </r>
  <r>
    <x v="4"/>
    <x v="18"/>
    <x v="3"/>
    <x v="3"/>
    <n v="0"/>
    <n v="340"/>
    <n v="0"/>
    <n v="0"/>
    <n v="0"/>
    <n v="0"/>
    <n v="0"/>
    <n v="0"/>
    <n v="0"/>
  </r>
  <r>
    <x v="4"/>
    <x v="18"/>
    <x v="3"/>
    <x v="4"/>
    <n v="0.17"/>
    <n v="340"/>
    <n v="0"/>
    <n v="1.25E-3"/>
    <n v="-2.0000000000000002E-5"/>
    <n v="8.5999999999999998E-4"/>
    <n v="9.8999999999999999E-4"/>
    <n v="3.6900000000000001E-3"/>
    <n v="0"/>
  </r>
  <r>
    <x v="4"/>
    <x v="18"/>
    <x v="3"/>
    <x v="5"/>
    <n v="0"/>
    <n v="340"/>
    <n v="0"/>
    <n v="0"/>
    <n v="0"/>
    <n v="0"/>
    <n v="0"/>
    <n v="0"/>
    <n v="0"/>
  </r>
  <r>
    <x v="4"/>
    <x v="18"/>
    <x v="3"/>
    <x v="6"/>
    <n v="0.24"/>
    <n v="340"/>
    <n v="0"/>
    <n v="1.9400000000000001E-3"/>
    <n v="4.0000000000000003E-5"/>
    <n v="1.1E-4"/>
    <n v="1.6100000000000001E-3"/>
    <n v="5.8599999999999998E-3"/>
    <n v="0"/>
  </r>
  <r>
    <x v="4"/>
    <x v="18"/>
    <x v="3"/>
    <x v="7"/>
    <n v="0"/>
    <n v="340"/>
    <n v="0"/>
    <n v="0"/>
    <n v="0"/>
    <n v="0"/>
    <n v="0"/>
    <n v="0"/>
    <n v="0"/>
  </r>
  <r>
    <x v="4"/>
    <x v="18"/>
    <x v="3"/>
    <x v="8"/>
    <n v="0.01"/>
    <n v="340"/>
    <n v="0"/>
    <n v="8.0000000000000007E-5"/>
    <n v="6.0000000000000002E-5"/>
    <n v="0"/>
    <n v="1.0000000000000001E-5"/>
    <n v="2.4000000000000001E-4"/>
    <n v="0"/>
  </r>
  <r>
    <x v="4"/>
    <x v="18"/>
    <x v="3"/>
    <x v="9"/>
    <n v="0"/>
    <n v="340"/>
    <n v="0"/>
    <n v="0"/>
    <n v="0"/>
    <n v="0"/>
    <n v="0"/>
    <n v="0"/>
    <n v="0"/>
  </r>
  <r>
    <x v="4"/>
    <x v="18"/>
    <x v="3"/>
    <x v="10"/>
    <n v="0.01"/>
    <n v="340"/>
    <n v="0"/>
    <n v="1E-4"/>
    <n v="8.0000000000000007E-5"/>
    <n v="0"/>
    <n v="1.0000000000000001E-5"/>
    <n v="2.9999999999999997E-4"/>
    <n v="0"/>
  </r>
  <r>
    <x v="4"/>
    <x v="18"/>
    <x v="4"/>
    <x v="0"/>
    <n v="0.43"/>
    <n v="340"/>
    <n v="0"/>
    <n v="3.5799999999999998E-3"/>
    <n v="1.9300000000000001E-3"/>
    <n v="9.0000000000000006E-5"/>
    <n v="8.8999999999999995E-4"/>
    <n v="1.0829999999999999E-2"/>
    <n v="0"/>
  </r>
  <r>
    <x v="4"/>
    <x v="18"/>
    <x v="4"/>
    <x v="1"/>
    <n v="0.18"/>
    <n v="340"/>
    <n v="0"/>
    <n v="1.49E-3"/>
    <n v="7.6000000000000004E-4"/>
    <n v="1E-4"/>
    <n v="1E-4"/>
    <n v="4.4900000000000001E-3"/>
    <n v="0"/>
  </r>
  <r>
    <x v="4"/>
    <x v="18"/>
    <x v="4"/>
    <x v="2"/>
    <n v="0"/>
    <n v="340"/>
    <n v="0"/>
    <n v="0"/>
    <n v="0"/>
    <n v="0"/>
    <n v="0"/>
    <n v="0"/>
    <n v="0"/>
  </r>
  <r>
    <x v="4"/>
    <x v="18"/>
    <x v="4"/>
    <x v="3"/>
    <n v="0"/>
    <n v="340"/>
    <n v="0"/>
    <n v="0"/>
    <n v="0"/>
    <n v="0"/>
    <n v="0"/>
    <n v="0"/>
    <n v="0"/>
  </r>
  <r>
    <x v="4"/>
    <x v="18"/>
    <x v="4"/>
    <x v="4"/>
    <n v="0.05"/>
    <n v="340"/>
    <n v="0"/>
    <n v="4.0000000000000002E-4"/>
    <n v="2.0000000000000002E-5"/>
    <n v="4.8000000000000001E-4"/>
    <n v="6.0000000000000002E-5"/>
    <n v="1.1999999999999999E-3"/>
    <n v="0"/>
  </r>
  <r>
    <x v="4"/>
    <x v="18"/>
    <x v="4"/>
    <x v="5"/>
    <n v="0"/>
    <n v="340"/>
    <n v="0"/>
    <n v="0"/>
    <n v="0"/>
    <n v="0"/>
    <n v="0"/>
    <n v="0"/>
    <n v="0"/>
  </r>
  <r>
    <x v="4"/>
    <x v="18"/>
    <x v="4"/>
    <x v="6"/>
    <n v="17.920000000000002"/>
    <n v="340"/>
    <n v="0"/>
    <n v="0.14953"/>
    <n v="8.0999999999999996E-3"/>
    <n v="1.5299999999999999E-3"/>
    <n v="2.358E-2"/>
    <n v="0.45235999999999998"/>
    <n v="0"/>
  </r>
  <r>
    <x v="4"/>
    <x v="18"/>
    <x v="4"/>
    <x v="7"/>
    <n v="0"/>
    <n v="340"/>
    <n v="0"/>
    <n v="0"/>
    <n v="0"/>
    <n v="0"/>
    <n v="0"/>
    <n v="0"/>
    <n v="0"/>
  </r>
  <r>
    <x v="4"/>
    <x v="18"/>
    <x v="4"/>
    <x v="8"/>
    <n v="0.06"/>
    <n v="340"/>
    <n v="0"/>
    <n v="4.8000000000000001E-4"/>
    <n v="2.5000000000000001E-4"/>
    <n v="6.9999999999999994E-5"/>
    <n v="5.0000000000000002E-5"/>
    <n v="1.4499999999999999E-3"/>
    <n v="0"/>
  </r>
  <r>
    <x v="4"/>
    <x v="18"/>
    <x v="4"/>
    <x v="9"/>
    <n v="0"/>
    <n v="340"/>
    <n v="0"/>
    <n v="0"/>
    <n v="0"/>
    <n v="0"/>
    <n v="0"/>
    <n v="0"/>
    <n v="0"/>
  </r>
  <r>
    <x v="4"/>
    <x v="18"/>
    <x v="4"/>
    <x v="10"/>
    <n v="0.31"/>
    <n v="340"/>
    <n v="0"/>
    <n v="2.5699999999999998E-3"/>
    <n v="1.1100000000000001E-3"/>
    <n v="4.0000000000000003E-5"/>
    <n v="3.1E-4"/>
    <n v="7.77E-3"/>
    <n v="0"/>
  </r>
  <r>
    <x v="4"/>
    <x v="18"/>
    <x v="5"/>
    <x v="0"/>
    <n v="0"/>
    <n v="340"/>
    <n v="0"/>
    <n v="0"/>
    <n v="0"/>
    <n v="0"/>
    <n v="0"/>
    <n v="0"/>
    <n v="0"/>
  </r>
  <r>
    <x v="4"/>
    <x v="18"/>
    <x v="5"/>
    <x v="1"/>
    <n v="0.01"/>
    <n v="340"/>
    <n v="0"/>
    <n v="6.9999999999999994E-5"/>
    <n v="3.0000000000000001E-5"/>
    <n v="0"/>
    <n v="1.0000000000000001E-5"/>
    <n v="2.0000000000000001E-4"/>
    <n v="0"/>
  </r>
  <r>
    <x v="4"/>
    <x v="18"/>
    <x v="5"/>
    <x v="2"/>
    <n v="0"/>
    <n v="340"/>
    <n v="0"/>
    <n v="0"/>
    <n v="0"/>
    <n v="0"/>
    <n v="0"/>
    <n v="0"/>
    <n v="0"/>
  </r>
  <r>
    <x v="4"/>
    <x v="18"/>
    <x v="5"/>
    <x v="3"/>
    <n v="0"/>
    <n v="340"/>
    <n v="0"/>
    <n v="0"/>
    <n v="0"/>
    <n v="0"/>
    <n v="0"/>
    <n v="0"/>
    <n v="0"/>
  </r>
  <r>
    <x v="4"/>
    <x v="18"/>
    <x v="5"/>
    <x v="4"/>
    <n v="0"/>
    <n v="340"/>
    <n v="0"/>
    <n v="0"/>
    <n v="0"/>
    <n v="0"/>
    <n v="0"/>
    <n v="0"/>
    <n v="0"/>
  </r>
  <r>
    <x v="4"/>
    <x v="18"/>
    <x v="5"/>
    <x v="5"/>
    <n v="0"/>
    <n v="340"/>
    <n v="0"/>
    <n v="0"/>
    <n v="0"/>
    <n v="0"/>
    <n v="0"/>
    <n v="0"/>
    <n v="0"/>
  </r>
  <r>
    <x v="4"/>
    <x v="18"/>
    <x v="5"/>
    <x v="6"/>
    <n v="0"/>
    <n v="340"/>
    <n v="0"/>
    <n v="0"/>
    <n v="0"/>
    <n v="0"/>
    <n v="0"/>
    <n v="0"/>
    <n v="0"/>
  </r>
  <r>
    <x v="4"/>
    <x v="18"/>
    <x v="5"/>
    <x v="7"/>
    <n v="0"/>
    <n v="340"/>
    <n v="0"/>
    <n v="0"/>
    <n v="0"/>
    <n v="0"/>
    <n v="0"/>
    <n v="0"/>
    <n v="0"/>
  </r>
  <r>
    <x v="4"/>
    <x v="18"/>
    <x v="5"/>
    <x v="8"/>
    <n v="0"/>
    <n v="340"/>
    <n v="0"/>
    <n v="0"/>
    <n v="0"/>
    <n v="0"/>
    <n v="0"/>
    <n v="0"/>
    <n v="0"/>
  </r>
  <r>
    <x v="4"/>
    <x v="18"/>
    <x v="5"/>
    <x v="9"/>
    <n v="0"/>
    <n v="340"/>
    <n v="0"/>
    <n v="0"/>
    <n v="0"/>
    <n v="0"/>
    <n v="0"/>
    <n v="0"/>
    <n v="0"/>
  </r>
  <r>
    <x v="4"/>
    <x v="18"/>
    <x v="5"/>
    <x v="10"/>
    <n v="0"/>
    <n v="340"/>
    <n v="0"/>
    <n v="0"/>
    <n v="0"/>
    <n v="0"/>
    <n v="0"/>
    <n v="0"/>
    <n v="0"/>
  </r>
  <r>
    <x v="4"/>
    <x v="18"/>
    <x v="6"/>
    <x v="0"/>
    <n v="0"/>
    <n v="340"/>
    <n v="0"/>
    <n v="0"/>
    <n v="0"/>
    <n v="0"/>
    <n v="0"/>
    <n v="0"/>
    <n v="0"/>
  </r>
  <r>
    <x v="4"/>
    <x v="18"/>
    <x v="6"/>
    <x v="1"/>
    <n v="0.02"/>
    <n v="340"/>
    <n v="0"/>
    <n v="1.9000000000000001E-4"/>
    <n v="1.2E-4"/>
    <n v="1.0000000000000001E-5"/>
    <n v="1.0000000000000001E-5"/>
    <n v="5.5999999999999995E-4"/>
    <n v="0"/>
  </r>
  <r>
    <x v="4"/>
    <x v="18"/>
    <x v="6"/>
    <x v="2"/>
    <n v="0"/>
    <n v="340"/>
    <n v="0"/>
    <n v="0"/>
    <n v="0"/>
    <n v="0"/>
    <n v="0"/>
    <n v="0"/>
    <n v="0"/>
  </r>
  <r>
    <x v="4"/>
    <x v="18"/>
    <x v="6"/>
    <x v="3"/>
    <n v="0"/>
    <n v="340"/>
    <n v="0"/>
    <n v="0"/>
    <n v="0"/>
    <n v="0"/>
    <n v="0"/>
    <n v="0"/>
    <n v="0"/>
  </r>
  <r>
    <x v="4"/>
    <x v="18"/>
    <x v="6"/>
    <x v="4"/>
    <n v="0.06"/>
    <n v="340"/>
    <n v="0"/>
    <n v="5.2999999999999998E-4"/>
    <n v="0"/>
    <n v="5.6999999999999998E-4"/>
    <n v="1.6000000000000001E-4"/>
    <n v="1.6000000000000001E-3"/>
    <n v="0"/>
  </r>
  <r>
    <x v="4"/>
    <x v="18"/>
    <x v="6"/>
    <x v="5"/>
    <n v="0"/>
    <n v="340"/>
    <n v="0"/>
    <n v="0"/>
    <n v="0"/>
    <n v="0"/>
    <n v="0"/>
    <n v="0"/>
    <n v="0"/>
  </r>
  <r>
    <x v="4"/>
    <x v="18"/>
    <x v="6"/>
    <x v="6"/>
    <n v="0.17"/>
    <n v="340"/>
    <n v="0"/>
    <n v="1.3799999999999999E-3"/>
    <n v="0"/>
    <n v="6.0000000000000002E-5"/>
    <n v="5.6999999999999998E-4"/>
    <n v="4.1700000000000001E-3"/>
    <n v="0"/>
  </r>
  <r>
    <x v="4"/>
    <x v="18"/>
    <x v="6"/>
    <x v="7"/>
    <n v="0"/>
    <n v="340"/>
    <n v="0"/>
    <n v="0"/>
    <n v="0"/>
    <n v="0"/>
    <n v="0"/>
    <n v="0"/>
    <n v="0"/>
  </r>
  <r>
    <x v="4"/>
    <x v="18"/>
    <x v="6"/>
    <x v="8"/>
    <n v="0.06"/>
    <n v="340"/>
    <n v="0"/>
    <n v="5.1000000000000004E-4"/>
    <n v="2.7999999999999998E-4"/>
    <n v="5.0000000000000002E-5"/>
    <n v="6.0000000000000002E-5"/>
    <n v="1.5299999999999999E-3"/>
    <n v="0"/>
  </r>
  <r>
    <x v="4"/>
    <x v="18"/>
    <x v="6"/>
    <x v="9"/>
    <n v="0"/>
    <n v="340"/>
    <n v="0"/>
    <n v="0"/>
    <n v="0"/>
    <n v="0"/>
    <n v="0"/>
    <n v="0"/>
    <n v="0"/>
  </r>
  <r>
    <x v="4"/>
    <x v="18"/>
    <x v="6"/>
    <x v="10"/>
    <n v="0"/>
    <n v="340"/>
    <n v="0"/>
    <n v="0"/>
    <n v="0"/>
    <n v="0"/>
    <n v="0"/>
    <n v="0"/>
    <n v="0"/>
  </r>
  <r>
    <x v="4"/>
    <x v="18"/>
    <x v="7"/>
    <x v="0"/>
    <n v="0"/>
    <n v="340"/>
    <n v="0"/>
    <n v="0"/>
    <n v="0"/>
    <n v="0"/>
    <n v="0"/>
    <n v="0"/>
    <n v="0"/>
  </r>
  <r>
    <x v="4"/>
    <x v="18"/>
    <x v="7"/>
    <x v="1"/>
    <n v="0"/>
    <n v="340"/>
    <n v="0"/>
    <n v="1.0000000000000001E-5"/>
    <n v="0"/>
    <n v="0"/>
    <n v="0"/>
    <n v="2.0000000000000002E-5"/>
    <n v="0"/>
  </r>
  <r>
    <x v="4"/>
    <x v="18"/>
    <x v="7"/>
    <x v="2"/>
    <n v="0"/>
    <n v="340"/>
    <n v="0"/>
    <n v="0"/>
    <n v="0"/>
    <n v="0"/>
    <n v="0"/>
    <n v="0"/>
    <n v="0"/>
  </r>
  <r>
    <x v="4"/>
    <x v="18"/>
    <x v="7"/>
    <x v="3"/>
    <n v="0"/>
    <n v="340"/>
    <n v="0"/>
    <n v="0"/>
    <n v="0"/>
    <n v="0"/>
    <n v="0"/>
    <n v="0"/>
    <n v="0"/>
  </r>
  <r>
    <x v="4"/>
    <x v="18"/>
    <x v="7"/>
    <x v="4"/>
    <n v="0"/>
    <n v="340"/>
    <n v="0"/>
    <n v="0"/>
    <n v="0"/>
    <n v="0"/>
    <n v="0"/>
    <n v="0"/>
    <n v="0"/>
  </r>
  <r>
    <x v="4"/>
    <x v="18"/>
    <x v="7"/>
    <x v="5"/>
    <n v="0"/>
    <n v="340"/>
    <n v="0"/>
    <n v="0"/>
    <n v="0"/>
    <n v="0"/>
    <n v="0"/>
    <n v="0"/>
    <n v="0"/>
  </r>
  <r>
    <x v="4"/>
    <x v="18"/>
    <x v="7"/>
    <x v="6"/>
    <n v="0.01"/>
    <n v="340"/>
    <n v="0"/>
    <n v="6.9999999999999994E-5"/>
    <n v="1.0000000000000001E-5"/>
    <n v="1.0000000000000001E-5"/>
    <n v="6.0000000000000002E-5"/>
    <n v="2.0000000000000001E-4"/>
    <n v="0"/>
  </r>
  <r>
    <x v="4"/>
    <x v="18"/>
    <x v="7"/>
    <x v="7"/>
    <n v="0"/>
    <n v="340"/>
    <n v="0"/>
    <n v="0"/>
    <n v="0"/>
    <n v="0"/>
    <n v="0"/>
    <n v="0"/>
    <n v="0"/>
  </r>
  <r>
    <x v="4"/>
    <x v="18"/>
    <x v="7"/>
    <x v="8"/>
    <n v="0"/>
    <n v="340"/>
    <n v="0"/>
    <n v="0"/>
    <n v="0"/>
    <n v="0"/>
    <n v="0"/>
    <n v="0"/>
    <n v="0"/>
  </r>
  <r>
    <x v="4"/>
    <x v="18"/>
    <x v="7"/>
    <x v="9"/>
    <n v="0"/>
    <n v="340"/>
    <n v="0"/>
    <n v="0"/>
    <n v="0"/>
    <n v="0"/>
    <n v="0"/>
    <n v="0"/>
    <n v="0"/>
  </r>
  <r>
    <x v="4"/>
    <x v="18"/>
    <x v="7"/>
    <x v="10"/>
    <n v="0"/>
    <n v="340"/>
    <n v="0"/>
    <n v="0"/>
    <n v="0"/>
    <n v="0"/>
    <n v="0"/>
    <n v="0"/>
    <n v="0"/>
  </r>
  <r>
    <x v="4"/>
    <x v="18"/>
    <x v="8"/>
    <x v="0"/>
    <n v="0.04"/>
    <n v="340"/>
    <n v="3.4"/>
    <n v="3.4000000000000002E-4"/>
    <n v="0"/>
    <n v="2.1000000000000001E-4"/>
    <n v="1.6000000000000001E-4"/>
    <n v="1.0200000000000001E-3"/>
    <n v="6.5300000000000002E-3"/>
  </r>
  <r>
    <x v="4"/>
    <x v="18"/>
    <x v="8"/>
    <x v="1"/>
    <n v="2.36"/>
    <n v="340"/>
    <n v="0"/>
    <n v="1.9560000000000001E-2"/>
    <n v="1.6570000000000001E-2"/>
    <n v="4.2000000000000002E-4"/>
    <n v="1.49E-3"/>
    <n v="5.9180000000000003E-2"/>
    <n v="0"/>
  </r>
  <r>
    <x v="4"/>
    <x v="18"/>
    <x v="8"/>
    <x v="2"/>
    <n v="0"/>
    <n v="340"/>
    <n v="0"/>
    <n v="0"/>
    <n v="0"/>
    <n v="0"/>
    <n v="0"/>
    <n v="0"/>
    <n v="0"/>
  </r>
  <r>
    <x v="4"/>
    <x v="18"/>
    <x v="8"/>
    <x v="3"/>
    <n v="0"/>
    <n v="340"/>
    <n v="0"/>
    <n v="0"/>
    <n v="0"/>
    <n v="0"/>
    <n v="0"/>
    <n v="0"/>
    <n v="0"/>
  </r>
  <r>
    <x v="4"/>
    <x v="18"/>
    <x v="8"/>
    <x v="4"/>
    <n v="0.22"/>
    <n v="330"/>
    <n v="13.2"/>
    <n v="1.8400000000000001E-3"/>
    <n v="0"/>
    <n v="2.2000000000000001E-3"/>
    <n v="5.0000000000000001E-4"/>
    <n v="5.5599999999999998E-3"/>
    <n v="2.5340000000000001E-2"/>
  </r>
  <r>
    <x v="4"/>
    <x v="18"/>
    <x v="8"/>
    <x v="5"/>
    <n v="0.12"/>
    <n v="313.33"/>
    <n v="9.4"/>
    <n v="8.9999999999999998E-4"/>
    <n v="0"/>
    <n v="1.2800000000000001E-3"/>
    <n v="1.6000000000000001E-4"/>
    <n v="2.7399999999999998E-3"/>
    <n v="1.805E-2"/>
  </r>
  <r>
    <x v="4"/>
    <x v="18"/>
    <x v="8"/>
    <x v="6"/>
    <n v="0.42"/>
    <n v="320"/>
    <n v="12.8"/>
    <n v="3.3300000000000001E-3"/>
    <n v="0"/>
    <n v="5.9999999999999995E-4"/>
    <n v="1.58E-3"/>
    <n v="1.0070000000000001E-2"/>
    <n v="2.4580000000000001E-2"/>
  </r>
  <r>
    <x v="4"/>
    <x v="18"/>
    <x v="8"/>
    <x v="7"/>
    <n v="0"/>
    <n v="340"/>
    <n v="0"/>
    <n v="0"/>
    <n v="0"/>
    <n v="0"/>
    <n v="0"/>
    <n v="0"/>
    <n v="0"/>
  </r>
  <r>
    <x v="4"/>
    <x v="18"/>
    <x v="8"/>
    <x v="8"/>
    <n v="0.15"/>
    <n v="326.67"/>
    <n v="9.8000000000000007"/>
    <n v="1.1900000000000001E-3"/>
    <n v="2.0000000000000002E-5"/>
    <n v="3.3E-4"/>
    <n v="5.0000000000000001E-4"/>
    <n v="3.5999999999999999E-3"/>
    <n v="1.882E-2"/>
  </r>
  <r>
    <x v="4"/>
    <x v="18"/>
    <x v="8"/>
    <x v="9"/>
    <n v="0"/>
    <n v="340"/>
    <n v="0"/>
    <n v="0"/>
    <n v="0"/>
    <n v="0"/>
    <n v="0"/>
    <n v="0"/>
    <n v="0"/>
  </r>
  <r>
    <x v="4"/>
    <x v="18"/>
    <x v="8"/>
    <x v="10"/>
    <n v="1.45"/>
    <n v="340"/>
    <n v="0"/>
    <n v="1.2019999999999999E-2"/>
    <n v="6.3899999999999998E-3"/>
    <n v="1.8000000000000001E-4"/>
    <n v="9.5E-4"/>
    <n v="3.635E-2"/>
    <n v="0"/>
  </r>
  <r>
    <x v="4"/>
    <x v="19"/>
    <x v="0"/>
    <x v="0"/>
    <n v="0"/>
    <n v="340"/>
    <n v="0"/>
    <n v="0"/>
    <n v="0"/>
    <n v="0"/>
    <n v="0"/>
    <n v="0"/>
    <n v="0"/>
  </r>
  <r>
    <x v="4"/>
    <x v="19"/>
    <x v="0"/>
    <x v="1"/>
    <n v="13.69"/>
    <n v="340"/>
    <n v="0"/>
    <n v="0.11354"/>
    <n v="5.636E-2"/>
    <n v="8.3899999999999999E-3"/>
    <n v="1.3849999999999999E-2"/>
    <n v="0.34305999999999998"/>
    <n v="0"/>
  </r>
  <r>
    <x v="4"/>
    <x v="19"/>
    <x v="0"/>
    <x v="2"/>
    <n v="0"/>
    <n v="340"/>
    <n v="0"/>
    <n v="0"/>
    <n v="0"/>
    <n v="0"/>
    <n v="0"/>
    <n v="0"/>
    <n v="0"/>
  </r>
  <r>
    <x v="4"/>
    <x v="19"/>
    <x v="0"/>
    <x v="3"/>
    <n v="0"/>
    <n v="340"/>
    <n v="0"/>
    <n v="0"/>
    <n v="0"/>
    <n v="0"/>
    <n v="0"/>
    <n v="0"/>
    <n v="0"/>
  </r>
  <r>
    <x v="4"/>
    <x v="19"/>
    <x v="0"/>
    <x v="4"/>
    <n v="11.33"/>
    <n v="340"/>
    <n v="0"/>
    <n v="9.3149999999999997E-2"/>
    <n v="0"/>
    <n v="1.9189999999999999E-2"/>
    <n v="6.3619999999999996E-2"/>
    <n v="0.28101999999999999"/>
    <n v="0"/>
  </r>
  <r>
    <x v="4"/>
    <x v="19"/>
    <x v="0"/>
    <x v="5"/>
    <n v="0"/>
    <n v="340"/>
    <n v="0"/>
    <n v="0"/>
    <n v="0"/>
    <n v="0"/>
    <n v="0"/>
    <n v="0"/>
    <n v="0"/>
  </r>
  <r>
    <x v="4"/>
    <x v="19"/>
    <x v="0"/>
    <x v="6"/>
    <n v="0"/>
    <n v="340"/>
    <n v="0"/>
    <n v="0"/>
    <n v="0"/>
    <n v="0"/>
    <n v="0"/>
    <n v="0"/>
    <n v="0"/>
  </r>
  <r>
    <x v="4"/>
    <x v="19"/>
    <x v="0"/>
    <x v="7"/>
    <n v="0"/>
    <n v="340"/>
    <n v="0"/>
    <n v="0"/>
    <n v="0"/>
    <n v="0"/>
    <n v="0"/>
    <n v="0"/>
    <n v="0"/>
  </r>
  <r>
    <x v="4"/>
    <x v="19"/>
    <x v="0"/>
    <x v="8"/>
    <n v="0"/>
    <n v="340"/>
    <n v="0"/>
    <n v="0"/>
    <n v="0"/>
    <n v="0"/>
    <n v="0"/>
    <n v="0"/>
    <n v="0"/>
  </r>
  <r>
    <x v="4"/>
    <x v="19"/>
    <x v="0"/>
    <x v="9"/>
    <n v="0"/>
    <n v="340"/>
    <n v="0"/>
    <n v="0"/>
    <n v="0"/>
    <n v="0"/>
    <n v="0"/>
    <n v="0"/>
    <n v="0"/>
  </r>
  <r>
    <x v="4"/>
    <x v="19"/>
    <x v="0"/>
    <x v="10"/>
    <n v="9.11"/>
    <n v="340"/>
    <n v="0"/>
    <n v="7.4319999999999997E-2"/>
    <n v="4.4310000000000002E-2"/>
    <n v="6.0999999999999997E-4"/>
    <n v="1.289E-2"/>
    <n v="0.22367000000000001"/>
    <n v="0"/>
  </r>
  <r>
    <x v="4"/>
    <x v="19"/>
    <x v="1"/>
    <x v="0"/>
    <n v="0.03"/>
    <n v="340"/>
    <n v="3.4"/>
    <n v="2.5000000000000001E-4"/>
    <n v="0"/>
    <n v="2.0000000000000002E-5"/>
    <n v="3.4000000000000002E-4"/>
    <n v="7.6999999999999996E-4"/>
    <n v="6.4999999999999997E-3"/>
  </r>
  <r>
    <x v="4"/>
    <x v="19"/>
    <x v="1"/>
    <x v="1"/>
    <n v="4.1500000000000004"/>
    <n v="329"/>
    <n v="16.449950000000001"/>
    <n v="3.406E-2"/>
    <n v="1.525E-2"/>
    <n v="3.5999999999999999E-3"/>
    <n v="2.1399999999999999E-2"/>
    <n v="0.10274999999999999"/>
    <n v="3.1440000000000003E-2"/>
  </r>
  <r>
    <x v="4"/>
    <x v="19"/>
    <x v="1"/>
    <x v="2"/>
    <n v="0.1"/>
    <n v="300"/>
    <n v="6"/>
    <n v="7.3999999999999999E-4"/>
    <n v="0"/>
    <n v="5.0000000000000002E-5"/>
    <n v="6.4999999999999997E-4"/>
    <n v="2.2599999999999999E-3"/>
    <n v="1.1469999999999999E-2"/>
  </r>
  <r>
    <x v="4"/>
    <x v="19"/>
    <x v="1"/>
    <x v="3"/>
    <n v="0"/>
    <n v="340"/>
    <n v="0"/>
    <n v="0"/>
    <n v="0"/>
    <n v="0"/>
    <n v="0"/>
    <n v="0"/>
    <n v="0"/>
  </r>
  <r>
    <x v="4"/>
    <x v="19"/>
    <x v="1"/>
    <x v="4"/>
    <n v="2.4900000000000002"/>
    <n v="326.67"/>
    <n v="9.7999899999999993"/>
    <n v="2.069E-2"/>
    <n v="3.2000000000000003E-4"/>
    <n v="2.5229999999999999E-2"/>
    <n v="7.1799999999999998E-3"/>
    <n v="6.2539999999999998E-2"/>
    <n v="1.873E-2"/>
  </r>
  <r>
    <x v="4"/>
    <x v="19"/>
    <x v="1"/>
    <x v="5"/>
    <n v="18.64"/>
    <n v="340"/>
    <n v="10.200200000000001"/>
    <n v="0.15532000000000001"/>
    <n v="6.0589999999999998E-2"/>
    <n v="8.1549999999999997E-2"/>
    <n v="2.7650000000000001E-2"/>
    <n v="0.46908"/>
    <n v="1.949E-2"/>
  </r>
  <r>
    <x v="4"/>
    <x v="19"/>
    <x v="1"/>
    <x v="6"/>
    <n v="0.51"/>
    <n v="340"/>
    <n v="27.2"/>
    <n v="4.2599999999999999E-3"/>
    <n v="0"/>
    <n v="1.6800000000000001E-3"/>
    <n v="3.9399999999999999E-3"/>
    <n v="1.291E-2"/>
    <n v="5.1979999999999998E-2"/>
  </r>
  <r>
    <x v="4"/>
    <x v="19"/>
    <x v="1"/>
    <x v="7"/>
    <n v="0"/>
    <n v="340"/>
    <n v="0"/>
    <n v="0"/>
    <n v="0"/>
    <n v="0"/>
    <n v="0"/>
    <n v="0"/>
    <n v="0"/>
  </r>
  <r>
    <x v="4"/>
    <x v="19"/>
    <x v="1"/>
    <x v="8"/>
    <n v="7.55"/>
    <n v="306.67"/>
    <n v="36.800049999999999"/>
    <n v="6.2829999999999997E-2"/>
    <n v="2.8680000000000001E-2"/>
    <n v="2.7210000000000002E-2"/>
    <n v="1.61E-2"/>
    <n v="0.19017000000000001"/>
    <n v="7.0319999999999994E-2"/>
  </r>
  <r>
    <x v="4"/>
    <x v="19"/>
    <x v="1"/>
    <x v="9"/>
    <n v="0"/>
    <n v="340"/>
    <n v="0"/>
    <n v="0"/>
    <n v="0"/>
    <n v="0"/>
    <n v="0"/>
    <n v="0"/>
    <n v="0"/>
  </r>
  <r>
    <x v="4"/>
    <x v="19"/>
    <x v="1"/>
    <x v="10"/>
    <n v="0.83"/>
    <n v="340"/>
    <n v="0"/>
    <n v="6.8900000000000003E-3"/>
    <n v="3.62E-3"/>
    <n v="2.2000000000000001E-4"/>
    <n v="1.75E-3"/>
    <n v="2.0840000000000001E-2"/>
    <n v="0"/>
  </r>
  <r>
    <x v="4"/>
    <x v="19"/>
    <x v="2"/>
    <x v="0"/>
    <n v="0"/>
    <n v="340"/>
    <n v="0"/>
    <n v="0"/>
    <n v="0"/>
    <n v="0"/>
    <n v="0"/>
    <n v="0"/>
    <n v="0"/>
  </r>
  <r>
    <x v="4"/>
    <x v="19"/>
    <x v="2"/>
    <x v="1"/>
    <n v="0.43"/>
    <n v="321"/>
    <n v="3.21001"/>
    <n v="3.4299999999999999E-3"/>
    <n v="1.3600000000000001E-3"/>
    <n v="4.6999999999999999E-4"/>
    <n v="2.7000000000000001E-3"/>
    <n v="1.0319999999999999E-2"/>
    <n v="6.13E-3"/>
  </r>
  <r>
    <x v="4"/>
    <x v="19"/>
    <x v="2"/>
    <x v="2"/>
    <n v="0"/>
    <n v="340"/>
    <n v="0"/>
    <n v="0"/>
    <n v="0"/>
    <n v="0"/>
    <n v="0"/>
    <n v="0"/>
    <n v="0"/>
  </r>
  <r>
    <x v="4"/>
    <x v="19"/>
    <x v="2"/>
    <x v="3"/>
    <n v="0"/>
    <n v="340"/>
    <n v="0"/>
    <n v="0"/>
    <n v="0"/>
    <n v="0"/>
    <n v="0"/>
    <n v="0"/>
    <n v="0"/>
  </r>
  <r>
    <x v="4"/>
    <x v="19"/>
    <x v="2"/>
    <x v="4"/>
    <n v="0.05"/>
    <n v="340"/>
    <n v="0"/>
    <n v="4.2999999999999999E-4"/>
    <n v="0"/>
    <n v="6.8000000000000005E-4"/>
    <n v="0"/>
    <n v="1.2999999999999999E-3"/>
    <n v="0"/>
  </r>
  <r>
    <x v="4"/>
    <x v="19"/>
    <x v="2"/>
    <x v="5"/>
    <n v="0"/>
    <n v="340"/>
    <n v="0"/>
    <n v="0"/>
    <n v="0"/>
    <n v="0"/>
    <n v="0"/>
    <n v="0"/>
    <n v="0"/>
  </r>
  <r>
    <x v="4"/>
    <x v="19"/>
    <x v="2"/>
    <x v="6"/>
    <n v="0.05"/>
    <n v="340"/>
    <n v="0"/>
    <n v="3.8999999999999999E-4"/>
    <n v="4.0000000000000003E-5"/>
    <n v="2.0000000000000002E-5"/>
    <n v="2.7E-4"/>
    <n v="1.1800000000000001E-3"/>
    <n v="0"/>
  </r>
  <r>
    <x v="4"/>
    <x v="19"/>
    <x v="2"/>
    <x v="7"/>
    <n v="0"/>
    <n v="340"/>
    <n v="0"/>
    <n v="0"/>
    <n v="0"/>
    <n v="0"/>
    <n v="0"/>
    <n v="0"/>
    <n v="0"/>
  </r>
  <r>
    <x v="4"/>
    <x v="19"/>
    <x v="2"/>
    <x v="8"/>
    <n v="0"/>
    <n v="340"/>
    <n v="0"/>
    <n v="0"/>
    <n v="0"/>
    <n v="0"/>
    <n v="0"/>
    <n v="0"/>
    <n v="0"/>
  </r>
  <r>
    <x v="4"/>
    <x v="19"/>
    <x v="2"/>
    <x v="9"/>
    <n v="0"/>
    <n v="340"/>
    <n v="0"/>
    <n v="0"/>
    <n v="0"/>
    <n v="0"/>
    <n v="0"/>
    <n v="0"/>
    <n v="0"/>
  </r>
  <r>
    <x v="4"/>
    <x v="19"/>
    <x v="2"/>
    <x v="10"/>
    <n v="0.88"/>
    <n v="340"/>
    <n v="0"/>
    <n v="7.2899999999999996E-3"/>
    <n v="3.6600000000000001E-3"/>
    <n v="2.0000000000000001E-4"/>
    <n v="1.6999999999999999E-3"/>
    <n v="2.205E-2"/>
    <n v="0"/>
  </r>
  <r>
    <x v="4"/>
    <x v="19"/>
    <x v="3"/>
    <x v="0"/>
    <n v="0"/>
    <n v="340"/>
    <n v="0"/>
    <n v="0"/>
    <n v="0"/>
    <n v="0"/>
    <n v="0"/>
    <n v="0"/>
    <n v="0"/>
  </r>
  <r>
    <x v="4"/>
    <x v="19"/>
    <x v="3"/>
    <x v="1"/>
    <n v="3.48"/>
    <n v="340"/>
    <n v="0"/>
    <n v="2.8830000000000001E-2"/>
    <n v="1.481E-2"/>
    <n v="1.17E-3"/>
    <n v="1.068E-2"/>
    <n v="8.7069999999999995E-2"/>
    <n v="0"/>
  </r>
  <r>
    <x v="4"/>
    <x v="19"/>
    <x v="3"/>
    <x v="2"/>
    <n v="0"/>
    <n v="340"/>
    <n v="0"/>
    <n v="0"/>
    <n v="0"/>
    <n v="0"/>
    <n v="0"/>
    <n v="0"/>
    <n v="0"/>
  </r>
  <r>
    <x v="4"/>
    <x v="19"/>
    <x v="3"/>
    <x v="3"/>
    <n v="0"/>
    <n v="340"/>
    <n v="0"/>
    <n v="0"/>
    <n v="0"/>
    <n v="0"/>
    <n v="0"/>
    <n v="0"/>
    <n v="0"/>
  </r>
  <r>
    <x v="4"/>
    <x v="19"/>
    <x v="3"/>
    <x v="4"/>
    <n v="0.17"/>
    <n v="340"/>
    <n v="0"/>
    <n v="1.25E-3"/>
    <n v="-2.0000000000000002E-5"/>
    <n v="8.5999999999999998E-4"/>
    <n v="9.8999999999999999E-4"/>
    <n v="3.6900000000000001E-3"/>
    <n v="0"/>
  </r>
  <r>
    <x v="4"/>
    <x v="19"/>
    <x v="3"/>
    <x v="5"/>
    <n v="0"/>
    <n v="340"/>
    <n v="0"/>
    <n v="0"/>
    <n v="0"/>
    <n v="0"/>
    <n v="0"/>
    <n v="0"/>
    <n v="0"/>
  </r>
  <r>
    <x v="4"/>
    <x v="19"/>
    <x v="3"/>
    <x v="6"/>
    <n v="0.24"/>
    <n v="340"/>
    <n v="0"/>
    <n v="1.9400000000000001E-3"/>
    <n v="4.0000000000000003E-5"/>
    <n v="1.1E-4"/>
    <n v="1.6100000000000001E-3"/>
    <n v="5.8599999999999998E-3"/>
    <n v="0"/>
  </r>
  <r>
    <x v="4"/>
    <x v="19"/>
    <x v="3"/>
    <x v="7"/>
    <n v="0"/>
    <n v="340"/>
    <n v="0"/>
    <n v="0"/>
    <n v="0"/>
    <n v="0"/>
    <n v="0"/>
    <n v="0"/>
    <n v="0"/>
  </r>
  <r>
    <x v="4"/>
    <x v="19"/>
    <x v="3"/>
    <x v="8"/>
    <n v="0.01"/>
    <n v="340"/>
    <n v="0"/>
    <n v="8.0000000000000007E-5"/>
    <n v="6.0000000000000002E-5"/>
    <n v="0"/>
    <n v="1.0000000000000001E-5"/>
    <n v="2.4000000000000001E-4"/>
    <n v="0"/>
  </r>
  <r>
    <x v="4"/>
    <x v="19"/>
    <x v="3"/>
    <x v="9"/>
    <n v="0"/>
    <n v="340"/>
    <n v="0"/>
    <n v="0"/>
    <n v="0"/>
    <n v="0"/>
    <n v="0"/>
    <n v="0"/>
    <n v="0"/>
  </r>
  <r>
    <x v="4"/>
    <x v="19"/>
    <x v="3"/>
    <x v="10"/>
    <n v="0.01"/>
    <n v="340"/>
    <n v="0"/>
    <n v="1E-4"/>
    <n v="8.0000000000000007E-5"/>
    <n v="0"/>
    <n v="1.0000000000000001E-5"/>
    <n v="2.9999999999999997E-4"/>
    <n v="0"/>
  </r>
  <r>
    <x v="4"/>
    <x v="19"/>
    <x v="4"/>
    <x v="0"/>
    <n v="0.43"/>
    <n v="340"/>
    <n v="0"/>
    <n v="3.5799999999999998E-3"/>
    <n v="1.9300000000000001E-3"/>
    <n v="9.0000000000000006E-5"/>
    <n v="8.8999999999999995E-4"/>
    <n v="1.0829999999999999E-2"/>
    <n v="0"/>
  </r>
  <r>
    <x v="4"/>
    <x v="19"/>
    <x v="4"/>
    <x v="1"/>
    <n v="0.18"/>
    <n v="340"/>
    <n v="0"/>
    <n v="1.49E-3"/>
    <n v="7.6000000000000004E-4"/>
    <n v="1E-4"/>
    <n v="1E-4"/>
    <n v="4.4900000000000001E-3"/>
    <n v="0"/>
  </r>
  <r>
    <x v="4"/>
    <x v="19"/>
    <x v="4"/>
    <x v="2"/>
    <n v="0"/>
    <n v="340"/>
    <n v="0"/>
    <n v="0"/>
    <n v="0"/>
    <n v="0"/>
    <n v="0"/>
    <n v="0"/>
    <n v="0"/>
  </r>
  <r>
    <x v="4"/>
    <x v="19"/>
    <x v="4"/>
    <x v="3"/>
    <n v="0"/>
    <n v="340"/>
    <n v="0"/>
    <n v="0"/>
    <n v="0"/>
    <n v="0"/>
    <n v="0"/>
    <n v="0"/>
    <n v="0"/>
  </r>
  <r>
    <x v="4"/>
    <x v="19"/>
    <x v="4"/>
    <x v="4"/>
    <n v="0.05"/>
    <n v="340"/>
    <n v="0"/>
    <n v="4.0000000000000002E-4"/>
    <n v="2.0000000000000002E-5"/>
    <n v="4.8000000000000001E-4"/>
    <n v="6.0000000000000002E-5"/>
    <n v="1.1999999999999999E-3"/>
    <n v="0"/>
  </r>
  <r>
    <x v="4"/>
    <x v="19"/>
    <x v="4"/>
    <x v="5"/>
    <n v="0"/>
    <n v="340"/>
    <n v="0"/>
    <n v="0"/>
    <n v="0"/>
    <n v="0"/>
    <n v="0"/>
    <n v="0"/>
    <n v="0"/>
  </r>
  <r>
    <x v="4"/>
    <x v="19"/>
    <x v="4"/>
    <x v="6"/>
    <n v="17.920000000000002"/>
    <n v="340"/>
    <n v="0"/>
    <n v="0.14953"/>
    <n v="8.0999999999999996E-3"/>
    <n v="1.5299999999999999E-3"/>
    <n v="2.358E-2"/>
    <n v="0.45235999999999998"/>
    <n v="0"/>
  </r>
  <r>
    <x v="4"/>
    <x v="19"/>
    <x v="4"/>
    <x v="7"/>
    <n v="0"/>
    <n v="340"/>
    <n v="0"/>
    <n v="0"/>
    <n v="0"/>
    <n v="0"/>
    <n v="0"/>
    <n v="0"/>
    <n v="0"/>
  </r>
  <r>
    <x v="4"/>
    <x v="19"/>
    <x v="4"/>
    <x v="8"/>
    <n v="0.06"/>
    <n v="340"/>
    <n v="0"/>
    <n v="4.8000000000000001E-4"/>
    <n v="2.5000000000000001E-4"/>
    <n v="6.9999999999999994E-5"/>
    <n v="5.0000000000000002E-5"/>
    <n v="1.4499999999999999E-3"/>
    <n v="0"/>
  </r>
  <r>
    <x v="4"/>
    <x v="19"/>
    <x v="4"/>
    <x v="9"/>
    <n v="0"/>
    <n v="340"/>
    <n v="0"/>
    <n v="0"/>
    <n v="0"/>
    <n v="0"/>
    <n v="0"/>
    <n v="0"/>
    <n v="0"/>
  </r>
  <r>
    <x v="4"/>
    <x v="19"/>
    <x v="4"/>
    <x v="10"/>
    <n v="0.31"/>
    <n v="340"/>
    <n v="0"/>
    <n v="2.5699999999999998E-3"/>
    <n v="1.1100000000000001E-3"/>
    <n v="4.0000000000000003E-5"/>
    <n v="3.1E-4"/>
    <n v="7.77E-3"/>
    <n v="0"/>
  </r>
  <r>
    <x v="4"/>
    <x v="19"/>
    <x v="5"/>
    <x v="0"/>
    <n v="0"/>
    <n v="340"/>
    <n v="0"/>
    <n v="0"/>
    <n v="0"/>
    <n v="0"/>
    <n v="0"/>
    <n v="0"/>
    <n v="0"/>
  </r>
  <r>
    <x v="4"/>
    <x v="19"/>
    <x v="5"/>
    <x v="1"/>
    <n v="0.01"/>
    <n v="340"/>
    <n v="0"/>
    <n v="6.9999999999999994E-5"/>
    <n v="3.0000000000000001E-5"/>
    <n v="0"/>
    <n v="1.0000000000000001E-5"/>
    <n v="2.0000000000000001E-4"/>
    <n v="0"/>
  </r>
  <r>
    <x v="4"/>
    <x v="19"/>
    <x v="5"/>
    <x v="2"/>
    <n v="0"/>
    <n v="340"/>
    <n v="0"/>
    <n v="0"/>
    <n v="0"/>
    <n v="0"/>
    <n v="0"/>
    <n v="0"/>
    <n v="0"/>
  </r>
  <r>
    <x v="4"/>
    <x v="19"/>
    <x v="5"/>
    <x v="3"/>
    <n v="0"/>
    <n v="340"/>
    <n v="0"/>
    <n v="0"/>
    <n v="0"/>
    <n v="0"/>
    <n v="0"/>
    <n v="0"/>
    <n v="0"/>
  </r>
  <r>
    <x v="4"/>
    <x v="19"/>
    <x v="5"/>
    <x v="4"/>
    <n v="0"/>
    <n v="340"/>
    <n v="0"/>
    <n v="0"/>
    <n v="0"/>
    <n v="0"/>
    <n v="0"/>
    <n v="0"/>
    <n v="0"/>
  </r>
  <r>
    <x v="4"/>
    <x v="19"/>
    <x v="5"/>
    <x v="5"/>
    <n v="0"/>
    <n v="340"/>
    <n v="0"/>
    <n v="0"/>
    <n v="0"/>
    <n v="0"/>
    <n v="0"/>
    <n v="0"/>
    <n v="0"/>
  </r>
  <r>
    <x v="4"/>
    <x v="19"/>
    <x v="5"/>
    <x v="6"/>
    <n v="0"/>
    <n v="340"/>
    <n v="0"/>
    <n v="0"/>
    <n v="0"/>
    <n v="0"/>
    <n v="0"/>
    <n v="0"/>
    <n v="0"/>
  </r>
  <r>
    <x v="4"/>
    <x v="19"/>
    <x v="5"/>
    <x v="7"/>
    <n v="0"/>
    <n v="340"/>
    <n v="0"/>
    <n v="0"/>
    <n v="0"/>
    <n v="0"/>
    <n v="0"/>
    <n v="0"/>
    <n v="0"/>
  </r>
  <r>
    <x v="4"/>
    <x v="19"/>
    <x v="5"/>
    <x v="8"/>
    <n v="0"/>
    <n v="340"/>
    <n v="0"/>
    <n v="0"/>
    <n v="0"/>
    <n v="0"/>
    <n v="0"/>
    <n v="0"/>
    <n v="0"/>
  </r>
  <r>
    <x v="4"/>
    <x v="19"/>
    <x v="5"/>
    <x v="9"/>
    <n v="0"/>
    <n v="340"/>
    <n v="0"/>
    <n v="0"/>
    <n v="0"/>
    <n v="0"/>
    <n v="0"/>
    <n v="0"/>
    <n v="0"/>
  </r>
  <r>
    <x v="4"/>
    <x v="19"/>
    <x v="5"/>
    <x v="10"/>
    <n v="0"/>
    <n v="340"/>
    <n v="0"/>
    <n v="0"/>
    <n v="0"/>
    <n v="0"/>
    <n v="0"/>
    <n v="0"/>
    <n v="0"/>
  </r>
  <r>
    <x v="4"/>
    <x v="19"/>
    <x v="6"/>
    <x v="0"/>
    <n v="0"/>
    <n v="340"/>
    <n v="0"/>
    <n v="0"/>
    <n v="0"/>
    <n v="0"/>
    <n v="0"/>
    <n v="0"/>
    <n v="0"/>
  </r>
  <r>
    <x v="4"/>
    <x v="19"/>
    <x v="6"/>
    <x v="1"/>
    <n v="0.02"/>
    <n v="340"/>
    <n v="0"/>
    <n v="1.9000000000000001E-4"/>
    <n v="1.2E-4"/>
    <n v="1.0000000000000001E-5"/>
    <n v="1.0000000000000001E-5"/>
    <n v="5.5999999999999995E-4"/>
    <n v="0"/>
  </r>
  <r>
    <x v="4"/>
    <x v="19"/>
    <x v="6"/>
    <x v="2"/>
    <n v="0"/>
    <n v="340"/>
    <n v="0"/>
    <n v="0"/>
    <n v="0"/>
    <n v="0"/>
    <n v="0"/>
    <n v="0"/>
    <n v="0"/>
  </r>
  <r>
    <x v="4"/>
    <x v="19"/>
    <x v="6"/>
    <x v="3"/>
    <n v="0"/>
    <n v="340"/>
    <n v="0"/>
    <n v="0"/>
    <n v="0"/>
    <n v="0"/>
    <n v="0"/>
    <n v="0"/>
    <n v="0"/>
  </r>
  <r>
    <x v="4"/>
    <x v="19"/>
    <x v="6"/>
    <x v="4"/>
    <n v="0.06"/>
    <n v="340"/>
    <n v="0"/>
    <n v="5.2999999999999998E-4"/>
    <n v="0"/>
    <n v="5.6999999999999998E-4"/>
    <n v="1.6000000000000001E-4"/>
    <n v="1.6000000000000001E-3"/>
    <n v="0"/>
  </r>
  <r>
    <x v="4"/>
    <x v="19"/>
    <x v="6"/>
    <x v="5"/>
    <n v="0"/>
    <n v="340"/>
    <n v="0"/>
    <n v="0"/>
    <n v="0"/>
    <n v="0"/>
    <n v="0"/>
    <n v="0"/>
    <n v="0"/>
  </r>
  <r>
    <x v="4"/>
    <x v="19"/>
    <x v="6"/>
    <x v="6"/>
    <n v="0.17"/>
    <n v="340"/>
    <n v="0"/>
    <n v="1.3799999999999999E-3"/>
    <n v="0"/>
    <n v="6.0000000000000002E-5"/>
    <n v="5.6999999999999998E-4"/>
    <n v="4.1700000000000001E-3"/>
    <n v="0"/>
  </r>
  <r>
    <x v="4"/>
    <x v="19"/>
    <x v="6"/>
    <x v="7"/>
    <n v="0"/>
    <n v="340"/>
    <n v="0"/>
    <n v="0"/>
    <n v="0"/>
    <n v="0"/>
    <n v="0"/>
    <n v="0"/>
    <n v="0"/>
  </r>
  <r>
    <x v="4"/>
    <x v="19"/>
    <x v="6"/>
    <x v="8"/>
    <n v="0.06"/>
    <n v="340"/>
    <n v="0"/>
    <n v="5.1000000000000004E-4"/>
    <n v="2.7999999999999998E-4"/>
    <n v="5.0000000000000002E-5"/>
    <n v="6.0000000000000002E-5"/>
    <n v="1.5299999999999999E-3"/>
    <n v="0"/>
  </r>
  <r>
    <x v="4"/>
    <x v="19"/>
    <x v="6"/>
    <x v="9"/>
    <n v="0"/>
    <n v="340"/>
    <n v="0"/>
    <n v="0"/>
    <n v="0"/>
    <n v="0"/>
    <n v="0"/>
    <n v="0"/>
    <n v="0"/>
  </r>
  <r>
    <x v="4"/>
    <x v="19"/>
    <x v="6"/>
    <x v="10"/>
    <n v="0"/>
    <n v="340"/>
    <n v="0"/>
    <n v="0"/>
    <n v="0"/>
    <n v="0"/>
    <n v="0"/>
    <n v="0"/>
    <n v="0"/>
  </r>
  <r>
    <x v="4"/>
    <x v="19"/>
    <x v="7"/>
    <x v="0"/>
    <n v="0"/>
    <n v="340"/>
    <n v="0"/>
    <n v="0"/>
    <n v="0"/>
    <n v="0"/>
    <n v="0"/>
    <n v="0"/>
    <n v="0"/>
  </r>
  <r>
    <x v="4"/>
    <x v="19"/>
    <x v="7"/>
    <x v="1"/>
    <n v="0"/>
    <n v="340"/>
    <n v="0"/>
    <n v="1.0000000000000001E-5"/>
    <n v="0"/>
    <n v="0"/>
    <n v="0"/>
    <n v="2.0000000000000002E-5"/>
    <n v="0"/>
  </r>
  <r>
    <x v="4"/>
    <x v="19"/>
    <x v="7"/>
    <x v="2"/>
    <n v="0"/>
    <n v="340"/>
    <n v="0"/>
    <n v="0"/>
    <n v="0"/>
    <n v="0"/>
    <n v="0"/>
    <n v="0"/>
    <n v="0"/>
  </r>
  <r>
    <x v="4"/>
    <x v="19"/>
    <x v="7"/>
    <x v="3"/>
    <n v="0"/>
    <n v="340"/>
    <n v="0"/>
    <n v="0"/>
    <n v="0"/>
    <n v="0"/>
    <n v="0"/>
    <n v="0"/>
    <n v="0"/>
  </r>
  <r>
    <x v="4"/>
    <x v="19"/>
    <x v="7"/>
    <x v="4"/>
    <n v="0"/>
    <n v="340"/>
    <n v="0"/>
    <n v="0"/>
    <n v="0"/>
    <n v="0"/>
    <n v="0"/>
    <n v="0"/>
    <n v="0"/>
  </r>
  <r>
    <x v="4"/>
    <x v="19"/>
    <x v="7"/>
    <x v="5"/>
    <n v="0"/>
    <n v="340"/>
    <n v="0"/>
    <n v="0"/>
    <n v="0"/>
    <n v="0"/>
    <n v="0"/>
    <n v="0"/>
    <n v="0"/>
  </r>
  <r>
    <x v="4"/>
    <x v="19"/>
    <x v="7"/>
    <x v="6"/>
    <n v="0.01"/>
    <n v="340"/>
    <n v="0"/>
    <n v="6.9999999999999994E-5"/>
    <n v="1.0000000000000001E-5"/>
    <n v="1.0000000000000001E-5"/>
    <n v="6.0000000000000002E-5"/>
    <n v="2.0000000000000001E-4"/>
    <n v="0"/>
  </r>
  <r>
    <x v="4"/>
    <x v="19"/>
    <x v="7"/>
    <x v="7"/>
    <n v="0"/>
    <n v="340"/>
    <n v="0"/>
    <n v="0"/>
    <n v="0"/>
    <n v="0"/>
    <n v="0"/>
    <n v="0"/>
    <n v="0"/>
  </r>
  <r>
    <x v="4"/>
    <x v="19"/>
    <x v="7"/>
    <x v="8"/>
    <n v="0"/>
    <n v="340"/>
    <n v="0"/>
    <n v="0"/>
    <n v="0"/>
    <n v="0"/>
    <n v="0"/>
    <n v="0"/>
    <n v="0"/>
  </r>
  <r>
    <x v="4"/>
    <x v="19"/>
    <x v="7"/>
    <x v="9"/>
    <n v="0"/>
    <n v="340"/>
    <n v="0"/>
    <n v="0"/>
    <n v="0"/>
    <n v="0"/>
    <n v="0"/>
    <n v="0"/>
    <n v="0"/>
  </r>
  <r>
    <x v="4"/>
    <x v="19"/>
    <x v="7"/>
    <x v="10"/>
    <n v="0"/>
    <n v="340"/>
    <n v="0"/>
    <n v="0"/>
    <n v="0"/>
    <n v="0"/>
    <n v="0"/>
    <n v="0"/>
    <n v="0"/>
  </r>
  <r>
    <x v="4"/>
    <x v="19"/>
    <x v="8"/>
    <x v="0"/>
    <n v="0.05"/>
    <n v="340"/>
    <n v="3.4"/>
    <n v="4.2000000000000002E-4"/>
    <n v="0"/>
    <n v="2.5999999999999998E-4"/>
    <n v="2.0000000000000001E-4"/>
    <n v="1.2800000000000001E-3"/>
    <n v="6.4999999999999997E-3"/>
  </r>
  <r>
    <x v="4"/>
    <x v="19"/>
    <x v="8"/>
    <x v="1"/>
    <n v="2.36"/>
    <n v="340"/>
    <n v="0"/>
    <n v="1.9560000000000001E-2"/>
    <n v="1.6570000000000001E-2"/>
    <n v="4.2000000000000002E-4"/>
    <n v="1.49E-3"/>
    <n v="5.9180000000000003E-2"/>
    <n v="0"/>
  </r>
  <r>
    <x v="4"/>
    <x v="19"/>
    <x v="8"/>
    <x v="2"/>
    <n v="0"/>
    <n v="340"/>
    <n v="0"/>
    <n v="0"/>
    <n v="0"/>
    <n v="0"/>
    <n v="0"/>
    <n v="0"/>
    <n v="0"/>
  </r>
  <r>
    <x v="4"/>
    <x v="19"/>
    <x v="8"/>
    <x v="3"/>
    <n v="0"/>
    <n v="340"/>
    <n v="0"/>
    <n v="0"/>
    <n v="0"/>
    <n v="0"/>
    <n v="0"/>
    <n v="0"/>
    <n v="0"/>
  </r>
  <r>
    <x v="4"/>
    <x v="19"/>
    <x v="8"/>
    <x v="4"/>
    <n v="0.27"/>
    <n v="332"/>
    <n v="16.600000000000001"/>
    <n v="2.2499999999999998E-3"/>
    <n v="0"/>
    <n v="2.7100000000000002E-3"/>
    <n v="5.9999999999999995E-4"/>
    <n v="6.8100000000000001E-3"/>
    <n v="3.1719999999999998E-2"/>
  </r>
  <r>
    <x v="4"/>
    <x v="19"/>
    <x v="8"/>
    <x v="5"/>
    <n v="0.15"/>
    <n v="313.33"/>
    <n v="9.4"/>
    <n v="1.14E-3"/>
    <n v="0"/>
    <n v="1.6299999999999999E-3"/>
    <n v="1.9000000000000001E-4"/>
    <n v="3.4499999999999999E-3"/>
    <n v="1.796E-2"/>
  </r>
  <r>
    <x v="4"/>
    <x v="19"/>
    <x v="8"/>
    <x v="6"/>
    <n v="0.46"/>
    <n v="320"/>
    <n v="12.8"/>
    <n v="3.65E-3"/>
    <n v="0"/>
    <n v="6.7000000000000002E-4"/>
    <n v="1.7600000000000001E-3"/>
    <n v="1.1039999999999999E-2"/>
    <n v="2.4459999999999999E-2"/>
  </r>
  <r>
    <x v="4"/>
    <x v="19"/>
    <x v="8"/>
    <x v="7"/>
    <n v="0"/>
    <n v="340"/>
    <n v="0"/>
    <n v="0"/>
    <n v="0"/>
    <n v="0"/>
    <n v="0"/>
    <n v="0"/>
    <n v="0"/>
  </r>
  <r>
    <x v="4"/>
    <x v="19"/>
    <x v="8"/>
    <x v="8"/>
    <n v="0.17"/>
    <n v="340"/>
    <n v="6.8"/>
    <n v="1.3600000000000001E-3"/>
    <n v="2.0000000000000002E-5"/>
    <n v="4.0000000000000002E-4"/>
    <n v="5.9999999999999995E-4"/>
    <n v="4.1099999999999999E-3"/>
    <n v="1.299E-2"/>
  </r>
  <r>
    <x v="4"/>
    <x v="19"/>
    <x v="8"/>
    <x v="9"/>
    <n v="0"/>
    <n v="340"/>
    <n v="0"/>
    <n v="0"/>
    <n v="0"/>
    <n v="0"/>
    <n v="0"/>
    <n v="0"/>
    <n v="0"/>
  </r>
  <r>
    <x v="4"/>
    <x v="19"/>
    <x v="8"/>
    <x v="10"/>
    <n v="1.45"/>
    <n v="340"/>
    <n v="0"/>
    <n v="1.2019999999999999E-2"/>
    <n v="6.3899999999999998E-3"/>
    <n v="1.8000000000000001E-4"/>
    <n v="9.5E-4"/>
    <n v="3.635E-2"/>
    <n v="0"/>
  </r>
  <r>
    <x v="4"/>
    <x v="20"/>
    <x v="0"/>
    <x v="0"/>
    <n v="0"/>
    <n v="340"/>
    <n v="0"/>
    <n v="0"/>
    <n v="0"/>
    <n v="0"/>
    <n v="0"/>
    <n v="0"/>
    <n v="0"/>
  </r>
  <r>
    <x v="4"/>
    <x v="20"/>
    <x v="0"/>
    <x v="1"/>
    <n v="13.69"/>
    <n v="340"/>
    <n v="0"/>
    <n v="0.11354"/>
    <n v="5.636E-2"/>
    <n v="8.3899999999999999E-3"/>
    <n v="1.3849999999999999E-2"/>
    <n v="0.34305999999999998"/>
    <n v="0"/>
  </r>
  <r>
    <x v="4"/>
    <x v="20"/>
    <x v="0"/>
    <x v="2"/>
    <n v="0"/>
    <n v="340"/>
    <n v="0"/>
    <n v="0"/>
    <n v="0"/>
    <n v="0"/>
    <n v="0"/>
    <n v="0"/>
    <n v="0"/>
  </r>
  <r>
    <x v="4"/>
    <x v="20"/>
    <x v="0"/>
    <x v="3"/>
    <n v="0"/>
    <n v="340"/>
    <n v="0"/>
    <n v="0"/>
    <n v="0"/>
    <n v="0"/>
    <n v="0"/>
    <n v="0"/>
    <n v="0"/>
  </r>
  <r>
    <x v="4"/>
    <x v="20"/>
    <x v="0"/>
    <x v="4"/>
    <n v="11.33"/>
    <n v="340"/>
    <n v="0"/>
    <n v="9.3149999999999997E-2"/>
    <n v="0"/>
    <n v="1.9189999999999999E-2"/>
    <n v="6.3619999999999996E-2"/>
    <n v="0.28101999999999999"/>
    <n v="0"/>
  </r>
  <r>
    <x v="4"/>
    <x v="20"/>
    <x v="0"/>
    <x v="5"/>
    <n v="0"/>
    <n v="340"/>
    <n v="0"/>
    <n v="0"/>
    <n v="0"/>
    <n v="0"/>
    <n v="0"/>
    <n v="0"/>
    <n v="0"/>
  </r>
  <r>
    <x v="4"/>
    <x v="20"/>
    <x v="0"/>
    <x v="6"/>
    <n v="0"/>
    <n v="340"/>
    <n v="0"/>
    <n v="0"/>
    <n v="0"/>
    <n v="0"/>
    <n v="0"/>
    <n v="0"/>
    <n v="0"/>
  </r>
  <r>
    <x v="4"/>
    <x v="20"/>
    <x v="0"/>
    <x v="7"/>
    <n v="0"/>
    <n v="340"/>
    <n v="0"/>
    <n v="0"/>
    <n v="0"/>
    <n v="0"/>
    <n v="0"/>
    <n v="0"/>
    <n v="0"/>
  </r>
  <r>
    <x v="4"/>
    <x v="20"/>
    <x v="0"/>
    <x v="8"/>
    <n v="0"/>
    <n v="340"/>
    <n v="0"/>
    <n v="0"/>
    <n v="0"/>
    <n v="0"/>
    <n v="0"/>
    <n v="0"/>
    <n v="0"/>
  </r>
  <r>
    <x v="4"/>
    <x v="20"/>
    <x v="0"/>
    <x v="9"/>
    <n v="0"/>
    <n v="340"/>
    <n v="0"/>
    <n v="0"/>
    <n v="0"/>
    <n v="0"/>
    <n v="0"/>
    <n v="0"/>
    <n v="0"/>
  </r>
  <r>
    <x v="4"/>
    <x v="20"/>
    <x v="0"/>
    <x v="10"/>
    <n v="9.11"/>
    <n v="340"/>
    <n v="0"/>
    <n v="7.4319999999999997E-2"/>
    <n v="4.4310000000000002E-2"/>
    <n v="6.0999999999999997E-4"/>
    <n v="1.289E-2"/>
    <n v="0.22367000000000001"/>
    <n v="0"/>
  </r>
  <r>
    <x v="4"/>
    <x v="20"/>
    <x v="1"/>
    <x v="0"/>
    <n v="0.04"/>
    <n v="340"/>
    <n v="3.4"/>
    <n v="3.4000000000000002E-4"/>
    <n v="0"/>
    <n v="2.0000000000000002E-5"/>
    <n v="4.4999999999999999E-4"/>
    <n v="1.0200000000000001E-3"/>
    <n v="6.4700000000000001E-3"/>
  </r>
  <r>
    <x v="4"/>
    <x v="20"/>
    <x v="1"/>
    <x v="1"/>
    <n v="4.21"/>
    <n v="329"/>
    <n v="19.739989999999999"/>
    <n v="3.4549999999999997E-2"/>
    <n v="1.525E-2"/>
    <n v="3.7100000000000002E-3"/>
    <n v="2.2069999999999999E-2"/>
    <n v="0.10424"/>
    <n v="3.755E-2"/>
  </r>
  <r>
    <x v="4"/>
    <x v="20"/>
    <x v="1"/>
    <x v="2"/>
    <n v="0.12"/>
    <n v="300"/>
    <n v="6"/>
    <n v="8.8999999999999995E-4"/>
    <n v="0"/>
    <n v="5.0000000000000002E-5"/>
    <n v="7.7999999999999999E-4"/>
    <n v="2.7100000000000002E-3"/>
    <n v="1.141E-2"/>
  </r>
  <r>
    <x v="4"/>
    <x v="20"/>
    <x v="1"/>
    <x v="3"/>
    <n v="0"/>
    <n v="340"/>
    <n v="0"/>
    <n v="0"/>
    <n v="0"/>
    <n v="0"/>
    <n v="0"/>
    <n v="0"/>
    <n v="0"/>
  </r>
  <r>
    <x v="4"/>
    <x v="20"/>
    <x v="1"/>
    <x v="4"/>
    <n v="2.5299999999999998"/>
    <n v="330"/>
    <n v="13.200010000000001"/>
    <n v="2.1010000000000001E-2"/>
    <n v="3.2000000000000003E-4"/>
    <n v="2.5520000000000001E-2"/>
    <n v="7.4099999999999999E-3"/>
    <n v="6.3530000000000003E-2"/>
    <n v="2.511E-2"/>
  </r>
  <r>
    <x v="4"/>
    <x v="20"/>
    <x v="1"/>
    <x v="5"/>
    <n v="18.68"/>
    <n v="339.99"/>
    <n v="13.600099999999999"/>
    <n v="0.15565999999999999"/>
    <n v="6.0589999999999998E-2"/>
    <n v="8.1920000000000007E-2"/>
    <n v="2.7779999999999999E-2"/>
    <n v="0.47010000000000002"/>
    <n v="2.5870000000000001E-2"/>
  </r>
  <r>
    <x v="4"/>
    <x v="20"/>
    <x v="1"/>
    <x v="6"/>
    <n v="0.61"/>
    <n v="340"/>
    <n v="34"/>
    <n v="5.1000000000000004E-3"/>
    <n v="0"/>
    <n v="2.0300000000000001E-3"/>
    <n v="4.7499999999999999E-3"/>
    <n v="1.5469999999999999E-2"/>
    <n v="6.4670000000000005E-2"/>
  </r>
  <r>
    <x v="4"/>
    <x v="20"/>
    <x v="1"/>
    <x v="7"/>
    <n v="0"/>
    <n v="340"/>
    <n v="0"/>
    <n v="0"/>
    <n v="0"/>
    <n v="0"/>
    <n v="0"/>
    <n v="0"/>
    <n v="0"/>
  </r>
  <r>
    <x v="4"/>
    <x v="20"/>
    <x v="1"/>
    <x v="8"/>
    <n v="7.7"/>
    <n v="305.33"/>
    <n v="45.800049999999999"/>
    <n v="6.3969999999999999E-2"/>
    <n v="2.869E-2"/>
    <n v="2.7900000000000001E-2"/>
    <n v="1.67E-2"/>
    <n v="0.19361999999999999"/>
    <n v="8.7110000000000007E-2"/>
  </r>
  <r>
    <x v="4"/>
    <x v="20"/>
    <x v="1"/>
    <x v="9"/>
    <n v="0"/>
    <n v="340"/>
    <n v="0"/>
    <n v="0"/>
    <n v="0"/>
    <n v="0"/>
    <n v="0"/>
    <n v="0"/>
    <n v="0"/>
  </r>
  <r>
    <x v="4"/>
    <x v="20"/>
    <x v="1"/>
    <x v="10"/>
    <n v="0.83"/>
    <n v="340"/>
    <n v="0"/>
    <n v="6.8900000000000003E-3"/>
    <n v="3.62E-3"/>
    <n v="2.2000000000000001E-4"/>
    <n v="1.75E-3"/>
    <n v="2.0840000000000001E-2"/>
    <n v="0"/>
  </r>
  <r>
    <x v="4"/>
    <x v="20"/>
    <x v="2"/>
    <x v="0"/>
    <n v="0"/>
    <n v="340"/>
    <n v="0"/>
    <n v="0"/>
    <n v="0"/>
    <n v="0"/>
    <n v="0"/>
    <n v="0"/>
    <n v="0"/>
  </r>
  <r>
    <x v="4"/>
    <x v="20"/>
    <x v="2"/>
    <x v="1"/>
    <n v="0.44"/>
    <n v="321"/>
    <n v="3.21001"/>
    <n v="3.5100000000000001E-3"/>
    <n v="1.3600000000000001E-3"/>
    <n v="4.8999999999999998E-4"/>
    <n v="2.81E-3"/>
    <n v="1.056E-2"/>
    <n v="6.11E-3"/>
  </r>
  <r>
    <x v="4"/>
    <x v="20"/>
    <x v="2"/>
    <x v="2"/>
    <n v="0"/>
    <n v="340"/>
    <n v="0"/>
    <n v="0"/>
    <n v="0"/>
    <n v="0"/>
    <n v="0"/>
    <n v="0"/>
    <n v="0"/>
  </r>
  <r>
    <x v="4"/>
    <x v="20"/>
    <x v="2"/>
    <x v="3"/>
    <n v="0"/>
    <n v="340"/>
    <n v="0"/>
    <n v="0"/>
    <n v="0"/>
    <n v="0"/>
    <n v="0"/>
    <n v="0"/>
    <n v="0"/>
  </r>
  <r>
    <x v="4"/>
    <x v="20"/>
    <x v="2"/>
    <x v="4"/>
    <n v="0.05"/>
    <n v="340"/>
    <n v="0"/>
    <n v="4.2999999999999999E-4"/>
    <n v="0"/>
    <n v="6.8000000000000005E-4"/>
    <n v="0"/>
    <n v="1.2999999999999999E-3"/>
    <n v="0"/>
  </r>
  <r>
    <x v="4"/>
    <x v="20"/>
    <x v="2"/>
    <x v="5"/>
    <n v="0"/>
    <n v="340"/>
    <n v="0"/>
    <n v="0"/>
    <n v="0"/>
    <n v="0"/>
    <n v="0"/>
    <n v="0"/>
    <n v="0"/>
  </r>
  <r>
    <x v="4"/>
    <x v="20"/>
    <x v="2"/>
    <x v="6"/>
    <n v="0.05"/>
    <n v="340"/>
    <n v="0"/>
    <n v="3.8999999999999999E-4"/>
    <n v="4.0000000000000003E-5"/>
    <n v="2.0000000000000002E-5"/>
    <n v="2.7E-4"/>
    <n v="1.1800000000000001E-3"/>
    <n v="0"/>
  </r>
  <r>
    <x v="4"/>
    <x v="20"/>
    <x v="2"/>
    <x v="7"/>
    <n v="0"/>
    <n v="340"/>
    <n v="0"/>
    <n v="0"/>
    <n v="0"/>
    <n v="0"/>
    <n v="0"/>
    <n v="0"/>
    <n v="0"/>
  </r>
  <r>
    <x v="4"/>
    <x v="20"/>
    <x v="2"/>
    <x v="8"/>
    <n v="0"/>
    <n v="340"/>
    <n v="0"/>
    <n v="0"/>
    <n v="0"/>
    <n v="0"/>
    <n v="0"/>
    <n v="0"/>
    <n v="0"/>
  </r>
  <r>
    <x v="4"/>
    <x v="20"/>
    <x v="2"/>
    <x v="9"/>
    <n v="0"/>
    <n v="340"/>
    <n v="0"/>
    <n v="0"/>
    <n v="0"/>
    <n v="0"/>
    <n v="0"/>
    <n v="0"/>
    <n v="0"/>
  </r>
  <r>
    <x v="4"/>
    <x v="20"/>
    <x v="2"/>
    <x v="10"/>
    <n v="0.88"/>
    <n v="340"/>
    <n v="0"/>
    <n v="7.2899999999999996E-3"/>
    <n v="3.6600000000000001E-3"/>
    <n v="2.0000000000000001E-4"/>
    <n v="1.6999999999999999E-3"/>
    <n v="2.205E-2"/>
    <n v="0"/>
  </r>
  <r>
    <x v="4"/>
    <x v="20"/>
    <x v="3"/>
    <x v="0"/>
    <n v="0"/>
    <n v="340"/>
    <n v="0"/>
    <n v="0"/>
    <n v="0"/>
    <n v="0"/>
    <n v="0"/>
    <n v="0"/>
    <n v="0"/>
  </r>
  <r>
    <x v="4"/>
    <x v="20"/>
    <x v="3"/>
    <x v="1"/>
    <n v="3.48"/>
    <n v="340"/>
    <n v="0"/>
    <n v="2.8830000000000001E-2"/>
    <n v="1.481E-2"/>
    <n v="1.17E-3"/>
    <n v="1.068E-2"/>
    <n v="8.7069999999999995E-2"/>
    <n v="0"/>
  </r>
  <r>
    <x v="4"/>
    <x v="20"/>
    <x v="3"/>
    <x v="2"/>
    <n v="0"/>
    <n v="340"/>
    <n v="0"/>
    <n v="0"/>
    <n v="0"/>
    <n v="0"/>
    <n v="0"/>
    <n v="0"/>
    <n v="0"/>
  </r>
  <r>
    <x v="4"/>
    <x v="20"/>
    <x v="3"/>
    <x v="3"/>
    <n v="0"/>
    <n v="340"/>
    <n v="0"/>
    <n v="0"/>
    <n v="0"/>
    <n v="0"/>
    <n v="0"/>
    <n v="0"/>
    <n v="0"/>
  </r>
  <r>
    <x v="4"/>
    <x v="20"/>
    <x v="3"/>
    <x v="4"/>
    <n v="0.17"/>
    <n v="340"/>
    <n v="0"/>
    <n v="1.25E-3"/>
    <n v="-2.0000000000000002E-5"/>
    <n v="8.5999999999999998E-4"/>
    <n v="9.8999999999999999E-4"/>
    <n v="3.6900000000000001E-3"/>
    <n v="0"/>
  </r>
  <r>
    <x v="4"/>
    <x v="20"/>
    <x v="3"/>
    <x v="5"/>
    <n v="0"/>
    <n v="340"/>
    <n v="0"/>
    <n v="0"/>
    <n v="0"/>
    <n v="0"/>
    <n v="0"/>
    <n v="0"/>
    <n v="0"/>
  </r>
  <r>
    <x v="4"/>
    <x v="20"/>
    <x v="3"/>
    <x v="6"/>
    <n v="0.24"/>
    <n v="340"/>
    <n v="0"/>
    <n v="1.9400000000000001E-3"/>
    <n v="4.0000000000000003E-5"/>
    <n v="1.1E-4"/>
    <n v="1.6100000000000001E-3"/>
    <n v="5.8599999999999998E-3"/>
    <n v="0"/>
  </r>
  <r>
    <x v="4"/>
    <x v="20"/>
    <x v="3"/>
    <x v="7"/>
    <n v="0"/>
    <n v="340"/>
    <n v="0"/>
    <n v="0"/>
    <n v="0"/>
    <n v="0"/>
    <n v="0"/>
    <n v="0"/>
    <n v="0"/>
  </r>
  <r>
    <x v="4"/>
    <x v="20"/>
    <x v="3"/>
    <x v="8"/>
    <n v="0.01"/>
    <n v="340"/>
    <n v="0"/>
    <n v="8.0000000000000007E-5"/>
    <n v="6.0000000000000002E-5"/>
    <n v="0"/>
    <n v="1.0000000000000001E-5"/>
    <n v="2.4000000000000001E-4"/>
    <n v="0"/>
  </r>
  <r>
    <x v="4"/>
    <x v="20"/>
    <x v="3"/>
    <x v="9"/>
    <n v="0"/>
    <n v="340"/>
    <n v="0"/>
    <n v="0"/>
    <n v="0"/>
    <n v="0"/>
    <n v="0"/>
    <n v="0"/>
    <n v="0"/>
  </r>
  <r>
    <x v="4"/>
    <x v="20"/>
    <x v="3"/>
    <x v="10"/>
    <n v="0.01"/>
    <n v="340"/>
    <n v="0"/>
    <n v="1E-4"/>
    <n v="8.0000000000000007E-5"/>
    <n v="0"/>
    <n v="1.0000000000000001E-5"/>
    <n v="2.9999999999999997E-4"/>
    <n v="0"/>
  </r>
  <r>
    <x v="4"/>
    <x v="20"/>
    <x v="4"/>
    <x v="0"/>
    <n v="0.43"/>
    <n v="340"/>
    <n v="0"/>
    <n v="3.5799999999999998E-3"/>
    <n v="1.9300000000000001E-3"/>
    <n v="9.0000000000000006E-5"/>
    <n v="8.8999999999999995E-4"/>
    <n v="1.0829999999999999E-2"/>
    <n v="0"/>
  </r>
  <r>
    <x v="4"/>
    <x v="20"/>
    <x v="4"/>
    <x v="1"/>
    <n v="0.18"/>
    <n v="340"/>
    <n v="0"/>
    <n v="1.49E-3"/>
    <n v="7.6000000000000004E-4"/>
    <n v="1E-4"/>
    <n v="1E-4"/>
    <n v="4.4900000000000001E-3"/>
    <n v="0"/>
  </r>
  <r>
    <x v="4"/>
    <x v="20"/>
    <x v="4"/>
    <x v="2"/>
    <n v="0"/>
    <n v="340"/>
    <n v="0"/>
    <n v="0"/>
    <n v="0"/>
    <n v="0"/>
    <n v="0"/>
    <n v="0"/>
    <n v="0"/>
  </r>
  <r>
    <x v="4"/>
    <x v="20"/>
    <x v="4"/>
    <x v="3"/>
    <n v="0"/>
    <n v="340"/>
    <n v="0"/>
    <n v="0"/>
    <n v="0"/>
    <n v="0"/>
    <n v="0"/>
    <n v="0"/>
    <n v="0"/>
  </r>
  <r>
    <x v="4"/>
    <x v="20"/>
    <x v="4"/>
    <x v="4"/>
    <n v="0.05"/>
    <n v="340"/>
    <n v="0"/>
    <n v="4.0000000000000002E-4"/>
    <n v="2.0000000000000002E-5"/>
    <n v="4.8000000000000001E-4"/>
    <n v="6.0000000000000002E-5"/>
    <n v="1.1999999999999999E-3"/>
    <n v="0"/>
  </r>
  <r>
    <x v="4"/>
    <x v="20"/>
    <x v="4"/>
    <x v="5"/>
    <n v="0"/>
    <n v="340"/>
    <n v="0"/>
    <n v="0"/>
    <n v="0"/>
    <n v="0"/>
    <n v="0"/>
    <n v="0"/>
    <n v="0"/>
  </r>
  <r>
    <x v="4"/>
    <x v="20"/>
    <x v="4"/>
    <x v="6"/>
    <n v="17.920000000000002"/>
    <n v="340"/>
    <n v="0"/>
    <n v="0.14953"/>
    <n v="8.0999999999999996E-3"/>
    <n v="1.5299999999999999E-3"/>
    <n v="2.358E-2"/>
    <n v="0.45235999999999998"/>
    <n v="0"/>
  </r>
  <r>
    <x v="4"/>
    <x v="20"/>
    <x v="4"/>
    <x v="7"/>
    <n v="0"/>
    <n v="340"/>
    <n v="0"/>
    <n v="0"/>
    <n v="0"/>
    <n v="0"/>
    <n v="0"/>
    <n v="0"/>
    <n v="0"/>
  </r>
  <r>
    <x v="4"/>
    <x v="20"/>
    <x v="4"/>
    <x v="8"/>
    <n v="0.06"/>
    <n v="340"/>
    <n v="0"/>
    <n v="4.8000000000000001E-4"/>
    <n v="2.5000000000000001E-4"/>
    <n v="6.9999999999999994E-5"/>
    <n v="5.0000000000000002E-5"/>
    <n v="1.4499999999999999E-3"/>
    <n v="0"/>
  </r>
  <r>
    <x v="4"/>
    <x v="20"/>
    <x v="4"/>
    <x v="9"/>
    <n v="0"/>
    <n v="340"/>
    <n v="0"/>
    <n v="0"/>
    <n v="0"/>
    <n v="0"/>
    <n v="0"/>
    <n v="0"/>
    <n v="0"/>
  </r>
  <r>
    <x v="4"/>
    <x v="20"/>
    <x v="4"/>
    <x v="10"/>
    <n v="0.31"/>
    <n v="340"/>
    <n v="0"/>
    <n v="2.5699999999999998E-3"/>
    <n v="1.1100000000000001E-3"/>
    <n v="4.0000000000000003E-5"/>
    <n v="3.1E-4"/>
    <n v="7.77E-3"/>
    <n v="0"/>
  </r>
  <r>
    <x v="4"/>
    <x v="20"/>
    <x v="5"/>
    <x v="0"/>
    <n v="0"/>
    <n v="340"/>
    <n v="0"/>
    <n v="0"/>
    <n v="0"/>
    <n v="0"/>
    <n v="0"/>
    <n v="0"/>
    <n v="0"/>
  </r>
  <r>
    <x v="4"/>
    <x v="20"/>
    <x v="5"/>
    <x v="1"/>
    <n v="0.01"/>
    <n v="340"/>
    <n v="0"/>
    <n v="6.9999999999999994E-5"/>
    <n v="3.0000000000000001E-5"/>
    <n v="0"/>
    <n v="1.0000000000000001E-5"/>
    <n v="2.0000000000000001E-4"/>
    <n v="0"/>
  </r>
  <r>
    <x v="4"/>
    <x v="20"/>
    <x v="5"/>
    <x v="2"/>
    <n v="0"/>
    <n v="340"/>
    <n v="0"/>
    <n v="0"/>
    <n v="0"/>
    <n v="0"/>
    <n v="0"/>
    <n v="0"/>
    <n v="0"/>
  </r>
  <r>
    <x v="4"/>
    <x v="20"/>
    <x v="5"/>
    <x v="3"/>
    <n v="0"/>
    <n v="340"/>
    <n v="0"/>
    <n v="0"/>
    <n v="0"/>
    <n v="0"/>
    <n v="0"/>
    <n v="0"/>
    <n v="0"/>
  </r>
  <r>
    <x v="4"/>
    <x v="20"/>
    <x v="5"/>
    <x v="4"/>
    <n v="0"/>
    <n v="340"/>
    <n v="0"/>
    <n v="0"/>
    <n v="0"/>
    <n v="0"/>
    <n v="0"/>
    <n v="0"/>
    <n v="0"/>
  </r>
  <r>
    <x v="4"/>
    <x v="20"/>
    <x v="5"/>
    <x v="5"/>
    <n v="0"/>
    <n v="340"/>
    <n v="0"/>
    <n v="0"/>
    <n v="0"/>
    <n v="0"/>
    <n v="0"/>
    <n v="0"/>
    <n v="0"/>
  </r>
  <r>
    <x v="4"/>
    <x v="20"/>
    <x v="5"/>
    <x v="6"/>
    <n v="0"/>
    <n v="340"/>
    <n v="0"/>
    <n v="0"/>
    <n v="0"/>
    <n v="0"/>
    <n v="0"/>
    <n v="0"/>
    <n v="0"/>
  </r>
  <r>
    <x v="4"/>
    <x v="20"/>
    <x v="5"/>
    <x v="7"/>
    <n v="0"/>
    <n v="340"/>
    <n v="0"/>
    <n v="0"/>
    <n v="0"/>
    <n v="0"/>
    <n v="0"/>
    <n v="0"/>
    <n v="0"/>
  </r>
  <r>
    <x v="4"/>
    <x v="20"/>
    <x v="5"/>
    <x v="8"/>
    <n v="0"/>
    <n v="340"/>
    <n v="0"/>
    <n v="0"/>
    <n v="0"/>
    <n v="0"/>
    <n v="0"/>
    <n v="0"/>
    <n v="0"/>
  </r>
  <r>
    <x v="4"/>
    <x v="20"/>
    <x v="5"/>
    <x v="9"/>
    <n v="0"/>
    <n v="340"/>
    <n v="0"/>
    <n v="0"/>
    <n v="0"/>
    <n v="0"/>
    <n v="0"/>
    <n v="0"/>
    <n v="0"/>
  </r>
  <r>
    <x v="4"/>
    <x v="20"/>
    <x v="5"/>
    <x v="10"/>
    <n v="0"/>
    <n v="340"/>
    <n v="0"/>
    <n v="0"/>
    <n v="0"/>
    <n v="0"/>
    <n v="0"/>
    <n v="0"/>
    <n v="0"/>
  </r>
  <r>
    <x v="4"/>
    <x v="20"/>
    <x v="6"/>
    <x v="0"/>
    <n v="0"/>
    <n v="340"/>
    <n v="0"/>
    <n v="0"/>
    <n v="0"/>
    <n v="0"/>
    <n v="0"/>
    <n v="0"/>
    <n v="0"/>
  </r>
  <r>
    <x v="4"/>
    <x v="20"/>
    <x v="6"/>
    <x v="1"/>
    <n v="0.02"/>
    <n v="340"/>
    <n v="0"/>
    <n v="1.9000000000000001E-4"/>
    <n v="1.2E-4"/>
    <n v="1.0000000000000001E-5"/>
    <n v="1.0000000000000001E-5"/>
    <n v="5.5999999999999995E-4"/>
    <n v="0"/>
  </r>
  <r>
    <x v="4"/>
    <x v="20"/>
    <x v="6"/>
    <x v="2"/>
    <n v="0"/>
    <n v="340"/>
    <n v="0"/>
    <n v="0"/>
    <n v="0"/>
    <n v="0"/>
    <n v="0"/>
    <n v="0"/>
    <n v="0"/>
  </r>
  <r>
    <x v="4"/>
    <x v="20"/>
    <x v="6"/>
    <x v="3"/>
    <n v="0"/>
    <n v="340"/>
    <n v="0"/>
    <n v="0"/>
    <n v="0"/>
    <n v="0"/>
    <n v="0"/>
    <n v="0"/>
    <n v="0"/>
  </r>
  <r>
    <x v="4"/>
    <x v="20"/>
    <x v="6"/>
    <x v="4"/>
    <n v="0.06"/>
    <n v="340"/>
    <n v="0"/>
    <n v="5.2999999999999998E-4"/>
    <n v="0"/>
    <n v="5.6999999999999998E-4"/>
    <n v="1.6000000000000001E-4"/>
    <n v="1.6000000000000001E-3"/>
    <n v="0"/>
  </r>
  <r>
    <x v="4"/>
    <x v="20"/>
    <x v="6"/>
    <x v="5"/>
    <n v="0"/>
    <n v="340"/>
    <n v="0"/>
    <n v="0"/>
    <n v="0"/>
    <n v="0"/>
    <n v="0"/>
    <n v="0"/>
    <n v="0"/>
  </r>
  <r>
    <x v="4"/>
    <x v="20"/>
    <x v="6"/>
    <x v="6"/>
    <n v="0.17"/>
    <n v="340"/>
    <n v="0"/>
    <n v="1.3799999999999999E-3"/>
    <n v="0"/>
    <n v="6.0000000000000002E-5"/>
    <n v="5.6999999999999998E-4"/>
    <n v="4.1700000000000001E-3"/>
    <n v="0"/>
  </r>
  <r>
    <x v="4"/>
    <x v="20"/>
    <x v="6"/>
    <x v="7"/>
    <n v="0"/>
    <n v="340"/>
    <n v="0"/>
    <n v="0"/>
    <n v="0"/>
    <n v="0"/>
    <n v="0"/>
    <n v="0"/>
    <n v="0"/>
  </r>
  <r>
    <x v="4"/>
    <x v="20"/>
    <x v="6"/>
    <x v="8"/>
    <n v="0.06"/>
    <n v="340"/>
    <n v="0"/>
    <n v="5.1000000000000004E-4"/>
    <n v="2.7999999999999998E-4"/>
    <n v="5.0000000000000002E-5"/>
    <n v="6.0000000000000002E-5"/>
    <n v="1.5299999999999999E-3"/>
    <n v="0"/>
  </r>
  <r>
    <x v="4"/>
    <x v="20"/>
    <x v="6"/>
    <x v="9"/>
    <n v="0"/>
    <n v="340"/>
    <n v="0"/>
    <n v="0"/>
    <n v="0"/>
    <n v="0"/>
    <n v="0"/>
    <n v="0"/>
    <n v="0"/>
  </r>
  <r>
    <x v="4"/>
    <x v="20"/>
    <x v="6"/>
    <x v="10"/>
    <n v="0"/>
    <n v="340"/>
    <n v="0"/>
    <n v="0"/>
    <n v="0"/>
    <n v="0"/>
    <n v="0"/>
    <n v="0"/>
    <n v="0"/>
  </r>
  <r>
    <x v="4"/>
    <x v="20"/>
    <x v="7"/>
    <x v="0"/>
    <n v="0"/>
    <n v="340"/>
    <n v="0"/>
    <n v="0"/>
    <n v="0"/>
    <n v="0"/>
    <n v="0"/>
    <n v="0"/>
    <n v="0"/>
  </r>
  <r>
    <x v="4"/>
    <x v="20"/>
    <x v="7"/>
    <x v="1"/>
    <n v="0"/>
    <n v="340"/>
    <n v="0"/>
    <n v="1.0000000000000001E-5"/>
    <n v="0"/>
    <n v="0"/>
    <n v="0"/>
    <n v="2.0000000000000002E-5"/>
    <n v="0"/>
  </r>
  <r>
    <x v="4"/>
    <x v="20"/>
    <x v="7"/>
    <x v="2"/>
    <n v="0"/>
    <n v="340"/>
    <n v="0"/>
    <n v="0"/>
    <n v="0"/>
    <n v="0"/>
    <n v="0"/>
    <n v="0"/>
    <n v="0"/>
  </r>
  <r>
    <x v="4"/>
    <x v="20"/>
    <x v="7"/>
    <x v="3"/>
    <n v="0"/>
    <n v="340"/>
    <n v="0"/>
    <n v="0"/>
    <n v="0"/>
    <n v="0"/>
    <n v="0"/>
    <n v="0"/>
    <n v="0"/>
  </r>
  <r>
    <x v="4"/>
    <x v="20"/>
    <x v="7"/>
    <x v="4"/>
    <n v="0"/>
    <n v="340"/>
    <n v="0"/>
    <n v="0"/>
    <n v="0"/>
    <n v="0"/>
    <n v="0"/>
    <n v="0"/>
    <n v="0"/>
  </r>
  <r>
    <x v="4"/>
    <x v="20"/>
    <x v="7"/>
    <x v="5"/>
    <n v="0"/>
    <n v="340"/>
    <n v="0"/>
    <n v="0"/>
    <n v="0"/>
    <n v="0"/>
    <n v="0"/>
    <n v="0"/>
    <n v="0"/>
  </r>
  <r>
    <x v="4"/>
    <x v="20"/>
    <x v="7"/>
    <x v="6"/>
    <n v="0.01"/>
    <n v="340"/>
    <n v="0"/>
    <n v="6.9999999999999994E-5"/>
    <n v="1.0000000000000001E-5"/>
    <n v="1.0000000000000001E-5"/>
    <n v="6.0000000000000002E-5"/>
    <n v="2.0000000000000001E-4"/>
    <n v="0"/>
  </r>
  <r>
    <x v="4"/>
    <x v="20"/>
    <x v="7"/>
    <x v="7"/>
    <n v="0"/>
    <n v="340"/>
    <n v="0"/>
    <n v="0"/>
    <n v="0"/>
    <n v="0"/>
    <n v="0"/>
    <n v="0"/>
    <n v="0"/>
  </r>
  <r>
    <x v="4"/>
    <x v="20"/>
    <x v="7"/>
    <x v="8"/>
    <n v="0"/>
    <n v="340"/>
    <n v="0"/>
    <n v="0"/>
    <n v="0"/>
    <n v="0"/>
    <n v="0"/>
    <n v="0"/>
    <n v="0"/>
  </r>
  <r>
    <x v="4"/>
    <x v="20"/>
    <x v="7"/>
    <x v="9"/>
    <n v="0"/>
    <n v="340"/>
    <n v="0"/>
    <n v="0"/>
    <n v="0"/>
    <n v="0"/>
    <n v="0"/>
    <n v="0"/>
    <n v="0"/>
  </r>
  <r>
    <x v="4"/>
    <x v="20"/>
    <x v="7"/>
    <x v="10"/>
    <n v="0"/>
    <n v="340"/>
    <n v="0"/>
    <n v="0"/>
    <n v="0"/>
    <n v="0"/>
    <n v="0"/>
    <n v="0"/>
    <n v="0"/>
  </r>
  <r>
    <x v="4"/>
    <x v="20"/>
    <x v="8"/>
    <x v="0"/>
    <n v="0.06"/>
    <n v="340"/>
    <n v="3.4"/>
    <n v="5.1000000000000004E-4"/>
    <n v="0"/>
    <n v="3.1E-4"/>
    <n v="2.4000000000000001E-4"/>
    <n v="1.5299999999999999E-3"/>
    <n v="6.4700000000000001E-3"/>
  </r>
  <r>
    <x v="4"/>
    <x v="20"/>
    <x v="8"/>
    <x v="1"/>
    <n v="2.36"/>
    <n v="340"/>
    <n v="0"/>
    <n v="1.9560000000000001E-2"/>
    <n v="1.6570000000000001E-2"/>
    <n v="4.2000000000000002E-4"/>
    <n v="1.49E-3"/>
    <n v="5.9180000000000003E-2"/>
    <n v="0"/>
  </r>
  <r>
    <x v="4"/>
    <x v="20"/>
    <x v="8"/>
    <x v="2"/>
    <n v="0"/>
    <n v="340"/>
    <n v="0"/>
    <n v="0"/>
    <n v="0"/>
    <n v="0"/>
    <n v="0"/>
    <n v="0"/>
    <n v="0"/>
  </r>
  <r>
    <x v="4"/>
    <x v="20"/>
    <x v="8"/>
    <x v="3"/>
    <n v="0"/>
    <n v="340"/>
    <n v="0"/>
    <n v="0"/>
    <n v="0"/>
    <n v="0"/>
    <n v="0"/>
    <n v="0"/>
    <n v="0"/>
  </r>
  <r>
    <x v="4"/>
    <x v="20"/>
    <x v="8"/>
    <x v="4"/>
    <n v="0.34"/>
    <n v="328.57"/>
    <n v="23"/>
    <n v="2.82E-3"/>
    <n v="0"/>
    <n v="3.4099999999999998E-3"/>
    <n v="7.3999999999999999E-4"/>
    <n v="8.5400000000000007E-3"/>
    <n v="4.3749999999999997E-2"/>
  </r>
  <r>
    <x v="4"/>
    <x v="20"/>
    <x v="8"/>
    <x v="5"/>
    <n v="0.2"/>
    <n v="308"/>
    <n v="15.4"/>
    <n v="1.5200000000000001E-3"/>
    <n v="0"/>
    <n v="2.1800000000000001E-3"/>
    <n v="2.4000000000000001E-4"/>
    <n v="4.5999999999999999E-3"/>
    <n v="2.929E-2"/>
  </r>
  <r>
    <x v="4"/>
    <x v="20"/>
    <x v="8"/>
    <x v="6"/>
    <n v="0.5"/>
    <n v="320"/>
    <n v="12.8"/>
    <n v="3.96E-3"/>
    <n v="0"/>
    <n v="7.3999999999999999E-4"/>
    <n v="1.9300000000000001E-3"/>
    <n v="1.2E-2"/>
    <n v="2.435E-2"/>
  </r>
  <r>
    <x v="4"/>
    <x v="20"/>
    <x v="8"/>
    <x v="7"/>
    <n v="0"/>
    <n v="340"/>
    <n v="0"/>
    <n v="0"/>
    <n v="0"/>
    <n v="0"/>
    <n v="0"/>
    <n v="0"/>
    <n v="0"/>
  </r>
  <r>
    <x v="4"/>
    <x v="20"/>
    <x v="8"/>
    <x v="8"/>
    <n v="0.19"/>
    <n v="340"/>
    <n v="6.8"/>
    <n v="1.5200000000000001E-3"/>
    <n v="2.0000000000000002E-5"/>
    <n v="4.8000000000000001E-4"/>
    <n v="7.1000000000000002E-4"/>
    <n v="4.62E-3"/>
    <n v="1.2930000000000001E-2"/>
  </r>
  <r>
    <x v="4"/>
    <x v="20"/>
    <x v="8"/>
    <x v="9"/>
    <n v="0"/>
    <n v="340"/>
    <n v="0"/>
    <n v="0"/>
    <n v="0"/>
    <n v="0"/>
    <n v="0"/>
    <n v="0"/>
    <n v="0"/>
  </r>
  <r>
    <x v="4"/>
    <x v="20"/>
    <x v="8"/>
    <x v="10"/>
    <n v="1.45"/>
    <n v="340"/>
    <n v="0"/>
    <n v="1.2019999999999999E-2"/>
    <n v="6.3899999999999998E-3"/>
    <n v="1.8000000000000001E-4"/>
    <n v="9.5E-4"/>
    <n v="3.635E-2"/>
    <n v="0"/>
  </r>
  <r>
    <x v="4"/>
    <x v="21"/>
    <x v="0"/>
    <x v="0"/>
    <n v="0"/>
    <n v="340"/>
    <n v="0"/>
    <n v="0"/>
    <n v="0"/>
    <n v="0"/>
    <n v="0"/>
    <n v="0"/>
    <n v="0"/>
  </r>
  <r>
    <x v="4"/>
    <x v="21"/>
    <x v="0"/>
    <x v="1"/>
    <n v="13.69"/>
    <n v="340"/>
    <n v="0"/>
    <n v="0.11354"/>
    <n v="5.636E-2"/>
    <n v="8.3899999999999999E-3"/>
    <n v="1.3849999999999999E-2"/>
    <n v="0.34305999999999998"/>
    <n v="0"/>
  </r>
  <r>
    <x v="4"/>
    <x v="21"/>
    <x v="0"/>
    <x v="2"/>
    <n v="0"/>
    <n v="340"/>
    <n v="0"/>
    <n v="0"/>
    <n v="0"/>
    <n v="0"/>
    <n v="0"/>
    <n v="0"/>
    <n v="0"/>
  </r>
  <r>
    <x v="4"/>
    <x v="21"/>
    <x v="0"/>
    <x v="3"/>
    <n v="0"/>
    <n v="340"/>
    <n v="0"/>
    <n v="0"/>
    <n v="0"/>
    <n v="0"/>
    <n v="0"/>
    <n v="0"/>
    <n v="0"/>
  </r>
  <r>
    <x v="4"/>
    <x v="21"/>
    <x v="0"/>
    <x v="4"/>
    <n v="11.33"/>
    <n v="340"/>
    <n v="0"/>
    <n v="9.3149999999999997E-2"/>
    <n v="0"/>
    <n v="1.9189999999999999E-2"/>
    <n v="6.3619999999999996E-2"/>
    <n v="0.28101999999999999"/>
    <n v="0"/>
  </r>
  <r>
    <x v="4"/>
    <x v="21"/>
    <x v="0"/>
    <x v="5"/>
    <n v="0"/>
    <n v="340"/>
    <n v="0"/>
    <n v="0"/>
    <n v="0"/>
    <n v="0"/>
    <n v="0"/>
    <n v="0"/>
    <n v="0"/>
  </r>
  <r>
    <x v="4"/>
    <x v="21"/>
    <x v="0"/>
    <x v="6"/>
    <n v="0"/>
    <n v="340"/>
    <n v="0"/>
    <n v="0"/>
    <n v="0"/>
    <n v="0"/>
    <n v="0"/>
    <n v="0"/>
    <n v="0"/>
  </r>
  <r>
    <x v="4"/>
    <x v="21"/>
    <x v="0"/>
    <x v="7"/>
    <n v="0"/>
    <n v="340"/>
    <n v="0"/>
    <n v="0"/>
    <n v="0"/>
    <n v="0"/>
    <n v="0"/>
    <n v="0"/>
    <n v="0"/>
  </r>
  <r>
    <x v="4"/>
    <x v="21"/>
    <x v="0"/>
    <x v="8"/>
    <n v="0"/>
    <n v="340"/>
    <n v="0"/>
    <n v="0"/>
    <n v="0"/>
    <n v="0"/>
    <n v="0"/>
    <n v="0"/>
    <n v="0"/>
  </r>
  <r>
    <x v="4"/>
    <x v="21"/>
    <x v="0"/>
    <x v="9"/>
    <n v="0"/>
    <n v="340"/>
    <n v="0"/>
    <n v="0"/>
    <n v="0"/>
    <n v="0"/>
    <n v="0"/>
    <n v="0"/>
    <n v="0"/>
  </r>
  <r>
    <x v="4"/>
    <x v="21"/>
    <x v="0"/>
    <x v="10"/>
    <n v="9.11"/>
    <n v="340"/>
    <n v="0"/>
    <n v="7.4319999999999997E-2"/>
    <n v="4.4310000000000002E-2"/>
    <n v="6.0999999999999997E-4"/>
    <n v="1.289E-2"/>
    <n v="0.22367000000000001"/>
    <n v="0"/>
  </r>
  <r>
    <x v="4"/>
    <x v="21"/>
    <x v="1"/>
    <x v="0"/>
    <n v="0.05"/>
    <n v="340"/>
    <n v="3.4"/>
    <n v="4.2000000000000002E-4"/>
    <n v="0"/>
    <n v="3.0000000000000001E-5"/>
    <n v="5.5999999999999995E-4"/>
    <n v="1.2800000000000001E-3"/>
    <n v="6.4400000000000004E-3"/>
  </r>
  <r>
    <x v="4"/>
    <x v="21"/>
    <x v="1"/>
    <x v="1"/>
    <n v="4.28"/>
    <n v="329"/>
    <n v="23.03003"/>
    <n v="3.5119999999999998E-2"/>
    <n v="1.525E-2"/>
    <n v="3.8400000000000001E-3"/>
    <n v="2.2859999999999998E-2"/>
    <n v="0.10596999999999999"/>
    <n v="4.36E-2"/>
  </r>
  <r>
    <x v="4"/>
    <x v="21"/>
    <x v="1"/>
    <x v="2"/>
    <n v="0.16"/>
    <n v="300"/>
    <n v="12"/>
    <n v="1.1900000000000001E-3"/>
    <n v="0"/>
    <n v="6.9999999999999994E-5"/>
    <n v="1.0300000000000001E-3"/>
    <n v="3.6099999999999999E-3"/>
    <n v="2.2720000000000001E-2"/>
  </r>
  <r>
    <x v="4"/>
    <x v="21"/>
    <x v="1"/>
    <x v="3"/>
    <n v="0"/>
    <n v="340"/>
    <n v="0"/>
    <n v="0"/>
    <n v="0"/>
    <n v="0"/>
    <n v="0"/>
    <n v="0"/>
    <n v="0"/>
  </r>
  <r>
    <x v="4"/>
    <x v="21"/>
    <x v="1"/>
    <x v="4"/>
    <n v="2.59"/>
    <n v="333.33"/>
    <n v="20"/>
    <n v="2.1510000000000001E-2"/>
    <n v="3.2000000000000003E-4"/>
    <n v="2.6009999999999998E-2"/>
    <n v="7.7099999999999998E-3"/>
    <n v="6.5030000000000004E-2"/>
    <n v="3.7859999999999998E-2"/>
  </r>
  <r>
    <x v="4"/>
    <x v="21"/>
    <x v="1"/>
    <x v="5"/>
    <n v="18.73"/>
    <n v="340.01"/>
    <n v="17"/>
    <n v="0.15608"/>
    <n v="6.0589999999999998E-2"/>
    <n v="8.2360000000000003E-2"/>
    <n v="2.794E-2"/>
    <n v="0.47138000000000002"/>
    <n v="3.218E-2"/>
  </r>
  <r>
    <x v="4"/>
    <x v="21"/>
    <x v="1"/>
    <x v="6"/>
    <n v="0.73"/>
    <n v="340"/>
    <n v="40.799999999999997"/>
    <n v="6.1199999999999996E-3"/>
    <n v="0"/>
    <n v="2.4399999999999999E-3"/>
    <n v="5.7299999999999999E-3"/>
    <n v="1.8540000000000001E-2"/>
    <n v="7.7229999999999993E-2"/>
  </r>
  <r>
    <x v="4"/>
    <x v="21"/>
    <x v="1"/>
    <x v="7"/>
    <n v="0"/>
    <n v="340"/>
    <n v="0"/>
    <n v="0"/>
    <n v="0"/>
    <n v="0"/>
    <n v="0"/>
    <n v="0"/>
    <n v="0"/>
  </r>
  <r>
    <x v="4"/>
    <x v="21"/>
    <x v="1"/>
    <x v="8"/>
    <n v="7.89"/>
    <n v="306.32"/>
    <n v="58.199950000000001"/>
    <n v="6.5420000000000006E-2"/>
    <n v="2.87E-2"/>
    <n v="2.8799999999999999E-2"/>
    <n v="1.7479999999999999E-2"/>
    <n v="0.19800000000000001"/>
    <n v="0.11017"/>
  </r>
  <r>
    <x v="4"/>
    <x v="21"/>
    <x v="1"/>
    <x v="9"/>
    <n v="0"/>
    <n v="340"/>
    <n v="0"/>
    <n v="0"/>
    <n v="0"/>
    <n v="0"/>
    <n v="0"/>
    <n v="0"/>
    <n v="0"/>
  </r>
  <r>
    <x v="4"/>
    <x v="21"/>
    <x v="1"/>
    <x v="10"/>
    <n v="0.83"/>
    <n v="340"/>
    <n v="0"/>
    <n v="6.8900000000000003E-3"/>
    <n v="3.62E-3"/>
    <n v="2.2000000000000001E-4"/>
    <n v="1.75E-3"/>
    <n v="2.0840000000000001E-2"/>
    <n v="0"/>
  </r>
  <r>
    <x v="4"/>
    <x v="21"/>
    <x v="2"/>
    <x v="0"/>
    <n v="0"/>
    <n v="340"/>
    <n v="0"/>
    <n v="0"/>
    <n v="0"/>
    <n v="0"/>
    <n v="0"/>
    <n v="0"/>
    <n v="0"/>
  </r>
  <r>
    <x v="4"/>
    <x v="21"/>
    <x v="2"/>
    <x v="1"/>
    <n v="0.45"/>
    <n v="321"/>
    <n v="3.21001"/>
    <n v="3.5899999999999999E-3"/>
    <n v="1.3600000000000001E-3"/>
    <n v="5.1000000000000004E-4"/>
    <n v="2.9199999999999999E-3"/>
    <n v="1.0800000000000001E-2"/>
    <n v="6.0800000000000003E-3"/>
  </r>
  <r>
    <x v="4"/>
    <x v="21"/>
    <x v="2"/>
    <x v="2"/>
    <n v="0"/>
    <n v="340"/>
    <n v="0"/>
    <n v="0"/>
    <n v="0"/>
    <n v="0"/>
    <n v="0"/>
    <n v="0"/>
    <n v="0"/>
  </r>
  <r>
    <x v="4"/>
    <x v="21"/>
    <x v="2"/>
    <x v="3"/>
    <n v="0"/>
    <n v="340"/>
    <n v="0"/>
    <n v="0"/>
    <n v="0"/>
    <n v="0"/>
    <n v="0"/>
    <n v="0"/>
    <n v="0"/>
  </r>
  <r>
    <x v="4"/>
    <x v="21"/>
    <x v="2"/>
    <x v="4"/>
    <n v="0.05"/>
    <n v="340"/>
    <n v="0"/>
    <n v="4.2999999999999999E-4"/>
    <n v="0"/>
    <n v="6.8000000000000005E-4"/>
    <n v="0"/>
    <n v="1.2999999999999999E-3"/>
    <n v="0"/>
  </r>
  <r>
    <x v="4"/>
    <x v="21"/>
    <x v="2"/>
    <x v="5"/>
    <n v="0"/>
    <n v="340"/>
    <n v="0"/>
    <n v="0"/>
    <n v="0"/>
    <n v="0"/>
    <n v="0"/>
    <n v="0"/>
    <n v="0"/>
  </r>
  <r>
    <x v="4"/>
    <x v="21"/>
    <x v="2"/>
    <x v="6"/>
    <n v="0.05"/>
    <n v="340"/>
    <n v="0"/>
    <n v="3.8999999999999999E-4"/>
    <n v="4.0000000000000003E-5"/>
    <n v="2.0000000000000002E-5"/>
    <n v="2.7E-4"/>
    <n v="1.1800000000000001E-3"/>
    <n v="0"/>
  </r>
  <r>
    <x v="4"/>
    <x v="21"/>
    <x v="2"/>
    <x v="7"/>
    <n v="0"/>
    <n v="340"/>
    <n v="0"/>
    <n v="0"/>
    <n v="0"/>
    <n v="0"/>
    <n v="0"/>
    <n v="0"/>
    <n v="0"/>
  </r>
  <r>
    <x v="4"/>
    <x v="21"/>
    <x v="2"/>
    <x v="8"/>
    <n v="0"/>
    <n v="340"/>
    <n v="0"/>
    <n v="0"/>
    <n v="0"/>
    <n v="0"/>
    <n v="0"/>
    <n v="0"/>
    <n v="0"/>
  </r>
  <r>
    <x v="4"/>
    <x v="21"/>
    <x v="2"/>
    <x v="9"/>
    <n v="0"/>
    <n v="340"/>
    <n v="0"/>
    <n v="0"/>
    <n v="0"/>
    <n v="0"/>
    <n v="0"/>
    <n v="0"/>
    <n v="0"/>
  </r>
  <r>
    <x v="4"/>
    <x v="21"/>
    <x v="2"/>
    <x v="10"/>
    <n v="0.88"/>
    <n v="340"/>
    <n v="0"/>
    <n v="7.2899999999999996E-3"/>
    <n v="3.6600000000000001E-3"/>
    <n v="2.0000000000000001E-4"/>
    <n v="1.6999999999999999E-3"/>
    <n v="2.205E-2"/>
    <n v="0"/>
  </r>
  <r>
    <x v="4"/>
    <x v="21"/>
    <x v="3"/>
    <x v="0"/>
    <n v="0"/>
    <n v="340"/>
    <n v="0"/>
    <n v="0"/>
    <n v="0"/>
    <n v="0"/>
    <n v="0"/>
    <n v="0"/>
    <n v="0"/>
  </r>
  <r>
    <x v="4"/>
    <x v="21"/>
    <x v="3"/>
    <x v="1"/>
    <n v="3.48"/>
    <n v="340"/>
    <n v="0"/>
    <n v="2.8830000000000001E-2"/>
    <n v="1.481E-2"/>
    <n v="1.17E-3"/>
    <n v="1.068E-2"/>
    <n v="8.7069999999999995E-2"/>
    <n v="0"/>
  </r>
  <r>
    <x v="4"/>
    <x v="21"/>
    <x v="3"/>
    <x v="2"/>
    <n v="0"/>
    <n v="340"/>
    <n v="0"/>
    <n v="0"/>
    <n v="0"/>
    <n v="0"/>
    <n v="0"/>
    <n v="0"/>
    <n v="0"/>
  </r>
  <r>
    <x v="4"/>
    <x v="21"/>
    <x v="3"/>
    <x v="3"/>
    <n v="0"/>
    <n v="340"/>
    <n v="0"/>
    <n v="0"/>
    <n v="0"/>
    <n v="0"/>
    <n v="0"/>
    <n v="0"/>
    <n v="0"/>
  </r>
  <r>
    <x v="4"/>
    <x v="21"/>
    <x v="3"/>
    <x v="4"/>
    <n v="0.17"/>
    <n v="340"/>
    <n v="0"/>
    <n v="1.25E-3"/>
    <n v="-2.0000000000000002E-5"/>
    <n v="8.5999999999999998E-4"/>
    <n v="9.8999999999999999E-4"/>
    <n v="3.6900000000000001E-3"/>
    <n v="0"/>
  </r>
  <r>
    <x v="4"/>
    <x v="21"/>
    <x v="3"/>
    <x v="5"/>
    <n v="0"/>
    <n v="340"/>
    <n v="0"/>
    <n v="0"/>
    <n v="0"/>
    <n v="0"/>
    <n v="0"/>
    <n v="0"/>
    <n v="0"/>
  </r>
  <r>
    <x v="4"/>
    <x v="21"/>
    <x v="3"/>
    <x v="6"/>
    <n v="0.24"/>
    <n v="340"/>
    <n v="0"/>
    <n v="1.9400000000000001E-3"/>
    <n v="4.0000000000000003E-5"/>
    <n v="1.1E-4"/>
    <n v="1.6100000000000001E-3"/>
    <n v="5.8599999999999998E-3"/>
    <n v="0"/>
  </r>
  <r>
    <x v="4"/>
    <x v="21"/>
    <x v="3"/>
    <x v="7"/>
    <n v="0"/>
    <n v="340"/>
    <n v="0"/>
    <n v="0"/>
    <n v="0"/>
    <n v="0"/>
    <n v="0"/>
    <n v="0"/>
    <n v="0"/>
  </r>
  <r>
    <x v="4"/>
    <x v="21"/>
    <x v="3"/>
    <x v="8"/>
    <n v="0.01"/>
    <n v="340"/>
    <n v="0"/>
    <n v="8.0000000000000007E-5"/>
    <n v="6.0000000000000002E-5"/>
    <n v="0"/>
    <n v="1.0000000000000001E-5"/>
    <n v="2.4000000000000001E-4"/>
    <n v="0"/>
  </r>
  <r>
    <x v="4"/>
    <x v="21"/>
    <x v="3"/>
    <x v="9"/>
    <n v="0"/>
    <n v="340"/>
    <n v="0"/>
    <n v="0"/>
    <n v="0"/>
    <n v="0"/>
    <n v="0"/>
    <n v="0"/>
    <n v="0"/>
  </r>
  <r>
    <x v="4"/>
    <x v="21"/>
    <x v="3"/>
    <x v="10"/>
    <n v="0.01"/>
    <n v="340"/>
    <n v="0"/>
    <n v="1E-4"/>
    <n v="8.0000000000000007E-5"/>
    <n v="0"/>
    <n v="1.0000000000000001E-5"/>
    <n v="2.9999999999999997E-4"/>
    <n v="0"/>
  </r>
  <r>
    <x v="4"/>
    <x v="21"/>
    <x v="4"/>
    <x v="0"/>
    <n v="0.43"/>
    <n v="340"/>
    <n v="0"/>
    <n v="3.5799999999999998E-3"/>
    <n v="1.9300000000000001E-3"/>
    <n v="9.0000000000000006E-5"/>
    <n v="8.8999999999999995E-4"/>
    <n v="1.0829999999999999E-2"/>
    <n v="0"/>
  </r>
  <r>
    <x v="4"/>
    <x v="21"/>
    <x v="4"/>
    <x v="1"/>
    <n v="0.18"/>
    <n v="340"/>
    <n v="0"/>
    <n v="1.49E-3"/>
    <n v="7.6000000000000004E-4"/>
    <n v="1E-4"/>
    <n v="1E-4"/>
    <n v="4.4900000000000001E-3"/>
    <n v="0"/>
  </r>
  <r>
    <x v="4"/>
    <x v="21"/>
    <x v="4"/>
    <x v="2"/>
    <n v="0"/>
    <n v="340"/>
    <n v="0"/>
    <n v="0"/>
    <n v="0"/>
    <n v="0"/>
    <n v="0"/>
    <n v="0"/>
    <n v="0"/>
  </r>
  <r>
    <x v="4"/>
    <x v="21"/>
    <x v="4"/>
    <x v="3"/>
    <n v="0"/>
    <n v="340"/>
    <n v="0"/>
    <n v="0"/>
    <n v="0"/>
    <n v="0"/>
    <n v="0"/>
    <n v="0"/>
    <n v="0"/>
  </r>
  <r>
    <x v="4"/>
    <x v="21"/>
    <x v="4"/>
    <x v="4"/>
    <n v="0.05"/>
    <n v="340"/>
    <n v="0"/>
    <n v="4.0000000000000002E-4"/>
    <n v="2.0000000000000002E-5"/>
    <n v="4.8000000000000001E-4"/>
    <n v="6.0000000000000002E-5"/>
    <n v="1.1999999999999999E-3"/>
    <n v="0"/>
  </r>
  <r>
    <x v="4"/>
    <x v="21"/>
    <x v="4"/>
    <x v="5"/>
    <n v="0"/>
    <n v="340"/>
    <n v="0"/>
    <n v="0"/>
    <n v="0"/>
    <n v="0"/>
    <n v="0"/>
    <n v="0"/>
    <n v="0"/>
  </r>
  <r>
    <x v="4"/>
    <x v="21"/>
    <x v="4"/>
    <x v="6"/>
    <n v="17.920000000000002"/>
    <n v="340"/>
    <n v="0"/>
    <n v="0.14953"/>
    <n v="8.0999999999999996E-3"/>
    <n v="1.5299999999999999E-3"/>
    <n v="2.358E-2"/>
    <n v="0.45235999999999998"/>
    <n v="0"/>
  </r>
  <r>
    <x v="4"/>
    <x v="21"/>
    <x v="4"/>
    <x v="7"/>
    <n v="0"/>
    <n v="340"/>
    <n v="0"/>
    <n v="0"/>
    <n v="0"/>
    <n v="0"/>
    <n v="0"/>
    <n v="0"/>
    <n v="0"/>
  </r>
  <r>
    <x v="4"/>
    <x v="21"/>
    <x v="4"/>
    <x v="8"/>
    <n v="0.06"/>
    <n v="340"/>
    <n v="0"/>
    <n v="4.8000000000000001E-4"/>
    <n v="2.5000000000000001E-4"/>
    <n v="6.9999999999999994E-5"/>
    <n v="5.0000000000000002E-5"/>
    <n v="1.4499999999999999E-3"/>
    <n v="0"/>
  </r>
  <r>
    <x v="4"/>
    <x v="21"/>
    <x v="4"/>
    <x v="9"/>
    <n v="0"/>
    <n v="340"/>
    <n v="0"/>
    <n v="0"/>
    <n v="0"/>
    <n v="0"/>
    <n v="0"/>
    <n v="0"/>
    <n v="0"/>
  </r>
  <r>
    <x v="4"/>
    <x v="21"/>
    <x v="4"/>
    <x v="10"/>
    <n v="0.31"/>
    <n v="340"/>
    <n v="0"/>
    <n v="2.5699999999999998E-3"/>
    <n v="1.1100000000000001E-3"/>
    <n v="4.0000000000000003E-5"/>
    <n v="3.1E-4"/>
    <n v="7.77E-3"/>
    <n v="0"/>
  </r>
  <r>
    <x v="4"/>
    <x v="21"/>
    <x v="5"/>
    <x v="0"/>
    <n v="0"/>
    <n v="340"/>
    <n v="0"/>
    <n v="0"/>
    <n v="0"/>
    <n v="0"/>
    <n v="0"/>
    <n v="0"/>
    <n v="0"/>
  </r>
  <r>
    <x v="4"/>
    <x v="21"/>
    <x v="5"/>
    <x v="1"/>
    <n v="0.01"/>
    <n v="340"/>
    <n v="0"/>
    <n v="6.9999999999999994E-5"/>
    <n v="3.0000000000000001E-5"/>
    <n v="0"/>
    <n v="1.0000000000000001E-5"/>
    <n v="2.0000000000000001E-4"/>
    <n v="0"/>
  </r>
  <r>
    <x v="4"/>
    <x v="21"/>
    <x v="5"/>
    <x v="2"/>
    <n v="0"/>
    <n v="340"/>
    <n v="0"/>
    <n v="0"/>
    <n v="0"/>
    <n v="0"/>
    <n v="0"/>
    <n v="0"/>
    <n v="0"/>
  </r>
  <r>
    <x v="4"/>
    <x v="21"/>
    <x v="5"/>
    <x v="3"/>
    <n v="0"/>
    <n v="340"/>
    <n v="0"/>
    <n v="0"/>
    <n v="0"/>
    <n v="0"/>
    <n v="0"/>
    <n v="0"/>
    <n v="0"/>
  </r>
  <r>
    <x v="4"/>
    <x v="21"/>
    <x v="5"/>
    <x v="4"/>
    <n v="0"/>
    <n v="340"/>
    <n v="0"/>
    <n v="0"/>
    <n v="0"/>
    <n v="0"/>
    <n v="0"/>
    <n v="0"/>
    <n v="0"/>
  </r>
  <r>
    <x v="4"/>
    <x v="21"/>
    <x v="5"/>
    <x v="5"/>
    <n v="0"/>
    <n v="340"/>
    <n v="0"/>
    <n v="0"/>
    <n v="0"/>
    <n v="0"/>
    <n v="0"/>
    <n v="0"/>
    <n v="0"/>
  </r>
  <r>
    <x v="4"/>
    <x v="21"/>
    <x v="5"/>
    <x v="6"/>
    <n v="0"/>
    <n v="340"/>
    <n v="0"/>
    <n v="0"/>
    <n v="0"/>
    <n v="0"/>
    <n v="0"/>
    <n v="0"/>
    <n v="0"/>
  </r>
  <r>
    <x v="4"/>
    <x v="21"/>
    <x v="5"/>
    <x v="7"/>
    <n v="0"/>
    <n v="340"/>
    <n v="0"/>
    <n v="0"/>
    <n v="0"/>
    <n v="0"/>
    <n v="0"/>
    <n v="0"/>
    <n v="0"/>
  </r>
  <r>
    <x v="4"/>
    <x v="21"/>
    <x v="5"/>
    <x v="8"/>
    <n v="0"/>
    <n v="340"/>
    <n v="0"/>
    <n v="0"/>
    <n v="0"/>
    <n v="0"/>
    <n v="0"/>
    <n v="0"/>
    <n v="0"/>
  </r>
  <r>
    <x v="4"/>
    <x v="21"/>
    <x v="5"/>
    <x v="9"/>
    <n v="0"/>
    <n v="340"/>
    <n v="0"/>
    <n v="0"/>
    <n v="0"/>
    <n v="0"/>
    <n v="0"/>
    <n v="0"/>
    <n v="0"/>
  </r>
  <r>
    <x v="4"/>
    <x v="21"/>
    <x v="5"/>
    <x v="10"/>
    <n v="0"/>
    <n v="340"/>
    <n v="0"/>
    <n v="0"/>
    <n v="0"/>
    <n v="0"/>
    <n v="0"/>
    <n v="0"/>
    <n v="0"/>
  </r>
  <r>
    <x v="4"/>
    <x v="21"/>
    <x v="6"/>
    <x v="0"/>
    <n v="0"/>
    <n v="340"/>
    <n v="0"/>
    <n v="0"/>
    <n v="0"/>
    <n v="0"/>
    <n v="0"/>
    <n v="0"/>
    <n v="0"/>
  </r>
  <r>
    <x v="4"/>
    <x v="21"/>
    <x v="6"/>
    <x v="1"/>
    <n v="0.02"/>
    <n v="340"/>
    <n v="0"/>
    <n v="1.9000000000000001E-4"/>
    <n v="1.2E-4"/>
    <n v="1.0000000000000001E-5"/>
    <n v="1.0000000000000001E-5"/>
    <n v="5.5999999999999995E-4"/>
    <n v="0"/>
  </r>
  <r>
    <x v="4"/>
    <x v="21"/>
    <x v="6"/>
    <x v="2"/>
    <n v="0"/>
    <n v="340"/>
    <n v="0"/>
    <n v="0"/>
    <n v="0"/>
    <n v="0"/>
    <n v="0"/>
    <n v="0"/>
    <n v="0"/>
  </r>
  <r>
    <x v="4"/>
    <x v="21"/>
    <x v="6"/>
    <x v="3"/>
    <n v="0"/>
    <n v="340"/>
    <n v="0"/>
    <n v="0"/>
    <n v="0"/>
    <n v="0"/>
    <n v="0"/>
    <n v="0"/>
    <n v="0"/>
  </r>
  <r>
    <x v="4"/>
    <x v="21"/>
    <x v="6"/>
    <x v="4"/>
    <n v="0.06"/>
    <n v="340"/>
    <n v="0"/>
    <n v="5.2999999999999998E-4"/>
    <n v="0"/>
    <n v="5.6999999999999998E-4"/>
    <n v="1.6000000000000001E-4"/>
    <n v="1.6000000000000001E-3"/>
    <n v="0"/>
  </r>
  <r>
    <x v="4"/>
    <x v="21"/>
    <x v="6"/>
    <x v="5"/>
    <n v="0"/>
    <n v="340"/>
    <n v="0"/>
    <n v="0"/>
    <n v="0"/>
    <n v="0"/>
    <n v="0"/>
    <n v="0"/>
    <n v="0"/>
  </r>
  <r>
    <x v="4"/>
    <x v="21"/>
    <x v="6"/>
    <x v="6"/>
    <n v="0.17"/>
    <n v="340"/>
    <n v="0"/>
    <n v="1.3799999999999999E-3"/>
    <n v="0"/>
    <n v="6.0000000000000002E-5"/>
    <n v="5.6999999999999998E-4"/>
    <n v="4.1700000000000001E-3"/>
    <n v="0"/>
  </r>
  <r>
    <x v="4"/>
    <x v="21"/>
    <x v="6"/>
    <x v="7"/>
    <n v="0"/>
    <n v="340"/>
    <n v="0"/>
    <n v="0"/>
    <n v="0"/>
    <n v="0"/>
    <n v="0"/>
    <n v="0"/>
    <n v="0"/>
  </r>
  <r>
    <x v="4"/>
    <x v="21"/>
    <x v="6"/>
    <x v="8"/>
    <n v="0.06"/>
    <n v="340"/>
    <n v="0"/>
    <n v="5.1000000000000004E-4"/>
    <n v="2.7999999999999998E-4"/>
    <n v="5.0000000000000002E-5"/>
    <n v="6.0000000000000002E-5"/>
    <n v="1.5299999999999999E-3"/>
    <n v="0"/>
  </r>
  <r>
    <x v="4"/>
    <x v="21"/>
    <x v="6"/>
    <x v="9"/>
    <n v="0"/>
    <n v="340"/>
    <n v="0"/>
    <n v="0"/>
    <n v="0"/>
    <n v="0"/>
    <n v="0"/>
    <n v="0"/>
    <n v="0"/>
  </r>
  <r>
    <x v="4"/>
    <x v="21"/>
    <x v="6"/>
    <x v="10"/>
    <n v="0"/>
    <n v="340"/>
    <n v="0"/>
    <n v="0"/>
    <n v="0"/>
    <n v="0"/>
    <n v="0"/>
    <n v="0"/>
    <n v="0"/>
  </r>
  <r>
    <x v="4"/>
    <x v="21"/>
    <x v="7"/>
    <x v="0"/>
    <n v="0"/>
    <n v="340"/>
    <n v="0"/>
    <n v="0"/>
    <n v="0"/>
    <n v="0"/>
    <n v="0"/>
    <n v="0"/>
    <n v="0"/>
  </r>
  <r>
    <x v="4"/>
    <x v="21"/>
    <x v="7"/>
    <x v="1"/>
    <n v="0"/>
    <n v="340"/>
    <n v="0"/>
    <n v="1.0000000000000001E-5"/>
    <n v="0"/>
    <n v="0"/>
    <n v="0"/>
    <n v="2.0000000000000002E-5"/>
    <n v="0"/>
  </r>
  <r>
    <x v="4"/>
    <x v="21"/>
    <x v="7"/>
    <x v="2"/>
    <n v="0"/>
    <n v="340"/>
    <n v="0"/>
    <n v="0"/>
    <n v="0"/>
    <n v="0"/>
    <n v="0"/>
    <n v="0"/>
    <n v="0"/>
  </r>
  <r>
    <x v="4"/>
    <x v="21"/>
    <x v="7"/>
    <x v="3"/>
    <n v="0"/>
    <n v="340"/>
    <n v="0"/>
    <n v="0"/>
    <n v="0"/>
    <n v="0"/>
    <n v="0"/>
    <n v="0"/>
    <n v="0"/>
  </r>
  <r>
    <x v="4"/>
    <x v="21"/>
    <x v="7"/>
    <x v="4"/>
    <n v="0"/>
    <n v="340"/>
    <n v="0"/>
    <n v="0"/>
    <n v="0"/>
    <n v="0"/>
    <n v="0"/>
    <n v="0"/>
    <n v="0"/>
  </r>
  <r>
    <x v="4"/>
    <x v="21"/>
    <x v="7"/>
    <x v="5"/>
    <n v="0"/>
    <n v="340"/>
    <n v="0"/>
    <n v="0"/>
    <n v="0"/>
    <n v="0"/>
    <n v="0"/>
    <n v="0"/>
    <n v="0"/>
  </r>
  <r>
    <x v="4"/>
    <x v="21"/>
    <x v="7"/>
    <x v="6"/>
    <n v="0.01"/>
    <n v="340"/>
    <n v="0"/>
    <n v="6.9999999999999994E-5"/>
    <n v="1.0000000000000001E-5"/>
    <n v="1.0000000000000001E-5"/>
    <n v="6.0000000000000002E-5"/>
    <n v="2.0000000000000001E-4"/>
    <n v="0"/>
  </r>
  <r>
    <x v="4"/>
    <x v="21"/>
    <x v="7"/>
    <x v="7"/>
    <n v="0"/>
    <n v="340"/>
    <n v="0"/>
    <n v="0"/>
    <n v="0"/>
    <n v="0"/>
    <n v="0"/>
    <n v="0"/>
    <n v="0"/>
  </r>
  <r>
    <x v="4"/>
    <x v="21"/>
    <x v="7"/>
    <x v="8"/>
    <n v="0"/>
    <n v="340"/>
    <n v="0"/>
    <n v="0"/>
    <n v="0"/>
    <n v="0"/>
    <n v="0"/>
    <n v="0"/>
    <n v="0"/>
  </r>
  <r>
    <x v="4"/>
    <x v="21"/>
    <x v="7"/>
    <x v="9"/>
    <n v="0"/>
    <n v="340"/>
    <n v="0"/>
    <n v="0"/>
    <n v="0"/>
    <n v="0"/>
    <n v="0"/>
    <n v="0"/>
    <n v="0"/>
  </r>
  <r>
    <x v="4"/>
    <x v="21"/>
    <x v="7"/>
    <x v="10"/>
    <n v="0"/>
    <n v="340"/>
    <n v="0"/>
    <n v="0"/>
    <n v="0"/>
    <n v="0"/>
    <n v="0"/>
    <n v="0"/>
    <n v="0"/>
  </r>
  <r>
    <x v="4"/>
    <x v="21"/>
    <x v="8"/>
    <x v="0"/>
    <n v="7.0000000000000007E-2"/>
    <n v="340"/>
    <n v="3.4"/>
    <n v="5.9000000000000003E-4"/>
    <n v="0"/>
    <n v="3.6999999999999999E-4"/>
    <n v="2.7999999999999998E-4"/>
    <n v="1.7899999999999999E-3"/>
    <n v="6.4400000000000004E-3"/>
  </r>
  <r>
    <x v="4"/>
    <x v="21"/>
    <x v="8"/>
    <x v="1"/>
    <n v="2.36"/>
    <n v="340"/>
    <n v="0"/>
    <n v="1.9560000000000001E-2"/>
    <n v="1.6570000000000001E-2"/>
    <n v="4.2000000000000002E-4"/>
    <n v="1.49E-3"/>
    <n v="5.9180000000000003E-2"/>
    <n v="0"/>
  </r>
  <r>
    <x v="4"/>
    <x v="21"/>
    <x v="8"/>
    <x v="2"/>
    <n v="0"/>
    <n v="340"/>
    <n v="0"/>
    <n v="0"/>
    <n v="0"/>
    <n v="0"/>
    <n v="0"/>
    <n v="0"/>
    <n v="0"/>
  </r>
  <r>
    <x v="4"/>
    <x v="21"/>
    <x v="8"/>
    <x v="3"/>
    <n v="0"/>
    <n v="340"/>
    <n v="0"/>
    <n v="0"/>
    <n v="0"/>
    <n v="0"/>
    <n v="0"/>
    <n v="0"/>
    <n v="0"/>
  </r>
  <r>
    <x v="4"/>
    <x v="21"/>
    <x v="8"/>
    <x v="4"/>
    <n v="0.42"/>
    <n v="330"/>
    <n v="26.399989999999999"/>
    <n v="3.47E-3"/>
    <n v="0"/>
    <n v="4.2199999999999998E-3"/>
    <n v="8.9999999999999998E-4"/>
    <n v="1.0529999999999999E-2"/>
    <n v="4.9979999999999997E-2"/>
  </r>
  <r>
    <x v="4"/>
    <x v="21"/>
    <x v="8"/>
    <x v="5"/>
    <n v="0.25"/>
    <n v="308"/>
    <n v="15.4"/>
    <n v="1.9E-3"/>
    <n v="0"/>
    <n v="2.7299999999999998E-3"/>
    <n v="2.9999999999999997E-4"/>
    <n v="5.7600000000000004E-3"/>
    <n v="2.9149999999999999E-2"/>
  </r>
  <r>
    <x v="4"/>
    <x v="21"/>
    <x v="8"/>
    <x v="6"/>
    <n v="0.56000000000000005"/>
    <n v="326.67"/>
    <n v="19.600010000000001"/>
    <n v="4.45E-3"/>
    <n v="0"/>
    <n v="8.7000000000000001E-4"/>
    <n v="2.2499999999999998E-3"/>
    <n v="1.3469999999999999E-2"/>
    <n v="3.7100000000000001E-2"/>
  </r>
  <r>
    <x v="4"/>
    <x v="21"/>
    <x v="8"/>
    <x v="7"/>
    <n v="0"/>
    <n v="340"/>
    <n v="0"/>
    <n v="0"/>
    <n v="0"/>
    <n v="0"/>
    <n v="0"/>
    <n v="0"/>
    <n v="0"/>
  </r>
  <r>
    <x v="4"/>
    <x v="21"/>
    <x v="8"/>
    <x v="8"/>
    <n v="0.21"/>
    <n v="340"/>
    <n v="6.8"/>
    <n v="1.6900000000000001E-3"/>
    <n v="2.0000000000000002E-5"/>
    <n v="5.5000000000000003E-4"/>
    <n v="8.0999999999999996E-4"/>
    <n v="5.13E-3"/>
    <n v="1.2869999999999999E-2"/>
  </r>
  <r>
    <x v="4"/>
    <x v="21"/>
    <x v="8"/>
    <x v="9"/>
    <n v="0"/>
    <n v="340"/>
    <n v="0"/>
    <n v="0"/>
    <n v="0"/>
    <n v="0"/>
    <n v="0"/>
    <n v="0"/>
    <n v="0"/>
  </r>
  <r>
    <x v="4"/>
    <x v="21"/>
    <x v="8"/>
    <x v="10"/>
    <n v="1.45"/>
    <n v="340"/>
    <n v="0"/>
    <n v="1.2019999999999999E-2"/>
    <n v="6.3899999999999998E-3"/>
    <n v="1.8000000000000001E-4"/>
    <n v="9.5E-4"/>
    <n v="3.635E-2"/>
    <n v="0"/>
  </r>
  <r>
    <x v="4"/>
    <x v="22"/>
    <x v="0"/>
    <x v="0"/>
    <n v="0"/>
    <n v="340"/>
    <n v="0"/>
    <n v="0"/>
    <n v="0"/>
    <n v="0"/>
    <n v="0"/>
    <n v="0"/>
    <n v="0"/>
  </r>
  <r>
    <x v="4"/>
    <x v="22"/>
    <x v="0"/>
    <x v="1"/>
    <n v="13.69"/>
    <n v="340"/>
    <n v="0"/>
    <n v="0.11354"/>
    <n v="5.636E-2"/>
    <n v="8.3899999999999999E-3"/>
    <n v="1.3849999999999999E-2"/>
    <n v="0.34305999999999998"/>
    <n v="0"/>
  </r>
  <r>
    <x v="4"/>
    <x v="22"/>
    <x v="0"/>
    <x v="2"/>
    <n v="0"/>
    <n v="340"/>
    <n v="0"/>
    <n v="0"/>
    <n v="0"/>
    <n v="0"/>
    <n v="0"/>
    <n v="0"/>
    <n v="0"/>
  </r>
  <r>
    <x v="4"/>
    <x v="22"/>
    <x v="0"/>
    <x v="3"/>
    <n v="0"/>
    <n v="340"/>
    <n v="0"/>
    <n v="0"/>
    <n v="0"/>
    <n v="0"/>
    <n v="0"/>
    <n v="0"/>
    <n v="0"/>
  </r>
  <r>
    <x v="4"/>
    <x v="22"/>
    <x v="0"/>
    <x v="4"/>
    <n v="11.33"/>
    <n v="340"/>
    <n v="0"/>
    <n v="9.3149999999999997E-2"/>
    <n v="0"/>
    <n v="1.9189999999999999E-2"/>
    <n v="6.3619999999999996E-2"/>
    <n v="0.28101999999999999"/>
    <n v="0"/>
  </r>
  <r>
    <x v="4"/>
    <x v="22"/>
    <x v="0"/>
    <x v="5"/>
    <n v="0"/>
    <n v="340"/>
    <n v="0"/>
    <n v="0"/>
    <n v="0"/>
    <n v="0"/>
    <n v="0"/>
    <n v="0"/>
    <n v="0"/>
  </r>
  <r>
    <x v="4"/>
    <x v="22"/>
    <x v="0"/>
    <x v="6"/>
    <n v="0"/>
    <n v="340"/>
    <n v="0"/>
    <n v="0"/>
    <n v="0"/>
    <n v="0"/>
    <n v="0"/>
    <n v="0"/>
    <n v="0"/>
  </r>
  <r>
    <x v="4"/>
    <x v="22"/>
    <x v="0"/>
    <x v="7"/>
    <n v="0"/>
    <n v="340"/>
    <n v="0"/>
    <n v="0"/>
    <n v="0"/>
    <n v="0"/>
    <n v="0"/>
    <n v="0"/>
    <n v="0"/>
  </r>
  <r>
    <x v="4"/>
    <x v="22"/>
    <x v="0"/>
    <x v="8"/>
    <n v="0"/>
    <n v="340"/>
    <n v="0"/>
    <n v="0"/>
    <n v="0"/>
    <n v="0"/>
    <n v="0"/>
    <n v="0"/>
    <n v="0"/>
  </r>
  <r>
    <x v="4"/>
    <x v="22"/>
    <x v="0"/>
    <x v="9"/>
    <n v="0"/>
    <n v="340"/>
    <n v="0"/>
    <n v="0"/>
    <n v="0"/>
    <n v="0"/>
    <n v="0"/>
    <n v="0"/>
    <n v="0"/>
  </r>
  <r>
    <x v="4"/>
    <x v="22"/>
    <x v="0"/>
    <x v="10"/>
    <n v="9.11"/>
    <n v="340"/>
    <n v="0"/>
    <n v="7.4319999999999997E-2"/>
    <n v="4.4310000000000002E-2"/>
    <n v="6.0999999999999997E-4"/>
    <n v="1.289E-2"/>
    <n v="0.22367000000000001"/>
    <n v="0"/>
  </r>
  <r>
    <x v="4"/>
    <x v="22"/>
    <x v="1"/>
    <x v="0"/>
    <n v="0.06"/>
    <n v="340"/>
    <n v="3.4"/>
    <n v="5.1000000000000004E-4"/>
    <n v="0"/>
    <n v="3.0000000000000001E-5"/>
    <n v="6.8000000000000005E-4"/>
    <n v="1.5299999999999999E-3"/>
    <n v="6.4099999999999999E-3"/>
  </r>
  <r>
    <x v="4"/>
    <x v="22"/>
    <x v="1"/>
    <x v="1"/>
    <n v="4.37"/>
    <n v="329"/>
    <n v="29.60998"/>
    <n v="3.585E-2"/>
    <n v="1.525E-2"/>
    <n v="4.0099999999999997E-3"/>
    <n v="2.3859999999999999E-2"/>
    <n v="0.1082"/>
    <n v="5.5789999999999999E-2"/>
  </r>
  <r>
    <x v="4"/>
    <x v="22"/>
    <x v="1"/>
    <x v="2"/>
    <n v="0.21"/>
    <n v="300"/>
    <n v="15"/>
    <n v="1.56E-3"/>
    <n v="0"/>
    <n v="1E-4"/>
    <n v="1.3600000000000001E-3"/>
    <n v="4.7400000000000003E-3"/>
    <n v="2.826E-2"/>
  </r>
  <r>
    <x v="4"/>
    <x v="22"/>
    <x v="1"/>
    <x v="3"/>
    <n v="0"/>
    <n v="340"/>
    <n v="0"/>
    <n v="0"/>
    <n v="0"/>
    <n v="0"/>
    <n v="0"/>
    <n v="0"/>
    <n v="0"/>
  </r>
  <r>
    <x v="4"/>
    <x v="22"/>
    <x v="1"/>
    <x v="4"/>
    <n v="2.67"/>
    <n v="330"/>
    <n v="26.400020000000001"/>
    <n v="2.2159999999999999E-2"/>
    <n v="3.2000000000000003E-4"/>
    <n v="2.6599999999999999E-2"/>
    <n v="8.1700000000000002E-3"/>
    <n v="6.7019999999999996E-2"/>
    <n v="4.9739999999999999E-2"/>
  </r>
  <r>
    <x v="4"/>
    <x v="22"/>
    <x v="1"/>
    <x v="5"/>
    <n v="18.79"/>
    <n v="340"/>
    <n v="20.399899999999999"/>
    <n v="0.15659000000000001"/>
    <n v="6.0589999999999998E-2"/>
    <n v="8.2890000000000005E-2"/>
    <n v="2.8150000000000001E-2"/>
    <n v="0.47292000000000001"/>
    <n v="3.8429999999999999E-2"/>
  </r>
  <r>
    <x v="4"/>
    <x v="22"/>
    <x v="1"/>
    <x v="6"/>
    <n v="0.88"/>
    <n v="340"/>
    <n v="51.000019999999999"/>
    <n v="7.3800000000000003E-3"/>
    <n v="0"/>
    <n v="2.98E-3"/>
    <n v="6.9499999999999996E-3"/>
    <n v="2.2370000000000001E-2"/>
    <n v="9.6079999999999999E-2"/>
  </r>
  <r>
    <x v="4"/>
    <x v="22"/>
    <x v="1"/>
    <x v="7"/>
    <n v="0"/>
    <n v="340"/>
    <n v="0"/>
    <n v="0"/>
    <n v="0"/>
    <n v="0"/>
    <n v="0"/>
    <n v="0"/>
    <n v="0"/>
  </r>
  <r>
    <x v="4"/>
    <x v="22"/>
    <x v="1"/>
    <x v="8"/>
    <n v="8.14"/>
    <n v="308"/>
    <n v="77"/>
    <n v="6.7330000000000001E-2"/>
    <n v="2.8709999999999999E-2"/>
    <n v="3.005E-2"/>
    <n v="1.848E-2"/>
    <n v="0.20379"/>
    <n v="0.14507"/>
  </r>
  <r>
    <x v="4"/>
    <x v="22"/>
    <x v="1"/>
    <x v="9"/>
    <n v="0"/>
    <n v="340"/>
    <n v="0"/>
    <n v="0"/>
    <n v="0"/>
    <n v="0"/>
    <n v="0"/>
    <n v="0"/>
    <n v="0"/>
  </r>
  <r>
    <x v="4"/>
    <x v="22"/>
    <x v="1"/>
    <x v="10"/>
    <n v="0.84"/>
    <n v="340"/>
    <n v="3.3999899999999998"/>
    <n v="6.9800000000000001E-3"/>
    <n v="3.62E-3"/>
    <n v="2.3000000000000001E-4"/>
    <n v="1.83E-3"/>
    <n v="2.1090000000000001E-2"/>
    <n v="6.4099999999999999E-3"/>
  </r>
  <r>
    <x v="4"/>
    <x v="22"/>
    <x v="2"/>
    <x v="0"/>
    <n v="0"/>
    <n v="340"/>
    <n v="0"/>
    <n v="0"/>
    <n v="0"/>
    <n v="0"/>
    <n v="0"/>
    <n v="0"/>
    <n v="0"/>
  </r>
  <r>
    <x v="4"/>
    <x v="22"/>
    <x v="2"/>
    <x v="1"/>
    <n v="0.46"/>
    <n v="321"/>
    <n v="3.21001"/>
    <n v="3.6700000000000001E-3"/>
    <n v="1.3600000000000001E-3"/>
    <n v="5.2999999999999998E-4"/>
    <n v="3.0300000000000001E-3"/>
    <n v="1.1039999999999999E-2"/>
    <n v="6.0499999999999998E-3"/>
  </r>
  <r>
    <x v="4"/>
    <x v="22"/>
    <x v="2"/>
    <x v="2"/>
    <n v="0"/>
    <n v="340"/>
    <n v="0"/>
    <n v="0"/>
    <n v="0"/>
    <n v="0"/>
    <n v="0"/>
    <n v="0"/>
    <n v="0"/>
  </r>
  <r>
    <x v="4"/>
    <x v="22"/>
    <x v="2"/>
    <x v="3"/>
    <n v="0"/>
    <n v="340"/>
    <n v="0"/>
    <n v="0"/>
    <n v="0"/>
    <n v="0"/>
    <n v="0"/>
    <n v="0"/>
    <n v="0"/>
  </r>
  <r>
    <x v="4"/>
    <x v="22"/>
    <x v="2"/>
    <x v="4"/>
    <n v="0.05"/>
    <n v="340"/>
    <n v="0"/>
    <n v="4.2999999999999999E-4"/>
    <n v="0"/>
    <n v="6.8000000000000005E-4"/>
    <n v="0"/>
    <n v="1.2999999999999999E-3"/>
    <n v="0"/>
  </r>
  <r>
    <x v="4"/>
    <x v="22"/>
    <x v="2"/>
    <x v="5"/>
    <n v="0"/>
    <n v="340"/>
    <n v="0"/>
    <n v="0"/>
    <n v="0"/>
    <n v="0"/>
    <n v="0"/>
    <n v="0"/>
    <n v="0"/>
  </r>
  <r>
    <x v="4"/>
    <x v="22"/>
    <x v="2"/>
    <x v="6"/>
    <n v="0.05"/>
    <n v="340"/>
    <n v="0"/>
    <n v="3.8999999999999999E-4"/>
    <n v="4.0000000000000003E-5"/>
    <n v="2.0000000000000002E-5"/>
    <n v="2.7E-4"/>
    <n v="1.1800000000000001E-3"/>
    <n v="0"/>
  </r>
  <r>
    <x v="4"/>
    <x v="22"/>
    <x v="2"/>
    <x v="7"/>
    <n v="0"/>
    <n v="340"/>
    <n v="0"/>
    <n v="0"/>
    <n v="0"/>
    <n v="0"/>
    <n v="0"/>
    <n v="0"/>
    <n v="0"/>
  </r>
  <r>
    <x v="4"/>
    <x v="22"/>
    <x v="2"/>
    <x v="8"/>
    <n v="0"/>
    <n v="340"/>
    <n v="0"/>
    <n v="0"/>
    <n v="0"/>
    <n v="0"/>
    <n v="0"/>
    <n v="0"/>
    <n v="0"/>
  </r>
  <r>
    <x v="4"/>
    <x v="22"/>
    <x v="2"/>
    <x v="9"/>
    <n v="0"/>
    <n v="340"/>
    <n v="0"/>
    <n v="0"/>
    <n v="0"/>
    <n v="0"/>
    <n v="0"/>
    <n v="0"/>
    <n v="0"/>
  </r>
  <r>
    <x v="4"/>
    <x v="22"/>
    <x v="2"/>
    <x v="10"/>
    <n v="0.88"/>
    <n v="340"/>
    <n v="0"/>
    <n v="7.2899999999999996E-3"/>
    <n v="3.6600000000000001E-3"/>
    <n v="2.0000000000000001E-4"/>
    <n v="1.6999999999999999E-3"/>
    <n v="2.205E-2"/>
    <n v="0"/>
  </r>
  <r>
    <x v="4"/>
    <x v="22"/>
    <x v="3"/>
    <x v="0"/>
    <n v="0"/>
    <n v="340"/>
    <n v="0"/>
    <n v="0"/>
    <n v="0"/>
    <n v="0"/>
    <n v="0"/>
    <n v="0"/>
    <n v="0"/>
  </r>
  <r>
    <x v="4"/>
    <x v="22"/>
    <x v="3"/>
    <x v="1"/>
    <n v="3.48"/>
    <n v="340"/>
    <n v="0"/>
    <n v="2.8830000000000001E-2"/>
    <n v="1.481E-2"/>
    <n v="1.17E-3"/>
    <n v="1.068E-2"/>
    <n v="8.7069999999999995E-2"/>
    <n v="0"/>
  </r>
  <r>
    <x v="4"/>
    <x v="22"/>
    <x v="3"/>
    <x v="2"/>
    <n v="0"/>
    <n v="340"/>
    <n v="0"/>
    <n v="0"/>
    <n v="0"/>
    <n v="0"/>
    <n v="0"/>
    <n v="0"/>
    <n v="0"/>
  </r>
  <r>
    <x v="4"/>
    <x v="22"/>
    <x v="3"/>
    <x v="3"/>
    <n v="0"/>
    <n v="340"/>
    <n v="0"/>
    <n v="0"/>
    <n v="0"/>
    <n v="0"/>
    <n v="0"/>
    <n v="0"/>
    <n v="0"/>
  </r>
  <r>
    <x v="4"/>
    <x v="22"/>
    <x v="3"/>
    <x v="4"/>
    <n v="0.17"/>
    <n v="340"/>
    <n v="0"/>
    <n v="1.25E-3"/>
    <n v="-2.0000000000000002E-5"/>
    <n v="8.5999999999999998E-4"/>
    <n v="9.8999999999999999E-4"/>
    <n v="3.6900000000000001E-3"/>
    <n v="0"/>
  </r>
  <r>
    <x v="4"/>
    <x v="22"/>
    <x v="3"/>
    <x v="5"/>
    <n v="0"/>
    <n v="340"/>
    <n v="0"/>
    <n v="0"/>
    <n v="0"/>
    <n v="0"/>
    <n v="0"/>
    <n v="0"/>
    <n v="0"/>
  </r>
  <r>
    <x v="4"/>
    <x v="22"/>
    <x v="3"/>
    <x v="6"/>
    <n v="0.24"/>
    <n v="340"/>
    <n v="0"/>
    <n v="1.9400000000000001E-3"/>
    <n v="4.0000000000000003E-5"/>
    <n v="1.1E-4"/>
    <n v="1.6100000000000001E-3"/>
    <n v="5.8599999999999998E-3"/>
    <n v="0"/>
  </r>
  <r>
    <x v="4"/>
    <x v="22"/>
    <x v="3"/>
    <x v="7"/>
    <n v="0"/>
    <n v="340"/>
    <n v="0"/>
    <n v="0"/>
    <n v="0"/>
    <n v="0"/>
    <n v="0"/>
    <n v="0"/>
    <n v="0"/>
  </r>
  <r>
    <x v="4"/>
    <x v="22"/>
    <x v="3"/>
    <x v="8"/>
    <n v="0.01"/>
    <n v="340"/>
    <n v="0"/>
    <n v="8.0000000000000007E-5"/>
    <n v="6.0000000000000002E-5"/>
    <n v="0"/>
    <n v="1.0000000000000001E-5"/>
    <n v="2.4000000000000001E-4"/>
    <n v="0"/>
  </r>
  <r>
    <x v="4"/>
    <x v="22"/>
    <x v="3"/>
    <x v="9"/>
    <n v="0"/>
    <n v="340"/>
    <n v="0"/>
    <n v="0"/>
    <n v="0"/>
    <n v="0"/>
    <n v="0"/>
    <n v="0"/>
    <n v="0"/>
  </r>
  <r>
    <x v="4"/>
    <x v="22"/>
    <x v="3"/>
    <x v="10"/>
    <n v="0.01"/>
    <n v="340"/>
    <n v="0"/>
    <n v="1E-4"/>
    <n v="8.0000000000000007E-5"/>
    <n v="0"/>
    <n v="1.0000000000000001E-5"/>
    <n v="2.9999999999999997E-4"/>
    <n v="0"/>
  </r>
  <r>
    <x v="4"/>
    <x v="22"/>
    <x v="4"/>
    <x v="0"/>
    <n v="0.43"/>
    <n v="340"/>
    <n v="0"/>
    <n v="3.5799999999999998E-3"/>
    <n v="1.9300000000000001E-3"/>
    <n v="9.0000000000000006E-5"/>
    <n v="8.8999999999999995E-4"/>
    <n v="1.0829999999999999E-2"/>
    <n v="0"/>
  </r>
  <r>
    <x v="4"/>
    <x v="22"/>
    <x v="4"/>
    <x v="1"/>
    <n v="0.18"/>
    <n v="340"/>
    <n v="0"/>
    <n v="1.49E-3"/>
    <n v="7.6000000000000004E-4"/>
    <n v="1E-4"/>
    <n v="1E-4"/>
    <n v="4.4900000000000001E-3"/>
    <n v="0"/>
  </r>
  <r>
    <x v="4"/>
    <x v="22"/>
    <x v="4"/>
    <x v="2"/>
    <n v="0"/>
    <n v="340"/>
    <n v="0"/>
    <n v="0"/>
    <n v="0"/>
    <n v="0"/>
    <n v="0"/>
    <n v="0"/>
    <n v="0"/>
  </r>
  <r>
    <x v="4"/>
    <x v="22"/>
    <x v="4"/>
    <x v="3"/>
    <n v="0"/>
    <n v="340"/>
    <n v="0"/>
    <n v="0"/>
    <n v="0"/>
    <n v="0"/>
    <n v="0"/>
    <n v="0"/>
    <n v="0"/>
  </r>
  <r>
    <x v="4"/>
    <x v="22"/>
    <x v="4"/>
    <x v="4"/>
    <n v="0.05"/>
    <n v="340"/>
    <n v="0"/>
    <n v="4.0000000000000002E-4"/>
    <n v="2.0000000000000002E-5"/>
    <n v="4.8000000000000001E-4"/>
    <n v="6.0000000000000002E-5"/>
    <n v="1.1999999999999999E-3"/>
    <n v="0"/>
  </r>
  <r>
    <x v="4"/>
    <x v="22"/>
    <x v="4"/>
    <x v="5"/>
    <n v="0"/>
    <n v="340"/>
    <n v="0"/>
    <n v="0"/>
    <n v="0"/>
    <n v="0"/>
    <n v="0"/>
    <n v="0"/>
    <n v="0"/>
  </r>
  <r>
    <x v="4"/>
    <x v="22"/>
    <x v="4"/>
    <x v="6"/>
    <n v="17.920000000000002"/>
    <n v="340"/>
    <n v="0"/>
    <n v="0.14953"/>
    <n v="8.0999999999999996E-3"/>
    <n v="1.5299999999999999E-3"/>
    <n v="2.358E-2"/>
    <n v="0.45235999999999998"/>
    <n v="0"/>
  </r>
  <r>
    <x v="4"/>
    <x v="22"/>
    <x v="4"/>
    <x v="7"/>
    <n v="0"/>
    <n v="340"/>
    <n v="0"/>
    <n v="0"/>
    <n v="0"/>
    <n v="0"/>
    <n v="0"/>
    <n v="0"/>
    <n v="0"/>
  </r>
  <r>
    <x v="4"/>
    <x v="22"/>
    <x v="4"/>
    <x v="8"/>
    <n v="0.06"/>
    <n v="340"/>
    <n v="0"/>
    <n v="4.8000000000000001E-4"/>
    <n v="2.5000000000000001E-4"/>
    <n v="6.9999999999999994E-5"/>
    <n v="5.0000000000000002E-5"/>
    <n v="1.4499999999999999E-3"/>
    <n v="0"/>
  </r>
  <r>
    <x v="4"/>
    <x v="22"/>
    <x v="4"/>
    <x v="9"/>
    <n v="0"/>
    <n v="340"/>
    <n v="0"/>
    <n v="0"/>
    <n v="0"/>
    <n v="0"/>
    <n v="0"/>
    <n v="0"/>
    <n v="0"/>
  </r>
  <r>
    <x v="4"/>
    <x v="22"/>
    <x v="4"/>
    <x v="10"/>
    <n v="0.31"/>
    <n v="340"/>
    <n v="0"/>
    <n v="2.5699999999999998E-3"/>
    <n v="1.1100000000000001E-3"/>
    <n v="4.0000000000000003E-5"/>
    <n v="3.1E-4"/>
    <n v="7.77E-3"/>
    <n v="0"/>
  </r>
  <r>
    <x v="4"/>
    <x v="22"/>
    <x v="5"/>
    <x v="0"/>
    <n v="0"/>
    <n v="340"/>
    <n v="0"/>
    <n v="0"/>
    <n v="0"/>
    <n v="0"/>
    <n v="0"/>
    <n v="0"/>
    <n v="0"/>
  </r>
  <r>
    <x v="4"/>
    <x v="22"/>
    <x v="5"/>
    <x v="1"/>
    <n v="0.01"/>
    <n v="340"/>
    <n v="0"/>
    <n v="6.9999999999999994E-5"/>
    <n v="3.0000000000000001E-5"/>
    <n v="0"/>
    <n v="1.0000000000000001E-5"/>
    <n v="2.0000000000000001E-4"/>
    <n v="0"/>
  </r>
  <r>
    <x v="4"/>
    <x v="22"/>
    <x v="5"/>
    <x v="2"/>
    <n v="0"/>
    <n v="340"/>
    <n v="0"/>
    <n v="0"/>
    <n v="0"/>
    <n v="0"/>
    <n v="0"/>
    <n v="0"/>
    <n v="0"/>
  </r>
  <r>
    <x v="4"/>
    <x v="22"/>
    <x v="5"/>
    <x v="3"/>
    <n v="0"/>
    <n v="340"/>
    <n v="0"/>
    <n v="0"/>
    <n v="0"/>
    <n v="0"/>
    <n v="0"/>
    <n v="0"/>
    <n v="0"/>
  </r>
  <r>
    <x v="4"/>
    <x v="22"/>
    <x v="5"/>
    <x v="4"/>
    <n v="0"/>
    <n v="340"/>
    <n v="0"/>
    <n v="0"/>
    <n v="0"/>
    <n v="0"/>
    <n v="0"/>
    <n v="0"/>
    <n v="0"/>
  </r>
  <r>
    <x v="4"/>
    <x v="22"/>
    <x v="5"/>
    <x v="5"/>
    <n v="0"/>
    <n v="340"/>
    <n v="0"/>
    <n v="0"/>
    <n v="0"/>
    <n v="0"/>
    <n v="0"/>
    <n v="0"/>
    <n v="0"/>
  </r>
  <r>
    <x v="4"/>
    <x v="22"/>
    <x v="5"/>
    <x v="6"/>
    <n v="0"/>
    <n v="340"/>
    <n v="0"/>
    <n v="0"/>
    <n v="0"/>
    <n v="0"/>
    <n v="0"/>
    <n v="0"/>
    <n v="0"/>
  </r>
  <r>
    <x v="4"/>
    <x v="22"/>
    <x v="5"/>
    <x v="7"/>
    <n v="0"/>
    <n v="340"/>
    <n v="0"/>
    <n v="0"/>
    <n v="0"/>
    <n v="0"/>
    <n v="0"/>
    <n v="0"/>
    <n v="0"/>
  </r>
  <r>
    <x v="4"/>
    <x v="22"/>
    <x v="5"/>
    <x v="8"/>
    <n v="0"/>
    <n v="340"/>
    <n v="0"/>
    <n v="0"/>
    <n v="0"/>
    <n v="0"/>
    <n v="0"/>
    <n v="0"/>
    <n v="0"/>
  </r>
  <r>
    <x v="4"/>
    <x v="22"/>
    <x v="5"/>
    <x v="9"/>
    <n v="0"/>
    <n v="340"/>
    <n v="0"/>
    <n v="0"/>
    <n v="0"/>
    <n v="0"/>
    <n v="0"/>
    <n v="0"/>
    <n v="0"/>
  </r>
  <r>
    <x v="4"/>
    <x v="22"/>
    <x v="5"/>
    <x v="10"/>
    <n v="0"/>
    <n v="340"/>
    <n v="0"/>
    <n v="0"/>
    <n v="0"/>
    <n v="0"/>
    <n v="0"/>
    <n v="0"/>
    <n v="0"/>
  </r>
  <r>
    <x v="4"/>
    <x v="22"/>
    <x v="6"/>
    <x v="0"/>
    <n v="0"/>
    <n v="340"/>
    <n v="0"/>
    <n v="0"/>
    <n v="0"/>
    <n v="0"/>
    <n v="0"/>
    <n v="0"/>
    <n v="0"/>
  </r>
  <r>
    <x v="4"/>
    <x v="22"/>
    <x v="6"/>
    <x v="1"/>
    <n v="0.02"/>
    <n v="340"/>
    <n v="0"/>
    <n v="1.9000000000000001E-4"/>
    <n v="1.2E-4"/>
    <n v="1.0000000000000001E-5"/>
    <n v="1.0000000000000001E-5"/>
    <n v="5.5999999999999995E-4"/>
    <n v="0"/>
  </r>
  <r>
    <x v="4"/>
    <x v="22"/>
    <x v="6"/>
    <x v="2"/>
    <n v="0"/>
    <n v="340"/>
    <n v="0"/>
    <n v="0"/>
    <n v="0"/>
    <n v="0"/>
    <n v="0"/>
    <n v="0"/>
    <n v="0"/>
  </r>
  <r>
    <x v="4"/>
    <x v="22"/>
    <x v="6"/>
    <x v="3"/>
    <n v="0"/>
    <n v="340"/>
    <n v="0"/>
    <n v="0"/>
    <n v="0"/>
    <n v="0"/>
    <n v="0"/>
    <n v="0"/>
    <n v="0"/>
  </r>
  <r>
    <x v="4"/>
    <x v="22"/>
    <x v="6"/>
    <x v="4"/>
    <n v="0.06"/>
    <n v="340"/>
    <n v="0"/>
    <n v="5.2999999999999998E-4"/>
    <n v="0"/>
    <n v="5.6999999999999998E-4"/>
    <n v="1.6000000000000001E-4"/>
    <n v="1.6000000000000001E-3"/>
    <n v="0"/>
  </r>
  <r>
    <x v="4"/>
    <x v="22"/>
    <x v="6"/>
    <x v="5"/>
    <n v="0"/>
    <n v="340"/>
    <n v="0"/>
    <n v="0"/>
    <n v="0"/>
    <n v="0"/>
    <n v="0"/>
    <n v="0"/>
    <n v="0"/>
  </r>
  <r>
    <x v="4"/>
    <x v="22"/>
    <x v="6"/>
    <x v="6"/>
    <n v="0.17"/>
    <n v="340"/>
    <n v="0"/>
    <n v="1.3799999999999999E-3"/>
    <n v="0"/>
    <n v="6.0000000000000002E-5"/>
    <n v="5.6999999999999998E-4"/>
    <n v="4.1700000000000001E-3"/>
    <n v="0"/>
  </r>
  <r>
    <x v="4"/>
    <x v="22"/>
    <x v="6"/>
    <x v="7"/>
    <n v="0"/>
    <n v="340"/>
    <n v="0"/>
    <n v="0"/>
    <n v="0"/>
    <n v="0"/>
    <n v="0"/>
    <n v="0"/>
    <n v="0"/>
  </r>
  <r>
    <x v="4"/>
    <x v="22"/>
    <x v="6"/>
    <x v="8"/>
    <n v="0.06"/>
    <n v="340"/>
    <n v="0"/>
    <n v="5.1000000000000004E-4"/>
    <n v="2.7999999999999998E-4"/>
    <n v="5.0000000000000002E-5"/>
    <n v="6.0000000000000002E-5"/>
    <n v="1.5299999999999999E-3"/>
    <n v="0"/>
  </r>
  <r>
    <x v="4"/>
    <x v="22"/>
    <x v="6"/>
    <x v="9"/>
    <n v="0"/>
    <n v="340"/>
    <n v="0"/>
    <n v="0"/>
    <n v="0"/>
    <n v="0"/>
    <n v="0"/>
    <n v="0"/>
    <n v="0"/>
  </r>
  <r>
    <x v="4"/>
    <x v="22"/>
    <x v="6"/>
    <x v="10"/>
    <n v="0"/>
    <n v="340"/>
    <n v="0"/>
    <n v="0"/>
    <n v="0"/>
    <n v="0"/>
    <n v="0"/>
    <n v="0"/>
    <n v="0"/>
  </r>
  <r>
    <x v="4"/>
    <x v="22"/>
    <x v="7"/>
    <x v="0"/>
    <n v="0"/>
    <n v="340"/>
    <n v="0"/>
    <n v="0"/>
    <n v="0"/>
    <n v="0"/>
    <n v="0"/>
    <n v="0"/>
    <n v="0"/>
  </r>
  <r>
    <x v="4"/>
    <x v="22"/>
    <x v="7"/>
    <x v="1"/>
    <n v="0"/>
    <n v="340"/>
    <n v="0"/>
    <n v="1.0000000000000001E-5"/>
    <n v="0"/>
    <n v="0"/>
    <n v="0"/>
    <n v="2.0000000000000002E-5"/>
    <n v="0"/>
  </r>
  <r>
    <x v="4"/>
    <x v="22"/>
    <x v="7"/>
    <x v="2"/>
    <n v="0"/>
    <n v="340"/>
    <n v="0"/>
    <n v="0"/>
    <n v="0"/>
    <n v="0"/>
    <n v="0"/>
    <n v="0"/>
    <n v="0"/>
  </r>
  <r>
    <x v="4"/>
    <x v="22"/>
    <x v="7"/>
    <x v="3"/>
    <n v="0"/>
    <n v="340"/>
    <n v="0"/>
    <n v="0"/>
    <n v="0"/>
    <n v="0"/>
    <n v="0"/>
    <n v="0"/>
    <n v="0"/>
  </r>
  <r>
    <x v="4"/>
    <x v="22"/>
    <x v="7"/>
    <x v="4"/>
    <n v="0"/>
    <n v="340"/>
    <n v="0"/>
    <n v="0"/>
    <n v="0"/>
    <n v="0"/>
    <n v="0"/>
    <n v="0"/>
    <n v="0"/>
  </r>
  <r>
    <x v="4"/>
    <x v="22"/>
    <x v="7"/>
    <x v="5"/>
    <n v="0"/>
    <n v="340"/>
    <n v="0"/>
    <n v="0"/>
    <n v="0"/>
    <n v="0"/>
    <n v="0"/>
    <n v="0"/>
    <n v="0"/>
  </r>
  <r>
    <x v="4"/>
    <x v="22"/>
    <x v="7"/>
    <x v="6"/>
    <n v="0.01"/>
    <n v="340"/>
    <n v="0"/>
    <n v="6.9999999999999994E-5"/>
    <n v="1.0000000000000001E-5"/>
    <n v="1.0000000000000001E-5"/>
    <n v="6.0000000000000002E-5"/>
    <n v="2.0000000000000001E-4"/>
    <n v="0"/>
  </r>
  <r>
    <x v="4"/>
    <x v="22"/>
    <x v="7"/>
    <x v="7"/>
    <n v="0"/>
    <n v="340"/>
    <n v="0"/>
    <n v="0"/>
    <n v="0"/>
    <n v="0"/>
    <n v="0"/>
    <n v="0"/>
    <n v="0"/>
  </r>
  <r>
    <x v="4"/>
    <x v="22"/>
    <x v="7"/>
    <x v="8"/>
    <n v="0"/>
    <n v="340"/>
    <n v="0"/>
    <n v="0"/>
    <n v="0"/>
    <n v="0"/>
    <n v="0"/>
    <n v="0"/>
    <n v="0"/>
  </r>
  <r>
    <x v="4"/>
    <x v="22"/>
    <x v="7"/>
    <x v="9"/>
    <n v="0"/>
    <n v="340"/>
    <n v="0"/>
    <n v="0"/>
    <n v="0"/>
    <n v="0"/>
    <n v="0"/>
    <n v="0"/>
    <n v="0"/>
  </r>
  <r>
    <x v="4"/>
    <x v="22"/>
    <x v="7"/>
    <x v="10"/>
    <n v="0"/>
    <n v="340"/>
    <n v="0"/>
    <n v="0"/>
    <n v="0"/>
    <n v="0"/>
    <n v="0"/>
    <n v="0"/>
    <n v="0"/>
  </r>
  <r>
    <x v="4"/>
    <x v="22"/>
    <x v="8"/>
    <x v="0"/>
    <n v="0.08"/>
    <n v="340"/>
    <n v="3.4"/>
    <n v="6.8000000000000005E-4"/>
    <n v="0"/>
    <n v="4.2000000000000002E-4"/>
    <n v="3.2000000000000003E-4"/>
    <n v="2.0500000000000002E-3"/>
    <n v="6.4099999999999999E-3"/>
  </r>
  <r>
    <x v="4"/>
    <x v="22"/>
    <x v="8"/>
    <x v="1"/>
    <n v="2.36"/>
    <n v="340"/>
    <n v="0"/>
    <n v="1.9560000000000001E-2"/>
    <n v="1.6570000000000001E-2"/>
    <n v="4.2000000000000002E-4"/>
    <n v="1.49E-3"/>
    <n v="5.9180000000000003E-2"/>
    <n v="0"/>
  </r>
  <r>
    <x v="4"/>
    <x v="22"/>
    <x v="8"/>
    <x v="2"/>
    <n v="0"/>
    <n v="340"/>
    <n v="0"/>
    <n v="0"/>
    <n v="0"/>
    <n v="0"/>
    <n v="0"/>
    <n v="0"/>
    <n v="0"/>
  </r>
  <r>
    <x v="4"/>
    <x v="22"/>
    <x v="8"/>
    <x v="3"/>
    <n v="0"/>
    <n v="340"/>
    <n v="0"/>
    <n v="0"/>
    <n v="0"/>
    <n v="0"/>
    <n v="0"/>
    <n v="0"/>
    <n v="0"/>
  </r>
  <r>
    <x v="4"/>
    <x v="22"/>
    <x v="8"/>
    <x v="4"/>
    <n v="0.5"/>
    <n v="330"/>
    <n v="26.399989999999999"/>
    <n v="4.13E-3"/>
    <n v="0"/>
    <n v="5.0299999999999997E-3"/>
    <n v="1.0499999999999999E-3"/>
    <n v="1.251E-2"/>
    <n v="4.9739999999999999E-2"/>
  </r>
  <r>
    <x v="4"/>
    <x v="22"/>
    <x v="8"/>
    <x v="5"/>
    <n v="0.31"/>
    <n v="306.67"/>
    <n v="18.399999999999999"/>
    <n v="2.3600000000000001E-3"/>
    <n v="0"/>
    <n v="3.3899999999999998E-3"/>
    <n v="3.6999999999999999E-4"/>
    <n v="7.1500000000000001E-3"/>
    <n v="3.4669999999999999E-2"/>
  </r>
  <r>
    <x v="4"/>
    <x v="22"/>
    <x v="8"/>
    <x v="6"/>
    <n v="0.62"/>
    <n v="326.67"/>
    <n v="19.600010000000001"/>
    <n v="4.9399999999999999E-3"/>
    <n v="0"/>
    <n v="1E-3"/>
    <n v="2.5600000000000002E-3"/>
    <n v="1.495E-2"/>
    <n v="3.6929999999999998E-2"/>
  </r>
  <r>
    <x v="4"/>
    <x v="22"/>
    <x v="8"/>
    <x v="7"/>
    <n v="0"/>
    <n v="340"/>
    <n v="0"/>
    <n v="0"/>
    <n v="0"/>
    <n v="0"/>
    <n v="0"/>
    <n v="0"/>
    <n v="0"/>
  </r>
  <r>
    <x v="4"/>
    <x v="22"/>
    <x v="8"/>
    <x v="8"/>
    <n v="0.24"/>
    <n v="340"/>
    <n v="10.199999999999999"/>
    <n v="1.9499999999999999E-3"/>
    <n v="2.0000000000000002E-5"/>
    <n v="6.8999999999999997E-4"/>
    <n v="9.8999999999999999E-4"/>
    <n v="5.8999999999999999E-3"/>
    <n v="1.9220000000000001E-2"/>
  </r>
  <r>
    <x v="4"/>
    <x v="22"/>
    <x v="8"/>
    <x v="9"/>
    <n v="0"/>
    <n v="340"/>
    <n v="0"/>
    <n v="0"/>
    <n v="0"/>
    <n v="0"/>
    <n v="0"/>
    <n v="0"/>
    <n v="0"/>
  </r>
  <r>
    <x v="4"/>
    <x v="22"/>
    <x v="8"/>
    <x v="10"/>
    <n v="1.45"/>
    <n v="340"/>
    <n v="0"/>
    <n v="1.2019999999999999E-2"/>
    <n v="6.3899999999999998E-3"/>
    <n v="1.8000000000000001E-4"/>
    <n v="9.5E-4"/>
    <n v="3.635E-2"/>
    <n v="0"/>
  </r>
  <r>
    <x v="4"/>
    <x v="23"/>
    <x v="0"/>
    <x v="0"/>
    <n v="0"/>
    <n v="340"/>
    <n v="0"/>
    <n v="0"/>
    <n v="0"/>
    <n v="0"/>
    <n v="0"/>
    <n v="0"/>
    <n v="0"/>
  </r>
  <r>
    <x v="4"/>
    <x v="23"/>
    <x v="0"/>
    <x v="1"/>
    <n v="13.69"/>
    <n v="340"/>
    <n v="0"/>
    <n v="0.11354"/>
    <n v="5.636E-2"/>
    <n v="8.3899999999999999E-3"/>
    <n v="1.3849999999999999E-2"/>
    <n v="0.34305999999999998"/>
    <n v="0"/>
  </r>
  <r>
    <x v="4"/>
    <x v="23"/>
    <x v="0"/>
    <x v="2"/>
    <n v="0"/>
    <n v="340"/>
    <n v="0"/>
    <n v="0"/>
    <n v="0"/>
    <n v="0"/>
    <n v="0"/>
    <n v="0"/>
    <n v="0"/>
  </r>
  <r>
    <x v="4"/>
    <x v="23"/>
    <x v="0"/>
    <x v="3"/>
    <n v="0"/>
    <n v="340"/>
    <n v="0"/>
    <n v="0"/>
    <n v="0"/>
    <n v="0"/>
    <n v="0"/>
    <n v="0"/>
    <n v="0"/>
  </r>
  <r>
    <x v="4"/>
    <x v="23"/>
    <x v="0"/>
    <x v="4"/>
    <n v="11.33"/>
    <n v="340"/>
    <n v="0"/>
    <n v="9.3149999999999997E-2"/>
    <n v="0"/>
    <n v="1.9189999999999999E-2"/>
    <n v="6.3619999999999996E-2"/>
    <n v="0.28101999999999999"/>
    <n v="0"/>
  </r>
  <r>
    <x v="4"/>
    <x v="23"/>
    <x v="0"/>
    <x v="5"/>
    <n v="0"/>
    <n v="340"/>
    <n v="0"/>
    <n v="0"/>
    <n v="0"/>
    <n v="0"/>
    <n v="0"/>
    <n v="0"/>
    <n v="0"/>
  </r>
  <r>
    <x v="4"/>
    <x v="23"/>
    <x v="0"/>
    <x v="6"/>
    <n v="0"/>
    <n v="340"/>
    <n v="0"/>
    <n v="0"/>
    <n v="0"/>
    <n v="0"/>
    <n v="0"/>
    <n v="0"/>
    <n v="0"/>
  </r>
  <r>
    <x v="4"/>
    <x v="23"/>
    <x v="0"/>
    <x v="7"/>
    <n v="0"/>
    <n v="340"/>
    <n v="0"/>
    <n v="0"/>
    <n v="0"/>
    <n v="0"/>
    <n v="0"/>
    <n v="0"/>
    <n v="0"/>
  </r>
  <r>
    <x v="4"/>
    <x v="23"/>
    <x v="0"/>
    <x v="8"/>
    <n v="0"/>
    <n v="340"/>
    <n v="0"/>
    <n v="0"/>
    <n v="0"/>
    <n v="0"/>
    <n v="0"/>
    <n v="0"/>
    <n v="0"/>
  </r>
  <r>
    <x v="4"/>
    <x v="23"/>
    <x v="0"/>
    <x v="9"/>
    <n v="0"/>
    <n v="340"/>
    <n v="0"/>
    <n v="0"/>
    <n v="0"/>
    <n v="0"/>
    <n v="0"/>
    <n v="0"/>
    <n v="0"/>
  </r>
  <r>
    <x v="4"/>
    <x v="23"/>
    <x v="0"/>
    <x v="10"/>
    <n v="9.11"/>
    <n v="340"/>
    <n v="0"/>
    <n v="7.4319999999999997E-2"/>
    <n v="4.4310000000000002E-2"/>
    <n v="6.0999999999999997E-4"/>
    <n v="1.289E-2"/>
    <n v="0.22367000000000001"/>
    <n v="0"/>
  </r>
  <r>
    <x v="4"/>
    <x v="23"/>
    <x v="1"/>
    <x v="0"/>
    <n v="7.0000000000000007E-2"/>
    <n v="340"/>
    <n v="3.4"/>
    <n v="5.9000000000000003E-4"/>
    <n v="0"/>
    <n v="4.0000000000000003E-5"/>
    <n v="7.9000000000000001E-4"/>
    <n v="1.7899999999999999E-3"/>
    <n v="6.3800000000000003E-3"/>
  </r>
  <r>
    <x v="4"/>
    <x v="23"/>
    <x v="1"/>
    <x v="1"/>
    <n v="4.46"/>
    <n v="329"/>
    <n v="29.60998"/>
    <n v="3.6589999999999998E-2"/>
    <n v="1.525E-2"/>
    <n v="4.1799999999999997E-3"/>
    <n v="2.487E-2"/>
    <n v="0.11043"/>
    <n v="5.5550000000000002E-2"/>
  </r>
  <r>
    <x v="4"/>
    <x v="23"/>
    <x v="1"/>
    <x v="2"/>
    <n v="0.26"/>
    <n v="300"/>
    <n v="15"/>
    <n v="1.9400000000000001E-3"/>
    <n v="0"/>
    <n v="1.2E-4"/>
    <n v="1.6800000000000001E-3"/>
    <n v="5.8700000000000002E-3"/>
    <n v="2.8139999999999998E-2"/>
  </r>
  <r>
    <x v="4"/>
    <x v="23"/>
    <x v="1"/>
    <x v="3"/>
    <n v="0"/>
    <n v="340"/>
    <n v="0"/>
    <n v="0"/>
    <n v="0"/>
    <n v="0"/>
    <n v="0"/>
    <n v="0"/>
    <n v="0"/>
  </r>
  <r>
    <x v="4"/>
    <x v="23"/>
    <x v="1"/>
    <x v="4"/>
    <n v="2.76"/>
    <n v="331.11"/>
    <n v="29.799990000000001"/>
    <n v="2.29E-2"/>
    <n v="3.2000000000000003E-4"/>
    <n v="2.7320000000000001E-2"/>
    <n v="8.6300000000000005E-3"/>
    <n v="6.9260000000000002E-2"/>
    <n v="5.5899999999999998E-2"/>
  </r>
  <r>
    <x v="4"/>
    <x v="23"/>
    <x v="1"/>
    <x v="5"/>
    <n v="18.86"/>
    <n v="340"/>
    <n v="23.799800000000001"/>
    <n v="0.15717999999999999"/>
    <n v="6.0589999999999998E-2"/>
    <n v="8.3540000000000003E-2"/>
    <n v="2.835E-2"/>
    <n v="0.47471000000000002"/>
    <n v="4.4650000000000002E-2"/>
  </r>
  <r>
    <x v="4"/>
    <x v="23"/>
    <x v="1"/>
    <x v="6"/>
    <n v="1.06"/>
    <n v="340"/>
    <n v="61.200009999999999"/>
    <n v="8.8999999999999999E-3"/>
    <n v="0"/>
    <n v="3.6099999999999999E-3"/>
    <n v="8.4100000000000008E-3"/>
    <n v="2.6980000000000001E-2"/>
    <n v="0.11481"/>
  </r>
  <r>
    <x v="4"/>
    <x v="23"/>
    <x v="1"/>
    <x v="7"/>
    <n v="0"/>
    <n v="340"/>
    <n v="0"/>
    <n v="0"/>
    <n v="0"/>
    <n v="0"/>
    <n v="0"/>
    <n v="0"/>
    <n v="0"/>
  </r>
  <r>
    <x v="4"/>
    <x v="23"/>
    <x v="1"/>
    <x v="8"/>
    <n v="8.4"/>
    <n v="307.69"/>
    <n v="80"/>
    <n v="6.9309999999999997E-2"/>
    <n v="2.8729999999999999E-2"/>
    <n v="3.1350000000000003E-2"/>
    <n v="1.9519999999999999E-2"/>
    <n v="0.20981"/>
    <n v="0.15007999999999999"/>
  </r>
  <r>
    <x v="4"/>
    <x v="23"/>
    <x v="1"/>
    <x v="9"/>
    <n v="0"/>
    <n v="340"/>
    <n v="0"/>
    <n v="0"/>
    <n v="0"/>
    <n v="0"/>
    <n v="0"/>
    <n v="0"/>
    <n v="0"/>
  </r>
  <r>
    <x v="4"/>
    <x v="23"/>
    <x v="1"/>
    <x v="10"/>
    <n v="0.85"/>
    <n v="340"/>
    <n v="3.3999899999999998"/>
    <n v="7.0600000000000003E-3"/>
    <n v="3.62E-3"/>
    <n v="2.4000000000000001E-4"/>
    <n v="1.92E-3"/>
    <n v="2.1350000000000001E-2"/>
    <n v="6.3800000000000003E-3"/>
  </r>
  <r>
    <x v="4"/>
    <x v="23"/>
    <x v="2"/>
    <x v="0"/>
    <n v="0"/>
    <n v="340"/>
    <n v="0"/>
    <n v="0"/>
    <n v="0"/>
    <n v="0"/>
    <n v="0"/>
    <n v="0"/>
    <n v="0"/>
  </r>
  <r>
    <x v="4"/>
    <x v="23"/>
    <x v="2"/>
    <x v="1"/>
    <n v="0.48"/>
    <n v="321"/>
    <n v="6.42"/>
    <n v="3.8300000000000001E-3"/>
    <n v="1.3600000000000001E-3"/>
    <n v="5.5999999999999995E-4"/>
    <n v="3.2499999999999999E-3"/>
    <n v="1.1520000000000001E-2"/>
    <n v="1.204E-2"/>
  </r>
  <r>
    <x v="4"/>
    <x v="23"/>
    <x v="2"/>
    <x v="2"/>
    <n v="0"/>
    <n v="340"/>
    <n v="0"/>
    <n v="0"/>
    <n v="0"/>
    <n v="0"/>
    <n v="0"/>
    <n v="0"/>
    <n v="0"/>
  </r>
  <r>
    <x v="4"/>
    <x v="23"/>
    <x v="2"/>
    <x v="3"/>
    <n v="0"/>
    <n v="340"/>
    <n v="0"/>
    <n v="0"/>
    <n v="0"/>
    <n v="0"/>
    <n v="0"/>
    <n v="0"/>
    <n v="0"/>
  </r>
  <r>
    <x v="4"/>
    <x v="23"/>
    <x v="2"/>
    <x v="4"/>
    <n v="0.05"/>
    <n v="340"/>
    <n v="0"/>
    <n v="4.2999999999999999E-4"/>
    <n v="0"/>
    <n v="6.8000000000000005E-4"/>
    <n v="0"/>
    <n v="1.2999999999999999E-3"/>
    <n v="0"/>
  </r>
  <r>
    <x v="4"/>
    <x v="23"/>
    <x v="2"/>
    <x v="5"/>
    <n v="0"/>
    <n v="340"/>
    <n v="0"/>
    <n v="0"/>
    <n v="0"/>
    <n v="0"/>
    <n v="0"/>
    <n v="0"/>
    <n v="0"/>
  </r>
  <r>
    <x v="4"/>
    <x v="23"/>
    <x v="2"/>
    <x v="6"/>
    <n v="0.05"/>
    <n v="340"/>
    <n v="0"/>
    <n v="3.8999999999999999E-4"/>
    <n v="4.0000000000000003E-5"/>
    <n v="2.0000000000000002E-5"/>
    <n v="2.7E-4"/>
    <n v="1.1800000000000001E-3"/>
    <n v="0"/>
  </r>
  <r>
    <x v="4"/>
    <x v="23"/>
    <x v="2"/>
    <x v="7"/>
    <n v="0"/>
    <n v="340"/>
    <n v="0"/>
    <n v="0"/>
    <n v="0"/>
    <n v="0"/>
    <n v="0"/>
    <n v="0"/>
    <n v="0"/>
  </r>
  <r>
    <x v="4"/>
    <x v="23"/>
    <x v="2"/>
    <x v="8"/>
    <n v="0"/>
    <n v="340"/>
    <n v="0"/>
    <n v="0"/>
    <n v="0"/>
    <n v="0"/>
    <n v="0"/>
    <n v="0"/>
    <n v="0"/>
  </r>
  <r>
    <x v="4"/>
    <x v="23"/>
    <x v="2"/>
    <x v="9"/>
    <n v="0"/>
    <n v="340"/>
    <n v="0"/>
    <n v="0"/>
    <n v="0"/>
    <n v="0"/>
    <n v="0"/>
    <n v="0"/>
    <n v="0"/>
  </r>
  <r>
    <x v="4"/>
    <x v="23"/>
    <x v="2"/>
    <x v="10"/>
    <n v="0.88"/>
    <n v="340"/>
    <n v="0"/>
    <n v="7.2899999999999996E-3"/>
    <n v="3.6600000000000001E-3"/>
    <n v="2.0000000000000001E-4"/>
    <n v="1.6999999999999999E-3"/>
    <n v="2.205E-2"/>
    <n v="0"/>
  </r>
  <r>
    <x v="4"/>
    <x v="23"/>
    <x v="3"/>
    <x v="0"/>
    <n v="0"/>
    <n v="340"/>
    <n v="0"/>
    <n v="0"/>
    <n v="0"/>
    <n v="0"/>
    <n v="0"/>
    <n v="0"/>
    <n v="0"/>
  </r>
  <r>
    <x v="4"/>
    <x v="23"/>
    <x v="3"/>
    <x v="1"/>
    <n v="3.48"/>
    <n v="340"/>
    <n v="0"/>
    <n v="2.8830000000000001E-2"/>
    <n v="1.481E-2"/>
    <n v="1.17E-3"/>
    <n v="1.068E-2"/>
    <n v="8.7069999999999995E-2"/>
    <n v="0"/>
  </r>
  <r>
    <x v="4"/>
    <x v="23"/>
    <x v="3"/>
    <x v="2"/>
    <n v="0"/>
    <n v="340"/>
    <n v="0"/>
    <n v="0"/>
    <n v="0"/>
    <n v="0"/>
    <n v="0"/>
    <n v="0"/>
    <n v="0"/>
  </r>
  <r>
    <x v="4"/>
    <x v="23"/>
    <x v="3"/>
    <x v="3"/>
    <n v="0"/>
    <n v="340"/>
    <n v="0"/>
    <n v="0"/>
    <n v="0"/>
    <n v="0"/>
    <n v="0"/>
    <n v="0"/>
    <n v="0"/>
  </r>
  <r>
    <x v="4"/>
    <x v="23"/>
    <x v="3"/>
    <x v="4"/>
    <n v="0.17"/>
    <n v="340"/>
    <n v="0"/>
    <n v="1.25E-3"/>
    <n v="-2.0000000000000002E-5"/>
    <n v="8.5999999999999998E-4"/>
    <n v="9.8999999999999999E-4"/>
    <n v="3.6900000000000001E-3"/>
    <n v="0"/>
  </r>
  <r>
    <x v="4"/>
    <x v="23"/>
    <x v="3"/>
    <x v="5"/>
    <n v="0"/>
    <n v="340"/>
    <n v="0"/>
    <n v="0"/>
    <n v="0"/>
    <n v="0"/>
    <n v="0"/>
    <n v="0"/>
    <n v="0"/>
  </r>
  <r>
    <x v="4"/>
    <x v="23"/>
    <x v="3"/>
    <x v="6"/>
    <n v="0.24"/>
    <n v="340"/>
    <n v="0"/>
    <n v="1.9400000000000001E-3"/>
    <n v="4.0000000000000003E-5"/>
    <n v="1.1E-4"/>
    <n v="1.6100000000000001E-3"/>
    <n v="5.8599999999999998E-3"/>
    <n v="0"/>
  </r>
  <r>
    <x v="4"/>
    <x v="23"/>
    <x v="3"/>
    <x v="7"/>
    <n v="0"/>
    <n v="340"/>
    <n v="0"/>
    <n v="0"/>
    <n v="0"/>
    <n v="0"/>
    <n v="0"/>
    <n v="0"/>
    <n v="0"/>
  </r>
  <r>
    <x v="4"/>
    <x v="23"/>
    <x v="3"/>
    <x v="8"/>
    <n v="0.01"/>
    <n v="340"/>
    <n v="0"/>
    <n v="8.0000000000000007E-5"/>
    <n v="6.0000000000000002E-5"/>
    <n v="0"/>
    <n v="1.0000000000000001E-5"/>
    <n v="2.4000000000000001E-4"/>
    <n v="0"/>
  </r>
  <r>
    <x v="4"/>
    <x v="23"/>
    <x v="3"/>
    <x v="9"/>
    <n v="0"/>
    <n v="340"/>
    <n v="0"/>
    <n v="0"/>
    <n v="0"/>
    <n v="0"/>
    <n v="0"/>
    <n v="0"/>
    <n v="0"/>
  </r>
  <r>
    <x v="4"/>
    <x v="23"/>
    <x v="3"/>
    <x v="10"/>
    <n v="0.01"/>
    <n v="340"/>
    <n v="0"/>
    <n v="1E-4"/>
    <n v="8.0000000000000007E-5"/>
    <n v="0"/>
    <n v="1.0000000000000001E-5"/>
    <n v="2.9999999999999997E-4"/>
    <n v="0"/>
  </r>
  <r>
    <x v="4"/>
    <x v="23"/>
    <x v="4"/>
    <x v="0"/>
    <n v="0.43"/>
    <n v="340"/>
    <n v="0"/>
    <n v="3.5799999999999998E-3"/>
    <n v="1.9300000000000001E-3"/>
    <n v="9.0000000000000006E-5"/>
    <n v="8.8999999999999995E-4"/>
    <n v="1.0829999999999999E-2"/>
    <n v="0"/>
  </r>
  <r>
    <x v="4"/>
    <x v="23"/>
    <x v="4"/>
    <x v="1"/>
    <n v="0.18"/>
    <n v="340"/>
    <n v="0"/>
    <n v="1.49E-3"/>
    <n v="7.6000000000000004E-4"/>
    <n v="1E-4"/>
    <n v="1E-4"/>
    <n v="4.4900000000000001E-3"/>
    <n v="0"/>
  </r>
  <r>
    <x v="4"/>
    <x v="23"/>
    <x v="4"/>
    <x v="2"/>
    <n v="0"/>
    <n v="340"/>
    <n v="0"/>
    <n v="0"/>
    <n v="0"/>
    <n v="0"/>
    <n v="0"/>
    <n v="0"/>
    <n v="0"/>
  </r>
  <r>
    <x v="4"/>
    <x v="23"/>
    <x v="4"/>
    <x v="3"/>
    <n v="0"/>
    <n v="340"/>
    <n v="0"/>
    <n v="0"/>
    <n v="0"/>
    <n v="0"/>
    <n v="0"/>
    <n v="0"/>
    <n v="0"/>
  </r>
  <r>
    <x v="4"/>
    <x v="23"/>
    <x v="4"/>
    <x v="4"/>
    <n v="0.05"/>
    <n v="340"/>
    <n v="0"/>
    <n v="4.0000000000000002E-4"/>
    <n v="2.0000000000000002E-5"/>
    <n v="4.8000000000000001E-4"/>
    <n v="6.0000000000000002E-5"/>
    <n v="1.1999999999999999E-3"/>
    <n v="0"/>
  </r>
  <r>
    <x v="4"/>
    <x v="23"/>
    <x v="4"/>
    <x v="5"/>
    <n v="0"/>
    <n v="340"/>
    <n v="0"/>
    <n v="0"/>
    <n v="0"/>
    <n v="0"/>
    <n v="0"/>
    <n v="0"/>
    <n v="0"/>
  </r>
  <r>
    <x v="4"/>
    <x v="23"/>
    <x v="4"/>
    <x v="6"/>
    <n v="17.920000000000002"/>
    <n v="340"/>
    <n v="0"/>
    <n v="0.14953"/>
    <n v="8.0999999999999996E-3"/>
    <n v="1.5299999999999999E-3"/>
    <n v="2.358E-2"/>
    <n v="0.45235999999999998"/>
    <n v="0"/>
  </r>
  <r>
    <x v="4"/>
    <x v="23"/>
    <x v="4"/>
    <x v="7"/>
    <n v="0"/>
    <n v="340"/>
    <n v="0"/>
    <n v="0"/>
    <n v="0"/>
    <n v="0"/>
    <n v="0"/>
    <n v="0"/>
    <n v="0"/>
  </r>
  <r>
    <x v="4"/>
    <x v="23"/>
    <x v="4"/>
    <x v="8"/>
    <n v="0.06"/>
    <n v="340"/>
    <n v="0"/>
    <n v="4.8000000000000001E-4"/>
    <n v="2.5000000000000001E-4"/>
    <n v="6.9999999999999994E-5"/>
    <n v="5.0000000000000002E-5"/>
    <n v="1.4499999999999999E-3"/>
    <n v="0"/>
  </r>
  <r>
    <x v="4"/>
    <x v="23"/>
    <x v="4"/>
    <x v="9"/>
    <n v="0"/>
    <n v="340"/>
    <n v="0"/>
    <n v="0"/>
    <n v="0"/>
    <n v="0"/>
    <n v="0"/>
    <n v="0"/>
    <n v="0"/>
  </r>
  <r>
    <x v="4"/>
    <x v="23"/>
    <x v="4"/>
    <x v="10"/>
    <n v="0.31"/>
    <n v="340"/>
    <n v="0"/>
    <n v="2.5699999999999998E-3"/>
    <n v="1.1100000000000001E-3"/>
    <n v="4.0000000000000003E-5"/>
    <n v="3.1E-4"/>
    <n v="7.77E-3"/>
    <n v="0"/>
  </r>
  <r>
    <x v="4"/>
    <x v="23"/>
    <x v="5"/>
    <x v="0"/>
    <n v="0"/>
    <n v="340"/>
    <n v="0"/>
    <n v="0"/>
    <n v="0"/>
    <n v="0"/>
    <n v="0"/>
    <n v="0"/>
    <n v="0"/>
  </r>
  <r>
    <x v="4"/>
    <x v="23"/>
    <x v="5"/>
    <x v="1"/>
    <n v="0.01"/>
    <n v="340"/>
    <n v="0"/>
    <n v="6.9999999999999994E-5"/>
    <n v="3.0000000000000001E-5"/>
    <n v="0"/>
    <n v="1.0000000000000001E-5"/>
    <n v="2.0000000000000001E-4"/>
    <n v="0"/>
  </r>
  <r>
    <x v="4"/>
    <x v="23"/>
    <x v="5"/>
    <x v="2"/>
    <n v="0"/>
    <n v="340"/>
    <n v="0"/>
    <n v="0"/>
    <n v="0"/>
    <n v="0"/>
    <n v="0"/>
    <n v="0"/>
    <n v="0"/>
  </r>
  <r>
    <x v="4"/>
    <x v="23"/>
    <x v="5"/>
    <x v="3"/>
    <n v="0"/>
    <n v="340"/>
    <n v="0"/>
    <n v="0"/>
    <n v="0"/>
    <n v="0"/>
    <n v="0"/>
    <n v="0"/>
    <n v="0"/>
  </r>
  <r>
    <x v="4"/>
    <x v="23"/>
    <x v="5"/>
    <x v="4"/>
    <n v="0"/>
    <n v="340"/>
    <n v="0"/>
    <n v="0"/>
    <n v="0"/>
    <n v="0"/>
    <n v="0"/>
    <n v="0"/>
    <n v="0"/>
  </r>
  <r>
    <x v="4"/>
    <x v="23"/>
    <x v="5"/>
    <x v="5"/>
    <n v="0"/>
    <n v="340"/>
    <n v="0"/>
    <n v="0"/>
    <n v="0"/>
    <n v="0"/>
    <n v="0"/>
    <n v="0"/>
    <n v="0"/>
  </r>
  <r>
    <x v="4"/>
    <x v="23"/>
    <x v="5"/>
    <x v="6"/>
    <n v="0"/>
    <n v="340"/>
    <n v="0"/>
    <n v="0"/>
    <n v="0"/>
    <n v="0"/>
    <n v="0"/>
    <n v="0"/>
    <n v="0"/>
  </r>
  <r>
    <x v="4"/>
    <x v="23"/>
    <x v="5"/>
    <x v="7"/>
    <n v="0"/>
    <n v="340"/>
    <n v="0"/>
    <n v="0"/>
    <n v="0"/>
    <n v="0"/>
    <n v="0"/>
    <n v="0"/>
    <n v="0"/>
  </r>
  <r>
    <x v="4"/>
    <x v="23"/>
    <x v="5"/>
    <x v="8"/>
    <n v="0"/>
    <n v="340"/>
    <n v="0"/>
    <n v="0"/>
    <n v="0"/>
    <n v="0"/>
    <n v="0"/>
    <n v="0"/>
    <n v="0"/>
  </r>
  <r>
    <x v="4"/>
    <x v="23"/>
    <x v="5"/>
    <x v="9"/>
    <n v="0"/>
    <n v="340"/>
    <n v="0"/>
    <n v="0"/>
    <n v="0"/>
    <n v="0"/>
    <n v="0"/>
    <n v="0"/>
    <n v="0"/>
  </r>
  <r>
    <x v="4"/>
    <x v="23"/>
    <x v="5"/>
    <x v="10"/>
    <n v="0"/>
    <n v="340"/>
    <n v="0"/>
    <n v="0"/>
    <n v="0"/>
    <n v="0"/>
    <n v="0"/>
    <n v="0"/>
    <n v="0"/>
  </r>
  <r>
    <x v="4"/>
    <x v="23"/>
    <x v="6"/>
    <x v="0"/>
    <n v="0"/>
    <n v="340"/>
    <n v="0"/>
    <n v="0"/>
    <n v="0"/>
    <n v="0"/>
    <n v="0"/>
    <n v="0"/>
    <n v="0"/>
  </r>
  <r>
    <x v="4"/>
    <x v="23"/>
    <x v="6"/>
    <x v="1"/>
    <n v="0.02"/>
    <n v="340"/>
    <n v="0"/>
    <n v="1.9000000000000001E-4"/>
    <n v="1.2E-4"/>
    <n v="1.0000000000000001E-5"/>
    <n v="1.0000000000000001E-5"/>
    <n v="5.5999999999999995E-4"/>
    <n v="0"/>
  </r>
  <r>
    <x v="4"/>
    <x v="23"/>
    <x v="6"/>
    <x v="2"/>
    <n v="0"/>
    <n v="340"/>
    <n v="0"/>
    <n v="0"/>
    <n v="0"/>
    <n v="0"/>
    <n v="0"/>
    <n v="0"/>
    <n v="0"/>
  </r>
  <r>
    <x v="4"/>
    <x v="23"/>
    <x v="6"/>
    <x v="3"/>
    <n v="0"/>
    <n v="340"/>
    <n v="0"/>
    <n v="0"/>
    <n v="0"/>
    <n v="0"/>
    <n v="0"/>
    <n v="0"/>
    <n v="0"/>
  </r>
  <r>
    <x v="4"/>
    <x v="23"/>
    <x v="6"/>
    <x v="4"/>
    <n v="0.06"/>
    <n v="340"/>
    <n v="0"/>
    <n v="5.2999999999999998E-4"/>
    <n v="0"/>
    <n v="5.6999999999999998E-4"/>
    <n v="1.6000000000000001E-4"/>
    <n v="1.6000000000000001E-3"/>
    <n v="0"/>
  </r>
  <r>
    <x v="4"/>
    <x v="23"/>
    <x v="6"/>
    <x v="5"/>
    <n v="0"/>
    <n v="340"/>
    <n v="0"/>
    <n v="0"/>
    <n v="0"/>
    <n v="0"/>
    <n v="0"/>
    <n v="0"/>
    <n v="0"/>
  </r>
  <r>
    <x v="4"/>
    <x v="23"/>
    <x v="6"/>
    <x v="6"/>
    <n v="0.17"/>
    <n v="340"/>
    <n v="0"/>
    <n v="1.3799999999999999E-3"/>
    <n v="0"/>
    <n v="6.0000000000000002E-5"/>
    <n v="5.6999999999999998E-4"/>
    <n v="4.1700000000000001E-3"/>
    <n v="0"/>
  </r>
  <r>
    <x v="4"/>
    <x v="23"/>
    <x v="6"/>
    <x v="7"/>
    <n v="0"/>
    <n v="340"/>
    <n v="0"/>
    <n v="0"/>
    <n v="0"/>
    <n v="0"/>
    <n v="0"/>
    <n v="0"/>
    <n v="0"/>
  </r>
  <r>
    <x v="4"/>
    <x v="23"/>
    <x v="6"/>
    <x v="8"/>
    <n v="0.06"/>
    <n v="340"/>
    <n v="0"/>
    <n v="5.1000000000000004E-4"/>
    <n v="2.7999999999999998E-4"/>
    <n v="5.0000000000000002E-5"/>
    <n v="6.0000000000000002E-5"/>
    <n v="1.5299999999999999E-3"/>
    <n v="0"/>
  </r>
  <r>
    <x v="4"/>
    <x v="23"/>
    <x v="6"/>
    <x v="9"/>
    <n v="0"/>
    <n v="340"/>
    <n v="0"/>
    <n v="0"/>
    <n v="0"/>
    <n v="0"/>
    <n v="0"/>
    <n v="0"/>
    <n v="0"/>
  </r>
  <r>
    <x v="4"/>
    <x v="23"/>
    <x v="6"/>
    <x v="10"/>
    <n v="0"/>
    <n v="340"/>
    <n v="0"/>
    <n v="0"/>
    <n v="0"/>
    <n v="0"/>
    <n v="0"/>
    <n v="0"/>
    <n v="0"/>
  </r>
  <r>
    <x v="4"/>
    <x v="23"/>
    <x v="7"/>
    <x v="0"/>
    <n v="0"/>
    <n v="340"/>
    <n v="0"/>
    <n v="0"/>
    <n v="0"/>
    <n v="0"/>
    <n v="0"/>
    <n v="0"/>
    <n v="0"/>
  </r>
  <r>
    <x v="4"/>
    <x v="23"/>
    <x v="7"/>
    <x v="1"/>
    <n v="0"/>
    <n v="340"/>
    <n v="0"/>
    <n v="1.0000000000000001E-5"/>
    <n v="0"/>
    <n v="0"/>
    <n v="0"/>
    <n v="2.0000000000000002E-5"/>
    <n v="0"/>
  </r>
  <r>
    <x v="4"/>
    <x v="23"/>
    <x v="7"/>
    <x v="2"/>
    <n v="0"/>
    <n v="340"/>
    <n v="0"/>
    <n v="0"/>
    <n v="0"/>
    <n v="0"/>
    <n v="0"/>
    <n v="0"/>
    <n v="0"/>
  </r>
  <r>
    <x v="4"/>
    <x v="23"/>
    <x v="7"/>
    <x v="3"/>
    <n v="0"/>
    <n v="340"/>
    <n v="0"/>
    <n v="0"/>
    <n v="0"/>
    <n v="0"/>
    <n v="0"/>
    <n v="0"/>
    <n v="0"/>
  </r>
  <r>
    <x v="4"/>
    <x v="23"/>
    <x v="7"/>
    <x v="4"/>
    <n v="0"/>
    <n v="340"/>
    <n v="0"/>
    <n v="0"/>
    <n v="0"/>
    <n v="0"/>
    <n v="0"/>
    <n v="0"/>
    <n v="0"/>
  </r>
  <r>
    <x v="4"/>
    <x v="23"/>
    <x v="7"/>
    <x v="5"/>
    <n v="0"/>
    <n v="340"/>
    <n v="0"/>
    <n v="0"/>
    <n v="0"/>
    <n v="0"/>
    <n v="0"/>
    <n v="0"/>
    <n v="0"/>
  </r>
  <r>
    <x v="4"/>
    <x v="23"/>
    <x v="7"/>
    <x v="6"/>
    <n v="0.01"/>
    <n v="340"/>
    <n v="0"/>
    <n v="6.9999999999999994E-5"/>
    <n v="1.0000000000000001E-5"/>
    <n v="1.0000000000000001E-5"/>
    <n v="6.0000000000000002E-5"/>
    <n v="2.0000000000000001E-4"/>
    <n v="0"/>
  </r>
  <r>
    <x v="4"/>
    <x v="23"/>
    <x v="7"/>
    <x v="7"/>
    <n v="0"/>
    <n v="340"/>
    <n v="0"/>
    <n v="0"/>
    <n v="0"/>
    <n v="0"/>
    <n v="0"/>
    <n v="0"/>
    <n v="0"/>
  </r>
  <r>
    <x v="4"/>
    <x v="23"/>
    <x v="7"/>
    <x v="8"/>
    <n v="0"/>
    <n v="340"/>
    <n v="0"/>
    <n v="0"/>
    <n v="0"/>
    <n v="0"/>
    <n v="0"/>
    <n v="0"/>
    <n v="0"/>
  </r>
  <r>
    <x v="4"/>
    <x v="23"/>
    <x v="7"/>
    <x v="9"/>
    <n v="0"/>
    <n v="340"/>
    <n v="0"/>
    <n v="0"/>
    <n v="0"/>
    <n v="0"/>
    <n v="0"/>
    <n v="0"/>
    <n v="0"/>
  </r>
  <r>
    <x v="4"/>
    <x v="23"/>
    <x v="7"/>
    <x v="10"/>
    <n v="0"/>
    <n v="340"/>
    <n v="0"/>
    <n v="0"/>
    <n v="0"/>
    <n v="0"/>
    <n v="0"/>
    <n v="0"/>
    <n v="0"/>
  </r>
  <r>
    <x v="4"/>
    <x v="23"/>
    <x v="8"/>
    <x v="0"/>
    <n v="0.1"/>
    <n v="340"/>
    <n v="6.8"/>
    <n v="8.4000000000000003E-4"/>
    <n v="0"/>
    <n v="5.1999999999999995E-4"/>
    <n v="4.0000000000000002E-4"/>
    <n v="2.5600000000000002E-3"/>
    <n v="1.2760000000000001E-2"/>
  </r>
  <r>
    <x v="4"/>
    <x v="23"/>
    <x v="8"/>
    <x v="1"/>
    <n v="2.36"/>
    <n v="340"/>
    <n v="0"/>
    <n v="1.9560000000000001E-2"/>
    <n v="1.6570000000000001E-2"/>
    <n v="4.2000000000000002E-4"/>
    <n v="1.49E-3"/>
    <n v="5.9180000000000003E-2"/>
    <n v="0"/>
  </r>
  <r>
    <x v="4"/>
    <x v="23"/>
    <x v="8"/>
    <x v="2"/>
    <n v="0"/>
    <n v="340"/>
    <n v="0"/>
    <n v="0"/>
    <n v="0"/>
    <n v="0"/>
    <n v="0"/>
    <n v="0"/>
    <n v="0"/>
  </r>
  <r>
    <x v="4"/>
    <x v="23"/>
    <x v="8"/>
    <x v="3"/>
    <n v="0"/>
    <n v="340"/>
    <n v="0"/>
    <n v="0"/>
    <n v="0"/>
    <n v="0"/>
    <n v="0"/>
    <n v="0"/>
    <n v="0"/>
  </r>
  <r>
    <x v="4"/>
    <x v="23"/>
    <x v="8"/>
    <x v="4"/>
    <n v="0.59"/>
    <n v="331.11"/>
    <n v="29.8"/>
    <n v="4.8700000000000002E-3"/>
    <n v="0"/>
    <n v="5.96E-3"/>
    <n v="1.23E-3"/>
    <n v="1.4760000000000001E-2"/>
    <n v="5.5899999999999998E-2"/>
  </r>
  <r>
    <x v="4"/>
    <x v="23"/>
    <x v="8"/>
    <x v="5"/>
    <n v="0.37"/>
    <n v="306.67"/>
    <n v="18.399999999999999"/>
    <n v="2.81E-3"/>
    <n v="0"/>
    <n v="4.0499999999999998E-3"/>
    <n v="4.4999999999999999E-4"/>
    <n v="8.5299999999999994E-3"/>
    <n v="3.4520000000000002E-2"/>
  </r>
  <r>
    <x v="4"/>
    <x v="23"/>
    <x v="8"/>
    <x v="6"/>
    <n v="0.67"/>
    <n v="332"/>
    <n v="16.600010000000001"/>
    <n v="5.3499999999999997E-3"/>
    <n v="0"/>
    <n v="1.1299999999999999E-3"/>
    <n v="2.8600000000000001E-3"/>
    <n v="1.6199999999999999E-2"/>
    <n v="3.1140000000000001E-2"/>
  </r>
  <r>
    <x v="4"/>
    <x v="23"/>
    <x v="8"/>
    <x v="7"/>
    <n v="0"/>
    <n v="340"/>
    <n v="0"/>
    <n v="0"/>
    <n v="0"/>
    <n v="0"/>
    <n v="0"/>
    <n v="0"/>
    <n v="0"/>
  </r>
  <r>
    <x v="4"/>
    <x v="23"/>
    <x v="8"/>
    <x v="8"/>
    <n v="0.27"/>
    <n v="340"/>
    <n v="10.199999999999999"/>
    <n v="2.2000000000000001E-3"/>
    <n v="2.0000000000000002E-5"/>
    <n v="8.1999999999999998E-4"/>
    <n v="1.1800000000000001E-3"/>
    <n v="6.6600000000000001E-3"/>
    <n v="1.9140000000000001E-2"/>
  </r>
  <r>
    <x v="4"/>
    <x v="23"/>
    <x v="8"/>
    <x v="9"/>
    <n v="0"/>
    <n v="340"/>
    <n v="0"/>
    <n v="0"/>
    <n v="0"/>
    <n v="0"/>
    <n v="0"/>
    <n v="0"/>
    <n v="0"/>
  </r>
  <r>
    <x v="4"/>
    <x v="23"/>
    <x v="8"/>
    <x v="10"/>
    <n v="1.45"/>
    <n v="340"/>
    <n v="0"/>
    <n v="1.2019999999999999E-2"/>
    <n v="6.3899999999999998E-3"/>
    <n v="1.8000000000000001E-4"/>
    <n v="9.5E-4"/>
    <n v="3.635E-2"/>
    <n v="0"/>
  </r>
  <r>
    <x v="4"/>
    <x v="24"/>
    <x v="0"/>
    <x v="0"/>
    <n v="0"/>
    <n v="340"/>
    <n v="0"/>
    <n v="0"/>
    <n v="0"/>
    <n v="0"/>
    <n v="0"/>
    <n v="0"/>
    <n v="0"/>
  </r>
  <r>
    <x v="4"/>
    <x v="24"/>
    <x v="0"/>
    <x v="1"/>
    <n v="13.69"/>
    <n v="340"/>
    <n v="0"/>
    <n v="0.11354"/>
    <n v="5.636E-2"/>
    <n v="8.3899999999999999E-3"/>
    <n v="1.3849999999999999E-2"/>
    <n v="0.34305999999999998"/>
    <n v="0"/>
  </r>
  <r>
    <x v="4"/>
    <x v="24"/>
    <x v="0"/>
    <x v="2"/>
    <n v="0"/>
    <n v="340"/>
    <n v="0"/>
    <n v="0"/>
    <n v="0"/>
    <n v="0"/>
    <n v="0"/>
    <n v="0"/>
    <n v="0"/>
  </r>
  <r>
    <x v="4"/>
    <x v="24"/>
    <x v="0"/>
    <x v="3"/>
    <n v="0"/>
    <n v="340"/>
    <n v="0"/>
    <n v="0"/>
    <n v="0"/>
    <n v="0"/>
    <n v="0"/>
    <n v="0"/>
    <n v="0"/>
  </r>
  <r>
    <x v="4"/>
    <x v="24"/>
    <x v="0"/>
    <x v="4"/>
    <n v="11.33"/>
    <n v="340"/>
    <n v="0"/>
    <n v="9.3149999999999997E-2"/>
    <n v="0"/>
    <n v="1.9189999999999999E-2"/>
    <n v="6.3619999999999996E-2"/>
    <n v="0.28101999999999999"/>
    <n v="0"/>
  </r>
  <r>
    <x v="4"/>
    <x v="24"/>
    <x v="0"/>
    <x v="5"/>
    <n v="0"/>
    <n v="340"/>
    <n v="0"/>
    <n v="0"/>
    <n v="0"/>
    <n v="0"/>
    <n v="0"/>
    <n v="0"/>
    <n v="0"/>
  </r>
  <r>
    <x v="4"/>
    <x v="24"/>
    <x v="0"/>
    <x v="6"/>
    <n v="0"/>
    <n v="340"/>
    <n v="0"/>
    <n v="0"/>
    <n v="0"/>
    <n v="0"/>
    <n v="0"/>
    <n v="0"/>
    <n v="0"/>
  </r>
  <r>
    <x v="4"/>
    <x v="24"/>
    <x v="0"/>
    <x v="7"/>
    <n v="0"/>
    <n v="340"/>
    <n v="0"/>
    <n v="0"/>
    <n v="0"/>
    <n v="0"/>
    <n v="0"/>
    <n v="0"/>
    <n v="0"/>
  </r>
  <r>
    <x v="4"/>
    <x v="24"/>
    <x v="0"/>
    <x v="8"/>
    <n v="0"/>
    <n v="340"/>
    <n v="0"/>
    <n v="0"/>
    <n v="0"/>
    <n v="0"/>
    <n v="0"/>
    <n v="0"/>
    <n v="0"/>
  </r>
  <r>
    <x v="4"/>
    <x v="24"/>
    <x v="0"/>
    <x v="9"/>
    <n v="0"/>
    <n v="340"/>
    <n v="0"/>
    <n v="0"/>
    <n v="0"/>
    <n v="0"/>
    <n v="0"/>
    <n v="0"/>
    <n v="0"/>
  </r>
  <r>
    <x v="4"/>
    <x v="24"/>
    <x v="0"/>
    <x v="10"/>
    <n v="9.11"/>
    <n v="340"/>
    <n v="0"/>
    <n v="7.4319999999999997E-2"/>
    <n v="4.4310000000000002E-2"/>
    <n v="6.0999999999999997E-4"/>
    <n v="1.289E-2"/>
    <n v="0.22367000000000001"/>
    <n v="0"/>
  </r>
  <r>
    <x v="4"/>
    <x v="24"/>
    <x v="1"/>
    <x v="0"/>
    <n v="0.09"/>
    <n v="340"/>
    <n v="6.8"/>
    <n v="7.6000000000000004E-4"/>
    <n v="0"/>
    <n v="5.0000000000000002E-5"/>
    <n v="1.01E-3"/>
    <n v="2.3E-3"/>
    <n v="1.2699999999999999E-2"/>
  </r>
  <r>
    <x v="4"/>
    <x v="24"/>
    <x v="1"/>
    <x v="1"/>
    <n v="4.5599999999999996"/>
    <n v="333"/>
    <n v="33.300049999999999"/>
    <n v="3.7409999999999999E-2"/>
    <n v="1.525E-2"/>
    <n v="4.3699999999999998E-3"/>
    <n v="2.5989999999999999E-2"/>
    <n v="0.11293"/>
    <n v="6.2199999999999998E-2"/>
  </r>
  <r>
    <x v="4"/>
    <x v="24"/>
    <x v="1"/>
    <x v="2"/>
    <n v="0.32"/>
    <n v="300"/>
    <n v="18"/>
    <n v="2.3800000000000002E-3"/>
    <n v="0"/>
    <n v="1.4999999999999999E-4"/>
    <n v="2.0699999999999998E-3"/>
    <n v="7.2199999999999999E-3"/>
    <n v="3.3619999999999997E-2"/>
  </r>
  <r>
    <x v="4"/>
    <x v="24"/>
    <x v="1"/>
    <x v="3"/>
    <n v="0"/>
    <n v="340"/>
    <n v="0"/>
    <n v="0"/>
    <n v="0"/>
    <n v="0"/>
    <n v="0"/>
    <n v="0"/>
    <n v="0"/>
  </r>
  <r>
    <x v="4"/>
    <x v="24"/>
    <x v="1"/>
    <x v="4"/>
    <n v="2.86"/>
    <n v="328"/>
    <n v="32.799990000000001"/>
    <n v="2.3720000000000001E-2"/>
    <n v="3.2000000000000003E-4"/>
    <n v="2.8060000000000002E-2"/>
    <n v="9.1800000000000007E-3"/>
    <n v="7.1730000000000002E-2"/>
    <n v="6.1269999999999998E-2"/>
  </r>
  <r>
    <x v="4"/>
    <x v="24"/>
    <x v="1"/>
    <x v="5"/>
    <n v="18.940000000000001"/>
    <n v="340"/>
    <n v="27.200199999999999"/>
    <n v="0.15786"/>
    <n v="6.0589999999999998E-2"/>
    <n v="8.4279999999999994E-2"/>
    <n v="2.86E-2"/>
    <n v="0.47675000000000001"/>
    <n v="5.0810000000000001E-2"/>
  </r>
  <r>
    <x v="4"/>
    <x v="24"/>
    <x v="1"/>
    <x v="6"/>
    <n v="1.26"/>
    <n v="340"/>
    <n v="68"/>
    <n v="1.059E-2"/>
    <n v="0"/>
    <n v="4.3099999999999996E-3"/>
    <n v="1.0019999999999999E-2"/>
    <n v="3.209E-2"/>
    <n v="0.12701999999999999"/>
  </r>
  <r>
    <x v="4"/>
    <x v="24"/>
    <x v="1"/>
    <x v="7"/>
    <n v="0"/>
    <n v="340"/>
    <n v="0"/>
    <n v="0"/>
    <n v="0"/>
    <n v="0"/>
    <n v="0"/>
    <n v="0"/>
    <n v="0"/>
  </r>
  <r>
    <x v="4"/>
    <x v="24"/>
    <x v="1"/>
    <x v="8"/>
    <n v="8.73"/>
    <n v="308.49"/>
    <n v="101.80005"/>
    <n v="7.1840000000000001E-2"/>
    <n v="2.8740000000000002E-2"/>
    <n v="3.304E-2"/>
    <n v="2.0820000000000002E-2"/>
    <n v="0.21745999999999999"/>
    <n v="0.19016"/>
  </r>
  <r>
    <x v="4"/>
    <x v="24"/>
    <x v="1"/>
    <x v="9"/>
    <n v="0"/>
    <n v="340"/>
    <n v="0"/>
    <n v="0"/>
    <n v="0"/>
    <n v="0"/>
    <n v="0"/>
    <n v="0"/>
    <n v="0"/>
  </r>
  <r>
    <x v="4"/>
    <x v="24"/>
    <x v="1"/>
    <x v="10"/>
    <n v="0.86"/>
    <n v="340"/>
    <n v="3.3999899999999998"/>
    <n v="7.1500000000000001E-3"/>
    <n v="3.62E-3"/>
    <n v="2.5000000000000001E-4"/>
    <n v="2.0100000000000001E-3"/>
    <n v="2.1600000000000001E-2"/>
    <n v="6.3499999999999997E-3"/>
  </r>
  <r>
    <x v="4"/>
    <x v="24"/>
    <x v="2"/>
    <x v="0"/>
    <n v="0"/>
    <n v="340"/>
    <n v="0"/>
    <n v="0"/>
    <n v="0"/>
    <n v="0"/>
    <n v="0"/>
    <n v="0"/>
    <n v="0"/>
  </r>
  <r>
    <x v="4"/>
    <x v="24"/>
    <x v="2"/>
    <x v="1"/>
    <n v="0.5"/>
    <n v="325"/>
    <n v="6.5"/>
    <n v="3.9899999999999996E-3"/>
    <n v="1.3600000000000001E-3"/>
    <n v="5.9999999999999995E-4"/>
    <n v="3.46E-3"/>
    <n v="1.201E-2"/>
    <n v="1.214E-2"/>
  </r>
  <r>
    <x v="4"/>
    <x v="24"/>
    <x v="2"/>
    <x v="2"/>
    <n v="0"/>
    <n v="340"/>
    <n v="0"/>
    <n v="0"/>
    <n v="0"/>
    <n v="0"/>
    <n v="0"/>
    <n v="0"/>
    <n v="0"/>
  </r>
  <r>
    <x v="4"/>
    <x v="24"/>
    <x v="2"/>
    <x v="3"/>
    <n v="0"/>
    <n v="340"/>
    <n v="0"/>
    <n v="0"/>
    <n v="0"/>
    <n v="0"/>
    <n v="0"/>
    <n v="0"/>
    <n v="0"/>
  </r>
  <r>
    <x v="4"/>
    <x v="24"/>
    <x v="2"/>
    <x v="4"/>
    <n v="0.05"/>
    <n v="340"/>
    <n v="0"/>
    <n v="4.2999999999999999E-4"/>
    <n v="0"/>
    <n v="6.8000000000000005E-4"/>
    <n v="0"/>
    <n v="1.2999999999999999E-3"/>
    <n v="0"/>
  </r>
  <r>
    <x v="4"/>
    <x v="24"/>
    <x v="2"/>
    <x v="5"/>
    <n v="0"/>
    <n v="340"/>
    <n v="0"/>
    <n v="0"/>
    <n v="0"/>
    <n v="0"/>
    <n v="0"/>
    <n v="0"/>
    <n v="0"/>
  </r>
  <r>
    <x v="4"/>
    <x v="24"/>
    <x v="2"/>
    <x v="6"/>
    <n v="0.05"/>
    <n v="340"/>
    <n v="0"/>
    <n v="3.8999999999999999E-4"/>
    <n v="4.0000000000000003E-5"/>
    <n v="2.0000000000000002E-5"/>
    <n v="2.7E-4"/>
    <n v="1.1800000000000001E-3"/>
    <n v="0"/>
  </r>
  <r>
    <x v="4"/>
    <x v="24"/>
    <x v="2"/>
    <x v="7"/>
    <n v="0"/>
    <n v="340"/>
    <n v="0"/>
    <n v="0"/>
    <n v="0"/>
    <n v="0"/>
    <n v="0"/>
    <n v="0"/>
    <n v="0"/>
  </r>
  <r>
    <x v="4"/>
    <x v="24"/>
    <x v="2"/>
    <x v="8"/>
    <n v="0"/>
    <n v="340"/>
    <n v="0"/>
    <n v="0"/>
    <n v="0"/>
    <n v="0"/>
    <n v="0"/>
    <n v="0"/>
    <n v="0"/>
  </r>
  <r>
    <x v="4"/>
    <x v="24"/>
    <x v="2"/>
    <x v="9"/>
    <n v="0"/>
    <n v="340"/>
    <n v="0"/>
    <n v="0"/>
    <n v="0"/>
    <n v="0"/>
    <n v="0"/>
    <n v="0"/>
    <n v="0"/>
  </r>
  <r>
    <x v="4"/>
    <x v="24"/>
    <x v="2"/>
    <x v="10"/>
    <n v="0.88"/>
    <n v="340"/>
    <n v="0"/>
    <n v="7.2899999999999996E-3"/>
    <n v="3.6600000000000001E-3"/>
    <n v="2.0000000000000001E-4"/>
    <n v="1.6999999999999999E-3"/>
    <n v="2.205E-2"/>
    <n v="0"/>
  </r>
  <r>
    <x v="4"/>
    <x v="24"/>
    <x v="3"/>
    <x v="0"/>
    <n v="0"/>
    <n v="340"/>
    <n v="0"/>
    <n v="0"/>
    <n v="0"/>
    <n v="0"/>
    <n v="0"/>
    <n v="0"/>
    <n v="0"/>
  </r>
  <r>
    <x v="4"/>
    <x v="24"/>
    <x v="3"/>
    <x v="1"/>
    <n v="3.48"/>
    <n v="340"/>
    <n v="0"/>
    <n v="2.8830000000000001E-2"/>
    <n v="1.481E-2"/>
    <n v="1.17E-3"/>
    <n v="1.068E-2"/>
    <n v="8.7069999999999995E-2"/>
    <n v="0"/>
  </r>
  <r>
    <x v="4"/>
    <x v="24"/>
    <x v="3"/>
    <x v="2"/>
    <n v="0"/>
    <n v="340"/>
    <n v="0"/>
    <n v="0"/>
    <n v="0"/>
    <n v="0"/>
    <n v="0"/>
    <n v="0"/>
    <n v="0"/>
  </r>
  <r>
    <x v="4"/>
    <x v="24"/>
    <x v="3"/>
    <x v="3"/>
    <n v="0"/>
    <n v="340"/>
    <n v="0"/>
    <n v="0"/>
    <n v="0"/>
    <n v="0"/>
    <n v="0"/>
    <n v="0"/>
    <n v="0"/>
  </r>
  <r>
    <x v="4"/>
    <x v="24"/>
    <x v="3"/>
    <x v="4"/>
    <n v="0.17"/>
    <n v="340"/>
    <n v="0"/>
    <n v="1.25E-3"/>
    <n v="-2.0000000000000002E-5"/>
    <n v="8.5999999999999998E-4"/>
    <n v="9.8999999999999999E-4"/>
    <n v="3.6900000000000001E-3"/>
    <n v="0"/>
  </r>
  <r>
    <x v="4"/>
    <x v="24"/>
    <x v="3"/>
    <x v="5"/>
    <n v="0"/>
    <n v="340"/>
    <n v="0"/>
    <n v="0"/>
    <n v="0"/>
    <n v="0"/>
    <n v="0"/>
    <n v="0"/>
    <n v="0"/>
  </r>
  <r>
    <x v="4"/>
    <x v="24"/>
    <x v="3"/>
    <x v="6"/>
    <n v="0.24"/>
    <n v="340"/>
    <n v="0"/>
    <n v="1.9400000000000001E-3"/>
    <n v="4.0000000000000003E-5"/>
    <n v="1.1E-4"/>
    <n v="1.6100000000000001E-3"/>
    <n v="5.8599999999999998E-3"/>
    <n v="0"/>
  </r>
  <r>
    <x v="4"/>
    <x v="24"/>
    <x v="3"/>
    <x v="7"/>
    <n v="0"/>
    <n v="340"/>
    <n v="0"/>
    <n v="0"/>
    <n v="0"/>
    <n v="0"/>
    <n v="0"/>
    <n v="0"/>
    <n v="0"/>
  </r>
  <r>
    <x v="4"/>
    <x v="24"/>
    <x v="3"/>
    <x v="8"/>
    <n v="0.01"/>
    <n v="340"/>
    <n v="0"/>
    <n v="8.0000000000000007E-5"/>
    <n v="6.0000000000000002E-5"/>
    <n v="0"/>
    <n v="1.0000000000000001E-5"/>
    <n v="2.4000000000000001E-4"/>
    <n v="0"/>
  </r>
  <r>
    <x v="4"/>
    <x v="24"/>
    <x v="3"/>
    <x v="9"/>
    <n v="0"/>
    <n v="340"/>
    <n v="0"/>
    <n v="0"/>
    <n v="0"/>
    <n v="0"/>
    <n v="0"/>
    <n v="0"/>
    <n v="0"/>
  </r>
  <r>
    <x v="4"/>
    <x v="24"/>
    <x v="3"/>
    <x v="10"/>
    <n v="0.01"/>
    <n v="340"/>
    <n v="0"/>
    <n v="1E-4"/>
    <n v="8.0000000000000007E-5"/>
    <n v="0"/>
    <n v="1.0000000000000001E-5"/>
    <n v="2.9999999999999997E-4"/>
    <n v="0"/>
  </r>
  <r>
    <x v="4"/>
    <x v="24"/>
    <x v="4"/>
    <x v="0"/>
    <n v="0.43"/>
    <n v="340"/>
    <n v="0"/>
    <n v="3.5799999999999998E-3"/>
    <n v="1.9300000000000001E-3"/>
    <n v="9.0000000000000006E-5"/>
    <n v="8.8999999999999995E-4"/>
    <n v="1.0829999999999999E-2"/>
    <n v="0"/>
  </r>
  <r>
    <x v="4"/>
    <x v="24"/>
    <x v="4"/>
    <x v="1"/>
    <n v="0.18"/>
    <n v="340"/>
    <n v="0"/>
    <n v="1.49E-3"/>
    <n v="7.6000000000000004E-4"/>
    <n v="1E-4"/>
    <n v="1E-4"/>
    <n v="4.4900000000000001E-3"/>
    <n v="0"/>
  </r>
  <r>
    <x v="4"/>
    <x v="24"/>
    <x v="4"/>
    <x v="2"/>
    <n v="0"/>
    <n v="340"/>
    <n v="0"/>
    <n v="0"/>
    <n v="0"/>
    <n v="0"/>
    <n v="0"/>
    <n v="0"/>
    <n v="0"/>
  </r>
  <r>
    <x v="4"/>
    <x v="24"/>
    <x v="4"/>
    <x v="3"/>
    <n v="0"/>
    <n v="340"/>
    <n v="0"/>
    <n v="0"/>
    <n v="0"/>
    <n v="0"/>
    <n v="0"/>
    <n v="0"/>
    <n v="0"/>
  </r>
  <r>
    <x v="4"/>
    <x v="24"/>
    <x v="4"/>
    <x v="4"/>
    <n v="0.05"/>
    <n v="340"/>
    <n v="0"/>
    <n v="4.0000000000000002E-4"/>
    <n v="2.0000000000000002E-5"/>
    <n v="4.8000000000000001E-4"/>
    <n v="6.0000000000000002E-5"/>
    <n v="1.1999999999999999E-3"/>
    <n v="0"/>
  </r>
  <r>
    <x v="4"/>
    <x v="24"/>
    <x v="4"/>
    <x v="5"/>
    <n v="0"/>
    <n v="340"/>
    <n v="0"/>
    <n v="0"/>
    <n v="0"/>
    <n v="0"/>
    <n v="0"/>
    <n v="0"/>
    <n v="0"/>
  </r>
  <r>
    <x v="4"/>
    <x v="24"/>
    <x v="4"/>
    <x v="6"/>
    <n v="17.920000000000002"/>
    <n v="340"/>
    <n v="0"/>
    <n v="0.14953"/>
    <n v="8.0999999999999996E-3"/>
    <n v="1.5299999999999999E-3"/>
    <n v="2.358E-2"/>
    <n v="0.45235999999999998"/>
    <n v="0"/>
  </r>
  <r>
    <x v="4"/>
    <x v="24"/>
    <x v="4"/>
    <x v="7"/>
    <n v="0"/>
    <n v="340"/>
    <n v="0"/>
    <n v="0"/>
    <n v="0"/>
    <n v="0"/>
    <n v="0"/>
    <n v="0"/>
    <n v="0"/>
  </r>
  <r>
    <x v="4"/>
    <x v="24"/>
    <x v="4"/>
    <x v="8"/>
    <n v="0.06"/>
    <n v="340"/>
    <n v="0"/>
    <n v="4.8000000000000001E-4"/>
    <n v="2.5000000000000001E-4"/>
    <n v="6.9999999999999994E-5"/>
    <n v="5.0000000000000002E-5"/>
    <n v="1.4499999999999999E-3"/>
    <n v="0"/>
  </r>
  <r>
    <x v="4"/>
    <x v="24"/>
    <x v="4"/>
    <x v="9"/>
    <n v="0"/>
    <n v="340"/>
    <n v="0"/>
    <n v="0"/>
    <n v="0"/>
    <n v="0"/>
    <n v="0"/>
    <n v="0"/>
    <n v="0"/>
  </r>
  <r>
    <x v="4"/>
    <x v="24"/>
    <x v="4"/>
    <x v="10"/>
    <n v="0.31"/>
    <n v="340"/>
    <n v="0"/>
    <n v="2.5699999999999998E-3"/>
    <n v="1.1100000000000001E-3"/>
    <n v="4.0000000000000003E-5"/>
    <n v="3.1E-4"/>
    <n v="7.77E-3"/>
    <n v="0"/>
  </r>
  <r>
    <x v="4"/>
    <x v="24"/>
    <x v="5"/>
    <x v="0"/>
    <n v="0"/>
    <n v="340"/>
    <n v="0"/>
    <n v="0"/>
    <n v="0"/>
    <n v="0"/>
    <n v="0"/>
    <n v="0"/>
    <n v="0"/>
  </r>
  <r>
    <x v="4"/>
    <x v="24"/>
    <x v="5"/>
    <x v="1"/>
    <n v="0.01"/>
    <n v="340"/>
    <n v="0"/>
    <n v="6.9999999999999994E-5"/>
    <n v="3.0000000000000001E-5"/>
    <n v="0"/>
    <n v="1.0000000000000001E-5"/>
    <n v="2.0000000000000001E-4"/>
    <n v="0"/>
  </r>
  <r>
    <x v="4"/>
    <x v="24"/>
    <x v="5"/>
    <x v="2"/>
    <n v="0"/>
    <n v="340"/>
    <n v="0"/>
    <n v="0"/>
    <n v="0"/>
    <n v="0"/>
    <n v="0"/>
    <n v="0"/>
    <n v="0"/>
  </r>
  <r>
    <x v="4"/>
    <x v="24"/>
    <x v="5"/>
    <x v="3"/>
    <n v="0"/>
    <n v="340"/>
    <n v="0"/>
    <n v="0"/>
    <n v="0"/>
    <n v="0"/>
    <n v="0"/>
    <n v="0"/>
    <n v="0"/>
  </r>
  <r>
    <x v="4"/>
    <x v="24"/>
    <x v="5"/>
    <x v="4"/>
    <n v="0"/>
    <n v="340"/>
    <n v="0"/>
    <n v="0"/>
    <n v="0"/>
    <n v="0"/>
    <n v="0"/>
    <n v="0"/>
    <n v="0"/>
  </r>
  <r>
    <x v="4"/>
    <x v="24"/>
    <x v="5"/>
    <x v="5"/>
    <n v="0"/>
    <n v="340"/>
    <n v="0"/>
    <n v="0"/>
    <n v="0"/>
    <n v="0"/>
    <n v="0"/>
    <n v="0"/>
    <n v="0"/>
  </r>
  <r>
    <x v="4"/>
    <x v="24"/>
    <x v="5"/>
    <x v="6"/>
    <n v="0"/>
    <n v="340"/>
    <n v="0"/>
    <n v="0"/>
    <n v="0"/>
    <n v="0"/>
    <n v="0"/>
    <n v="0"/>
    <n v="0"/>
  </r>
  <r>
    <x v="4"/>
    <x v="24"/>
    <x v="5"/>
    <x v="7"/>
    <n v="0"/>
    <n v="340"/>
    <n v="0"/>
    <n v="0"/>
    <n v="0"/>
    <n v="0"/>
    <n v="0"/>
    <n v="0"/>
    <n v="0"/>
  </r>
  <r>
    <x v="4"/>
    <x v="24"/>
    <x v="5"/>
    <x v="8"/>
    <n v="0"/>
    <n v="340"/>
    <n v="0"/>
    <n v="0"/>
    <n v="0"/>
    <n v="0"/>
    <n v="0"/>
    <n v="0"/>
    <n v="0"/>
  </r>
  <r>
    <x v="4"/>
    <x v="24"/>
    <x v="5"/>
    <x v="9"/>
    <n v="0"/>
    <n v="340"/>
    <n v="0"/>
    <n v="0"/>
    <n v="0"/>
    <n v="0"/>
    <n v="0"/>
    <n v="0"/>
    <n v="0"/>
  </r>
  <r>
    <x v="4"/>
    <x v="24"/>
    <x v="5"/>
    <x v="10"/>
    <n v="0"/>
    <n v="340"/>
    <n v="0"/>
    <n v="0"/>
    <n v="0"/>
    <n v="0"/>
    <n v="0"/>
    <n v="0"/>
    <n v="0"/>
  </r>
  <r>
    <x v="4"/>
    <x v="24"/>
    <x v="6"/>
    <x v="0"/>
    <n v="0"/>
    <n v="340"/>
    <n v="0"/>
    <n v="0"/>
    <n v="0"/>
    <n v="0"/>
    <n v="0"/>
    <n v="0"/>
    <n v="0"/>
  </r>
  <r>
    <x v="4"/>
    <x v="24"/>
    <x v="6"/>
    <x v="1"/>
    <n v="0.02"/>
    <n v="340"/>
    <n v="0"/>
    <n v="1.9000000000000001E-4"/>
    <n v="1.2E-4"/>
    <n v="1.0000000000000001E-5"/>
    <n v="1.0000000000000001E-5"/>
    <n v="5.5999999999999995E-4"/>
    <n v="0"/>
  </r>
  <r>
    <x v="4"/>
    <x v="24"/>
    <x v="6"/>
    <x v="2"/>
    <n v="0"/>
    <n v="340"/>
    <n v="0"/>
    <n v="0"/>
    <n v="0"/>
    <n v="0"/>
    <n v="0"/>
    <n v="0"/>
    <n v="0"/>
  </r>
  <r>
    <x v="4"/>
    <x v="24"/>
    <x v="6"/>
    <x v="3"/>
    <n v="0"/>
    <n v="340"/>
    <n v="0"/>
    <n v="0"/>
    <n v="0"/>
    <n v="0"/>
    <n v="0"/>
    <n v="0"/>
    <n v="0"/>
  </r>
  <r>
    <x v="4"/>
    <x v="24"/>
    <x v="6"/>
    <x v="4"/>
    <n v="0.06"/>
    <n v="340"/>
    <n v="0"/>
    <n v="5.2999999999999998E-4"/>
    <n v="0"/>
    <n v="5.6999999999999998E-4"/>
    <n v="1.6000000000000001E-4"/>
    <n v="1.6000000000000001E-3"/>
    <n v="0"/>
  </r>
  <r>
    <x v="4"/>
    <x v="24"/>
    <x v="6"/>
    <x v="5"/>
    <n v="0"/>
    <n v="340"/>
    <n v="0"/>
    <n v="0"/>
    <n v="0"/>
    <n v="0"/>
    <n v="0"/>
    <n v="0"/>
    <n v="0"/>
  </r>
  <r>
    <x v="4"/>
    <x v="24"/>
    <x v="6"/>
    <x v="6"/>
    <n v="0.17"/>
    <n v="340"/>
    <n v="0"/>
    <n v="1.3799999999999999E-3"/>
    <n v="0"/>
    <n v="6.0000000000000002E-5"/>
    <n v="5.6999999999999998E-4"/>
    <n v="4.1700000000000001E-3"/>
    <n v="0"/>
  </r>
  <r>
    <x v="4"/>
    <x v="24"/>
    <x v="6"/>
    <x v="7"/>
    <n v="0"/>
    <n v="340"/>
    <n v="0"/>
    <n v="0"/>
    <n v="0"/>
    <n v="0"/>
    <n v="0"/>
    <n v="0"/>
    <n v="0"/>
  </r>
  <r>
    <x v="4"/>
    <x v="24"/>
    <x v="6"/>
    <x v="8"/>
    <n v="0.06"/>
    <n v="340"/>
    <n v="0"/>
    <n v="5.1000000000000004E-4"/>
    <n v="2.7999999999999998E-4"/>
    <n v="5.0000000000000002E-5"/>
    <n v="6.0000000000000002E-5"/>
    <n v="1.5299999999999999E-3"/>
    <n v="0"/>
  </r>
  <r>
    <x v="4"/>
    <x v="24"/>
    <x v="6"/>
    <x v="9"/>
    <n v="0"/>
    <n v="340"/>
    <n v="0"/>
    <n v="0"/>
    <n v="0"/>
    <n v="0"/>
    <n v="0"/>
    <n v="0"/>
    <n v="0"/>
  </r>
  <r>
    <x v="4"/>
    <x v="24"/>
    <x v="6"/>
    <x v="10"/>
    <n v="0"/>
    <n v="340"/>
    <n v="0"/>
    <n v="0"/>
    <n v="0"/>
    <n v="0"/>
    <n v="0"/>
    <n v="0"/>
    <n v="0"/>
  </r>
  <r>
    <x v="4"/>
    <x v="24"/>
    <x v="7"/>
    <x v="0"/>
    <n v="0"/>
    <n v="340"/>
    <n v="0"/>
    <n v="0"/>
    <n v="0"/>
    <n v="0"/>
    <n v="0"/>
    <n v="0"/>
    <n v="0"/>
  </r>
  <r>
    <x v="4"/>
    <x v="24"/>
    <x v="7"/>
    <x v="1"/>
    <n v="0"/>
    <n v="340"/>
    <n v="0"/>
    <n v="1.0000000000000001E-5"/>
    <n v="0"/>
    <n v="0"/>
    <n v="0"/>
    <n v="2.0000000000000002E-5"/>
    <n v="0"/>
  </r>
  <r>
    <x v="4"/>
    <x v="24"/>
    <x v="7"/>
    <x v="2"/>
    <n v="0"/>
    <n v="340"/>
    <n v="0"/>
    <n v="0"/>
    <n v="0"/>
    <n v="0"/>
    <n v="0"/>
    <n v="0"/>
    <n v="0"/>
  </r>
  <r>
    <x v="4"/>
    <x v="24"/>
    <x v="7"/>
    <x v="3"/>
    <n v="0"/>
    <n v="340"/>
    <n v="0"/>
    <n v="0"/>
    <n v="0"/>
    <n v="0"/>
    <n v="0"/>
    <n v="0"/>
    <n v="0"/>
  </r>
  <r>
    <x v="4"/>
    <x v="24"/>
    <x v="7"/>
    <x v="4"/>
    <n v="0"/>
    <n v="340"/>
    <n v="0"/>
    <n v="0"/>
    <n v="0"/>
    <n v="0"/>
    <n v="0"/>
    <n v="0"/>
    <n v="0"/>
  </r>
  <r>
    <x v="4"/>
    <x v="24"/>
    <x v="7"/>
    <x v="5"/>
    <n v="0"/>
    <n v="340"/>
    <n v="0"/>
    <n v="0"/>
    <n v="0"/>
    <n v="0"/>
    <n v="0"/>
    <n v="0"/>
    <n v="0"/>
  </r>
  <r>
    <x v="4"/>
    <x v="24"/>
    <x v="7"/>
    <x v="6"/>
    <n v="0.01"/>
    <n v="340"/>
    <n v="0"/>
    <n v="6.9999999999999994E-5"/>
    <n v="1.0000000000000001E-5"/>
    <n v="1.0000000000000001E-5"/>
    <n v="6.0000000000000002E-5"/>
    <n v="2.0000000000000001E-4"/>
    <n v="0"/>
  </r>
  <r>
    <x v="4"/>
    <x v="24"/>
    <x v="7"/>
    <x v="7"/>
    <n v="0"/>
    <n v="340"/>
    <n v="0"/>
    <n v="0"/>
    <n v="0"/>
    <n v="0"/>
    <n v="0"/>
    <n v="0"/>
    <n v="0"/>
  </r>
  <r>
    <x v="4"/>
    <x v="24"/>
    <x v="7"/>
    <x v="8"/>
    <n v="0"/>
    <n v="340"/>
    <n v="0"/>
    <n v="0"/>
    <n v="0"/>
    <n v="0"/>
    <n v="0"/>
    <n v="0"/>
    <n v="0"/>
  </r>
  <r>
    <x v="4"/>
    <x v="24"/>
    <x v="7"/>
    <x v="9"/>
    <n v="0"/>
    <n v="340"/>
    <n v="0"/>
    <n v="0"/>
    <n v="0"/>
    <n v="0"/>
    <n v="0"/>
    <n v="0"/>
    <n v="0"/>
  </r>
  <r>
    <x v="4"/>
    <x v="24"/>
    <x v="7"/>
    <x v="10"/>
    <n v="0"/>
    <n v="340"/>
    <n v="0"/>
    <n v="0"/>
    <n v="0"/>
    <n v="0"/>
    <n v="0"/>
    <n v="0"/>
    <n v="0"/>
  </r>
  <r>
    <x v="4"/>
    <x v="24"/>
    <x v="8"/>
    <x v="0"/>
    <n v="0.12"/>
    <n v="340"/>
    <n v="6.8"/>
    <n v="1.01E-3"/>
    <n v="0"/>
    <n v="6.3000000000000003E-4"/>
    <n v="4.8000000000000001E-4"/>
    <n v="3.0699999999999998E-3"/>
    <n v="1.2699999999999999E-2"/>
  </r>
  <r>
    <x v="4"/>
    <x v="24"/>
    <x v="8"/>
    <x v="1"/>
    <n v="2.36"/>
    <n v="340"/>
    <n v="0"/>
    <n v="1.9560000000000001E-2"/>
    <n v="1.6570000000000001E-2"/>
    <n v="4.2000000000000002E-4"/>
    <n v="1.49E-3"/>
    <n v="5.9180000000000003E-2"/>
    <n v="0"/>
  </r>
  <r>
    <x v="4"/>
    <x v="24"/>
    <x v="8"/>
    <x v="2"/>
    <n v="0"/>
    <n v="340"/>
    <n v="0"/>
    <n v="0"/>
    <n v="0"/>
    <n v="0"/>
    <n v="0"/>
    <n v="0"/>
    <n v="0"/>
  </r>
  <r>
    <x v="4"/>
    <x v="24"/>
    <x v="8"/>
    <x v="3"/>
    <n v="0"/>
    <n v="340"/>
    <n v="0"/>
    <n v="0"/>
    <n v="0"/>
    <n v="0"/>
    <n v="0"/>
    <n v="0"/>
    <n v="0"/>
  </r>
  <r>
    <x v="4"/>
    <x v="24"/>
    <x v="8"/>
    <x v="4"/>
    <n v="0.68"/>
    <n v="331.11"/>
    <n v="29.8"/>
    <n v="5.6100000000000004E-3"/>
    <n v="0"/>
    <n v="6.8900000000000003E-3"/>
    <n v="1.39E-3"/>
    <n v="1.7000000000000001E-2"/>
    <n v="5.5669999999999997E-2"/>
  </r>
  <r>
    <x v="4"/>
    <x v="24"/>
    <x v="8"/>
    <x v="5"/>
    <n v="0.43"/>
    <n v="308.33"/>
    <n v="18.5"/>
    <n v="3.2699999999999999E-3"/>
    <n v="0"/>
    <n v="4.7000000000000002E-3"/>
    <n v="5.1999999999999995E-4"/>
    <n v="9.92E-3"/>
    <n v="3.456E-2"/>
  </r>
  <r>
    <x v="4"/>
    <x v="24"/>
    <x v="8"/>
    <x v="6"/>
    <n v="0.72"/>
    <n v="332"/>
    <n v="16.600010000000001"/>
    <n v="5.7600000000000004E-3"/>
    <n v="0"/>
    <n v="1.25E-3"/>
    <n v="3.15E-3"/>
    <n v="1.7440000000000001E-2"/>
    <n v="3.1009999999999999E-2"/>
  </r>
  <r>
    <x v="4"/>
    <x v="24"/>
    <x v="8"/>
    <x v="7"/>
    <n v="0"/>
    <n v="340"/>
    <n v="0"/>
    <n v="0"/>
    <n v="0"/>
    <n v="0"/>
    <n v="0"/>
    <n v="0"/>
    <n v="0"/>
  </r>
  <r>
    <x v="4"/>
    <x v="24"/>
    <x v="8"/>
    <x v="8"/>
    <n v="0.3"/>
    <n v="340"/>
    <n v="10.199999999999999"/>
    <n v="2.4499999999999999E-3"/>
    <n v="2.0000000000000002E-5"/>
    <n v="9.5E-4"/>
    <n v="1.3500000000000001E-3"/>
    <n v="7.43E-3"/>
    <n v="1.9050000000000001E-2"/>
  </r>
  <r>
    <x v="4"/>
    <x v="24"/>
    <x v="8"/>
    <x v="9"/>
    <n v="0"/>
    <n v="340"/>
    <n v="0"/>
    <n v="0"/>
    <n v="0"/>
    <n v="0"/>
    <n v="0"/>
    <n v="0"/>
    <n v="0"/>
  </r>
  <r>
    <x v="4"/>
    <x v="24"/>
    <x v="8"/>
    <x v="10"/>
    <n v="1.45"/>
    <n v="340"/>
    <n v="0"/>
    <n v="1.2019999999999999E-2"/>
    <n v="6.3899999999999998E-3"/>
    <n v="1.8000000000000001E-4"/>
    <n v="9.5E-4"/>
    <n v="3.635E-2"/>
    <n v="0"/>
  </r>
  <r>
    <x v="4"/>
    <x v="25"/>
    <x v="0"/>
    <x v="0"/>
    <n v="0"/>
    <n v="340"/>
    <n v="0"/>
    <n v="0"/>
    <n v="0"/>
    <n v="0"/>
    <n v="0"/>
    <n v="0"/>
    <n v="0"/>
  </r>
  <r>
    <x v="4"/>
    <x v="25"/>
    <x v="0"/>
    <x v="1"/>
    <n v="13.69"/>
    <n v="340"/>
    <n v="0"/>
    <n v="0.11354"/>
    <n v="5.636E-2"/>
    <n v="8.3899999999999999E-3"/>
    <n v="1.3849999999999999E-2"/>
    <n v="0.34305999999999998"/>
    <n v="0"/>
  </r>
  <r>
    <x v="4"/>
    <x v="25"/>
    <x v="0"/>
    <x v="2"/>
    <n v="0"/>
    <n v="340"/>
    <n v="0"/>
    <n v="0"/>
    <n v="0"/>
    <n v="0"/>
    <n v="0"/>
    <n v="0"/>
    <n v="0"/>
  </r>
  <r>
    <x v="4"/>
    <x v="25"/>
    <x v="0"/>
    <x v="3"/>
    <n v="0"/>
    <n v="340"/>
    <n v="0"/>
    <n v="0"/>
    <n v="0"/>
    <n v="0"/>
    <n v="0"/>
    <n v="0"/>
    <n v="0"/>
  </r>
  <r>
    <x v="4"/>
    <x v="25"/>
    <x v="0"/>
    <x v="4"/>
    <n v="11.33"/>
    <n v="340"/>
    <n v="0"/>
    <n v="9.3149999999999997E-2"/>
    <n v="0"/>
    <n v="1.9189999999999999E-2"/>
    <n v="6.3619999999999996E-2"/>
    <n v="0.28101999999999999"/>
    <n v="0"/>
  </r>
  <r>
    <x v="4"/>
    <x v="25"/>
    <x v="0"/>
    <x v="5"/>
    <n v="0"/>
    <n v="340"/>
    <n v="0"/>
    <n v="0"/>
    <n v="0"/>
    <n v="0"/>
    <n v="0"/>
    <n v="0"/>
    <n v="0"/>
  </r>
  <r>
    <x v="4"/>
    <x v="25"/>
    <x v="0"/>
    <x v="6"/>
    <n v="0"/>
    <n v="340"/>
    <n v="0"/>
    <n v="0"/>
    <n v="0"/>
    <n v="0"/>
    <n v="0"/>
    <n v="0"/>
    <n v="0"/>
  </r>
  <r>
    <x v="4"/>
    <x v="25"/>
    <x v="0"/>
    <x v="7"/>
    <n v="0"/>
    <n v="340"/>
    <n v="0"/>
    <n v="0"/>
    <n v="0"/>
    <n v="0"/>
    <n v="0"/>
    <n v="0"/>
    <n v="0"/>
  </r>
  <r>
    <x v="4"/>
    <x v="25"/>
    <x v="0"/>
    <x v="8"/>
    <n v="0"/>
    <n v="340"/>
    <n v="0"/>
    <n v="0"/>
    <n v="0"/>
    <n v="0"/>
    <n v="0"/>
    <n v="0"/>
    <n v="0"/>
  </r>
  <r>
    <x v="4"/>
    <x v="25"/>
    <x v="0"/>
    <x v="9"/>
    <n v="0"/>
    <n v="340"/>
    <n v="0"/>
    <n v="0"/>
    <n v="0"/>
    <n v="0"/>
    <n v="0"/>
    <n v="0"/>
    <n v="0"/>
  </r>
  <r>
    <x v="4"/>
    <x v="25"/>
    <x v="0"/>
    <x v="10"/>
    <n v="9.11"/>
    <n v="340"/>
    <n v="0"/>
    <n v="7.4319999999999997E-2"/>
    <n v="4.4310000000000002E-2"/>
    <n v="6.0999999999999997E-4"/>
    <n v="1.289E-2"/>
    <n v="0.22367000000000001"/>
    <n v="0"/>
  </r>
  <r>
    <x v="4"/>
    <x v="25"/>
    <x v="1"/>
    <x v="0"/>
    <n v="0.11"/>
    <n v="340"/>
    <n v="6.8"/>
    <n v="9.3000000000000005E-4"/>
    <n v="0"/>
    <n v="6.0000000000000002E-5"/>
    <n v="1.24E-3"/>
    <n v="2.81E-3"/>
    <n v="1.264E-2"/>
  </r>
  <r>
    <x v="4"/>
    <x v="25"/>
    <x v="1"/>
    <x v="1"/>
    <n v="4.6900000000000004"/>
    <n v="333"/>
    <n v="43.290039999999998"/>
    <n v="3.8490000000000003E-2"/>
    <n v="1.525E-2"/>
    <n v="4.6100000000000004E-3"/>
    <n v="2.7449999999999999E-2"/>
    <n v="0.11619"/>
    <n v="8.0479999999999996E-2"/>
  </r>
  <r>
    <x v="4"/>
    <x v="25"/>
    <x v="1"/>
    <x v="2"/>
    <n v="0.39"/>
    <n v="300"/>
    <n v="21"/>
    <n v="2.8999999999999998E-3"/>
    <n v="0"/>
    <n v="1.8000000000000001E-4"/>
    <n v="2.5200000000000001E-3"/>
    <n v="8.8000000000000005E-3"/>
    <n v="3.9039999999999998E-2"/>
  </r>
  <r>
    <x v="4"/>
    <x v="25"/>
    <x v="1"/>
    <x v="3"/>
    <n v="0"/>
    <n v="340"/>
    <n v="0"/>
    <n v="0"/>
    <n v="0"/>
    <n v="0"/>
    <n v="0"/>
    <n v="0"/>
    <n v="0"/>
  </r>
  <r>
    <x v="4"/>
    <x v="25"/>
    <x v="1"/>
    <x v="4"/>
    <n v="2.98"/>
    <n v="330"/>
    <n v="39.599980000000002"/>
    <n v="2.47E-2"/>
    <n v="3.2000000000000003E-4"/>
    <n v="2.9000000000000001E-2"/>
    <n v="9.7900000000000001E-3"/>
    <n v="7.4709999999999999E-2"/>
    <n v="7.3620000000000005E-2"/>
  </r>
  <r>
    <x v="4"/>
    <x v="25"/>
    <x v="1"/>
    <x v="5"/>
    <n v="19.04"/>
    <n v="340"/>
    <n v="34"/>
    <n v="0.15870000000000001"/>
    <n v="6.0589999999999998E-2"/>
    <n v="8.5220000000000004E-2"/>
    <n v="2.8889999999999999E-2"/>
    <n v="0.47931000000000001"/>
    <n v="6.3210000000000002E-2"/>
  </r>
  <r>
    <x v="4"/>
    <x v="25"/>
    <x v="1"/>
    <x v="6"/>
    <n v="1.5"/>
    <n v="338.33"/>
    <n v="81.200010000000006"/>
    <n v="1.261E-2"/>
    <n v="0"/>
    <n v="5.1000000000000004E-3"/>
    <n v="1.1900000000000001E-2"/>
    <n v="3.8199999999999998E-2"/>
    <n v="0.15095"/>
  </r>
  <r>
    <x v="4"/>
    <x v="25"/>
    <x v="1"/>
    <x v="7"/>
    <n v="0"/>
    <n v="340"/>
    <n v="0"/>
    <n v="0"/>
    <n v="0"/>
    <n v="0"/>
    <n v="0"/>
    <n v="0"/>
    <n v="0"/>
  </r>
  <r>
    <x v="4"/>
    <x v="25"/>
    <x v="1"/>
    <x v="8"/>
    <n v="9.1199999999999992"/>
    <n v="307.18"/>
    <n v="119.80006"/>
    <n v="7.4810000000000001E-2"/>
    <n v="2.8760000000000001E-2"/>
    <n v="3.4959999999999998E-2"/>
    <n v="2.2370000000000001E-2"/>
    <n v="0.22647"/>
    <n v="0.22270999999999999"/>
  </r>
  <r>
    <x v="4"/>
    <x v="25"/>
    <x v="1"/>
    <x v="9"/>
    <n v="0"/>
    <n v="340"/>
    <n v="0"/>
    <n v="0"/>
    <n v="0"/>
    <n v="0"/>
    <n v="0"/>
    <n v="0"/>
    <n v="0"/>
  </r>
  <r>
    <x v="4"/>
    <x v="25"/>
    <x v="1"/>
    <x v="10"/>
    <n v="0.87"/>
    <n v="340"/>
    <n v="3.3999899999999998"/>
    <n v="7.2300000000000003E-3"/>
    <n v="3.62E-3"/>
    <n v="2.5999999999999998E-4"/>
    <n v="2.0899999999999998E-3"/>
    <n v="2.1860000000000001E-2"/>
    <n v="6.3200000000000001E-3"/>
  </r>
  <r>
    <x v="4"/>
    <x v="25"/>
    <x v="2"/>
    <x v="0"/>
    <n v="0"/>
    <n v="340"/>
    <n v="0"/>
    <n v="0"/>
    <n v="0"/>
    <n v="0"/>
    <n v="0"/>
    <n v="0"/>
    <n v="0"/>
  </r>
  <r>
    <x v="4"/>
    <x v="25"/>
    <x v="2"/>
    <x v="1"/>
    <n v="0.52"/>
    <n v="325"/>
    <n v="6.5"/>
    <n v="4.1599999999999996E-3"/>
    <n v="1.3600000000000001E-3"/>
    <n v="6.4000000000000005E-4"/>
    <n v="3.6800000000000001E-3"/>
    <n v="1.2500000000000001E-2"/>
    <n v="1.208E-2"/>
  </r>
  <r>
    <x v="4"/>
    <x v="25"/>
    <x v="2"/>
    <x v="2"/>
    <n v="0"/>
    <n v="340"/>
    <n v="0"/>
    <n v="0"/>
    <n v="0"/>
    <n v="0"/>
    <n v="0"/>
    <n v="0"/>
    <n v="0"/>
  </r>
  <r>
    <x v="4"/>
    <x v="25"/>
    <x v="2"/>
    <x v="3"/>
    <n v="0"/>
    <n v="340"/>
    <n v="0"/>
    <n v="0"/>
    <n v="0"/>
    <n v="0"/>
    <n v="0"/>
    <n v="0"/>
    <n v="0"/>
  </r>
  <r>
    <x v="4"/>
    <x v="25"/>
    <x v="2"/>
    <x v="4"/>
    <n v="0.05"/>
    <n v="340"/>
    <n v="0"/>
    <n v="4.2999999999999999E-4"/>
    <n v="0"/>
    <n v="6.8000000000000005E-4"/>
    <n v="0"/>
    <n v="1.2999999999999999E-3"/>
    <n v="0"/>
  </r>
  <r>
    <x v="4"/>
    <x v="25"/>
    <x v="2"/>
    <x v="5"/>
    <n v="0"/>
    <n v="340"/>
    <n v="0"/>
    <n v="0"/>
    <n v="0"/>
    <n v="0"/>
    <n v="0"/>
    <n v="0"/>
    <n v="0"/>
  </r>
  <r>
    <x v="4"/>
    <x v="25"/>
    <x v="2"/>
    <x v="6"/>
    <n v="0.05"/>
    <n v="340"/>
    <n v="0"/>
    <n v="3.8999999999999999E-4"/>
    <n v="4.0000000000000003E-5"/>
    <n v="2.0000000000000002E-5"/>
    <n v="2.7E-4"/>
    <n v="1.1800000000000001E-3"/>
    <n v="0"/>
  </r>
  <r>
    <x v="4"/>
    <x v="25"/>
    <x v="2"/>
    <x v="7"/>
    <n v="0"/>
    <n v="340"/>
    <n v="0"/>
    <n v="0"/>
    <n v="0"/>
    <n v="0"/>
    <n v="0"/>
    <n v="0"/>
    <n v="0"/>
  </r>
  <r>
    <x v="4"/>
    <x v="25"/>
    <x v="2"/>
    <x v="8"/>
    <n v="0.01"/>
    <n v="340"/>
    <n v="3.4"/>
    <n v="8.0000000000000007E-5"/>
    <n v="0"/>
    <n v="1.0000000000000001E-5"/>
    <n v="1.1E-4"/>
    <n v="2.5999999999999998E-4"/>
    <n v="6.3200000000000001E-3"/>
  </r>
  <r>
    <x v="4"/>
    <x v="25"/>
    <x v="2"/>
    <x v="9"/>
    <n v="0"/>
    <n v="340"/>
    <n v="0"/>
    <n v="0"/>
    <n v="0"/>
    <n v="0"/>
    <n v="0"/>
    <n v="0"/>
    <n v="0"/>
  </r>
  <r>
    <x v="4"/>
    <x v="25"/>
    <x v="2"/>
    <x v="10"/>
    <n v="0.88"/>
    <n v="340"/>
    <n v="0"/>
    <n v="7.2899999999999996E-3"/>
    <n v="3.6600000000000001E-3"/>
    <n v="2.0000000000000001E-4"/>
    <n v="1.6999999999999999E-3"/>
    <n v="2.205E-2"/>
    <n v="0"/>
  </r>
  <r>
    <x v="4"/>
    <x v="25"/>
    <x v="3"/>
    <x v="0"/>
    <n v="0"/>
    <n v="340"/>
    <n v="0"/>
    <n v="0"/>
    <n v="0"/>
    <n v="0"/>
    <n v="0"/>
    <n v="0"/>
    <n v="0"/>
  </r>
  <r>
    <x v="4"/>
    <x v="25"/>
    <x v="3"/>
    <x v="1"/>
    <n v="3.48"/>
    <n v="340"/>
    <n v="0"/>
    <n v="2.8830000000000001E-2"/>
    <n v="1.481E-2"/>
    <n v="1.17E-3"/>
    <n v="1.068E-2"/>
    <n v="8.7069999999999995E-2"/>
    <n v="0"/>
  </r>
  <r>
    <x v="4"/>
    <x v="25"/>
    <x v="3"/>
    <x v="2"/>
    <n v="0"/>
    <n v="340"/>
    <n v="0"/>
    <n v="0"/>
    <n v="0"/>
    <n v="0"/>
    <n v="0"/>
    <n v="0"/>
    <n v="0"/>
  </r>
  <r>
    <x v="4"/>
    <x v="25"/>
    <x v="3"/>
    <x v="3"/>
    <n v="0"/>
    <n v="340"/>
    <n v="0"/>
    <n v="0"/>
    <n v="0"/>
    <n v="0"/>
    <n v="0"/>
    <n v="0"/>
    <n v="0"/>
  </r>
  <r>
    <x v="4"/>
    <x v="25"/>
    <x v="3"/>
    <x v="4"/>
    <n v="0.17"/>
    <n v="340"/>
    <n v="0"/>
    <n v="1.25E-3"/>
    <n v="-2.0000000000000002E-5"/>
    <n v="8.5999999999999998E-4"/>
    <n v="9.8999999999999999E-4"/>
    <n v="3.6900000000000001E-3"/>
    <n v="0"/>
  </r>
  <r>
    <x v="4"/>
    <x v="25"/>
    <x v="3"/>
    <x v="5"/>
    <n v="0"/>
    <n v="340"/>
    <n v="0"/>
    <n v="0"/>
    <n v="0"/>
    <n v="0"/>
    <n v="0"/>
    <n v="0"/>
    <n v="0"/>
  </r>
  <r>
    <x v="4"/>
    <x v="25"/>
    <x v="3"/>
    <x v="6"/>
    <n v="0.24"/>
    <n v="340"/>
    <n v="0"/>
    <n v="1.9400000000000001E-3"/>
    <n v="4.0000000000000003E-5"/>
    <n v="1.1E-4"/>
    <n v="1.6100000000000001E-3"/>
    <n v="5.8599999999999998E-3"/>
    <n v="0"/>
  </r>
  <r>
    <x v="4"/>
    <x v="25"/>
    <x v="3"/>
    <x v="7"/>
    <n v="0"/>
    <n v="340"/>
    <n v="0"/>
    <n v="0"/>
    <n v="0"/>
    <n v="0"/>
    <n v="0"/>
    <n v="0"/>
    <n v="0"/>
  </r>
  <r>
    <x v="4"/>
    <x v="25"/>
    <x v="3"/>
    <x v="8"/>
    <n v="0.01"/>
    <n v="340"/>
    <n v="0"/>
    <n v="8.0000000000000007E-5"/>
    <n v="6.0000000000000002E-5"/>
    <n v="0"/>
    <n v="1.0000000000000001E-5"/>
    <n v="2.4000000000000001E-4"/>
    <n v="0"/>
  </r>
  <r>
    <x v="4"/>
    <x v="25"/>
    <x v="3"/>
    <x v="9"/>
    <n v="0"/>
    <n v="340"/>
    <n v="0"/>
    <n v="0"/>
    <n v="0"/>
    <n v="0"/>
    <n v="0"/>
    <n v="0"/>
    <n v="0"/>
  </r>
  <r>
    <x v="4"/>
    <x v="25"/>
    <x v="3"/>
    <x v="10"/>
    <n v="0.01"/>
    <n v="340"/>
    <n v="0"/>
    <n v="1E-4"/>
    <n v="8.0000000000000007E-5"/>
    <n v="0"/>
    <n v="1.0000000000000001E-5"/>
    <n v="2.9999999999999997E-4"/>
    <n v="0"/>
  </r>
  <r>
    <x v="4"/>
    <x v="25"/>
    <x v="4"/>
    <x v="0"/>
    <n v="0.43"/>
    <n v="340"/>
    <n v="0"/>
    <n v="3.5799999999999998E-3"/>
    <n v="1.9300000000000001E-3"/>
    <n v="9.0000000000000006E-5"/>
    <n v="8.8999999999999995E-4"/>
    <n v="1.0829999999999999E-2"/>
    <n v="0"/>
  </r>
  <r>
    <x v="4"/>
    <x v="25"/>
    <x v="4"/>
    <x v="1"/>
    <n v="0.18"/>
    <n v="340"/>
    <n v="0"/>
    <n v="1.49E-3"/>
    <n v="7.6000000000000004E-4"/>
    <n v="1E-4"/>
    <n v="1E-4"/>
    <n v="4.4900000000000001E-3"/>
    <n v="0"/>
  </r>
  <r>
    <x v="4"/>
    <x v="25"/>
    <x v="4"/>
    <x v="2"/>
    <n v="0"/>
    <n v="340"/>
    <n v="0"/>
    <n v="0"/>
    <n v="0"/>
    <n v="0"/>
    <n v="0"/>
    <n v="0"/>
    <n v="0"/>
  </r>
  <r>
    <x v="4"/>
    <x v="25"/>
    <x v="4"/>
    <x v="3"/>
    <n v="0"/>
    <n v="340"/>
    <n v="0"/>
    <n v="0"/>
    <n v="0"/>
    <n v="0"/>
    <n v="0"/>
    <n v="0"/>
    <n v="0"/>
  </r>
  <r>
    <x v="4"/>
    <x v="25"/>
    <x v="4"/>
    <x v="4"/>
    <n v="0.05"/>
    <n v="340"/>
    <n v="0"/>
    <n v="4.0000000000000002E-4"/>
    <n v="2.0000000000000002E-5"/>
    <n v="4.8000000000000001E-4"/>
    <n v="6.0000000000000002E-5"/>
    <n v="1.1999999999999999E-3"/>
    <n v="0"/>
  </r>
  <r>
    <x v="4"/>
    <x v="25"/>
    <x v="4"/>
    <x v="5"/>
    <n v="0"/>
    <n v="340"/>
    <n v="0"/>
    <n v="0"/>
    <n v="0"/>
    <n v="0"/>
    <n v="0"/>
    <n v="0"/>
    <n v="0"/>
  </r>
  <r>
    <x v="4"/>
    <x v="25"/>
    <x v="4"/>
    <x v="6"/>
    <n v="17.920000000000002"/>
    <n v="340"/>
    <n v="0"/>
    <n v="0.14953"/>
    <n v="8.0999999999999996E-3"/>
    <n v="1.5299999999999999E-3"/>
    <n v="2.358E-2"/>
    <n v="0.45235999999999998"/>
    <n v="0"/>
  </r>
  <r>
    <x v="4"/>
    <x v="25"/>
    <x v="4"/>
    <x v="7"/>
    <n v="0"/>
    <n v="340"/>
    <n v="0"/>
    <n v="0"/>
    <n v="0"/>
    <n v="0"/>
    <n v="0"/>
    <n v="0"/>
    <n v="0"/>
  </r>
  <r>
    <x v="4"/>
    <x v="25"/>
    <x v="4"/>
    <x v="8"/>
    <n v="0.06"/>
    <n v="340"/>
    <n v="0"/>
    <n v="4.8000000000000001E-4"/>
    <n v="2.5000000000000001E-4"/>
    <n v="6.9999999999999994E-5"/>
    <n v="5.0000000000000002E-5"/>
    <n v="1.4499999999999999E-3"/>
    <n v="0"/>
  </r>
  <r>
    <x v="4"/>
    <x v="25"/>
    <x v="4"/>
    <x v="9"/>
    <n v="0"/>
    <n v="340"/>
    <n v="0"/>
    <n v="0"/>
    <n v="0"/>
    <n v="0"/>
    <n v="0"/>
    <n v="0"/>
    <n v="0"/>
  </r>
  <r>
    <x v="4"/>
    <x v="25"/>
    <x v="4"/>
    <x v="10"/>
    <n v="0.31"/>
    <n v="340"/>
    <n v="0"/>
    <n v="2.5699999999999998E-3"/>
    <n v="1.1100000000000001E-3"/>
    <n v="4.0000000000000003E-5"/>
    <n v="3.1E-4"/>
    <n v="7.77E-3"/>
    <n v="0"/>
  </r>
  <r>
    <x v="4"/>
    <x v="25"/>
    <x v="5"/>
    <x v="0"/>
    <n v="0"/>
    <n v="340"/>
    <n v="0"/>
    <n v="0"/>
    <n v="0"/>
    <n v="0"/>
    <n v="0"/>
    <n v="0"/>
    <n v="0"/>
  </r>
  <r>
    <x v="4"/>
    <x v="25"/>
    <x v="5"/>
    <x v="1"/>
    <n v="0.01"/>
    <n v="340"/>
    <n v="0"/>
    <n v="6.9999999999999994E-5"/>
    <n v="3.0000000000000001E-5"/>
    <n v="0"/>
    <n v="1.0000000000000001E-5"/>
    <n v="2.0000000000000001E-4"/>
    <n v="0"/>
  </r>
  <r>
    <x v="4"/>
    <x v="25"/>
    <x v="5"/>
    <x v="2"/>
    <n v="0"/>
    <n v="340"/>
    <n v="0"/>
    <n v="0"/>
    <n v="0"/>
    <n v="0"/>
    <n v="0"/>
    <n v="0"/>
    <n v="0"/>
  </r>
  <r>
    <x v="4"/>
    <x v="25"/>
    <x v="5"/>
    <x v="3"/>
    <n v="0"/>
    <n v="340"/>
    <n v="0"/>
    <n v="0"/>
    <n v="0"/>
    <n v="0"/>
    <n v="0"/>
    <n v="0"/>
    <n v="0"/>
  </r>
  <r>
    <x v="4"/>
    <x v="25"/>
    <x v="5"/>
    <x v="4"/>
    <n v="0"/>
    <n v="340"/>
    <n v="0"/>
    <n v="0"/>
    <n v="0"/>
    <n v="0"/>
    <n v="0"/>
    <n v="0"/>
    <n v="0"/>
  </r>
  <r>
    <x v="4"/>
    <x v="25"/>
    <x v="5"/>
    <x v="5"/>
    <n v="0"/>
    <n v="340"/>
    <n v="0"/>
    <n v="0"/>
    <n v="0"/>
    <n v="0"/>
    <n v="0"/>
    <n v="0"/>
    <n v="0"/>
  </r>
  <r>
    <x v="4"/>
    <x v="25"/>
    <x v="5"/>
    <x v="6"/>
    <n v="0"/>
    <n v="340"/>
    <n v="0"/>
    <n v="0"/>
    <n v="0"/>
    <n v="0"/>
    <n v="0"/>
    <n v="0"/>
    <n v="0"/>
  </r>
  <r>
    <x v="4"/>
    <x v="25"/>
    <x v="5"/>
    <x v="7"/>
    <n v="0"/>
    <n v="340"/>
    <n v="0"/>
    <n v="0"/>
    <n v="0"/>
    <n v="0"/>
    <n v="0"/>
    <n v="0"/>
    <n v="0"/>
  </r>
  <r>
    <x v="4"/>
    <x v="25"/>
    <x v="5"/>
    <x v="8"/>
    <n v="0"/>
    <n v="340"/>
    <n v="0"/>
    <n v="0"/>
    <n v="0"/>
    <n v="0"/>
    <n v="0"/>
    <n v="0"/>
    <n v="0"/>
  </r>
  <r>
    <x v="4"/>
    <x v="25"/>
    <x v="5"/>
    <x v="9"/>
    <n v="0"/>
    <n v="340"/>
    <n v="0"/>
    <n v="0"/>
    <n v="0"/>
    <n v="0"/>
    <n v="0"/>
    <n v="0"/>
    <n v="0"/>
  </r>
  <r>
    <x v="4"/>
    <x v="25"/>
    <x v="5"/>
    <x v="10"/>
    <n v="0"/>
    <n v="340"/>
    <n v="0"/>
    <n v="0"/>
    <n v="0"/>
    <n v="0"/>
    <n v="0"/>
    <n v="0"/>
    <n v="0"/>
  </r>
  <r>
    <x v="4"/>
    <x v="25"/>
    <x v="6"/>
    <x v="0"/>
    <n v="0"/>
    <n v="340"/>
    <n v="0"/>
    <n v="0"/>
    <n v="0"/>
    <n v="0"/>
    <n v="0"/>
    <n v="0"/>
    <n v="0"/>
  </r>
  <r>
    <x v="4"/>
    <x v="25"/>
    <x v="6"/>
    <x v="1"/>
    <n v="0.02"/>
    <n v="340"/>
    <n v="0"/>
    <n v="1.9000000000000001E-4"/>
    <n v="1.2E-4"/>
    <n v="1.0000000000000001E-5"/>
    <n v="1.0000000000000001E-5"/>
    <n v="5.5999999999999995E-4"/>
    <n v="0"/>
  </r>
  <r>
    <x v="4"/>
    <x v="25"/>
    <x v="6"/>
    <x v="2"/>
    <n v="0"/>
    <n v="340"/>
    <n v="0"/>
    <n v="0"/>
    <n v="0"/>
    <n v="0"/>
    <n v="0"/>
    <n v="0"/>
    <n v="0"/>
  </r>
  <r>
    <x v="4"/>
    <x v="25"/>
    <x v="6"/>
    <x v="3"/>
    <n v="0"/>
    <n v="340"/>
    <n v="0"/>
    <n v="0"/>
    <n v="0"/>
    <n v="0"/>
    <n v="0"/>
    <n v="0"/>
    <n v="0"/>
  </r>
  <r>
    <x v="4"/>
    <x v="25"/>
    <x v="6"/>
    <x v="4"/>
    <n v="0.06"/>
    <n v="340"/>
    <n v="0"/>
    <n v="5.2999999999999998E-4"/>
    <n v="0"/>
    <n v="5.6999999999999998E-4"/>
    <n v="1.6000000000000001E-4"/>
    <n v="1.6000000000000001E-3"/>
    <n v="0"/>
  </r>
  <r>
    <x v="4"/>
    <x v="25"/>
    <x v="6"/>
    <x v="5"/>
    <n v="0"/>
    <n v="340"/>
    <n v="0"/>
    <n v="0"/>
    <n v="0"/>
    <n v="0"/>
    <n v="0"/>
    <n v="0"/>
    <n v="0"/>
  </r>
  <r>
    <x v="4"/>
    <x v="25"/>
    <x v="6"/>
    <x v="6"/>
    <n v="0.17"/>
    <n v="340"/>
    <n v="0"/>
    <n v="1.3799999999999999E-3"/>
    <n v="0"/>
    <n v="6.0000000000000002E-5"/>
    <n v="5.6999999999999998E-4"/>
    <n v="4.1700000000000001E-3"/>
    <n v="0"/>
  </r>
  <r>
    <x v="4"/>
    <x v="25"/>
    <x v="6"/>
    <x v="7"/>
    <n v="0"/>
    <n v="340"/>
    <n v="0"/>
    <n v="0"/>
    <n v="0"/>
    <n v="0"/>
    <n v="0"/>
    <n v="0"/>
    <n v="0"/>
  </r>
  <r>
    <x v="4"/>
    <x v="25"/>
    <x v="6"/>
    <x v="8"/>
    <n v="0.06"/>
    <n v="340"/>
    <n v="0"/>
    <n v="5.1000000000000004E-4"/>
    <n v="2.7999999999999998E-4"/>
    <n v="5.0000000000000002E-5"/>
    <n v="6.0000000000000002E-5"/>
    <n v="1.5299999999999999E-3"/>
    <n v="0"/>
  </r>
  <r>
    <x v="4"/>
    <x v="25"/>
    <x v="6"/>
    <x v="9"/>
    <n v="0"/>
    <n v="340"/>
    <n v="0"/>
    <n v="0"/>
    <n v="0"/>
    <n v="0"/>
    <n v="0"/>
    <n v="0"/>
    <n v="0"/>
  </r>
  <r>
    <x v="4"/>
    <x v="25"/>
    <x v="6"/>
    <x v="10"/>
    <n v="0"/>
    <n v="340"/>
    <n v="0"/>
    <n v="0"/>
    <n v="0"/>
    <n v="0"/>
    <n v="0"/>
    <n v="0"/>
    <n v="0"/>
  </r>
  <r>
    <x v="4"/>
    <x v="25"/>
    <x v="7"/>
    <x v="0"/>
    <n v="0"/>
    <n v="340"/>
    <n v="0"/>
    <n v="0"/>
    <n v="0"/>
    <n v="0"/>
    <n v="0"/>
    <n v="0"/>
    <n v="0"/>
  </r>
  <r>
    <x v="4"/>
    <x v="25"/>
    <x v="7"/>
    <x v="1"/>
    <n v="0"/>
    <n v="340"/>
    <n v="0"/>
    <n v="1.0000000000000001E-5"/>
    <n v="0"/>
    <n v="0"/>
    <n v="0"/>
    <n v="2.0000000000000002E-5"/>
    <n v="0"/>
  </r>
  <r>
    <x v="4"/>
    <x v="25"/>
    <x v="7"/>
    <x v="2"/>
    <n v="0"/>
    <n v="340"/>
    <n v="0"/>
    <n v="0"/>
    <n v="0"/>
    <n v="0"/>
    <n v="0"/>
    <n v="0"/>
    <n v="0"/>
  </r>
  <r>
    <x v="4"/>
    <x v="25"/>
    <x v="7"/>
    <x v="3"/>
    <n v="0"/>
    <n v="340"/>
    <n v="0"/>
    <n v="0"/>
    <n v="0"/>
    <n v="0"/>
    <n v="0"/>
    <n v="0"/>
    <n v="0"/>
  </r>
  <r>
    <x v="4"/>
    <x v="25"/>
    <x v="7"/>
    <x v="4"/>
    <n v="0"/>
    <n v="340"/>
    <n v="0"/>
    <n v="0"/>
    <n v="0"/>
    <n v="0"/>
    <n v="0"/>
    <n v="0"/>
    <n v="0"/>
  </r>
  <r>
    <x v="4"/>
    <x v="25"/>
    <x v="7"/>
    <x v="5"/>
    <n v="0"/>
    <n v="340"/>
    <n v="0"/>
    <n v="0"/>
    <n v="0"/>
    <n v="0"/>
    <n v="0"/>
    <n v="0"/>
    <n v="0"/>
  </r>
  <r>
    <x v="4"/>
    <x v="25"/>
    <x v="7"/>
    <x v="6"/>
    <n v="0.01"/>
    <n v="340"/>
    <n v="0"/>
    <n v="6.9999999999999994E-5"/>
    <n v="1.0000000000000001E-5"/>
    <n v="1.0000000000000001E-5"/>
    <n v="6.0000000000000002E-5"/>
    <n v="2.0000000000000001E-4"/>
    <n v="0"/>
  </r>
  <r>
    <x v="4"/>
    <x v="25"/>
    <x v="7"/>
    <x v="7"/>
    <n v="0"/>
    <n v="340"/>
    <n v="0"/>
    <n v="0"/>
    <n v="0"/>
    <n v="0"/>
    <n v="0"/>
    <n v="0"/>
    <n v="0"/>
  </r>
  <r>
    <x v="4"/>
    <x v="25"/>
    <x v="7"/>
    <x v="8"/>
    <n v="0"/>
    <n v="340"/>
    <n v="0"/>
    <n v="0"/>
    <n v="0"/>
    <n v="0"/>
    <n v="0"/>
    <n v="0"/>
    <n v="0"/>
  </r>
  <r>
    <x v="4"/>
    <x v="25"/>
    <x v="7"/>
    <x v="9"/>
    <n v="0"/>
    <n v="340"/>
    <n v="0"/>
    <n v="0"/>
    <n v="0"/>
    <n v="0"/>
    <n v="0"/>
    <n v="0"/>
    <n v="0"/>
  </r>
  <r>
    <x v="4"/>
    <x v="25"/>
    <x v="7"/>
    <x v="10"/>
    <n v="0"/>
    <n v="340"/>
    <n v="0"/>
    <n v="0"/>
    <n v="0"/>
    <n v="0"/>
    <n v="0"/>
    <n v="0"/>
    <n v="0"/>
  </r>
  <r>
    <x v="4"/>
    <x v="25"/>
    <x v="8"/>
    <x v="0"/>
    <n v="0.14000000000000001"/>
    <n v="340"/>
    <n v="6.8"/>
    <n v="1.1800000000000001E-3"/>
    <n v="0"/>
    <n v="7.2999999999999996E-4"/>
    <n v="5.5999999999999995E-4"/>
    <n v="3.5799999999999998E-3"/>
    <n v="1.264E-2"/>
  </r>
  <r>
    <x v="4"/>
    <x v="25"/>
    <x v="8"/>
    <x v="1"/>
    <n v="2.36"/>
    <n v="340"/>
    <n v="0"/>
    <n v="1.9560000000000001E-2"/>
    <n v="1.6570000000000001E-2"/>
    <n v="4.2000000000000002E-4"/>
    <n v="1.49E-3"/>
    <n v="5.9180000000000003E-2"/>
    <n v="0"/>
  </r>
  <r>
    <x v="4"/>
    <x v="25"/>
    <x v="8"/>
    <x v="2"/>
    <n v="0"/>
    <n v="340"/>
    <n v="0"/>
    <n v="0"/>
    <n v="0"/>
    <n v="0"/>
    <n v="0"/>
    <n v="0"/>
    <n v="0"/>
  </r>
  <r>
    <x v="4"/>
    <x v="25"/>
    <x v="8"/>
    <x v="3"/>
    <n v="0"/>
    <n v="340"/>
    <n v="0"/>
    <n v="0"/>
    <n v="0"/>
    <n v="0"/>
    <n v="0"/>
    <n v="0"/>
    <n v="0"/>
  </r>
  <r>
    <x v="4"/>
    <x v="25"/>
    <x v="8"/>
    <x v="4"/>
    <n v="0.79"/>
    <n v="329.09"/>
    <n v="36.200009999999999"/>
    <n v="6.5100000000000002E-3"/>
    <n v="0"/>
    <n v="7.9799999999999992E-3"/>
    <n v="1.6000000000000001E-3"/>
    <n v="1.9720000000000001E-2"/>
    <n v="6.7299999999999999E-2"/>
  </r>
  <r>
    <x v="4"/>
    <x v="25"/>
    <x v="8"/>
    <x v="5"/>
    <n v="0.49"/>
    <n v="308.33"/>
    <n v="18.5"/>
    <n v="3.7299999999999998E-3"/>
    <n v="0"/>
    <n v="5.3600000000000002E-3"/>
    <n v="5.9000000000000003E-4"/>
    <n v="1.1310000000000001E-2"/>
    <n v="3.4389999999999997E-2"/>
  </r>
  <r>
    <x v="4"/>
    <x v="25"/>
    <x v="8"/>
    <x v="6"/>
    <n v="0.77"/>
    <n v="332"/>
    <n v="16.600010000000001"/>
    <n v="6.1700000000000001E-3"/>
    <n v="0"/>
    <n v="1.3699999999999999E-3"/>
    <n v="3.4399999999999999E-3"/>
    <n v="1.8689999999999998E-2"/>
    <n v="3.0859999999999999E-2"/>
  </r>
  <r>
    <x v="4"/>
    <x v="25"/>
    <x v="8"/>
    <x v="7"/>
    <n v="0"/>
    <n v="340"/>
    <n v="0"/>
    <n v="0"/>
    <n v="0"/>
    <n v="0"/>
    <n v="0"/>
    <n v="0"/>
    <n v="0"/>
  </r>
  <r>
    <x v="4"/>
    <x v="25"/>
    <x v="8"/>
    <x v="8"/>
    <n v="0.33"/>
    <n v="340"/>
    <n v="10.199999999999999"/>
    <n v="2.7100000000000002E-3"/>
    <n v="2.0000000000000002E-5"/>
    <n v="1.09E-3"/>
    <n v="1.5299999999999999E-3"/>
    <n v="8.2000000000000007E-3"/>
    <n v="1.8960000000000001E-2"/>
  </r>
  <r>
    <x v="4"/>
    <x v="25"/>
    <x v="8"/>
    <x v="9"/>
    <n v="0"/>
    <n v="340"/>
    <n v="0"/>
    <n v="0"/>
    <n v="0"/>
    <n v="0"/>
    <n v="0"/>
    <n v="0"/>
    <n v="0"/>
  </r>
  <r>
    <x v="4"/>
    <x v="25"/>
    <x v="8"/>
    <x v="10"/>
    <n v="1.45"/>
    <n v="340"/>
    <n v="0"/>
    <n v="1.2019999999999999E-2"/>
    <n v="6.3899999999999998E-3"/>
    <n v="1.8000000000000001E-4"/>
    <n v="9.5E-4"/>
    <n v="3.635E-2"/>
    <n v="0"/>
  </r>
  <r>
    <x v="4"/>
    <x v="26"/>
    <x v="0"/>
    <x v="0"/>
    <n v="0"/>
    <n v="340"/>
    <n v="0"/>
    <n v="0"/>
    <n v="0"/>
    <n v="0"/>
    <n v="0"/>
    <n v="0"/>
    <n v="0"/>
  </r>
  <r>
    <x v="4"/>
    <x v="26"/>
    <x v="0"/>
    <x v="1"/>
    <n v="13.69"/>
    <n v="340"/>
    <n v="0"/>
    <n v="0.11354"/>
    <n v="5.636E-2"/>
    <n v="8.3899999999999999E-3"/>
    <n v="1.3849999999999999E-2"/>
    <n v="0.34305999999999998"/>
    <n v="0"/>
  </r>
  <r>
    <x v="4"/>
    <x v="26"/>
    <x v="0"/>
    <x v="2"/>
    <n v="0"/>
    <n v="340"/>
    <n v="0"/>
    <n v="0"/>
    <n v="0"/>
    <n v="0"/>
    <n v="0"/>
    <n v="0"/>
    <n v="0"/>
  </r>
  <r>
    <x v="4"/>
    <x v="26"/>
    <x v="0"/>
    <x v="3"/>
    <n v="0"/>
    <n v="340"/>
    <n v="0"/>
    <n v="0"/>
    <n v="0"/>
    <n v="0"/>
    <n v="0"/>
    <n v="0"/>
    <n v="0"/>
  </r>
  <r>
    <x v="4"/>
    <x v="26"/>
    <x v="0"/>
    <x v="4"/>
    <n v="11.33"/>
    <n v="340"/>
    <n v="0"/>
    <n v="9.3149999999999997E-2"/>
    <n v="0"/>
    <n v="1.9189999999999999E-2"/>
    <n v="6.3619999999999996E-2"/>
    <n v="0.28101999999999999"/>
    <n v="0"/>
  </r>
  <r>
    <x v="4"/>
    <x v="26"/>
    <x v="0"/>
    <x v="5"/>
    <n v="0"/>
    <n v="340"/>
    <n v="0"/>
    <n v="0"/>
    <n v="0"/>
    <n v="0"/>
    <n v="0"/>
    <n v="0"/>
    <n v="0"/>
  </r>
  <r>
    <x v="4"/>
    <x v="26"/>
    <x v="0"/>
    <x v="6"/>
    <n v="0"/>
    <n v="340"/>
    <n v="0"/>
    <n v="0"/>
    <n v="0"/>
    <n v="0"/>
    <n v="0"/>
    <n v="0"/>
    <n v="0"/>
  </r>
  <r>
    <x v="4"/>
    <x v="26"/>
    <x v="0"/>
    <x v="7"/>
    <n v="0"/>
    <n v="340"/>
    <n v="0"/>
    <n v="0"/>
    <n v="0"/>
    <n v="0"/>
    <n v="0"/>
    <n v="0"/>
    <n v="0"/>
  </r>
  <r>
    <x v="4"/>
    <x v="26"/>
    <x v="0"/>
    <x v="8"/>
    <n v="0"/>
    <n v="340"/>
    <n v="0"/>
    <n v="0"/>
    <n v="0"/>
    <n v="0"/>
    <n v="0"/>
    <n v="0"/>
    <n v="0"/>
  </r>
  <r>
    <x v="4"/>
    <x v="26"/>
    <x v="0"/>
    <x v="9"/>
    <n v="0"/>
    <n v="340"/>
    <n v="0"/>
    <n v="0"/>
    <n v="0"/>
    <n v="0"/>
    <n v="0"/>
    <n v="0"/>
    <n v="0"/>
  </r>
  <r>
    <x v="4"/>
    <x v="26"/>
    <x v="0"/>
    <x v="10"/>
    <n v="9.11"/>
    <n v="340"/>
    <n v="0"/>
    <n v="7.4319999999999997E-2"/>
    <n v="4.4310000000000002E-2"/>
    <n v="6.0999999999999997E-4"/>
    <n v="1.289E-2"/>
    <n v="0.22367000000000001"/>
    <n v="0"/>
  </r>
  <r>
    <x v="4"/>
    <x v="26"/>
    <x v="1"/>
    <x v="0"/>
    <n v="0.14000000000000001"/>
    <n v="340"/>
    <n v="10.199999999999999"/>
    <n v="1.1800000000000001E-3"/>
    <n v="0"/>
    <n v="8.0000000000000007E-5"/>
    <n v="1.58E-3"/>
    <n v="3.5799999999999998E-3"/>
    <n v="1.8880000000000001E-2"/>
  </r>
  <r>
    <x v="4"/>
    <x v="26"/>
    <x v="1"/>
    <x v="1"/>
    <n v="4.83"/>
    <n v="338"/>
    <n v="47.319949999999999"/>
    <n v="3.9660000000000001E-2"/>
    <n v="1.525E-2"/>
    <n v="4.8799999999999998E-3"/>
    <n v="2.9020000000000001E-2"/>
    <n v="0.11975"/>
    <n v="8.7590000000000001E-2"/>
  </r>
  <r>
    <x v="4"/>
    <x v="26"/>
    <x v="1"/>
    <x v="2"/>
    <n v="0.48"/>
    <n v="300"/>
    <n v="27"/>
    <n v="3.5699999999999998E-3"/>
    <n v="0"/>
    <n v="2.2000000000000001E-4"/>
    <n v="3.0999999999999999E-3"/>
    <n v="1.0829999999999999E-2"/>
    <n v="4.9979999999999997E-2"/>
  </r>
  <r>
    <x v="4"/>
    <x v="26"/>
    <x v="1"/>
    <x v="3"/>
    <n v="0"/>
    <n v="340"/>
    <n v="0"/>
    <n v="0"/>
    <n v="0"/>
    <n v="0"/>
    <n v="0"/>
    <n v="0"/>
    <n v="0"/>
  </r>
  <r>
    <x v="4"/>
    <x v="26"/>
    <x v="1"/>
    <x v="4"/>
    <n v="3.11"/>
    <n v="327.69"/>
    <n v="42.599980000000002"/>
    <n v="2.5760000000000002E-2"/>
    <n v="3.2000000000000003E-4"/>
    <n v="2.9950000000000001E-2"/>
    <n v="1.048E-2"/>
    <n v="7.7909999999999993E-2"/>
    <n v="7.8850000000000003E-2"/>
  </r>
  <r>
    <x v="4"/>
    <x v="26"/>
    <x v="1"/>
    <x v="5"/>
    <n v="19.149999999999999"/>
    <n v="340"/>
    <n v="37.399900000000002"/>
    <n v="0.15962999999999999"/>
    <n v="6.0589999999999998E-2"/>
    <n v="8.6239999999999997E-2"/>
    <n v="2.9219999999999999E-2"/>
    <n v="0.48211999999999999"/>
    <n v="6.923E-2"/>
  </r>
  <r>
    <x v="4"/>
    <x v="26"/>
    <x v="1"/>
    <x v="6"/>
    <n v="1.78"/>
    <n v="338.57"/>
    <n v="94.799989999999994"/>
    <n v="1.4959999999999999E-2"/>
    <n v="0"/>
    <n v="6.0299999999999998E-3"/>
    <n v="1.4069999999999999E-2"/>
    <n v="4.5330000000000002E-2"/>
    <n v="0.17546999999999999"/>
  </r>
  <r>
    <x v="4"/>
    <x v="26"/>
    <x v="1"/>
    <x v="7"/>
    <n v="0"/>
    <n v="340"/>
    <n v="0"/>
    <n v="0"/>
    <n v="0"/>
    <n v="0"/>
    <n v="0"/>
    <n v="0"/>
    <n v="0"/>
  </r>
  <r>
    <x v="4"/>
    <x v="26"/>
    <x v="1"/>
    <x v="8"/>
    <n v="9.58"/>
    <n v="306.95999999999998"/>
    <n v="141.19995"/>
    <n v="7.8320000000000001E-2"/>
    <n v="2.879E-2"/>
    <n v="3.7220000000000003E-2"/>
    <n v="2.4170000000000001E-2"/>
    <n v="0.23710000000000001"/>
    <n v="0.26135999999999998"/>
  </r>
  <r>
    <x v="4"/>
    <x v="26"/>
    <x v="1"/>
    <x v="9"/>
    <n v="0.01"/>
    <n v="300"/>
    <n v="3"/>
    <n v="6.9999999999999994E-5"/>
    <n v="1.0000000000000001E-5"/>
    <n v="0"/>
    <n v="9.0000000000000006E-5"/>
    <n v="2.3000000000000001E-4"/>
    <n v="5.5500000000000002E-3"/>
  </r>
  <r>
    <x v="4"/>
    <x v="26"/>
    <x v="1"/>
    <x v="10"/>
    <n v="0.88"/>
    <n v="340"/>
    <n v="3.3999899999999998"/>
    <n v="7.3200000000000001E-3"/>
    <n v="3.62E-3"/>
    <n v="2.7E-4"/>
    <n v="2.1800000000000001E-3"/>
    <n v="2.2110000000000001E-2"/>
    <n v="6.2899999999999996E-3"/>
  </r>
  <r>
    <x v="4"/>
    <x v="26"/>
    <x v="2"/>
    <x v="0"/>
    <n v="0"/>
    <n v="340"/>
    <n v="0"/>
    <n v="0"/>
    <n v="0"/>
    <n v="0"/>
    <n v="0"/>
    <n v="0"/>
    <n v="0"/>
  </r>
  <r>
    <x v="4"/>
    <x v="26"/>
    <x v="2"/>
    <x v="1"/>
    <n v="0.54"/>
    <n v="330"/>
    <n v="6.6000100000000002"/>
    <n v="4.3200000000000001E-3"/>
    <n v="1.3600000000000001E-3"/>
    <n v="6.8000000000000005E-4"/>
    <n v="3.8999999999999998E-3"/>
    <n v="1.2999999999999999E-2"/>
    <n v="1.222E-2"/>
  </r>
  <r>
    <x v="4"/>
    <x v="26"/>
    <x v="2"/>
    <x v="2"/>
    <n v="0"/>
    <n v="340"/>
    <n v="0"/>
    <n v="0"/>
    <n v="0"/>
    <n v="0"/>
    <n v="0"/>
    <n v="0"/>
    <n v="0"/>
  </r>
  <r>
    <x v="4"/>
    <x v="26"/>
    <x v="2"/>
    <x v="3"/>
    <n v="0"/>
    <n v="340"/>
    <n v="0"/>
    <n v="0"/>
    <n v="0"/>
    <n v="0"/>
    <n v="0"/>
    <n v="0"/>
    <n v="0"/>
  </r>
  <r>
    <x v="4"/>
    <x v="26"/>
    <x v="2"/>
    <x v="4"/>
    <n v="0.05"/>
    <n v="340"/>
    <n v="0"/>
    <n v="4.2999999999999999E-4"/>
    <n v="0"/>
    <n v="6.8000000000000005E-4"/>
    <n v="0"/>
    <n v="1.2999999999999999E-3"/>
    <n v="0"/>
  </r>
  <r>
    <x v="4"/>
    <x v="26"/>
    <x v="2"/>
    <x v="5"/>
    <n v="0"/>
    <n v="340"/>
    <n v="0"/>
    <n v="0"/>
    <n v="0"/>
    <n v="0"/>
    <n v="0"/>
    <n v="0"/>
    <n v="0"/>
  </r>
  <r>
    <x v="4"/>
    <x v="26"/>
    <x v="2"/>
    <x v="6"/>
    <n v="0.05"/>
    <n v="340"/>
    <n v="0"/>
    <n v="3.8999999999999999E-4"/>
    <n v="4.0000000000000003E-5"/>
    <n v="2.0000000000000002E-5"/>
    <n v="2.7E-4"/>
    <n v="1.1800000000000001E-3"/>
    <n v="0"/>
  </r>
  <r>
    <x v="4"/>
    <x v="26"/>
    <x v="2"/>
    <x v="7"/>
    <n v="0"/>
    <n v="340"/>
    <n v="0"/>
    <n v="0"/>
    <n v="0"/>
    <n v="0"/>
    <n v="0"/>
    <n v="0"/>
    <n v="0"/>
  </r>
  <r>
    <x v="4"/>
    <x v="26"/>
    <x v="2"/>
    <x v="8"/>
    <n v="0.02"/>
    <n v="340"/>
    <n v="3.4"/>
    <n v="1.7000000000000001E-4"/>
    <n v="0"/>
    <n v="2.0000000000000002E-5"/>
    <n v="2.2000000000000001E-4"/>
    <n v="5.1000000000000004E-4"/>
    <n v="6.2899999999999996E-3"/>
  </r>
  <r>
    <x v="4"/>
    <x v="26"/>
    <x v="2"/>
    <x v="9"/>
    <n v="0"/>
    <n v="340"/>
    <n v="0"/>
    <n v="0"/>
    <n v="0"/>
    <n v="0"/>
    <n v="0"/>
    <n v="0"/>
    <n v="0"/>
  </r>
  <r>
    <x v="4"/>
    <x v="26"/>
    <x v="2"/>
    <x v="10"/>
    <n v="0.88"/>
    <n v="340"/>
    <n v="0"/>
    <n v="7.2899999999999996E-3"/>
    <n v="3.6600000000000001E-3"/>
    <n v="2.0000000000000001E-4"/>
    <n v="1.6999999999999999E-3"/>
    <n v="2.205E-2"/>
    <n v="0"/>
  </r>
  <r>
    <x v="4"/>
    <x v="26"/>
    <x v="3"/>
    <x v="0"/>
    <n v="0"/>
    <n v="340"/>
    <n v="0"/>
    <n v="0"/>
    <n v="0"/>
    <n v="0"/>
    <n v="0"/>
    <n v="0"/>
    <n v="0"/>
  </r>
  <r>
    <x v="4"/>
    <x v="26"/>
    <x v="3"/>
    <x v="1"/>
    <n v="3.48"/>
    <n v="340"/>
    <n v="0"/>
    <n v="2.8830000000000001E-2"/>
    <n v="1.481E-2"/>
    <n v="1.17E-3"/>
    <n v="1.068E-2"/>
    <n v="8.7069999999999995E-2"/>
    <n v="0"/>
  </r>
  <r>
    <x v="4"/>
    <x v="26"/>
    <x v="3"/>
    <x v="2"/>
    <n v="0"/>
    <n v="340"/>
    <n v="0"/>
    <n v="0"/>
    <n v="0"/>
    <n v="0"/>
    <n v="0"/>
    <n v="0"/>
    <n v="0"/>
  </r>
  <r>
    <x v="4"/>
    <x v="26"/>
    <x v="3"/>
    <x v="3"/>
    <n v="0"/>
    <n v="340"/>
    <n v="0"/>
    <n v="0"/>
    <n v="0"/>
    <n v="0"/>
    <n v="0"/>
    <n v="0"/>
    <n v="0"/>
  </r>
  <r>
    <x v="4"/>
    <x v="26"/>
    <x v="3"/>
    <x v="4"/>
    <n v="0.17"/>
    <n v="340"/>
    <n v="0"/>
    <n v="1.25E-3"/>
    <n v="-2.0000000000000002E-5"/>
    <n v="8.5999999999999998E-4"/>
    <n v="9.8999999999999999E-4"/>
    <n v="3.6900000000000001E-3"/>
    <n v="0"/>
  </r>
  <r>
    <x v="4"/>
    <x v="26"/>
    <x v="3"/>
    <x v="5"/>
    <n v="0"/>
    <n v="340"/>
    <n v="0"/>
    <n v="0"/>
    <n v="0"/>
    <n v="0"/>
    <n v="0"/>
    <n v="0"/>
    <n v="0"/>
  </r>
  <r>
    <x v="4"/>
    <x v="26"/>
    <x v="3"/>
    <x v="6"/>
    <n v="0.24"/>
    <n v="340"/>
    <n v="0"/>
    <n v="1.9400000000000001E-3"/>
    <n v="4.0000000000000003E-5"/>
    <n v="1.1E-4"/>
    <n v="1.6100000000000001E-3"/>
    <n v="5.8599999999999998E-3"/>
    <n v="0"/>
  </r>
  <r>
    <x v="4"/>
    <x v="26"/>
    <x v="3"/>
    <x v="7"/>
    <n v="0"/>
    <n v="340"/>
    <n v="0"/>
    <n v="0"/>
    <n v="0"/>
    <n v="0"/>
    <n v="0"/>
    <n v="0"/>
    <n v="0"/>
  </r>
  <r>
    <x v="4"/>
    <x v="26"/>
    <x v="3"/>
    <x v="8"/>
    <n v="0.01"/>
    <n v="340"/>
    <n v="0"/>
    <n v="8.0000000000000007E-5"/>
    <n v="6.0000000000000002E-5"/>
    <n v="0"/>
    <n v="1.0000000000000001E-5"/>
    <n v="2.4000000000000001E-4"/>
    <n v="0"/>
  </r>
  <r>
    <x v="4"/>
    <x v="26"/>
    <x v="3"/>
    <x v="9"/>
    <n v="0"/>
    <n v="340"/>
    <n v="0"/>
    <n v="0"/>
    <n v="0"/>
    <n v="0"/>
    <n v="0"/>
    <n v="0"/>
    <n v="0"/>
  </r>
  <r>
    <x v="4"/>
    <x v="26"/>
    <x v="3"/>
    <x v="10"/>
    <n v="0.01"/>
    <n v="340"/>
    <n v="0"/>
    <n v="1E-4"/>
    <n v="8.0000000000000007E-5"/>
    <n v="0"/>
    <n v="1.0000000000000001E-5"/>
    <n v="2.9999999999999997E-4"/>
    <n v="0"/>
  </r>
  <r>
    <x v="4"/>
    <x v="26"/>
    <x v="4"/>
    <x v="0"/>
    <n v="0.43"/>
    <n v="340"/>
    <n v="0"/>
    <n v="3.5799999999999998E-3"/>
    <n v="1.9300000000000001E-3"/>
    <n v="9.0000000000000006E-5"/>
    <n v="8.8999999999999995E-4"/>
    <n v="1.0829999999999999E-2"/>
    <n v="0"/>
  </r>
  <r>
    <x v="4"/>
    <x v="26"/>
    <x v="4"/>
    <x v="1"/>
    <n v="0.18"/>
    <n v="340"/>
    <n v="0"/>
    <n v="1.49E-3"/>
    <n v="7.6000000000000004E-4"/>
    <n v="1E-4"/>
    <n v="1E-4"/>
    <n v="4.4900000000000001E-3"/>
    <n v="0"/>
  </r>
  <r>
    <x v="4"/>
    <x v="26"/>
    <x v="4"/>
    <x v="2"/>
    <n v="0"/>
    <n v="340"/>
    <n v="0"/>
    <n v="0"/>
    <n v="0"/>
    <n v="0"/>
    <n v="0"/>
    <n v="0"/>
    <n v="0"/>
  </r>
  <r>
    <x v="4"/>
    <x v="26"/>
    <x v="4"/>
    <x v="3"/>
    <n v="0"/>
    <n v="340"/>
    <n v="0"/>
    <n v="0"/>
    <n v="0"/>
    <n v="0"/>
    <n v="0"/>
    <n v="0"/>
    <n v="0"/>
  </r>
  <r>
    <x v="4"/>
    <x v="26"/>
    <x v="4"/>
    <x v="4"/>
    <n v="0.05"/>
    <n v="340"/>
    <n v="0"/>
    <n v="4.0000000000000002E-4"/>
    <n v="2.0000000000000002E-5"/>
    <n v="4.8000000000000001E-4"/>
    <n v="6.0000000000000002E-5"/>
    <n v="1.1999999999999999E-3"/>
    <n v="0"/>
  </r>
  <r>
    <x v="4"/>
    <x v="26"/>
    <x v="4"/>
    <x v="5"/>
    <n v="0"/>
    <n v="340"/>
    <n v="0"/>
    <n v="0"/>
    <n v="0"/>
    <n v="0"/>
    <n v="0"/>
    <n v="0"/>
    <n v="0"/>
  </r>
  <r>
    <x v="4"/>
    <x v="26"/>
    <x v="4"/>
    <x v="6"/>
    <n v="17.920000000000002"/>
    <n v="340"/>
    <n v="0"/>
    <n v="0.14953"/>
    <n v="8.0999999999999996E-3"/>
    <n v="1.5299999999999999E-3"/>
    <n v="2.358E-2"/>
    <n v="0.45235999999999998"/>
    <n v="0"/>
  </r>
  <r>
    <x v="4"/>
    <x v="26"/>
    <x v="4"/>
    <x v="7"/>
    <n v="0"/>
    <n v="340"/>
    <n v="0"/>
    <n v="0"/>
    <n v="0"/>
    <n v="0"/>
    <n v="0"/>
    <n v="0"/>
    <n v="0"/>
  </r>
  <r>
    <x v="4"/>
    <x v="26"/>
    <x v="4"/>
    <x v="8"/>
    <n v="0.06"/>
    <n v="340"/>
    <n v="0"/>
    <n v="4.8000000000000001E-4"/>
    <n v="2.5000000000000001E-4"/>
    <n v="6.9999999999999994E-5"/>
    <n v="5.0000000000000002E-5"/>
    <n v="1.4499999999999999E-3"/>
    <n v="0"/>
  </r>
  <r>
    <x v="4"/>
    <x v="26"/>
    <x v="4"/>
    <x v="9"/>
    <n v="0"/>
    <n v="340"/>
    <n v="0"/>
    <n v="0"/>
    <n v="0"/>
    <n v="0"/>
    <n v="0"/>
    <n v="0"/>
    <n v="0"/>
  </r>
  <r>
    <x v="4"/>
    <x v="26"/>
    <x v="4"/>
    <x v="10"/>
    <n v="0.31"/>
    <n v="340"/>
    <n v="0"/>
    <n v="2.5699999999999998E-3"/>
    <n v="1.1100000000000001E-3"/>
    <n v="4.0000000000000003E-5"/>
    <n v="3.1E-4"/>
    <n v="7.77E-3"/>
    <n v="0"/>
  </r>
  <r>
    <x v="4"/>
    <x v="26"/>
    <x v="5"/>
    <x v="0"/>
    <n v="0"/>
    <n v="340"/>
    <n v="0"/>
    <n v="0"/>
    <n v="0"/>
    <n v="0"/>
    <n v="0"/>
    <n v="0"/>
    <n v="0"/>
  </r>
  <r>
    <x v="4"/>
    <x v="26"/>
    <x v="5"/>
    <x v="1"/>
    <n v="0.01"/>
    <n v="340"/>
    <n v="0"/>
    <n v="6.9999999999999994E-5"/>
    <n v="3.0000000000000001E-5"/>
    <n v="0"/>
    <n v="1.0000000000000001E-5"/>
    <n v="2.0000000000000001E-4"/>
    <n v="0"/>
  </r>
  <r>
    <x v="4"/>
    <x v="26"/>
    <x v="5"/>
    <x v="2"/>
    <n v="0"/>
    <n v="340"/>
    <n v="0"/>
    <n v="0"/>
    <n v="0"/>
    <n v="0"/>
    <n v="0"/>
    <n v="0"/>
    <n v="0"/>
  </r>
  <r>
    <x v="4"/>
    <x v="26"/>
    <x v="5"/>
    <x v="3"/>
    <n v="0"/>
    <n v="340"/>
    <n v="0"/>
    <n v="0"/>
    <n v="0"/>
    <n v="0"/>
    <n v="0"/>
    <n v="0"/>
    <n v="0"/>
  </r>
  <r>
    <x v="4"/>
    <x v="26"/>
    <x v="5"/>
    <x v="4"/>
    <n v="0"/>
    <n v="340"/>
    <n v="0"/>
    <n v="0"/>
    <n v="0"/>
    <n v="0"/>
    <n v="0"/>
    <n v="0"/>
    <n v="0"/>
  </r>
  <r>
    <x v="4"/>
    <x v="26"/>
    <x v="5"/>
    <x v="5"/>
    <n v="0"/>
    <n v="340"/>
    <n v="0"/>
    <n v="0"/>
    <n v="0"/>
    <n v="0"/>
    <n v="0"/>
    <n v="0"/>
    <n v="0"/>
  </r>
  <r>
    <x v="4"/>
    <x v="26"/>
    <x v="5"/>
    <x v="6"/>
    <n v="0"/>
    <n v="340"/>
    <n v="0"/>
    <n v="0"/>
    <n v="0"/>
    <n v="0"/>
    <n v="0"/>
    <n v="0"/>
    <n v="0"/>
  </r>
  <r>
    <x v="4"/>
    <x v="26"/>
    <x v="5"/>
    <x v="7"/>
    <n v="0"/>
    <n v="340"/>
    <n v="0"/>
    <n v="0"/>
    <n v="0"/>
    <n v="0"/>
    <n v="0"/>
    <n v="0"/>
    <n v="0"/>
  </r>
  <r>
    <x v="4"/>
    <x v="26"/>
    <x v="5"/>
    <x v="8"/>
    <n v="0"/>
    <n v="340"/>
    <n v="0"/>
    <n v="0"/>
    <n v="0"/>
    <n v="0"/>
    <n v="0"/>
    <n v="0"/>
    <n v="0"/>
  </r>
  <r>
    <x v="4"/>
    <x v="26"/>
    <x v="5"/>
    <x v="9"/>
    <n v="0"/>
    <n v="340"/>
    <n v="0"/>
    <n v="0"/>
    <n v="0"/>
    <n v="0"/>
    <n v="0"/>
    <n v="0"/>
    <n v="0"/>
  </r>
  <r>
    <x v="4"/>
    <x v="26"/>
    <x v="5"/>
    <x v="10"/>
    <n v="0"/>
    <n v="340"/>
    <n v="0"/>
    <n v="0"/>
    <n v="0"/>
    <n v="0"/>
    <n v="0"/>
    <n v="0"/>
    <n v="0"/>
  </r>
  <r>
    <x v="4"/>
    <x v="26"/>
    <x v="6"/>
    <x v="0"/>
    <n v="0"/>
    <n v="340"/>
    <n v="0"/>
    <n v="0"/>
    <n v="0"/>
    <n v="0"/>
    <n v="0"/>
    <n v="0"/>
    <n v="0"/>
  </r>
  <r>
    <x v="4"/>
    <x v="26"/>
    <x v="6"/>
    <x v="1"/>
    <n v="0.02"/>
    <n v="340"/>
    <n v="0"/>
    <n v="1.9000000000000001E-4"/>
    <n v="1.2E-4"/>
    <n v="1.0000000000000001E-5"/>
    <n v="1.0000000000000001E-5"/>
    <n v="5.5999999999999995E-4"/>
    <n v="0"/>
  </r>
  <r>
    <x v="4"/>
    <x v="26"/>
    <x v="6"/>
    <x v="2"/>
    <n v="0"/>
    <n v="340"/>
    <n v="0"/>
    <n v="0"/>
    <n v="0"/>
    <n v="0"/>
    <n v="0"/>
    <n v="0"/>
    <n v="0"/>
  </r>
  <r>
    <x v="4"/>
    <x v="26"/>
    <x v="6"/>
    <x v="3"/>
    <n v="0"/>
    <n v="340"/>
    <n v="0"/>
    <n v="0"/>
    <n v="0"/>
    <n v="0"/>
    <n v="0"/>
    <n v="0"/>
    <n v="0"/>
  </r>
  <r>
    <x v="4"/>
    <x v="26"/>
    <x v="6"/>
    <x v="4"/>
    <n v="0.06"/>
    <n v="340"/>
    <n v="0"/>
    <n v="5.2999999999999998E-4"/>
    <n v="0"/>
    <n v="5.6999999999999998E-4"/>
    <n v="1.6000000000000001E-4"/>
    <n v="1.6000000000000001E-3"/>
    <n v="0"/>
  </r>
  <r>
    <x v="4"/>
    <x v="26"/>
    <x v="6"/>
    <x v="5"/>
    <n v="0"/>
    <n v="340"/>
    <n v="0"/>
    <n v="0"/>
    <n v="0"/>
    <n v="0"/>
    <n v="0"/>
    <n v="0"/>
    <n v="0"/>
  </r>
  <r>
    <x v="4"/>
    <x v="26"/>
    <x v="6"/>
    <x v="6"/>
    <n v="0.17"/>
    <n v="340"/>
    <n v="0"/>
    <n v="1.3799999999999999E-3"/>
    <n v="0"/>
    <n v="6.0000000000000002E-5"/>
    <n v="5.6999999999999998E-4"/>
    <n v="4.1700000000000001E-3"/>
    <n v="0"/>
  </r>
  <r>
    <x v="4"/>
    <x v="26"/>
    <x v="6"/>
    <x v="7"/>
    <n v="0"/>
    <n v="340"/>
    <n v="0"/>
    <n v="0"/>
    <n v="0"/>
    <n v="0"/>
    <n v="0"/>
    <n v="0"/>
    <n v="0"/>
  </r>
  <r>
    <x v="4"/>
    <x v="26"/>
    <x v="6"/>
    <x v="8"/>
    <n v="0.06"/>
    <n v="340"/>
    <n v="0"/>
    <n v="5.1000000000000004E-4"/>
    <n v="2.7999999999999998E-4"/>
    <n v="5.0000000000000002E-5"/>
    <n v="6.0000000000000002E-5"/>
    <n v="1.5299999999999999E-3"/>
    <n v="0"/>
  </r>
  <r>
    <x v="4"/>
    <x v="26"/>
    <x v="6"/>
    <x v="9"/>
    <n v="0"/>
    <n v="340"/>
    <n v="0"/>
    <n v="0"/>
    <n v="0"/>
    <n v="0"/>
    <n v="0"/>
    <n v="0"/>
    <n v="0"/>
  </r>
  <r>
    <x v="4"/>
    <x v="26"/>
    <x v="6"/>
    <x v="10"/>
    <n v="0"/>
    <n v="340"/>
    <n v="0"/>
    <n v="0"/>
    <n v="0"/>
    <n v="0"/>
    <n v="0"/>
    <n v="0"/>
    <n v="0"/>
  </r>
  <r>
    <x v="4"/>
    <x v="26"/>
    <x v="7"/>
    <x v="0"/>
    <n v="0"/>
    <n v="340"/>
    <n v="0"/>
    <n v="0"/>
    <n v="0"/>
    <n v="0"/>
    <n v="0"/>
    <n v="0"/>
    <n v="0"/>
  </r>
  <r>
    <x v="4"/>
    <x v="26"/>
    <x v="7"/>
    <x v="1"/>
    <n v="0"/>
    <n v="340"/>
    <n v="0"/>
    <n v="1.0000000000000001E-5"/>
    <n v="0"/>
    <n v="0"/>
    <n v="0"/>
    <n v="2.0000000000000002E-5"/>
    <n v="0"/>
  </r>
  <r>
    <x v="4"/>
    <x v="26"/>
    <x v="7"/>
    <x v="2"/>
    <n v="0"/>
    <n v="340"/>
    <n v="0"/>
    <n v="0"/>
    <n v="0"/>
    <n v="0"/>
    <n v="0"/>
    <n v="0"/>
    <n v="0"/>
  </r>
  <r>
    <x v="4"/>
    <x v="26"/>
    <x v="7"/>
    <x v="3"/>
    <n v="0"/>
    <n v="340"/>
    <n v="0"/>
    <n v="0"/>
    <n v="0"/>
    <n v="0"/>
    <n v="0"/>
    <n v="0"/>
    <n v="0"/>
  </r>
  <r>
    <x v="4"/>
    <x v="26"/>
    <x v="7"/>
    <x v="4"/>
    <n v="0"/>
    <n v="340"/>
    <n v="0"/>
    <n v="0"/>
    <n v="0"/>
    <n v="0"/>
    <n v="0"/>
    <n v="0"/>
    <n v="0"/>
  </r>
  <r>
    <x v="4"/>
    <x v="26"/>
    <x v="7"/>
    <x v="5"/>
    <n v="0"/>
    <n v="340"/>
    <n v="0"/>
    <n v="0"/>
    <n v="0"/>
    <n v="0"/>
    <n v="0"/>
    <n v="0"/>
    <n v="0"/>
  </r>
  <r>
    <x v="4"/>
    <x v="26"/>
    <x v="7"/>
    <x v="6"/>
    <n v="0.01"/>
    <n v="340"/>
    <n v="0"/>
    <n v="6.9999999999999994E-5"/>
    <n v="1.0000000000000001E-5"/>
    <n v="1.0000000000000001E-5"/>
    <n v="6.0000000000000002E-5"/>
    <n v="2.0000000000000001E-4"/>
    <n v="0"/>
  </r>
  <r>
    <x v="4"/>
    <x v="26"/>
    <x v="7"/>
    <x v="7"/>
    <n v="0"/>
    <n v="340"/>
    <n v="0"/>
    <n v="0"/>
    <n v="0"/>
    <n v="0"/>
    <n v="0"/>
    <n v="0"/>
    <n v="0"/>
  </r>
  <r>
    <x v="4"/>
    <x v="26"/>
    <x v="7"/>
    <x v="8"/>
    <n v="0"/>
    <n v="340"/>
    <n v="0"/>
    <n v="0"/>
    <n v="0"/>
    <n v="0"/>
    <n v="0"/>
    <n v="0"/>
    <n v="0"/>
  </r>
  <r>
    <x v="4"/>
    <x v="26"/>
    <x v="7"/>
    <x v="9"/>
    <n v="0"/>
    <n v="340"/>
    <n v="0"/>
    <n v="0"/>
    <n v="0"/>
    <n v="0"/>
    <n v="0"/>
    <n v="0"/>
    <n v="0"/>
  </r>
  <r>
    <x v="4"/>
    <x v="26"/>
    <x v="7"/>
    <x v="10"/>
    <n v="0"/>
    <n v="340"/>
    <n v="0"/>
    <n v="0"/>
    <n v="0"/>
    <n v="0"/>
    <n v="0"/>
    <n v="0"/>
    <n v="0"/>
  </r>
  <r>
    <x v="4"/>
    <x v="26"/>
    <x v="8"/>
    <x v="0"/>
    <n v="0.16"/>
    <n v="340"/>
    <n v="6.8"/>
    <n v="1.3500000000000001E-3"/>
    <n v="0"/>
    <n v="8.4000000000000003E-4"/>
    <n v="6.4000000000000005E-4"/>
    <n v="4.0899999999999999E-3"/>
    <n v="1.259E-2"/>
  </r>
  <r>
    <x v="4"/>
    <x v="26"/>
    <x v="8"/>
    <x v="1"/>
    <n v="2.36"/>
    <n v="340"/>
    <n v="0"/>
    <n v="1.9560000000000001E-2"/>
    <n v="1.6570000000000001E-2"/>
    <n v="4.2000000000000002E-4"/>
    <n v="1.49E-3"/>
    <n v="5.9180000000000003E-2"/>
    <n v="0"/>
  </r>
  <r>
    <x v="4"/>
    <x v="26"/>
    <x v="8"/>
    <x v="2"/>
    <n v="0"/>
    <n v="340"/>
    <n v="0"/>
    <n v="0"/>
    <n v="0"/>
    <n v="0"/>
    <n v="0"/>
    <n v="0"/>
    <n v="0"/>
  </r>
  <r>
    <x v="4"/>
    <x v="26"/>
    <x v="8"/>
    <x v="3"/>
    <n v="0"/>
    <n v="340"/>
    <n v="0"/>
    <n v="0"/>
    <n v="0"/>
    <n v="0"/>
    <n v="0"/>
    <n v="0"/>
    <n v="0"/>
  </r>
  <r>
    <x v="4"/>
    <x v="26"/>
    <x v="8"/>
    <x v="4"/>
    <n v="0.89"/>
    <n v="328"/>
    <n v="32.799990000000001"/>
    <n v="7.3200000000000001E-3"/>
    <n v="0"/>
    <n v="8.94E-3"/>
    <n v="1.7899999999999999E-3"/>
    <n v="2.2190000000000001E-2"/>
    <n v="6.071E-2"/>
  </r>
  <r>
    <x v="4"/>
    <x v="26"/>
    <x v="8"/>
    <x v="5"/>
    <n v="0.55000000000000004"/>
    <n v="310.83"/>
    <n v="18.649989999999999"/>
    <n v="4.1999999999999997E-3"/>
    <n v="0"/>
    <n v="6.0099999999999997E-3"/>
    <n v="6.6E-4"/>
    <n v="1.272E-2"/>
    <n v="3.4520000000000002E-2"/>
  </r>
  <r>
    <x v="4"/>
    <x v="26"/>
    <x v="8"/>
    <x v="6"/>
    <n v="0.82"/>
    <n v="340"/>
    <n v="17"/>
    <n v="6.5900000000000004E-3"/>
    <n v="0"/>
    <n v="1.5399999999999999E-3"/>
    <n v="3.8E-3"/>
    <n v="1.9970000000000002E-2"/>
    <n v="3.1469999999999998E-2"/>
  </r>
  <r>
    <x v="4"/>
    <x v="26"/>
    <x v="8"/>
    <x v="7"/>
    <n v="0"/>
    <n v="340"/>
    <n v="0"/>
    <n v="0"/>
    <n v="0"/>
    <n v="0"/>
    <n v="0"/>
    <n v="0"/>
    <n v="0"/>
  </r>
  <r>
    <x v="4"/>
    <x v="26"/>
    <x v="8"/>
    <x v="8"/>
    <n v="0.36"/>
    <n v="340"/>
    <n v="10.199999999999999"/>
    <n v="2.96E-3"/>
    <n v="2.0000000000000002E-5"/>
    <n v="1.2199999999999999E-3"/>
    <n v="1.7099999999999999E-3"/>
    <n v="8.9700000000000005E-3"/>
    <n v="1.8880000000000001E-2"/>
  </r>
  <r>
    <x v="4"/>
    <x v="26"/>
    <x v="8"/>
    <x v="9"/>
    <n v="0"/>
    <n v="340"/>
    <n v="0"/>
    <n v="0"/>
    <n v="0"/>
    <n v="0"/>
    <n v="0"/>
    <n v="0"/>
    <n v="0"/>
  </r>
  <r>
    <x v="4"/>
    <x v="26"/>
    <x v="8"/>
    <x v="10"/>
    <n v="1.45"/>
    <n v="340"/>
    <n v="0"/>
    <n v="1.2019999999999999E-2"/>
    <n v="6.3899999999999998E-3"/>
    <n v="1.8000000000000001E-4"/>
    <n v="9.5E-4"/>
    <n v="3.635E-2"/>
    <n v="0"/>
  </r>
  <r>
    <x v="4"/>
    <x v="27"/>
    <x v="0"/>
    <x v="0"/>
    <n v="0"/>
    <n v="340"/>
    <n v="0"/>
    <n v="0"/>
    <n v="0"/>
    <n v="0"/>
    <n v="0"/>
    <n v="0"/>
    <n v="0"/>
  </r>
  <r>
    <x v="4"/>
    <x v="27"/>
    <x v="0"/>
    <x v="1"/>
    <n v="13.69"/>
    <n v="340"/>
    <n v="0"/>
    <n v="0.11354"/>
    <n v="5.636E-2"/>
    <n v="8.3899999999999999E-3"/>
    <n v="1.3849999999999999E-2"/>
    <n v="0.34305999999999998"/>
    <n v="0"/>
  </r>
  <r>
    <x v="4"/>
    <x v="27"/>
    <x v="0"/>
    <x v="2"/>
    <n v="0"/>
    <n v="340"/>
    <n v="0"/>
    <n v="0"/>
    <n v="0"/>
    <n v="0"/>
    <n v="0"/>
    <n v="0"/>
    <n v="0"/>
  </r>
  <r>
    <x v="4"/>
    <x v="27"/>
    <x v="0"/>
    <x v="3"/>
    <n v="0"/>
    <n v="340"/>
    <n v="0"/>
    <n v="0"/>
    <n v="0"/>
    <n v="0"/>
    <n v="0"/>
    <n v="0"/>
    <n v="0"/>
  </r>
  <r>
    <x v="4"/>
    <x v="27"/>
    <x v="0"/>
    <x v="4"/>
    <n v="11.33"/>
    <n v="340"/>
    <n v="0"/>
    <n v="9.3149999999999997E-2"/>
    <n v="0"/>
    <n v="1.9189999999999999E-2"/>
    <n v="6.3619999999999996E-2"/>
    <n v="0.28101999999999999"/>
    <n v="0"/>
  </r>
  <r>
    <x v="4"/>
    <x v="27"/>
    <x v="0"/>
    <x v="5"/>
    <n v="0"/>
    <n v="340"/>
    <n v="0"/>
    <n v="0"/>
    <n v="0"/>
    <n v="0"/>
    <n v="0"/>
    <n v="0"/>
    <n v="0"/>
  </r>
  <r>
    <x v="4"/>
    <x v="27"/>
    <x v="0"/>
    <x v="6"/>
    <n v="0"/>
    <n v="340"/>
    <n v="0"/>
    <n v="0"/>
    <n v="0"/>
    <n v="0"/>
    <n v="0"/>
    <n v="0"/>
    <n v="0"/>
  </r>
  <r>
    <x v="4"/>
    <x v="27"/>
    <x v="0"/>
    <x v="7"/>
    <n v="0"/>
    <n v="340"/>
    <n v="0"/>
    <n v="0"/>
    <n v="0"/>
    <n v="0"/>
    <n v="0"/>
    <n v="0"/>
    <n v="0"/>
  </r>
  <r>
    <x v="4"/>
    <x v="27"/>
    <x v="0"/>
    <x v="8"/>
    <n v="0"/>
    <n v="340"/>
    <n v="0"/>
    <n v="0"/>
    <n v="0"/>
    <n v="0"/>
    <n v="0"/>
    <n v="0"/>
    <n v="0"/>
  </r>
  <r>
    <x v="4"/>
    <x v="27"/>
    <x v="0"/>
    <x v="9"/>
    <n v="0"/>
    <n v="340"/>
    <n v="0"/>
    <n v="0"/>
    <n v="0"/>
    <n v="0"/>
    <n v="0"/>
    <n v="0"/>
    <n v="0"/>
  </r>
  <r>
    <x v="4"/>
    <x v="27"/>
    <x v="0"/>
    <x v="10"/>
    <n v="9.11"/>
    <n v="340"/>
    <n v="0"/>
    <n v="7.4319999999999997E-2"/>
    <n v="4.4310000000000002E-2"/>
    <n v="6.0999999999999997E-4"/>
    <n v="1.289E-2"/>
    <n v="0.22367000000000001"/>
    <n v="0"/>
  </r>
  <r>
    <x v="4"/>
    <x v="27"/>
    <x v="1"/>
    <x v="0"/>
    <n v="0.17"/>
    <n v="340"/>
    <n v="10.199999999999999"/>
    <n v="1.4300000000000001E-3"/>
    <n v="0"/>
    <n v="1E-4"/>
    <n v="1.91E-3"/>
    <n v="4.3499999999999997E-3"/>
    <n v="1.8800000000000001E-2"/>
  </r>
  <r>
    <x v="4"/>
    <x v="27"/>
    <x v="1"/>
    <x v="1"/>
    <n v="4.9800000000000004"/>
    <n v="338"/>
    <n v="50.699950000000001"/>
    <n v="4.0919999999999998E-2"/>
    <n v="1.525E-2"/>
    <n v="5.1599999999999997E-3"/>
    <n v="3.0710000000000001E-2"/>
    <n v="0.12356"/>
    <n v="9.3439999999999995E-2"/>
  </r>
  <r>
    <x v="4"/>
    <x v="27"/>
    <x v="1"/>
    <x v="2"/>
    <n v="0.56999999999999995"/>
    <n v="300"/>
    <n v="27"/>
    <n v="4.2399999999999998E-3"/>
    <n v="0"/>
    <n v="2.5999999999999998E-4"/>
    <n v="3.6800000000000001E-3"/>
    <n v="1.286E-2"/>
    <n v="4.9759999999999999E-2"/>
  </r>
  <r>
    <x v="4"/>
    <x v="27"/>
    <x v="1"/>
    <x v="3"/>
    <n v="0"/>
    <n v="340"/>
    <n v="0"/>
    <n v="0"/>
    <n v="0"/>
    <n v="0"/>
    <n v="0"/>
    <n v="0"/>
    <n v="0"/>
  </r>
  <r>
    <x v="4"/>
    <x v="27"/>
    <x v="1"/>
    <x v="4"/>
    <n v="3.25"/>
    <n v="328.57"/>
    <n v="46"/>
    <n v="2.69E-2"/>
    <n v="3.2000000000000003E-4"/>
    <n v="3.0980000000000001E-2"/>
    <n v="1.124E-2"/>
    <n v="8.1369999999999998E-2"/>
    <n v="8.4779999999999994E-2"/>
  </r>
  <r>
    <x v="4"/>
    <x v="27"/>
    <x v="1"/>
    <x v="5"/>
    <n v="19.28"/>
    <n v="340"/>
    <n v="44.200200000000002"/>
    <n v="0.16073000000000001"/>
    <n v="6.0589999999999998E-2"/>
    <n v="8.7470000000000006E-2"/>
    <n v="2.9590000000000002E-2"/>
    <n v="0.48544999999999999"/>
    <n v="8.1460000000000005E-2"/>
  </r>
  <r>
    <x v="4"/>
    <x v="27"/>
    <x v="1"/>
    <x v="6"/>
    <n v="2.06"/>
    <n v="340"/>
    <n v="95.200010000000006"/>
    <n v="1.7319999999999999E-2"/>
    <n v="0"/>
    <n v="6.9699999999999996E-3"/>
    <n v="1.6299999999999999E-2"/>
    <n v="5.2490000000000002E-2"/>
    <n v="0.17544999999999999"/>
  </r>
  <r>
    <x v="4"/>
    <x v="27"/>
    <x v="1"/>
    <x v="7"/>
    <n v="0"/>
    <n v="340"/>
    <n v="0"/>
    <n v="0"/>
    <n v="0"/>
    <n v="0"/>
    <n v="0"/>
    <n v="0"/>
    <n v="0"/>
  </r>
  <r>
    <x v="4"/>
    <x v="27"/>
    <x v="1"/>
    <x v="8"/>
    <n v="10.08"/>
    <n v="307.2"/>
    <n v="153.6001"/>
    <n v="8.2129999999999995E-2"/>
    <n v="2.8809999999999999E-2"/>
    <n v="3.9669999999999997E-2"/>
    <n v="2.614E-2"/>
    <n v="0.24865000000000001"/>
    <n v="0.28308"/>
  </r>
  <r>
    <x v="4"/>
    <x v="27"/>
    <x v="1"/>
    <x v="9"/>
    <n v="0.02"/>
    <n v="300"/>
    <n v="3"/>
    <n v="1.4999999999999999E-4"/>
    <n v="2.0000000000000002E-5"/>
    <n v="0"/>
    <n v="1.8000000000000001E-4"/>
    <n v="4.4999999999999999E-4"/>
    <n v="5.5300000000000002E-3"/>
  </r>
  <r>
    <x v="4"/>
    <x v="27"/>
    <x v="1"/>
    <x v="10"/>
    <n v="0.89"/>
    <n v="340"/>
    <n v="3.3999899999999998"/>
    <n v="7.4000000000000003E-3"/>
    <n v="3.62E-3"/>
    <n v="2.7999999999999998E-4"/>
    <n v="2.2699999999999999E-3"/>
    <n v="2.2370000000000001E-2"/>
    <n v="6.2700000000000004E-3"/>
  </r>
  <r>
    <x v="4"/>
    <x v="27"/>
    <x v="2"/>
    <x v="0"/>
    <n v="0"/>
    <n v="340"/>
    <n v="0"/>
    <n v="0"/>
    <n v="0"/>
    <n v="0"/>
    <n v="0"/>
    <n v="0"/>
    <n v="0"/>
  </r>
  <r>
    <x v="4"/>
    <x v="27"/>
    <x v="2"/>
    <x v="1"/>
    <n v="0.56999999999999995"/>
    <n v="330"/>
    <n v="9.8999900000000007"/>
    <n v="4.5599999999999998E-3"/>
    <n v="1.3600000000000001E-3"/>
    <n v="7.2999999999999996E-4"/>
    <n v="4.2300000000000003E-3"/>
    <n v="1.374E-2"/>
    <n v="1.8249999999999999E-2"/>
  </r>
  <r>
    <x v="4"/>
    <x v="27"/>
    <x v="2"/>
    <x v="2"/>
    <n v="0"/>
    <n v="340"/>
    <n v="0"/>
    <n v="0"/>
    <n v="0"/>
    <n v="0"/>
    <n v="0"/>
    <n v="0"/>
    <n v="0"/>
  </r>
  <r>
    <x v="4"/>
    <x v="27"/>
    <x v="2"/>
    <x v="3"/>
    <n v="0"/>
    <n v="340"/>
    <n v="0"/>
    <n v="0"/>
    <n v="0"/>
    <n v="0"/>
    <n v="0"/>
    <n v="0"/>
    <n v="0"/>
  </r>
  <r>
    <x v="4"/>
    <x v="27"/>
    <x v="2"/>
    <x v="4"/>
    <n v="0.05"/>
    <n v="340"/>
    <n v="0"/>
    <n v="4.2999999999999999E-4"/>
    <n v="0"/>
    <n v="6.8000000000000005E-4"/>
    <n v="0"/>
    <n v="1.2999999999999999E-3"/>
    <n v="0"/>
  </r>
  <r>
    <x v="4"/>
    <x v="27"/>
    <x v="2"/>
    <x v="5"/>
    <n v="0"/>
    <n v="340"/>
    <n v="0"/>
    <n v="0"/>
    <n v="0"/>
    <n v="0"/>
    <n v="0"/>
    <n v="0"/>
    <n v="0"/>
  </r>
  <r>
    <x v="4"/>
    <x v="27"/>
    <x v="2"/>
    <x v="6"/>
    <n v="0.05"/>
    <n v="340"/>
    <n v="0"/>
    <n v="3.8999999999999999E-4"/>
    <n v="4.0000000000000003E-5"/>
    <n v="2.0000000000000002E-5"/>
    <n v="2.7E-4"/>
    <n v="1.1800000000000001E-3"/>
    <n v="0"/>
  </r>
  <r>
    <x v="4"/>
    <x v="27"/>
    <x v="2"/>
    <x v="7"/>
    <n v="0"/>
    <n v="340"/>
    <n v="0"/>
    <n v="0"/>
    <n v="0"/>
    <n v="0"/>
    <n v="0"/>
    <n v="0"/>
    <n v="0"/>
  </r>
  <r>
    <x v="4"/>
    <x v="27"/>
    <x v="2"/>
    <x v="8"/>
    <n v="0.03"/>
    <n v="340"/>
    <n v="3.4"/>
    <n v="2.5000000000000001E-4"/>
    <n v="0"/>
    <n v="4.0000000000000003E-5"/>
    <n v="3.3E-4"/>
    <n v="7.6999999999999996E-4"/>
    <n v="6.2700000000000004E-3"/>
  </r>
  <r>
    <x v="4"/>
    <x v="27"/>
    <x v="2"/>
    <x v="9"/>
    <n v="0"/>
    <n v="340"/>
    <n v="0"/>
    <n v="0"/>
    <n v="0"/>
    <n v="0"/>
    <n v="0"/>
    <n v="0"/>
    <n v="0"/>
  </r>
  <r>
    <x v="4"/>
    <x v="27"/>
    <x v="2"/>
    <x v="10"/>
    <n v="0.88"/>
    <n v="340"/>
    <n v="0"/>
    <n v="7.2899999999999996E-3"/>
    <n v="3.6600000000000001E-3"/>
    <n v="2.0000000000000001E-4"/>
    <n v="1.6999999999999999E-3"/>
    <n v="2.205E-2"/>
    <n v="0"/>
  </r>
  <r>
    <x v="4"/>
    <x v="27"/>
    <x v="3"/>
    <x v="0"/>
    <n v="0"/>
    <n v="340"/>
    <n v="0"/>
    <n v="0"/>
    <n v="0"/>
    <n v="0"/>
    <n v="0"/>
    <n v="0"/>
    <n v="0"/>
  </r>
  <r>
    <x v="4"/>
    <x v="27"/>
    <x v="3"/>
    <x v="1"/>
    <n v="3.48"/>
    <n v="340"/>
    <n v="0"/>
    <n v="2.8830000000000001E-2"/>
    <n v="1.481E-2"/>
    <n v="1.17E-3"/>
    <n v="1.068E-2"/>
    <n v="8.7069999999999995E-2"/>
    <n v="0"/>
  </r>
  <r>
    <x v="4"/>
    <x v="27"/>
    <x v="3"/>
    <x v="2"/>
    <n v="0"/>
    <n v="340"/>
    <n v="0"/>
    <n v="0"/>
    <n v="0"/>
    <n v="0"/>
    <n v="0"/>
    <n v="0"/>
    <n v="0"/>
  </r>
  <r>
    <x v="4"/>
    <x v="27"/>
    <x v="3"/>
    <x v="3"/>
    <n v="0"/>
    <n v="340"/>
    <n v="0"/>
    <n v="0"/>
    <n v="0"/>
    <n v="0"/>
    <n v="0"/>
    <n v="0"/>
    <n v="0"/>
  </r>
  <r>
    <x v="4"/>
    <x v="27"/>
    <x v="3"/>
    <x v="4"/>
    <n v="0.17"/>
    <n v="340"/>
    <n v="0"/>
    <n v="1.25E-3"/>
    <n v="-2.0000000000000002E-5"/>
    <n v="8.5999999999999998E-4"/>
    <n v="9.8999999999999999E-4"/>
    <n v="3.6900000000000001E-3"/>
    <n v="0"/>
  </r>
  <r>
    <x v="4"/>
    <x v="27"/>
    <x v="3"/>
    <x v="5"/>
    <n v="0"/>
    <n v="340"/>
    <n v="0"/>
    <n v="0"/>
    <n v="0"/>
    <n v="0"/>
    <n v="0"/>
    <n v="0"/>
    <n v="0"/>
  </r>
  <r>
    <x v="4"/>
    <x v="27"/>
    <x v="3"/>
    <x v="6"/>
    <n v="0.24"/>
    <n v="340"/>
    <n v="0"/>
    <n v="1.9400000000000001E-3"/>
    <n v="4.0000000000000003E-5"/>
    <n v="1.1E-4"/>
    <n v="1.6100000000000001E-3"/>
    <n v="5.8599999999999998E-3"/>
    <n v="0"/>
  </r>
  <r>
    <x v="4"/>
    <x v="27"/>
    <x v="3"/>
    <x v="7"/>
    <n v="0"/>
    <n v="340"/>
    <n v="0"/>
    <n v="0"/>
    <n v="0"/>
    <n v="0"/>
    <n v="0"/>
    <n v="0"/>
    <n v="0"/>
  </r>
  <r>
    <x v="4"/>
    <x v="27"/>
    <x v="3"/>
    <x v="8"/>
    <n v="0.01"/>
    <n v="340"/>
    <n v="0"/>
    <n v="8.0000000000000007E-5"/>
    <n v="6.0000000000000002E-5"/>
    <n v="0"/>
    <n v="1.0000000000000001E-5"/>
    <n v="2.4000000000000001E-4"/>
    <n v="0"/>
  </r>
  <r>
    <x v="4"/>
    <x v="27"/>
    <x v="3"/>
    <x v="9"/>
    <n v="0"/>
    <n v="340"/>
    <n v="0"/>
    <n v="0"/>
    <n v="0"/>
    <n v="0"/>
    <n v="0"/>
    <n v="0"/>
    <n v="0"/>
  </r>
  <r>
    <x v="4"/>
    <x v="27"/>
    <x v="3"/>
    <x v="10"/>
    <n v="0.01"/>
    <n v="340"/>
    <n v="0"/>
    <n v="1E-4"/>
    <n v="8.0000000000000007E-5"/>
    <n v="0"/>
    <n v="1.0000000000000001E-5"/>
    <n v="2.9999999999999997E-4"/>
    <n v="0"/>
  </r>
  <r>
    <x v="4"/>
    <x v="27"/>
    <x v="4"/>
    <x v="0"/>
    <n v="0.43"/>
    <n v="340"/>
    <n v="0"/>
    <n v="3.5799999999999998E-3"/>
    <n v="1.9300000000000001E-3"/>
    <n v="9.0000000000000006E-5"/>
    <n v="8.8999999999999995E-4"/>
    <n v="1.0829999999999999E-2"/>
    <n v="0"/>
  </r>
  <r>
    <x v="4"/>
    <x v="27"/>
    <x v="4"/>
    <x v="1"/>
    <n v="0.18"/>
    <n v="340"/>
    <n v="0"/>
    <n v="1.49E-3"/>
    <n v="7.6000000000000004E-4"/>
    <n v="1E-4"/>
    <n v="1E-4"/>
    <n v="4.4900000000000001E-3"/>
    <n v="0"/>
  </r>
  <r>
    <x v="4"/>
    <x v="27"/>
    <x v="4"/>
    <x v="2"/>
    <n v="0"/>
    <n v="340"/>
    <n v="0"/>
    <n v="0"/>
    <n v="0"/>
    <n v="0"/>
    <n v="0"/>
    <n v="0"/>
    <n v="0"/>
  </r>
  <r>
    <x v="4"/>
    <x v="27"/>
    <x v="4"/>
    <x v="3"/>
    <n v="0"/>
    <n v="340"/>
    <n v="0"/>
    <n v="0"/>
    <n v="0"/>
    <n v="0"/>
    <n v="0"/>
    <n v="0"/>
    <n v="0"/>
  </r>
  <r>
    <x v="4"/>
    <x v="27"/>
    <x v="4"/>
    <x v="4"/>
    <n v="0.05"/>
    <n v="340"/>
    <n v="0"/>
    <n v="4.0000000000000002E-4"/>
    <n v="2.0000000000000002E-5"/>
    <n v="4.8000000000000001E-4"/>
    <n v="6.0000000000000002E-5"/>
    <n v="1.1999999999999999E-3"/>
    <n v="0"/>
  </r>
  <r>
    <x v="4"/>
    <x v="27"/>
    <x v="4"/>
    <x v="5"/>
    <n v="0"/>
    <n v="340"/>
    <n v="0"/>
    <n v="0"/>
    <n v="0"/>
    <n v="0"/>
    <n v="0"/>
    <n v="0"/>
    <n v="0"/>
  </r>
  <r>
    <x v="4"/>
    <x v="27"/>
    <x v="4"/>
    <x v="6"/>
    <n v="17.920000000000002"/>
    <n v="340"/>
    <n v="0"/>
    <n v="0.14953"/>
    <n v="8.0999999999999996E-3"/>
    <n v="1.5299999999999999E-3"/>
    <n v="2.358E-2"/>
    <n v="0.45235999999999998"/>
    <n v="0"/>
  </r>
  <r>
    <x v="4"/>
    <x v="27"/>
    <x v="4"/>
    <x v="7"/>
    <n v="0"/>
    <n v="340"/>
    <n v="0"/>
    <n v="0"/>
    <n v="0"/>
    <n v="0"/>
    <n v="0"/>
    <n v="0"/>
    <n v="0"/>
  </r>
  <r>
    <x v="4"/>
    <x v="27"/>
    <x v="4"/>
    <x v="8"/>
    <n v="0.06"/>
    <n v="340"/>
    <n v="0"/>
    <n v="4.8000000000000001E-4"/>
    <n v="2.5000000000000001E-4"/>
    <n v="6.9999999999999994E-5"/>
    <n v="5.0000000000000002E-5"/>
    <n v="1.4499999999999999E-3"/>
    <n v="0"/>
  </r>
  <r>
    <x v="4"/>
    <x v="27"/>
    <x v="4"/>
    <x v="9"/>
    <n v="0"/>
    <n v="340"/>
    <n v="0"/>
    <n v="0"/>
    <n v="0"/>
    <n v="0"/>
    <n v="0"/>
    <n v="0"/>
    <n v="0"/>
  </r>
  <r>
    <x v="4"/>
    <x v="27"/>
    <x v="4"/>
    <x v="10"/>
    <n v="0.31"/>
    <n v="340"/>
    <n v="0"/>
    <n v="2.5699999999999998E-3"/>
    <n v="1.1100000000000001E-3"/>
    <n v="4.0000000000000003E-5"/>
    <n v="3.1E-4"/>
    <n v="7.77E-3"/>
    <n v="0"/>
  </r>
  <r>
    <x v="4"/>
    <x v="27"/>
    <x v="5"/>
    <x v="0"/>
    <n v="0"/>
    <n v="340"/>
    <n v="0"/>
    <n v="0"/>
    <n v="0"/>
    <n v="0"/>
    <n v="0"/>
    <n v="0"/>
    <n v="0"/>
  </r>
  <r>
    <x v="4"/>
    <x v="27"/>
    <x v="5"/>
    <x v="1"/>
    <n v="0.01"/>
    <n v="340"/>
    <n v="0"/>
    <n v="6.9999999999999994E-5"/>
    <n v="3.0000000000000001E-5"/>
    <n v="0"/>
    <n v="1.0000000000000001E-5"/>
    <n v="2.0000000000000001E-4"/>
    <n v="0"/>
  </r>
  <r>
    <x v="4"/>
    <x v="27"/>
    <x v="5"/>
    <x v="2"/>
    <n v="0"/>
    <n v="340"/>
    <n v="0"/>
    <n v="0"/>
    <n v="0"/>
    <n v="0"/>
    <n v="0"/>
    <n v="0"/>
    <n v="0"/>
  </r>
  <r>
    <x v="4"/>
    <x v="27"/>
    <x v="5"/>
    <x v="3"/>
    <n v="0"/>
    <n v="340"/>
    <n v="0"/>
    <n v="0"/>
    <n v="0"/>
    <n v="0"/>
    <n v="0"/>
    <n v="0"/>
    <n v="0"/>
  </r>
  <r>
    <x v="4"/>
    <x v="27"/>
    <x v="5"/>
    <x v="4"/>
    <n v="0"/>
    <n v="340"/>
    <n v="0"/>
    <n v="0"/>
    <n v="0"/>
    <n v="0"/>
    <n v="0"/>
    <n v="0"/>
    <n v="0"/>
  </r>
  <r>
    <x v="4"/>
    <x v="27"/>
    <x v="5"/>
    <x v="5"/>
    <n v="0"/>
    <n v="340"/>
    <n v="0"/>
    <n v="0"/>
    <n v="0"/>
    <n v="0"/>
    <n v="0"/>
    <n v="0"/>
    <n v="0"/>
  </r>
  <r>
    <x v="4"/>
    <x v="27"/>
    <x v="5"/>
    <x v="6"/>
    <n v="0"/>
    <n v="340"/>
    <n v="0"/>
    <n v="0"/>
    <n v="0"/>
    <n v="0"/>
    <n v="0"/>
    <n v="0"/>
    <n v="0"/>
  </r>
  <r>
    <x v="4"/>
    <x v="27"/>
    <x v="5"/>
    <x v="7"/>
    <n v="0"/>
    <n v="340"/>
    <n v="0"/>
    <n v="0"/>
    <n v="0"/>
    <n v="0"/>
    <n v="0"/>
    <n v="0"/>
    <n v="0"/>
  </r>
  <r>
    <x v="4"/>
    <x v="27"/>
    <x v="5"/>
    <x v="8"/>
    <n v="0"/>
    <n v="340"/>
    <n v="0"/>
    <n v="0"/>
    <n v="0"/>
    <n v="0"/>
    <n v="0"/>
    <n v="0"/>
    <n v="0"/>
  </r>
  <r>
    <x v="4"/>
    <x v="27"/>
    <x v="5"/>
    <x v="9"/>
    <n v="0"/>
    <n v="340"/>
    <n v="0"/>
    <n v="0"/>
    <n v="0"/>
    <n v="0"/>
    <n v="0"/>
    <n v="0"/>
    <n v="0"/>
  </r>
  <r>
    <x v="4"/>
    <x v="27"/>
    <x v="5"/>
    <x v="10"/>
    <n v="0"/>
    <n v="340"/>
    <n v="0"/>
    <n v="0"/>
    <n v="0"/>
    <n v="0"/>
    <n v="0"/>
    <n v="0"/>
    <n v="0"/>
  </r>
  <r>
    <x v="4"/>
    <x v="27"/>
    <x v="6"/>
    <x v="0"/>
    <n v="0"/>
    <n v="340"/>
    <n v="0"/>
    <n v="0"/>
    <n v="0"/>
    <n v="0"/>
    <n v="0"/>
    <n v="0"/>
    <n v="0"/>
  </r>
  <r>
    <x v="4"/>
    <x v="27"/>
    <x v="6"/>
    <x v="1"/>
    <n v="0.02"/>
    <n v="340"/>
    <n v="0"/>
    <n v="1.9000000000000001E-4"/>
    <n v="1.2E-4"/>
    <n v="1.0000000000000001E-5"/>
    <n v="1.0000000000000001E-5"/>
    <n v="5.5999999999999995E-4"/>
    <n v="0"/>
  </r>
  <r>
    <x v="4"/>
    <x v="27"/>
    <x v="6"/>
    <x v="2"/>
    <n v="0"/>
    <n v="340"/>
    <n v="0"/>
    <n v="0"/>
    <n v="0"/>
    <n v="0"/>
    <n v="0"/>
    <n v="0"/>
    <n v="0"/>
  </r>
  <r>
    <x v="4"/>
    <x v="27"/>
    <x v="6"/>
    <x v="3"/>
    <n v="0"/>
    <n v="340"/>
    <n v="0"/>
    <n v="0"/>
    <n v="0"/>
    <n v="0"/>
    <n v="0"/>
    <n v="0"/>
    <n v="0"/>
  </r>
  <r>
    <x v="4"/>
    <x v="27"/>
    <x v="6"/>
    <x v="4"/>
    <n v="0.06"/>
    <n v="340"/>
    <n v="0"/>
    <n v="5.2999999999999998E-4"/>
    <n v="0"/>
    <n v="5.6999999999999998E-4"/>
    <n v="1.6000000000000001E-4"/>
    <n v="1.6000000000000001E-3"/>
    <n v="0"/>
  </r>
  <r>
    <x v="4"/>
    <x v="27"/>
    <x v="6"/>
    <x v="5"/>
    <n v="0"/>
    <n v="340"/>
    <n v="0"/>
    <n v="0"/>
    <n v="0"/>
    <n v="0"/>
    <n v="0"/>
    <n v="0"/>
    <n v="0"/>
  </r>
  <r>
    <x v="4"/>
    <x v="27"/>
    <x v="6"/>
    <x v="6"/>
    <n v="0.17"/>
    <n v="340"/>
    <n v="0"/>
    <n v="1.3799999999999999E-3"/>
    <n v="0"/>
    <n v="6.0000000000000002E-5"/>
    <n v="5.6999999999999998E-4"/>
    <n v="4.1700000000000001E-3"/>
    <n v="0"/>
  </r>
  <r>
    <x v="4"/>
    <x v="27"/>
    <x v="6"/>
    <x v="7"/>
    <n v="0"/>
    <n v="340"/>
    <n v="0"/>
    <n v="0"/>
    <n v="0"/>
    <n v="0"/>
    <n v="0"/>
    <n v="0"/>
    <n v="0"/>
  </r>
  <r>
    <x v="4"/>
    <x v="27"/>
    <x v="6"/>
    <x v="8"/>
    <n v="0.06"/>
    <n v="340"/>
    <n v="0"/>
    <n v="5.1000000000000004E-4"/>
    <n v="2.7999999999999998E-4"/>
    <n v="5.0000000000000002E-5"/>
    <n v="6.0000000000000002E-5"/>
    <n v="1.5299999999999999E-3"/>
    <n v="0"/>
  </r>
  <r>
    <x v="4"/>
    <x v="27"/>
    <x v="6"/>
    <x v="9"/>
    <n v="0"/>
    <n v="340"/>
    <n v="0"/>
    <n v="0"/>
    <n v="0"/>
    <n v="0"/>
    <n v="0"/>
    <n v="0"/>
    <n v="0"/>
  </r>
  <r>
    <x v="4"/>
    <x v="27"/>
    <x v="6"/>
    <x v="10"/>
    <n v="0"/>
    <n v="340"/>
    <n v="0"/>
    <n v="0"/>
    <n v="0"/>
    <n v="0"/>
    <n v="0"/>
    <n v="0"/>
    <n v="0"/>
  </r>
  <r>
    <x v="4"/>
    <x v="27"/>
    <x v="7"/>
    <x v="0"/>
    <n v="0"/>
    <n v="340"/>
    <n v="0"/>
    <n v="0"/>
    <n v="0"/>
    <n v="0"/>
    <n v="0"/>
    <n v="0"/>
    <n v="0"/>
  </r>
  <r>
    <x v="4"/>
    <x v="27"/>
    <x v="7"/>
    <x v="1"/>
    <n v="0"/>
    <n v="340"/>
    <n v="0"/>
    <n v="1.0000000000000001E-5"/>
    <n v="0"/>
    <n v="0"/>
    <n v="0"/>
    <n v="2.0000000000000002E-5"/>
    <n v="0"/>
  </r>
  <r>
    <x v="4"/>
    <x v="27"/>
    <x v="7"/>
    <x v="2"/>
    <n v="0"/>
    <n v="340"/>
    <n v="0"/>
    <n v="0"/>
    <n v="0"/>
    <n v="0"/>
    <n v="0"/>
    <n v="0"/>
    <n v="0"/>
  </r>
  <r>
    <x v="4"/>
    <x v="27"/>
    <x v="7"/>
    <x v="3"/>
    <n v="0"/>
    <n v="340"/>
    <n v="0"/>
    <n v="0"/>
    <n v="0"/>
    <n v="0"/>
    <n v="0"/>
    <n v="0"/>
    <n v="0"/>
  </r>
  <r>
    <x v="4"/>
    <x v="27"/>
    <x v="7"/>
    <x v="4"/>
    <n v="0"/>
    <n v="340"/>
    <n v="0"/>
    <n v="0"/>
    <n v="0"/>
    <n v="0"/>
    <n v="0"/>
    <n v="0"/>
    <n v="0"/>
  </r>
  <r>
    <x v="4"/>
    <x v="27"/>
    <x v="7"/>
    <x v="5"/>
    <n v="0"/>
    <n v="340"/>
    <n v="0"/>
    <n v="0"/>
    <n v="0"/>
    <n v="0"/>
    <n v="0"/>
    <n v="0"/>
    <n v="0"/>
  </r>
  <r>
    <x v="4"/>
    <x v="27"/>
    <x v="7"/>
    <x v="6"/>
    <n v="0.01"/>
    <n v="340"/>
    <n v="0"/>
    <n v="6.9999999999999994E-5"/>
    <n v="1.0000000000000001E-5"/>
    <n v="1.0000000000000001E-5"/>
    <n v="6.0000000000000002E-5"/>
    <n v="2.0000000000000001E-4"/>
    <n v="0"/>
  </r>
  <r>
    <x v="4"/>
    <x v="27"/>
    <x v="7"/>
    <x v="7"/>
    <n v="0"/>
    <n v="340"/>
    <n v="0"/>
    <n v="0"/>
    <n v="0"/>
    <n v="0"/>
    <n v="0"/>
    <n v="0"/>
    <n v="0"/>
  </r>
  <r>
    <x v="4"/>
    <x v="27"/>
    <x v="7"/>
    <x v="8"/>
    <n v="0"/>
    <n v="340"/>
    <n v="0"/>
    <n v="0"/>
    <n v="0"/>
    <n v="0"/>
    <n v="0"/>
    <n v="0"/>
    <n v="0"/>
  </r>
  <r>
    <x v="4"/>
    <x v="27"/>
    <x v="7"/>
    <x v="9"/>
    <n v="0"/>
    <n v="340"/>
    <n v="0"/>
    <n v="0"/>
    <n v="0"/>
    <n v="0"/>
    <n v="0"/>
    <n v="0"/>
    <n v="0"/>
  </r>
  <r>
    <x v="4"/>
    <x v="27"/>
    <x v="7"/>
    <x v="10"/>
    <n v="0"/>
    <n v="340"/>
    <n v="0"/>
    <n v="0"/>
    <n v="0"/>
    <n v="0"/>
    <n v="0"/>
    <n v="0"/>
    <n v="0"/>
  </r>
  <r>
    <x v="4"/>
    <x v="27"/>
    <x v="8"/>
    <x v="0"/>
    <n v="0.18"/>
    <n v="340"/>
    <n v="6.8"/>
    <n v="1.5200000000000001E-3"/>
    <n v="0"/>
    <n v="9.3999999999999997E-4"/>
    <n v="7.2000000000000005E-4"/>
    <n v="4.5999999999999999E-3"/>
    <n v="1.2529999999999999E-2"/>
  </r>
  <r>
    <x v="4"/>
    <x v="27"/>
    <x v="8"/>
    <x v="1"/>
    <n v="2.36"/>
    <n v="340"/>
    <n v="0"/>
    <n v="1.9560000000000001E-2"/>
    <n v="1.6570000000000001E-2"/>
    <n v="4.2000000000000002E-4"/>
    <n v="1.49E-3"/>
    <n v="5.9180000000000003E-2"/>
    <n v="0"/>
  </r>
  <r>
    <x v="4"/>
    <x v="27"/>
    <x v="8"/>
    <x v="2"/>
    <n v="0"/>
    <n v="340"/>
    <n v="0"/>
    <n v="0"/>
    <n v="0"/>
    <n v="0"/>
    <n v="0"/>
    <n v="0"/>
    <n v="0"/>
  </r>
  <r>
    <x v="4"/>
    <x v="27"/>
    <x v="8"/>
    <x v="3"/>
    <n v="0"/>
    <n v="340"/>
    <n v="0"/>
    <n v="0"/>
    <n v="0"/>
    <n v="0"/>
    <n v="0"/>
    <n v="0"/>
    <n v="0"/>
  </r>
  <r>
    <x v="4"/>
    <x v="27"/>
    <x v="8"/>
    <x v="4"/>
    <n v="1"/>
    <n v="329.09"/>
    <n v="36.200009999999999"/>
    <n v="8.2199999999999999E-3"/>
    <n v="0"/>
    <n v="1.0030000000000001E-2"/>
    <n v="1.99E-3"/>
    <n v="2.4910000000000002E-2"/>
    <n v="6.6720000000000002E-2"/>
  </r>
  <r>
    <x v="4"/>
    <x v="27"/>
    <x v="8"/>
    <x v="5"/>
    <n v="0.62"/>
    <n v="310"/>
    <n v="21.7"/>
    <n v="4.7299999999999998E-3"/>
    <n v="0"/>
    <n v="6.77E-3"/>
    <n v="7.3999999999999999E-4"/>
    <n v="1.435E-2"/>
    <n v="3.9989999999999998E-2"/>
  </r>
  <r>
    <x v="4"/>
    <x v="27"/>
    <x v="8"/>
    <x v="6"/>
    <n v="0.87"/>
    <n v="340"/>
    <n v="17"/>
    <n v="7.0200000000000002E-3"/>
    <n v="0"/>
    <n v="1.7099999999999999E-3"/>
    <n v="4.15E-3"/>
    <n v="2.1250000000000002E-2"/>
    <n v="3.1329999999999997E-2"/>
  </r>
  <r>
    <x v="4"/>
    <x v="27"/>
    <x v="8"/>
    <x v="7"/>
    <n v="0"/>
    <n v="340"/>
    <n v="0"/>
    <n v="0"/>
    <n v="0"/>
    <n v="0"/>
    <n v="0"/>
    <n v="0"/>
    <n v="0"/>
  </r>
  <r>
    <x v="4"/>
    <x v="27"/>
    <x v="8"/>
    <x v="8"/>
    <n v="0.39"/>
    <n v="340"/>
    <n v="10.199999999999999"/>
    <n v="3.2100000000000002E-3"/>
    <n v="2.0000000000000002E-5"/>
    <n v="1.3500000000000001E-3"/>
    <n v="1.8799999999999999E-3"/>
    <n v="9.7300000000000008E-3"/>
    <n v="1.8800000000000001E-2"/>
  </r>
  <r>
    <x v="4"/>
    <x v="27"/>
    <x v="8"/>
    <x v="9"/>
    <n v="0"/>
    <n v="340"/>
    <n v="0"/>
    <n v="0"/>
    <n v="0"/>
    <n v="0"/>
    <n v="0"/>
    <n v="0"/>
    <n v="0"/>
  </r>
  <r>
    <x v="4"/>
    <x v="27"/>
    <x v="8"/>
    <x v="10"/>
    <n v="1.45"/>
    <n v="340"/>
    <n v="0"/>
    <n v="1.2019999999999999E-2"/>
    <n v="6.3899999999999998E-3"/>
    <n v="1.8000000000000001E-4"/>
    <n v="9.5E-4"/>
    <n v="3.635E-2"/>
    <n v="0"/>
  </r>
  <r>
    <x v="4"/>
    <x v="28"/>
    <x v="0"/>
    <x v="0"/>
    <n v="0"/>
    <n v="340"/>
    <n v="0"/>
    <n v="0"/>
    <n v="0"/>
    <n v="0"/>
    <n v="0"/>
    <n v="0"/>
    <n v="0"/>
  </r>
  <r>
    <x v="4"/>
    <x v="28"/>
    <x v="0"/>
    <x v="1"/>
    <n v="13.69"/>
    <n v="340"/>
    <n v="0"/>
    <n v="0.11354"/>
    <n v="5.636E-2"/>
    <n v="8.3899999999999999E-3"/>
    <n v="1.3849999999999999E-2"/>
    <n v="0.34305999999999998"/>
    <n v="0"/>
  </r>
  <r>
    <x v="4"/>
    <x v="28"/>
    <x v="0"/>
    <x v="2"/>
    <n v="0"/>
    <n v="340"/>
    <n v="0"/>
    <n v="0"/>
    <n v="0"/>
    <n v="0"/>
    <n v="0"/>
    <n v="0"/>
    <n v="0"/>
  </r>
  <r>
    <x v="4"/>
    <x v="28"/>
    <x v="0"/>
    <x v="3"/>
    <n v="0"/>
    <n v="340"/>
    <n v="0"/>
    <n v="0"/>
    <n v="0"/>
    <n v="0"/>
    <n v="0"/>
    <n v="0"/>
    <n v="0"/>
  </r>
  <r>
    <x v="4"/>
    <x v="28"/>
    <x v="0"/>
    <x v="4"/>
    <n v="11.33"/>
    <n v="340"/>
    <n v="0"/>
    <n v="9.3149999999999997E-2"/>
    <n v="0"/>
    <n v="1.9189999999999999E-2"/>
    <n v="6.3619999999999996E-2"/>
    <n v="0.28101999999999999"/>
    <n v="0"/>
  </r>
  <r>
    <x v="4"/>
    <x v="28"/>
    <x v="0"/>
    <x v="5"/>
    <n v="0"/>
    <n v="340"/>
    <n v="0"/>
    <n v="0"/>
    <n v="0"/>
    <n v="0"/>
    <n v="0"/>
    <n v="0"/>
    <n v="0"/>
  </r>
  <r>
    <x v="4"/>
    <x v="28"/>
    <x v="0"/>
    <x v="6"/>
    <n v="0"/>
    <n v="340"/>
    <n v="0"/>
    <n v="0"/>
    <n v="0"/>
    <n v="0"/>
    <n v="0"/>
    <n v="0"/>
    <n v="0"/>
  </r>
  <r>
    <x v="4"/>
    <x v="28"/>
    <x v="0"/>
    <x v="7"/>
    <n v="0"/>
    <n v="340"/>
    <n v="0"/>
    <n v="0"/>
    <n v="0"/>
    <n v="0"/>
    <n v="0"/>
    <n v="0"/>
    <n v="0"/>
  </r>
  <r>
    <x v="4"/>
    <x v="28"/>
    <x v="0"/>
    <x v="8"/>
    <n v="0"/>
    <n v="340"/>
    <n v="0"/>
    <n v="0"/>
    <n v="0"/>
    <n v="0"/>
    <n v="0"/>
    <n v="0"/>
    <n v="0"/>
  </r>
  <r>
    <x v="4"/>
    <x v="28"/>
    <x v="0"/>
    <x v="9"/>
    <n v="0"/>
    <n v="340"/>
    <n v="0"/>
    <n v="0"/>
    <n v="0"/>
    <n v="0"/>
    <n v="0"/>
    <n v="0"/>
    <n v="0"/>
  </r>
  <r>
    <x v="4"/>
    <x v="28"/>
    <x v="0"/>
    <x v="10"/>
    <n v="9.11"/>
    <n v="340"/>
    <n v="0"/>
    <n v="7.4319999999999997E-2"/>
    <n v="4.4310000000000002E-2"/>
    <n v="6.0999999999999997E-4"/>
    <n v="1.289E-2"/>
    <n v="0.22367000000000001"/>
    <n v="0"/>
  </r>
  <r>
    <x v="4"/>
    <x v="28"/>
    <x v="1"/>
    <x v="0"/>
    <n v="0.2"/>
    <n v="340"/>
    <n v="10.199999999999999"/>
    <n v="1.6900000000000001E-3"/>
    <n v="0"/>
    <n v="1.1E-4"/>
    <n v="2.2499999999999998E-3"/>
    <n v="5.11E-3"/>
    <n v="1.8800000000000001E-2"/>
  </r>
  <r>
    <x v="4"/>
    <x v="28"/>
    <x v="1"/>
    <x v="1"/>
    <n v="5.13"/>
    <n v="338"/>
    <n v="50.699950000000001"/>
    <n v="4.2180000000000002E-2"/>
    <n v="1.525E-2"/>
    <n v="5.4400000000000004E-3"/>
    <n v="3.2390000000000002E-2"/>
    <n v="0.12737000000000001"/>
    <n v="9.3439999999999995E-2"/>
  </r>
  <r>
    <x v="4"/>
    <x v="28"/>
    <x v="1"/>
    <x v="2"/>
    <n v="0.67"/>
    <n v="300"/>
    <n v="30"/>
    <n v="4.9899999999999996E-3"/>
    <n v="0"/>
    <n v="3.1E-4"/>
    <n v="4.3299999999999996E-3"/>
    <n v="1.512E-2"/>
    <n v="5.5289999999999999E-2"/>
  </r>
  <r>
    <x v="4"/>
    <x v="28"/>
    <x v="1"/>
    <x v="3"/>
    <n v="0"/>
    <n v="340"/>
    <n v="0"/>
    <n v="0"/>
    <n v="0"/>
    <n v="0"/>
    <n v="0"/>
    <n v="0"/>
    <n v="0"/>
  </r>
  <r>
    <x v="4"/>
    <x v="28"/>
    <x v="1"/>
    <x v="4"/>
    <n v="3.4"/>
    <n v="329.33"/>
    <n v="49.400019999999998"/>
    <n v="2.8129999999999999E-2"/>
    <n v="3.2000000000000003E-4"/>
    <n v="3.2129999999999999E-2"/>
    <n v="1.201E-2"/>
    <n v="8.5089999999999999E-2"/>
    <n v="9.1039999999999996E-2"/>
  </r>
  <r>
    <x v="4"/>
    <x v="28"/>
    <x v="1"/>
    <x v="5"/>
    <n v="19.41"/>
    <n v="340"/>
    <n v="44.200200000000002"/>
    <n v="0.16181999999999999"/>
    <n v="6.0589999999999998E-2"/>
    <n v="8.8700000000000001E-2"/>
    <n v="2.9960000000000001E-2"/>
    <n v="0.48876999999999998"/>
    <n v="8.1460000000000005E-2"/>
  </r>
  <r>
    <x v="4"/>
    <x v="28"/>
    <x v="1"/>
    <x v="6"/>
    <n v="2.36"/>
    <n v="340"/>
    <n v="102"/>
    <n v="1.985E-2"/>
    <n v="0"/>
    <n v="7.9799999999999992E-3"/>
    <n v="1.8679999999999999E-2"/>
    <n v="6.0159999999999998E-2"/>
    <n v="0.18798999999999999"/>
  </r>
  <r>
    <x v="4"/>
    <x v="28"/>
    <x v="1"/>
    <x v="7"/>
    <n v="0"/>
    <n v="340"/>
    <n v="0"/>
    <n v="0"/>
    <n v="0"/>
    <n v="0"/>
    <n v="0"/>
    <n v="0"/>
    <n v="0"/>
  </r>
  <r>
    <x v="4"/>
    <x v="28"/>
    <x v="1"/>
    <x v="8"/>
    <n v="10.6"/>
    <n v="306.92"/>
    <n v="159.6001"/>
    <n v="8.609E-2"/>
    <n v="2.8840000000000001E-2"/>
    <n v="4.2200000000000001E-2"/>
    <n v="2.8199999999999999E-2"/>
    <n v="0.26064999999999999"/>
    <n v="0.29414000000000001"/>
  </r>
  <r>
    <x v="4"/>
    <x v="28"/>
    <x v="1"/>
    <x v="9"/>
    <n v="0.03"/>
    <n v="300"/>
    <n v="3"/>
    <n v="2.2000000000000001E-4"/>
    <n v="3.0000000000000001E-5"/>
    <n v="0"/>
    <n v="2.7999999999999998E-4"/>
    <n v="6.8000000000000005E-4"/>
    <n v="5.5300000000000002E-3"/>
  </r>
  <r>
    <x v="4"/>
    <x v="28"/>
    <x v="1"/>
    <x v="10"/>
    <n v="0.9"/>
    <n v="340"/>
    <n v="3.3999899999999998"/>
    <n v="7.4900000000000001E-3"/>
    <n v="3.62E-3"/>
    <n v="2.9E-4"/>
    <n v="2.3600000000000001E-3"/>
    <n v="2.2630000000000001E-2"/>
    <n v="6.2700000000000004E-3"/>
  </r>
  <r>
    <x v="4"/>
    <x v="28"/>
    <x v="2"/>
    <x v="0"/>
    <n v="0"/>
    <n v="340"/>
    <n v="0"/>
    <n v="0"/>
    <n v="0"/>
    <n v="0"/>
    <n v="0"/>
    <n v="0"/>
    <n v="0"/>
  </r>
  <r>
    <x v="4"/>
    <x v="28"/>
    <x v="2"/>
    <x v="1"/>
    <n v="0.6"/>
    <n v="330"/>
    <n v="9.8999900000000007"/>
    <n v="4.81E-3"/>
    <n v="1.3600000000000001E-3"/>
    <n v="7.9000000000000001E-4"/>
    <n v="4.5599999999999998E-3"/>
    <n v="1.4489999999999999E-2"/>
    <n v="1.8249999999999999E-2"/>
  </r>
  <r>
    <x v="4"/>
    <x v="28"/>
    <x v="2"/>
    <x v="2"/>
    <n v="0"/>
    <n v="340"/>
    <n v="0"/>
    <n v="0"/>
    <n v="0"/>
    <n v="0"/>
    <n v="0"/>
    <n v="0"/>
    <n v="0"/>
  </r>
  <r>
    <x v="4"/>
    <x v="28"/>
    <x v="2"/>
    <x v="3"/>
    <n v="0"/>
    <n v="340"/>
    <n v="0"/>
    <n v="0"/>
    <n v="0"/>
    <n v="0"/>
    <n v="0"/>
    <n v="0"/>
    <n v="0"/>
  </r>
  <r>
    <x v="4"/>
    <x v="28"/>
    <x v="2"/>
    <x v="4"/>
    <n v="0.05"/>
    <n v="340"/>
    <n v="0"/>
    <n v="4.2999999999999999E-4"/>
    <n v="0"/>
    <n v="6.8000000000000005E-4"/>
    <n v="0"/>
    <n v="1.2999999999999999E-3"/>
    <n v="0"/>
  </r>
  <r>
    <x v="4"/>
    <x v="28"/>
    <x v="2"/>
    <x v="5"/>
    <n v="0"/>
    <n v="340"/>
    <n v="0"/>
    <n v="0"/>
    <n v="0"/>
    <n v="0"/>
    <n v="0"/>
    <n v="0"/>
    <n v="0"/>
  </r>
  <r>
    <x v="4"/>
    <x v="28"/>
    <x v="2"/>
    <x v="6"/>
    <n v="0.05"/>
    <n v="340"/>
    <n v="0"/>
    <n v="3.8999999999999999E-4"/>
    <n v="4.0000000000000003E-5"/>
    <n v="2.0000000000000002E-5"/>
    <n v="2.7E-4"/>
    <n v="1.1800000000000001E-3"/>
    <n v="0"/>
  </r>
  <r>
    <x v="4"/>
    <x v="28"/>
    <x v="2"/>
    <x v="7"/>
    <n v="0"/>
    <n v="340"/>
    <n v="0"/>
    <n v="0"/>
    <n v="0"/>
    <n v="0"/>
    <n v="0"/>
    <n v="0"/>
    <n v="0"/>
  </r>
  <r>
    <x v="4"/>
    <x v="28"/>
    <x v="2"/>
    <x v="8"/>
    <n v="0.04"/>
    <n v="340"/>
    <n v="3.4"/>
    <n v="3.4000000000000002E-4"/>
    <n v="0"/>
    <n v="5.0000000000000002E-5"/>
    <n v="4.4999999999999999E-4"/>
    <n v="1.0200000000000001E-3"/>
    <n v="6.2700000000000004E-3"/>
  </r>
  <r>
    <x v="4"/>
    <x v="28"/>
    <x v="2"/>
    <x v="9"/>
    <n v="0"/>
    <n v="340"/>
    <n v="0"/>
    <n v="0"/>
    <n v="0"/>
    <n v="0"/>
    <n v="0"/>
    <n v="0"/>
    <n v="0"/>
  </r>
  <r>
    <x v="4"/>
    <x v="28"/>
    <x v="2"/>
    <x v="10"/>
    <n v="0.88"/>
    <n v="340"/>
    <n v="0"/>
    <n v="7.2899999999999996E-3"/>
    <n v="3.6600000000000001E-3"/>
    <n v="2.0000000000000001E-4"/>
    <n v="1.6999999999999999E-3"/>
    <n v="2.205E-2"/>
    <n v="0"/>
  </r>
  <r>
    <x v="4"/>
    <x v="28"/>
    <x v="3"/>
    <x v="0"/>
    <n v="0"/>
    <n v="340"/>
    <n v="0"/>
    <n v="0"/>
    <n v="0"/>
    <n v="0"/>
    <n v="0"/>
    <n v="0"/>
    <n v="0"/>
  </r>
  <r>
    <x v="4"/>
    <x v="28"/>
    <x v="3"/>
    <x v="1"/>
    <n v="3.48"/>
    <n v="340"/>
    <n v="0"/>
    <n v="2.8830000000000001E-2"/>
    <n v="1.481E-2"/>
    <n v="1.17E-3"/>
    <n v="1.068E-2"/>
    <n v="8.7069999999999995E-2"/>
    <n v="0"/>
  </r>
  <r>
    <x v="4"/>
    <x v="28"/>
    <x v="3"/>
    <x v="2"/>
    <n v="0"/>
    <n v="340"/>
    <n v="0"/>
    <n v="0"/>
    <n v="0"/>
    <n v="0"/>
    <n v="0"/>
    <n v="0"/>
    <n v="0"/>
  </r>
  <r>
    <x v="4"/>
    <x v="28"/>
    <x v="3"/>
    <x v="3"/>
    <n v="0"/>
    <n v="340"/>
    <n v="0"/>
    <n v="0"/>
    <n v="0"/>
    <n v="0"/>
    <n v="0"/>
    <n v="0"/>
    <n v="0"/>
  </r>
  <r>
    <x v="4"/>
    <x v="28"/>
    <x v="3"/>
    <x v="4"/>
    <n v="0.17"/>
    <n v="340"/>
    <n v="0"/>
    <n v="1.25E-3"/>
    <n v="-2.0000000000000002E-5"/>
    <n v="8.5999999999999998E-4"/>
    <n v="9.8999999999999999E-4"/>
    <n v="3.6900000000000001E-3"/>
    <n v="0"/>
  </r>
  <r>
    <x v="4"/>
    <x v="28"/>
    <x v="3"/>
    <x v="5"/>
    <n v="0"/>
    <n v="340"/>
    <n v="0"/>
    <n v="0"/>
    <n v="0"/>
    <n v="0"/>
    <n v="0"/>
    <n v="0"/>
    <n v="0"/>
  </r>
  <r>
    <x v="4"/>
    <x v="28"/>
    <x v="3"/>
    <x v="6"/>
    <n v="0.24"/>
    <n v="340"/>
    <n v="0"/>
    <n v="1.9400000000000001E-3"/>
    <n v="4.0000000000000003E-5"/>
    <n v="1.1E-4"/>
    <n v="1.6100000000000001E-3"/>
    <n v="5.8599999999999998E-3"/>
    <n v="0"/>
  </r>
  <r>
    <x v="4"/>
    <x v="28"/>
    <x v="3"/>
    <x v="7"/>
    <n v="0"/>
    <n v="340"/>
    <n v="0"/>
    <n v="0"/>
    <n v="0"/>
    <n v="0"/>
    <n v="0"/>
    <n v="0"/>
    <n v="0"/>
  </r>
  <r>
    <x v="4"/>
    <x v="28"/>
    <x v="3"/>
    <x v="8"/>
    <n v="0.01"/>
    <n v="340"/>
    <n v="0"/>
    <n v="8.0000000000000007E-5"/>
    <n v="6.0000000000000002E-5"/>
    <n v="0"/>
    <n v="1.0000000000000001E-5"/>
    <n v="2.4000000000000001E-4"/>
    <n v="0"/>
  </r>
  <r>
    <x v="4"/>
    <x v="28"/>
    <x v="3"/>
    <x v="9"/>
    <n v="0"/>
    <n v="340"/>
    <n v="0"/>
    <n v="0"/>
    <n v="0"/>
    <n v="0"/>
    <n v="0"/>
    <n v="0"/>
    <n v="0"/>
  </r>
  <r>
    <x v="4"/>
    <x v="28"/>
    <x v="3"/>
    <x v="10"/>
    <n v="0.01"/>
    <n v="340"/>
    <n v="0"/>
    <n v="1E-4"/>
    <n v="8.0000000000000007E-5"/>
    <n v="0"/>
    <n v="1.0000000000000001E-5"/>
    <n v="2.9999999999999997E-4"/>
    <n v="0"/>
  </r>
  <r>
    <x v="4"/>
    <x v="28"/>
    <x v="4"/>
    <x v="0"/>
    <n v="0.43"/>
    <n v="340"/>
    <n v="0"/>
    <n v="3.5799999999999998E-3"/>
    <n v="1.9300000000000001E-3"/>
    <n v="9.0000000000000006E-5"/>
    <n v="8.8999999999999995E-4"/>
    <n v="1.0829999999999999E-2"/>
    <n v="0"/>
  </r>
  <r>
    <x v="4"/>
    <x v="28"/>
    <x v="4"/>
    <x v="1"/>
    <n v="0.18"/>
    <n v="340"/>
    <n v="0"/>
    <n v="1.49E-3"/>
    <n v="7.6000000000000004E-4"/>
    <n v="1E-4"/>
    <n v="1E-4"/>
    <n v="4.4900000000000001E-3"/>
    <n v="0"/>
  </r>
  <r>
    <x v="4"/>
    <x v="28"/>
    <x v="4"/>
    <x v="2"/>
    <n v="0"/>
    <n v="340"/>
    <n v="0"/>
    <n v="0"/>
    <n v="0"/>
    <n v="0"/>
    <n v="0"/>
    <n v="0"/>
    <n v="0"/>
  </r>
  <r>
    <x v="4"/>
    <x v="28"/>
    <x v="4"/>
    <x v="3"/>
    <n v="0"/>
    <n v="340"/>
    <n v="0"/>
    <n v="0"/>
    <n v="0"/>
    <n v="0"/>
    <n v="0"/>
    <n v="0"/>
    <n v="0"/>
  </r>
  <r>
    <x v="4"/>
    <x v="28"/>
    <x v="4"/>
    <x v="4"/>
    <n v="0.05"/>
    <n v="340"/>
    <n v="0"/>
    <n v="4.0000000000000002E-4"/>
    <n v="2.0000000000000002E-5"/>
    <n v="4.8000000000000001E-4"/>
    <n v="6.0000000000000002E-5"/>
    <n v="1.1999999999999999E-3"/>
    <n v="0"/>
  </r>
  <r>
    <x v="4"/>
    <x v="28"/>
    <x v="4"/>
    <x v="5"/>
    <n v="0"/>
    <n v="340"/>
    <n v="0"/>
    <n v="0"/>
    <n v="0"/>
    <n v="0"/>
    <n v="0"/>
    <n v="0"/>
    <n v="0"/>
  </r>
  <r>
    <x v="4"/>
    <x v="28"/>
    <x v="4"/>
    <x v="6"/>
    <n v="17.920000000000002"/>
    <n v="340"/>
    <n v="0"/>
    <n v="0.14953"/>
    <n v="8.0999999999999996E-3"/>
    <n v="1.5299999999999999E-3"/>
    <n v="2.358E-2"/>
    <n v="0.45235999999999998"/>
    <n v="0"/>
  </r>
  <r>
    <x v="4"/>
    <x v="28"/>
    <x v="4"/>
    <x v="7"/>
    <n v="0"/>
    <n v="340"/>
    <n v="0"/>
    <n v="0"/>
    <n v="0"/>
    <n v="0"/>
    <n v="0"/>
    <n v="0"/>
    <n v="0"/>
  </r>
  <r>
    <x v="4"/>
    <x v="28"/>
    <x v="4"/>
    <x v="8"/>
    <n v="0.06"/>
    <n v="340"/>
    <n v="0"/>
    <n v="4.8000000000000001E-4"/>
    <n v="2.5000000000000001E-4"/>
    <n v="6.9999999999999994E-5"/>
    <n v="5.0000000000000002E-5"/>
    <n v="1.4499999999999999E-3"/>
    <n v="0"/>
  </r>
  <r>
    <x v="4"/>
    <x v="28"/>
    <x v="4"/>
    <x v="9"/>
    <n v="0"/>
    <n v="340"/>
    <n v="0"/>
    <n v="0"/>
    <n v="0"/>
    <n v="0"/>
    <n v="0"/>
    <n v="0"/>
    <n v="0"/>
  </r>
  <r>
    <x v="4"/>
    <x v="28"/>
    <x v="4"/>
    <x v="10"/>
    <n v="0.31"/>
    <n v="340"/>
    <n v="0"/>
    <n v="2.5699999999999998E-3"/>
    <n v="1.1100000000000001E-3"/>
    <n v="4.0000000000000003E-5"/>
    <n v="3.1E-4"/>
    <n v="7.77E-3"/>
    <n v="0"/>
  </r>
  <r>
    <x v="4"/>
    <x v="28"/>
    <x v="5"/>
    <x v="0"/>
    <n v="0"/>
    <n v="340"/>
    <n v="0"/>
    <n v="0"/>
    <n v="0"/>
    <n v="0"/>
    <n v="0"/>
    <n v="0"/>
    <n v="0"/>
  </r>
  <r>
    <x v="4"/>
    <x v="28"/>
    <x v="5"/>
    <x v="1"/>
    <n v="0.01"/>
    <n v="340"/>
    <n v="0"/>
    <n v="6.9999999999999994E-5"/>
    <n v="3.0000000000000001E-5"/>
    <n v="0"/>
    <n v="1.0000000000000001E-5"/>
    <n v="2.0000000000000001E-4"/>
    <n v="0"/>
  </r>
  <r>
    <x v="4"/>
    <x v="28"/>
    <x v="5"/>
    <x v="2"/>
    <n v="0"/>
    <n v="340"/>
    <n v="0"/>
    <n v="0"/>
    <n v="0"/>
    <n v="0"/>
    <n v="0"/>
    <n v="0"/>
    <n v="0"/>
  </r>
  <r>
    <x v="4"/>
    <x v="28"/>
    <x v="5"/>
    <x v="3"/>
    <n v="0"/>
    <n v="340"/>
    <n v="0"/>
    <n v="0"/>
    <n v="0"/>
    <n v="0"/>
    <n v="0"/>
    <n v="0"/>
    <n v="0"/>
  </r>
  <r>
    <x v="4"/>
    <x v="28"/>
    <x v="5"/>
    <x v="4"/>
    <n v="0"/>
    <n v="340"/>
    <n v="0"/>
    <n v="0"/>
    <n v="0"/>
    <n v="0"/>
    <n v="0"/>
    <n v="0"/>
    <n v="0"/>
  </r>
  <r>
    <x v="4"/>
    <x v="28"/>
    <x v="5"/>
    <x v="5"/>
    <n v="0"/>
    <n v="340"/>
    <n v="0"/>
    <n v="0"/>
    <n v="0"/>
    <n v="0"/>
    <n v="0"/>
    <n v="0"/>
    <n v="0"/>
  </r>
  <r>
    <x v="4"/>
    <x v="28"/>
    <x v="5"/>
    <x v="6"/>
    <n v="0"/>
    <n v="340"/>
    <n v="0"/>
    <n v="0"/>
    <n v="0"/>
    <n v="0"/>
    <n v="0"/>
    <n v="0"/>
    <n v="0"/>
  </r>
  <r>
    <x v="4"/>
    <x v="28"/>
    <x v="5"/>
    <x v="7"/>
    <n v="0"/>
    <n v="340"/>
    <n v="0"/>
    <n v="0"/>
    <n v="0"/>
    <n v="0"/>
    <n v="0"/>
    <n v="0"/>
    <n v="0"/>
  </r>
  <r>
    <x v="4"/>
    <x v="28"/>
    <x v="5"/>
    <x v="8"/>
    <n v="0"/>
    <n v="340"/>
    <n v="0"/>
    <n v="0"/>
    <n v="0"/>
    <n v="0"/>
    <n v="0"/>
    <n v="0"/>
    <n v="0"/>
  </r>
  <r>
    <x v="4"/>
    <x v="28"/>
    <x v="5"/>
    <x v="9"/>
    <n v="0"/>
    <n v="340"/>
    <n v="0"/>
    <n v="0"/>
    <n v="0"/>
    <n v="0"/>
    <n v="0"/>
    <n v="0"/>
    <n v="0"/>
  </r>
  <r>
    <x v="4"/>
    <x v="28"/>
    <x v="5"/>
    <x v="10"/>
    <n v="0"/>
    <n v="340"/>
    <n v="0"/>
    <n v="0"/>
    <n v="0"/>
    <n v="0"/>
    <n v="0"/>
    <n v="0"/>
    <n v="0"/>
  </r>
  <r>
    <x v="4"/>
    <x v="28"/>
    <x v="6"/>
    <x v="0"/>
    <n v="0"/>
    <n v="340"/>
    <n v="0"/>
    <n v="0"/>
    <n v="0"/>
    <n v="0"/>
    <n v="0"/>
    <n v="0"/>
    <n v="0"/>
  </r>
  <r>
    <x v="4"/>
    <x v="28"/>
    <x v="6"/>
    <x v="1"/>
    <n v="0.02"/>
    <n v="340"/>
    <n v="0"/>
    <n v="1.9000000000000001E-4"/>
    <n v="1.2E-4"/>
    <n v="1.0000000000000001E-5"/>
    <n v="1.0000000000000001E-5"/>
    <n v="5.5999999999999995E-4"/>
    <n v="0"/>
  </r>
  <r>
    <x v="4"/>
    <x v="28"/>
    <x v="6"/>
    <x v="2"/>
    <n v="0"/>
    <n v="340"/>
    <n v="0"/>
    <n v="0"/>
    <n v="0"/>
    <n v="0"/>
    <n v="0"/>
    <n v="0"/>
    <n v="0"/>
  </r>
  <r>
    <x v="4"/>
    <x v="28"/>
    <x v="6"/>
    <x v="3"/>
    <n v="0"/>
    <n v="340"/>
    <n v="0"/>
    <n v="0"/>
    <n v="0"/>
    <n v="0"/>
    <n v="0"/>
    <n v="0"/>
    <n v="0"/>
  </r>
  <r>
    <x v="4"/>
    <x v="28"/>
    <x v="6"/>
    <x v="4"/>
    <n v="0.06"/>
    <n v="340"/>
    <n v="0"/>
    <n v="5.2999999999999998E-4"/>
    <n v="0"/>
    <n v="5.6999999999999998E-4"/>
    <n v="1.6000000000000001E-4"/>
    <n v="1.6000000000000001E-3"/>
    <n v="0"/>
  </r>
  <r>
    <x v="4"/>
    <x v="28"/>
    <x v="6"/>
    <x v="5"/>
    <n v="0"/>
    <n v="340"/>
    <n v="0"/>
    <n v="0"/>
    <n v="0"/>
    <n v="0"/>
    <n v="0"/>
    <n v="0"/>
    <n v="0"/>
  </r>
  <r>
    <x v="4"/>
    <x v="28"/>
    <x v="6"/>
    <x v="6"/>
    <n v="0.17"/>
    <n v="340"/>
    <n v="0"/>
    <n v="1.3799999999999999E-3"/>
    <n v="0"/>
    <n v="6.0000000000000002E-5"/>
    <n v="5.6999999999999998E-4"/>
    <n v="4.1700000000000001E-3"/>
    <n v="0"/>
  </r>
  <r>
    <x v="4"/>
    <x v="28"/>
    <x v="6"/>
    <x v="7"/>
    <n v="0"/>
    <n v="340"/>
    <n v="0"/>
    <n v="0"/>
    <n v="0"/>
    <n v="0"/>
    <n v="0"/>
    <n v="0"/>
    <n v="0"/>
  </r>
  <r>
    <x v="4"/>
    <x v="28"/>
    <x v="6"/>
    <x v="8"/>
    <n v="0.06"/>
    <n v="340"/>
    <n v="0"/>
    <n v="5.1000000000000004E-4"/>
    <n v="2.7999999999999998E-4"/>
    <n v="5.0000000000000002E-5"/>
    <n v="6.0000000000000002E-5"/>
    <n v="1.5299999999999999E-3"/>
    <n v="0"/>
  </r>
  <r>
    <x v="4"/>
    <x v="28"/>
    <x v="6"/>
    <x v="9"/>
    <n v="0"/>
    <n v="340"/>
    <n v="0"/>
    <n v="0"/>
    <n v="0"/>
    <n v="0"/>
    <n v="0"/>
    <n v="0"/>
    <n v="0"/>
  </r>
  <r>
    <x v="4"/>
    <x v="28"/>
    <x v="6"/>
    <x v="10"/>
    <n v="0"/>
    <n v="340"/>
    <n v="0"/>
    <n v="0"/>
    <n v="0"/>
    <n v="0"/>
    <n v="0"/>
    <n v="0"/>
    <n v="0"/>
  </r>
  <r>
    <x v="4"/>
    <x v="28"/>
    <x v="7"/>
    <x v="0"/>
    <n v="0"/>
    <n v="340"/>
    <n v="0"/>
    <n v="0"/>
    <n v="0"/>
    <n v="0"/>
    <n v="0"/>
    <n v="0"/>
    <n v="0"/>
  </r>
  <r>
    <x v="4"/>
    <x v="28"/>
    <x v="7"/>
    <x v="1"/>
    <n v="0"/>
    <n v="340"/>
    <n v="0"/>
    <n v="1.0000000000000001E-5"/>
    <n v="0"/>
    <n v="0"/>
    <n v="0"/>
    <n v="2.0000000000000002E-5"/>
    <n v="0"/>
  </r>
  <r>
    <x v="4"/>
    <x v="28"/>
    <x v="7"/>
    <x v="2"/>
    <n v="0"/>
    <n v="340"/>
    <n v="0"/>
    <n v="0"/>
    <n v="0"/>
    <n v="0"/>
    <n v="0"/>
    <n v="0"/>
    <n v="0"/>
  </r>
  <r>
    <x v="4"/>
    <x v="28"/>
    <x v="7"/>
    <x v="3"/>
    <n v="0"/>
    <n v="340"/>
    <n v="0"/>
    <n v="0"/>
    <n v="0"/>
    <n v="0"/>
    <n v="0"/>
    <n v="0"/>
    <n v="0"/>
  </r>
  <r>
    <x v="4"/>
    <x v="28"/>
    <x v="7"/>
    <x v="4"/>
    <n v="0"/>
    <n v="340"/>
    <n v="0"/>
    <n v="0"/>
    <n v="0"/>
    <n v="0"/>
    <n v="0"/>
    <n v="0"/>
    <n v="0"/>
  </r>
  <r>
    <x v="4"/>
    <x v="28"/>
    <x v="7"/>
    <x v="5"/>
    <n v="0"/>
    <n v="340"/>
    <n v="0"/>
    <n v="0"/>
    <n v="0"/>
    <n v="0"/>
    <n v="0"/>
    <n v="0"/>
    <n v="0"/>
  </r>
  <r>
    <x v="4"/>
    <x v="28"/>
    <x v="7"/>
    <x v="6"/>
    <n v="0.01"/>
    <n v="340"/>
    <n v="0"/>
    <n v="6.9999999999999994E-5"/>
    <n v="1.0000000000000001E-5"/>
    <n v="1.0000000000000001E-5"/>
    <n v="6.0000000000000002E-5"/>
    <n v="2.0000000000000001E-4"/>
    <n v="0"/>
  </r>
  <r>
    <x v="4"/>
    <x v="28"/>
    <x v="7"/>
    <x v="7"/>
    <n v="0"/>
    <n v="340"/>
    <n v="0"/>
    <n v="0"/>
    <n v="0"/>
    <n v="0"/>
    <n v="0"/>
    <n v="0"/>
    <n v="0"/>
  </r>
  <r>
    <x v="4"/>
    <x v="28"/>
    <x v="7"/>
    <x v="8"/>
    <n v="0"/>
    <n v="340"/>
    <n v="0"/>
    <n v="0"/>
    <n v="0"/>
    <n v="0"/>
    <n v="0"/>
    <n v="0"/>
    <n v="0"/>
  </r>
  <r>
    <x v="4"/>
    <x v="28"/>
    <x v="7"/>
    <x v="9"/>
    <n v="0"/>
    <n v="340"/>
    <n v="0"/>
    <n v="0"/>
    <n v="0"/>
    <n v="0"/>
    <n v="0"/>
    <n v="0"/>
    <n v="0"/>
  </r>
  <r>
    <x v="4"/>
    <x v="28"/>
    <x v="7"/>
    <x v="10"/>
    <n v="0"/>
    <n v="340"/>
    <n v="0"/>
    <n v="0"/>
    <n v="0"/>
    <n v="0"/>
    <n v="0"/>
    <n v="0"/>
    <n v="0"/>
  </r>
  <r>
    <x v="4"/>
    <x v="28"/>
    <x v="8"/>
    <x v="0"/>
    <n v="0.2"/>
    <n v="340"/>
    <n v="6.8"/>
    <n v="1.6900000000000001E-3"/>
    <n v="0"/>
    <n v="1.0499999999999999E-3"/>
    <n v="8.0999999999999996E-4"/>
    <n v="5.11E-3"/>
    <n v="1.2529999999999999E-2"/>
  </r>
  <r>
    <x v="4"/>
    <x v="28"/>
    <x v="8"/>
    <x v="1"/>
    <n v="2.36"/>
    <n v="340"/>
    <n v="0"/>
    <n v="1.9560000000000001E-2"/>
    <n v="1.6570000000000001E-2"/>
    <n v="4.2000000000000002E-4"/>
    <n v="1.49E-3"/>
    <n v="5.9180000000000003E-2"/>
    <n v="0"/>
  </r>
  <r>
    <x v="4"/>
    <x v="28"/>
    <x v="8"/>
    <x v="2"/>
    <n v="0"/>
    <n v="340"/>
    <n v="0"/>
    <n v="0"/>
    <n v="0"/>
    <n v="0"/>
    <n v="0"/>
    <n v="0"/>
    <n v="0"/>
  </r>
  <r>
    <x v="4"/>
    <x v="28"/>
    <x v="8"/>
    <x v="3"/>
    <n v="0"/>
    <n v="340"/>
    <n v="0"/>
    <n v="0"/>
    <n v="0"/>
    <n v="0"/>
    <n v="0"/>
    <n v="0"/>
    <n v="0"/>
  </r>
  <r>
    <x v="4"/>
    <x v="28"/>
    <x v="8"/>
    <x v="4"/>
    <n v="1.1100000000000001"/>
    <n v="329.09"/>
    <n v="36.200009999999999"/>
    <n v="9.1199999999999996E-3"/>
    <n v="0"/>
    <n v="1.112E-2"/>
    <n v="2.1900000000000001E-3"/>
    <n v="2.7629999999999998E-2"/>
    <n v="6.6720000000000002E-2"/>
  </r>
  <r>
    <x v="4"/>
    <x v="28"/>
    <x v="8"/>
    <x v="5"/>
    <n v="0.7"/>
    <n v="313.75"/>
    <n v="25.100010000000001"/>
    <n v="5.3600000000000002E-3"/>
    <n v="0"/>
    <n v="7.6600000000000001E-3"/>
    <n v="8.3000000000000001E-4"/>
    <n v="1.6240000000000001E-2"/>
    <n v="4.6260000000000003E-2"/>
  </r>
  <r>
    <x v="4"/>
    <x v="28"/>
    <x v="8"/>
    <x v="6"/>
    <n v="0.93"/>
    <n v="340"/>
    <n v="20.399989999999999"/>
    <n v="7.5199999999999998E-3"/>
    <n v="0"/>
    <n v="1.89E-3"/>
    <n v="4.5599999999999998E-3"/>
    <n v="2.2780000000000002E-2"/>
    <n v="3.7600000000000001E-2"/>
  </r>
  <r>
    <x v="4"/>
    <x v="28"/>
    <x v="8"/>
    <x v="7"/>
    <n v="0"/>
    <n v="340"/>
    <n v="0"/>
    <n v="0"/>
    <n v="0"/>
    <n v="0"/>
    <n v="0"/>
    <n v="0"/>
    <n v="0"/>
  </r>
  <r>
    <x v="4"/>
    <x v="28"/>
    <x v="8"/>
    <x v="8"/>
    <n v="0.43"/>
    <n v="340"/>
    <n v="13.600009999999999"/>
    <n v="3.5500000000000002E-3"/>
    <n v="2.0000000000000002E-5"/>
    <n v="1.5399999999999999E-3"/>
    <n v="2.1299999999999999E-3"/>
    <n v="1.076E-2"/>
    <n v="2.5059999999999999E-2"/>
  </r>
  <r>
    <x v="4"/>
    <x v="28"/>
    <x v="8"/>
    <x v="9"/>
    <n v="0"/>
    <n v="340"/>
    <n v="0"/>
    <n v="0"/>
    <n v="0"/>
    <n v="0"/>
    <n v="0"/>
    <n v="0"/>
    <n v="0"/>
  </r>
  <r>
    <x v="4"/>
    <x v="28"/>
    <x v="8"/>
    <x v="10"/>
    <n v="1.45"/>
    <n v="340"/>
    <n v="0"/>
    <n v="1.2019999999999999E-2"/>
    <n v="6.3899999999999998E-3"/>
    <n v="1.8000000000000001E-4"/>
    <n v="9.5E-4"/>
    <n v="3.635E-2"/>
    <n v="0"/>
  </r>
  <r>
    <x v="4"/>
    <x v="29"/>
    <x v="0"/>
    <x v="0"/>
    <n v="0"/>
    <n v="340"/>
    <n v="0"/>
    <n v="0"/>
    <n v="0"/>
    <n v="0"/>
    <n v="0"/>
    <n v="0"/>
    <n v="0"/>
  </r>
  <r>
    <x v="4"/>
    <x v="29"/>
    <x v="0"/>
    <x v="1"/>
    <n v="13.69"/>
    <n v="340"/>
    <n v="0"/>
    <n v="0.11354"/>
    <n v="5.636E-2"/>
    <n v="8.3899999999999999E-3"/>
    <n v="1.3849999999999999E-2"/>
    <n v="0.34305999999999998"/>
    <n v="0"/>
  </r>
  <r>
    <x v="4"/>
    <x v="29"/>
    <x v="0"/>
    <x v="2"/>
    <n v="0"/>
    <n v="340"/>
    <n v="0"/>
    <n v="0"/>
    <n v="0"/>
    <n v="0"/>
    <n v="0"/>
    <n v="0"/>
    <n v="0"/>
  </r>
  <r>
    <x v="4"/>
    <x v="29"/>
    <x v="0"/>
    <x v="3"/>
    <n v="0"/>
    <n v="340"/>
    <n v="0"/>
    <n v="0"/>
    <n v="0"/>
    <n v="0"/>
    <n v="0"/>
    <n v="0"/>
    <n v="0"/>
  </r>
  <r>
    <x v="4"/>
    <x v="29"/>
    <x v="0"/>
    <x v="4"/>
    <n v="11.33"/>
    <n v="340"/>
    <n v="0"/>
    <n v="9.3149999999999997E-2"/>
    <n v="0"/>
    <n v="1.9189999999999999E-2"/>
    <n v="6.3619999999999996E-2"/>
    <n v="0.28101999999999999"/>
    <n v="0"/>
  </r>
  <r>
    <x v="4"/>
    <x v="29"/>
    <x v="0"/>
    <x v="5"/>
    <n v="0"/>
    <n v="340"/>
    <n v="0"/>
    <n v="0"/>
    <n v="0"/>
    <n v="0"/>
    <n v="0"/>
    <n v="0"/>
    <n v="0"/>
  </r>
  <r>
    <x v="4"/>
    <x v="29"/>
    <x v="0"/>
    <x v="6"/>
    <n v="0"/>
    <n v="340"/>
    <n v="0"/>
    <n v="0"/>
    <n v="0"/>
    <n v="0"/>
    <n v="0"/>
    <n v="0"/>
    <n v="0"/>
  </r>
  <r>
    <x v="4"/>
    <x v="29"/>
    <x v="0"/>
    <x v="7"/>
    <n v="0"/>
    <n v="340"/>
    <n v="0"/>
    <n v="0"/>
    <n v="0"/>
    <n v="0"/>
    <n v="0"/>
    <n v="0"/>
    <n v="0"/>
  </r>
  <r>
    <x v="4"/>
    <x v="29"/>
    <x v="0"/>
    <x v="8"/>
    <n v="0"/>
    <n v="340"/>
    <n v="0"/>
    <n v="0"/>
    <n v="0"/>
    <n v="0"/>
    <n v="0"/>
    <n v="0"/>
    <n v="0"/>
  </r>
  <r>
    <x v="4"/>
    <x v="29"/>
    <x v="0"/>
    <x v="9"/>
    <n v="0"/>
    <n v="340"/>
    <n v="0"/>
    <n v="0"/>
    <n v="0"/>
    <n v="0"/>
    <n v="0"/>
    <n v="0"/>
    <n v="0"/>
  </r>
  <r>
    <x v="4"/>
    <x v="29"/>
    <x v="0"/>
    <x v="10"/>
    <n v="9.11"/>
    <n v="340"/>
    <n v="0"/>
    <n v="7.4319999999999997E-2"/>
    <n v="4.4310000000000002E-2"/>
    <n v="6.0999999999999997E-4"/>
    <n v="1.289E-2"/>
    <n v="0.22367000000000001"/>
    <n v="0"/>
  </r>
  <r>
    <x v="4"/>
    <x v="29"/>
    <x v="1"/>
    <x v="0"/>
    <n v="0.24"/>
    <n v="340"/>
    <n v="13.6"/>
    <n v="2.0300000000000001E-3"/>
    <n v="0"/>
    <n v="1.3999999999999999E-4"/>
    <n v="2.7000000000000001E-3"/>
    <n v="6.1399999999999996E-3"/>
    <n v="2.5059999999999999E-2"/>
  </r>
  <r>
    <x v="4"/>
    <x v="29"/>
    <x v="1"/>
    <x v="1"/>
    <n v="5.31"/>
    <n v="338"/>
    <n v="60.839970000000001"/>
    <n v="4.369E-2"/>
    <n v="1.525E-2"/>
    <n v="5.7800000000000004E-3"/>
    <n v="3.4410000000000003E-2"/>
    <n v="0.13195000000000001"/>
    <n v="0.11212999999999999"/>
  </r>
  <r>
    <x v="4"/>
    <x v="29"/>
    <x v="1"/>
    <x v="2"/>
    <n v="0.78"/>
    <n v="300"/>
    <n v="33"/>
    <n v="5.8100000000000001E-3"/>
    <n v="0"/>
    <n v="3.6000000000000002E-4"/>
    <n v="5.0400000000000002E-3"/>
    <n v="1.7600000000000001E-2"/>
    <n v="6.0819999999999999E-2"/>
  </r>
  <r>
    <x v="4"/>
    <x v="29"/>
    <x v="1"/>
    <x v="3"/>
    <n v="0"/>
    <n v="340"/>
    <n v="0"/>
    <n v="0"/>
    <n v="0"/>
    <n v="0"/>
    <n v="0"/>
    <n v="0"/>
    <n v="0"/>
  </r>
  <r>
    <x v="4"/>
    <x v="29"/>
    <x v="1"/>
    <x v="4"/>
    <n v="3.55"/>
    <n v="329.33"/>
    <n v="49.400019999999998"/>
    <n v="2.9350000000000001E-2"/>
    <n v="3.2000000000000003E-4"/>
    <n v="3.329E-2"/>
    <n v="1.277E-2"/>
    <n v="8.8800000000000004E-2"/>
    <n v="9.1039999999999996E-2"/>
  </r>
  <r>
    <x v="4"/>
    <x v="29"/>
    <x v="1"/>
    <x v="5"/>
    <n v="19.55"/>
    <n v="340"/>
    <n v="47.600099999999998"/>
    <n v="0.16300000000000001"/>
    <n v="6.0589999999999998E-2"/>
    <n v="0.09"/>
    <n v="3.0370000000000001E-2"/>
    <n v="0.49235000000000001"/>
    <n v="8.7730000000000002E-2"/>
  </r>
  <r>
    <x v="4"/>
    <x v="29"/>
    <x v="1"/>
    <x v="6"/>
    <n v="2.7"/>
    <n v="340"/>
    <n v="115.59997"/>
    <n v="2.2720000000000001E-2"/>
    <n v="0"/>
    <n v="9.0900000000000009E-3"/>
    <n v="2.138E-2"/>
    <n v="6.8860000000000005E-2"/>
    <n v="0.21304999999999999"/>
  </r>
  <r>
    <x v="4"/>
    <x v="29"/>
    <x v="1"/>
    <x v="7"/>
    <n v="0"/>
    <n v="340"/>
    <n v="0"/>
    <n v="0"/>
    <n v="0"/>
    <n v="0"/>
    <n v="0"/>
    <n v="0"/>
    <n v="0"/>
  </r>
  <r>
    <x v="4"/>
    <x v="29"/>
    <x v="1"/>
    <x v="8"/>
    <n v="11.18"/>
    <n v="306.20999999999998"/>
    <n v="177.6001"/>
    <n v="9.0499999999999997E-2"/>
    <n v="2.887E-2"/>
    <n v="4.4949999999999997E-2"/>
    <n v="3.0509999999999999E-2"/>
    <n v="0.27400999999999998"/>
    <n v="0.32732"/>
  </r>
  <r>
    <x v="4"/>
    <x v="29"/>
    <x v="1"/>
    <x v="9"/>
    <n v="0.04"/>
    <n v="300"/>
    <n v="3"/>
    <n v="2.9999999999999997E-4"/>
    <n v="4.0000000000000003E-5"/>
    <n v="1.0000000000000001E-5"/>
    <n v="3.6999999999999999E-4"/>
    <n v="8.9999999999999998E-4"/>
    <n v="5.5300000000000002E-3"/>
  </r>
  <r>
    <x v="4"/>
    <x v="29"/>
    <x v="1"/>
    <x v="10"/>
    <n v="0.91"/>
    <n v="340"/>
    <n v="3.3999899999999998"/>
    <n v="7.5700000000000003E-3"/>
    <n v="3.62E-3"/>
    <n v="2.9999999999999997E-4"/>
    <n v="2.4399999999999999E-3"/>
    <n v="2.2880000000000001E-2"/>
    <n v="6.2700000000000004E-3"/>
  </r>
  <r>
    <x v="4"/>
    <x v="29"/>
    <x v="2"/>
    <x v="0"/>
    <n v="0"/>
    <n v="340"/>
    <n v="0"/>
    <n v="0"/>
    <n v="0"/>
    <n v="0"/>
    <n v="0"/>
    <n v="0"/>
    <n v="0"/>
  </r>
  <r>
    <x v="4"/>
    <x v="29"/>
    <x v="2"/>
    <x v="1"/>
    <n v="0.63"/>
    <n v="330"/>
    <n v="9.8999900000000007"/>
    <n v="5.0600000000000003E-3"/>
    <n v="1.3600000000000001E-3"/>
    <n v="8.4999999999999995E-4"/>
    <n v="4.8799999999999998E-3"/>
    <n v="1.523E-2"/>
    <n v="1.8249999999999999E-2"/>
  </r>
  <r>
    <x v="4"/>
    <x v="29"/>
    <x v="2"/>
    <x v="2"/>
    <n v="0"/>
    <n v="340"/>
    <n v="0"/>
    <n v="0"/>
    <n v="0"/>
    <n v="0"/>
    <n v="0"/>
    <n v="0"/>
    <n v="0"/>
  </r>
  <r>
    <x v="4"/>
    <x v="29"/>
    <x v="2"/>
    <x v="3"/>
    <n v="0"/>
    <n v="340"/>
    <n v="0"/>
    <n v="0"/>
    <n v="0"/>
    <n v="0"/>
    <n v="0"/>
    <n v="0"/>
    <n v="0"/>
  </r>
  <r>
    <x v="4"/>
    <x v="29"/>
    <x v="2"/>
    <x v="4"/>
    <n v="0.05"/>
    <n v="340"/>
    <n v="0"/>
    <n v="4.2999999999999999E-4"/>
    <n v="0"/>
    <n v="6.8000000000000005E-4"/>
    <n v="0"/>
    <n v="1.2999999999999999E-3"/>
    <n v="0"/>
  </r>
  <r>
    <x v="4"/>
    <x v="29"/>
    <x v="2"/>
    <x v="5"/>
    <n v="0"/>
    <n v="340"/>
    <n v="0"/>
    <n v="0"/>
    <n v="0"/>
    <n v="0"/>
    <n v="0"/>
    <n v="0"/>
    <n v="0"/>
  </r>
  <r>
    <x v="4"/>
    <x v="29"/>
    <x v="2"/>
    <x v="6"/>
    <n v="0.05"/>
    <n v="340"/>
    <n v="0"/>
    <n v="3.8999999999999999E-4"/>
    <n v="4.0000000000000003E-5"/>
    <n v="2.0000000000000002E-5"/>
    <n v="2.7E-4"/>
    <n v="1.1800000000000001E-3"/>
    <n v="0"/>
  </r>
  <r>
    <x v="4"/>
    <x v="29"/>
    <x v="2"/>
    <x v="7"/>
    <n v="0"/>
    <n v="340"/>
    <n v="0"/>
    <n v="0"/>
    <n v="0"/>
    <n v="0"/>
    <n v="0"/>
    <n v="0"/>
    <n v="0"/>
  </r>
  <r>
    <x v="4"/>
    <x v="29"/>
    <x v="2"/>
    <x v="8"/>
    <n v="0.05"/>
    <n v="340"/>
    <n v="3.4"/>
    <n v="4.2000000000000002E-4"/>
    <n v="0"/>
    <n v="6.0000000000000002E-5"/>
    <n v="5.5999999999999995E-4"/>
    <n v="1.2800000000000001E-3"/>
    <n v="6.2700000000000004E-3"/>
  </r>
  <r>
    <x v="4"/>
    <x v="29"/>
    <x v="2"/>
    <x v="9"/>
    <n v="0"/>
    <n v="340"/>
    <n v="0"/>
    <n v="0"/>
    <n v="0"/>
    <n v="0"/>
    <n v="0"/>
    <n v="0"/>
    <n v="0"/>
  </r>
  <r>
    <x v="4"/>
    <x v="29"/>
    <x v="2"/>
    <x v="10"/>
    <n v="0.88"/>
    <n v="340"/>
    <n v="0"/>
    <n v="7.2899999999999996E-3"/>
    <n v="3.6600000000000001E-3"/>
    <n v="2.0000000000000001E-4"/>
    <n v="1.6999999999999999E-3"/>
    <n v="2.205E-2"/>
    <n v="0"/>
  </r>
  <r>
    <x v="4"/>
    <x v="29"/>
    <x v="3"/>
    <x v="0"/>
    <n v="0"/>
    <n v="340"/>
    <n v="0"/>
    <n v="0"/>
    <n v="0"/>
    <n v="0"/>
    <n v="0"/>
    <n v="0"/>
    <n v="0"/>
  </r>
  <r>
    <x v="4"/>
    <x v="29"/>
    <x v="3"/>
    <x v="1"/>
    <n v="3.48"/>
    <n v="340"/>
    <n v="0"/>
    <n v="2.8830000000000001E-2"/>
    <n v="1.481E-2"/>
    <n v="1.17E-3"/>
    <n v="1.068E-2"/>
    <n v="8.7069999999999995E-2"/>
    <n v="0"/>
  </r>
  <r>
    <x v="4"/>
    <x v="29"/>
    <x v="3"/>
    <x v="2"/>
    <n v="0"/>
    <n v="340"/>
    <n v="0"/>
    <n v="0"/>
    <n v="0"/>
    <n v="0"/>
    <n v="0"/>
    <n v="0"/>
    <n v="0"/>
  </r>
  <r>
    <x v="4"/>
    <x v="29"/>
    <x v="3"/>
    <x v="3"/>
    <n v="0"/>
    <n v="340"/>
    <n v="0"/>
    <n v="0"/>
    <n v="0"/>
    <n v="0"/>
    <n v="0"/>
    <n v="0"/>
    <n v="0"/>
  </r>
  <r>
    <x v="4"/>
    <x v="29"/>
    <x v="3"/>
    <x v="4"/>
    <n v="0.17"/>
    <n v="340"/>
    <n v="0"/>
    <n v="1.25E-3"/>
    <n v="-2.0000000000000002E-5"/>
    <n v="8.5999999999999998E-4"/>
    <n v="9.8999999999999999E-4"/>
    <n v="3.6900000000000001E-3"/>
    <n v="0"/>
  </r>
  <r>
    <x v="4"/>
    <x v="29"/>
    <x v="3"/>
    <x v="5"/>
    <n v="0"/>
    <n v="340"/>
    <n v="0"/>
    <n v="0"/>
    <n v="0"/>
    <n v="0"/>
    <n v="0"/>
    <n v="0"/>
    <n v="0"/>
  </r>
  <r>
    <x v="4"/>
    <x v="29"/>
    <x v="3"/>
    <x v="6"/>
    <n v="0.24"/>
    <n v="340"/>
    <n v="0"/>
    <n v="1.9400000000000001E-3"/>
    <n v="4.0000000000000003E-5"/>
    <n v="1.1E-4"/>
    <n v="1.6100000000000001E-3"/>
    <n v="5.8599999999999998E-3"/>
    <n v="0"/>
  </r>
  <r>
    <x v="4"/>
    <x v="29"/>
    <x v="3"/>
    <x v="7"/>
    <n v="0"/>
    <n v="340"/>
    <n v="0"/>
    <n v="0"/>
    <n v="0"/>
    <n v="0"/>
    <n v="0"/>
    <n v="0"/>
    <n v="0"/>
  </r>
  <r>
    <x v="4"/>
    <x v="29"/>
    <x v="3"/>
    <x v="8"/>
    <n v="0.01"/>
    <n v="340"/>
    <n v="0"/>
    <n v="8.0000000000000007E-5"/>
    <n v="6.0000000000000002E-5"/>
    <n v="0"/>
    <n v="1.0000000000000001E-5"/>
    <n v="2.4000000000000001E-4"/>
    <n v="0"/>
  </r>
  <r>
    <x v="4"/>
    <x v="29"/>
    <x v="3"/>
    <x v="9"/>
    <n v="0"/>
    <n v="340"/>
    <n v="0"/>
    <n v="0"/>
    <n v="0"/>
    <n v="0"/>
    <n v="0"/>
    <n v="0"/>
    <n v="0"/>
  </r>
  <r>
    <x v="4"/>
    <x v="29"/>
    <x v="3"/>
    <x v="10"/>
    <n v="0.01"/>
    <n v="340"/>
    <n v="0"/>
    <n v="1E-4"/>
    <n v="8.0000000000000007E-5"/>
    <n v="0"/>
    <n v="1.0000000000000001E-5"/>
    <n v="2.9999999999999997E-4"/>
    <n v="0"/>
  </r>
  <r>
    <x v="4"/>
    <x v="29"/>
    <x v="4"/>
    <x v="0"/>
    <n v="0.43"/>
    <n v="340"/>
    <n v="0"/>
    <n v="3.5799999999999998E-3"/>
    <n v="1.9300000000000001E-3"/>
    <n v="9.0000000000000006E-5"/>
    <n v="8.8999999999999995E-4"/>
    <n v="1.0829999999999999E-2"/>
    <n v="0"/>
  </r>
  <r>
    <x v="4"/>
    <x v="29"/>
    <x v="4"/>
    <x v="1"/>
    <n v="0.18"/>
    <n v="340"/>
    <n v="0"/>
    <n v="1.49E-3"/>
    <n v="7.6000000000000004E-4"/>
    <n v="1E-4"/>
    <n v="1E-4"/>
    <n v="4.4900000000000001E-3"/>
    <n v="0"/>
  </r>
  <r>
    <x v="4"/>
    <x v="29"/>
    <x v="4"/>
    <x v="2"/>
    <n v="0"/>
    <n v="340"/>
    <n v="0"/>
    <n v="0"/>
    <n v="0"/>
    <n v="0"/>
    <n v="0"/>
    <n v="0"/>
    <n v="0"/>
  </r>
  <r>
    <x v="4"/>
    <x v="29"/>
    <x v="4"/>
    <x v="3"/>
    <n v="0"/>
    <n v="340"/>
    <n v="0"/>
    <n v="0"/>
    <n v="0"/>
    <n v="0"/>
    <n v="0"/>
    <n v="0"/>
    <n v="0"/>
  </r>
  <r>
    <x v="4"/>
    <x v="29"/>
    <x v="4"/>
    <x v="4"/>
    <n v="0.05"/>
    <n v="340"/>
    <n v="0"/>
    <n v="4.0000000000000002E-4"/>
    <n v="2.0000000000000002E-5"/>
    <n v="4.8000000000000001E-4"/>
    <n v="6.0000000000000002E-5"/>
    <n v="1.1999999999999999E-3"/>
    <n v="0"/>
  </r>
  <r>
    <x v="4"/>
    <x v="29"/>
    <x v="4"/>
    <x v="5"/>
    <n v="0"/>
    <n v="340"/>
    <n v="0"/>
    <n v="0"/>
    <n v="0"/>
    <n v="0"/>
    <n v="0"/>
    <n v="0"/>
    <n v="0"/>
  </r>
  <r>
    <x v="4"/>
    <x v="29"/>
    <x v="4"/>
    <x v="6"/>
    <n v="17.920000000000002"/>
    <n v="340"/>
    <n v="0"/>
    <n v="0.14953"/>
    <n v="8.0999999999999996E-3"/>
    <n v="1.5299999999999999E-3"/>
    <n v="2.358E-2"/>
    <n v="0.45235999999999998"/>
    <n v="0"/>
  </r>
  <r>
    <x v="4"/>
    <x v="29"/>
    <x v="4"/>
    <x v="7"/>
    <n v="0"/>
    <n v="340"/>
    <n v="0"/>
    <n v="0"/>
    <n v="0"/>
    <n v="0"/>
    <n v="0"/>
    <n v="0"/>
    <n v="0"/>
  </r>
  <r>
    <x v="4"/>
    <x v="29"/>
    <x v="4"/>
    <x v="8"/>
    <n v="0.06"/>
    <n v="340"/>
    <n v="0"/>
    <n v="4.8000000000000001E-4"/>
    <n v="2.5000000000000001E-4"/>
    <n v="6.9999999999999994E-5"/>
    <n v="5.0000000000000002E-5"/>
    <n v="1.4499999999999999E-3"/>
    <n v="0"/>
  </r>
  <r>
    <x v="4"/>
    <x v="29"/>
    <x v="4"/>
    <x v="9"/>
    <n v="0"/>
    <n v="340"/>
    <n v="0"/>
    <n v="0"/>
    <n v="0"/>
    <n v="0"/>
    <n v="0"/>
    <n v="0"/>
    <n v="0"/>
  </r>
  <r>
    <x v="4"/>
    <x v="29"/>
    <x v="4"/>
    <x v="10"/>
    <n v="0.31"/>
    <n v="340"/>
    <n v="0"/>
    <n v="2.5699999999999998E-3"/>
    <n v="1.1100000000000001E-3"/>
    <n v="4.0000000000000003E-5"/>
    <n v="3.1E-4"/>
    <n v="7.77E-3"/>
    <n v="0"/>
  </r>
  <r>
    <x v="4"/>
    <x v="29"/>
    <x v="5"/>
    <x v="0"/>
    <n v="0"/>
    <n v="340"/>
    <n v="0"/>
    <n v="0"/>
    <n v="0"/>
    <n v="0"/>
    <n v="0"/>
    <n v="0"/>
    <n v="0"/>
  </r>
  <r>
    <x v="4"/>
    <x v="29"/>
    <x v="5"/>
    <x v="1"/>
    <n v="0.01"/>
    <n v="340"/>
    <n v="0"/>
    <n v="6.9999999999999994E-5"/>
    <n v="3.0000000000000001E-5"/>
    <n v="0"/>
    <n v="1.0000000000000001E-5"/>
    <n v="2.0000000000000001E-4"/>
    <n v="0"/>
  </r>
  <r>
    <x v="4"/>
    <x v="29"/>
    <x v="5"/>
    <x v="2"/>
    <n v="0"/>
    <n v="340"/>
    <n v="0"/>
    <n v="0"/>
    <n v="0"/>
    <n v="0"/>
    <n v="0"/>
    <n v="0"/>
    <n v="0"/>
  </r>
  <r>
    <x v="4"/>
    <x v="29"/>
    <x v="5"/>
    <x v="3"/>
    <n v="0"/>
    <n v="340"/>
    <n v="0"/>
    <n v="0"/>
    <n v="0"/>
    <n v="0"/>
    <n v="0"/>
    <n v="0"/>
    <n v="0"/>
  </r>
  <r>
    <x v="4"/>
    <x v="29"/>
    <x v="5"/>
    <x v="4"/>
    <n v="0"/>
    <n v="340"/>
    <n v="0"/>
    <n v="0"/>
    <n v="0"/>
    <n v="0"/>
    <n v="0"/>
    <n v="0"/>
    <n v="0"/>
  </r>
  <r>
    <x v="4"/>
    <x v="29"/>
    <x v="5"/>
    <x v="5"/>
    <n v="0"/>
    <n v="340"/>
    <n v="0"/>
    <n v="0"/>
    <n v="0"/>
    <n v="0"/>
    <n v="0"/>
    <n v="0"/>
    <n v="0"/>
  </r>
  <r>
    <x v="4"/>
    <x v="29"/>
    <x v="5"/>
    <x v="6"/>
    <n v="0"/>
    <n v="340"/>
    <n v="0"/>
    <n v="0"/>
    <n v="0"/>
    <n v="0"/>
    <n v="0"/>
    <n v="0"/>
    <n v="0"/>
  </r>
  <r>
    <x v="4"/>
    <x v="29"/>
    <x v="5"/>
    <x v="7"/>
    <n v="0"/>
    <n v="340"/>
    <n v="0"/>
    <n v="0"/>
    <n v="0"/>
    <n v="0"/>
    <n v="0"/>
    <n v="0"/>
    <n v="0"/>
  </r>
  <r>
    <x v="4"/>
    <x v="29"/>
    <x v="5"/>
    <x v="8"/>
    <n v="0"/>
    <n v="340"/>
    <n v="0"/>
    <n v="0"/>
    <n v="0"/>
    <n v="0"/>
    <n v="0"/>
    <n v="0"/>
    <n v="0"/>
  </r>
  <r>
    <x v="4"/>
    <x v="29"/>
    <x v="5"/>
    <x v="9"/>
    <n v="0"/>
    <n v="340"/>
    <n v="0"/>
    <n v="0"/>
    <n v="0"/>
    <n v="0"/>
    <n v="0"/>
    <n v="0"/>
    <n v="0"/>
  </r>
  <r>
    <x v="4"/>
    <x v="29"/>
    <x v="5"/>
    <x v="10"/>
    <n v="0"/>
    <n v="340"/>
    <n v="0"/>
    <n v="0"/>
    <n v="0"/>
    <n v="0"/>
    <n v="0"/>
    <n v="0"/>
    <n v="0"/>
  </r>
  <r>
    <x v="4"/>
    <x v="29"/>
    <x v="6"/>
    <x v="0"/>
    <n v="0"/>
    <n v="340"/>
    <n v="0"/>
    <n v="0"/>
    <n v="0"/>
    <n v="0"/>
    <n v="0"/>
    <n v="0"/>
    <n v="0"/>
  </r>
  <r>
    <x v="4"/>
    <x v="29"/>
    <x v="6"/>
    <x v="1"/>
    <n v="0.02"/>
    <n v="340"/>
    <n v="0"/>
    <n v="1.9000000000000001E-4"/>
    <n v="1.2E-4"/>
    <n v="1.0000000000000001E-5"/>
    <n v="1.0000000000000001E-5"/>
    <n v="5.5999999999999995E-4"/>
    <n v="0"/>
  </r>
  <r>
    <x v="4"/>
    <x v="29"/>
    <x v="6"/>
    <x v="2"/>
    <n v="0"/>
    <n v="340"/>
    <n v="0"/>
    <n v="0"/>
    <n v="0"/>
    <n v="0"/>
    <n v="0"/>
    <n v="0"/>
    <n v="0"/>
  </r>
  <r>
    <x v="4"/>
    <x v="29"/>
    <x v="6"/>
    <x v="3"/>
    <n v="0"/>
    <n v="340"/>
    <n v="0"/>
    <n v="0"/>
    <n v="0"/>
    <n v="0"/>
    <n v="0"/>
    <n v="0"/>
    <n v="0"/>
  </r>
  <r>
    <x v="4"/>
    <x v="29"/>
    <x v="6"/>
    <x v="4"/>
    <n v="0.06"/>
    <n v="340"/>
    <n v="0"/>
    <n v="5.2999999999999998E-4"/>
    <n v="0"/>
    <n v="5.6999999999999998E-4"/>
    <n v="1.6000000000000001E-4"/>
    <n v="1.6000000000000001E-3"/>
    <n v="0"/>
  </r>
  <r>
    <x v="4"/>
    <x v="29"/>
    <x v="6"/>
    <x v="5"/>
    <n v="0"/>
    <n v="340"/>
    <n v="0"/>
    <n v="0"/>
    <n v="0"/>
    <n v="0"/>
    <n v="0"/>
    <n v="0"/>
    <n v="0"/>
  </r>
  <r>
    <x v="4"/>
    <x v="29"/>
    <x v="6"/>
    <x v="6"/>
    <n v="0.17"/>
    <n v="340"/>
    <n v="0"/>
    <n v="1.3799999999999999E-3"/>
    <n v="0"/>
    <n v="6.0000000000000002E-5"/>
    <n v="5.6999999999999998E-4"/>
    <n v="4.1700000000000001E-3"/>
    <n v="0"/>
  </r>
  <r>
    <x v="4"/>
    <x v="29"/>
    <x v="6"/>
    <x v="7"/>
    <n v="0"/>
    <n v="340"/>
    <n v="0"/>
    <n v="0"/>
    <n v="0"/>
    <n v="0"/>
    <n v="0"/>
    <n v="0"/>
    <n v="0"/>
  </r>
  <r>
    <x v="4"/>
    <x v="29"/>
    <x v="6"/>
    <x v="8"/>
    <n v="0.06"/>
    <n v="340"/>
    <n v="0"/>
    <n v="5.1000000000000004E-4"/>
    <n v="2.7999999999999998E-4"/>
    <n v="5.0000000000000002E-5"/>
    <n v="6.0000000000000002E-5"/>
    <n v="1.5299999999999999E-3"/>
    <n v="0"/>
  </r>
  <r>
    <x v="4"/>
    <x v="29"/>
    <x v="6"/>
    <x v="9"/>
    <n v="0"/>
    <n v="340"/>
    <n v="0"/>
    <n v="0"/>
    <n v="0"/>
    <n v="0"/>
    <n v="0"/>
    <n v="0"/>
    <n v="0"/>
  </r>
  <r>
    <x v="4"/>
    <x v="29"/>
    <x v="6"/>
    <x v="10"/>
    <n v="0"/>
    <n v="340"/>
    <n v="0"/>
    <n v="0"/>
    <n v="0"/>
    <n v="0"/>
    <n v="0"/>
    <n v="0"/>
    <n v="0"/>
  </r>
  <r>
    <x v="4"/>
    <x v="29"/>
    <x v="7"/>
    <x v="0"/>
    <n v="0"/>
    <n v="340"/>
    <n v="0"/>
    <n v="0"/>
    <n v="0"/>
    <n v="0"/>
    <n v="0"/>
    <n v="0"/>
    <n v="0"/>
  </r>
  <r>
    <x v="4"/>
    <x v="29"/>
    <x v="7"/>
    <x v="1"/>
    <n v="0"/>
    <n v="340"/>
    <n v="0"/>
    <n v="1.0000000000000001E-5"/>
    <n v="0"/>
    <n v="0"/>
    <n v="0"/>
    <n v="2.0000000000000002E-5"/>
    <n v="0"/>
  </r>
  <r>
    <x v="4"/>
    <x v="29"/>
    <x v="7"/>
    <x v="2"/>
    <n v="0"/>
    <n v="340"/>
    <n v="0"/>
    <n v="0"/>
    <n v="0"/>
    <n v="0"/>
    <n v="0"/>
    <n v="0"/>
    <n v="0"/>
  </r>
  <r>
    <x v="4"/>
    <x v="29"/>
    <x v="7"/>
    <x v="3"/>
    <n v="0"/>
    <n v="340"/>
    <n v="0"/>
    <n v="0"/>
    <n v="0"/>
    <n v="0"/>
    <n v="0"/>
    <n v="0"/>
    <n v="0"/>
  </r>
  <r>
    <x v="4"/>
    <x v="29"/>
    <x v="7"/>
    <x v="4"/>
    <n v="0"/>
    <n v="340"/>
    <n v="0"/>
    <n v="0"/>
    <n v="0"/>
    <n v="0"/>
    <n v="0"/>
    <n v="0"/>
    <n v="0"/>
  </r>
  <r>
    <x v="4"/>
    <x v="29"/>
    <x v="7"/>
    <x v="5"/>
    <n v="0"/>
    <n v="340"/>
    <n v="0"/>
    <n v="0"/>
    <n v="0"/>
    <n v="0"/>
    <n v="0"/>
    <n v="0"/>
    <n v="0"/>
  </r>
  <r>
    <x v="4"/>
    <x v="29"/>
    <x v="7"/>
    <x v="6"/>
    <n v="0.01"/>
    <n v="340"/>
    <n v="0"/>
    <n v="6.9999999999999994E-5"/>
    <n v="1.0000000000000001E-5"/>
    <n v="1.0000000000000001E-5"/>
    <n v="6.0000000000000002E-5"/>
    <n v="2.0000000000000001E-4"/>
    <n v="0"/>
  </r>
  <r>
    <x v="4"/>
    <x v="29"/>
    <x v="7"/>
    <x v="7"/>
    <n v="0"/>
    <n v="340"/>
    <n v="0"/>
    <n v="0"/>
    <n v="0"/>
    <n v="0"/>
    <n v="0"/>
    <n v="0"/>
    <n v="0"/>
  </r>
  <r>
    <x v="4"/>
    <x v="29"/>
    <x v="7"/>
    <x v="8"/>
    <n v="0"/>
    <n v="340"/>
    <n v="0"/>
    <n v="0"/>
    <n v="0"/>
    <n v="0"/>
    <n v="0"/>
    <n v="0"/>
    <n v="0"/>
  </r>
  <r>
    <x v="4"/>
    <x v="29"/>
    <x v="7"/>
    <x v="9"/>
    <n v="0"/>
    <n v="340"/>
    <n v="0"/>
    <n v="0"/>
    <n v="0"/>
    <n v="0"/>
    <n v="0"/>
    <n v="0"/>
    <n v="0"/>
  </r>
  <r>
    <x v="4"/>
    <x v="29"/>
    <x v="7"/>
    <x v="10"/>
    <n v="0"/>
    <n v="340"/>
    <n v="0"/>
    <n v="0"/>
    <n v="0"/>
    <n v="0"/>
    <n v="0"/>
    <n v="0"/>
    <n v="0"/>
  </r>
  <r>
    <x v="4"/>
    <x v="29"/>
    <x v="8"/>
    <x v="0"/>
    <n v="0.23"/>
    <n v="340"/>
    <n v="10.199999999999999"/>
    <n v="1.9400000000000001E-3"/>
    <n v="0"/>
    <n v="1.2099999999999999E-3"/>
    <n v="9.3000000000000005E-4"/>
    <n v="5.8799999999999998E-3"/>
    <n v="1.8800000000000001E-2"/>
  </r>
  <r>
    <x v="4"/>
    <x v="29"/>
    <x v="8"/>
    <x v="1"/>
    <n v="2.36"/>
    <n v="340"/>
    <n v="0"/>
    <n v="1.9560000000000001E-2"/>
    <n v="1.6570000000000001E-2"/>
    <n v="4.2000000000000002E-4"/>
    <n v="1.49E-3"/>
    <n v="5.9180000000000003E-2"/>
    <n v="0"/>
  </r>
  <r>
    <x v="4"/>
    <x v="29"/>
    <x v="8"/>
    <x v="2"/>
    <n v="0"/>
    <n v="340"/>
    <n v="0"/>
    <n v="0"/>
    <n v="0"/>
    <n v="0"/>
    <n v="0"/>
    <n v="0"/>
    <n v="0"/>
  </r>
  <r>
    <x v="4"/>
    <x v="29"/>
    <x v="8"/>
    <x v="3"/>
    <n v="0"/>
    <n v="340"/>
    <n v="0"/>
    <n v="0"/>
    <n v="0"/>
    <n v="0"/>
    <n v="0"/>
    <n v="0"/>
    <n v="0"/>
  </r>
  <r>
    <x v="4"/>
    <x v="29"/>
    <x v="8"/>
    <x v="4"/>
    <n v="1.24"/>
    <n v="327.69"/>
    <n v="42.600009999999997"/>
    <n v="1.018E-2"/>
    <n v="0"/>
    <n v="1.2359999999999999E-2"/>
    <n v="2.4399999999999999E-3"/>
    <n v="3.0839999999999999E-2"/>
    <n v="7.8509999999999996E-2"/>
  </r>
  <r>
    <x v="4"/>
    <x v="29"/>
    <x v="8"/>
    <x v="5"/>
    <n v="0.79"/>
    <n v="312.77999999999997"/>
    <n v="28.149989999999999"/>
    <n v="6.0600000000000003E-3"/>
    <n v="0"/>
    <n v="8.6499999999999997E-3"/>
    <n v="9.3000000000000005E-4"/>
    <n v="1.8350000000000002E-2"/>
    <n v="5.1880000000000003E-2"/>
  </r>
  <r>
    <x v="4"/>
    <x v="29"/>
    <x v="8"/>
    <x v="6"/>
    <n v="0.99"/>
    <n v="340"/>
    <n v="20.399989999999999"/>
    <n v="8.0300000000000007E-3"/>
    <n v="0"/>
    <n v="2.0699999999999998E-3"/>
    <n v="4.9699999999999996E-3"/>
    <n v="2.4320000000000001E-2"/>
    <n v="3.7600000000000001E-2"/>
  </r>
  <r>
    <x v="4"/>
    <x v="29"/>
    <x v="8"/>
    <x v="7"/>
    <n v="0"/>
    <n v="340"/>
    <n v="0"/>
    <n v="0"/>
    <n v="0"/>
    <n v="0"/>
    <n v="0"/>
    <n v="0"/>
    <n v="0"/>
  </r>
  <r>
    <x v="4"/>
    <x v="29"/>
    <x v="8"/>
    <x v="8"/>
    <n v="0.47"/>
    <n v="340"/>
    <n v="13.600009999999999"/>
    <n v="3.8899999999999998E-3"/>
    <n v="2.0000000000000002E-5"/>
    <n v="1.74E-3"/>
    <n v="2.3800000000000002E-3"/>
    <n v="1.1780000000000001E-2"/>
    <n v="2.5059999999999999E-2"/>
  </r>
  <r>
    <x v="4"/>
    <x v="29"/>
    <x v="8"/>
    <x v="9"/>
    <n v="0"/>
    <n v="340"/>
    <n v="0"/>
    <n v="0"/>
    <n v="0"/>
    <n v="0"/>
    <n v="0"/>
    <n v="0"/>
    <n v="0"/>
  </r>
  <r>
    <x v="4"/>
    <x v="29"/>
    <x v="8"/>
    <x v="10"/>
    <n v="1.45"/>
    <n v="340"/>
    <n v="0"/>
    <n v="1.2019999999999999E-2"/>
    <n v="6.3899999999999998E-3"/>
    <n v="1.8000000000000001E-4"/>
    <n v="9.5E-4"/>
    <n v="3.635E-2"/>
    <n v="0"/>
  </r>
  <r>
    <x v="4"/>
    <x v="30"/>
    <x v="0"/>
    <x v="0"/>
    <n v="0"/>
    <n v="340"/>
    <n v="0"/>
    <n v="0"/>
    <n v="0"/>
    <n v="0"/>
    <n v="0"/>
    <n v="0"/>
    <n v="0"/>
  </r>
  <r>
    <x v="4"/>
    <x v="30"/>
    <x v="0"/>
    <x v="1"/>
    <n v="13.69"/>
    <n v="340"/>
    <n v="0"/>
    <n v="0.11354"/>
    <n v="5.636E-2"/>
    <n v="8.3899999999999999E-3"/>
    <n v="1.3849999999999999E-2"/>
    <n v="0.34305999999999998"/>
    <n v="0"/>
  </r>
  <r>
    <x v="4"/>
    <x v="30"/>
    <x v="0"/>
    <x v="2"/>
    <n v="0"/>
    <n v="340"/>
    <n v="0"/>
    <n v="0"/>
    <n v="0"/>
    <n v="0"/>
    <n v="0"/>
    <n v="0"/>
    <n v="0"/>
  </r>
  <r>
    <x v="4"/>
    <x v="30"/>
    <x v="0"/>
    <x v="3"/>
    <n v="0"/>
    <n v="340"/>
    <n v="0"/>
    <n v="0"/>
    <n v="0"/>
    <n v="0"/>
    <n v="0"/>
    <n v="0"/>
    <n v="0"/>
  </r>
  <r>
    <x v="4"/>
    <x v="30"/>
    <x v="0"/>
    <x v="4"/>
    <n v="11.33"/>
    <n v="340"/>
    <n v="0"/>
    <n v="9.3149999999999997E-2"/>
    <n v="0"/>
    <n v="1.9189999999999999E-2"/>
    <n v="6.3619999999999996E-2"/>
    <n v="0.28101999999999999"/>
    <n v="0"/>
  </r>
  <r>
    <x v="4"/>
    <x v="30"/>
    <x v="0"/>
    <x v="5"/>
    <n v="0"/>
    <n v="340"/>
    <n v="0"/>
    <n v="0"/>
    <n v="0"/>
    <n v="0"/>
    <n v="0"/>
    <n v="0"/>
    <n v="0"/>
  </r>
  <r>
    <x v="4"/>
    <x v="30"/>
    <x v="0"/>
    <x v="6"/>
    <n v="0"/>
    <n v="340"/>
    <n v="0"/>
    <n v="0"/>
    <n v="0"/>
    <n v="0"/>
    <n v="0"/>
    <n v="0"/>
    <n v="0"/>
  </r>
  <r>
    <x v="4"/>
    <x v="30"/>
    <x v="0"/>
    <x v="7"/>
    <n v="0"/>
    <n v="340"/>
    <n v="0"/>
    <n v="0"/>
    <n v="0"/>
    <n v="0"/>
    <n v="0"/>
    <n v="0"/>
    <n v="0"/>
  </r>
  <r>
    <x v="4"/>
    <x v="30"/>
    <x v="0"/>
    <x v="8"/>
    <n v="0"/>
    <n v="340"/>
    <n v="0"/>
    <n v="0"/>
    <n v="0"/>
    <n v="0"/>
    <n v="0"/>
    <n v="0"/>
    <n v="0"/>
  </r>
  <r>
    <x v="4"/>
    <x v="30"/>
    <x v="0"/>
    <x v="9"/>
    <n v="0"/>
    <n v="340"/>
    <n v="0"/>
    <n v="0"/>
    <n v="0"/>
    <n v="0"/>
    <n v="0"/>
    <n v="0"/>
    <n v="0"/>
  </r>
  <r>
    <x v="4"/>
    <x v="30"/>
    <x v="0"/>
    <x v="10"/>
    <n v="9.11"/>
    <n v="340"/>
    <n v="0"/>
    <n v="7.4319999999999997E-2"/>
    <n v="4.4310000000000002E-2"/>
    <n v="6.0999999999999997E-4"/>
    <n v="1.289E-2"/>
    <n v="0.22367000000000001"/>
    <n v="0"/>
  </r>
  <r>
    <x v="4"/>
    <x v="30"/>
    <x v="1"/>
    <x v="0"/>
    <n v="0.28000000000000003"/>
    <n v="340"/>
    <n v="13.6"/>
    <n v="2.3600000000000001E-3"/>
    <n v="0"/>
    <n v="1.6000000000000001E-4"/>
    <n v="3.15E-3"/>
    <n v="7.1599999999999997E-3"/>
    <n v="2.5059999999999999E-2"/>
  </r>
  <r>
    <x v="4"/>
    <x v="30"/>
    <x v="1"/>
    <x v="1"/>
    <n v="5.5"/>
    <n v="338"/>
    <n v="64.219970000000004"/>
    <n v="4.5280000000000001E-2"/>
    <n v="1.525E-2"/>
    <n v="6.1399999999999996E-3"/>
    <n v="3.6549999999999999E-2"/>
    <n v="0.13678000000000001"/>
    <n v="0.11836000000000001"/>
  </r>
  <r>
    <x v="4"/>
    <x v="30"/>
    <x v="1"/>
    <x v="2"/>
    <n v="0.9"/>
    <n v="300"/>
    <n v="36"/>
    <n v="6.7000000000000002E-3"/>
    <n v="0"/>
    <n v="4.0999999999999999E-4"/>
    <n v="5.8100000000000001E-3"/>
    <n v="2.0310000000000002E-2"/>
    <n v="6.6350000000000006E-2"/>
  </r>
  <r>
    <x v="4"/>
    <x v="30"/>
    <x v="1"/>
    <x v="3"/>
    <n v="0"/>
    <n v="340"/>
    <n v="0"/>
    <n v="0"/>
    <n v="0"/>
    <n v="0"/>
    <n v="0"/>
    <n v="0"/>
    <n v="0"/>
  </r>
  <r>
    <x v="4"/>
    <x v="30"/>
    <x v="1"/>
    <x v="4"/>
    <n v="3.73"/>
    <n v="328.89"/>
    <n v="59.199950000000001"/>
    <n v="3.082E-2"/>
    <n v="3.2000000000000003E-4"/>
    <n v="3.4599999999999999E-2"/>
    <n v="1.375E-2"/>
    <n v="9.3259999999999996E-2"/>
    <n v="0.10911"/>
  </r>
  <r>
    <x v="4"/>
    <x v="30"/>
    <x v="1"/>
    <x v="5"/>
    <n v="19.7"/>
    <n v="340"/>
    <n v="51"/>
    <n v="0.16427"/>
    <n v="6.0589999999999998E-2"/>
    <n v="9.1380000000000003E-2"/>
    <n v="3.082E-2"/>
    <n v="0.49619000000000002"/>
    <n v="9.3990000000000004E-2"/>
  </r>
  <r>
    <x v="4"/>
    <x v="30"/>
    <x v="1"/>
    <x v="6"/>
    <n v="3.07"/>
    <n v="338.92"/>
    <n v="125.40002"/>
    <n v="2.5839999999999998E-2"/>
    <n v="0"/>
    <n v="1.0279999999999999E-2"/>
    <n v="2.427E-2"/>
    <n v="7.8289999999999998E-2"/>
    <n v="0.23111000000000001"/>
  </r>
  <r>
    <x v="4"/>
    <x v="30"/>
    <x v="1"/>
    <x v="7"/>
    <n v="0"/>
    <n v="340"/>
    <n v="0"/>
    <n v="0"/>
    <n v="0"/>
    <n v="0"/>
    <n v="0"/>
    <n v="0"/>
    <n v="0"/>
  </r>
  <r>
    <x v="4"/>
    <x v="30"/>
    <x v="1"/>
    <x v="8"/>
    <n v="11.85"/>
    <n v="306.57"/>
    <n v="205.3999"/>
    <n v="9.5600000000000004E-2"/>
    <n v="2.8910000000000002E-2"/>
    <n v="4.8169999999999998E-2"/>
    <n v="3.3169999999999998E-2"/>
    <n v="0.28946"/>
    <n v="0.37855"/>
  </r>
  <r>
    <x v="4"/>
    <x v="30"/>
    <x v="1"/>
    <x v="9"/>
    <n v="0.05"/>
    <n v="300"/>
    <n v="3"/>
    <n v="3.6999999999999999E-4"/>
    <n v="5.0000000000000002E-5"/>
    <n v="1.0000000000000001E-5"/>
    <n v="4.6000000000000001E-4"/>
    <n v="1.1299999999999999E-3"/>
    <n v="5.5300000000000002E-3"/>
  </r>
  <r>
    <x v="4"/>
    <x v="30"/>
    <x v="1"/>
    <x v="10"/>
    <n v="0.92"/>
    <n v="340"/>
    <n v="3.3999899999999998"/>
    <n v="7.6499999999999997E-3"/>
    <n v="3.62E-3"/>
    <n v="3.1E-4"/>
    <n v="2.5300000000000001E-3"/>
    <n v="2.3140000000000001E-2"/>
    <n v="6.2700000000000004E-3"/>
  </r>
  <r>
    <x v="4"/>
    <x v="30"/>
    <x v="2"/>
    <x v="0"/>
    <n v="0"/>
    <n v="340"/>
    <n v="0"/>
    <n v="0"/>
    <n v="0"/>
    <n v="0"/>
    <n v="0"/>
    <n v="0"/>
    <n v="0"/>
  </r>
  <r>
    <x v="4"/>
    <x v="30"/>
    <x v="2"/>
    <x v="1"/>
    <n v="0.67"/>
    <n v="330"/>
    <n v="13.2"/>
    <n v="5.3800000000000002E-3"/>
    <n v="1.3600000000000001E-3"/>
    <n v="9.2000000000000003E-4"/>
    <n v="5.3200000000000001E-3"/>
    <n v="1.6230000000000001E-2"/>
    <n v="2.4330000000000001E-2"/>
  </r>
  <r>
    <x v="4"/>
    <x v="30"/>
    <x v="2"/>
    <x v="2"/>
    <n v="0"/>
    <n v="340"/>
    <n v="0"/>
    <n v="0"/>
    <n v="0"/>
    <n v="0"/>
    <n v="0"/>
    <n v="0"/>
    <n v="0"/>
  </r>
  <r>
    <x v="4"/>
    <x v="30"/>
    <x v="2"/>
    <x v="3"/>
    <n v="0"/>
    <n v="340"/>
    <n v="0"/>
    <n v="0"/>
    <n v="0"/>
    <n v="0"/>
    <n v="0"/>
    <n v="0"/>
    <n v="0"/>
  </r>
  <r>
    <x v="4"/>
    <x v="30"/>
    <x v="2"/>
    <x v="4"/>
    <n v="0.05"/>
    <n v="340"/>
    <n v="0"/>
    <n v="4.2999999999999999E-4"/>
    <n v="0"/>
    <n v="6.8000000000000005E-4"/>
    <n v="0"/>
    <n v="1.2999999999999999E-3"/>
    <n v="0"/>
  </r>
  <r>
    <x v="4"/>
    <x v="30"/>
    <x v="2"/>
    <x v="5"/>
    <n v="0"/>
    <n v="340"/>
    <n v="0"/>
    <n v="0"/>
    <n v="0"/>
    <n v="0"/>
    <n v="0"/>
    <n v="0"/>
    <n v="0"/>
  </r>
  <r>
    <x v="4"/>
    <x v="30"/>
    <x v="2"/>
    <x v="6"/>
    <n v="0.05"/>
    <n v="340"/>
    <n v="0"/>
    <n v="3.8999999999999999E-4"/>
    <n v="4.0000000000000003E-5"/>
    <n v="2.0000000000000002E-5"/>
    <n v="2.7E-4"/>
    <n v="1.1800000000000001E-3"/>
    <n v="0"/>
  </r>
  <r>
    <x v="4"/>
    <x v="30"/>
    <x v="2"/>
    <x v="7"/>
    <n v="0"/>
    <n v="340"/>
    <n v="0"/>
    <n v="0"/>
    <n v="0"/>
    <n v="0"/>
    <n v="0"/>
    <n v="0"/>
    <n v="0"/>
  </r>
  <r>
    <x v="4"/>
    <x v="30"/>
    <x v="2"/>
    <x v="8"/>
    <n v="0.06"/>
    <n v="340"/>
    <n v="3.4"/>
    <n v="5.1000000000000004E-4"/>
    <n v="0"/>
    <n v="6.9999999999999994E-5"/>
    <n v="6.7000000000000002E-4"/>
    <n v="1.5299999999999999E-3"/>
    <n v="6.2700000000000004E-3"/>
  </r>
  <r>
    <x v="4"/>
    <x v="30"/>
    <x v="2"/>
    <x v="9"/>
    <n v="0"/>
    <n v="340"/>
    <n v="0"/>
    <n v="0"/>
    <n v="0"/>
    <n v="0"/>
    <n v="0"/>
    <n v="0"/>
    <n v="0"/>
  </r>
  <r>
    <x v="4"/>
    <x v="30"/>
    <x v="2"/>
    <x v="10"/>
    <n v="0.88"/>
    <n v="340"/>
    <n v="0"/>
    <n v="7.2899999999999996E-3"/>
    <n v="3.6600000000000001E-3"/>
    <n v="2.0000000000000001E-4"/>
    <n v="1.6999999999999999E-3"/>
    <n v="2.205E-2"/>
    <n v="0"/>
  </r>
  <r>
    <x v="4"/>
    <x v="30"/>
    <x v="3"/>
    <x v="0"/>
    <n v="0"/>
    <n v="340"/>
    <n v="0"/>
    <n v="0"/>
    <n v="0"/>
    <n v="0"/>
    <n v="0"/>
    <n v="0"/>
    <n v="0"/>
  </r>
  <r>
    <x v="4"/>
    <x v="30"/>
    <x v="3"/>
    <x v="1"/>
    <n v="3.48"/>
    <n v="340"/>
    <n v="0"/>
    <n v="2.8830000000000001E-2"/>
    <n v="1.481E-2"/>
    <n v="1.17E-3"/>
    <n v="1.068E-2"/>
    <n v="8.7069999999999995E-2"/>
    <n v="0"/>
  </r>
  <r>
    <x v="4"/>
    <x v="30"/>
    <x v="3"/>
    <x v="2"/>
    <n v="0"/>
    <n v="340"/>
    <n v="0"/>
    <n v="0"/>
    <n v="0"/>
    <n v="0"/>
    <n v="0"/>
    <n v="0"/>
    <n v="0"/>
  </r>
  <r>
    <x v="4"/>
    <x v="30"/>
    <x v="3"/>
    <x v="3"/>
    <n v="0"/>
    <n v="340"/>
    <n v="0"/>
    <n v="0"/>
    <n v="0"/>
    <n v="0"/>
    <n v="0"/>
    <n v="0"/>
    <n v="0"/>
  </r>
  <r>
    <x v="4"/>
    <x v="30"/>
    <x v="3"/>
    <x v="4"/>
    <n v="0.17"/>
    <n v="340"/>
    <n v="0"/>
    <n v="1.25E-3"/>
    <n v="-2.0000000000000002E-5"/>
    <n v="8.5999999999999998E-4"/>
    <n v="9.8999999999999999E-4"/>
    <n v="3.6900000000000001E-3"/>
    <n v="0"/>
  </r>
  <r>
    <x v="4"/>
    <x v="30"/>
    <x v="3"/>
    <x v="5"/>
    <n v="0"/>
    <n v="340"/>
    <n v="0"/>
    <n v="0"/>
    <n v="0"/>
    <n v="0"/>
    <n v="0"/>
    <n v="0"/>
    <n v="0"/>
  </r>
  <r>
    <x v="4"/>
    <x v="30"/>
    <x v="3"/>
    <x v="6"/>
    <n v="0.24"/>
    <n v="340"/>
    <n v="0"/>
    <n v="1.9400000000000001E-3"/>
    <n v="4.0000000000000003E-5"/>
    <n v="1.1E-4"/>
    <n v="1.6100000000000001E-3"/>
    <n v="5.8599999999999998E-3"/>
    <n v="0"/>
  </r>
  <r>
    <x v="4"/>
    <x v="30"/>
    <x v="3"/>
    <x v="7"/>
    <n v="0"/>
    <n v="340"/>
    <n v="0"/>
    <n v="0"/>
    <n v="0"/>
    <n v="0"/>
    <n v="0"/>
    <n v="0"/>
    <n v="0"/>
  </r>
  <r>
    <x v="4"/>
    <x v="30"/>
    <x v="3"/>
    <x v="8"/>
    <n v="0.01"/>
    <n v="340"/>
    <n v="0"/>
    <n v="8.0000000000000007E-5"/>
    <n v="6.0000000000000002E-5"/>
    <n v="0"/>
    <n v="1.0000000000000001E-5"/>
    <n v="2.4000000000000001E-4"/>
    <n v="0"/>
  </r>
  <r>
    <x v="4"/>
    <x v="30"/>
    <x v="3"/>
    <x v="9"/>
    <n v="0"/>
    <n v="340"/>
    <n v="0"/>
    <n v="0"/>
    <n v="0"/>
    <n v="0"/>
    <n v="0"/>
    <n v="0"/>
    <n v="0"/>
  </r>
  <r>
    <x v="4"/>
    <x v="30"/>
    <x v="3"/>
    <x v="10"/>
    <n v="0.01"/>
    <n v="340"/>
    <n v="0"/>
    <n v="1E-4"/>
    <n v="8.0000000000000007E-5"/>
    <n v="0"/>
    <n v="1.0000000000000001E-5"/>
    <n v="2.9999999999999997E-4"/>
    <n v="0"/>
  </r>
  <r>
    <x v="4"/>
    <x v="30"/>
    <x v="4"/>
    <x v="0"/>
    <n v="0.43"/>
    <n v="340"/>
    <n v="0"/>
    <n v="3.5799999999999998E-3"/>
    <n v="1.9300000000000001E-3"/>
    <n v="9.0000000000000006E-5"/>
    <n v="8.8999999999999995E-4"/>
    <n v="1.0829999999999999E-2"/>
    <n v="0"/>
  </r>
  <r>
    <x v="4"/>
    <x v="30"/>
    <x v="4"/>
    <x v="1"/>
    <n v="0.18"/>
    <n v="340"/>
    <n v="0"/>
    <n v="1.49E-3"/>
    <n v="7.6000000000000004E-4"/>
    <n v="1E-4"/>
    <n v="1E-4"/>
    <n v="4.4900000000000001E-3"/>
    <n v="0"/>
  </r>
  <r>
    <x v="4"/>
    <x v="30"/>
    <x v="4"/>
    <x v="2"/>
    <n v="0"/>
    <n v="340"/>
    <n v="0"/>
    <n v="0"/>
    <n v="0"/>
    <n v="0"/>
    <n v="0"/>
    <n v="0"/>
    <n v="0"/>
  </r>
  <r>
    <x v="4"/>
    <x v="30"/>
    <x v="4"/>
    <x v="3"/>
    <n v="0"/>
    <n v="340"/>
    <n v="0"/>
    <n v="0"/>
    <n v="0"/>
    <n v="0"/>
    <n v="0"/>
    <n v="0"/>
    <n v="0"/>
  </r>
  <r>
    <x v="4"/>
    <x v="30"/>
    <x v="4"/>
    <x v="4"/>
    <n v="0.05"/>
    <n v="340"/>
    <n v="0"/>
    <n v="4.0000000000000002E-4"/>
    <n v="2.0000000000000002E-5"/>
    <n v="4.8000000000000001E-4"/>
    <n v="6.0000000000000002E-5"/>
    <n v="1.1999999999999999E-3"/>
    <n v="0"/>
  </r>
  <r>
    <x v="4"/>
    <x v="30"/>
    <x v="4"/>
    <x v="5"/>
    <n v="0"/>
    <n v="340"/>
    <n v="0"/>
    <n v="0"/>
    <n v="0"/>
    <n v="0"/>
    <n v="0"/>
    <n v="0"/>
    <n v="0"/>
  </r>
  <r>
    <x v="4"/>
    <x v="30"/>
    <x v="4"/>
    <x v="6"/>
    <n v="17.920000000000002"/>
    <n v="340"/>
    <n v="0"/>
    <n v="0.14953"/>
    <n v="8.0999999999999996E-3"/>
    <n v="1.5299999999999999E-3"/>
    <n v="2.358E-2"/>
    <n v="0.45235999999999998"/>
    <n v="0"/>
  </r>
  <r>
    <x v="4"/>
    <x v="30"/>
    <x v="4"/>
    <x v="7"/>
    <n v="0"/>
    <n v="340"/>
    <n v="0"/>
    <n v="0"/>
    <n v="0"/>
    <n v="0"/>
    <n v="0"/>
    <n v="0"/>
    <n v="0"/>
  </r>
  <r>
    <x v="4"/>
    <x v="30"/>
    <x v="4"/>
    <x v="8"/>
    <n v="0.06"/>
    <n v="340"/>
    <n v="0"/>
    <n v="4.8000000000000001E-4"/>
    <n v="2.5000000000000001E-4"/>
    <n v="6.9999999999999994E-5"/>
    <n v="5.0000000000000002E-5"/>
    <n v="1.4499999999999999E-3"/>
    <n v="0"/>
  </r>
  <r>
    <x v="4"/>
    <x v="30"/>
    <x v="4"/>
    <x v="9"/>
    <n v="0"/>
    <n v="340"/>
    <n v="0"/>
    <n v="0"/>
    <n v="0"/>
    <n v="0"/>
    <n v="0"/>
    <n v="0"/>
    <n v="0"/>
  </r>
  <r>
    <x v="4"/>
    <x v="30"/>
    <x v="4"/>
    <x v="10"/>
    <n v="0.31"/>
    <n v="340"/>
    <n v="0"/>
    <n v="2.5699999999999998E-3"/>
    <n v="1.1100000000000001E-3"/>
    <n v="4.0000000000000003E-5"/>
    <n v="3.1E-4"/>
    <n v="7.77E-3"/>
    <n v="0"/>
  </r>
  <r>
    <x v="4"/>
    <x v="30"/>
    <x v="5"/>
    <x v="0"/>
    <n v="0"/>
    <n v="340"/>
    <n v="0"/>
    <n v="0"/>
    <n v="0"/>
    <n v="0"/>
    <n v="0"/>
    <n v="0"/>
    <n v="0"/>
  </r>
  <r>
    <x v="4"/>
    <x v="30"/>
    <x v="5"/>
    <x v="1"/>
    <n v="0.01"/>
    <n v="340"/>
    <n v="0"/>
    <n v="6.9999999999999994E-5"/>
    <n v="3.0000000000000001E-5"/>
    <n v="0"/>
    <n v="1.0000000000000001E-5"/>
    <n v="2.0000000000000001E-4"/>
    <n v="0"/>
  </r>
  <r>
    <x v="4"/>
    <x v="30"/>
    <x v="5"/>
    <x v="2"/>
    <n v="0"/>
    <n v="340"/>
    <n v="0"/>
    <n v="0"/>
    <n v="0"/>
    <n v="0"/>
    <n v="0"/>
    <n v="0"/>
    <n v="0"/>
  </r>
  <r>
    <x v="4"/>
    <x v="30"/>
    <x v="5"/>
    <x v="3"/>
    <n v="0"/>
    <n v="340"/>
    <n v="0"/>
    <n v="0"/>
    <n v="0"/>
    <n v="0"/>
    <n v="0"/>
    <n v="0"/>
    <n v="0"/>
  </r>
  <r>
    <x v="4"/>
    <x v="30"/>
    <x v="5"/>
    <x v="4"/>
    <n v="0"/>
    <n v="340"/>
    <n v="0"/>
    <n v="0"/>
    <n v="0"/>
    <n v="0"/>
    <n v="0"/>
    <n v="0"/>
    <n v="0"/>
  </r>
  <r>
    <x v="4"/>
    <x v="30"/>
    <x v="5"/>
    <x v="5"/>
    <n v="0"/>
    <n v="340"/>
    <n v="0"/>
    <n v="0"/>
    <n v="0"/>
    <n v="0"/>
    <n v="0"/>
    <n v="0"/>
    <n v="0"/>
  </r>
  <r>
    <x v="4"/>
    <x v="30"/>
    <x v="5"/>
    <x v="6"/>
    <n v="0"/>
    <n v="340"/>
    <n v="0"/>
    <n v="0"/>
    <n v="0"/>
    <n v="0"/>
    <n v="0"/>
    <n v="0"/>
    <n v="0"/>
  </r>
  <r>
    <x v="4"/>
    <x v="30"/>
    <x v="5"/>
    <x v="7"/>
    <n v="0"/>
    <n v="340"/>
    <n v="0"/>
    <n v="0"/>
    <n v="0"/>
    <n v="0"/>
    <n v="0"/>
    <n v="0"/>
    <n v="0"/>
  </r>
  <r>
    <x v="4"/>
    <x v="30"/>
    <x v="5"/>
    <x v="8"/>
    <n v="0"/>
    <n v="340"/>
    <n v="0"/>
    <n v="0"/>
    <n v="0"/>
    <n v="0"/>
    <n v="0"/>
    <n v="0"/>
    <n v="0"/>
  </r>
  <r>
    <x v="4"/>
    <x v="30"/>
    <x v="5"/>
    <x v="9"/>
    <n v="0"/>
    <n v="340"/>
    <n v="0"/>
    <n v="0"/>
    <n v="0"/>
    <n v="0"/>
    <n v="0"/>
    <n v="0"/>
    <n v="0"/>
  </r>
  <r>
    <x v="4"/>
    <x v="30"/>
    <x v="5"/>
    <x v="10"/>
    <n v="0"/>
    <n v="340"/>
    <n v="0"/>
    <n v="0"/>
    <n v="0"/>
    <n v="0"/>
    <n v="0"/>
    <n v="0"/>
    <n v="0"/>
  </r>
  <r>
    <x v="4"/>
    <x v="30"/>
    <x v="6"/>
    <x v="0"/>
    <n v="0"/>
    <n v="340"/>
    <n v="0"/>
    <n v="0"/>
    <n v="0"/>
    <n v="0"/>
    <n v="0"/>
    <n v="0"/>
    <n v="0"/>
  </r>
  <r>
    <x v="4"/>
    <x v="30"/>
    <x v="6"/>
    <x v="1"/>
    <n v="0.02"/>
    <n v="340"/>
    <n v="0"/>
    <n v="1.9000000000000001E-4"/>
    <n v="1.2E-4"/>
    <n v="1.0000000000000001E-5"/>
    <n v="1.0000000000000001E-5"/>
    <n v="5.5999999999999995E-4"/>
    <n v="0"/>
  </r>
  <r>
    <x v="4"/>
    <x v="30"/>
    <x v="6"/>
    <x v="2"/>
    <n v="0"/>
    <n v="340"/>
    <n v="0"/>
    <n v="0"/>
    <n v="0"/>
    <n v="0"/>
    <n v="0"/>
    <n v="0"/>
    <n v="0"/>
  </r>
  <r>
    <x v="4"/>
    <x v="30"/>
    <x v="6"/>
    <x v="3"/>
    <n v="0"/>
    <n v="340"/>
    <n v="0"/>
    <n v="0"/>
    <n v="0"/>
    <n v="0"/>
    <n v="0"/>
    <n v="0"/>
    <n v="0"/>
  </r>
  <r>
    <x v="4"/>
    <x v="30"/>
    <x v="6"/>
    <x v="4"/>
    <n v="0.06"/>
    <n v="340"/>
    <n v="0"/>
    <n v="5.2999999999999998E-4"/>
    <n v="0"/>
    <n v="5.6999999999999998E-4"/>
    <n v="1.6000000000000001E-4"/>
    <n v="1.6000000000000001E-3"/>
    <n v="0"/>
  </r>
  <r>
    <x v="4"/>
    <x v="30"/>
    <x v="6"/>
    <x v="5"/>
    <n v="0"/>
    <n v="340"/>
    <n v="0"/>
    <n v="0"/>
    <n v="0"/>
    <n v="0"/>
    <n v="0"/>
    <n v="0"/>
    <n v="0"/>
  </r>
  <r>
    <x v="4"/>
    <x v="30"/>
    <x v="6"/>
    <x v="6"/>
    <n v="0.17"/>
    <n v="340"/>
    <n v="0"/>
    <n v="1.3799999999999999E-3"/>
    <n v="0"/>
    <n v="6.0000000000000002E-5"/>
    <n v="5.6999999999999998E-4"/>
    <n v="4.1700000000000001E-3"/>
    <n v="0"/>
  </r>
  <r>
    <x v="4"/>
    <x v="30"/>
    <x v="6"/>
    <x v="7"/>
    <n v="0"/>
    <n v="340"/>
    <n v="0"/>
    <n v="0"/>
    <n v="0"/>
    <n v="0"/>
    <n v="0"/>
    <n v="0"/>
    <n v="0"/>
  </r>
  <r>
    <x v="4"/>
    <x v="30"/>
    <x v="6"/>
    <x v="8"/>
    <n v="0.06"/>
    <n v="340"/>
    <n v="0"/>
    <n v="5.1000000000000004E-4"/>
    <n v="2.7999999999999998E-4"/>
    <n v="5.0000000000000002E-5"/>
    <n v="6.0000000000000002E-5"/>
    <n v="1.5299999999999999E-3"/>
    <n v="0"/>
  </r>
  <r>
    <x v="4"/>
    <x v="30"/>
    <x v="6"/>
    <x v="9"/>
    <n v="0"/>
    <n v="340"/>
    <n v="0"/>
    <n v="0"/>
    <n v="0"/>
    <n v="0"/>
    <n v="0"/>
    <n v="0"/>
    <n v="0"/>
  </r>
  <r>
    <x v="4"/>
    <x v="30"/>
    <x v="6"/>
    <x v="10"/>
    <n v="0"/>
    <n v="340"/>
    <n v="0"/>
    <n v="0"/>
    <n v="0"/>
    <n v="0"/>
    <n v="0"/>
    <n v="0"/>
    <n v="0"/>
  </r>
  <r>
    <x v="4"/>
    <x v="30"/>
    <x v="7"/>
    <x v="0"/>
    <n v="0"/>
    <n v="340"/>
    <n v="0"/>
    <n v="0"/>
    <n v="0"/>
    <n v="0"/>
    <n v="0"/>
    <n v="0"/>
    <n v="0"/>
  </r>
  <r>
    <x v="4"/>
    <x v="30"/>
    <x v="7"/>
    <x v="1"/>
    <n v="0"/>
    <n v="340"/>
    <n v="0"/>
    <n v="1.0000000000000001E-5"/>
    <n v="0"/>
    <n v="0"/>
    <n v="0"/>
    <n v="2.0000000000000002E-5"/>
    <n v="0"/>
  </r>
  <r>
    <x v="4"/>
    <x v="30"/>
    <x v="7"/>
    <x v="2"/>
    <n v="0"/>
    <n v="340"/>
    <n v="0"/>
    <n v="0"/>
    <n v="0"/>
    <n v="0"/>
    <n v="0"/>
    <n v="0"/>
    <n v="0"/>
  </r>
  <r>
    <x v="4"/>
    <x v="30"/>
    <x v="7"/>
    <x v="3"/>
    <n v="0"/>
    <n v="340"/>
    <n v="0"/>
    <n v="0"/>
    <n v="0"/>
    <n v="0"/>
    <n v="0"/>
    <n v="0"/>
    <n v="0"/>
  </r>
  <r>
    <x v="4"/>
    <x v="30"/>
    <x v="7"/>
    <x v="4"/>
    <n v="0"/>
    <n v="340"/>
    <n v="0"/>
    <n v="0"/>
    <n v="0"/>
    <n v="0"/>
    <n v="0"/>
    <n v="0"/>
    <n v="0"/>
  </r>
  <r>
    <x v="4"/>
    <x v="30"/>
    <x v="7"/>
    <x v="5"/>
    <n v="0"/>
    <n v="340"/>
    <n v="0"/>
    <n v="0"/>
    <n v="0"/>
    <n v="0"/>
    <n v="0"/>
    <n v="0"/>
    <n v="0"/>
  </r>
  <r>
    <x v="4"/>
    <x v="30"/>
    <x v="7"/>
    <x v="6"/>
    <n v="0.01"/>
    <n v="340"/>
    <n v="0"/>
    <n v="6.9999999999999994E-5"/>
    <n v="1.0000000000000001E-5"/>
    <n v="1.0000000000000001E-5"/>
    <n v="6.0000000000000002E-5"/>
    <n v="2.0000000000000001E-4"/>
    <n v="0"/>
  </r>
  <r>
    <x v="4"/>
    <x v="30"/>
    <x v="7"/>
    <x v="7"/>
    <n v="0"/>
    <n v="340"/>
    <n v="0"/>
    <n v="0"/>
    <n v="0"/>
    <n v="0"/>
    <n v="0"/>
    <n v="0"/>
    <n v="0"/>
  </r>
  <r>
    <x v="4"/>
    <x v="30"/>
    <x v="7"/>
    <x v="8"/>
    <n v="0"/>
    <n v="340"/>
    <n v="0"/>
    <n v="0"/>
    <n v="0"/>
    <n v="0"/>
    <n v="0"/>
    <n v="0"/>
    <n v="0"/>
  </r>
  <r>
    <x v="4"/>
    <x v="30"/>
    <x v="7"/>
    <x v="9"/>
    <n v="0"/>
    <n v="340"/>
    <n v="0"/>
    <n v="0"/>
    <n v="0"/>
    <n v="0"/>
    <n v="0"/>
    <n v="0"/>
    <n v="0"/>
  </r>
  <r>
    <x v="4"/>
    <x v="30"/>
    <x v="7"/>
    <x v="10"/>
    <n v="0"/>
    <n v="340"/>
    <n v="0"/>
    <n v="0"/>
    <n v="0"/>
    <n v="0"/>
    <n v="0"/>
    <n v="0"/>
    <n v="0"/>
  </r>
  <r>
    <x v="4"/>
    <x v="30"/>
    <x v="8"/>
    <x v="0"/>
    <n v="0.26"/>
    <n v="340"/>
    <n v="10.199999999999999"/>
    <n v="2.1900000000000001E-3"/>
    <n v="0"/>
    <n v="1.3600000000000001E-3"/>
    <n v="1.0499999999999999E-3"/>
    <n v="6.6499999999999997E-3"/>
    <n v="1.8800000000000001E-2"/>
  </r>
  <r>
    <x v="4"/>
    <x v="30"/>
    <x v="8"/>
    <x v="1"/>
    <n v="2.36"/>
    <n v="340"/>
    <n v="0"/>
    <n v="1.9560000000000001E-2"/>
    <n v="1.6570000000000001E-2"/>
    <n v="4.2000000000000002E-4"/>
    <n v="1.49E-3"/>
    <n v="5.9180000000000003E-2"/>
    <n v="0"/>
  </r>
  <r>
    <x v="4"/>
    <x v="30"/>
    <x v="8"/>
    <x v="2"/>
    <n v="0"/>
    <n v="340"/>
    <n v="0"/>
    <n v="0"/>
    <n v="0"/>
    <n v="0"/>
    <n v="0"/>
    <n v="0"/>
    <n v="0"/>
  </r>
  <r>
    <x v="4"/>
    <x v="30"/>
    <x v="8"/>
    <x v="3"/>
    <n v="0"/>
    <n v="340"/>
    <n v="0"/>
    <n v="0"/>
    <n v="0"/>
    <n v="0"/>
    <n v="0"/>
    <n v="0"/>
    <n v="0"/>
  </r>
  <r>
    <x v="4"/>
    <x v="30"/>
    <x v="8"/>
    <x v="4"/>
    <n v="1.37"/>
    <n v="327.69"/>
    <n v="42.600009999999997"/>
    <n v="1.123E-2"/>
    <n v="0"/>
    <n v="1.3610000000000001E-2"/>
    <n v="2.7000000000000001E-3"/>
    <n v="3.4040000000000001E-2"/>
    <n v="7.8509999999999996E-2"/>
  </r>
  <r>
    <x v="4"/>
    <x v="30"/>
    <x v="8"/>
    <x v="5"/>
    <n v="0.88"/>
    <n v="312.77999999999997"/>
    <n v="28.149989999999999"/>
    <n v="6.7600000000000004E-3"/>
    <n v="0"/>
    <n v="9.6500000000000006E-3"/>
    <n v="1.0300000000000001E-3"/>
    <n v="2.0469999999999999E-2"/>
    <n v="5.1880000000000003E-2"/>
  </r>
  <r>
    <x v="4"/>
    <x v="30"/>
    <x v="8"/>
    <x v="6"/>
    <n v="1.05"/>
    <n v="340"/>
    <n v="20.399989999999999"/>
    <n v="8.5400000000000007E-3"/>
    <n v="0"/>
    <n v="2.2499999999999998E-3"/>
    <n v="5.3699999999999998E-3"/>
    <n v="2.5850000000000001E-2"/>
    <n v="3.7600000000000001E-2"/>
  </r>
  <r>
    <x v="4"/>
    <x v="30"/>
    <x v="8"/>
    <x v="7"/>
    <n v="0"/>
    <n v="340"/>
    <n v="0"/>
    <n v="0"/>
    <n v="0"/>
    <n v="0"/>
    <n v="0"/>
    <n v="0"/>
    <n v="0"/>
  </r>
  <r>
    <x v="4"/>
    <x v="30"/>
    <x v="8"/>
    <x v="8"/>
    <n v="0.51"/>
    <n v="340"/>
    <n v="13.600009999999999"/>
    <n v="4.2199999999999998E-3"/>
    <n v="2.0000000000000002E-5"/>
    <n v="1.9300000000000001E-3"/>
    <n v="2.6199999999999999E-3"/>
    <n v="1.2800000000000001E-2"/>
    <n v="2.5059999999999999E-2"/>
  </r>
  <r>
    <x v="4"/>
    <x v="30"/>
    <x v="8"/>
    <x v="9"/>
    <n v="0"/>
    <n v="340"/>
    <n v="0"/>
    <n v="0"/>
    <n v="0"/>
    <n v="0"/>
    <n v="0"/>
    <n v="0"/>
    <n v="0"/>
  </r>
  <r>
    <x v="4"/>
    <x v="30"/>
    <x v="8"/>
    <x v="10"/>
    <n v="1.45"/>
    <n v="340"/>
    <n v="0"/>
    <n v="1.2019999999999999E-2"/>
    <n v="6.3899999999999998E-3"/>
    <n v="1.8000000000000001E-4"/>
    <n v="9.5E-4"/>
    <n v="3.635E-2"/>
    <n v="0"/>
  </r>
  <r>
    <x v="4"/>
    <x v="31"/>
    <x v="0"/>
    <x v="0"/>
    <n v="0"/>
    <n v="340"/>
    <n v="0"/>
    <n v="0"/>
    <n v="0"/>
    <n v="0"/>
    <n v="0"/>
    <n v="0"/>
    <n v="0"/>
  </r>
  <r>
    <x v="4"/>
    <x v="31"/>
    <x v="0"/>
    <x v="1"/>
    <n v="13.69"/>
    <n v="340"/>
    <n v="0"/>
    <n v="0.11354"/>
    <n v="5.636E-2"/>
    <n v="8.3899999999999999E-3"/>
    <n v="1.3849999999999999E-2"/>
    <n v="0.34305999999999998"/>
    <n v="0"/>
  </r>
  <r>
    <x v="4"/>
    <x v="31"/>
    <x v="0"/>
    <x v="2"/>
    <n v="0"/>
    <n v="340"/>
    <n v="0"/>
    <n v="0"/>
    <n v="0"/>
    <n v="0"/>
    <n v="0"/>
    <n v="0"/>
    <n v="0"/>
  </r>
  <r>
    <x v="4"/>
    <x v="31"/>
    <x v="0"/>
    <x v="3"/>
    <n v="0"/>
    <n v="340"/>
    <n v="0"/>
    <n v="0"/>
    <n v="0"/>
    <n v="0"/>
    <n v="0"/>
    <n v="0"/>
    <n v="0"/>
  </r>
  <r>
    <x v="4"/>
    <x v="31"/>
    <x v="0"/>
    <x v="4"/>
    <n v="11.33"/>
    <n v="340"/>
    <n v="0"/>
    <n v="9.3149999999999997E-2"/>
    <n v="0"/>
    <n v="1.9189999999999999E-2"/>
    <n v="6.3619999999999996E-2"/>
    <n v="0.28101999999999999"/>
    <n v="0"/>
  </r>
  <r>
    <x v="4"/>
    <x v="31"/>
    <x v="0"/>
    <x v="5"/>
    <n v="0"/>
    <n v="340"/>
    <n v="0"/>
    <n v="0"/>
    <n v="0"/>
    <n v="0"/>
    <n v="0"/>
    <n v="0"/>
    <n v="0"/>
  </r>
  <r>
    <x v="4"/>
    <x v="31"/>
    <x v="0"/>
    <x v="6"/>
    <n v="0"/>
    <n v="340"/>
    <n v="0"/>
    <n v="0"/>
    <n v="0"/>
    <n v="0"/>
    <n v="0"/>
    <n v="0"/>
    <n v="0"/>
  </r>
  <r>
    <x v="4"/>
    <x v="31"/>
    <x v="0"/>
    <x v="7"/>
    <n v="0"/>
    <n v="340"/>
    <n v="0"/>
    <n v="0"/>
    <n v="0"/>
    <n v="0"/>
    <n v="0"/>
    <n v="0"/>
    <n v="0"/>
  </r>
  <r>
    <x v="4"/>
    <x v="31"/>
    <x v="0"/>
    <x v="8"/>
    <n v="0"/>
    <n v="340"/>
    <n v="0"/>
    <n v="0"/>
    <n v="0"/>
    <n v="0"/>
    <n v="0"/>
    <n v="0"/>
    <n v="0"/>
  </r>
  <r>
    <x v="4"/>
    <x v="31"/>
    <x v="0"/>
    <x v="9"/>
    <n v="0"/>
    <n v="340"/>
    <n v="0"/>
    <n v="0"/>
    <n v="0"/>
    <n v="0"/>
    <n v="0"/>
    <n v="0"/>
    <n v="0"/>
  </r>
  <r>
    <x v="4"/>
    <x v="31"/>
    <x v="0"/>
    <x v="10"/>
    <n v="9.11"/>
    <n v="340"/>
    <n v="0"/>
    <n v="7.4319999999999997E-2"/>
    <n v="4.4310000000000002E-2"/>
    <n v="6.0999999999999997E-4"/>
    <n v="1.289E-2"/>
    <n v="0.22367000000000001"/>
    <n v="0"/>
  </r>
  <r>
    <x v="4"/>
    <x v="31"/>
    <x v="1"/>
    <x v="0"/>
    <n v="0.32"/>
    <n v="340"/>
    <n v="13.6"/>
    <n v="2.7000000000000001E-3"/>
    <n v="0"/>
    <n v="1.8000000000000001E-4"/>
    <n v="3.5999999999999999E-3"/>
    <n v="8.1799999999999998E-3"/>
    <n v="2.5059999999999999E-2"/>
  </r>
  <r>
    <x v="4"/>
    <x v="31"/>
    <x v="1"/>
    <x v="1"/>
    <n v="5.7"/>
    <n v="338"/>
    <n v="67.599980000000002"/>
    <n v="4.6960000000000002E-2"/>
    <n v="1.525E-2"/>
    <n v="6.5199999999999998E-3"/>
    <n v="3.8789999999999998E-2"/>
    <n v="0.14187"/>
    <n v="0.12459000000000001"/>
  </r>
  <r>
    <x v="4"/>
    <x v="31"/>
    <x v="1"/>
    <x v="2"/>
    <n v="1.05"/>
    <n v="300"/>
    <n v="45"/>
    <n v="7.8200000000000006E-3"/>
    <n v="0"/>
    <n v="4.8000000000000001E-4"/>
    <n v="6.7799999999999996E-3"/>
    <n v="2.3689999999999999E-2"/>
    <n v="8.2930000000000004E-2"/>
  </r>
  <r>
    <x v="4"/>
    <x v="31"/>
    <x v="1"/>
    <x v="3"/>
    <n v="0"/>
    <n v="340"/>
    <n v="0"/>
    <n v="0"/>
    <n v="0"/>
    <n v="0"/>
    <n v="0"/>
    <n v="0"/>
    <n v="0"/>
  </r>
  <r>
    <x v="4"/>
    <x v="31"/>
    <x v="1"/>
    <x v="4"/>
    <n v="3.91"/>
    <n v="328.89"/>
    <n v="59.199950000000001"/>
    <n v="3.2289999999999999E-2"/>
    <n v="3.2000000000000003E-4"/>
    <n v="3.5909999999999997E-2"/>
    <n v="1.474E-2"/>
    <n v="9.7710000000000005E-2"/>
    <n v="0.10911"/>
  </r>
  <r>
    <x v="4"/>
    <x v="31"/>
    <x v="1"/>
    <x v="5"/>
    <n v="19.87"/>
    <n v="340"/>
    <n v="57.799799999999998"/>
    <n v="0.16571"/>
    <n v="6.0589999999999998E-2"/>
    <n v="9.2920000000000003E-2"/>
    <n v="3.1359999999999999E-2"/>
    <n v="0.50053999999999998"/>
    <n v="0.10653"/>
  </r>
  <r>
    <x v="4"/>
    <x v="31"/>
    <x v="1"/>
    <x v="6"/>
    <n v="3.47"/>
    <n v="339"/>
    <n v="135.59997999999999"/>
    <n v="2.92E-2"/>
    <n v="0"/>
    <n v="1.1599999999999999E-2"/>
    <n v="2.7400000000000001E-2"/>
    <n v="8.8489999999999999E-2"/>
    <n v="0.24990999999999999"/>
  </r>
  <r>
    <x v="4"/>
    <x v="31"/>
    <x v="1"/>
    <x v="7"/>
    <n v="0"/>
    <n v="340"/>
    <n v="0"/>
    <n v="0"/>
    <n v="0"/>
    <n v="0"/>
    <n v="0"/>
    <n v="0"/>
    <n v="0"/>
  </r>
  <r>
    <x v="4"/>
    <x v="31"/>
    <x v="1"/>
    <x v="8"/>
    <n v="12.57"/>
    <n v="306.11"/>
    <n v="220.3999"/>
    <n v="0.10106999999999999"/>
    <n v="2.895E-2"/>
    <n v="5.1580000000000001E-2"/>
    <n v="3.6040000000000003E-2"/>
    <n v="0.30603999999999998"/>
    <n v="0.40620000000000001"/>
  </r>
  <r>
    <x v="4"/>
    <x v="31"/>
    <x v="1"/>
    <x v="9"/>
    <n v="0.06"/>
    <n v="300"/>
    <n v="3"/>
    <n v="4.4999999999999999E-4"/>
    <n v="6.0000000000000002E-5"/>
    <n v="1.0000000000000001E-5"/>
    <n v="5.5000000000000003E-4"/>
    <n v="1.3500000000000001E-3"/>
    <n v="5.5300000000000002E-3"/>
  </r>
  <r>
    <x v="4"/>
    <x v="31"/>
    <x v="1"/>
    <x v="10"/>
    <n v="0.94"/>
    <n v="340"/>
    <n v="6.7999900000000002"/>
    <n v="7.8200000000000006E-3"/>
    <n v="3.62E-3"/>
    <n v="3.3E-4"/>
    <n v="2.7100000000000002E-3"/>
    <n v="2.3650000000000001E-2"/>
    <n v="1.2529999999999999E-2"/>
  </r>
  <r>
    <x v="4"/>
    <x v="31"/>
    <x v="2"/>
    <x v="0"/>
    <n v="0"/>
    <n v="340"/>
    <n v="0"/>
    <n v="0"/>
    <n v="0"/>
    <n v="0"/>
    <n v="0"/>
    <n v="0"/>
    <n v="0"/>
  </r>
  <r>
    <x v="4"/>
    <x v="31"/>
    <x v="2"/>
    <x v="1"/>
    <n v="0.71"/>
    <n v="330"/>
    <n v="13.2"/>
    <n v="5.7099999999999998E-3"/>
    <n v="1.3600000000000001E-3"/>
    <n v="1E-3"/>
    <n v="5.7600000000000004E-3"/>
    <n v="1.7219999999999999E-2"/>
    <n v="2.4330000000000001E-2"/>
  </r>
  <r>
    <x v="4"/>
    <x v="31"/>
    <x v="2"/>
    <x v="2"/>
    <n v="0"/>
    <n v="340"/>
    <n v="0"/>
    <n v="0"/>
    <n v="0"/>
    <n v="0"/>
    <n v="0"/>
    <n v="0"/>
    <n v="0"/>
  </r>
  <r>
    <x v="4"/>
    <x v="31"/>
    <x v="2"/>
    <x v="3"/>
    <n v="0"/>
    <n v="340"/>
    <n v="0"/>
    <n v="0"/>
    <n v="0"/>
    <n v="0"/>
    <n v="0"/>
    <n v="0"/>
    <n v="0"/>
  </r>
  <r>
    <x v="4"/>
    <x v="31"/>
    <x v="2"/>
    <x v="4"/>
    <n v="0.05"/>
    <n v="340"/>
    <n v="0"/>
    <n v="4.2999999999999999E-4"/>
    <n v="0"/>
    <n v="6.8000000000000005E-4"/>
    <n v="0"/>
    <n v="1.2999999999999999E-3"/>
    <n v="0"/>
  </r>
  <r>
    <x v="4"/>
    <x v="31"/>
    <x v="2"/>
    <x v="5"/>
    <n v="0"/>
    <n v="340"/>
    <n v="0"/>
    <n v="0"/>
    <n v="0"/>
    <n v="0"/>
    <n v="0"/>
    <n v="0"/>
    <n v="0"/>
  </r>
  <r>
    <x v="4"/>
    <x v="31"/>
    <x v="2"/>
    <x v="6"/>
    <n v="0.05"/>
    <n v="340"/>
    <n v="0"/>
    <n v="3.8999999999999999E-4"/>
    <n v="4.0000000000000003E-5"/>
    <n v="2.0000000000000002E-5"/>
    <n v="2.7E-4"/>
    <n v="1.1800000000000001E-3"/>
    <n v="0"/>
  </r>
  <r>
    <x v="4"/>
    <x v="31"/>
    <x v="2"/>
    <x v="7"/>
    <n v="0"/>
    <n v="340"/>
    <n v="0"/>
    <n v="0"/>
    <n v="0"/>
    <n v="0"/>
    <n v="0"/>
    <n v="0"/>
    <n v="0"/>
  </r>
  <r>
    <x v="4"/>
    <x v="31"/>
    <x v="2"/>
    <x v="8"/>
    <n v="7.0000000000000007E-2"/>
    <n v="340"/>
    <n v="3.4"/>
    <n v="5.9000000000000003E-4"/>
    <n v="0"/>
    <n v="8.0000000000000007E-5"/>
    <n v="7.7999999999999999E-4"/>
    <n v="1.7899999999999999E-3"/>
    <n v="6.2700000000000004E-3"/>
  </r>
  <r>
    <x v="4"/>
    <x v="31"/>
    <x v="2"/>
    <x v="9"/>
    <n v="0"/>
    <n v="340"/>
    <n v="0"/>
    <n v="0"/>
    <n v="0"/>
    <n v="0"/>
    <n v="0"/>
    <n v="0"/>
    <n v="0"/>
  </r>
  <r>
    <x v="4"/>
    <x v="31"/>
    <x v="2"/>
    <x v="10"/>
    <n v="0.88"/>
    <n v="340"/>
    <n v="0"/>
    <n v="7.2899999999999996E-3"/>
    <n v="3.6600000000000001E-3"/>
    <n v="2.0000000000000001E-4"/>
    <n v="1.6999999999999999E-3"/>
    <n v="2.205E-2"/>
    <n v="0"/>
  </r>
  <r>
    <x v="4"/>
    <x v="31"/>
    <x v="3"/>
    <x v="0"/>
    <n v="0"/>
    <n v="340"/>
    <n v="0"/>
    <n v="0"/>
    <n v="0"/>
    <n v="0"/>
    <n v="0"/>
    <n v="0"/>
    <n v="0"/>
  </r>
  <r>
    <x v="4"/>
    <x v="31"/>
    <x v="3"/>
    <x v="1"/>
    <n v="3.48"/>
    <n v="340"/>
    <n v="0"/>
    <n v="2.8830000000000001E-2"/>
    <n v="1.481E-2"/>
    <n v="1.17E-3"/>
    <n v="1.068E-2"/>
    <n v="8.7069999999999995E-2"/>
    <n v="0"/>
  </r>
  <r>
    <x v="4"/>
    <x v="31"/>
    <x v="3"/>
    <x v="2"/>
    <n v="0"/>
    <n v="340"/>
    <n v="0"/>
    <n v="0"/>
    <n v="0"/>
    <n v="0"/>
    <n v="0"/>
    <n v="0"/>
    <n v="0"/>
  </r>
  <r>
    <x v="4"/>
    <x v="31"/>
    <x v="3"/>
    <x v="3"/>
    <n v="0"/>
    <n v="340"/>
    <n v="0"/>
    <n v="0"/>
    <n v="0"/>
    <n v="0"/>
    <n v="0"/>
    <n v="0"/>
    <n v="0"/>
  </r>
  <r>
    <x v="4"/>
    <x v="31"/>
    <x v="3"/>
    <x v="4"/>
    <n v="0.17"/>
    <n v="340"/>
    <n v="0"/>
    <n v="1.25E-3"/>
    <n v="-2.0000000000000002E-5"/>
    <n v="8.5999999999999998E-4"/>
    <n v="9.8999999999999999E-4"/>
    <n v="3.6900000000000001E-3"/>
    <n v="0"/>
  </r>
  <r>
    <x v="4"/>
    <x v="31"/>
    <x v="3"/>
    <x v="5"/>
    <n v="0"/>
    <n v="340"/>
    <n v="0"/>
    <n v="0"/>
    <n v="0"/>
    <n v="0"/>
    <n v="0"/>
    <n v="0"/>
    <n v="0"/>
  </r>
  <r>
    <x v="4"/>
    <x v="31"/>
    <x v="3"/>
    <x v="6"/>
    <n v="0.24"/>
    <n v="340"/>
    <n v="0"/>
    <n v="1.9400000000000001E-3"/>
    <n v="4.0000000000000003E-5"/>
    <n v="1.1E-4"/>
    <n v="1.6100000000000001E-3"/>
    <n v="5.8599999999999998E-3"/>
    <n v="0"/>
  </r>
  <r>
    <x v="4"/>
    <x v="31"/>
    <x v="3"/>
    <x v="7"/>
    <n v="0"/>
    <n v="340"/>
    <n v="0"/>
    <n v="0"/>
    <n v="0"/>
    <n v="0"/>
    <n v="0"/>
    <n v="0"/>
    <n v="0"/>
  </r>
  <r>
    <x v="4"/>
    <x v="31"/>
    <x v="3"/>
    <x v="8"/>
    <n v="0.01"/>
    <n v="340"/>
    <n v="0"/>
    <n v="8.0000000000000007E-5"/>
    <n v="6.0000000000000002E-5"/>
    <n v="0"/>
    <n v="1.0000000000000001E-5"/>
    <n v="2.4000000000000001E-4"/>
    <n v="0"/>
  </r>
  <r>
    <x v="4"/>
    <x v="31"/>
    <x v="3"/>
    <x v="9"/>
    <n v="0"/>
    <n v="340"/>
    <n v="0"/>
    <n v="0"/>
    <n v="0"/>
    <n v="0"/>
    <n v="0"/>
    <n v="0"/>
    <n v="0"/>
  </r>
  <r>
    <x v="4"/>
    <x v="31"/>
    <x v="3"/>
    <x v="10"/>
    <n v="0.01"/>
    <n v="340"/>
    <n v="0"/>
    <n v="1E-4"/>
    <n v="8.0000000000000007E-5"/>
    <n v="0"/>
    <n v="1.0000000000000001E-5"/>
    <n v="2.9999999999999997E-4"/>
    <n v="0"/>
  </r>
  <r>
    <x v="4"/>
    <x v="31"/>
    <x v="4"/>
    <x v="0"/>
    <n v="0.43"/>
    <n v="340"/>
    <n v="0"/>
    <n v="3.5799999999999998E-3"/>
    <n v="1.9300000000000001E-3"/>
    <n v="9.0000000000000006E-5"/>
    <n v="8.8999999999999995E-4"/>
    <n v="1.0829999999999999E-2"/>
    <n v="0"/>
  </r>
  <r>
    <x v="4"/>
    <x v="31"/>
    <x v="4"/>
    <x v="1"/>
    <n v="0.18"/>
    <n v="340"/>
    <n v="0"/>
    <n v="1.49E-3"/>
    <n v="7.6000000000000004E-4"/>
    <n v="1E-4"/>
    <n v="1E-4"/>
    <n v="4.4900000000000001E-3"/>
    <n v="0"/>
  </r>
  <r>
    <x v="4"/>
    <x v="31"/>
    <x v="4"/>
    <x v="2"/>
    <n v="0"/>
    <n v="340"/>
    <n v="0"/>
    <n v="0"/>
    <n v="0"/>
    <n v="0"/>
    <n v="0"/>
    <n v="0"/>
    <n v="0"/>
  </r>
  <r>
    <x v="4"/>
    <x v="31"/>
    <x v="4"/>
    <x v="3"/>
    <n v="0"/>
    <n v="340"/>
    <n v="0"/>
    <n v="0"/>
    <n v="0"/>
    <n v="0"/>
    <n v="0"/>
    <n v="0"/>
    <n v="0"/>
  </r>
  <r>
    <x v="4"/>
    <x v="31"/>
    <x v="4"/>
    <x v="4"/>
    <n v="0.05"/>
    <n v="340"/>
    <n v="0"/>
    <n v="4.0000000000000002E-4"/>
    <n v="2.0000000000000002E-5"/>
    <n v="4.8000000000000001E-4"/>
    <n v="6.0000000000000002E-5"/>
    <n v="1.1999999999999999E-3"/>
    <n v="0"/>
  </r>
  <r>
    <x v="4"/>
    <x v="31"/>
    <x v="4"/>
    <x v="5"/>
    <n v="0"/>
    <n v="340"/>
    <n v="0"/>
    <n v="0"/>
    <n v="0"/>
    <n v="0"/>
    <n v="0"/>
    <n v="0"/>
    <n v="0"/>
  </r>
  <r>
    <x v="4"/>
    <x v="31"/>
    <x v="4"/>
    <x v="6"/>
    <n v="17.920000000000002"/>
    <n v="340"/>
    <n v="0"/>
    <n v="0.14953"/>
    <n v="8.0999999999999996E-3"/>
    <n v="1.5299999999999999E-3"/>
    <n v="2.358E-2"/>
    <n v="0.45235999999999998"/>
    <n v="0"/>
  </r>
  <r>
    <x v="4"/>
    <x v="31"/>
    <x v="4"/>
    <x v="7"/>
    <n v="0"/>
    <n v="340"/>
    <n v="0"/>
    <n v="0"/>
    <n v="0"/>
    <n v="0"/>
    <n v="0"/>
    <n v="0"/>
    <n v="0"/>
  </r>
  <r>
    <x v="4"/>
    <x v="31"/>
    <x v="4"/>
    <x v="8"/>
    <n v="0.06"/>
    <n v="340"/>
    <n v="0"/>
    <n v="4.8000000000000001E-4"/>
    <n v="2.5000000000000001E-4"/>
    <n v="6.9999999999999994E-5"/>
    <n v="5.0000000000000002E-5"/>
    <n v="1.4499999999999999E-3"/>
    <n v="0"/>
  </r>
  <r>
    <x v="4"/>
    <x v="31"/>
    <x v="4"/>
    <x v="9"/>
    <n v="0"/>
    <n v="340"/>
    <n v="0"/>
    <n v="0"/>
    <n v="0"/>
    <n v="0"/>
    <n v="0"/>
    <n v="0"/>
    <n v="0"/>
  </r>
  <r>
    <x v="4"/>
    <x v="31"/>
    <x v="4"/>
    <x v="10"/>
    <n v="0.31"/>
    <n v="340"/>
    <n v="0"/>
    <n v="2.5699999999999998E-3"/>
    <n v="1.1100000000000001E-3"/>
    <n v="4.0000000000000003E-5"/>
    <n v="3.1E-4"/>
    <n v="7.77E-3"/>
    <n v="0"/>
  </r>
  <r>
    <x v="4"/>
    <x v="31"/>
    <x v="5"/>
    <x v="0"/>
    <n v="0"/>
    <n v="340"/>
    <n v="0"/>
    <n v="0"/>
    <n v="0"/>
    <n v="0"/>
    <n v="0"/>
    <n v="0"/>
    <n v="0"/>
  </r>
  <r>
    <x v="4"/>
    <x v="31"/>
    <x v="5"/>
    <x v="1"/>
    <n v="0.01"/>
    <n v="340"/>
    <n v="0"/>
    <n v="6.9999999999999994E-5"/>
    <n v="3.0000000000000001E-5"/>
    <n v="0"/>
    <n v="1.0000000000000001E-5"/>
    <n v="2.0000000000000001E-4"/>
    <n v="0"/>
  </r>
  <r>
    <x v="4"/>
    <x v="31"/>
    <x v="5"/>
    <x v="2"/>
    <n v="0"/>
    <n v="340"/>
    <n v="0"/>
    <n v="0"/>
    <n v="0"/>
    <n v="0"/>
    <n v="0"/>
    <n v="0"/>
    <n v="0"/>
  </r>
  <r>
    <x v="4"/>
    <x v="31"/>
    <x v="5"/>
    <x v="3"/>
    <n v="0"/>
    <n v="340"/>
    <n v="0"/>
    <n v="0"/>
    <n v="0"/>
    <n v="0"/>
    <n v="0"/>
    <n v="0"/>
    <n v="0"/>
  </r>
  <r>
    <x v="4"/>
    <x v="31"/>
    <x v="5"/>
    <x v="4"/>
    <n v="0"/>
    <n v="340"/>
    <n v="0"/>
    <n v="0"/>
    <n v="0"/>
    <n v="0"/>
    <n v="0"/>
    <n v="0"/>
    <n v="0"/>
  </r>
  <r>
    <x v="4"/>
    <x v="31"/>
    <x v="5"/>
    <x v="5"/>
    <n v="0"/>
    <n v="340"/>
    <n v="0"/>
    <n v="0"/>
    <n v="0"/>
    <n v="0"/>
    <n v="0"/>
    <n v="0"/>
    <n v="0"/>
  </r>
  <r>
    <x v="4"/>
    <x v="31"/>
    <x v="5"/>
    <x v="6"/>
    <n v="0"/>
    <n v="340"/>
    <n v="0"/>
    <n v="0"/>
    <n v="0"/>
    <n v="0"/>
    <n v="0"/>
    <n v="0"/>
    <n v="0"/>
  </r>
  <r>
    <x v="4"/>
    <x v="31"/>
    <x v="5"/>
    <x v="7"/>
    <n v="0"/>
    <n v="340"/>
    <n v="0"/>
    <n v="0"/>
    <n v="0"/>
    <n v="0"/>
    <n v="0"/>
    <n v="0"/>
    <n v="0"/>
  </r>
  <r>
    <x v="4"/>
    <x v="31"/>
    <x v="5"/>
    <x v="8"/>
    <n v="0"/>
    <n v="340"/>
    <n v="0"/>
    <n v="0"/>
    <n v="0"/>
    <n v="0"/>
    <n v="0"/>
    <n v="0"/>
    <n v="0"/>
  </r>
  <r>
    <x v="4"/>
    <x v="31"/>
    <x v="5"/>
    <x v="9"/>
    <n v="0"/>
    <n v="340"/>
    <n v="0"/>
    <n v="0"/>
    <n v="0"/>
    <n v="0"/>
    <n v="0"/>
    <n v="0"/>
    <n v="0"/>
  </r>
  <r>
    <x v="4"/>
    <x v="31"/>
    <x v="5"/>
    <x v="10"/>
    <n v="0"/>
    <n v="340"/>
    <n v="0"/>
    <n v="0"/>
    <n v="0"/>
    <n v="0"/>
    <n v="0"/>
    <n v="0"/>
    <n v="0"/>
  </r>
  <r>
    <x v="4"/>
    <x v="31"/>
    <x v="6"/>
    <x v="0"/>
    <n v="0"/>
    <n v="340"/>
    <n v="0"/>
    <n v="0"/>
    <n v="0"/>
    <n v="0"/>
    <n v="0"/>
    <n v="0"/>
    <n v="0"/>
  </r>
  <r>
    <x v="4"/>
    <x v="31"/>
    <x v="6"/>
    <x v="1"/>
    <n v="0.02"/>
    <n v="340"/>
    <n v="0"/>
    <n v="1.9000000000000001E-4"/>
    <n v="1.2E-4"/>
    <n v="1.0000000000000001E-5"/>
    <n v="1.0000000000000001E-5"/>
    <n v="5.5999999999999995E-4"/>
    <n v="0"/>
  </r>
  <r>
    <x v="4"/>
    <x v="31"/>
    <x v="6"/>
    <x v="2"/>
    <n v="0"/>
    <n v="340"/>
    <n v="0"/>
    <n v="0"/>
    <n v="0"/>
    <n v="0"/>
    <n v="0"/>
    <n v="0"/>
    <n v="0"/>
  </r>
  <r>
    <x v="4"/>
    <x v="31"/>
    <x v="6"/>
    <x v="3"/>
    <n v="0"/>
    <n v="340"/>
    <n v="0"/>
    <n v="0"/>
    <n v="0"/>
    <n v="0"/>
    <n v="0"/>
    <n v="0"/>
    <n v="0"/>
  </r>
  <r>
    <x v="4"/>
    <x v="31"/>
    <x v="6"/>
    <x v="4"/>
    <n v="0.06"/>
    <n v="340"/>
    <n v="0"/>
    <n v="5.2999999999999998E-4"/>
    <n v="0"/>
    <n v="5.6999999999999998E-4"/>
    <n v="1.6000000000000001E-4"/>
    <n v="1.6000000000000001E-3"/>
    <n v="0"/>
  </r>
  <r>
    <x v="4"/>
    <x v="31"/>
    <x v="6"/>
    <x v="5"/>
    <n v="0"/>
    <n v="340"/>
    <n v="0"/>
    <n v="0"/>
    <n v="0"/>
    <n v="0"/>
    <n v="0"/>
    <n v="0"/>
    <n v="0"/>
  </r>
  <r>
    <x v="4"/>
    <x v="31"/>
    <x v="6"/>
    <x v="6"/>
    <n v="0.17"/>
    <n v="340"/>
    <n v="0"/>
    <n v="1.3799999999999999E-3"/>
    <n v="0"/>
    <n v="6.0000000000000002E-5"/>
    <n v="5.6999999999999998E-4"/>
    <n v="4.1700000000000001E-3"/>
    <n v="0"/>
  </r>
  <r>
    <x v="4"/>
    <x v="31"/>
    <x v="6"/>
    <x v="7"/>
    <n v="0"/>
    <n v="340"/>
    <n v="0"/>
    <n v="0"/>
    <n v="0"/>
    <n v="0"/>
    <n v="0"/>
    <n v="0"/>
    <n v="0"/>
  </r>
  <r>
    <x v="4"/>
    <x v="31"/>
    <x v="6"/>
    <x v="8"/>
    <n v="0.06"/>
    <n v="340"/>
    <n v="0"/>
    <n v="5.1000000000000004E-4"/>
    <n v="2.7999999999999998E-4"/>
    <n v="5.0000000000000002E-5"/>
    <n v="6.0000000000000002E-5"/>
    <n v="1.5299999999999999E-3"/>
    <n v="0"/>
  </r>
  <r>
    <x v="4"/>
    <x v="31"/>
    <x v="6"/>
    <x v="9"/>
    <n v="0"/>
    <n v="340"/>
    <n v="0"/>
    <n v="0"/>
    <n v="0"/>
    <n v="0"/>
    <n v="0"/>
    <n v="0"/>
    <n v="0"/>
  </r>
  <r>
    <x v="4"/>
    <x v="31"/>
    <x v="6"/>
    <x v="10"/>
    <n v="0"/>
    <n v="340"/>
    <n v="0"/>
    <n v="0"/>
    <n v="0"/>
    <n v="0"/>
    <n v="0"/>
    <n v="0"/>
    <n v="0"/>
  </r>
  <r>
    <x v="4"/>
    <x v="31"/>
    <x v="7"/>
    <x v="0"/>
    <n v="0"/>
    <n v="340"/>
    <n v="0"/>
    <n v="0"/>
    <n v="0"/>
    <n v="0"/>
    <n v="0"/>
    <n v="0"/>
    <n v="0"/>
  </r>
  <r>
    <x v="4"/>
    <x v="31"/>
    <x v="7"/>
    <x v="1"/>
    <n v="0"/>
    <n v="340"/>
    <n v="0"/>
    <n v="1.0000000000000001E-5"/>
    <n v="0"/>
    <n v="0"/>
    <n v="0"/>
    <n v="2.0000000000000002E-5"/>
    <n v="0"/>
  </r>
  <r>
    <x v="4"/>
    <x v="31"/>
    <x v="7"/>
    <x v="2"/>
    <n v="0"/>
    <n v="340"/>
    <n v="0"/>
    <n v="0"/>
    <n v="0"/>
    <n v="0"/>
    <n v="0"/>
    <n v="0"/>
    <n v="0"/>
  </r>
  <r>
    <x v="4"/>
    <x v="31"/>
    <x v="7"/>
    <x v="3"/>
    <n v="0"/>
    <n v="340"/>
    <n v="0"/>
    <n v="0"/>
    <n v="0"/>
    <n v="0"/>
    <n v="0"/>
    <n v="0"/>
    <n v="0"/>
  </r>
  <r>
    <x v="4"/>
    <x v="31"/>
    <x v="7"/>
    <x v="4"/>
    <n v="0"/>
    <n v="340"/>
    <n v="0"/>
    <n v="0"/>
    <n v="0"/>
    <n v="0"/>
    <n v="0"/>
    <n v="0"/>
    <n v="0"/>
  </r>
  <r>
    <x v="4"/>
    <x v="31"/>
    <x v="7"/>
    <x v="5"/>
    <n v="0"/>
    <n v="340"/>
    <n v="0"/>
    <n v="0"/>
    <n v="0"/>
    <n v="0"/>
    <n v="0"/>
    <n v="0"/>
    <n v="0"/>
  </r>
  <r>
    <x v="4"/>
    <x v="31"/>
    <x v="7"/>
    <x v="6"/>
    <n v="0.01"/>
    <n v="340"/>
    <n v="0"/>
    <n v="6.9999999999999994E-5"/>
    <n v="1.0000000000000001E-5"/>
    <n v="1.0000000000000001E-5"/>
    <n v="6.0000000000000002E-5"/>
    <n v="2.0000000000000001E-4"/>
    <n v="0"/>
  </r>
  <r>
    <x v="4"/>
    <x v="31"/>
    <x v="7"/>
    <x v="7"/>
    <n v="0"/>
    <n v="340"/>
    <n v="0"/>
    <n v="0"/>
    <n v="0"/>
    <n v="0"/>
    <n v="0"/>
    <n v="0"/>
    <n v="0"/>
  </r>
  <r>
    <x v="4"/>
    <x v="31"/>
    <x v="7"/>
    <x v="8"/>
    <n v="0"/>
    <n v="340"/>
    <n v="0"/>
    <n v="0"/>
    <n v="0"/>
    <n v="0"/>
    <n v="0"/>
    <n v="0"/>
    <n v="0"/>
  </r>
  <r>
    <x v="4"/>
    <x v="31"/>
    <x v="7"/>
    <x v="9"/>
    <n v="0"/>
    <n v="340"/>
    <n v="0"/>
    <n v="0"/>
    <n v="0"/>
    <n v="0"/>
    <n v="0"/>
    <n v="0"/>
    <n v="0"/>
  </r>
  <r>
    <x v="4"/>
    <x v="31"/>
    <x v="7"/>
    <x v="10"/>
    <n v="0"/>
    <n v="340"/>
    <n v="0"/>
    <n v="0"/>
    <n v="0"/>
    <n v="0"/>
    <n v="0"/>
    <n v="0"/>
    <n v="0"/>
  </r>
  <r>
    <x v="4"/>
    <x v="31"/>
    <x v="8"/>
    <x v="0"/>
    <n v="0.28999999999999998"/>
    <n v="340"/>
    <n v="10.199999999999999"/>
    <n v="2.4499999999999999E-3"/>
    <n v="0"/>
    <n v="1.5200000000000001E-3"/>
    <n v="1.17E-3"/>
    <n v="7.4200000000000004E-3"/>
    <n v="1.8800000000000001E-2"/>
  </r>
  <r>
    <x v="4"/>
    <x v="31"/>
    <x v="8"/>
    <x v="1"/>
    <n v="2.36"/>
    <n v="340"/>
    <n v="0"/>
    <n v="1.9560000000000001E-2"/>
    <n v="1.6570000000000001E-2"/>
    <n v="4.2000000000000002E-4"/>
    <n v="1.49E-3"/>
    <n v="5.9180000000000003E-2"/>
    <n v="0"/>
  </r>
  <r>
    <x v="4"/>
    <x v="31"/>
    <x v="8"/>
    <x v="2"/>
    <n v="0"/>
    <n v="340"/>
    <n v="0"/>
    <n v="0"/>
    <n v="0"/>
    <n v="0"/>
    <n v="0"/>
    <n v="0"/>
    <n v="0"/>
  </r>
  <r>
    <x v="4"/>
    <x v="31"/>
    <x v="8"/>
    <x v="3"/>
    <n v="0"/>
    <n v="340"/>
    <n v="0"/>
    <n v="0"/>
    <n v="0"/>
    <n v="0"/>
    <n v="0"/>
    <n v="0"/>
    <n v="0"/>
  </r>
  <r>
    <x v="4"/>
    <x v="31"/>
    <x v="8"/>
    <x v="4"/>
    <n v="1.51"/>
    <n v="328.57"/>
    <n v="46"/>
    <n v="1.238E-2"/>
    <n v="0"/>
    <n v="1.4970000000000001E-2"/>
    <n v="2.96E-3"/>
    <n v="3.7499999999999999E-2"/>
    <n v="8.4779999999999994E-2"/>
  </r>
  <r>
    <x v="4"/>
    <x v="31"/>
    <x v="8"/>
    <x v="5"/>
    <n v="0.98"/>
    <n v="312"/>
    <n v="31.200009999999999"/>
    <n v="7.5300000000000002E-3"/>
    <n v="0"/>
    <n v="1.0749999999999999E-2"/>
    <n v="1.14E-3"/>
    <n v="2.282E-2"/>
    <n v="5.7500000000000002E-2"/>
  </r>
  <r>
    <x v="4"/>
    <x v="31"/>
    <x v="8"/>
    <x v="6"/>
    <n v="1.1200000000000001"/>
    <n v="340"/>
    <n v="23.799990000000001"/>
    <n v="9.1299999999999992E-3"/>
    <n v="0"/>
    <n v="2.48E-3"/>
    <n v="5.8599999999999998E-3"/>
    <n v="2.7640000000000001E-2"/>
    <n v="4.3860000000000003E-2"/>
  </r>
  <r>
    <x v="4"/>
    <x v="31"/>
    <x v="8"/>
    <x v="7"/>
    <n v="0"/>
    <n v="340"/>
    <n v="0"/>
    <n v="0"/>
    <n v="0"/>
    <n v="0"/>
    <n v="0"/>
    <n v="0"/>
    <n v="0"/>
  </r>
  <r>
    <x v="4"/>
    <x v="31"/>
    <x v="8"/>
    <x v="8"/>
    <n v="0.55000000000000004"/>
    <n v="340"/>
    <n v="13.600009999999999"/>
    <n v="4.5599999999999998E-3"/>
    <n v="2.0000000000000002E-5"/>
    <n v="2.1199999999999999E-3"/>
    <n v="2.8700000000000002E-3"/>
    <n v="1.383E-2"/>
    <n v="2.5059999999999999E-2"/>
  </r>
  <r>
    <x v="4"/>
    <x v="31"/>
    <x v="8"/>
    <x v="9"/>
    <n v="0"/>
    <n v="340"/>
    <n v="0"/>
    <n v="0"/>
    <n v="0"/>
    <n v="0"/>
    <n v="0"/>
    <n v="0"/>
    <n v="0"/>
  </r>
  <r>
    <x v="4"/>
    <x v="31"/>
    <x v="8"/>
    <x v="10"/>
    <n v="1.45"/>
    <n v="340"/>
    <n v="0"/>
    <n v="1.2019999999999999E-2"/>
    <n v="6.3899999999999998E-3"/>
    <n v="1.8000000000000001E-4"/>
    <n v="9.5E-4"/>
    <n v="3.635E-2"/>
    <n v="0"/>
  </r>
  <r>
    <x v="4"/>
    <x v="32"/>
    <x v="0"/>
    <x v="0"/>
    <n v="0"/>
    <n v="340"/>
    <n v="0"/>
    <n v="0"/>
    <n v="0"/>
    <n v="0"/>
    <n v="0"/>
    <n v="0"/>
    <n v="0"/>
  </r>
  <r>
    <x v="4"/>
    <x v="32"/>
    <x v="0"/>
    <x v="1"/>
    <n v="13.69"/>
    <n v="340"/>
    <n v="0"/>
    <n v="0.11354"/>
    <n v="5.636E-2"/>
    <n v="8.3899999999999999E-3"/>
    <n v="1.3849999999999999E-2"/>
    <n v="0.34305999999999998"/>
    <n v="0"/>
  </r>
  <r>
    <x v="4"/>
    <x v="32"/>
    <x v="0"/>
    <x v="2"/>
    <n v="0"/>
    <n v="340"/>
    <n v="0"/>
    <n v="0"/>
    <n v="0"/>
    <n v="0"/>
    <n v="0"/>
    <n v="0"/>
    <n v="0"/>
  </r>
  <r>
    <x v="4"/>
    <x v="32"/>
    <x v="0"/>
    <x v="3"/>
    <n v="0"/>
    <n v="340"/>
    <n v="0"/>
    <n v="0"/>
    <n v="0"/>
    <n v="0"/>
    <n v="0"/>
    <n v="0"/>
    <n v="0"/>
  </r>
  <r>
    <x v="4"/>
    <x v="32"/>
    <x v="0"/>
    <x v="4"/>
    <n v="11.33"/>
    <n v="340"/>
    <n v="0"/>
    <n v="9.3149999999999997E-2"/>
    <n v="0"/>
    <n v="1.9189999999999999E-2"/>
    <n v="6.3619999999999996E-2"/>
    <n v="0.28101999999999999"/>
    <n v="0"/>
  </r>
  <r>
    <x v="4"/>
    <x v="32"/>
    <x v="0"/>
    <x v="5"/>
    <n v="0"/>
    <n v="340"/>
    <n v="0"/>
    <n v="0"/>
    <n v="0"/>
    <n v="0"/>
    <n v="0"/>
    <n v="0"/>
    <n v="0"/>
  </r>
  <r>
    <x v="4"/>
    <x v="32"/>
    <x v="0"/>
    <x v="6"/>
    <n v="0"/>
    <n v="340"/>
    <n v="0"/>
    <n v="0"/>
    <n v="0"/>
    <n v="0"/>
    <n v="0"/>
    <n v="0"/>
    <n v="0"/>
  </r>
  <r>
    <x v="4"/>
    <x v="32"/>
    <x v="0"/>
    <x v="7"/>
    <n v="0"/>
    <n v="340"/>
    <n v="0"/>
    <n v="0"/>
    <n v="0"/>
    <n v="0"/>
    <n v="0"/>
    <n v="0"/>
    <n v="0"/>
  </r>
  <r>
    <x v="4"/>
    <x v="32"/>
    <x v="0"/>
    <x v="8"/>
    <n v="0"/>
    <n v="340"/>
    <n v="0"/>
    <n v="0"/>
    <n v="0"/>
    <n v="0"/>
    <n v="0"/>
    <n v="0"/>
    <n v="0"/>
  </r>
  <r>
    <x v="4"/>
    <x v="32"/>
    <x v="0"/>
    <x v="9"/>
    <n v="0"/>
    <n v="340"/>
    <n v="0"/>
    <n v="0"/>
    <n v="0"/>
    <n v="0"/>
    <n v="0"/>
    <n v="0"/>
    <n v="0"/>
  </r>
  <r>
    <x v="4"/>
    <x v="32"/>
    <x v="0"/>
    <x v="10"/>
    <n v="9.11"/>
    <n v="340"/>
    <n v="0"/>
    <n v="7.4319999999999997E-2"/>
    <n v="4.4310000000000002E-2"/>
    <n v="6.0999999999999997E-4"/>
    <n v="1.289E-2"/>
    <n v="0.22367000000000001"/>
    <n v="0"/>
  </r>
  <r>
    <x v="4"/>
    <x v="32"/>
    <x v="1"/>
    <x v="0"/>
    <n v="0.36"/>
    <n v="340"/>
    <n v="13.6"/>
    <n v="3.0400000000000002E-3"/>
    <n v="0"/>
    <n v="2.0000000000000001E-4"/>
    <n v="4.0499999999999998E-3"/>
    <n v="9.2099999999999994E-3"/>
    <n v="2.5059999999999999E-2"/>
  </r>
  <r>
    <x v="4"/>
    <x v="32"/>
    <x v="1"/>
    <x v="1"/>
    <n v="5.9"/>
    <n v="338"/>
    <n v="67.599980000000002"/>
    <n v="4.8640000000000003E-2"/>
    <n v="1.525E-2"/>
    <n v="6.8999999999999999E-3"/>
    <n v="4.104E-2"/>
    <n v="0.14695"/>
    <n v="0.12459000000000001"/>
  </r>
  <r>
    <x v="4"/>
    <x v="32"/>
    <x v="1"/>
    <x v="2"/>
    <n v="1.19"/>
    <n v="300"/>
    <n v="42"/>
    <n v="8.8599999999999998E-3"/>
    <n v="0"/>
    <n v="5.4000000000000001E-4"/>
    <n v="7.6899999999999998E-3"/>
    <n v="2.6849999999999999E-2"/>
    <n v="7.7410000000000007E-2"/>
  </r>
  <r>
    <x v="4"/>
    <x v="32"/>
    <x v="1"/>
    <x v="3"/>
    <n v="0"/>
    <n v="340"/>
    <n v="0"/>
    <n v="0"/>
    <n v="0"/>
    <n v="0"/>
    <n v="0"/>
    <n v="0"/>
    <n v="0"/>
  </r>
  <r>
    <x v="4"/>
    <x v="32"/>
    <x v="1"/>
    <x v="4"/>
    <n v="4.09"/>
    <n v="328.89"/>
    <n v="59.199950000000001"/>
    <n v="3.3759999999999998E-2"/>
    <n v="3.2000000000000003E-4"/>
    <n v="3.7220000000000003E-2"/>
    <n v="1.5720000000000001E-2"/>
    <n v="0.10216"/>
    <n v="0.10911"/>
  </r>
  <r>
    <x v="4"/>
    <x v="32"/>
    <x v="1"/>
    <x v="5"/>
    <n v="20.04"/>
    <n v="340"/>
    <n v="57.799799999999998"/>
    <n v="0.16714000000000001"/>
    <n v="6.0589999999999998E-2"/>
    <n v="9.4460000000000002E-2"/>
    <n v="3.1890000000000002E-2"/>
    <n v="0.50488"/>
    <n v="0.10653"/>
  </r>
  <r>
    <x v="4"/>
    <x v="32"/>
    <x v="1"/>
    <x v="6"/>
    <n v="3.87"/>
    <n v="339"/>
    <n v="135.59997999999999"/>
    <n v="3.2570000000000002E-2"/>
    <n v="0"/>
    <n v="1.291E-2"/>
    <n v="3.0530000000000002E-2"/>
    <n v="9.869E-2"/>
    <n v="0.24990999999999999"/>
  </r>
  <r>
    <x v="4"/>
    <x v="32"/>
    <x v="1"/>
    <x v="7"/>
    <n v="0"/>
    <n v="340"/>
    <n v="0"/>
    <n v="0"/>
    <n v="0"/>
    <n v="0"/>
    <n v="0"/>
    <n v="0"/>
    <n v="0"/>
  </r>
  <r>
    <x v="4"/>
    <x v="32"/>
    <x v="1"/>
    <x v="8"/>
    <n v="13.29"/>
    <n v="306.11"/>
    <n v="220.40015"/>
    <n v="0.10654"/>
    <n v="2.8989999999999998E-2"/>
    <n v="5.4980000000000001E-2"/>
    <n v="3.891E-2"/>
    <n v="0.32262000000000002"/>
    <n v="0.40620000000000001"/>
  </r>
  <r>
    <x v="4"/>
    <x v="32"/>
    <x v="1"/>
    <x v="9"/>
    <n v="7.0000000000000007E-2"/>
    <n v="300"/>
    <n v="3"/>
    <n v="5.1999999999999995E-4"/>
    <n v="6.9999999999999994E-5"/>
    <n v="1.0000000000000001E-5"/>
    <n v="6.4000000000000005E-4"/>
    <n v="1.58E-3"/>
    <n v="5.5300000000000002E-3"/>
  </r>
  <r>
    <x v="4"/>
    <x v="32"/>
    <x v="1"/>
    <x v="10"/>
    <n v="0.96"/>
    <n v="340"/>
    <n v="6.7999900000000002"/>
    <n v="7.9900000000000006E-3"/>
    <n v="3.62E-3"/>
    <n v="3.6000000000000002E-4"/>
    <n v="2.8800000000000002E-3"/>
    <n v="2.4160000000000001E-2"/>
    <n v="1.2529999999999999E-2"/>
  </r>
  <r>
    <x v="4"/>
    <x v="32"/>
    <x v="2"/>
    <x v="0"/>
    <n v="0"/>
    <n v="340"/>
    <n v="0"/>
    <n v="0"/>
    <n v="0"/>
    <n v="0"/>
    <n v="0"/>
    <n v="0"/>
    <n v="0"/>
  </r>
  <r>
    <x v="4"/>
    <x v="32"/>
    <x v="2"/>
    <x v="1"/>
    <n v="0.75"/>
    <n v="330"/>
    <n v="13.2"/>
    <n v="6.0400000000000002E-3"/>
    <n v="1.3600000000000001E-3"/>
    <n v="1.07E-3"/>
    <n v="6.1900000000000002E-3"/>
    <n v="1.821E-2"/>
    <n v="2.4330000000000001E-2"/>
  </r>
  <r>
    <x v="4"/>
    <x v="32"/>
    <x v="2"/>
    <x v="2"/>
    <n v="0"/>
    <n v="340"/>
    <n v="0"/>
    <n v="0"/>
    <n v="0"/>
    <n v="0"/>
    <n v="0"/>
    <n v="0"/>
    <n v="0"/>
  </r>
  <r>
    <x v="4"/>
    <x v="32"/>
    <x v="2"/>
    <x v="3"/>
    <n v="0"/>
    <n v="340"/>
    <n v="0"/>
    <n v="0"/>
    <n v="0"/>
    <n v="0"/>
    <n v="0"/>
    <n v="0"/>
    <n v="0"/>
  </r>
  <r>
    <x v="4"/>
    <x v="32"/>
    <x v="2"/>
    <x v="4"/>
    <n v="0.05"/>
    <n v="340"/>
    <n v="0"/>
    <n v="4.2999999999999999E-4"/>
    <n v="0"/>
    <n v="6.8000000000000005E-4"/>
    <n v="0"/>
    <n v="1.2999999999999999E-3"/>
    <n v="0"/>
  </r>
  <r>
    <x v="4"/>
    <x v="32"/>
    <x v="2"/>
    <x v="5"/>
    <n v="0"/>
    <n v="340"/>
    <n v="0"/>
    <n v="0"/>
    <n v="0"/>
    <n v="0"/>
    <n v="0"/>
    <n v="0"/>
    <n v="0"/>
  </r>
  <r>
    <x v="4"/>
    <x v="32"/>
    <x v="2"/>
    <x v="6"/>
    <n v="0.05"/>
    <n v="340"/>
    <n v="0"/>
    <n v="3.8999999999999999E-4"/>
    <n v="4.0000000000000003E-5"/>
    <n v="2.0000000000000002E-5"/>
    <n v="2.7E-4"/>
    <n v="1.1800000000000001E-3"/>
    <n v="0"/>
  </r>
  <r>
    <x v="4"/>
    <x v="32"/>
    <x v="2"/>
    <x v="7"/>
    <n v="0"/>
    <n v="340"/>
    <n v="0"/>
    <n v="0"/>
    <n v="0"/>
    <n v="0"/>
    <n v="0"/>
    <n v="0"/>
    <n v="0"/>
  </r>
  <r>
    <x v="4"/>
    <x v="32"/>
    <x v="2"/>
    <x v="8"/>
    <n v="0.08"/>
    <n v="340"/>
    <n v="3.4"/>
    <n v="6.8000000000000005E-4"/>
    <n v="0"/>
    <n v="9.0000000000000006E-5"/>
    <n v="8.8999999999999995E-4"/>
    <n v="2.0500000000000002E-3"/>
    <n v="6.2700000000000004E-3"/>
  </r>
  <r>
    <x v="4"/>
    <x v="32"/>
    <x v="2"/>
    <x v="9"/>
    <n v="0"/>
    <n v="340"/>
    <n v="0"/>
    <n v="0"/>
    <n v="0"/>
    <n v="0"/>
    <n v="0"/>
    <n v="0"/>
    <n v="0"/>
  </r>
  <r>
    <x v="4"/>
    <x v="32"/>
    <x v="2"/>
    <x v="10"/>
    <n v="0.88"/>
    <n v="340"/>
    <n v="0"/>
    <n v="7.2899999999999996E-3"/>
    <n v="3.6600000000000001E-3"/>
    <n v="2.0000000000000001E-4"/>
    <n v="1.6999999999999999E-3"/>
    <n v="2.205E-2"/>
    <n v="0"/>
  </r>
  <r>
    <x v="4"/>
    <x v="32"/>
    <x v="3"/>
    <x v="0"/>
    <n v="0"/>
    <n v="340"/>
    <n v="0"/>
    <n v="0"/>
    <n v="0"/>
    <n v="0"/>
    <n v="0"/>
    <n v="0"/>
    <n v="0"/>
  </r>
  <r>
    <x v="4"/>
    <x v="32"/>
    <x v="3"/>
    <x v="1"/>
    <n v="3.48"/>
    <n v="340"/>
    <n v="0"/>
    <n v="2.8830000000000001E-2"/>
    <n v="1.481E-2"/>
    <n v="1.17E-3"/>
    <n v="1.068E-2"/>
    <n v="8.7069999999999995E-2"/>
    <n v="0"/>
  </r>
  <r>
    <x v="4"/>
    <x v="32"/>
    <x v="3"/>
    <x v="2"/>
    <n v="0"/>
    <n v="340"/>
    <n v="0"/>
    <n v="0"/>
    <n v="0"/>
    <n v="0"/>
    <n v="0"/>
    <n v="0"/>
    <n v="0"/>
  </r>
  <r>
    <x v="4"/>
    <x v="32"/>
    <x v="3"/>
    <x v="3"/>
    <n v="0"/>
    <n v="340"/>
    <n v="0"/>
    <n v="0"/>
    <n v="0"/>
    <n v="0"/>
    <n v="0"/>
    <n v="0"/>
    <n v="0"/>
  </r>
  <r>
    <x v="4"/>
    <x v="32"/>
    <x v="3"/>
    <x v="4"/>
    <n v="0.17"/>
    <n v="340"/>
    <n v="0"/>
    <n v="1.25E-3"/>
    <n v="-2.0000000000000002E-5"/>
    <n v="8.5999999999999998E-4"/>
    <n v="9.8999999999999999E-4"/>
    <n v="3.6900000000000001E-3"/>
    <n v="0"/>
  </r>
  <r>
    <x v="4"/>
    <x v="32"/>
    <x v="3"/>
    <x v="5"/>
    <n v="0"/>
    <n v="340"/>
    <n v="0"/>
    <n v="0"/>
    <n v="0"/>
    <n v="0"/>
    <n v="0"/>
    <n v="0"/>
    <n v="0"/>
  </r>
  <r>
    <x v="4"/>
    <x v="32"/>
    <x v="3"/>
    <x v="6"/>
    <n v="0.24"/>
    <n v="340"/>
    <n v="0"/>
    <n v="1.9400000000000001E-3"/>
    <n v="4.0000000000000003E-5"/>
    <n v="1.1E-4"/>
    <n v="1.6100000000000001E-3"/>
    <n v="5.8599999999999998E-3"/>
    <n v="0"/>
  </r>
  <r>
    <x v="4"/>
    <x v="32"/>
    <x v="3"/>
    <x v="7"/>
    <n v="0"/>
    <n v="340"/>
    <n v="0"/>
    <n v="0"/>
    <n v="0"/>
    <n v="0"/>
    <n v="0"/>
    <n v="0"/>
    <n v="0"/>
  </r>
  <r>
    <x v="4"/>
    <x v="32"/>
    <x v="3"/>
    <x v="8"/>
    <n v="0.01"/>
    <n v="340"/>
    <n v="0"/>
    <n v="8.0000000000000007E-5"/>
    <n v="6.0000000000000002E-5"/>
    <n v="0"/>
    <n v="1.0000000000000001E-5"/>
    <n v="2.4000000000000001E-4"/>
    <n v="0"/>
  </r>
  <r>
    <x v="4"/>
    <x v="32"/>
    <x v="3"/>
    <x v="9"/>
    <n v="0"/>
    <n v="340"/>
    <n v="0"/>
    <n v="0"/>
    <n v="0"/>
    <n v="0"/>
    <n v="0"/>
    <n v="0"/>
    <n v="0"/>
  </r>
  <r>
    <x v="4"/>
    <x v="32"/>
    <x v="3"/>
    <x v="10"/>
    <n v="0.01"/>
    <n v="340"/>
    <n v="0"/>
    <n v="1E-4"/>
    <n v="8.0000000000000007E-5"/>
    <n v="0"/>
    <n v="1.0000000000000001E-5"/>
    <n v="2.9999999999999997E-4"/>
    <n v="0"/>
  </r>
  <r>
    <x v="4"/>
    <x v="32"/>
    <x v="4"/>
    <x v="0"/>
    <n v="0.43"/>
    <n v="340"/>
    <n v="0"/>
    <n v="3.5799999999999998E-3"/>
    <n v="1.9300000000000001E-3"/>
    <n v="9.0000000000000006E-5"/>
    <n v="8.8999999999999995E-4"/>
    <n v="1.0829999999999999E-2"/>
    <n v="0"/>
  </r>
  <r>
    <x v="4"/>
    <x v="32"/>
    <x v="4"/>
    <x v="1"/>
    <n v="0.18"/>
    <n v="340"/>
    <n v="0"/>
    <n v="1.49E-3"/>
    <n v="7.6000000000000004E-4"/>
    <n v="1E-4"/>
    <n v="1E-4"/>
    <n v="4.4900000000000001E-3"/>
    <n v="0"/>
  </r>
  <r>
    <x v="4"/>
    <x v="32"/>
    <x v="4"/>
    <x v="2"/>
    <n v="0"/>
    <n v="340"/>
    <n v="0"/>
    <n v="0"/>
    <n v="0"/>
    <n v="0"/>
    <n v="0"/>
    <n v="0"/>
    <n v="0"/>
  </r>
  <r>
    <x v="4"/>
    <x v="32"/>
    <x v="4"/>
    <x v="3"/>
    <n v="0"/>
    <n v="340"/>
    <n v="0"/>
    <n v="0"/>
    <n v="0"/>
    <n v="0"/>
    <n v="0"/>
    <n v="0"/>
    <n v="0"/>
  </r>
  <r>
    <x v="4"/>
    <x v="32"/>
    <x v="4"/>
    <x v="4"/>
    <n v="0.05"/>
    <n v="340"/>
    <n v="0"/>
    <n v="4.0000000000000002E-4"/>
    <n v="2.0000000000000002E-5"/>
    <n v="4.8000000000000001E-4"/>
    <n v="6.0000000000000002E-5"/>
    <n v="1.1999999999999999E-3"/>
    <n v="0"/>
  </r>
  <r>
    <x v="4"/>
    <x v="32"/>
    <x v="4"/>
    <x v="5"/>
    <n v="0"/>
    <n v="340"/>
    <n v="0"/>
    <n v="0"/>
    <n v="0"/>
    <n v="0"/>
    <n v="0"/>
    <n v="0"/>
    <n v="0"/>
  </r>
  <r>
    <x v="4"/>
    <x v="32"/>
    <x v="4"/>
    <x v="6"/>
    <n v="17.920000000000002"/>
    <n v="340"/>
    <n v="0"/>
    <n v="0.14953"/>
    <n v="8.0999999999999996E-3"/>
    <n v="1.5299999999999999E-3"/>
    <n v="2.358E-2"/>
    <n v="0.45235999999999998"/>
    <n v="0"/>
  </r>
  <r>
    <x v="4"/>
    <x v="32"/>
    <x v="4"/>
    <x v="7"/>
    <n v="0"/>
    <n v="340"/>
    <n v="0"/>
    <n v="0"/>
    <n v="0"/>
    <n v="0"/>
    <n v="0"/>
    <n v="0"/>
    <n v="0"/>
  </r>
  <r>
    <x v="4"/>
    <x v="32"/>
    <x v="4"/>
    <x v="8"/>
    <n v="0.06"/>
    <n v="340"/>
    <n v="0"/>
    <n v="4.8000000000000001E-4"/>
    <n v="2.5000000000000001E-4"/>
    <n v="6.9999999999999994E-5"/>
    <n v="5.0000000000000002E-5"/>
    <n v="1.4499999999999999E-3"/>
    <n v="0"/>
  </r>
  <r>
    <x v="4"/>
    <x v="32"/>
    <x v="4"/>
    <x v="9"/>
    <n v="0"/>
    <n v="340"/>
    <n v="0"/>
    <n v="0"/>
    <n v="0"/>
    <n v="0"/>
    <n v="0"/>
    <n v="0"/>
    <n v="0"/>
  </r>
  <r>
    <x v="4"/>
    <x v="32"/>
    <x v="4"/>
    <x v="10"/>
    <n v="0.31"/>
    <n v="340"/>
    <n v="0"/>
    <n v="2.5699999999999998E-3"/>
    <n v="1.1100000000000001E-3"/>
    <n v="4.0000000000000003E-5"/>
    <n v="3.1E-4"/>
    <n v="7.77E-3"/>
    <n v="0"/>
  </r>
  <r>
    <x v="4"/>
    <x v="32"/>
    <x v="5"/>
    <x v="0"/>
    <n v="0"/>
    <n v="340"/>
    <n v="0"/>
    <n v="0"/>
    <n v="0"/>
    <n v="0"/>
    <n v="0"/>
    <n v="0"/>
    <n v="0"/>
  </r>
  <r>
    <x v="4"/>
    <x v="32"/>
    <x v="5"/>
    <x v="1"/>
    <n v="0.01"/>
    <n v="340"/>
    <n v="0"/>
    <n v="6.9999999999999994E-5"/>
    <n v="3.0000000000000001E-5"/>
    <n v="0"/>
    <n v="1.0000000000000001E-5"/>
    <n v="2.0000000000000001E-4"/>
    <n v="0"/>
  </r>
  <r>
    <x v="4"/>
    <x v="32"/>
    <x v="5"/>
    <x v="2"/>
    <n v="0"/>
    <n v="340"/>
    <n v="0"/>
    <n v="0"/>
    <n v="0"/>
    <n v="0"/>
    <n v="0"/>
    <n v="0"/>
    <n v="0"/>
  </r>
  <r>
    <x v="4"/>
    <x v="32"/>
    <x v="5"/>
    <x v="3"/>
    <n v="0"/>
    <n v="340"/>
    <n v="0"/>
    <n v="0"/>
    <n v="0"/>
    <n v="0"/>
    <n v="0"/>
    <n v="0"/>
    <n v="0"/>
  </r>
  <r>
    <x v="4"/>
    <x v="32"/>
    <x v="5"/>
    <x v="4"/>
    <n v="0"/>
    <n v="340"/>
    <n v="0"/>
    <n v="0"/>
    <n v="0"/>
    <n v="0"/>
    <n v="0"/>
    <n v="0"/>
    <n v="0"/>
  </r>
  <r>
    <x v="4"/>
    <x v="32"/>
    <x v="5"/>
    <x v="5"/>
    <n v="0"/>
    <n v="340"/>
    <n v="0"/>
    <n v="0"/>
    <n v="0"/>
    <n v="0"/>
    <n v="0"/>
    <n v="0"/>
    <n v="0"/>
  </r>
  <r>
    <x v="4"/>
    <x v="32"/>
    <x v="5"/>
    <x v="6"/>
    <n v="0"/>
    <n v="340"/>
    <n v="0"/>
    <n v="0"/>
    <n v="0"/>
    <n v="0"/>
    <n v="0"/>
    <n v="0"/>
    <n v="0"/>
  </r>
  <r>
    <x v="4"/>
    <x v="32"/>
    <x v="5"/>
    <x v="7"/>
    <n v="0"/>
    <n v="340"/>
    <n v="0"/>
    <n v="0"/>
    <n v="0"/>
    <n v="0"/>
    <n v="0"/>
    <n v="0"/>
    <n v="0"/>
  </r>
  <r>
    <x v="4"/>
    <x v="32"/>
    <x v="5"/>
    <x v="8"/>
    <n v="0"/>
    <n v="340"/>
    <n v="0"/>
    <n v="0"/>
    <n v="0"/>
    <n v="0"/>
    <n v="0"/>
    <n v="0"/>
    <n v="0"/>
  </r>
  <r>
    <x v="4"/>
    <x v="32"/>
    <x v="5"/>
    <x v="9"/>
    <n v="0"/>
    <n v="340"/>
    <n v="0"/>
    <n v="0"/>
    <n v="0"/>
    <n v="0"/>
    <n v="0"/>
    <n v="0"/>
    <n v="0"/>
  </r>
  <r>
    <x v="4"/>
    <x v="32"/>
    <x v="5"/>
    <x v="10"/>
    <n v="0"/>
    <n v="340"/>
    <n v="0"/>
    <n v="0"/>
    <n v="0"/>
    <n v="0"/>
    <n v="0"/>
    <n v="0"/>
    <n v="0"/>
  </r>
  <r>
    <x v="4"/>
    <x v="32"/>
    <x v="6"/>
    <x v="0"/>
    <n v="0"/>
    <n v="340"/>
    <n v="0"/>
    <n v="0"/>
    <n v="0"/>
    <n v="0"/>
    <n v="0"/>
    <n v="0"/>
    <n v="0"/>
  </r>
  <r>
    <x v="4"/>
    <x v="32"/>
    <x v="6"/>
    <x v="1"/>
    <n v="0.02"/>
    <n v="340"/>
    <n v="0"/>
    <n v="1.9000000000000001E-4"/>
    <n v="1.2E-4"/>
    <n v="1.0000000000000001E-5"/>
    <n v="1.0000000000000001E-5"/>
    <n v="5.5999999999999995E-4"/>
    <n v="0"/>
  </r>
  <r>
    <x v="4"/>
    <x v="32"/>
    <x v="6"/>
    <x v="2"/>
    <n v="0"/>
    <n v="340"/>
    <n v="0"/>
    <n v="0"/>
    <n v="0"/>
    <n v="0"/>
    <n v="0"/>
    <n v="0"/>
    <n v="0"/>
  </r>
  <r>
    <x v="4"/>
    <x v="32"/>
    <x v="6"/>
    <x v="3"/>
    <n v="0"/>
    <n v="340"/>
    <n v="0"/>
    <n v="0"/>
    <n v="0"/>
    <n v="0"/>
    <n v="0"/>
    <n v="0"/>
    <n v="0"/>
  </r>
  <r>
    <x v="4"/>
    <x v="32"/>
    <x v="6"/>
    <x v="4"/>
    <n v="0.06"/>
    <n v="340"/>
    <n v="0"/>
    <n v="5.2999999999999998E-4"/>
    <n v="0"/>
    <n v="5.6999999999999998E-4"/>
    <n v="1.6000000000000001E-4"/>
    <n v="1.6000000000000001E-3"/>
    <n v="0"/>
  </r>
  <r>
    <x v="4"/>
    <x v="32"/>
    <x v="6"/>
    <x v="5"/>
    <n v="0"/>
    <n v="340"/>
    <n v="0"/>
    <n v="0"/>
    <n v="0"/>
    <n v="0"/>
    <n v="0"/>
    <n v="0"/>
    <n v="0"/>
  </r>
  <r>
    <x v="4"/>
    <x v="32"/>
    <x v="6"/>
    <x v="6"/>
    <n v="0.17"/>
    <n v="340"/>
    <n v="0"/>
    <n v="1.3799999999999999E-3"/>
    <n v="0"/>
    <n v="6.0000000000000002E-5"/>
    <n v="5.6999999999999998E-4"/>
    <n v="4.1700000000000001E-3"/>
    <n v="0"/>
  </r>
  <r>
    <x v="4"/>
    <x v="32"/>
    <x v="6"/>
    <x v="7"/>
    <n v="0"/>
    <n v="340"/>
    <n v="0"/>
    <n v="0"/>
    <n v="0"/>
    <n v="0"/>
    <n v="0"/>
    <n v="0"/>
    <n v="0"/>
  </r>
  <r>
    <x v="4"/>
    <x v="32"/>
    <x v="6"/>
    <x v="8"/>
    <n v="0.06"/>
    <n v="340"/>
    <n v="0"/>
    <n v="5.1000000000000004E-4"/>
    <n v="2.7999999999999998E-4"/>
    <n v="5.0000000000000002E-5"/>
    <n v="6.0000000000000002E-5"/>
    <n v="1.5299999999999999E-3"/>
    <n v="0"/>
  </r>
  <r>
    <x v="4"/>
    <x v="32"/>
    <x v="6"/>
    <x v="9"/>
    <n v="0"/>
    <n v="340"/>
    <n v="0"/>
    <n v="0"/>
    <n v="0"/>
    <n v="0"/>
    <n v="0"/>
    <n v="0"/>
    <n v="0"/>
  </r>
  <r>
    <x v="4"/>
    <x v="32"/>
    <x v="6"/>
    <x v="10"/>
    <n v="0"/>
    <n v="340"/>
    <n v="0"/>
    <n v="0"/>
    <n v="0"/>
    <n v="0"/>
    <n v="0"/>
    <n v="0"/>
    <n v="0"/>
  </r>
  <r>
    <x v="4"/>
    <x v="32"/>
    <x v="7"/>
    <x v="0"/>
    <n v="0"/>
    <n v="340"/>
    <n v="0"/>
    <n v="0"/>
    <n v="0"/>
    <n v="0"/>
    <n v="0"/>
    <n v="0"/>
    <n v="0"/>
  </r>
  <r>
    <x v="4"/>
    <x v="32"/>
    <x v="7"/>
    <x v="1"/>
    <n v="0"/>
    <n v="340"/>
    <n v="0"/>
    <n v="1.0000000000000001E-5"/>
    <n v="0"/>
    <n v="0"/>
    <n v="0"/>
    <n v="2.0000000000000002E-5"/>
    <n v="0"/>
  </r>
  <r>
    <x v="4"/>
    <x v="32"/>
    <x v="7"/>
    <x v="2"/>
    <n v="0"/>
    <n v="340"/>
    <n v="0"/>
    <n v="0"/>
    <n v="0"/>
    <n v="0"/>
    <n v="0"/>
    <n v="0"/>
    <n v="0"/>
  </r>
  <r>
    <x v="4"/>
    <x v="32"/>
    <x v="7"/>
    <x v="3"/>
    <n v="0"/>
    <n v="340"/>
    <n v="0"/>
    <n v="0"/>
    <n v="0"/>
    <n v="0"/>
    <n v="0"/>
    <n v="0"/>
    <n v="0"/>
  </r>
  <r>
    <x v="4"/>
    <x v="32"/>
    <x v="7"/>
    <x v="4"/>
    <n v="0"/>
    <n v="340"/>
    <n v="0"/>
    <n v="0"/>
    <n v="0"/>
    <n v="0"/>
    <n v="0"/>
    <n v="0"/>
    <n v="0"/>
  </r>
  <r>
    <x v="4"/>
    <x v="32"/>
    <x v="7"/>
    <x v="5"/>
    <n v="0"/>
    <n v="340"/>
    <n v="0"/>
    <n v="0"/>
    <n v="0"/>
    <n v="0"/>
    <n v="0"/>
    <n v="0"/>
    <n v="0"/>
  </r>
  <r>
    <x v="4"/>
    <x v="32"/>
    <x v="7"/>
    <x v="6"/>
    <n v="0.01"/>
    <n v="340"/>
    <n v="0"/>
    <n v="6.9999999999999994E-5"/>
    <n v="1.0000000000000001E-5"/>
    <n v="1.0000000000000001E-5"/>
    <n v="6.0000000000000002E-5"/>
    <n v="2.0000000000000001E-4"/>
    <n v="0"/>
  </r>
  <r>
    <x v="4"/>
    <x v="32"/>
    <x v="7"/>
    <x v="7"/>
    <n v="0"/>
    <n v="340"/>
    <n v="0"/>
    <n v="0"/>
    <n v="0"/>
    <n v="0"/>
    <n v="0"/>
    <n v="0"/>
    <n v="0"/>
  </r>
  <r>
    <x v="4"/>
    <x v="32"/>
    <x v="7"/>
    <x v="8"/>
    <n v="0"/>
    <n v="340"/>
    <n v="0"/>
    <n v="0"/>
    <n v="0"/>
    <n v="0"/>
    <n v="0"/>
    <n v="0"/>
    <n v="0"/>
  </r>
  <r>
    <x v="4"/>
    <x v="32"/>
    <x v="7"/>
    <x v="9"/>
    <n v="0"/>
    <n v="340"/>
    <n v="0"/>
    <n v="0"/>
    <n v="0"/>
    <n v="0"/>
    <n v="0"/>
    <n v="0"/>
    <n v="0"/>
  </r>
  <r>
    <x v="4"/>
    <x v="32"/>
    <x v="7"/>
    <x v="10"/>
    <n v="0"/>
    <n v="340"/>
    <n v="0"/>
    <n v="0"/>
    <n v="0"/>
    <n v="0"/>
    <n v="0"/>
    <n v="0"/>
    <n v="0"/>
  </r>
  <r>
    <x v="4"/>
    <x v="32"/>
    <x v="8"/>
    <x v="0"/>
    <n v="0.32"/>
    <n v="340"/>
    <n v="10.199999999999999"/>
    <n v="2.7000000000000001E-3"/>
    <n v="0"/>
    <n v="1.6800000000000001E-3"/>
    <n v="1.2899999999999999E-3"/>
    <n v="8.1799999999999998E-3"/>
    <n v="1.8800000000000001E-2"/>
  </r>
  <r>
    <x v="4"/>
    <x v="32"/>
    <x v="8"/>
    <x v="1"/>
    <n v="2.36"/>
    <n v="340"/>
    <n v="0"/>
    <n v="1.9560000000000001E-2"/>
    <n v="1.6570000000000001E-2"/>
    <n v="4.2000000000000002E-4"/>
    <n v="1.49E-3"/>
    <n v="5.9180000000000003E-2"/>
    <n v="0"/>
  </r>
  <r>
    <x v="4"/>
    <x v="32"/>
    <x v="8"/>
    <x v="2"/>
    <n v="0"/>
    <n v="340"/>
    <n v="0"/>
    <n v="0"/>
    <n v="0"/>
    <n v="0"/>
    <n v="0"/>
    <n v="0"/>
    <n v="0"/>
  </r>
  <r>
    <x v="4"/>
    <x v="32"/>
    <x v="8"/>
    <x v="3"/>
    <n v="0"/>
    <n v="340"/>
    <n v="0"/>
    <n v="0"/>
    <n v="0"/>
    <n v="0"/>
    <n v="0"/>
    <n v="0"/>
    <n v="0"/>
  </r>
  <r>
    <x v="4"/>
    <x v="32"/>
    <x v="8"/>
    <x v="4"/>
    <n v="1.65"/>
    <n v="328.57"/>
    <n v="46.000030000000002"/>
    <n v="1.3520000000000001E-2"/>
    <n v="0"/>
    <n v="1.634E-2"/>
    <n v="3.2200000000000002E-3"/>
    <n v="4.0960000000000003E-2"/>
    <n v="8.4779999999999994E-2"/>
  </r>
  <r>
    <x v="4"/>
    <x v="32"/>
    <x v="8"/>
    <x v="5"/>
    <n v="1.08"/>
    <n v="312"/>
    <n v="31.200009999999999"/>
    <n v="8.3000000000000001E-3"/>
    <n v="0"/>
    <n v="1.184E-2"/>
    <n v="1.25E-3"/>
    <n v="2.5159999999999998E-2"/>
    <n v="5.7500000000000002E-2"/>
  </r>
  <r>
    <x v="4"/>
    <x v="32"/>
    <x v="8"/>
    <x v="6"/>
    <n v="1.19"/>
    <n v="340"/>
    <n v="23.799990000000001"/>
    <n v="9.7199999999999995E-3"/>
    <n v="0"/>
    <n v="2.7100000000000002E-3"/>
    <n v="6.3600000000000002E-3"/>
    <n v="2.9430000000000001E-2"/>
    <n v="4.3860000000000003E-2"/>
  </r>
  <r>
    <x v="4"/>
    <x v="32"/>
    <x v="8"/>
    <x v="7"/>
    <n v="0"/>
    <n v="340"/>
    <n v="0"/>
    <n v="0"/>
    <n v="0"/>
    <n v="0"/>
    <n v="0"/>
    <n v="0"/>
    <n v="0"/>
  </r>
  <r>
    <x v="4"/>
    <x v="32"/>
    <x v="8"/>
    <x v="8"/>
    <n v="0.59"/>
    <n v="340"/>
    <n v="13.600009999999999"/>
    <n v="4.8999999999999998E-3"/>
    <n v="2.0000000000000002E-5"/>
    <n v="2.32E-3"/>
    <n v="3.1199999999999999E-3"/>
    <n v="1.485E-2"/>
    <n v="2.5059999999999999E-2"/>
  </r>
  <r>
    <x v="4"/>
    <x v="32"/>
    <x v="8"/>
    <x v="9"/>
    <n v="0"/>
    <n v="340"/>
    <n v="0"/>
    <n v="0"/>
    <n v="0"/>
    <n v="0"/>
    <n v="0"/>
    <n v="0"/>
    <n v="0"/>
  </r>
  <r>
    <x v="4"/>
    <x v="32"/>
    <x v="8"/>
    <x v="10"/>
    <n v="1.45"/>
    <n v="340"/>
    <n v="0"/>
    <n v="1.2019999999999999E-2"/>
    <n v="6.3899999999999998E-3"/>
    <n v="1.8000000000000001E-4"/>
    <n v="9.5E-4"/>
    <n v="3.635E-2"/>
    <n v="0"/>
  </r>
  <r>
    <x v="4"/>
    <x v="33"/>
    <x v="0"/>
    <x v="0"/>
    <n v="0"/>
    <n v="340"/>
    <n v="0"/>
    <n v="0"/>
    <n v="0"/>
    <n v="0"/>
    <n v="0"/>
    <n v="0"/>
    <n v="0"/>
  </r>
  <r>
    <x v="4"/>
    <x v="33"/>
    <x v="0"/>
    <x v="1"/>
    <n v="13.69"/>
    <n v="340"/>
    <n v="0"/>
    <n v="0.11354"/>
    <n v="5.636E-2"/>
    <n v="8.3899999999999999E-3"/>
    <n v="1.3849999999999999E-2"/>
    <n v="0.34305999999999998"/>
    <n v="0"/>
  </r>
  <r>
    <x v="4"/>
    <x v="33"/>
    <x v="0"/>
    <x v="2"/>
    <n v="0"/>
    <n v="340"/>
    <n v="0"/>
    <n v="0"/>
    <n v="0"/>
    <n v="0"/>
    <n v="0"/>
    <n v="0"/>
    <n v="0"/>
  </r>
  <r>
    <x v="4"/>
    <x v="33"/>
    <x v="0"/>
    <x v="3"/>
    <n v="0"/>
    <n v="340"/>
    <n v="0"/>
    <n v="0"/>
    <n v="0"/>
    <n v="0"/>
    <n v="0"/>
    <n v="0"/>
    <n v="0"/>
  </r>
  <r>
    <x v="4"/>
    <x v="33"/>
    <x v="0"/>
    <x v="4"/>
    <n v="11.33"/>
    <n v="340"/>
    <n v="0"/>
    <n v="9.3149999999999997E-2"/>
    <n v="0"/>
    <n v="1.9189999999999999E-2"/>
    <n v="6.3619999999999996E-2"/>
    <n v="0.28101999999999999"/>
    <n v="0"/>
  </r>
  <r>
    <x v="4"/>
    <x v="33"/>
    <x v="0"/>
    <x v="5"/>
    <n v="0"/>
    <n v="340"/>
    <n v="0"/>
    <n v="0"/>
    <n v="0"/>
    <n v="0"/>
    <n v="0"/>
    <n v="0"/>
    <n v="0"/>
  </r>
  <r>
    <x v="4"/>
    <x v="33"/>
    <x v="0"/>
    <x v="6"/>
    <n v="0"/>
    <n v="340"/>
    <n v="0"/>
    <n v="0"/>
    <n v="0"/>
    <n v="0"/>
    <n v="0"/>
    <n v="0"/>
    <n v="0"/>
  </r>
  <r>
    <x v="4"/>
    <x v="33"/>
    <x v="0"/>
    <x v="7"/>
    <n v="0"/>
    <n v="340"/>
    <n v="0"/>
    <n v="0"/>
    <n v="0"/>
    <n v="0"/>
    <n v="0"/>
    <n v="0"/>
    <n v="0"/>
  </r>
  <r>
    <x v="4"/>
    <x v="33"/>
    <x v="0"/>
    <x v="8"/>
    <n v="0"/>
    <n v="340"/>
    <n v="0"/>
    <n v="0"/>
    <n v="0"/>
    <n v="0"/>
    <n v="0"/>
    <n v="0"/>
    <n v="0"/>
  </r>
  <r>
    <x v="4"/>
    <x v="33"/>
    <x v="0"/>
    <x v="9"/>
    <n v="0"/>
    <n v="340"/>
    <n v="0"/>
    <n v="0"/>
    <n v="0"/>
    <n v="0"/>
    <n v="0"/>
    <n v="0"/>
    <n v="0"/>
  </r>
  <r>
    <x v="4"/>
    <x v="33"/>
    <x v="0"/>
    <x v="10"/>
    <n v="9.11"/>
    <n v="340"/>
    <n v="0"/>
    <n v="7.4319999999999997E-2"/>
    <n v="4.4310000000000002E-2"/>
    <n v="6.0999999999999997E-4"/>
    <n v="1.289E-2"/>
    <n v="0.22367000000000001"/>
    <n v="0"/>
  </r>
  <r>
    <x v="4"/>
    <x v="33"/>
    <x v="1"/>
    <x v="0"/>
    <n v="0.4"/>
    <n v="340"/>
    <n v="13.600009999999999"/>
    <n v="3.3800000000000002E-3"/>
    <n v="0"/>
    <n v="2.3000000000000001E-4"/>
    <n v="4.4999999999999997E-3"/>
    <n v="1.023E-2"/>
    <n v="2.5059999999999999E-2"/>
  </r>
  <r>
    <x v="4"/>
    <x v="33"/>
    <x v="1"/>
    <x v="1"/>
    <n v="6.1"/>
    <n v="338"/>
    <n v="67.599980000000002"/>
    <n v="5.0319999999999997E-2"/>
    <n v="1.525E-2"/>
    <n v="7.2700000000000004E-3"/>
    <n v="4.3279999999999999E-2"/>
    <n v="0.15204000000000001"/>
    <n v="0.12459000000000001"/>
  </r>
  <r>
    <x v="4"/>
    <x v="33"/>
    <x v="1"/>
    <x v="2"/>
    <n v="1.33"/>
    <n v="300"/>
    <n v="42"/>
    <n v="9.9000000000000008E-3"/>
    <n v="0"/>
    <n v="6.0999999999999997E-4"/>
    <n v="8.5900000000000004E-3"/>
    <n v="3.0009999999999998E-2"/>
    <n v="7.7410000000000007E-2"/>
  </r>
  <r>
    <x v="4"/>
    <x v="33"/>
    <x v="1"/>
    <x v="3"/>
    <n v="0"/>
    <n v="340"/>
    <n v="0"/>
    <n v="0"/>
    <n v="0"/>
    <n v="0"/>
    <n v="0"/>
    <n v="0"/>
    <n v="0"/>
  </r>
  <r>
    <x v="4"/>
    <x v="33"/>
    <x v="1"/>
    <x v="4"/>
    <n v="4.28"/>
    <n v="329.47"/>
    <n v="62.599980000000002"/>
    <n v="3.5319999999999997E-2"/>
    <n v="3.2000000000000003E-4"/>
    <n v="3.8670000000000003E-2"/>
    <n v="1.6709999999999999E-2"/>
    <n v="0.10687000000000001"/>
    <n v="0.11537"/>
  </r>
  <r>
    <x v="4"/>
    <x v="33"/>
    <x v="1"/>
    <x v="5"/>
    <n v="20.21"/>
    <n v="340"/>
    <n v="57.799799999999998"/>
    <n v="0.16857"/>
    <n v="6.0589999999999998E-2"/>
    <n v="9.6000000000000002E-2"/>
    <n v="3.243E-2"/>
    <n v="0.50922999999999996"/>
    <n v="0.10653"/>
  </r>
  <r>
    <x v="4"/>
    <x v="33"/>
    <x v="1"/>
    <x v="6"/>
    <n v="4.26"/>
    <n v="340"/>
    <n v="132.59997999999999"/>
    <n v="3.5860000000000003E-2"/>
    <n v="0"/>
    <n v="1.421E-2"/>
    <n v="3.363E-2"/>
    <n v="0.10867"/>
    <n v="0.24437999999999999"/>
  </r>
  <r>
    <x v="4"/>
    <x v="33"/>
    <x v="1"/>
    <x v="7"/>
    <n v="0"/>
    <n v="340"/>
    <n v="0"/>
    <n v="0"/>
    <n v="0"/>
    <n v="0"/>
    <n v="0"/>
    <n v="0"/>
    <n v="0"/>
  </r>
  <r>
    <x v="4"/>
    <x v="33"/>
    <x v="1"/>
    <x v="8"/>
    <n v="14.01"/>
    <n v="306.11"/>
    <n v="220.3999"/>
    <n v="0.11201"/>
    <n v="2.9020000000000001E-2"/>
    <n v="5.8389999999999997E-2"/>
    <n v="4.1779999999999998E-2"/>
    <n v="0.3392"/>
    <n v="0.40620000000000001"/>
  </r>
  <r>
    <x v="4"/>
    <x v="33"/>
    <x v="1"/>
    <x v="9"/>
    <n v="0.08"/>
    <n v="300"/>
    <n v="3"/>
    <n v="5.9999999999999995E-4"/>
    <n v="8.0000000000000007E-5"/>
    <n v="1.0000000000000001E-5"/>
    <n v="7.3999999999999999E-4"/>
    <n v="1.81E-3"/>
    <n v="5.5300000000000002E-3"/>
  </r>
  <r>
    <x v="4"/>
    <x v="33"/>
    <x v="1"/>
    <x v="10"/>
    <n v="0.98"/>
    <n v="340"/>
    <n v="6.7999900000000002"/>
    <n v="8.1600000000000006E-3"/>
    <n v="3.62E-3"/>
    <n v="3.8000000000000002E-4"/>
    <n v="3.0500000000000002E-3"/>
    <n v="2.4670000000000001E-2"/>
    <n v="1.2529999999999999E-2"/>
  </r>
  <r>
    <x v="4"/>
    <x v="33"/>
    <x v="2"/>
    <x v="0"/>
    <n v="0"/>
    <n v="340"/>
    <n v="0"/>
    <n v="0"/>
    <n v="0"/>
    <n v="0"/>
    <n v="0"/>
    <n v="0"/>
    <n v="0"/>
  </r>
  <r>
    <x v="4"/>
    <x v="33"/>
    <x v="2"/>
    <x v="1"/>
    <n v="0.79"/>
    <n v="330"/>
    <n v="13.200010000000001"/>
    <n v="6.3699999999999998E-3"/>
    <n v="1.3600000000000001E-3"/>
    <n v="1.15E-3"/>
    <n v="6.6299999999999996E-3"/>
    <n v="1.9199999999999998E-2"/>
    <n v="2.4330000000000001E-2"/>
  </r>
  <r>
    <x v="4"/>
    <x v="33"/>
    <x v="2"/>
    <x v="2"/>
    <n v="0"/>
    <n v="340"/>
    <n v="0"/>
    <n v="0"/>
    <n v="0"/>
    <n v="0"/>
    <n v="0"/>
    <n v="0"/>
    <n v="0"/>
  </r>
  <r>
    <x v="4"/>
    <x v="33"/>
    <x v="2"/>
    <x v="3"/>
    <n v="0"/>
    <n v="340"/>
    <n v="0"/>
    <n v="0"/>
    <n v="0"/>
    <n v="0"/>
    <n v="0"/>
    <n v="0"/>
    <n v="0"/>
  </r>
  <r>
    <x v="4"/>
    <x v="33"/>
    <x v="2"/>
    <x v="4"/>
    <n v="0.05"/>
    <n v="340"/>
    <n v="0"/>
    <n v="4.2999999999999999E-4"/>
    <n v="0"/>
    <n v="6.8000000000000005E-4"/>
    <n v="0"/>
    <n v="1.2999999999999999E-3"/>
    <n v="0"/>
  </r>
  <r>
    <x v="4"/>
    <x v="33"/>
    <x v="2"/>
    <x v="5"/>
    <n v="0"/>
    <n v="340"/>
    <n v="0"/>
    <n v="0"/>
    <n v="0"/>
    <n v="0"/>
    <n v="0"/>
    <n v="0"/>
    <n v="0"/>
  </r>
  <r>
    <x v="4"/>
    <x v="33"/>
    <x v="2"/>
    <x v="6"/>
    <n v="0.05"/>
    <n v="340"/>
    <n v="0"/>
    <n v="3.8999999999999999E-4"/>
    <n v="4.0000000000000003E-5"/>
    <n v="2.0000000000000002E-5"/>
    <n v="2.7E-4"/>
    <n v="1.1800000000000001E-3"/>
    <n v="0"/>
  </r>
  <r>
    <x v="4"/>
    <x v="33"/>
    <x v="2"/>
    <x v="7"/>
    <n v="0"/>
    <n v="340"/>
    <n v="0"/>
    <n v="0"/>
    <n v="0"/>
    <n v="0"/>
    <n v="0"/>
    <n v="0"/>
    <n v="0"/>
  </r>
  <r>
    <x v="4"/>
    <x v="33"/>
    <x v="2"/>
    <x v="8"/>
    <n v="0.09"/>
    <n v="340"/>
    <n v="3.4"/>
    <n v="7.6000000000000004E-4"/>
    <n v="0"/>
    <n v="1.1E-4"/>
    <n v="1E-3"/>
    <n v="2.3E-3"/>
    <n v="6.2700000000000004E-3"/>
  </r>
  <r>
    <x v="4"/>
    <x v="33"/>
    <x v="2"/>
    <x v="9"/>
    <n v="0"/>
    <n v="340"/>
    <n v="0"/>
    <n v="0"/>
    <n v="0"/>
    <n v="0"/>
    <n v="0"/>
    <n v="0"/>
    <n v="0"/>
  </r>
  <r>
    <x v="4"/>
    <x v="33"/>
    <x v="2"/>
    <x v="10"/>
    <n v="0.88"/>
    <n v="340"/>
    <n v="0"/>
    <n v="7.2899999999999996E-3"/>
    <n v="3.6600000000000001E-3"/>
    <n v="2.0000000000000001E-4"/>
    <n v="1.6999999999999999E-3"/>
    <n v="2.205E-2"/>
    <n v="0"/>
  </r>
  <r>
    <x v="4"/>
    <x v="33"/>
    <x v="3"/>
    <x v="0"/>
    <n v="0"/>
    <n v="340"/>
    <n v="0"/>
    <n v="0"/>
    <n v="0"/>
    <n v="0"/>
    <n v="0"/>
    <n v="0"/>
    <n v="0"/>
  </r>
  <r>
    <x v="4"/>
    <x v="33"/>
    <x v="3"/>
    <x v="1"/>
    <n v="3.48"/>
    <n v="340"/>
    <n v="0"/>
    <n v="2.8830000000000001E-2"/>
    <n v="1.481E-2"/>
    <n v="1.17E-3"/>
    <n v="1.068E-2"/>
    <n v="8.7069999999999995E-2"/>
    <n v="0"/>
  </r>
  <r>
    <x v="4"/>
    <x v="33"/>
    <x v="3"/>
    <x v="2"/>
    <n v="0"/>
    <n v="340"/>
    <n v="0"/>
    <n v="0"/>
    <n v="0"/>
    <n v="0"/>
    <n v="0"/>
    <n v="0"/>
    <n v="0"/>
  </r>
  <r>
    <x v="4"/>
    <x v="33"/>
    <x v="3"/>
    <x v="3"/>
    <n v="0"/>
    <n v="340"/>
    <n v="0"/>
    <n v="0"/>
    <n v="0"/>
    <n v="0"/>
    <n v="0"/>
    <n v="0"/>
    <n v="0"/>
  </r>
  <r>
    <x v="4"/>
    <x v="33"/>
    <x v="3"/>
    <x v="4"/>
    <n v="0.17"/>
    <n v="340"/>
    <n v="0"/>
    <n v="1.25E-3"/>
    <n v="-2.0000000000000002E-5"/>
    <n v="8.5999999999999998E-4"/>
    <n v="9.8999999999999999E-4"/>
    <n v="3.6900000000000001E-3"/>
    <n v="0"/>
  </r>
  <r>
    <x v="4"/>
    <x v="33"/>
    <x v="3"/>
    <x v="5"/>
    <n v="0"/>
    <n v="340"/>
    <n v="0"/>
    <n v="0"/>
    <n v="0"/>
    <n v="0"/>
    <n v="0"/>
    <n v="0"/>
    <n v="0"/>
  </r>
  <r>
    <x v="4"/>
    <x v="33"/>
    <x v="3"/>
    <x v="6"/>
    <n v="0.24"/>
    <n v="340"/>
    <n v="0"/>
    <n v="1.9400000000000001E-3"/>
    <n v="4.0000000000000003E-5"/>
    <n v="1.1E-4"/>
    <n v="1.6100000000000001E-3"/>
    <n v="5.8599999999999998E-3"/>
    <n v="0"/>
  </r>
  <r>
    <x v="4"/>
    <x v="33"/>
    <x v="3"/>
    <x v="7"/>
    <n v="0"/>
    <n v="340"/>
    <n v="0"/>
    <n v="0"/>
    <n v="0"/>
    <n v="0"/>
    <n v="0"/>
    <n v="0"/>
    <n v="0"/>
  </r>
  <r>
    <x v="4"/>
    <x v="33"/>
    <x v="3"/>
    <x v="8"/>
    <n v="0.01"/>
    <n v="340"/>
    <n v="0"/>
    <n v="8.0000000000000007E-5"/>
    <n v="6.0000000000000002E-5"/>
    <n v="0"/>
    <n v="1.0000000000000001E-5"/>
    <n v="2.4000000000000001E-4"/>
    <n v="0"/>
  </r>
  <r>
    <x v="4"/>
    <x v="33"/>
    <x v="3"/>
    <x v="9"/>
    <n v="0"/>
    <n v="340"/>
    <n v="0"/>
    <n v="0"/>
    <n v="0"/>
    <n v="0"/>
    <n v="0"/>
    <n v="0"/>
    <n v="0"/>
  </r>
  <r>
    <x v="4"/>
    <x v="33"/>
    <x v="3"/>
    <x v="10"/>
    <n v="0.01"/>
    <n v="340"/>
    <n v="0"/>
    <n v="1E-4"/>
    <n v="8.0000000000000007E-5"/>
    <n v="0"/>
    <n v="1.0000000000000001E-5"/>
    <n v="2.9999999999999997E-4"/>
    <n v="0"/>
  </r>
  <r>
    <x v="4"/>
    <x v="33"/>
    <x v="4"/>
    <x v="0"/>
    <n v="0.43"/>
    <n v="340"/>
    <n v="0"/>
    <n v="3.5799999999999998E-3"/>
    <n v="1.9300000000000001E-3"/>
    <n v="9.0000000000000006E-5"/>
    <n v="8.8999999999999995E-4"/>
    <n v="1.0829999999999999E-2"/>
    <n v="0"/>
  </r>
  <r>
    <x v="4"/>
    <x v="33"/>
    <x v="4"/>
    <x v="1"/>
    <n v="0.18"/>
    <n v="340"/>
    <n v="0"/>
    <n v="1.49E-3"/>
    <n v="7.6000000000000004E-4"/>
    <n v="1E-4"/>
    <n v="1E-4"/>
    <n v="4.4900000000000001E-3"/>
    <n v="0"/>
  </r>
  <r>
    <x v="4"/>
    <x v="33"/>
    <x v="4"/>
    <x v="2"/>
    <n v="0"/>
    <n v="340"/>
    <n v="0"/>
    <n v="0"/>
    <n v="0"/>
    <n v="0"/>
    <n v="0"/>
    <n v="0"/>
    <n v="0"/>
  </r>
  <r>
    <x v="4"/>
    <x v="33"/>
    <x v="4"/>
    <x v="3"/>
    <n v="0"/>
    <n v="340"/>
    <n v="0"/>
    <n v="0"/>
    <n v="0"/>
    <n v="0"/>
    <n v="0"/>
    <n v="0"/>
    <n v="0"/>
  </r>
  <r>
    <x v="4"/>
    <x v="33"/>
    <x v="4"/>
    <x v="4"/>
    <n v="0.05"/>
    <n v="340"/>
    <n v="0"/>
    <n v="4.0000000000000002E-4"/>
    <n v="2.0000000000000002E-5"/>
    <n v="4.8000000000000001E-4"/>
    <n v="6.0000000000000002E-5"/>
    <n v="1.1999999999999999E-3"/>
    <n v="0"/>
  </r>
  <r>
    <x v="4"/>
    <x v="33"/>
    <x v="4"/>
    <x v="5"/>
    <n v="0"/>
    <n v="340"/>
    <n v="0"/>
    <n v="0"/>
    <n v="0"/>
    <n v="0"/>
    <n v="0"/>
    <n v="0"/>
    <n v="0"/>
  </r>
  <r>
    <x v="4"/>
    <x v="33"/>
    <x v="4"/>
    <x v="6"/>
    <n v="17.920000000000002"/>
    <n v="340"/>
    <n v="0"/>
    <n v="0.14953"/>
    <n v="8.0999999999999996E-3"/>
    <n v="1.5299999999999999E-3"/>
    <n v="2.358E-2"/>
    <n v="0.45235999999999998"/>
    <n v="0"/>
  </r>
  <r>
    <x v="4"/>
    <x v="33"/>
    <x v="4"/>
    <x v="7"/>
    <n v="0"/>
    <n v="340"/>
    <n v="0"/>
    <n v="0"/>
    <n v="0"/>
    <n v="0"/>
    <n v="0"/>
    <n v="0"/>
    <n v="0"/>
  </r>
  <r>
    <x v="4"/>
    <x v="33"/>
    <x v="4"/>
    <x v="8"/>
    <n v="0.06"/>
    <n v="340"/>
    <n v="0"/>
    <n v="4.8000000000000001E-4"/>
    <n v="2.5000000000000001E-4"/>
    <n v="6.9999999999999994E-5"/>
    <n v="5.0000000000000002E-5"/>
    <n v="1.4499999999999999E-3"/>
    <n v="0"/>
  </r>
  <r>
    <x v="4"/>
    <x v="33"/>
    <x v="4"/>
    <x v="9"/>
    <n v="0"/>
    <n v="340"/>
    <n v="0"/>
    <n v="0"/>
    <n v="0"/>
    <n v="0"/>
    <n v="0"/>
    <n v="0"/>
    <n v="0"/>
  </r>
  <r>
    <x v="4"/>
    <x v="33"/>
    <x v="4"/>
    <x v="10"/>
    <n v="0.31"/>
    <n v="340"/>
    <n v="0"/>
    <n v="2.5699999999999998E-3"/>
    <n v="1.1100000000000001E-3"/>
    <n v="4.0000000000000003E-5"/>
    <n v="3.1E-4"/>
    <n v="7.77E-3"/>
    <n v="0"/>
  </r>
  <r>
    <x v="4"/>
    <x v="33"/>
    <x v="5"/>
    <x v="0"/>
    <n v="0"/>
    <n v="340"/>
    <n v="0"/>
    <n v="0"/>
    <n v="0"/>
    <n v="0"/>
    <n v="0"/>
    <n v="0"/>
    <n v="0"/>
  </r>
  <r>
    <x v="4"/>
    <x v="33"/>
    <x v="5"/>
    <x v="1"/>
    <n v="0.01"/>
    <n v="340"/>
    <n v="0"/>
    <n v="6.9999999999999994E-5"/>
    <n v="3.0000000000000001E-5"/>
    <n v="0"/>
    <n v="1.0000000000000001E-5"/>
    <n v="2.0000000000000001E-4"/>
    <n v="0"/>
  </r>
  <r>
    <x v="4"/>
    <x v="33"/>
    <x v="5"/>
    <x v="2"/>
    <n v="0"/>
    <n v="340"/>
    <n v="0"/>
    <n v="0"/>
    <n v="0"/>
    <n v="0"/>
    <n v="0"/>
    <n v="0"/>
    <n v="0"/>
  </r>
  <r>
    <x v="4"/>
    <x v="33"/>
    <x v="5"/>
    <x v="3"/>
    <n v="0"/>
    <n v="340"/>
    <n v="0"/>
    <n v="0"/>
    <n v="0"/>
    <n v="0"/>
    <n v="0"/>
    <n v="0"/>
    <n v="0"/>
  </r>
  <r>
    <x v="4"/>
    <x v="33"/>
    <x v="5"/>
    <x v="4"/>
    <n v="0"/>
    <n v="340"/>
    <n v="0"/>
    <n v="0"/>
    <n v="0"/>
    <n v="0"/>
    <n v="0"/>
    <n v="0"/>
    <n v="0"/>
  </r>
  <r>
    <x v="4"/>
    <x v="33"/>
    <x v="5"/>
    <x v="5"/>
    <n v="0"/>
    <n v="340"/>
    <n v="0"/>
    <n v="0"/>
    <n v="0"/>
    <n v="0"/>
    <n v="0"/>
    <n v="0"/>
    <n v="0"/>
  </r>
  <r>
    <x v="4"/>
    <x v="33"/>
    <x v="5"/>
    <x v="6"/>
    <n v="0"/>
    <n v="340"/>
    <n v="0"/>
    <n v="0"/>
    <n v="0"/>
    <n v="0"/>
    <n v="0"/>
    <n v="0"/>
    <n v="0"/>
  </r>
  <r>
    <x v="4"/>
    <x v="33"/>
    <x v="5"/>
    <x v="7"/>
    <n v="0"/>
    <n v="340"/>
    <n v="0"/>
    <n v="0"/>
    <n v="0"/>
    <n v="0"/>
    <n v="0"/>
    <n v="0"/>
    <n v="0"/>
  </r>
  <r>
    <x v="4"/>
    <x v="33"/>
    <x v="5"/>
    <x v="8"/>
    <n v="0"/>
    <n v="340"/>
    <n v="0"/>
    <n v="0"/>
    <n v="0"/>
    <n v="0"/>
    <n v="0"/>
    <n v="0"/>
    <n v="0"/>
  </r>
  <r>
    <x v="4"/>
    <x v="33"/>
    <x v="5"/>
    <x v="9"/>
    <n v="0"/>
    <n v="340"/>
    <n v="0"/>
    <n v="0"/>
    <n v="0"/>
    <n v="0"/>
    <n v="0"/>
    <n v="0"/>
    <n v="0"/>
  </r>
  <r>
    <x v="4"/>
    <x v="33"/>
    <x v="5"/>
    <x v="10"/>
    <n v="0"/>
    <n v="340"/>
    <n v="0"/>
    <n v="0"/>
    <n v="0"/>
    <n v="0"/>
    <n v="0"/>
    <n v="0"/>
    <n v="0"/>
  </r>
  <r>
    <x v="4"/>
    <x v="33"/>
    <x v="6"/>
    <x v="0"/>
    <n v="0"/>
    <n v="340"/>
    <n v="0"/>
    <n v="0"/>
    <n v="0"/>
    <n v="0"/>
    <n v="0"/>
    <n v="0"/>
    <n v="0"/>
  </r>
  <r>
    <x v="4"/>
    <x v="33"/>
    <x v="6"/>
    <x v="1"/>
    <n v="0.02"/>
    <n v="340"/>
    <n v="0"/>
    <n v="1.9000000000000001E-4"/>
    <n v="1.2E-4"/>
    <n v="1.0000000000000001E-5"/>
    <n v="1.0000000000000001E-5"/>
    <n v="5.5999999999999995E-4"/>
    <n v="0"/>
  </r>
  <r>
    <x v="4"/>
    <x v="33"/>
    <x v="6"/>
    <x v="2"/>
    <n v="0"/>
    <n v="340"/>
    <n v="0"/>
    <n v="0"/>
    <n v="0"/>
    <n v="0"/>
    <n v="0"/>
    <n v="0"/>
    <n v="0"/>
  </r>
  <r>
    <x v="4"/>
    <x v="33"/>
    <x v="6"/>
    <x v="3"/>
    <n v="0"/>
    <n v="340"/>
    <n v="0"/>
    <n v="0"/>
    <n v="0"/>
    <n v="0"/>
    <n v="0"/>
    <n v="0"/>
    <n v="0"/>
  </r>
  <r>
    <x v="4"/>
    <x v="33"/>
    <x v="6"/>
    <x v="4"/>
    <n v="0.06"/>
    <n v="340"/>
    <n v="0"/>
    <n v="5.2999999999999998E-4"/>
    <n v="0"/>
    <n v="5.6999999999999998E-4"/>
    <n v="1.6000000000000001E-4"/>
    <n v="1.6000000000000001E-3"/>
    <n v="0"/>
  </r>
  <r>
    <x v="4"/>
    <x v="33"/>
    <x v="6"/>
    <x v="5"/>
    <n v="0"/>
    <n v="340"/>
    <n v="0"/>
    <n v="0"/>
    <n v="0"/>
    <n v="0"/>
    <n v="0"/>
    <n v="0"/>
    <n v="0"/>
  </r>
  <r>
    <x v="4"/>
    <x v="33"/>
    <x v="6"/>
    <x v="6"/>
    <n v="0.17"/>
    <n v="340"/>
    <n v="0"/>
    <n v="1.3799999999999999E-3"/>
    <n v="0"/>
    <n v="6.0000000000000002E-5"/>
    <n v="5.6999999999999998E-4"/>
    <n v="4.1700000000000001E-3"/>
    <n v="0"/>
  </r>
  <r>
    <x v="4"/>
    <x v="33"/>
    <x v="6"/>
    <x v="7"/>
    <n v="0"/>
    <n v="340"/>
    <n v="0"/>
    <n v="0"/>
    <n v="0"/>
    <n v="0"/>
    <n v="0"/>
    <n v="0"/>
    <n v="0"/>
  </r>
  <r>
    <x v="4"/>
    <x v="33"/>
    <x v="6"/>
    <x v="8"/>
    <n v="0.06"/>
    <n v="340"/>
    <n v="0"/>
    <n v="5.1000000000000004E-4"/>
    <n v="2.7999999999999998E-4"/>
    <n v="5.0000000000000002E-5"/>
    <n v="6.0000000000000002E-5"/>
    <n v="1.5299999999999999E-3"/>
    <n v="0"/>
  </r>
  <r>
    <x v="4"/>
    <x v="33"/>
    <x v="6"/>
    <x v="9"/>
    <n v="0"/>
    <n v="340"/>
    <n v="0"/>
    <n v="0"/>
    <n v="0"/>
    <n v="0"/>
    <n v="0"/>
    <n v="0"/>
    <n v="0"/>
  </r>
  <r>
    <x v="4"/>
    <x v="33"/>
    <x v="6"/>
    <x v="10"/>
    <n v="0"/>
    <n v="340"/>
    <n v="0"/>
    <n v="0"/>
    <n v="0"/>
    <n v="0"/>
    <n v="0"/>
    <n v="0"/>
    <n v="0"/>
  </r>
  <r>
    <x v="4"/>
    <x v="33"/>
    <x v="7"/>
    <x v="0"/>
    <n v="0"/>
    <n v="340"/>
    <n v="0"/>
    <n v="0"/>
    <n v="0"/>
    <n v="0"/>
    <n v="0"/>
    <n v="0"/>
    <n v="0"/>
  </r>
  <r>
    <x v="4"/>
    <x v="33"/>
    <x v="7"/>
    <x v="1"/>
    <n v="0"/>
    <n v="340"/>
    <n v="0"/>
    <n v="1.0000000000000001E-5"/>
    <n v="0"/>
    <n v="0"/>
    <n v="0"/>
    <n v="2.0000000000000002E-5"/>
    <n v="0"/>
  </r>
  <r>
    <x v="4"/>
    <x v="33"/>
    <x v="7"/>
    <x v="2"/>
    <n v="0"/>
    <n v="340"/>
    <n v="0"/>
    <n v="0"/>
    <n v="0"/>
    <n v="0"/>
    <n v="0"/>
    <n v="0"/>
    <n v="0"/>
  </r>
  <r>
    <x v="4"/>
    <x v="33"/>
    <x v="7"/>
    <x v="3"/>
    <n v="0"/>
    <n v="340"/>
    <n v="0"/>
    <n v="0"/>
    <n v="0"/>
    <n v="0"/>
    <n v="0"/>
    <n v="0"/>
    <n v="0"/>
  </r>
  <r>
    <x v="4"/>
    <x v="33"/>
    <x v="7"/>
    <x v="4"/>
    <n v="0"/>
    <n v="340"/>
    <n v="0"/>
    <n v="0"/>
    <n v="0"/>
    <n v="0"/>
    <n v="0"/>
    <n v="0"/>
    <n v="0"/>
  </r>
  <r>
    <x v="4"/>
    <x v="33"/>
    <x v="7"/>
    <x v="5"/>
    <n v="0"/>
    <n v="340"/>
    <n v="0"/>
    <n v="0"/>
    <n v="0"/>
    <n v="0"/>
    <n v="0"/>
    <n v="0"/>
    <n v="0"/>
  </r>
  <r>
    <x v="4"/>
    <x v="33"/>
    <x v="7"/>
    <x v="6"/>
    <n v="0.01"/>
    <n v="340"/>
    <n v="0"/>
    <n v="6.9999999999999994E-5"/>
    <n v="1.0000000000000001E-5"/>
    <n v="1.0000000000000001E-5"/>
    <n v="6.0000000000000002E-5"/>
    <n v="2.0000000000000001E-4"/>
    <n v="0"/>
  </r>
  <r>
    <x v="4"/>
    <x v="33"/>
    <x v="7"/>
    <x v="7"/>
    <n v="0"/>
    <n v="340"/>
    <n v="0"/>
    <n v="0"/>
    <n v="0"/>
    <n v="0"/>
    <n v="0"/>
    <n v="0"/>
    <n v="0"/>
  </r>
  <r>
    <x v="4"/>
    <x v="33"/>
    <x v="7"/>
    <x v="8"/>
    <n v="0"/>
    <n v="340"/>
    <n v="0"/>
    <n v="0"/>
    <n v="0"/>
    <n v="0"/>
    <n v="0"/>
    <n v="0"/>
    <n v="0"/>
  </r>
  <r>
    <x v="4"/>
    <x v="33"/>
    <x v="7"/>
    <x v="9"/>
    <n v="0"/>
    <n v="340"/>
    <n v="0"/>
    <n v="0"/>
    <n v="0"/>
    <n v="0"/>
    <n v="0"/>
    <n v="0"/>
    <n v="0"/>
  </r>
  <r>
    <x v="4"/>
    <x v="33"/>
    <x v="7"/>
    <x v="10"/>
    <n v="0"/>
    <n v="340"/>
    <n v="0"/>
    <n v="0"/>
    <n v="0"/>
    <n v="0"/>
    <n v="0"/>
    <n v="0"/>
    <n v="0"/>
  </r>
  <r>
    <x v="4"/>
    <x v="33"/>
    <x v="8"/>
    <x v="0"/>
    <n v="0.35"/>
    <n v="340"/>
    <n v="10.199999999999999"/>
    <n v="2.9499999999999999E-3"/>
    <n v="0"/>
    <n v="1.8400000000000001E-3"/>
    <n v="1.41E-3"/>
    <n v="8.9499999999999996E-3"/>
    <n v="1.8800000000000001E-2"/>
  </r>
  <r>
    <x v="4"/>
    <x v="33"/>
    <x v="8"/>
    <x v="1"/>
    <n v="2.36"/>
    <n v="340"/>
    <n v="0"/>
    <n v="1.9560000000000001E-2"/>
    <n v="1.6570000000000001E-2"/>
    <n v="4.2000000000000002E-4"/>
    <n v="1.49E-3"/>
    <n v="5.9180000000000003E-2"/>
    <n v="0"/>
  </r>
  <r>
    <x v="4"/>
    <x v="33"/>
    <x v="8"/>
    <x v="2"/>
    <n v="0"/>
    <n v="340"/>
    <n v="0"/>
    <n v="0"/>
    <n v="0"/>
    <n v="0"/>
    <n v="0"/>
    <n v="0"/>
    <n v="0"/>
  </r>
  <r>
    <x v="4"/>
    <x v="33"/>
    <x v="8"/>
    <x v="3"/>
    <n v="0"/>
    <n v="340"/>
    <n v="0"/>
    <n v="0"/>
    <n v="0"/>
    <n v="0"/>
    <n v="0"/>
    <n v="0"/>
    <n v="0"/>
  </r>
  <r>
    <x v="4"/>
    <x v="33"/>
    <x v="8"/>
    <x v="4"/>
    <n v="1.79"/>
    <n v="328.57"/>
    <n v="46"/>
    <n v="1.4659999999999999E-2"/>
    <n v="0"/>
    <n v="1.77E-2"/>
    <n v="3.49E-3"/>
    <n v="4.4420000000000001E-2"/>
    <n v="8.4779999999999994E-2"/>
  </r>
  <r>
    <x v="4"/>
    <x v="33"/>
    <x v="8"/>
    <x v="5"/>
    <n v="1.18"/>
    <n v="312"/>
    <n v="31.200009999999999"/>
    <n v="9.0799999999999995E-3"/>
    <n v="0"/>
    <n v="1.294E-2"/>
    <n v="1.3600000000000001E-3"/>
    <n v="2.751E-2"/>
    <n v="5.7500000000000002E-2"/>
  </r>
  <r>
    <x v="4"/>
    <x v="33"/>
    <x v="8"/>
    <x v="6"/>
    <n v="1.26"/>
    <n v="340"/>
    <n v="23.799990000000001"/>
    <n v="1.031E-2"/>
    <n v="0"/>
    <n v="2.9299999999999999E-3"/>
    <n v="6.8500000000000002E-3"/>
    <n v="3.1220000000000001E-2"/>
    <n v="4.3860000000000003E-2"/>
  </r>
  <r>
    <x v="4"/>
    <x v="33"/>
    <x v="8"/>
    <x v="7"/>
    <n v="0"/>
    <n v="340"/>
    <n v="0"/>
    <n v="0"/>
    <n v="0"/>
    <n v="0"/>
    <n v="0"/>
    <n v="0"/>
    <n v="0"/>
  </r>
  <r>
    <x v="4"/>
    <x v="33"/>
    <x v="8"/>
    <x v="8"/>
    <n v="0.63"/>
    <n v="340"/>
    <n v="13.600009999999999"/>
    <n v="5.2399999999999999E-3"/>
    <n v="2.0000000000000002E-5"/>
    <n v="2.5100000000000001E-3"/>
    <n v="3.3700000000000002E-3"/>
    <n v="1.5869999999999999E-2"/>
    <n v="2.5059999999999999E-2"/>
  </r>
  <r>
    <x v="4"/>
    <x v="33"/>
    <x v="8"/>
    <x v="9"/>
    <n v="0"/>
    <n v="340"/>
    <n v="0"/>
    <n v="0"/>
    <n v="0"/>
    <n v="0"/>
    <n v="0"/>
    <n v="0"/>
    <n v="0"/>
  </r>
  <r>
    <x v="4"/>
    <x v="33"/>
    <x v="8"/>
    <x v="10"/>
    <n v="1.45"/>
    <n v="340"/>
    <n v="0"/>
    <n v="1.2019999999999999E-2"/>
    <n v="6.3899999999999998E-3"/>
    <n v="1.8000000000000001E-4"/>
    <n v="9.5E-4"/>
    <n v="3.635E-2"/>
    <n v="0"/>
  </r>
  <r>
    <x v="4"/>
    <x v="34"/>
    <x v="0"/>
    <x v="0"/>
    <n v="0"/>
    <n v="340"/>
    <n v="0"/>
    <n v="0"/>
    <n v="0"/>
    <n v="0"/>
    <n v="0"/>
    <n v="0"/>
    <n v="0"/>
  </r>
  <r>
    <x v="4"/>
    <x v="34"/>
    <x v="0"/>
    <x v="1"/>
    <n v="13.69"/>
    <n v="340"/>
    <n v="0"/>
    <n v="0.11354"/>
    <n v="5.636E-2"/>
    <n v="8.3899999999999999E-3"/>
    <n v="1.3849999999999999E-2"/>
    <n v="0.34305999999999998"/>
    <n v="0"/>
  </r>
  <r>
    <x v="4"/>
    <x v="34"/>
    <x v="0"/>
    <x v="2"/>
    <n v="0"/>
    <n v="340"/>
    <n v="0"/>
    <n v="0"/>
    <n v="0"/>
    <n v="0"/>
    <n v="0"/>
    <n v="0"/>
    <n v="0"/>
  </r>
  <r>
    <x v="4"/>
    <x v="34"/>
    <x v="0"/>
    <x v="3"/>
    <n v="0"/>
    <n v="340"/>
    <n v="0"/>
    <n v="0"/>
    <n v="0"/>
    <n v="0"/>
    <n v="0"/>
    <n v="0"/>
    <n v="0"/>
  </r>
  <r>
    <x v="4"/>
    <x v="34"/>
    <x v="0"/>
    <x v="4"/>
    <n v="11.33"/>
    <n v="340"/>
    <n v="0"/>
    <n v="9.3149999999999997E-2"/>
    <n v="0"/>
    <n v="1.9189999999999999E-2"/>
    <n v="6.3619999999999996E-2"/>
    <n v="0.28101999999999999"/>
    <n v="0"/>
  </r>
  <r>
    <x v="4"/>
    <x v="34"/>
    <x v="0"/>
    <x v="5"/>
    <n v="0"/>
    <n v="340"/>
    <n v="0"/>
    <n v="0"/>
    <n v="0"/>
    <n v="0"/>
    <n v="0"/>
    <n v="0"/>
    <n v="0"/>
  </r>
  <r>
    <x v="4"/>
    <x v="34"/>
    <x v="0"/>
    <x v="6"/>
    <n v="0"/>
    <n v="340"/>
    <n v="0"/>
    <n v="0"/>
    <n v="0"/>
    <n v="0"/>
    <n v="0"/>
    <n v="0"/>
    <n v="0"/>
  </r>
  <r>
    <x v="4"/>
    <x v="34"/>
    <x v="0"/>
    <x v="7"/>
    <n v="0"/>
    <n v="340"/>
    <n v="0"/>
    <n v="0"/>
    <n v="0"/>
    <n v="0"/>
    <n v="0"/>
    <n v="0"/>
    <n v="0"/>
  </r>
  <r>
    <x v="4"/>
    <x v="34"/>
    <x v="0"/>
    <x v="8"/>
    <n v="0"/>
    <n v="340"/>
    <n v="0"/>
    <n v="0"/>
    <n v="0"/>
    <n v="0"/>
    <n v="0"/>
    <n v="0"/>
    <n v="0"/>
  </r>
  <r>
    <x v="4"/>
    <x v="34"/>
    <x v="0"/>
    <x v="9"/>
    <n v="0"/>
    <n v="340"/>
    <n v="0"/>
    <n v="0"/>
    <n v="0"/>
    <n v="0"/>
    <n v="0"/>
    <n v="0"/>
    <n v="0"/>
  </r>
  <r>
    <x v="4"/>
    <x v="34"/>
    <x v="0"/>
    <x v="10"/>
    <n v="9.11"/>
    <n v="340"/>
    <n v="0"/>
    <n v="7.4319999999999997E-2"/>
    <n v="4.4310000000000002E-2"/>
    <n v="6.0999999999999997E-4"/>
    <n v="1.289E-2"/>
    <n v="0.22367000000000001"/>
    <n v="0"/>
  </r>
  <r>
    <x v="4"/>
    <x v="34"/>
    <x v="1"/>
    <x v="0"/>
    <n v="0.44"/>
    <n v="340"/>
    <n v="13.600009999999999"/>
    <n v="3.7100000000000002E-3"/>
    <n v="0"/>
    <n v="2.5000000000000001E-4"/>
    <n v="4.9500000000000004E-3"/>
    <n v="1.125E-2"/>
    <n v="2.5059999999999999E-2"/>
  </r>
  <r>
    <x v="4"/>
    <x v="34"/>
    <x v="1"/>
    <x v="1"/>
    <n v="6.3"/>
    <n v="338"/>
    <n v="67.599980000000002"/>
    <n v="5.1999999999999998E-2"/>
    <n v="1.525E-2"/>
    <n v="7.6499999999999997E-3"/>
    <n v="4.5530000000000001E-2"/>
    <n v="0.15712000000000001"/>
    <n v="0.12459000000000001"/>
  </r>
  <r>
    <x v="4"/>
    <x v="34"/>
    <x v="1"/>
    <x v="2"/>
    <n v="1.46"/>
    <n v="300"/>
    <n v="39"/>
    <n v="1.0869999999999999E-2"/>
    <n v="0"/>
    <n v="6.6E-4"/>
    <n v="9.4299999999999991E-3"/>
    <n v="3.295E-2"/>
    <n v="7.1879999999999999E-2"/>
  </r>
  <r>
    <x v="4"/>
    <x v="34"/>
    <x v="1"/>
    <x v="3"/>
    <n v="0"/>
    <n v="340"/>
    <n v="0"/>
    <n v="0"/>
    <n v="0"/>
    <n v="0"/>
    <n v="0"/>
    <n v="0"/>
    <n v="0"/>
  </r>
  <r>
    <x v="4"/>
    <x v="34"/>
    <x v="1"/>
    <x v="4"/>
    <n v="4.47"/>
    <n v="329.47"/>
    <n v="62.599980000000002"/>
    <n v="3.687E-2"/>
    <n v="3.2000000000000003E-4"/>
    <n v="4.011E-2"/>
    <n v="1.7690000000000001E-2"/>
    <n v="0.11158"/>
    <n v="0.11537"/>
  </r>
  <r>
    <x v="4"/>
    <x v="34"/>
    <x v="1"/>
    <x v="5"/>
    <n v="20.38"/>
    <n v="340"/>
    <n v="57.799799999999998"/>
    <n v="0.17000999999999999"/>
    <n v="6.0589999999999998E-2"/>
    <n v="9.7530000000000006E-2"/>
    <n v="3.2960000000000003E-2"/>
    <n v="0.51358000000000004"/>
    <n v="0.10653"/>
  </r>
  <r>
    <x v="4"/>
    <x v="34"/>
    <x v="1"/>
    <x v="6"/>
    <n v="4.6500000000000004"/>
    <n v="340"/>
    <n v="132.59997999999999"/>
    <n v="3.9149999999999997E-2"/>
    <n v="0"/>
    <n v="1.5520000000000001E-2"/>
    <n v="3.6729999999999999E-2"/>
    <n v="0.11864"/>
    <n v="0.24437999999999999"/>
  </r>
  <r>
    <x v="4"/>
    <x v="34"/>
    <x v="1"/>
    <x v="7"/>
    <n v="0"/>
    <n v="340"/>
    <n v="0"/>
    <n v="0"/>
    <n v="0"/>
    <n v="0"/>
    <n v="0"/>
    <n v="0"/>
    <n v="0"/>
  </r>
  <r>
    <x v="4"/>
    <x v="34"/>
    <x v="1"/>
    <x v="8"/>
    <n v="14.71"/>
    <n v="306.29000000000002"/>
    <n v="214.39989"/>
    <n v="0.11733"/>
    <n v="2.9059999999999999E-2"/>
    <n v="6.1719999999999997E-2"/>
    <n v="4.4560000000000002E-2"/>
    <n v="0.35532999999999998"/>
    <n v="0.39513999999999999"/>
  </r>
  <r>
    <x v="4"/>
    <x v="34"/>
    <x v="1"/>
    <x v="9"/>
    <n v="0.09"/>
    <n v="300"/>
    <n v="3"/>
    <n v="6.7000000000000002E-4"/>
    <n v="9.0000000000000006E-5"/>
    <n v="1.0000000000000001E-5"/>
    <n v="8.3000000000000001E-4"/>
    <n v="2.0300000000000001E-3"/>
    <n v="5.5300000000000002E-3"/>
  </r>
  <r>
    <x v="4"/>
    <x v="34"/>
    <x v="1"/>
    <x v="10"/>
    <n v="1"/>
    <n v="340"/>
    <n v="6.7999900000000002"/>
    <n v="8.3300000000000006E-3"/>
    <n v="3.62E-3"/>
    <n v="4.0000000000000002E-4"/>
    <n v="3.2299999999999998E-3"/>
    <n v="2.5180000000000001E-2"/>
    <n v="1.2529999999999999E-2"/>
  </r>
  <r>
    <x v="4"/>
    <x v="34"/>
    <x v="2"/>
    <x v="0"/>
    <n v="0"/>
    <n v="340"/>
    <n v="0"/>
    <n v="0"/>
    <n v="0"/>
    <n v="0"/>
    <n v="0"/>
    <n v="0"/>
    <n v="0"/>
  </r>
  <r>
    <x v="4"/>
    <x v="34"/>
    <x v="2"/>
    <x v="1"/>
    <n v="0.83"/>
    <n v="330"/>
    <n v="13.200010000000001"/>
    <n v="6.6899999999999998E-3"/>
    <n v="1.3600000000000001E-3"/>
    <n v="1.23E-3"/>
    <n v="7.0699999999999999E-3"/>
    <n v="2.0199999999999999E-2"/>
    <n v="2.4330000000000001E-2"/>
  </r>
  <r>
    <x v="4"/>
    <x v="34"/>
    <x v="2"/>
    <x v="2"/>
    <n v="0"/>
    <n v="340"/>
    <n v="0"/>
    <n v="0"/>
    <n v="0"/>
    <n v="0"/>
    <n v="0"/>
    <n v="0"/>
    <n v="0"/>
  </r>
  <r>
    <x v="4"/>
    <x v="34"/>
    <x v="2"/>
    <x v="3"/>
    <n v="0"/>
    <n v="340"/>
    <n v="0"/>
    <n v="0"/>
    <n v="0"/>
    <n v="0"/>
    <n v="0"/>
    <n v="0"/>
    <n v="0"/>
  </r>
  <r>
    <x v="4"/>
    <x v="34"/>
    <x v="2"/>
    <x v="4"/>
    <n v="0.05"/>
    <n v="340"/>
    <n v="0"/>
    <n v="4.2999999999999999E-4"/>
    <n v="0"/>
    <n v="6.8000000000000005E-4"/>
    <n v="0"/>
    <n v="1.2999999999999999E-3"/>
    <n v="0"/>
  </r>
  <r>
    <x v="4"/>
    <x v="34"/>
    <x v="2"/>
    <x v="5"/>
    <n v="0"/>
    <n v="340"/>
    <n v="0"/>
    <n v="0"/>
    <n v="0"/>
    <n v="0"/>
    <n v="0"/>
    <n v="0"/>
    <n v="0"/>
  </r>
  <r>
    <x v="4"/>
    <x v="34"/>
    <x v="2"/>
    <x v="6"/>
    <n v="0.05"/>
    <n v="340"/>
    <n v="0"/>
    <n v="3.8999999999999999E-4"/>
    <n v="4.0000000000000003E-5"/>
    <n v="2.0000000000000002E-5"/>
    <n v="2.7E-4"/>
    <n v="1.1800000000000001E-3"/>
    <n v="0"/>
  </r>
  <r>
    <x v="4"/>
    <x v="34"/>
    <x v="2"/>
    <x v="7"/>
    <n v="0"/>
    <n v="340"/>
    <n v="0"/>
    <n v="0"/>
    <n v="0"/>
    <n v="0"/>
    <n v="0"/>
    <n v="0"/>
    <n v="0"/>
  </r>
  <r>
    <x v="4"/>
    <x v="34"/>
    <x v="2"/>
    <x v="8"/>
    <n v="0.1"/>
    <n v="340"/>
    <n v="3.4"/>
    <n v="8.4000000000000003E-4"/>
    <n v="0"/>
    <n v="1.2E-4"/>
    <n v="1.1100000000000001E-3"/>
    <n v="2.5600000000000002E-3"/>
    <n v="6.2700000000000004E-3"/>
  </r>
  <r>
    <x v="4"/>
    <x v="34"/>
    <x v="2"/>
    <x v="9"/>
    <n v="0"/>
    <n v="340"/>
    <n v="0"/>
    <n v="0"/>
    <n v="0"/>
    <n v="0"/>
    <n v="0"/>
    <n v="0"/>
    <n v="0"/>
  </r>
  <r>
    <x v="4"/>
    <x v="34"/>
    <x v="2"/>
    <x v="10"/>
    <n v="0.88"/>
    <n v="340"/>
    <n v="0"/>
    <n v="7.2899999999999996E-3"/>
    <n v="3.6600000000000001E-3"/>
    <n v="2.0000000000000001E-4"/>
    <n v="1.6999999999999999E-3"/>
    <n v="2.205E-2"/>
    <n v="0"/>
  </r>
  <r>
    <x v="4"/>
    <x v="34"/>
    <x v="3"/>
    <x v="0"/>
    <n v="0"/>
    <n v="340"/>
    <n v="0"/>
    <n v="0"/>
    <n v="0"/>
    <n v="0"/>
    <n v="0"/>
    <n v="0"/>
    <n v="0"/>
  </r>
  <r>
    <x v="4"/>
    <x v="34"/>
    <x v="3"/>
    <x v="1"/>
    <n v="3.48"/>
    <n v="340"/>
    <n v="0"/>
    <n v="2.8830000000000001E-2"/>
    <n v="1.481E-2"/>
    <n v="1.17E-3"/>
    <n v="1.068E-2"/>
    <n v="8.7069999999999995E-2"/>
    <n v="0"/>
  </r>
  <r>
    <x v="4"/>
    <x v="34"/>
    <x v="3"/>
    <x v="2"/>
    <n v="0"/>
    <n v="340"/>
    <n v="0"/>
    <n v="0"/>
    <n v="0"/>
    <n v="0"/>
    <n v="0"/>
    <n v="0"/>
    <n v="0"/>
  </r>
  <r>
    <x v="4"/>
    <x v="34"/>
    <x v="3"/>
    <x v="3"/>
    <n v="0"/>
    <n v="340"/>
    <n v="0"/>
    <n v="0"/>
    <n v="0"/>
    <n v="0"/>
    <n v="0"/>
    <n v="0"/>
    <n v="0"/>
  </r>
  <r>
    <x v="4"/>
    <x v="34"/>
    <x v="3"/>
    <x v="4"/>
    <n v="0.17"/>
    <n v="340"/>
    <n v="0"/>
    <n v="1.25E-3"/>
    <n v="-2.0000000000000002E-5"/>
    <n v="8.5999999999999998E-4"/>
    <n v="9.8999999999999999E-4"/>
    <n v="3.6900000000000001E-3"/>
    <n v="0"/>
  </r>
  <r>
    <x v="4"/>
    <x v="34"/>
    <x v="3"/>
    <x v="5"/>
    <n v="0"/>
    <n v="340"/>
    <n v="0"/>
    <n v="0"/>
    <n v="0"/>
    <n v="0"/>
    <n v="0"/>
    <n v="0"/>
    <n v="0"/>
  </r>
  <r>
    <x v="4"/>
    <x v="34"/>
    <x v="3"/>
    <x v="6"/>
    <n v="0.24"/>
    <n v="340"/>
    <n v="0"/>
    <n v="1.9400000000000001E-3"/>
    <n v="4.0000000000000003E-5"/>
    <n v="1.1E-4"/>
    <n v="1.6100000000000001E-3"/>
    <n v="5.8599999999999998E-3"/>
    <n v="0"/>
  </r>
  <r>
    <x v="4"/>
    <x v="34"/>
    <x v="3"/>
    <x v="7"/>
    <n v="0"/>
    <n v="340"/>
    <n v="0"/>
    <n v="0"/>
    <n v="0"/>
    <n v="0"/>
    <n v="0"/>
    <n v="0"/>
    <n v="0"/>
  </r>
  <r>
    <x v="4"/>
    <x v="34"/>
    <x v="3"/>
    <x v="8"/>
    <n v="0.01"/>
    <n v="340"/>
    <n v="0"/>
    <n v="8.0000000000000007E-5"/>
    <n v="6.0000000000000002E-5"/>
    <n v="0"/>
    <n v="1.0000000000000001E-5"/>
    <n v="2.4000000000000001E-4"/>
    <n v="0"/>
  </r>
  <r>
    <x v="4"/>
    <x v="34"/>
    <x v="3"/>
    <x v="9"/>
    <n v="0"/>
    <n v="340"/>
    <n v="0"/>
    <n v="0"/>
    <n v="0"/>
    <n v="0"/>
    <n v="0"/>
    <n v="0"/>
    <n v="0"/>
  </r>
  <r>
    <x v="4"/>
    <x v="34"/>
    <x v="3"/>
    <x v="10"/>
    <n v="0.01"/>
    <n v="340"/>
    <n v="0"/>
    <n v="1E-4"/>
    <n v="8.0000000000000007E-5"/>
    <n v="0"/>
    <n v="1.0000000000000001E-5"/>
    <n v="2.9999999999999997E-4"/>
    <n v="0"/>
  </r>
  <r>
    <x v="4"/>
    <x v="34"/>
    <x v="4"/>
    <x v="0"/>
    <n v="0.43"/>
    <n v="340"/>
    <n v="0"/>
    <n v="3.5799999999999998E-3"/>
    <n v="1.9300000000000001E-3"/>
    <n v="9.0000000000000006E-5"/>
    <n v="8.8999999999999995E-4"/>
    <n v="1.0829999999999999E-2"/>
    <n v="0"/>
  </r>
  <r>
    <x v="4"/>
    <x v="34"/>
    <x v="4"/>
    <x v="1"/>
    <n v="0.18"/>
    <n v="340"/>
    <n v="0"/>
    <n v="1.49E-3"/>
    <n v="7.6000000000000004E-4"/>
    <n v="1E-4"/>
    <n v="1E-4"/>
    <n v="4.4900000000000001E-3"/>
    <n v="0"/>
  </r>
  <r>
    <x v="4"/>
    <x v="34"/>
    <x v="4"/>
    <x v="2"/>
    <n v="0"/>
    <n v="340"/>
    <n v="0"/>
    <n v="0"/>
    <n v="0"/>
    <n v="0"/>
    <n v="0"/>
    <n v="0"/>
    <n v="0"/>
  </r>
  <r>
    <x v="4"/>
    <x v="34"/>
    <x v="4"/>
    <x v="3"/>
    <n v="0"/>
    <n v="340"/>
    <n v="0"/>
    <n v="0"/>
    <n v="0"/>
    <n v="0"/>
    <n v="0"/>
    <n v="0"/>
    <n v="0"/>
  </r>
  <r>
    <x v="4"/>
    <x v="34"/>
    <x v="4"/>
    <x v="4"/>
    <n v="0.05"/>
    <n v="340"/>
    <n v="0"/>
    <n v="4.0000000000000002E-4"/>
    <n v="2.0000000000000002E-5"/>
    <n v="4.8000000000000001E-4"/>
    <n v="6.0000000000000002E-5"/>
    <n v="1.1999999999999999E-3"/>
    <n v="0"/>
  </r>
  <r>
    <x v="4"/>
    <x v="34"/>
    <x v="4"/>
    <x v="5"/>
    <n v="0"/>
    <n v="340"/>
    <n v="0"/>
    <n v="0"/>
    <n v="0"/>
    <n v="0"/>
    <n v="0"/>
    <n v="0"/>
    <n v="0"/>
  </r>
  <r>
    <x v="4"/>
    <x v="34"/>
    <x v="4"/>
    <x v="6"/>
    <n v="17.920000000000002"/>
    <n v="340"/>
    <n v="0"/>
    <n v="0.14953"/>
    <n v="8.0999999999999996E-3"/>
    <n v="1.5299999999999999E-3"/>
    <n v="2.358E-2"/>
    <n v="0.45235999999999998"/>
    <n v="0"/>
  </r>
  <r>
    <x v="4"/>
    <x v="34"/>
    <x v="4"/>
    <x v="7"/>
    <n v="0"/>
    <n v="340"/>
    <n v="0"/>
    <n v="0"/>
    <n v="0"/>
    <n v="0"/>
    <n v="0"/>
    <n v="0"/>
    <n v="0"/>
  </r>
  <r>
    <x v="4"/>
    <x v="34"/>
    <x v="4"/>
    <x v="8"/>
    <n v="0.06"/>
    <n v="340"/>
    <n v="0"/>
    <n v="4.8000000000000001E-4"/>
    <n v="2.5000000000000001E-4"/>
    <n v="6.9999999999999994E-5"/>
    <n v="5.0000000000000002E-5"/>
    <n v="1.4499999999999999E-3"/>
    <n v="0"/>
  </r>
  <r>
    <x v="4"/>
    <x v="34"/>
    <x v="4"/>
    <x v="9"/>
    <n v="0"/>
    <n v="340"/>
    <n v="0"/>
    <n v="0"/>
    <n v="0"/>
    <n v="0"/>
    <n v="0"/>
    <n v="0"/>
    <n v="0"/>
  </r>
  <r>
    <x v="4"/>
    <x v="34"/>
    <x v="4"/>
    <x v="10"/>
    <n v="0.31"/>
    <n v="340"/>
    <n v="0"/>
    <n v="2.5699999999999998E-3"/>
    <n v="1.1100000000000001E-3"/>
    <n v="4.0000000000000003E-5"/>
    <n v="3.1E-4"/>
    <n v="7.77E-3"/>
    <n v="0"/>
  </r>
  <r>
    <x v="4"/>
    <x v="34"/>
    <x v="5"/>
    <x v="0"/>
    <n v="0"/>
    <n v="340"/>
    <n v="0"/>
    <n v="0"/>
    <n v="0"/>
    <n v="0"/>
    <n v="0"/>
    <n v="0"/>
    <n v="0"/>
  </r>
  <r>
    <x v="4"/>
    <x v="34"/>
    <x v="5"/>
    <x v="1"/>
    <n v="0.01"/>
    <n v="340"/>
    <n v="0"/>
    <n v="6.9999999999999994E-5"/>
    <n v="3.0000000000000001E-5"/>
    <n v="0"/>
    <n v="1.0000000000000001E-5"/>
    <n v="2.0000000000000001E-4"/>
    <n v="0"/>
  </r>
  <r>
    <x v="4"/>
    <x v="34"/>
    <x v="5"/>
    <x v="2"/>
    <n v="0"/>
    <n v="340"/>
    <n v="0"/>
    <n v="0"/>
    <n v="0"/>
    <n v="0"/>
    <n v="0"/>
    <n v="0"/>
    <n v="0"/>
  </r>
  <r>
    <x v="4"/>
    <x v="34"/>
    <x v="5"/>
    <x v="3"/>
    <n v="0"/>
    <n v="340"/>
    <n v="0"/>
    <n v="0"/>
    <n v="0"/>
    <n v="0"/>
    <n v="0"/>
    <n v="0"/>
    <n v="0"/>
  </r>
  <r>
    <x v="4"/>
    <x v="34"/>
    <x v="5"/>
    <x v="4"/>
    <n v="0"/>
    <n v="340"/>
    <n v="0"/>
    <n v="0"/>
    <n v="0"/>
    <n v="0"/>
    <n v="0"/>
    <n v="0"/>
    <n v="0"/>
  </r>
  <r>
    <x v="4"/>
    <x v="34"/>
    <x v="5"/>
    <x v="5"/>
    <n v="0"/>
    <n v="340"/>
    <n v="0"/>
    <n v="0"/>
    <n v="0"/>
    <n v="0"/>
    <n v="0"/>
    <n v="0"/>
    <n v="0"/>
  </r>
  <r>
    <x v="4"/>
    <x v="34"/>
    <x v="5"/>
    <x v="6"/>
    <n v="0"/>
    <n v="340"/>
    <n v="0"/>
    <n v="0"/>
    <n v="0"/>
    <n v="0"/>
    <n v="0"/>
    <n v="0"/>
    <n v="0"/>
  </r>
  <r>
    <x v="4"/>
    <x v="34"/>
    <x v="5"/>
    <x v="7"/>
    <n v="0"/>
    <n v="340"/>
    <n v="0"/>
    <n v="0"/>
    <n v="0"/>
    <n v="0"/>
    <n v="0"/>
    <n v="0"/>
    <n v="0"/>
  </r>
  <r>
    <x v="4"/>
    <x v="34"/>
    <x v="5"/>
    <x v="8"/>
    <n v="0"/>
    <n v="340"/>
    <n v="0"/>
    <n v="0"/>
    <n v="0"/>
    <n v="0"/>
    <n v="0"/>
    <n v="0"/>
    <n v="0"/>
  </r>
  <r>
    <x v="4"/>
    <x v="34"/>
    <x v="5"/>
    <x v="9"/>
    <n v="0"/>
    <n v="340"/>
    <n v="0"/>
    <n v="0"/>
    <n v="0"/>
    <n v="0"/>
    <n v="0"/>
    <n v="0"/>
    <n v="0"/>
  </r>
  <r>
    <x v="4"/>
    <x v="34"/>
    <x v="5"/>
    <x v="10"/>
    <n v="0"/>
    <n v="340"/>
    <n v="0"/>
    <n v="0"/>
    <n v="0"/>
    <n v="0"/>
    <n v="0"/>
    <n v="0"/>
    <n v="0"/>
  </r>
  <r>
    <x v="4"/>
    <x v="34"/>
    <x v="6"/>
    <x v="0"/>
    <n v="0"/>
    <n v="340"/>
    <n v="0"/>
    <n v="0"/>
    <n v="0"/>
    <n v="0"/>
    <n v="0"/>
    <n v="0"/>
    <n v="0"/>
  </r>
  <r>
    <x v="4"/>
    <x v="34"/>
    <x v="6"/>
    <x v="1"/>
    <n v="0.02"/>
    <n v="340"/>
    <n v="0"/>
    <n v="1.9000000000000001E-4"/>
    <n v="1.2E-4"/>
    <n v="1.0000000000000001E-5"/>
    <n v="1.0000000000000001E-5"/>
    <n v="5.5999999999999995E-4"/>
    <n v="0"/>
  </r>
  <r>
    <x v="4"/>
    <x v="34"/>
    <x v="6"/>
    <x v="2"/>
    <n v="0"/>
    <n v="340"/>
    <n v="0"/>
    <n v="0"/>
    <n v="0"/>
    <n v="0"/>
    <n v="0"/>
    <n v="0"/>
    <n v="0"/>
  </r>
  <r>
    <x v="4"/>
    <x v="34"/>
    <x v="6"/>
    <x v="3"/>
    <n v="0"/>
    <n v="340"/>
    <n v="0"/>
    <n v="0"/>
    <n v="0"/>
    <n v="0"/>
    <n v="0"/>
    <n v="0"/>
    <n v="0"/>
  </r>
  <r>
    <x v="4"/>
    <x v="34"/>
    <x v="6"/>
    <x v="4"/>
    <n v="0.06"/>
    <n v="340"/>
    <n v="0"/>
    <n v="5.2999999999999998E-4"/>
    <n v="0"/>
    <n v="5.6999999999999998E-4"/>
    <n v="1.6000000000000001E-4"/>
    <n v="1.6000000000000001E-3"/>
    <n v="0"/>
  </r>
  <r>
    <x v="4"/>
    <x v="34"/>
    <x v="6"/>
    <x v="5"/>
    <n v="0"/>
    <n v="340"/>
    <n v="0"/>
    <n v="0"/>
    <n v="0"/>
    <n v="0"/>
    <n v="0"/>
    <n v="0"/>
    <n v="0"/>
  </r>
  <r>
    <x v="4"/>
    <x v="34"/>
    <x v="6"/>
    <x v="6"/>
    <n v="0.17"/>
    <n v="340"/>
    <n v="0"/>
    <n v="1.3799999999999999E-3"/>
    <n v="0"/>
    <n v="6.0000000000000002E-5"/>
    <n v="5.6999999999999998E-4"/>
    <n v="4.1700000000000001E-3"/>
    <n v="0"/>
  </r>
  <r>
    <x v="4"/>
    <x v="34"/>
    <x v="6"/>
    <x v="7"/>
    <n v="0"/>
    <n v="340"/>
    <n v="0"/>
    <n v="0"/>
    <n v="0"/>
    <n v="0"/>
    <n v="0"/>
    <n v="0"/>
    <n v="0"/>
  </r>
  <r>
    <x v="4"/>
    <x v="34"/>
    <x v="6"/>
    <x v="8"/>
    <n v="0.06"/>
    <n v="340"/>
    <n v="0"/>
    <n v="5.1000000000000004E-4"/>
    <n v="2.7999999999999998E-4"/>
    <n v="5.0000000000000002E-5"/>
    <n v="6.0000000000000002E-5"/>
    <n v="1.5299999999999999E-3"/>
    <n v="0"/>
  </r>
  <r>
    <x v="4"/>
    <x v="34"/>
    <x v="6"/>
    <x v="9"/>
    <n v="0"/>
    <n v="340"/>
    <n v="0"/>
    <n v="0"/>
    <n v="0"/>
    <n v="0"/>
    <n v="0"/>
    <n v="0"/>
    <n v="0"/>
  </r>
  <r>
    <x v="4"/>
    <x v="34"/>
    <x v="6"/>
    <x v="10"/>
    <n v="0"/>
    <n v="340"/>
    <n v="0"/>
    <n v="0"/>
    <n v="0"/>
    <n v="0"/>
    <n v="0"/>
    <n v="0"/>
    <n v="0"/>
  </r>
  <r>
    <x v="4"/>
    <x v="34"/>
    <x v="7"/>
    <x v="0"/>
    <n v="0"/>
    <n v="340"/>
    <n v="0"/>
    <n v="0"/>
    <n v="0"/>
    <n v="0"/>
    <n v="0"/>
    <n v="0"/>
    <n v="0"/>
  </r>
  <r>
    <x v="4"/>
    <x v="34"/>
    <x v="7"/>
    <x v="1"/>
    <n v="0"/>
    <n v="340"/>
    <n v="0"/>
    <n v="1.0000000000000001E-5"/>
    <n v="0"/>
    <n v="0"/>
    <n v="0"/>
    <n v="2.0000000000000002E-5"/>
    <n v="0"/>
  </r>
  <r>
    <x v="4"/>
    <x v="34"/>
    <x v="7"/>
    <x v="2"/>
    <n v="0"/>
    <n v="340"/>
    <n v="0"/>
    <n v="0"/>
    <n v="0"/>
    <n v="0"/>
    <n v="0"/>
    <n v="0"/>
    <n v="0"/>
  </r>
  <r>
    <x v="4"/>
    <x v="34"/>
    <x v="7"/>
    <x v="3"/>
    <n v="0"/>
    <n v="340"/>
    <n v="0"/>
    <n v="0"/>
    <n v="0"/>
    <n v="0"/>
    <n v="0"/>
    <n v="0"/>
    <n v="0"/>
  </r>
  <r>
    <x v="4"/>
    <x v="34"/>
    <x v="7"/>
    <x v="4"/>
    <n v="0"/>
    <n v="340"/>
    <n v="0"/>
    <n v="0"/>
    <n v="0"/>
    <n v="0"/>
    <n v="0"/>
    <n v="0"/>
    <n v="0"/>
  </r>
  <r>
    <x v="4"/>
    <x v="34"/>
    <x v="7"/>
    <x v="5"/>
    <n v="0"/>
    <n v="340"/>
    <n v="0"/>
    <n v="0"/>
    <n v="0"/>
    <n v="0"/>
    <n v="0"/>
    <n v="0"/>
    <n v="0"/>
  </r>
  <r>
    <x v="4"/>
    <x v="34"/>
    <x v="7"/>
    <x v="6"/>
    <n v="0.01"/>
    <n v="340"/>
    <n v="0"/>
    <n v="6.9999999999999994E-5"/>
    <n v="1.0000000000000001E-5"/>
    <n v="1.0000000000000001E-5"/>
    <n v="6.0000000000000002E-5"/>
    <n v="2.0000000000000001E-4"/>
    <n v="0"/>
  </r>
  <r>
    <x v="4"/>
    <x v="34"/>
    <x v="7"/>
    <x v="7"/>
    <n v="0"/>
    <n v="340"/>
    <n v="0"/>
    <n v="0"/>
    <n v="0"/>
    <n v="0"/>
    <n v="0"/>
    <n v="0"/>
    <n v="0"/>
  </r>
  <r>
    <x v="4"/>
    <x v="34"/>
    <x v="7"/>
    <x v="8"/>
    <n v="0"/>
    <n v="340"/>
    <n v="0"/>
    <n v="0"/>
    <n v="0"/>
    <n v="0"/>
    <n v="0"/>
    <n v="0"/>
    <n v="0"/>
  </r>
  <r>
    <x v="4"/>
    <x v="34"/>
    <x v="7"/>
    <x v="9"/>
    <n v="0"/>
    <n v="340"/>
    <n v="0"/>
    <n v="0"/>
    <n v="0"/>
    <n v="0"/>
    <n v="0"/>
    <n v="0"/>
    <n v="0"/>
  </r>
  <r>
    <x v="4"/>
    <x v="34"/>
    <x v="7"/>
    <x v="10"/>
    <n v="0"/>
    <n v="340"/>
    <n v="0"/>
    <n v="0"/>
    <n v="0"/>
    <n v="0"/>
    <n v="0"/>
    <n v="0"/>
    <n v="0"/>
  </r>
  <r>
    <x v="4"/>
    <x v="34"/>
    <x v="8"/>
    <x v="0"/>
    <n v="0.38"/>
    <n v="340"/>
    <n v="10.199999999999999"/>
    <n v="3.2100000000000002E-3"/>
    <n v="0"/>
    <n v="1.99E-3"/>
    <n v="1.5299999999999999E-3"/>
    <n v="9.7199999999999995E-3"/>
    <n v="1.8800000000000001E-2"/>
  </r>
  <r>
    <x v="4"/>
    <x v="34"/>
    <x v="8"/>
    <x v="1"/>
    <n v="2.36"/>
    <n v="340"/>
    <n v="0"/>
    <n v="1.9560000000000001E-2"/>
    <n v="1.6570000000000001E-2"/>
    <n v="4.2000000000000002E-4"/>
    <n v="1.49E-3"/>
    <n v="5.9180000000000003E-2"/>
    <n v="0"/>
  </r>
  <r>
    <x v="4"/>
    <x v="34"/>
    <x v="8"/>
    <x v="2"/>
    <n v="0"/>
    <n v="340"/>
    <n v="0"/>
    <n v="0"/>
    <n v="0"/>
    <n v="0"/>
    <n v="0"/>
    <n v="0"/>
    <n v="0"/>
  </r>
  <r>
    <x v="4"/>
    <x v="34"/>
    <x v="8"/>
    <x v="3"/>
    <n v="0"/>
    <n v="340"/>
    <n v="0"/>
    <n v="0"/>
    <n v="0"/>
    <n v="0"/>
    <n v="0"/>
    <n v="0"/>
    <n v="0"/>
  </r>
  <r>
    <x v="4"/>
    <x v="34"/>
    <x v="8"/>
    <x v="4"/>
    <n v="1.93"/>
    <n v="328.57"/>
    <n v="46"/>
    <n v="1.5800000000000002E-2"/>
    <n v="0"/>
    <n v="1.907E-2"/>
    <n v="3.7499999999999999E-3"/>
    <n v="4.7879999999999999E-2"/>
    <n v="8.4779999999999994E-2"/>
  </r>
  <r>
    <x v="4"/>
    <x v="34"/>
    <x v="8"/>
    <x v="5"/>
    <n v="1.28"/>
    <n v="312"/>
    <n v="31.200009999999999"/>
    <n v="9.8499999999999994E-3"/>
    <n v="0"/>
    <n v="1.404E-2"/>
    <n v="1.47E-3"/>
    <n v="2.9860000000000001E-2"/>
    <n v="5.7500000000000002E-2"/>
  </r>
  <r>
    <x v="4"/>
    <x v="34"/>
    <x v="8"/>
    <x v="6"/>
    <n v="1.33"/>
    <n v="340"/>
    <n v="23.799990000000001"/>
    <n v="1.09E-2"/>
    <n v="0"/>
    <n v="3.16E-3"/>
    <n v="7.3400000000000002E-3"/>
    <n v="3.3009999999999998E-2"/>
    <n v="4.3860000000000003E-2"/>
  </r>
  <r>
    <x v="4"/>
    <x v="34"/>
    <x v="8"/>
    <x v="7"/>
    <n v="0"/>
    <n v="340"/>
    <n v="0"/>
    <n v="0"/>
    <n v="0"/>
    <n v="0"/>
    <n v="0"/>
    <n v="0"/>
    <n v="0"/>
  </r>
  <r>
    <x v="4"/>
    <x v="34"/>
    <x v="8"/>
    <x v="8"/>
    <n v="0.67"/>
    <n v="340"/>
    <n v="13.600009999999999"/>
    <n v="5.5799999999999999E-3"/>
    <n v="2.0000000000000002E-5"/>
    <n v="2.7000000000000001E-3"/>
    <n v="3.6099999999999999E-3"/>
    <n v="1.6889999999999999E-2"/>
    <n v="2.5059999999999999E-2"/>
  </r>
  <r>
    <x v="4"/>
    <x v="34"/>
    <x v="8"/>
    <x v="9"/>
    <n v="0"/>
    <n v="340"/>
    <n v="0"/>
    <n v="0"/>
    <n v="0"/>
    <n v="0"/>
    <n v="0"/>
    <n v="0"/>
    <n v="0"/>
  </r>
  <r>
    <x v="4"/>
    <x v="34"/>
    <x v="8"/>
    <x v="10"/>
    <n v="1.45"/>
    <n v="340"/>
    <n v="0"/>
    <n v="1.2019999999999999E-2"/>
    <n v="6.3899999999999998E-3"/>
    <n v="1.8000000000000001E-4"/>
    <n v="9.5E-4"/>
    <n v="3.635E-2"/>
    <n v="0"/>
  </r>
  <r>
    <x v="4"/>
    <x v="35"/>
    <x v="0"/>
    <x v="0"/>
    <n v="0"/>
    <n v="340"/>
    <n v="0"/>
    <n v="0"/>
    <n v="0"/>
    <n v="0"/>
    <n v="0"/>
    <n v="0"/>
    <n v="0"/>
  </r>
  <r>
    <x v="4"/>
    <x v="35"/>
    <x v="0"/>
    <x v="1"/>
    <n v="13.69"/>
    <n v="340"/>
    <n v="0"/>
    <n v="0.11354"/>
    <n v="5.636E-2"/>
    <n v="8.3899999999999999E-3"/>
    <n v="1.3849999999999999E-2"/>
    <n v="0.34305999999999998"/>
    <n v="0"/>
  </r>
  <r>
    <x v="4"/>
    <x v="35"/>
    <x v="0"/>
    <x v="2"/>
    <n v="0"/>
    <n v="340"/>
    <n v="0"/>
    <n v="0"/>
    <n v="0"/>
    <n v="0"/>
    <n v="0"/>
    <n v="0"/>
    <n v="0"/>
  </r>
  <r>
    <x v="4"/>
    <x v="35"/>
    <x v="0"/>
    <x v="3"/>
    <n v="0"/>
    <n v="340"/>
    <n v="0"/>
    <n v="0"/>
    <n v="0"/>
    <n v="0"/>
    <n v="0"/>
    <n v="0"/>
    <n v="0"/>
  </r>
  <r>
    <x v="4"/>
    <x v="35"/>
    <x v="0"/>
    <x v="4"/>
    <n v="11.33"/>
    <n v="340"/>
    <n v="0"/>
    <n v="9.3149999999999997E-2"/>
    <n v="0"/>
    <n v="1.9189999999999999E-2"/>
    <n v="6.3619999999999996E-2"/>
    <n v="0.28101999999999999"/>
    <n v="0"/>
  </r>
  <r>
    <x v="4"/>
    <x v="35"/>
    <x v="0"/>
    <x v="5"/>
    <n v="0"/>
    <n v="340"/>
    <n v="0"/>
    <n v="0"/>
    <n v="0"/>
    <n v="0"/>
    <n v="0"/>
    <n v="0"/>
    <n v="0"/>
  </r>
  <r>
    <x v="4"/>
    <x v="35"/>
    <x v="0"/>
    <x v="6"/>
    <n v="0"/>
    <n v="340"/>
    <n v="0"/>
    <n v="0"/>
    <n v="0"/>
    <n v="0"/>
    <n v="0"/>
    <n v="0"/>
    <n v="0"/>
  </r>
  <r>
    <x v="4"/>
    <x v="35"/>
    <x v="0"/>
    <x v="7"/>
    <n v="0"/>
    <n v="340"/>
    <n v="0"/>
    <n v="0"/>
    <n v="0"/>
    <n v="0"/>
    <n v="0"/>
    <n v="0"/>
    <n v="0"/>
  </r>
  <r>
    <x v="4"/>
    <x v="35"/>
    <x v="0"/>
    <x v="8"/>
    <n v="0"/>
    <n v="340"/>
    <n v="0"/>
    <n v="0"/>
    <n v="0"/>
    <n v="0"/>
    <n v="0"/>
    <n v="0"/>
    <n v="0"/>
  </r>
  <r>
    <x v="4"/>
    <x v="35"/>
    <x v="0"/>
    <x v="9"/>
    <n v="0"/>
    <n v="340"/>
    <n v="0"/>
    <n v="0"/>
    <n v="0"/>
    <n v="0"/>
    <n v="0"/>
    <n v="0"/>
    <n v="0"/>
  </r>
  <r>
    <x v="4"/>
    <x v="35"/>
    <x v="0"/>
    <x v="10"/>
    <n v="9.11"/>
    <n v="340"/>
    <n v="0"/>
    <n v="7.4319999999999997E-2"/>
    <n v="4.4310000000000002E-2"/>
    <n v="6.0999999999999997E-4"/>
    <n v="1.289E-2"/>
    <n v="0.22367000000000001"/>
    <n v="0"/>
  </r>
  <r>
    <x v="4"/>
    <x v="35"/>
    <x v="1"/>
    <x v="0"/>
    <n v="0.48"/>
    <n v="340"/>
    <n v="13.600009999999999"/>
    <n v="4.0499999999999998E-3"/>
    <n v="0"/>
    <n v="2.7E-4"/>
    <n v="5.4000000000000003E-3"/>
    <n v="1.2279999999999999E-2"/>
    <n v="2.5059999999999999E-2"/>
  </r>
  <r>
    <x v="4"/>
    <x v="35"/>
    <x v="1"/>
    <x v="1"/>
    <n v="6.5"/>
    <n v="338"/>
    <n v="67.600099999999998"/>
    <n v="5.3670000000000002E-2"/>
    <n v="1.525E-2"/>
    <n v="8.0300000000000007E-3"/>
    <n v="4.7780000000000003E-2"/>
    <n v="0.16220999999999999"/>
    <n v="0.12459000000000001"/>
  </r>
  <r>
    <x v="4"/>
    <x v="35"/>
    <x v="1"/>
    <x v="2"/>
    <n v="1.58"/>
    <n v="300"/>
    <n v="36"/>
    <n v="1.1769999999999999E-2"/>
    <n v="0"/>
    <n v="7.2000000000000005E-4"/>
    <n v="1.021E-2"/>
    <n v="3.5650000000000001E-2"/>
    <n v="6.6350000000000006E-2"/>
  </r>
  <r>
    <x v="4"/>
    <x v="35"/>
    <x v="1"/>
    <x v="3"/>
    <n v="0"/>
    <n v="340"/>
    <n v="0"/>
    <n v="0"/>
    <n v="0"/>
    <n v="0"/>
    <n v="0"/>
    <n v="0"/>
    <n v="0"/>
  </r>
  <r>
    <x v="4"/>
    <x v="35"/>
    <x v="1"/>
    <x v="4"/>
    <n v="4.66"/>
    <n v="329.47"/>
    <n v="62.599980000000002"/>
    <n v="3.8420000000000003E-2"/>
    <n v="3.2000000000000003E-4"/>
    <n v="4.156E-2"/>
    <n v="1.8679999999999999E-2"/>
    <n v="0.11629"/>
    <n v="0.11537"/>
  </r>
  <r>
    <x v="4"/>
    <x v="35"/>
    <x v="1"/>
    <x v="5"/>
    <n v="20.55"/>
    <n v="340"/>
    <n v="57.799799999999998"/>
    <n v="0.17144000000000001"/>
    <n v="6.0589999999999998E-2"/>
    <n v="9.9070000000000005E-2"/>
    <n v="3.3489999999999999E-2"/>
    <n v="0.51793"/>
    <n v="0.10653"/>
  </r>
  <r>
    <x v="4"/>
    <x v="35"/>
    <x v="1"/>
    <x v="6"/>
    <n v="5.04"/>
    <n v="340"/>
    <n v="132.59997999999999"/>
    <n v="4.2439999999999999E-2"/>
    <n v="0"/>
    <n v="1.6830000000000001E-2"/>
    <n v="3.9829999999999997E-2"/>
    <n v="0.12861"/>
    <n v="0.24437999999999999"/>
  </r>
  <r>
    <x v="4"/>
    <x v="35"/>
    <x v="1"/>
    <x v="7"/>
    <n v="0"/>
    <n v="340"/>
    <n v="0"/>
    <n v="0"/>
    <n v="0"/>
    <n v="0"/>
    <n v="0"/>
    <n v="0"/>
    <n v="0"/>
  </r>
  <r>
    <x v="4"/>
    <x v="35"/>
    <x v="1"/>
    <x v="8"/>
    <n v="15.39"/>
    <n v="306.47000000000003"/>
    <n v="208.3999"/>
    <n v="0.12250999999999999"/>
    <n v="2.9100000000000001E-2"/>
    <n v="6.4979999999999996E-2"/>
    <n v="4.7260000000000003E-2"/>
    <n v="0.371"/>
    <n v="0.38407999999999998"/>
  </r>
  <r>
    <x v="4"/>
    <x v="35"/>
    <x v="1"/>
    <x v="9"/>
    <n v="0.1"/>
    <n v="300"/>
    <n v="3"/>
    <n v="7.3999999999999999E-4"/>
    <n v="1.1E-4"/>
    <n v="2.0000000000000002E-5"/>
    <n v="9.2000000000000003E-4"/>
    <n v="2.2599999999999999E-3"/>
    <n v="5.5300000000000002E-3"/>
  </r>
  <r>
    <x v="4"/>
    <x v="35"/>
    <x v="1"/>
    <x v="10"/>
    <n v="1.02"/>
    <n v="340"/>
    <n v="6.7999900000000002"/>
    <n v="8.5000000000000006E-3"/>
    <n v="3.62E-3"/>
    <n v="4.2000000000000002E-4"/>
    <n v="3.3999999999999998E-3"/>
    <n v="2.5690000000000001E-2"/>
    <n v="1.2529999999999999E-2"/>
  </r>
  <r>
    <x v="4"/>
    <x v="35"/>
    <x v="2"/>
    <x v="0"/>
    <n v="0"/>
    <n v="340"/>
    <n v="0"/>
    <n v="0"/>
    <n v="0"/>
    <n v="0"/>
    <n v="0"/>
    <n v="0"/>
    <n v="0"/>
  </r>
  <r>
    <x v="4"/>
    <x v="35"/>
    <x v="2"/>
    <x v="1"/>
    <n v="0.86"/>
    <n v="330"/>
    <n v="9.8999900000000007"/>
    <n v="6.94E-3"/>
    <n v="1.3600000000000001E-3"/>
    <n v="1.2800000000000001E-3"/>
    <n v="7.3899999999999999E-3"/>
    <n v="2.094E-2"/>
    <n v="1.8249999999999999E-2"/>
  </r>
  <r>
    <x v="4"/>
    <x v="35"/>
    <x v="2"/>
    <x v="2"/>
    <n v="0"/>
    <n v="340"/>
    <n v="0"/>
    <n v="0"/>
    <n v="0"/>
    <n v="0"/>
    <n v="0"/>
    <n v="0"/>
    <n v="0"/>
  </r>
  <r>
    <x v="4"/>
    <x v="35"/>
    <x v="2"/>
    <x v="3"/>
    <n v="0"/>
    <n v="340"/>
    <n v="0"/>
    <n v="0"/>
    <n v="0"/>
    <n v="0"/>
    <n v="0"/>
    <n v="0"/>
    <n v="0"/>
  </r>
  <r>
    <x v="4"/>
    <x v="35"/>
    <x v="2"/>
    <x v="4"/>
    <n v="0.05"/>
    <n v="340"/>
    <n v="0"/>
    <n v="4.2999999999999999E-4"/>
    <n v="0"/>
    <n v="6.8000000000000005E-4"/>
    <n v="0"/>
    <n v="1.2999999999999999E-3"/>
    <n v="0"/>
  </r>
  <r>
    <x v="4"/>
    <x v="35"/>
    <x v="2"/>
    <x v="5"/>
    <n v="0"/>
    <n v="340"/>
    <n v="0"/>
    <n v="0"/>
    <n v="0"/>
    <n v="0"/>
    <n v="0"/>
    <n v="0"/>
    <n v="0"/>
  </r>
  <r>
    <x v="4"/>
    <x v="35"/>
    <x v="2"/>
    <x v="6"/>
    <n v="0.05"/>
    <n v="340"/>
    <n v="0"/>
    <n v="3.8999999999999999E-4"/>
    <n v="4.0000000000000003E-5"/>
    <n v="2.0000000000000002E-5"/>
    <n v="2.7E-4"/>
    <n v="1.1800000000000001E-3"/>
    <n v="0"/>
  </r>
  <r>
    <x v="4"/>
    <x v="35"/>
    <x v="2"/>
    <x v="7"/>
    <n v="0"/>
    <n v="340"/>
    <n v="0"/>
    <n v="0"/>
    <n v="0"/>
    <n v="0"/>
    <n v="0"/>
    <n v="0"/>
    <n v="0"/>
  </r>
  <r>
    <x v="4"/>
    <x v="35"/>
    <x v="2"/>
    <x v="8"/>
    <n v="0.11"/>
    <n v="340"/>
    <n v="3.4"/>
    <n v="9.3000000000000005E-4"/>
    <n v="0"/>
    <n v="1.2999999999999999E-4"/>
    <n v="1.23E-3"/>
    <n v="2.81E-3"/>
    <n v="6.2700000000000004E-3"/>
  </r>
  <r>
    <x v="4"/>
    <x v="35"/>
    <x v="2"/>
    <x v="9"/>
    <n v="0"/>
    <n v="340"/>
    <n v="0"/>
    <n v="0"/>
    <n v="0"/>
    <n v="0"/>
    <n v="0"/>
    <n v="0"/>
    <n v="0"/>
  </r>
  <r>
    <x v="4"/>
    <x v="35"/>
    <x v="2"/>
    <x v="10"/>
    <n v="0.88"/>
    <n v="340"/>
    <n v="0"/>
    <n v="7.2899999999999996E-3"/>
    <n v="3.6600000000000001E-3"/>
    <n v="2.0000000000000001E-4"/>
    <n v="1.6999999999999999E-3"/>
    <n v="2.205E-2"/>
    <n v="0"/>
  </r>
  <r>
    <x v="4"/>
    <x v="35"/>
    <x v="3"/>
    <x v="0"/>
    <n v="0"/>
    <n v="340"/>
    <n v="0"/>
    <n v="0"/>
    <n v="0"/>
    <n v="0"/>
    <n v="0"/>
    <n v="0"/>
    <n v="0"/>
  </r>
  <r>
    <x v="4"/>
    <x v="35"/>
    <x v="3"/>
    <x v="1"/>
    <n v="3.48"/>
    <n v="340"/>
    <n v="0"/>
    <n v="2.8830000000000001E-2"/>
    <n v="1.481E-2"/>
    <n v="1.17E-3"/>
    <n v="1.068E-2"/>
    <n v="8.7069999999999995E-2"/>
    <n v="0"/>
  </r>
  <r>
    <x v="4"/>
    <x v="35"/>
    <x v="3"/>
    <x v="2"/>
    <n v="0"/>
    <n v="340"/>
    <n v="0"/>
    <n v="0"/>
    <n v="0"/>
    <n v="0"/>
    <n v="0"/>
    <n v="0"/>
    <n v="0"/>
  </r>
  <r>
    <x v="4"/>
    <x v="35"/>
    <x v="3"/>
    <x v="3"/>
    <n v="0"/>
    <n v="340"/>
    <n v="0"/>
    <n v="0"/>
    <n v="0"/>
    <n v="0"/>
    <n v="0"/>
    <n v="0"/>
    <n v="0"/>
  </r>
  <r>
    <x v="4"/>
    <x v="35"/>
    <x v="3"/>
    <x v="4"/>
    <n v="0.17"/>
    <n v="340"/>
    <n v="0"/>
    <n v="1.25E-3"/>
    <n v="-2.0000000000000002E-5"/>
    <n v="8.5999999999999998E-4"/>
    <n v="9.8999999999999999E-4"/>
    <n v="3.6900000000000001E-3"/>
    <n v="0"/>
  </r>
  <r>
    <x v="4"/>
    <x v="35"/>
    <x v="3"/>
    <x v="5"/>
    <n v="0"/>
    <n v="340"/>
    <n v="0"/>
    <n v="0"/>
    <n v="0"/>
    <n v="0"/>
    <n v="0"/>
    <n v="0"/>
    <n v="0"/>
  </r>
  <r>
    <x v="4"/>
    <x v="35"/>
    <x v="3"/>
    <x v="6"/>
    <n v="0.24"/>
    <n v="340"/>
    <n v="0"/>
    <n v="1.9400000000000001E-3"/>
    <n v="4.0000000000000003E-5"/>
    <n v="1.1E-4"/>
    <n v="1.6100000000000001E-3"/>
    <n v="5.8599999999999998E-3"/>
    <n v="0"/>
  </r>
  <r>
    <x v="4"/>
    <x v="35"/>
    <x v="3"/>
    <x v="7"/>
    <n v="0"/>
    <n v="340"/>
    <n v="0"/>
    <n v="0"/>
    <n v="0"/>
    <n v="0"/>
    <n v="0"/>
    <n v="0"/>
    <n v="0"/>
  </r>
  <r>
    <x v="4"/>
    <x v="35"/>
    <x v="3"/>
    <x v="8"/>
    <n v="0.01"/>
    <n v="340"/>
    <n v="0"/>
    <n v="8.0000000000000007E-5"/>
    <n v="6.0000000000000002E-5"/>
    <n v="0"/>
    <n v="1.0000000000000001E-5"/>
    <n v="2.4000000000000001E-4"/>
    <n v="0"/>
  </r>
  <r>
    <x v="4"/>
    <x v="35"/>
    <x v="3"/>
    <x v="9"/>
    <n v="0"/>
    <n v="340"/>
    <n v="0"/>
    <n v="0"/>
    <n v="0"/>
    <n v="0"/>
    <n v="0"/>
    <n v="0"/>
    <n v="0"/>
  </r>
  <r>
    <x v="4"/>
    <x v="35"/>
    <x v="3"/>
    <x v="10"/>
    <n v="0.01"/>
    <n v="340"/>
    <n v="0"/>
    <n v="1E-4"/>
    <n v="8.0000000000000007E-5"/>
    <n v="0"/>
    <n v="1.0000000000000001E-5"/>
    <n v="2.9999999999999997E-4"/>
    <n v="0"/>
  </r>
  <r>
    <x v="4"/>
    <x v="35"/>
    <x v="4"/>
    <x v="0"/>
    <n v="0.43"/>
    <n v="340"/>
    <n v="0"/>
    <n v="3.5799999999999998E-3"/>
    <n v="1.9300000000000001E-3"/>
    <n v="9.0000000000000006E-5"/>
    <n v="8.8999999999999995E-4"/>
    <n v="1.0829999999999999E-2"/>
    <n v="0"/>
  </r>
  <r>
    <x v="4"/>
    <x v="35"/>
    <x v="4"/>
    <x v="1"/>
    <n v="0.18"/>
    <n v="340"/>
    <n v="0"/>
    <n v="1.49E-3"/>
    <n v="7.6000000000000004E-4"/>
    <n v="1E-4"/>
    <n v="1E-4"/>
    <n v="4.4900000000000001E-3"/>
    <n v="0"/>
  </r>
  <r>
    <x v="4"/>
    <x v="35"/>
    <x v="4"/>
    <x v="2"/>
    <n v="0"/>
    <n v="340"/>
    <n v="0"/>
    <n v="0"/>
    <n v="0"/>
    <n v="0"/>
    <n v="0"/>
    <n v="0"/>
    <n v="0"/>
  </r>
  <r>
    <x v="4"/>
    <x v="35"/>
    <x v="4"/>
    <x v="3"/>
    <n v="0"/>
    <n v="340"/>
    <n v="0"/>
    <n v="0"/>
    <n v="0"/>
    <n v="0"/>
    <n v="0"/>
    <n v="0"/>
    <n v="0"/>
  </r>
  <r>
    <x v="4"/>
    <x v="35"/>
    <x v="4"/>
    <x v="4"/>
    <n v="0.05"/>
    <n v="340"/>
    <n v="0"/>
    <n v="4.0000000000000002E-4"/>
    <n v="2.0000000000000002E-5"/>
    <n v="4.8000000000000001E-4"/>
    <n v="6.0000000000000002E-5"/>
    <n v="1.1999999999999999E-3"/>
    <n v="0"/>
  </r>
  <r>
    <x v="4"/>
    <x v="35"/>
    <x v="4"/>
    <x v="5"/>
    <n v="0"/>
    <n v="340"/>
    <n v="0"/>
    <n v="0"/>
    <n v="0"/>
    <n v="0"/>
    <n v="0"/>
    <n v="0"/>
    <n v="0"/>
  </r>
  <r>
    <x v="4"/>
    <x v="35"/>
    <x v="4"/>
    <x v="6"/>
    <n v="17.920000000000002"/>
    <n v="340"/>
    <n v="0"/>
    <n v="0.14953"/>
    <n v="8.0999999999999996E-3"/>
    <n v="1.5299999999999999E-3"/>
    <n v="2.358E-2"/>
    <n v="0.45235999999999998"/>
    <n v="0"/>
  </r>
  <r>
    <x v="4"/>
    <x v="35"/>
    <x v="4"/>
    <x v="7"/>
    <n v="0"/>
    <n v="340"/>
    <n v="0"/>
    <n v="0"/>
    <n v="0"/>
    <n v="0"/>
    <n v="0"/>
    <n v="0"/>
    <n v="0"/>
  </r>
  <r>
    <x v="4"/>
    <x v="35"/>
    <x v="4"/>
    <x v="8"/>
    <n v="0.06"/>
    <n v="340"/>
    <n v="0"/>
    <n v="4.8000000000000001E-4"/>
    <n v="2.5000000000000001E-4"/>
    <n v="6.9999999999999994E-5"/>
    <n v="5.0000000000000002E-5"/>
    <n v="1.4499999999999999E-3"/>
    <n v="0"/>
  </r>
  <r>
    <x v="4"/>
    <x v="35"/>
    <x v="4"/>
    <x v="9"/>
    <n v="0"/>
    <n v="340"/>
    <n v="0"/>
    <n v="0"/>
    <n v="0"/>
    <n v="0"/>
    <n v="0"/>
    <n v="0"/>
    <n v="0"/>
  </r>
  <r>
    <x v="4"/>
    <x v="35"/>
    <x v="4"/>
    <x v="10"/>
    <n v="0.31"/>
    <n v="340"/>
    <n v="0"/>
    <n v="2.5699999999999998E-3"/>
    <n v="1.1100000000000001E-3"/>
    <n v="4.0000000000000003E-5"/>
    <n v="3.1E-4"/>
    <n v="7.77E-3"/>
    <n v="0"/>
  </r>
  <r>
    <x v="4"/>
    <x v="35"/>
    <x v="5"/>
    <x v="0"/>
    <n v="0"/>
    <n v="340"/>
    <n v="0"/>
    <n v="0"/>
    <n v="0"/>
    <n v="0"/>
    <n v="0"/>
    <n v="0"/>
    <n v="0"/>
  </r>
  <r>
    <x v="4"/>
    <x v="35"/>
    <x v="5"/>
    <x v="1"/>
    <n v="0.01"/>
    <n v="340"/>
    <n v="0"/>
    <n v="6.9999999999999994E-5"/>
    <n v="3.0000000000000001E-5"/>
    <n v="0"/>
    <n v="1.0000000000000001E-5"/>
    <n v="2.0000000000000001E-4"/>
    <n v="0"/>
  </r>
  <r>
    <x v="4"/>
    <x v="35"/>
    <x v="5"/>
    <x v="2"/>
    <n v="0"/>
    <n v="340"/>
    <n v="0"/>
    <n v="0"/>
    <n v="0"/>
    <n v="0"/>
    <n v="0"/>
    <n v="0"/>
    <n v="0"/>
  </r>
  <r>
    <x v="4"/>
    <x v="35"/>
    <x v="5"/>
    <x v="3"/>
    <n v="0"/>
    <n v="340"/>
    <n v="0"/>
    <n v="0"/>
    <n v="0"/>
    <n v="0"/>
    <n v="0"/>
    <n v="0"/>
    <n v="0"/>
  </r>
  <r>
    <x v="4"/>
    <x v="35"/>
    <x v="5"/>
    <x v="4"/>
    <n v="0"/>
    <n v="340"/>
    <n v="0"/>
    <n v="0"/>
    <n v="0"/>
    <n v="0"/>
    <n v="0"/>
    <n v="0"/>
    <n v="0"/>
  </r>
  <r>
    <x v="4"/>
    <x v="35"/>
    <x v="5"/>
    <x v="5"/>
    <n v="0"/>
    <n v="340"/>
    <n v="0"/>
    <n v="0"/>
    <n v="0"/>
    <n v="0"/>
    <n v="0"/>
    <n v="0"/>
    <n v="0"/>
  </r>
  <r>
    <x v="4"/>
    <x v="35"/>
    <x v="5"/>
    <x v="6"/>
    <n v="0"/>
    <n v="340"/>
    <n v="0"/>
    <n v="0"/>
    <n v="0"/>
    <n v="0"/>
    <n v="0"/>
    <n v="0"/>
    <n v="0"/>
  </r>
  <r>
    <x v="4"/>
    <x v="35"/>
    <x v="5"/>
    <x v="7"/>
    <n v="0"/>
    <n v="340"/>
    <n v="0"/>
    <n v="0"/>
    <n v="0"/>
    <n v="0"/>
    <n v="0"/>
    <n v="0"/>
    <n v="0"/>
  </r>
  <r>
    <x v="4"/>
    <x v="35"/>
    <x v="5"/>
    <x v="8"/>
    <n v="0"/>
    <n v="340"/>
    <n v="0"/>
    <n v="0"/>
    <n v="0"/>
    <n v="0"/>
    <n v="0"/>
    <n v="0"/>
    <n v="0"/>
  </r>
  <r>
    <x v="4"/>
    <x v="35"/>
    <x v="5"/>
    <x v="9"/>
    <n v="0"/>
    <n v="340"/>
    <n v="0"/>
    <n v="0"/>
    <n v="0"/>
    <n v="0"/>
    <n v="0"/>
    <n v="0"/>
    <n v="0"/>
  </r>
  <r>
    <x v="4"/>
    <x v="35"/>
    <x v="5"/>
    <x v="10"/>
    <n v="0"/>
    <n v="340"/>
    <n v="0"/>
    <n v="0"/>
    <n v="0"/>
    <n v="0"/>
    <n v="0"/>
    <n v="0"/>
    <n v="0"/>
  </r>
  <r>
    <x v="4"/>
    <x v="35"/>
    <x v="6"/>
    <x v="0"/>
    <n v="0"/>
    <n v="340"/>
    <n v="0"/>
    <n v="0"/>
    <n v="0"/>
    <n v="0"/>
    <n v="0"/>
    <n v="0"/>
    <n v="0"/>
  </r>
  <r>
    <x v="4"/>
    <x v="35"/>
    <x v="6"/>
    <x v="1"/>
    <n v="0.02"/>
    <n v="340"/>
    <n v="0"/>
    <n v="1.9000000000000001E-4"/>
    <n v="1.2E-4"/>
    <n v="1.0000000000000001E-5"/>
    <n v="1.0000000000000001E-5"/>
    <n v="5.5999999999999995E-4"/>
    <n v="0"/>
  </r>
  <r>
    <x v="4"/>
    <x v="35"/>
    <x v="6"/>
    <x v="2"/>
    <n v="0"/>
    <n v="340"/>
    <n v="0"/>
    <n v="0"/>
    <n v="0"/>
    <n v="0"/>
    <n v="0"/>
    <n v="0"/>
    <n v="0"/>
  </r>
  <r>
    <x v="4"/>
    <x v="35"/>
    <x v="6"/>
    <x v="3"/>
    <n v="0"/>
    <n v="340"/>
    <n v="0"/>
    <n v="0"/>
    <n v="0"/>
    <n v="0"/>
    <n v="0"/>
    <n v="0"/>
    <n v="0"/>
  </r>
  <r>
    <x v="4"/>
    <x v="35"/>
    <x v="6"/>
    <x v="4"/>
    <n v="0.06"/>
    <n v="340"/>
    <n v="0"/>
    <n v="5.2999999999999998E-4"/>
    <n v="0"/>
    <n v="5.6999999999999998E-4"/>
    <n v="1.6000000000000001E-4"/>
    <n v="1.6000000000000001E-3"/>
    <n v="0"/>
  </r>
  <r>
    <x v="4"/>
    <x v="35"/>
    <x v="6"/>
    <x v="5"/>
    <n v="0"/>
    <n v="340"/>
    <n v="0"/>
    <n v="0"/>
    <n v="0"/>
    <n v="0"/>
    <n v="0"/>
    <n v="0"/>
    <n v="0"/>
  </r>
  <r>
    <x v="4"/>
    <x v="35"/>
    <x v="6"/>
    <x v="6"/>
    <n v="0.17"/>
    <n v="340"/>
    <n v="0"/>
    <n v="1.3799999999999999E-3"/>
    <n v="0"/>
    <n v="6.0000000000000002E-5"/>
    <n v="5.6999999999999998E-4"/>
    <n v="4.1700000000000001E-3"/>
    <n v="0"/>
  </r>
  <r>
    <x v="4"/>
    <x v="35"/>
    <x v="6"/>
    <x v="7"/>
    <n v="0"/>
    <n v="340"/>
    <n v="0"/>
    <n v="0"/>
    <n v="0"/>
    <n v="0"/>
    <n v="0"/>
    <n v="0"/>
    <n v="0"/>
  </r>
  <r>
    <x v="4"/>
    <x v="35"/>
    <x v="6"/>
    <x v="8"/>
    <n v="0.06"/>
    <n v="340"/>
    <n v="0"/>
    <n v="5.1000000000000004E-4"/>
    <n v="2.7999999999999998E-4"/>
    <n v="5.0000000000000002E-5"/>
    <n v="6.0000000000000002E-5"/>
    <n v="1.5299999999999999E-3"/>
    <n v="0"/>
  </r>
  <r>
    <x v="4"/>
    <x v="35"/>
    <x v="6"/>
    <x v="9"/>
    <n v="0"/>
    <n v="340"/>
    <n v="0"/>
    <n v="0"/>
    <n v="0"/>
    <n v="0"/>
    <n v="0"/>
    <n v="0"/>
    <n v="0"/>
  </r>
  <r>
    <x v="4"/>
    <x v="35"/>
    <x v="6"/>
    <x v="10"/>
    <n v="0"/>
    <n v="340"/>
    <n v="0"/>
    <n v="0"/>
    <n v="0"/>
    <n v="0"/>
    <n v="0"/>
    <n v="0"/>
    <n v="0"/>
  </r>
  <r>
    <x v="4"/>
    <x v="35"/>
    <x v="7"/>
    <x v="0"/>
    <n v="0"/>
    <n v="340"/>
    <n v="0"/>
    <n v="0"/>
    <n v="0"/>
    <n v="0"/>
    <n v="0"/>
    <n v="0"/>
    <n v="0"/>
  </r>
  <r>
    <x v="4"/>
    <x v="35"/>
    <x v="7"/>
    <x v="1"/>
    <n v="0"/>
    <n v="340"/>
    <n v="0"/>
    <n v="1.0000000000000001E-5"/>
    <n v="0"/>
    <n v="0"/>
    <n v="0"/>
    <n v="2.0000000000000002E-5"/>
    <n v="0"/>
  </r>
  <r>
    <x v="4"/>
    <x v="35"/>
    <x v="7"/>
    <x v="2"/>
    <n v="0"/>
    <n v="340"/>
    <n v="0"/>
    <n v="0"/>
    <n v="0"/>
    <n v="0"/>
    <n v="0"/>
    <n v="0"/>
    <n v="0"/>
  </r>
  <r>
    <x v="4"/>
    <x v="35"/>
    <x v="7"/>
    <x v="3"/>
    <n v="0"/>
    <n v="340"/>
    <n v="0"/>
    <n v="0"/>
    <n v="0"/>
    <n v="0"/>
    <n v="0"/>
    <n v="0"/>
    <n v="0"/>
  </r>
  <r>
    <x v="4"/>
    <x v="35"/>
    <x v="7"/>
    <x v="4"/>
    <n v="0"/>
    <n v="340"/>
    <n v="0"/>
    <n v="0"/>
    <n v="0"/>
    <n v="0"/>
    <n v="0"/>
    <n v="0"/>
    <n v="0"/>
  </r>
  <r>
    <x v="4"/>
    <x v="35"/>
    <x v="7"/>
    <x v="5"/>
    <n v="0"/>
    <n v="340"/>
    <n v="0"/>
    <n v="0"/>
    <n v="0"/>
    <n v="0"/>
    <n v="0"/>
    <n v="0"/>
    <n v="0"/>
  </r>
  <r>
    <x v="4"/>
    <x v="35"/>
    <x v="7"/>
    <x v="6"/>
    <n v="0.01"/>
    <n v="340"/>
    <n v="0"/>
    <n v="6.9999999999999994E-5"/>
    <n v="1.0000000000000001E-5"/>
    <n v="1.0000000000000001E-5"/>
    <n v="6.0000000000000002E-5"/>
    <n v="2.0000000000000001E-4"/>
    <n v="0"/>
  </r>
  <r>
    <x v="4"/>
    <x v="35"/>
    <x v="7"/>
    <x v="7"/>
    <n v="0"/>
    <n v="340"/>
    <n v="0"/>
    <n v="0"/>
    <n v="0"/>
    <n v="0"/>
    <n v="0"/>
    <n v="0"/>
    <n v="0"/>
  </r>
  <r>
    <x v="4"/>
    <x v="35"/>
    <x v="7"/>
    <x v="8"/>
    <n v="0"/>
    <n v="340"/>
    <n v="0"/>
    <n v="0"/>
    <n v="0"/>
    <n v="0"/>
    <n v="0"/>
    <n v="0"/>
    <n v="0"/>
  </r>
  <r>
    <x v="4"/>
    <x v="35"/>
    <x v="7"/>
    <x v="9"/>
    <n v="0"/>
    <n v="340"/>
    <n v="0"/>
    <n v="0"/>
    <n v="0"/>
    <n v="0"/>
    <n v="0"/>
    <n v="0"/>
    <n v="0"/>
  </r>
  <r>
    <x v="4"/>
    <x v="35"/>
    <x v="7"/>
    <x v="10"/>
    <n v="0"/>
    <n v="340"/>
    <n v="0"/>
    <n v="0"/>
    <n v="0"/>
    <n v="0"/>
    <n v="0"/>
    <n v="0"/>
    <n v="0"/>
  </r>
  <r>
    <x v="4"/>
    <x v="35"/>
    <x v="8"/>
    <x v="0"/>
    <n v="0.41"/>
    <n v="340"/>
    <n v="10.199999999999999"/>
    <n v="3.46E-3"/>
    <n v="0"/>
    <n v="2.15E-3"/>
    <n v="1.65E-3"/>
    <n v="1.0489999999999999E-2"/>
    <n v="1.8800000000000001E-2"/>
  </r>
  <r>
    <x v="4"/>
    <x v="35"/>
    <x v="8"/>
    <x v="1"/>
    <n v="2.36"/>
    <n v="340"/>
    <n v="0"/>
    <n v="1.9560000000000001E-2"/>
    <n v="1.6570000000000001E-2"/>
    <n v="4.2000000000000002E-4"/>
    <n v="1.49E-3"/>
    <n v="5.9180000000000003E-2"/>
    <n v="0"/>
  </r>
  <r>
    <x v="4"/>
    <x v="35"/>
    <x v="8"/>
    <x v="2"/>
    <n v="0"/>
    <n v="340"/>
    <n v="0"/>
    <n v="0"/>
    <n v="0"/>
    <n v="0"/>
    <n v="0"/>
    <n v="0"/>
    <n v="0"/>
  </r>
  <r>
    <x v="4"/>
    <x v="35"/>
    <x v="8"/>
    <x v="3"/>
    <n v="0"/>
    <n v="340"/>
    <n v="0"/>
    <n v="0"/>
    <n v="0"/>
    <n v="0"/>
    <n v="0"/>
    <n v="0"/>
    <n v="0"/>
  </r>
  <r>
    <x v="4"/>
    <x v="35"/>
    <x v="8"/>
    <x v="4"/>
    <n v="2.0699999999999998"/>
    <n v="328.57"/>
    <n v="46"/>
    <n v="1.694E-2"/>
    <n v="0"/>
    <n v="2.043E-2"/>
    <n v="4.0200000000000001E-3"/>
    <n v="5.1339999999999997E-2"/>
    <n v="8.4779999999999994E-2"/>
  </r>
  <r>
    <x v="4"/>
    <x v="35"/>
    <x v="8"/>
    <x v="5"/>
    <n v="1.38"/>
    <n v="312"/>
    <n v="31.200009999999999"/>
    <n v="1.0630000000000001E-2"/>
    <n v="0"/>
    <n v="1.5140000000000001E-2"/>
    <n v="1.5900000000000001E-3"/>
    <n v="3.2210000000000003E-2"/>
    <n v="5.7500000000000002E-2"/>
  </r>
  <r>
    <x v="4"/>
    <x v="35"/>
    <x v="8"/>
    <x v="6"/>
    <n v="1.4"/>
    <n v="340"/>
    <n v="23.799990000000001"/>
    <n v="1.149E-2"/>
    <n v="0"/>
    <n v="3.3899999999999998E-3"/>
    <n v="7.8300000000000002E-3"/>
    <n v="3.4799999999999998E-2"/>
    <n v="4.3860000000000003E-2"/>
  </r>
  <r>
    <x v="4"/>
    <x v="35"/>
    <x v="8"/>
    <x v="7"/>
    <n v="0"/>
    <n v="340"/>
    <n v="0"/>
    <n v="0"/>
    <n v="0"/>
    <n v="0"/>
    <n v="0"/>
    <n v="0"/>
    <n v="0"/>
  </r>
  <r>
    <x v="4"/>
    <x v="35"/>
    <x v="8"/>
    <x v="8"/>
    <n v="0.71"/>
    <n v="340"/>
    <n v="13.600009999999999"/>
    <n v="5.9100000000000003E-3"/>
    <n v="2.0000000000000002E-5"/>
    <n v="2.8900000000000002E-3"/>
    <n v="3.8600000000000001E-3"/>
    <n v="1.7919999999999998E-2"/>
    <n v="2.5059999999999999E-2"/>
  </r>
  <r>
    <x v="4"/>
    <x v="35"/>
    <x v="8"/>
    <x v="9"/>
    <n v="0"/>
    <n v="340"/>
    <n v="0"/>
    <n v="0"/>
    <n v="0"/>
    <n v="0"/>
    <n v="0"/>
    <n v="0"/>
    <n v="0"/>
  </r>
  <r>
    <x v="4"/>
    <x v="35"/>
    <x v="8"/>
    <x v="10"/>
    <n v="1.45"/>
    <n v="340"/>
    <n v="0"/>
    <n v="1.2019999999999999E-2"/>
    <n v="6.3899999999999998E-3"/>
    <n v="1.8000000000000001E-4"/>
    <n v="9.5E-4"/>
    <n v="3.635E-2"/>
    <n v="0"/>
  </r>
  <r>
    <x v="4"/>
    <x v="36"/>
    <x v="0"/>
    <x v="0"/>
    <n v="0"/>
    <n v="340"/>
    <n v="0"/>
    <n v="0"/>
    <n v="0"/>
    <n v="0"/>
    <n v="0"/>
    <n v="0"/>
    <n v="0"/>
  </r>
  <r>
    <x v="4"/>
    <x v="36"/>
    <x v="0"/>
    <x v="1"/>
    <n v="13.69"/>
    <n v="340"/>
    <n v="0"/>
    <n v="0.11354"/>
    <n v="5.636E-2"/>
    <n v="8.3899999999999999E-3"/>
    <n v="1.3849999999999999E-2"/>
    <n v="0.34305999999999998"/>
    <n v="0"/>
  </r>
  <r>
    <x v="4"/>
    <x v="36"/>
    <x v="0"/>
    <x v="2"/>
    <n v="0"/>
    <n v="340"/>
    <n v="0"/>
    <n v="0"/>
    <n v="0"/>
    <n v="0"/>
    <n v="0"/>
    <n v="0"/>
    <n v="0"/>
  </r>
  <r>
    <x v="4"/>
    <x v="36"/>
    <x v="0"/>
    <x v="3"/>
    <n v="0"/>
    <n v="340"/>
    <n v="0"/>
    <n v="0"/>
    <n v="0"/>
    <n v="0"/>
    <n v="0"/>
    <n v="0"/>
    <n v="0"/>
  </r>
  <r>
    <x v="4"/>
    <x v="36"/>
    <x v="0"/>
    <x v="4"/>
    <n v="11.33"/>
    <n v="340"/>
    <n v="0"/>
    <n v="9.3149999999999997E-2"/>
    <n v="0"/>
    <n v="1.9189999999999999E-2"/>
    <n v="6.3619999999999996E-2"/>
    <n v="0.28101999999999999"/>
    <n v="0"/>
  </r>
  <r>
    <x v="4"/>
    <x v="36"/>
    <x v="0"/>
    <x v="5"/>
    <n v="0"/>
    <n v="340"/>
    <n v="0"/>
    <n v="0"/>
    <n v="0"/>
    <n v="0"/>
    <n v="0"/>
    <n v="0"/>
    <n v="0"/>
  </r>
  <r>
    <x v="4"/>
    <x v="36"/>
    <x v="0"/>
    <x v="6"/>
    <n v="0"/>
    <n v="340"/>
    <n v="0"/>
    <n v="0"/>
    <n v="0"/>
    <n v="0"/>
    <n v="0"/>
    <n v="0"/>
    <n v="0"/>
  </r>
  <r>
    <x v="4"/>
    <x v="36"/>
    <x v="0"/>
    <x v="7"/>
    <n v="0"/>
    <n v="340"/>
    <n v="0"/>
    <n v="0"/>
    <n v="0"/>
    <n v="0"/>
    <n v="0"/>
    <n v="0"/>
    <n v="0"/>
  </r>
  <r>
    <x v="4"/>
    <x v="36"/>
    <x v="0"/>
    <x v="8"/>
    <n v="0"/>
    <n v="340"/>
    <n v="0"/>
    <n v="0"/>
    <n v="0"/>
    <n v="0"/>
    <n v="0"/>
    <n v="0"/>
    <n v="0"/>
  </r>
  <r>
    <x v="4"/>
    <x v="36"/>
    <x v="0"/>
    <x v="9"/>
    <n v="0"/>
    <n v="340"/>
    <n v="0"/>
    <n v="0"/>
    <n v="0"/>
    <n v="0"/>
    <n v="0"/>
    <n v="0"/>
    <n v="0"/>
  </r>
  <r>
    <x v="4"/>
    <x v="36"/>
    <x v="0"/>
    <x v="10"/>
    <n v="9.11"/>
    <n v="340"/>
    <n v="0"/>
    <n v="7.4319999999999997E-2"/>
    <n v="4.4310000000000002E-2"/>
    <n v="6.0999999999999997E-4"/>
    <n v="1.289E-2"/>
    <n v="0.22367000000000001"/>
    <n v="0"/>
  </r>
  <r>
    <x v="4"/>
    <x v="36"/>
    <x v="1"/>
    <x v="0"/>
    <n v="0.52"/>
    <n v="340"/>
    <n v="13.600009999999999"/>
    <n v="4.3899999999999998E-3"/>
    <n v="0"/>
    <n v="2.9999999999999997E-4"/>
    <n v="5.8500000000000002E-3"/>
    <n v="1.3299999999999999E-2"/>
    <n v="2.5059999999999999E-2"/>
  </r>
  <r>
    <x v="4"/>
    <x v="36"/>
    <x v="1"/>
    <x v="1"/>
    <n v="6.69"/>
    <n v="338"/>
    <n v="64.219970000000004"/>
    <n v="5.527E-2"/>
    <n v="1.525E-2"/>
    <n v="8.3899999999999999E-3"/>
    <n v="4.9910000000000003E-2"/>
    <n v="0.16703999999999999"/>
    <n v="0.11836000000000001"/>
  </r>
  <r>
    <x v="4"/>
    <x v="36"/>
    <x v="1"/>
    <x v="2"/>
    <n v="1.7"/>
    <n v="300"/>
    <n v="36"/>
    <n v="1.2659999999999999E-2"/>
    <n v="0"/>
    <n v="7.6999999999999996E-4"/>
    <n v="1.098E-2"/>
    <n v="3.8359999999999998E-2"/>
    <n v="6.6350000000000006E-2"/>
  </r>
  <r>
    <x v="4"/>
    <x v="36"/>
    <x v="1"/>
    <x v="3"/>
    <n v="0"/>
    <n v="340"/>
    <n v="0"/>
    <n v="0"/>
    <n v="0"/>
    <n v="0"/>
    <n v="0"/>
    <n v="0"/>
    <n v="0"/>
  </r>
  <r>
    <x v="4"/>
    <x v="36"/>
    <x v="1"/>
    <x v="4"/>
    <n v="4.84"/>
    <n v="328.89"/>
    <n v="59.199950000000001"/>
    <n v="3.9890000000000002E-2"/>
    <n v="3.2000000000000003E-4"/>
    <n v="4.2869999999999998E-2"/>
    <n v="1.966E-2"/>
    <n v="0.12074"/>
    <n v="0.10911"/>
  </r>
  <r>
    <x v="4"/>
    <x v="36"/>
    <x v="1"/>
    <x v="5"/>
    <n v="20.71"/>
    <n v="340"/>
    <n v="54.399900000000002"/>
    <n v="0.17279"/>
    <n v="6.0589999999999998E-2"/>
    <n v="0.10052999999999999"/>
    <n v="3.3989999999999999E-2"/>
    <n v="0.52202000000000004"/>
    <n v="0.10026"/>
  </r>
  <r>
    <x v="4"/>
    <x v="36"/>
    <x v="1"/>
    <x v="6"/>
    <n v="5.42"/>
    <n v="340"/>
    <n v="129.19995"/>
    <n v="4.5650000000000003E-2"/>
    <n v="0"/>
    <n v="1.8120000000000001E-2"/>
    <n v="4.2849999999999999E-2"/>
    <n v="0.13833000000000001"/>
    <n v="0.23812"/>
  </r>
  <r>
    <x v="4"/>
    <x v="36"/>
    <x v="1"/>
    <x v="7"/>
    <n v="0"/>
    <n v="340"/>
    <n v="0"/>
    <n v="0"/>
    <n v="0"/>
    <n v="0"/>
    <n v="0"/>
    <n v="0"/>
    <n v="0"/>
  </r>
  <r>
    <x v="4"/>
    <x v="36"/>
    <x v="1"/>
    <x v="8"/>
    <n v="16.05"/>
    <n v="306.67"/>
    <n v="202.3999"/>
    <n v="0.12753"/>
    <n v="2.913E-2"/>
    <n v="6.8169999999999994E-2"/>
    <n v="4.9869999999999998E-2"/>
    <n v="0.38623000000000002"/>
    <n v="0.37302000000000002"/>
  </r>
  <r>
    <x v="4"/>
    <x v="36"/>
    <x v="1"/>
    <x v="9"/>
    <n v="0.11"/>
    <n v="300"/>
    <n v="3"/>
    <n v="8.1999999999999998E-4"/>
    <n v="1.2E-4"/>
    <n v="2.0000000000000002E-5"/>
    <n v="1.01E-3"/>
    <n v="2.48E-3"/>
    <n v="5.5300000000000002E-3"/>
  </r>
  <r>
    <x v="4"/>
    <x v="36"/>
    <x v="1"/>
    <x v="10"/>
    <n v="1.04"/>
    <n v="340"/>
    <n v="6.7999900000000002"/>
    <n v="8.6700000000000006E-3"/>
    <n v="3.62E-3"/>
    <n v="4.4000000000000002E-4"/>
    <n v="3.5799999999999998E-3"/>
    <n v="2.6210000000000001E-2"/>
    <n v="1.2529999999999999E-2"/>
  </r>
  <r>
    <x v="4"/>
    <x v="36"/>
    <x v="2"/>
    <x v="0"/>
    <n v="0"/>
    <n v="340"/>
    <n v="0"/>
    <n v="0"/>
    <n v="0"/>
    <n v="0"/>
    <n v="0"/>
    <n v="0"/>
    <n v="0"/>
  </r>
  <r>
    <x v="4"/>
    <x v="36"/>
    <x v="2"/>
    <x v="1"/>
    <n v="0.89"/>
    <n v="330"/>
    <n v="9.8999900000000007"/>
    <n v="7.1900000000000002E-3"/>
    <n v="1.3600000000000001E-3"/>
    <n v="1.34E-3"/>
    <n v="7.7200000000000003E-3"/>
    <n v="2.1690000000000001E-2"/>
    <n v="1.8249999999999999E-2"/>
  </r>
  <r>
    <x v="4"/>
    <x v="36"/>
    <x v="2"/>
    <x v="2"/>
    <n v="0"/>
    <n v="340"/>
    <n v="0"/>
    <n v="0"/>
    <n v="0"/>
    <n v="0"/>
    <n v="0"/>
    <n v="0"/>
    <n v="0"/>
  </r>
  <r>
    <x v="4"/>
    <x v="36"/>
    <x v="2"/>
    <x v="3"/>
    <n v="0"/>
    <n v="340"/>
    <n v="0"/>
    <n v="0"/>
    <n v="0"/>
    <n v="0"/>
    <n v="0"/>
    <n v="0"/>
    <n v="0"/>
  </r>
  <r>
    <x v="4"/>
    <x v="36"/>
    <x v="2"/>
    <x v="4"/>
    <n v="0.05"/>
    <n v="340"/>
    <n v="0"/>
    <n v="4.2999999999999999E-4"/>
    <n v="0"/>
    <n v="6.8000000000000005E-4"/>
    <n v="0"/>
    <n v="1.2999999999999999E-3"/>
    <n v="0"/>
  </r>
  <r>
    <x v="4"/>
    <x v="36"/>
    <x v="2"/>
    <x v="5"/>
    <n v="0"/>
    <n v="340"/>
    <n v="0"/>
    <n v="0"/>
    <n v="0"/>
    <n v="0"/>
    <n v="0"/>
    <n v="0"/>
    <n v="0"/>
  </r>
  <r>
    <x v="4"/>
    <x v="36"/>
    <x v="2"/>
    <x v="6"/>
    <n v="0.05"/>
    <n v="340"/>
    <n v="0"/>
    <n v="3.8999999999999999E-4"/>
    <n v="4.0000000000000003E-5"/>
    <n v="2.0000000000000002E-5"/>
    <n v="2.7E-4"/>
    <n v="1.1800000000000001E-3"/>
    <n v="0"/>
  </r>
  <r>
    <x v="4"/>
    <x v="36"/>
    <x v="2"/>
    <x v="7"/>
    <n v="0"/>
    <n v="340"/>
    <n v="0"/>
    <n v="0"/>
    <n v="0"/>
    <n v="0"/>
    <n v="0"/>
    <n v="0"/>
    <n v="0"/>
  </r>
  <r>
    <x v="4"/>
    <x v="36"/>
    <x v="2"/>
    <x v="8"/>
    <n v="0.12"/>
    <n v="340"/>
    <n v="3.4"/>
    <n v="1.01E-3"/>
    <n v="0"/>
    <n v="1.3999999999999999E-4"/>
    <n v="1.34E-3"/>
    <n v="3.0699999999999998E-3"/>
    <n v="6.2700000000000004E-3"/>
  </r>
  <r>
    <x v="4"/>
    <x v="36"/>
    <x v="2"/>
    <x v="9"/>
    <n v="0"/>
    <n v="340"/>
    <n v="0"/>
    <n v="0"/>
    <n v="0"/>
    <n v="0"/>
    <n v="0"/>
    <n v="0"/>
    <n v="0"/>
  </r>
  <r>
    <x v="4"/>
    <x v="36"/>
    <x v="2"/>
    <x v="10"/>
    <n v="0.88"/>
    <n v="340"/>
    <n v="0"/>
    <n v="7.2899999999999996E-3"/>
    <n v="3.6600000000000001E-3"/>
    <n v="2.0000000000000001E-4"/>
    <n v="1.6999999999999999E-3"/>
    <n v="2.205E-2"/>
    <n v="0"/>
  </r>
  <r>
    <x v="4"/>
    <x v="36"/>
    <x v="3"/>
    <x v="0"/>
    <n v="0"/>
    <n v="340"/>
    <n v="0"/>
    <n v="0"/>
    <n v="0"/>
    <n v="0"/>
    <n v="0"/>
    <n v="0"/>
    <n v="0"/>
  </r>
  <r>
    <x v="4"/>
    <x v="36"/>
    <x v="3"/>
    <x v="1"/>
    <n v="3.48"/>
    <n v="340"/>
    <n v="0"/>
    <n v="2.8830000000000001E-2"/>
    <n v="1.481E-2"/>
    <n v="1.17E-3"/>
    <n v="1.068E-2"/>
    <n v="8.7069999999999995E-2"/>
    <n v="0"/>
  </r>
  <r>
    <x v="4"/>
    <x v="36"/>
    <x v="3"/>
    <x v="2"/>
    <n v="0"/>
    <n v="340"/>
    <n v="0"/>
    <n v="0"/>
    <n v="0"/>
    <n v="0"/>
    <n v="0"/>
    <n v="0"/>
    <n v="0"/>
  </r>
  <r>
    <x v="4"/>
    <x v="36"/>
    <x v="3"/>
    <x v="3"/>
    <n v="0"/>
    <n v="340"/>
    <n v="0"/>
    <n v="0"/>
    <n v="0"/>
    <n v="0"/>
    <n v="0"/>
    <n v="0"/>
    <n v="0"/>
  </r>
  <r>
    <x v="4"/>
    <x v="36"/>
    <x v="3"/>
    <x v="4"/>
    <n v="0.17"/>
    <n v="340"/>
    <n v="0"/>
    <n v="1.25E-3"/>
    <n v="-2.0000000000000002E-5"/>
    <n v="8.5999999999999998E-4"/>
    <n v="9.8999999999999999E-4"/>
    <n v="3.6900000000000001E-3"/>
    <n v="0"/>
  </r>
  <r>
    <x v="4"/>
    <x v="36"/>
    <x v="3"/>
    <x v="5"/>
    <n v="0"/>
    <n v="340"/>
    <n v="0"/>
    <n v="0"/>
    <n v="0"/>
    <n v="0"/>
    <n v="0"/>
    <n v="0"/>
    <n v="0"/>
  </r>
  <r>
    <x v="4"/>
    <x v="36"/>
    <x v="3"/>
    <x v="6"/>
    <n v="0.24"/>
    <n v="340"/>
    <n v="0"/>
    <n v="1.9400000000000001E-3"/>
    <n v="4.0000000000000003E-5"/>
    <n v="1.1E-4"/>
    <n v="1.6100000000000001E-3"/>
    <n v="5.8599999999999998E-3"/>
    <n v="0"/>
  </r>
  <r>
    <x v="4"/>
    <x v="36"/>
    <x v="3"/>
    <x v="7"/>
    <n v="0"/>
    <n v="340"/>
    <n v="0"/>
    <n v="0"/>
    <n v="0"/>
    <n v="0"/>
    <n v="0"/>
    <n v="0"/>
    <n v="0"/>
  </r>
  <r>
    <x v="4"/>
    <x v="36"/>
    <x v="3"/>
    <x v="8"/>
    <n v="0.01"/>
    <n v="340"/>
    <n v="0"/>
    <n v="8.0000000000000007E-5"/>
    <n v="6.0000000000000002E-5"/>
    <n v="0"/>
    <n v="1.0000000000000001E-5"/>
    <n v="2.4000000000000001E-4"/>
    <n v="0"/>
  </r>
  <r>
    <x v="4"/>
    <x v="36"/>
    <x v="3"/>
    <x v="9"/>
    <n v="0"/>
    <n v="340"/>
    <n v="0"/>
    <n v="0"/>
    <n v="0"/>
    <n v="0"/>
    <n v="0"/>
    <n v="0"/>
    <n v="0"/>
  </r>
  <r>
    <x v="4"/>
    <x v="36"/>
    <x v="3"/>
    <x v="10"/>
    <n v="0.01"/>
    <n v="340"/>
    <n v="0"/>
    <n v="1E-4"/>
    <n v="8.0000000000000007E-5"/>
    <n v="0"/>
    <n v="1.0000000000000001E-5"/>
    <n v="2.9999999999999997E-4"/>
    <n v="0"/>
  </r>
  <r>
    <x v="4"/>
    <x v="36"/>
    <x v="4"/>
    <x v="0"/>
    <n v="0.43"/>
    <n v="340"/>
    <n v="0"/>
    <n v="3.5799999999999998E-3"/>
    <n v="1.9300000000000001E-3"/>
    <n v="9.0000000000000006E-5"/>
    <n v="8.8999999999999995E-4"/>
    <n v="1.0829999999999999E-2"/>
    <n v="0"/>
  </r>
  <r>
    <x v="4"/>
    <x v="36"/>
    <x v="4"/>
    <x v="1"/>
    <n v="0.18"/>
    <n v="340"/>
    <n v="0"/>
    <n v="1.49E-3"/>
    <n v="7.6000000000000004E-4"/>
    <n v="1E-4"/>
    <n v="1E-4"/>
    <n v="4.4900000000000001E-3"/>
    <n v="0"/>
  </r>
  <r>
    <x v="4"/>
    <x v="36"/>
    <x v="4"/>
    <x v="2"/>
    <n v="0"/>
    <n v="340"/>
    <n v="0"/>
    <n v="0"/>
    <n v="0"/>
    <n v="0"/>
    <n v="0"/>
    <n v="0"/>
    <n v="0"/>
  </r>
  <r>
    <x v="4"/>
    <x v="36"/>
    <x v="4"/>
    <x v="3"/>
    <n v="0"/>
    <n v="340"/>
    <n v="0"/>
    <n v="0"/>
    <n v="0"/>
    <n v="0"/>
    <n v="0"/>
    <n v="0"/>
    <n v="0"/>
  </r>
  <r>
    <x v="4"/>
    <x v="36"/>
    <x v="4"/>
    <x v="4"/>
    <n v="0.05"/>
    <n v="340"/>
    <n v="0"/>
    <n v="4.0000000000000002E-4"/>
    <n v="2.0000000000000002E-5"/>
    <n v="4.8000000000000001E-4"/>
    <n v="6.0000000000000002E-5"/>
    <n v="1.1999999999999999E-3"/>
    <n v="0"/>
  </r>
  <r>
    <x v="4"/>
    <x v="36"/>
    <x v="4"/>
    <x v="5"/>
    <n v="0"/>
    <n v="340"/>
    <n v="0"/>
    <n v="0"/>
    <n v="0"/>
    <n v="0"/>
    <n v="0"/>
    <n v="0"/>
    <n v="0"/>
  </r>
  <r>
    <x v="4"/>
    <x v="36"/>
    <x v="4"/>
    <x v="6"/>
    <n v="17.920000000000002"/>
    <n v="340"/>
    <n v="0"/>
    <n v="0.14953"/>
    <n v="8.0999999999999996E-3"/>
    <n v="1.5299999999999999E-3"/>
    <n v="2.358E-2"/>
    <n v="0.45235999999999998"/>
    <n v="0"/>
  </r>
  <r>
    <x v="4"/>
    <x v="36"/>
    <x v="4"/>
    <x v="7"/>
    <n v="0"/>
    <n v="340"/>
    <n v="0"/>
    <n v="0"/>
    <n v="0"/>
    <n v="0"/>
    <n v="0"/>
    <n v="0"/>
    <n v="0"/>
  </r>
  <r>
    <x v="4"/>
    <x v="36"/>
    <x v="4"/>
    <x v="8"/>
    <n v="0.06"/>
    <n v="340"/>
    <n v="0"/>
    <n v="4.8000000000000001E-4"/>
    <n v="2.5000000000000001E-4"/>
    <n v="6.9999999999999994E-5"/>
    <n v="5.0000000000000002E-5"/>
    <n v="1.4499999999999999E-3"/>
    <n v="0"/>
  </r>
  <r>
    <x v="4"/>
    <x v="36"/>
    <x v="4"/>
    <x v="9"/>
    <n v="0"/>
    <n v="340"/>
    <n v="0"/>
    <n v="0"/>
    <n v="0"/>
    <n v="0"/>
    <n v="0"/>
    <n v="0"/>
    <n v="0"/>
  </r>
  <r>
    <x v="4"/>
    <x v="36"/>
    <x v="4"/>
    <x v="10"/>
    <n v="0.31"/>
    <n v="340"/>
    <n v="0"/>
    <n v="2.5699999999999998E-3"/>
    <n v="1.1100000000000001E-3"/>
    <n v="4.0000000000000003E-5"/>
    <n v="3.1E-4"/>
    <n v="7.77E-3"/>
    <n v="0"/>
  </r>
  <r>
    <x v="4"/>
    <x v="36"/>
    <x v="5"/>
    <x v="0"/>
    <n v="0"/>
    <n v="340"/>
    <n v="0"/>
    <n v="0"/>
    <n v="0"/>
    <n v="0"/>
    <n v="0"/>
    <n v="0"/>
    <n v="0"/>
  </r>
  <r>
    <x v="4"/>
    <x v="36"/>
    <x v="5"/>
    <x v="1"/>
    <n v="0.01"/>
    <n v="340"/>
    <n v="0"/>
    <n v="6.9999999999999994E-5"/>
    <n v="3.0000000000000001E-5"/>
    <n v="0"/>
    <n v="1.0000000000000001E-5"/>
    <n v="2.0000000000000001E-4"/>
    <n v="0"/>
  </r>
  <r>
    <x v="4"/>
    <x v="36"/>
    <x v="5"/>
    <x v="2"/>
    <n v="0"/>
    <n v="340"/>
    <n v="0"/>
    <n v="0"/>
    <n v="0"/>
    <n v="0"/>
    <n v="0"/>
    <n v="0"/>
    <n v="0"/>
  </r>
  <r>
    <x v="4"/>
    <x v="36"/>
    <x v="5"/>
    <x v="3"/>
    <n v="0"/>
    <n v="340"/>
    <n v="0"/>
    <n v="0"/>
    <n v="0"/>
    <n v="0"/>
    <n v="0"/>
    <n v="0"/>
    <n v="0"/>
  </r>
  <r>
    <x v="4"/>
    <x v="36"/>
    <x v="5"/>
    <x v="4"/>
    <n v="0"/>
    <n v="340"/>
    <n v="0"/>
    <n v="0"/>
    <n v="0"/>
    <n v="0"/>
    <n v="0"/>
    <n v="0"/>
    <n v="0"/>
  </r>
  <r>
    <x v="4"/>
    <x v="36"/>
    <x v="5"/>
    <x v="5"/>
    <n v="0"/>
    <n v="340"/>
    <n v="0"/>
    <n v="0"/>
    <n v="0"/>
    <n v="0"/>
    <n v="0"/>
    <n v="0"/>
    <n v="0"/>
  </r>
  <r>
    <x v="4"/>
    <x v="36"/>
    <x v="5"/>
    <x v="6"/>
    <n v="0"/>
    <n v="340"/>
    <n v="0"/>
    <n v="0"/>
    <n v="0"/>
    <n v="0"/>
    <n v="0"/>
    <n v="0"/>
    <n v="0"/>
  </r>
  <r>
    <x v="4"/>
    <x v="36"/>
    <x v="5"/>
    <x v="7"/>
    <n v="0"/>
    <n v="340"/>
    <n v="0"/>
    <n v="0"/>
    <n v="0"/>
    <n v="0"/>
    <n v="0"/>
    <n v="0"/>
    <n v="0"/>
  </r>
  <r>
    <x v="4"/>
    <x v="36"/>
    <x v="5"/>
    <x v="8"/>
    <n v="0"/>
    <n v="340"/>
    <n v="0"/>
    <n v="0"/>
    <n v="0"/>
    <n v="0"/>
    <n v="0"/>
    <n v="0"/>
    <n v="0"/>
  </r>
  <r>
    <x v="4"/>
    <x v="36"/>
    <x v="5"/>
    <x v="9"/>
    <n v="0"/>
    <n v="340"/>
    <n v="0"/>
    <n v="0"/>
    <n v="0"/>
    <n v="0"/>
    <n v="0"/>
    <n v="0"/>
    <n v="0"/>
  </r>
  <r>
    <x v="4"/>
    <x v="36"/>
    <x v="5"/>
    <x v="10"/>
    <n v="0"/>
    <n v="340"/>
    <n v="0"/>
    <n v="0"/>
    <n v="0"/>
    <n v="0"/>
    <n v="0"/>
    <n v="0"/>
    <n v="0"/>
  </r>
  <r>
    <x v="4"/>
    <x v="36"/>
    <x v="6"/>
    <x v="0"/>
    <n v="0"/>
    <n v="340"/>
    <n v="0"/>
    <n v="0"/>
    <n v="0"/>
    <n v="0"/>
    <n v="0"/>
    <n v="0"/>
    <n v="0"/>
  </r>
  <r>
    <x v="4"/>
    <x v="36"/>
    <x v="6"/>
    <x v="1"/>
    <n v="0.02"/>
    <n v="340"/>
    <n v="0"/>
    <n v="1.9000000000000001E-4"/>
    <n v="1.2E-4"/>
    <n v="1.0000000000000001E-5"/>
    <n v="1.0000000000000001E-5"/>
    <n v="5.5999999999999995E-4"/>
    <n v="0"/>
  </r>
  <r>
    <x v="4"/>
    <x v="36"/>
    <x v="6"/>
    <x v="2"/>
    <n v="0"/>
    <n v="340"/>
    <n v="0"/>
    <n v="0"/>
    <n v="0"/>
    <n v="0"/>
    <n v="0"/>
    <n v="0"/>
    <n v="0"/>
  </r>
  <r>
    <x v="4"/>
    <x v="36"/>
    <x v="6"/>
    <x v="3"/>
    <n v="0"/>
    <n v="340"/>
    <n v="0"/>
    <n v="0"/>
    <n v="0"/>
    <n v="0"/>
    <n v="0"/>
    <n v="0"/>
    <n v="0"/>
  </r>
  <r>
    <x v="4"/>
    <x v="36"/>
    <x v="6"/>
    <x v="4"/>
    <n v="0.06"/>
    <n v="340"/>
    <n v="0"/>
    <n v="5.2999999999999998E-4"/>
    <n v="0"/>
    <n v="5.6999999999999998E-4"/>
    <n v="1.6000000000000001E-4"/>
    <n v="1.6000000000000001E-3"/>
    <n v="0"/>
  </r>
  <r>
    <x v="4"/>
    <x v="36"/>
    <x v="6"/>
    <x v="5"/>
    <n v="0"/>
    <n v="340"/>
    <n v="0"/>
    <n v="0"/>
    <n v="0"/>
    <n v="0"/>
    <n v="0"/>
    <n v="0"/>
    <n v="0"/>
  </r>
  <r>
    <x v="4"/>
    <x v="36"/>
    <x v="6"/>
    <x v="6"/>
    <n v="0.17"/>
    <n v="340"/>
    <n v="0"/>
    <n v="1.3799999999999999E-3"/>
    <n v="0"/>
    <n v="6.0000000000000002E-5"/>
    <n v="5.6999999999999998E-4"/>
    <n v="4.1700000000000001E-3"/>
    <n v="0"/>
  </r>
  <r>
    <x v="4"/>
    <x v="36"/>
    <x v="6"/>
    <x v="7"/>
    <n v="0"/>
    <n v="340"/>
    <n v="0"/>
    <n v="0"/>
    <n v="0"/>
    <n v="0"/>
    <n v="0"/>
    <n v="0"/>
    <n v="0"/>
  </r>
  <r>
    <x v="4"/>
    <x v="36"/>
    <x v="6"/>
    <x v="8"/>
    <n v="0.06"/>
    <n v="340"/>
    <n v="0"/>
    <n v="5.1000000000000004E-4"/>
    <n v="2.7999999999999998E-4"/>
    <n v="5.0000000000000002E-5"/>
    <n v="6.0000000000000002E-5"/>
    <n v="1.5299999999999999E-3"/>
    <n v="0"/>
  </r>
  <r>
    <x v="4"/>
    <x v="36"/>
    <x v="6"/>
    <x v="9"/>
    <n v="0"/>
    <n v="340"/>
    <n v="0"/>
    <n v="0"/>
    <n v="0"/>
    <n v="0"/>
    <n v="0"/>
    <n v="0"/>
    <n v="0"/>
  </r>
  <r>
    <x v="4"/>
    <x v="36"/>
    <x v="6"/>
    <x v="10"/>
    <n v="0"/>
    <n v="340"/>
    <n v="0"/>
    <n v="0"/>
    <n v="0"/>
    <n v="0"/>
    <n v="0"/>
    <n v="0"/>
    <n v="0"/>
  </r>
  <r>
    <x v="4"/>
    <x v="36"/>
    <x v="7"/>
    <x v="0"/>
    <n v="0"/>
    <n v="340"/>
    <n v="0"/>
    <n v="0"/>
    <n v="0"/>
    <n v="0"/>
    <n v="0"/>
    <n v="0"/>
    <n v="0"/>
  </r>
  <r>
    <x v="4"/>
    <x v="36"/>
    <x v="7"/>
    <x v="1"/>
    <n v="0"/>
    <n v="340"/>
    <n v="0"/>
    <n v="1.0000000000000001E-5"/>
    <n v="0"/>
    <n v="0"/>
    <n v="0"/>
    <n v="2.0000000000000002E-5"/>
    <n v="0"/>
  </r>
  <r>
    <x v="4"/>
    <x v="36"/>
    <x v="7"/>
    <x v="2"/>
    <n v="0"/>
    <n v="340"/>
    <n v="0"/>
    <n v="0"/>
    <n v="0"/>
    <n v="0"/>
    <n v="0"/>
    <n v="0"/>
    <n v="0"/>
  </r>
  <r>
    <x v="4"/>
    <x v="36"/>
    <x v="7"/>
    <x v="3"/>
    <n v="0"/>
    <n v="340"/>
    <n v="0"/>
    <n v="0"/>
    <n v="0"/>
    <n v="0"/>
    <n v="0"/>
    <n v="0"/>
    <n v="0"/>
  </r>
  <r>
    <x v="4"/>
    <x v="36"/>
    <x v="7"/>
    <x v="4"/>
    <n v="0"/>
    <n v="340"/>
    <n v="0"/>
    <n v="0"/>
    <n v="0"/>
    <n v="0"/>
    <n v="0"/>
    <n v="0"/>
    <n v="0"/>
  </r>
  <r>
    <x v="4"/>
    <x v="36"/>
    <x v="7"/>
    <x v="5"/>
    <n v="0"/>
    <n v="340"/>
    <n v="0"/>
    <n v="0"/>
    <n v="0"/>
    <n v="0"/>
    <n v="0"/>
    <n v="0"/>
    <n v="0"/>
  </r>
  <r>
    <x v="4"/>
    <x v="36"/>
    <x v="7"/>
    <x v="6"/>
    <n v="0.01"/>
    <n v="340"/>
    <n v="0"/>
    <n v="6.9999999999999994E-5"/>
    <n v="1.0000000000000001E-5"/>
    <n v="1.0000000000000001E-5"/>
    <n v="6.0000000000000002E-5"/>
    <n v="2.0000000000000001E-4"/>
    <n v="0"/>
  </r>
  <r>
    <x v="4"/>
    <x v="36"/>
    <x v="7"/>
    <x v="7"/>
    <n v="0"/>
    <n v="340"/>
    <n v="0"/>
    <n v="0"/>
    <n v="0"/>
    <n v="0"/>
    <n v="0"/>
    <n v="0"/>
    <n v="0"/>
  </r>
  <r>
    <x v="4"/>
    <x v="36"/>
    <x v="7"/>
    <x v="8"/>
    <n v="0"/>
    <n v="340"/>
    <n v="0"/>
    <n v="0"/>
    <n v="0"/>
    <n v="0"/>
    <n v="0"/>
    <n v="0"/>
    <n v="0"/>
  </r>
  <r>
    <x v="4"/>
    <x v="36"/>
    <x v="7"/>
    <x v="9"/>
    <n v="0"/>
    <n v="340"/>
    <n v="0"/>
    <n v="0"/>
    <n v="0"/>
    <n v="0"/>
    <n v="0"/>
    <n v="0"/>
    <n v="0"/>
  </r>
  <r>
    <x v="4"/>
    <x v="36"/>
    <x v="7"/>
    <x v="10"/>
    <n v="0"/>
    <n v="340"/>
    <n v="0"/>
    <n v="0"/>
    <n v="0"/>
    <n v="0"/>
    <n v="0"/>
    <n v="0"/>
    <n v="0"/>
  </r>
  <r>
    <x v="4"/>
    <x v="36"/>
    <x v="8"/>
    <x v="0"/>
    <n v="0.44"/>
    <n v="340"/>
    <n v="10.199999999999999"/>
    <n v="3.7100000000000002E-3"/>
    <n v="0"/>
    <n v="2.31E-3"/>
    <n v="1.7700000000000001E-3"/>
    <n v="1.125E-2"/>
    <n v="1.8800000000000001E-2"/>
  </r>
  <r>
    <x v="4"/>
    <x v="36"/>
    <x v="8"/>
    <x v="1"/>
    <n v="2.36"/>
    <n v="340"/>
    <n v="0"/>
    <n v="1.9560000000000001E-2"/>
    <n v="1.6570000000000001E-2"/>
    <n v="4.2000000000000002E-4"/>
    <n v="1.49E-3"/>
    <n v="5.9180000000000003E-2"/>
    <n v="0"/>
  </r>
  <r>
    <x v="4"/>
    <x v="36"/>
    <x v="8"/>
    <x v="2"/>
    <n v="0"/>
    <n v="340"/>
    <n v="0"/>
    <n v="0"/>
    <n v="0"/>
    <n v="0"/>
    <n v="0"/>
    <n v="0"/>
    <n v="0"/>
  </r>
  <r>
    <x v="4"/>
    <x v="36"/>
    <x v="8"/>
    <x v="3"/>
    <n v="0"/>
    <n v="340"/>
    <n v="0"/>
    <n v="0"/>
    <n v="0"/>
    <n v="0"/>
    <n v="0"/>
    <n v="0"/>
    <n v="0"/>
  </r>
  <r>
    <x v="4"/>
    <x v="36"/>
    <x v="8"/>
    <x v="4"/>
    <n v="2.21"/>
    <n v="328.57"/>
    <n v="46"/>
    <n v="1.8089999999999998E-2"/>
    <n v="0"/>
    <n v="2.18E-2"/>
    <n v="4.28E-3"/>
    <n v="5.4800000000000001E-2"/>
    <n v="8.4779999999999994E-2"/>
  </r>
  <r>
    <x v="4"/>
    <x v="36"/>
    <x v="8"/>
    <x v="5"/>
    <n v="1.48"/>
    <n v="312"/>
    <n v="31.200009999999999"/>
    <n v="1.14E-2"/>
    <n v="0"/>
    <n v="1.6240000000000001E-2"/>
    <n v="1.6999999999999999E-3"/>
    <n v="3.4549999999999997E-2"/>
    <n v="5.7500000000000002E-2"/>
  </r>
  <r>
    <x v="4"/>
    <x v="36"/>
    <x v="8"/>
    <x v="6"/>
    <n v="1.47"/>
    <n v="340"/>
    <n v="23.799990000000001"/>
    <n v="1.208E-2"/>
    <n v="0"/>
    <n v="3.62E-3"/>
    <n v="8.3199999999999993E-3"/>
    <n v="3.6589999999999998E-2"/>
    <n v="4.3860000000000003E-2"/>
  </r>
  <r>
    <x v="4"/>
    <x v="36"/>
    <x v="8"/>
    <x v="7"/>
    <n v="0"/>
    <n v="340"/>
    <n v="0"/>
    <n v="0"/>
    <n v="0"/>
    <n v="0"/>
    <n v="0"/>
    <n v="0"/>
    <n v="0"/>
  </r>
  <r>
    <x v="4"/>
    <x v="36"/>
    <x v="8"/>
    <x v="8"/>
    <n v="0.75"/>
    <n v="340"/>
    <n v="13.600009999999999"/>
    <n v="6.2500000000000003E-3"/>
    <n v="2.0000000000000002E-5"/>
    <n v="3.0899999999999999E-3"/>
    <n v="4.1099999999999999E-3"/>
    <n v="1.8939999999999999E-2"/>
    <n v="2.5059999999999999E-2"/>
  </r>
  <r>
    <x v="4"/>
    <x v="36"/>
    <x v="8"/>
    <x v="9"/>
    <n v="0"/>
    <n v="340"/>
    <n v="0"/>
    <n v="0"/>
    <n v="0"/>
    <n v="0"/>
    <n v="0"/>
    <n v="0"/>
    <n v="0"/>
  </r>
  <r>
    <x v="4"/>
    <x v="36"/>
    <x v="8"/>
    <x v="10"/>
    <n v="1.45"/>
    <n v="340"/>
    <n v="0"/>
    <n v="1.2019999999999999E-2"/>
    <n v="6.3899999999999998E-3"/>
    <n v="1.8000000000000001E-4"/>
    <n v="9.5E-4"/>
    <n v="3.635E-2"/>
    <n v="0"/>
  </r>
  <r>
    <x v="4"/>
    <x v="37"/>
    <x v="0"/>
    <x v="0"/>
    <n v="0"/>
    <n v="340"/>
    <n v="0"/>
    <n v="0"/>
    <n v="0"/>
    <n v="0"/>
    <n v="0"/>
    <n v="0"/>
    <n v="0"/>
  </r>
  <r>
    <x v="4"/>
    <x v="37"/>
    <x v="0"/>
    <x v="1"/>
    <n v="13.69"/>
    <n v="340"/>
    <n v="0"/>
    <n v="0.11354"/>
    <n v="5.636E-2"/>
    <n v="8.3899999999999999E-3"/>
    <n v="1.3849999999999999E-2"/>
    <n v="0.34305999999999998"/>
    <n v="0"/>
  </r>
  <r>
    <x v="4"/>
    <x v="37"/>
    <x v="0"/>
    <x v="2"/>
    <n v="0"/>
    <n v="340"/>
    <n v="0"/>
    <n v="0"/>
    <n v="0"/>
    <n v="0"/>
    <n v="0"/>
    <n v="0"/>
    <n v="0"/>
  </r>
  <r>
    <x v="4"/>
    <x v="37"/>
    <x v="0"/>
    <x v="3"/>
    <n v="0"/>
    <n v="340"/>
    <n v="0"/>
    <n v="0"/>
    <n v="0"/>
    <n v="0"/>
    <n v="0"/>
    <n v="0"/>
    <n v="0"/>
  </r>
  <r>
    <x v="4"/>
    <x v="37"/>
    <x v="0"/>
    <x v="4"/>
    <n v="11.33"/>
    <n v="340"/>
    <n v="0"/>
    <n v="9.3149999999999997E-2"/>
    <n v="0"/>
    <n v="1.9189999999999999E-2"/>
    <n v="6.3619999999999996E-2"/>
    <n v="0.28101999999999999"/>
    <n v="0"/>
  </r>
  <r>
    <x v="4"/>
    <x v="37"/>
    <x v="0"/>
    <x v="5"/>
    <n v="0"/>
    <n v="340"/>
    <n v="0"/>
    <n v="0"/>
    <n v="0"/>
    <n v="0"/>
    <n v="0"/>
    <n v="0"/>
    <n v="0"/>
  </r>
  <r>
    <x v="4"/>
    <x v="37"/>
    <x v="0"/>
    <x v="6"/>
    <n v="0"/>
    <n v="340"/>
    <n v="0"/>
    <n v="0"/>
    <n v="0"/>
    <n v="0"/>
    <n v="0"/>
    <n v="0"/>
    <n v="0"/>
  </r>
  <r>
    <x v="4"/>
    <x v="37"/>
    <x v="0"/>
    <x v="7"/>
    <n v="0"/>
    <n v="340"/>
    <n v="0"/>
    <n v="0"/>
    <n v="0"/>
    <n v="0"/>
    <n v="0"/>
    <n v="0"/>
    <n v="0"/>
  </r>
  <r>
    <x v="4"/>
    <x v="37"/>
    <x v="0"/>
    <x v="8"/>
    <n v="0"/>
    <n v="340"/>
    <n v="0"/>
    <n v="0"/>
    <n v="0"/>
    <n v="0"/>
    <n v="0"/>
    <n v="0"/>
    <n v="0"/>
  </r>
  <r>
    <x v="4"/>
    <x v="37"/>
    <x v="0"/>
    <x v="9"/>
    <n v="0"/>
    <n v="340"/>
    <n v="0"/>
    <n v="0"/>
    <n v="0"/>
    <n v="0"/>
    <n v="0"/>
    <n v="0"/>
    <n v="0"/>
  </r>
  <r>
    <x v="4"/>
    <x v="37"/>
    <x v="0"/>
    <x v="10"/>
    <n v="9.11"/>
    <n v="340"/>
    <n v="0"/>
    <n v="7.4319999999999997E-2"/>
    <n v="4.4310000000000002E-2"/>
    <n v="6.0999999999999997E-4"/>
    <n v="1.289E-2"/>
    <n v="0.22367000000000001"/>
    <n v="0"/>
  </r>
  <r>
    <x v="4"/>
    <x v="37"/>
    <x v="1"/>
    <x v="0"/>
    <n v="0.56000000000000005"/>
    <n v="340"/>
    <n v="13.600009999999999"/>
    <n v="4.7299999999999998E-3"/>
    <n v="0"/>
    <n v="3.2000000000000003E-4"/>
    <n v="6.3E-3"/>
    <n v="1.4319999999999999E-2"/>
    <n v="2.5059999999999999E-2"/>
  </r>
  <r>
    <x v="4"/>
    <x v="37"/>
    <x v="1"/>
    <x v="1"/>
    <n v="6.88"/>
    <n v="338"/>
    <n v="64.219970000000004"/>
    <n v="5.6860000000000001E-2"/>
    <n v="1.525E-2"/>
    <n v="8.7500000000000008E-3"/>
    <n v="5.2040000000000003E-2"/>
    <n v="0.17186999999999999"/>
    <n v="0.11836000000000001"/>
  </r>
  <r>
    <x v="4"/>
    <x v="37"/>
    <x v="1"/>
    <x v="2"/>
    <n v="1.81"/>
    <n v="300"/>
    <n v="33"/>
    <n v="1.3480000000000001E-2"/>
    <n v="0"/>
    <n v="8.1999999999999998E-4"/>
    <n v="1.1690000000000001E-2"/>
    <n v="4.0840000000000001E-2"/>
    <n v="6.0819999999999999E-2"/>
  </r>
  <r>
    <x v="4"/>
    <x v="37"/>
    <x v="1"/>
    <x v="3"/>
    <n v="0"/>
    <n v="340"/>
    <n v="0"/>
    <n v="0"/>
    <n v="0"/>
    <n v="0"/>
    <n v="0"/>
    <n v="0"/>
    <n v="0"/>
  </r>
  <r>
    <x v="4"/>
    <x v="37"/>
    <x v="1"/>
    <x v="4"/>
    <n v="5.0199999999999996"/>
    <n v="328.89"/>
    <n v="59.199950000000001"/>
    <n v="4.1360000000000001E-2"/>
    <n v="3.2000000000000003E-4"/>
    <n v="4.4179999999999997E-2"/>
    <n v="2.0650000000000002E-2"/>
    <n v="0.12519"/>
    <n v="0.10911"/>
  </r>
  <r>
    <x v="4"/>
    <x v="37"/>
    <x v="1"/>
    <x v="5"/>
    <n v="20.86"/>
    <n v="340"/>
    <n v="51"/>
    <n v="0.17405999999999999"/>
    <n v="6.0589999999999998E-2"/>
    <n v="0.10191"/>
    <n v="3.4439999999999998E-2"/>
    <n v="0.52585000000000004"/>
    <n v="9.3990000000000004E-2"/>
  </r>
  <r>
    <x v="4"/>
    <x v="37"/>
    <x v="1"/>
    <x v="6"/>
    <n v="5.77"/>
    <n v="340"/>
    <n v="119"/>
    <n v="4.8599999999999997E-2"/>
    <n v="0"/>
    <n v="1.9279999999999999E-2"/>
    <n v="4.5629999999999997E-2"/>
    <n v="0.14727999999999999"/>
    <n v="0.21931999999999999"/>
  </r>
  <r>
    <x v="4"/>
    <x v="37"/>
    <x v="1"/>
    <x v="7"/>
    <n v="0"/>
    <n v="340"/>
    <n v="0"/>
    <n v="0"/>
    <n v="0"/>
    <n v="0"/>
    <n v="0"/>
    <n v="0"/>
    <n v="0"/>
  </r>
  <r>
    <x v="4"/>
    <x v="37"/>
    <x v="1"/>
    <x v="8"/>
    <n v="16.66"/>
    <n v="307.20999999999998"/>
    <n v="187.3999"/>
    <n v="0.13217999999999999"/>
    <n v="2.9159999999999998E-2"/>
    <n v="7.1169999999999997E-2"/>
    <n v="5.2269999999999997E-2"/>
    <n v="0.40032000000000001"/>
    <n v="0.34538000000000002"/>
  </r>
  <r>
    <x v="4"/>
    <x v="37"/>
    <x v="1"/>
    <x v="9"/>
    <n v="0.12"/>
    <n v="300"/>
    <n v="3"/>
    <n v="8.8999999999999995E-4"/>
    <n v="1.2999999999999999E-4"/>
    <n v="2.0000000000000002E-5"/>
    <n v="1.1000000000000001E-3"/>
    <n v="2.7100000000000002E-3"/>
    <n v="5.5300000000000002E-3"/>
  </r>
  <r>
    <x v="4"/>
    <x v="37"/>
    <x v="1"/>
    <x v="10"/>
    <n v="1.05"/>
    <n v="340"/>
    <n v="3.3999899999999998"/>
    <n v="8.7500000000000008E-3"/>
    <n v="3.62E-3"/>
    <n v="4.4999999999999999E-4"/>
    <n v="3.6600000000000001E-3"/>
    <n v="2.6460000000000001E-2"/>
    <n v="6.2700000000000004E-3"/>
  </r>
  <r>
    <x v="4"/>
    <x v="37"/>
    <x v="2"/>
    <x v="0"/>
    <n v="0"/>
    <n v="340"/>
    <n v="0"/>
    <n v="0"/>
    <n v="0"/>
    <n v="0"/>
    <n v="0"/>
    <n v="0"/>
    <n v="0"/>
  </r>
  <r>
    <x v="4"/>
    <x v="37"/>
    <x v="2"/>
    <x v="1"/>
    <n v="0.92"/>
    <n v="330"/>
    <n v="9.8999900000000007"/>
    <n v="7.43E-3"/>
    <n v="1.3600000000000001E-3"/>
    <n v="1.4E-3"/>
    <n v="8.0499999999999999E-3"/>
    <n v="2.2429999999999999E-2"/>
    <n v="1.8249999999999999E-2"/>
  </r>
  <r>
    <x v="4"/>
    <x v="37"/>
    <x v="2"/>
    <x v="2"/>
    <n v="0"/>
    <n v="340"/>
    <n v="0"/>
    <n v="0"/>
    <n v="0"/>
    <n v="0"/>
    <n v="0"/>
    <n v="0"/>
    <n v="0"/>
  </r>
  <r>
    <x v="4"/>
    <x v="37"/>
    <x v="2"/>
    <x v="3"/>
    <n v="0"/>
    <n v="340"/>
    <n v="0"/>
    <n v="0"/>
    <n v="0"/>
    <n v="0"/>
    <n v="0"/>
    <n v="0"/>
    <n v="0"/>
  </r>
  <r>
    <x v="4"/>
    <x v="37"/>
    <x v="2"/>
    <x v="4"/>
    <n v="0.05"/>
    <n v="340"/>
    <n v="0"/>
    <n v="4.2999999999999999E-4"/>
    <n v="0"/>
    <n v="6.8000000000000005E-4"/>
    <n v="0"/>
    <n v="1.2999999999999999E-3"/>
    <n v="0"/>
  </r>
  <r>
    <x v="4"/>
    <x v="37"/>
    <x v="2"/>
    <x v="5"/>
    <n v="0"/>
    <n v="340"/>
    <n v="0"/>
    <n v="0"/>
    <n v="0"/>
    <n v="0"/>
    <n v="0"/>
    <n v="0"/>
    <n v="0"/>
  </r>
  <r>
    <x v="4"/>
    <x v="37"/>
    <x v="2"/>
    <x v="6"/>
    <n v="0.05"/>
    <n v="340"/>
    <n v="0"/>
    <n v="3.8999999999999999E-4"/>
    <n v="4.0000000000000003E-5"/>
    <n v="2.0000000000000002E-5"/>
    <n v="2.7E-4"/>
    <n v="1.1800000000000001E-3"/>
    <n v="0"/>
  </r>
  <r>
    <x v="4"/>
    <x v="37"/>
    <x v="2"/>
    <x v="7"/>
    <n v="0"/>
    <n v="340"/>
    <n v="0"/>
    <n v="0"/>
    <n v="0"/>
    <n v="0"/>
    <n v="0"/>
    <n v="0"/>
    <n v="0"/>
  </r>
  <r>
    <x v="4"/>
    <x v="37"/>
    <x v="2"/>
    <x v="8"/>
    <n v="0.12"/>
    <n v="340"/>
    <n v="0"/>
    <n v="1.01E-3"/>
    <n v="0"/>
    <n v="1.3999999999999999E-4"/>
    <n v="1.34E-3"/>
    <n v="3.0699999999999998E-3"/>
    <n v="0"/>
  </r>
  <r>
    <x v="4"/>
    <x v="37"/>
    <x v="2"/>
    <x v="9"/>
    <n v="0"/>
    <n v="340"/>
    <n v="0"/>
    <n v="0"/>
    <n v="0"/>
    <n v="0"/>
    <n v="0"/>
    <n v="0"/>
    <n v="0"/>
  </r>
  <r>
    <x v="4"/>
    <x v="37"/>
    <x v="2"/>
    <x v="10"/>
    <n v="0.88"/>
    <n v="340"/>
    <n v="0"/>
    <n v="7.2899999999999996E-3"/>
    <n v="3.6600000000000001E-3"/>
    <n v="2.0000000000000001E-4"/>
    <n v="1.6999999999999999E-3"/>
    <n v="2.205E-2"/>
    <n v="0"/>
  </r>
  <r>
    <x v="4"/>
    <x v="37"/>
    <x v="3"/>
    <x v="0"/>
    <n v="0"/>
    <n v="340"/>
    <n v="0"/>
    <n v="0"/>
    <n v="0"/>
    <n v="0"/>
    <n v="0"/>
    <n v="0"/>
    <n v="0"/>
  </r>
  <r>
    <x v="4"/>
    <x v="37"/>
    <x v="3"/>
    <x v="1"/>
    <n v="3.48"/>
    <n v="340"/>
    <n v="0"/>
    <n v="2.8830000000000001E-2"/>
    <n v="1.481E-2"/>
    <n v="1.17E-3"/>
    <n v="1.068E-2"/>
    <n v="8.7069999999999995E-2"/>
    <n v="0"/>
  </r>
  <r>
    <x v="4"/>
    <x v="37"/>
    <x v="3"/>
    <x v="2"/>
    <n v="0"/>
    <n v="340"/>
    <n v="0"/>
    <n v="0"/>
    <n v="0"/>
    <n v="0"/>
    <n v="0"/>
    <n v="0"/>
    <n v="0"/>
  </r>
  <r>
    <x v="4"/>
    <x v="37"/>
    <x v="3"/>
    <x v="3"/>
    <n v="0"/>
    <n v="340"/>
    <n v="0"/>
    <n v="0"/>
    <n v="0"/>
    <n v="0"/>
    <n v="0"/>
    <n v="0"/>
    <n v="0"/>
  </r>
  <r>
    <x v="4"/>
    <x v="37"/>
    <x v="3"/>
    <x v="4"/>
    <n v="0.17"/>
    <n v="340"/>
    <n v="0"/>
    <n v="1.25E-3"/>
    <n v="-2.0000000000000002E-5"/>
    <n v="8.5999999999999998E-4"/>
    <n v="9.8999999999999999E-4"/>
    <n v="3.6900000000000001E-3"/>
    <n v="0"/>
  </r>
  <r>
    <x v="4"/>
    <x v="37"/>
    <x v="3"/>
    <x v="5"/>
    <n v="0"/>
    <n v="340"/>
    <n v="0"/>
    <n v="0"/>
    <n v="0"/>
    <n v="0"/>
    <n v="0"/>
    <n v="0"/>
    <n v="0"/>
  </r>
  <r>
    <x v="4"/>
    <x v="37"/>
    <x v="3"/>
    <x v="6"/>
    <n v="0.24"/>
    <n v="340"/>
    <n v="0"/>
    <n v="1.9400000000000001E-3"/>
    <n v="4.0000000000000003E-5"/>
    <n v="1.1E-4"/>
    <n v="1.6100000000000001E-3"/>
    <n v="5.8599999999999998E-3"/>
    <n v="0"/>
  </r>
  <r>
    <x v="4"/>
    <x v="37"/>
    <x v="3"/>
    <x v="7"/>
    <n v="0"/>
    <n v="340"/>
    <n v="0"/>
    <n v="0"/>
    <n v="0"/>
    <n v="0"/>
    <n v="0"/>
    <n v="0"/>
    <n v="0"/>
  </r>
  <r>
    <x v="4"/>
    <x v="37"/>
    <x v="3"/>
    <x v="8"/>
    <n v="0.01"/>
    <n v="340"/>
    <n v="0"/>
    <n v="8.0000000000000007E-5"/>
    <n v="6.0000000000000002E-5"/>
    <n v="0"/>
    <n v="1.0000000000000001E-5"/>
    <n v="2.4000000000000001E-4"/>
    <n v="0"/>
  </r>
  <r>
    <x v="4"/>
    <x v="37"/>
    <x v="3"/>
    <x v="9"/>
    <n v="0"/>
    <n v="340"/>
    <n v="0"/>
    <n v="0"/>
    <n v="0"/>
    <n v="0"/>
    <n v="0"/>
    <n v="0"/>
    <n v="0"/>
  </r>
  <r>
    <x v="4"/>
    <x v="37"/>
    <x v="3"/>
    <x v="10"/>
    <n v="0.01"/>
    <n v="340"/>
    <n v="0"/>
    <n v="1E-4"/>
    <n v="8.0000000000000007E-5"/>
    <n v="0"/>
    <n v="1.0000000000000001E-5"/>
    <n v="2.9999999999999997E-4"/>
    <n v="0"/>
  </r>
  <r>
    <x v="4"/>
    <x v="37"/>
    <x v="4"/>
    <x v="0"/>
    <n v="0.43"/>
    <n v="340"/>
    <n v="0"/>
    <n v="3.5799999999999998E-3"/>
    <n v="1.9300000000000001E-3"/>
    <n v="9.0000000000000006E-5"/>
    <n v="8.8999999999999995E-4"/>
    <n v="1.0829999999999999E-2"/>
    <n v="0"/>
  </r>
  <r>
    <x v="4"/>
    <x v="37"/>
    <x v="4"/>
    <x v="1"/>
    <n v="0.18"/>
    <n v="340"/>
    <n v="0"/>
    <n v="1.49E-3"/>
    <n v="7.6000000000000004E-4"/>
    <n v="1E-4"/>
    <n v="1E-4"/>
    <n v="4.4900000000000001E-3"/>
    <n v="0"/>
  </r>
  <r>
    <x v="4"/>
    <x v="37"/>
    <x v="4"/>
    <x v="2"/>
    <n v="0"/>
    <n v="340"/>
    <n v="0"/>
    <n v="0"/>
    <n v="0"/>
    <n v="0"/>
    <n v="0"/>
    <n v="0"/>
    <n v="0"/>
  </r>
  <r>
    <x v="4"/>
    <x v="37"/>
    <x v="4"/>
    <x v="3"/>
    <n v="0"/>
    <n v="340"/>
    <n v="0"/>
    <n v="0"/>
    <n v="0"/>
    <n v="0"/>
    <n v="0"/>
    <n v="0"/>
    <n v="0"/>
  </r>
  <r>
    <x v="4"/>
    <x v="37"/>
    <x v="4"/>
    <x v="4"/>
    <n v="0.05"/>
    <n v="340"/>
    <n v="0"/>
    <n v="4.0000000000000002E-4"/>
    <n v="2.0000000000000002E-5"/>
    <n v="4.8000000000000001E-4"/>
    <n v="6.0000000000000002E-5"/>
    <n v="1.1999999999999999E-3"/>
    <n v="0"/>
  </r>
  <r>
    <x v="4"/>
    <x v="37"/>
    <x v="4"/>
    <x v="5"/>
    <n v="0"/>
    <n v="340"/>
    <n v="0"/>
    <n v="0"/>
    <n v="0"/>
    <n v="0"/>
    <n v="0"/>
    <n v="0"/>
    <n v="0"/>
  </r>
  <r>
    <x v="4"/>
    <x v="37"/>
    <x v="4"/>
    <x v="6"/>
    <n v="17.920000000000002"/>
    <n v="340"/>
    <n v="0"/>
    <n v="0.14953"/>
    <n v="8.0999999999999996E-3"/>
    <n v="1.5299999999999999E-3"/>
    <n v="2.358E-2"/>
    <n v="0.45235999999999998"/>
    <n v="0"/>
  </r>
  <r>
    <x v="4"/>
    <x v="37"/>
    <x v="4"/>
    <x v="7"/>
    <n v="0"/>
    <n v="340"/>
    <n v="0"/>
    <n v="0"/>
    <n v="0"/>
    <n v="0"/>
    <n v="0"/>
    <n v="0"/>
    <n v="0"/>
  </r>
  <r>
    <x v="4"/>
    <x v="37"/>
    <x v="4"/>
    <x v="8"/>
    <n v="0.06"/>
    <n v="340"/>
    <n v="0"/>
    <n v="4.8000000000000001E-4"/>
    <n v="2.5000000000000001E-4"/>
    <n v="6.9999999999999994E-5"/>
    <n v="5.0000000000000002E-5"/>
    <n v="1.4499999999999999E-3"/>
    <n v="0"/>
  </r>
  <r>
    <x v="4"/>
    <x v="37"/>
    <x v="4"/>
    <x v="9"/>
    <n v="0"/>
    <n v="340"/>
    <n v="0"/>
    <n v="0"/>
    <n v="0"/>
    <n v="0"/>
    <n v="0"/>
    <n v="0"/>
    <n v="0"/>
  </r>
  <r>
    <x v="4"/>
    <x v="37"/>
    <x v="4"/>
    <x v="10"/>
    <n v="0.31"/>
    <n v="340"/>
    <n v="0"/>
    <n v="2.5699999999999998E-3"/>
    <n v="1.1100000000000001E-3"/>
    <n v="4.0000000000000003E-5"/>
    <n v="3.1E-4"/>
    <n v="7.77E-3"/>
    <n v="0"/>
  </r>
  <r>
    <x v="4"/>
    <x v="37"/>
    <x v="5"/>
    <x v="0"/>
    <n v="0"/>
    <n v="340"/>
    <n v="0"/>
    <n v="0"/>
    <n v="0"/>
    <n v="0"/>
    <n v="0"/>
    <n v="0"/>
    <n v="0"/>
  </r>
  <r>
    <x v="4"/>
    <x v="37"/>
    <x v="5"/>
    <x v="1"/>
    <n v="0.01"/>
    <n v="340"/>
    <n v="0"/>
    <n v="6.9999999999999994E-5"/>
    <n v="3.0000000000000001E-5"/>
    <n v="0"/>
    <n v="1.0000000000000001E-5"/>
    <n v="2.0000000000000001E-4"/>
    <n v="0"/>
  </r>
  <r>
    <x v="4"/>
    <x v="37"/>
    <x v="5"/>
    <x v="2"/>
    <n v="0"/>
    <n v="340"/>
    <n v="0"/>
    <n v="0"/>
    <n v="0"/>
    <n v="0"/>
    <n v="0"/>
    <n v="0"/>
    <n v="0"/>
  </r>
  <r>
    <x v="4"/>
    <x v="37"/>
    <x v="5"/>
    <x v="3"/>
    <n v="0"/>
    <n v="340"/>
    <n v="0"/>
    <n v="0"/>
    <n v="0"/>
    <n v="0"/>
    <n v="0"/>
    <n v="0"/>
    <n v="0"/>
  </r>
  <r>
    <x v="4"/>
    <x v="37"/>
    <x v="5"/>
    <x v="4"/>
    <n v="0"/>
    <n v="340"/>
    <n v="0"/>
    <n v="0"/>
    <n v="0"/>
    <n v="0"/>
    <n v="0"/>
    <n v="0"/>
    <n v="0"/>
  </r>
  <r>
    <x v="4"/>
    <x v="37"/>
    <x v="5"/>
    <x v="5"/>
    <n v="0"/>
    <n v="340"/>
    <n v="0"/>
    <n v="0"/>
    <n v="0"/>
    <n v="0"/>
    <n v="0"/>
    <n v="0"/>
    <n v="0"/>
  </r>
  <r>
    <x v="4"/>
    <x v="37"/>
    <x v="5"/>
    <x v="6"/>
    <n v="0"/>
    <n v="340"/>
    <n v="0"/>
    <n v="0"/>
    <n v="0"/>
    <n v="0"/>
    <n v="0"/>
    <n v="0"/>
    <n v="0"/>
  </r>
  <r>
    <x v="4"/>
    <x v="37"/>
    <x v="5"/>
    <x v="7"/>
    <n v="0"/>
    <n v="340"/>
    <n v="0"/>
    <n v="0"/>
    <n v="0"/>
    <n v="0"/>
    <n v="0"/>
    <n v="0"/>
    <n v="0"/>
  </r>
  <r>
    <x v="4"/>
    <x v="37"/>
    <x v="5"/>
    <x v="8"/>
    <n v="0"/>
    <n v="340"/>
    <n v="0"/>
    <n v="0"/>
    <n v="0"/>
    <n v="0"/>
    <n v="0"/>
    <n v="0"/>
    <n v="0"/>
  </r>
  <r>
    <x v="4"/>
    <x v="37"/>
    <x v="5"/>
    <x v="9"/>
    <n v="0"/>
    <n v="340"/>
    <n v="0"/>
    <n v="0"/>
    <n v="0"/>
    <n v="0"/>
    <n v="0"/>
    <n v="0"/>
    <n v="0"/>
  </r>
  <r>
    <x v="4"/>
    <x v="37"/>
    <x v="5"/>
    <x v="10"/>
    <n v="0"/>
    <n v="340"/>
    <n v="0"/>
    <n v="0"/>
    <n v="0"/>
    <n v="0"/>
    <n v="0"/>
    <n v="0"/>
    <n v="0"/>
  </r>
  <r>
    <x v="4"/>
    <x v="37"/>
    <x v="6"/>
    <x v="0"/>
    <n v="0"/>
    <n v="340"/>
    <n v="0"/>
    <n v="0"/>
    <n v="0"/>
    <n v="0"/>
    <n v="0"/>
    <n v="0"/>
    <n v="0"/>
  </r>
  <r>
    <x v="4"/>
    <x v="37"/>
    <x v="6"/>
    <x v="1"/>
    <n v="0.02"/>
    <n v="340"/>
    <n v="0"/>
    <n v="1.9000000000000001E-4"/>
    <n v="1.2E-4"/>
    <n v="1.0000000000000001E-5"/>
    <n v="1.0000000000000001E-5"/>
    <n v="5.5999999999999995E-4"/>
    <n v="0"/>
  </r>
  <r>
    <x v="4"/>
    <x v="37"/>
    <x v="6"/>
    <x v="2"/>
    <n v="0"/>
    <n v="340"/>
    <n v="0"/>
    <n v="0"/>
    <n v="0"/>
    <n v="0"/>
    <n v="0"/>
    <n v="0"/>
    <n v="0"/>
  </r>
  <r>
    <x v="4"/>
    <x v="37"/>
    <x v="6"/>
    <x v="3"/>
    <n v="0"/>
    <n v="340"/>
    <n v="0"/>
    <n v="0"/>
    <n v="0"/>
    <n v="0"/>
    <n v="0"/>
    <n v="0"/>
    <n v="0"/>
  </r>
  <r>
    <x v="4"/>
    <x v="37"/>
    <x v="6"/>
    <x v="4"/>
    <n v="0.06"/>
    <n v="340"/>
    <n v="0"/>
    <n v="5.2999999999999998E-4"/>
    <n v="0"/>
    <n v="5.6999999999999998E-4"/>
    <n v="1.6000000000000001E-4"/>
    <n v="1.6000000000000001E-3"/>
    <n v="0"/>
  </r>
  <r>
    <x v="4"/>
    <x v="37"/>
    <x v="6"/>
    <x v="5"/>
    <n v="0"/>
    <n v="340"/>
    <n v="0"/>
    <n v="0"/>
    <n v="0"/>
    <n v="0"/>
    <n v="0"/>
    <n v="0"/>
    <n v="0"/>
  </r>
  <r>
    <x v="4"/>
    <x v="37"/>
    <x v="6"/>
    <x v="6"/>
    <n v="0.17"/>
    <n v="340"/>
    <n v="0"/>
    <n v="1.3799999999999999E-3"/>
    <n v="0"/>
    <n v="6.0000000000000002E-5"/>
    <n v="5.6999999999999998E-4"/>
    <n v="4.1700000000000001E-3"/>
    <n v="0"/>
  </r>
  <r>
    <x v="4"/>
    <x v="37"/>
    <x v="6"/>
    <x v="7"/>
    <n v="0"/>
    <n v="340"/>
    <n v="0"/>
    <n v="0"/>
    <n v="0"/>
    <n v="0"/>
    <n v="0"/>
    <n v="0"/>
    <n v="0"/>
  </r>
  <r>
    <x v="4"/>
    <x v="37"/>
    <x v="6"/>
    <x v="8"/>
    <n v="0.06"/>
    <n v="340"/>
    <n v="0"/>
    <n v="5.1000000000000004E-4"/>
    <n v="2.7999999999999998E-4"/>
    <n v="5.0000000000000002E-5"/>
    <n v="6.0000000000000002E-5"/>
    <n v="1.5299999999999999E-3"/>
    <n v="0"/>
  </r>
  <r>
    <x v="4"/>
    <x v="37"/>
    <x v="6"/>
    <x v="9"/>
    <n v="0"/>
    <n v="340"/>
    <n v="0"/>
    <n v="0"/>
    <n v="0"/>
    <n v="0"/>
    <n v="0"/>
    <n v="0"/>
    <n v="0"/>
  </r>
  <r>
    <x v="4"/>
    <x v="37"/>
    <x v="6"/>
    <x v="10"/>
    <n v="0"/>
    <n v="340"/>
    <n v="0"/>
    <n v="0"/>
    <n v="0"/>
    <n v="0"/>
    <n v="0"/>
    <n v="0"/>
    <n v="0"/>
  </r>
  <r>
    <x v="4"/>
    <x v="37"/>
    <x v="7"/>
    <x v="0"/>
    <n v="0"/>
    <n v="340"/>
    <n v="0"/>
    <n v="0"/>
    <n v="0"/>
    <n v="0"/>
    <n v="0"/>
    <n v="0"/>
    <n v="0"/>
  </r>
  <r>
    <x v="4"/>
    <x v="37"/>
    <x v="7"/>
    <x v="1"/>
    <n v="0"/>
    <n v="340"/>
    <n v="0"/>
    <n v="1.0000000000000001E-5"/>
    <n v="0"/>
    <n v="0"/>
    <n v="0"/>
    <n v="2.0000000000000002E-5"/>
    <n v="0"/>
  </r>
  <r>
    <x v="4"/>
    <x v="37"/>
    <x v="7"/>
    <x v="2"/>
    <n v="0"/>
    <n v="340"/>
    <n v="0"/>
    <n v="0"/>
    <n v="0"/>
    <n v="0"/>
    <n v="0"/>
    <n v="0"/>
    <n v="0"/>
  </r>
  <r>
    <x v="4"/>
    <x v="37"/>
    <x v="7"/>
    <x v="3"/>
    <n v="0"/>
    <n v="340"/>
    <n v="0"/>
    <n v="0"/>
    <n v="0"/>
    <n v="0"/>
    <n v="0"/>
    <n v="0"/>
    <n v="0"/>
  </r>
  <r>
    <x v="4"/>
    <x v="37"/>
    <x v="7"/>
    <x v="4"/>
    <n v="0"/>
    <n v="340"/>
    <n v="0"/>
    <n v="0"/>
    <n v="0"/>
    <n v="0"/>
    <n v="0"/>
    <n v="0"/>
    <n v="0"/>
  </r>
  <r>
    <x v="4"/>
    <x v="37"/>
    <x v="7"/>
    <x v="5"/>
    <n v="0"/>
    <n v="340"/>
    <n v="0"/>
    <n v="0"/>
    <n v="0"/>
    <n v="0"/>
    <n v="0"/>
    <n v="0"/>
    <n v="0"/>
  </r>
  <r>
    <x v="4"/>
    <x v="37"/>
    <x v="7"/>
    <x v="6"/>
    <n v="0.01"/>
    <n v="340"/>
    <n v="0"/>
    <n v="6.9999999999999994E-5"/>
    <n v="1.0000000000000001E-5"/>
    <n v="1.0000000000000001E-5"/>
    <n v="6.0000000000000002E-5"/>
    <n v="2.0000000000000001E-4"/>
    <n v="0"/>
  </r>
  <r>
    <x v="4"/>
    <x v="37"/>
    <x v="7"/>
    <x v="7"/>
    <n v="0"/>
    <n v="340"/>
    <n v="0"/>
    <n v="0"/>
    <n v="0"/>
    <n v="0"/>
    <n v="0"/>
    <n v="0"/>
    <n v="0"/>
  </r>
  <r>
    <x v="4"/>
    <x v="37"/>
    <x v="7"/>
    <x v="8"/>
    <n v="0"/>
    <n v="340"/>
    <n v="0"/>
    <n v="0"/>
    <n v="0"/>
    <n v="0"/>
    <n v="0"/>
    <n v="0"/>
    <n v="0"/>
  </r>
  <r>
    <x v="4"/>
    <x v="37"/>
    <x v="7"/>
    <x v="9"/>
    <n v="0"/>
    <n v="340"/>
    <n v="0"/>
    <n v="0"/>
    <n v="0"/>
    <n v="0"/>
    <n v="0"/>
    <n v="0"/>
    <n v="0"/>
  </r>
  <r>
    <x v="4"/>
    <x v="37"/>
    <x v="7"/>
    <x v="10"/>
    <n v="0"/>
    <n v="340"/>
    <n v="0"/>
    <n v="0"/>
    <n v="0"/>
    <n v="0"/>
    <n v="0"/>
    <n v="0"/>
    <n v="0"/>
  </r>
  <r>
    <x v="4"/>
    <x v="37"/>
    <x v="8"/>
    <x v="0"/>
    <n v="0.47"/>
    <n v="340"/>
    <n v="10.199999999999999"/>
    <n v="3.9699999999999996E-3"/>
    <n v="0"/>
    <n v="2.4599999999999999E-3"/>
    <n v="1.89E-3"/>
    <n v="1.2019999999999999E-2"/>
    <n v="1.8800000000000001E-2"/>
  </r>
  <r>
    <x v="4"/>
    <x v="37"/>
    <x v="8"/>
    <x v="1"/>
    <n v="2.36"/>
    <n v="340"/>
    <n v="0"/>
    <n v="1.9560000000000001E-2"/>
    <n v="1.6570000000000001E-2"/>
    <n v="4.2000000000000002E-4"/>
    <n v="1.49E-3"/>
    <n v="5.9180000000000003E-2"/>
    <n v="0"/>
  </r>
  <r>
    <x v="4"/>
    <x v="37"/>
    <x v="8"/>
    <x v="2"/>
    <n v="0"/>
    <n v="340"/>
    <n v="0"/>
    <n v="0"/>
    <n v="0"/>
    <n v="0"/>
    <n v="0"/>
    <n v="0"/>
    <n v="0"/>
  </r>
  <r>
    <x v="4"/>
    <x v="37"/>
    <x v="8"/>
    <x v="3"/>
    <n v="0"/>
    <n v="340"/>
    <n v="0"/>
    <n v="0"/>
    <n v="0"/>
    <n v="0"/>
    <n v="0"/>
    <n v="0"/>
    <n v="0"/>
  </r>
  <r>
    <x v="4"/>
    <x v="37"/>
    <x v="8"/>
    <x v="4"/>
    <n v="2.35"/>
    <n v="328.57"/>
    <n v="46"/>
    <n v="1.9230000000000001E-2"/>
    <n v="0"/>
    <n v="2.316E-2"/>
    <n v="4.5500000000000002E-3"/>
    <n v="5.8259999999999999E-2"/>
    <n v="8.4779999999999994E-2"/>
  </r>
  <r>
    <x v="4"/>
    <x v="37"/>
    <x v="8"/>
    <x v="5"/>
    <n v="1.58"/>
    <n v="312"/>
    <n v="31.200009999999999"/>
    <n v="1.218E-2"/>
    <n v="0"/>
    <n v="1.7340000000000001E-2"/>
    <n v="1.81E-3"/>
    <n v="3.6900000000000002E-2"/>
    <n v="5.7500000000000002E-2"/>
  </r>
  <r>
    <x v="4"/>
    <x v="37"/>
    <x v="8"/>
    <x v="6"/>
    <n v="1.54"/>
    <n v="340"/>
    <n v="23.799990000000001"/>
    <n v="1.2670000000000001E-2"/>
    <n v="0"/>
    <n v="3.8400000000000001E-3"/>
    <n v="8.8100000000000001E-3"/>
    <n v="3.8390000000000001E-2"/>
    <n v="4.3860000000000003E-2"/>
  </r>
  <r>
    <x v="4"/>
    <x v="37"/>
    <x v="8"/>
    <x v="7"/>
    <n v="0"/>
    <n v="340"/>
    <n v="0"/>
    <n v="0"/>
    <n v="0"/>
    <n v="0"/>
    <n v="0"/>
    <n v="0"/>
    <n v="0"/>
  </r>
  <r>
    <x v="4"/>
    <x v="37"/>
    <x v="8"/>
    <x v="8"/>
    <n v="0.78"/>
    <n v="340"/>
    <n v="10.199999999999999"/>
    <n v="6.4999999999999997E-3"/>
    <n v="2.0000000000000002E-5"/>
    <n v="3.2599999999999999E-3"/>
    <n v="4.3299999999999996E-3"/>
    <n v="1.9709999999999998E-2"/>
    <n v="1.8800000000000001E-2"/>
  </r>
  <r>
    <x v="4"/>
    <x v="37"/>
    <x v="8"/>
    <x v="9"/>
    <n v="0"/>
    <n v="340"/>
    <n v="0"/>
    <n v="0"/>
    <n v="0"/>
    <n v="0"/>
    <n v="0"/>
    <n v="0"/>
    <n v="0"/>
  </r>
  <r>
    <x v="4"/>
    <x v="37"/>
    <x v="8"/>
    <x v="10"/>
    <n v="1.45"/>
    <n v="340"/>
    <n v="0"/>
    <n v="1.2019999999999999E-2"/>
    <n v="6.3899999999999998E-3"/>
    <n v="1.8000000000000001E-4"/>
    <n v="9.5E-4"/>
    <n v="3.635E-2"/>
    <n v="0"/>
  </r>
  <r>
    <x v="5"/>
    <x v="0"/>
    <x v="0"/>
    <x v="0"/>
    <n v="0"/>
    <n v="200"/>
    <n v="0"/>
    <n v="0"/>
    <n v="0"/>
    <n v="0"/>
    <n v="0"/>
    <n v="0"/>
    <n v="0"/>
  </r>
  <r>
    <x v="5"/>
    <x v="0"/>
    <x v="0"/>
    <x v="1"/>
    <n v="28.21"/>
    <n v="200"/>
    <n v="5642.00684"/>
    <n v="0.13716"/>
    <n v="4.8750000000000002E-2"/>
    <n v="1.7270000000000001E-2"/>
    <n v="2.853E-2"/>
    <n v="0.95916000000000001"/>
    <n v="0"/>
  </r>
  <r>
    <x v="5"/>
    <x v="0"/>
    <x v="0"/>
    <x v="2"/>
    <n v="0"/>
    <n v="200"/>
    <n v="0"/>
    <n v="0"/>
    <n v="0"/>
    <n v="0"/>
    <n v="0"/>
    <n v="0"/>
    <n v="0"/>
  </r>
  <r>
    <x v="5"/>
    <x v="0"/>
    <x v="0"/>
    <x v="3"/>
    <n v="0"/>
    <n v="200"/>
    <n v="0"/>
    <n v="0"/>
    <n v="0"/>
    <n v="0"/>
    <n v="0"/>
    <n v="0"/>
    <n v="0"/>
  </r>
  <r>
    <x v="5"/>
    <x v="0"/>
    <x v="0"/>
    <x v="4"/>
    <n v="0"/>
    <n v="200"/>
    <n v="0"/>
    <n v="0"/>
    <n v="0"/>
    <n v="0"/>
    <n v="0"/>
    <n v="0"/>
    <n v="0"/>
  </r>
  <r>
    <x v="5"/>
    <x v="0"/>
    <x v="0"/>
    <x v="5"/>
    <n v="0"/>
    <n v="200"/>
    <n v="0"/>
    <n v="0"/>
    <n v="0"/>
    <n v="0"/>
    <n v="0"/>
    <n v="0"/>
    <n v="0"/>
  </r>
  <r>
    <x v="5"/>
    <x v="0"/>
    <x v="0"/>
    <x v="6"/>
    <n v="0"/>
    <n v="200"/>
    <n v="0"/>
    <n v="0"/>
    <n v="0"/>
    <n v="0"/>
    <n v="0"/>
    <n v="0"/>
    <n v="0"/>
  </r>
  <r>
    <x v="5"/>
    <x v="0"/>
    <x v="0"/>
    <x v="7"/>
    <n v="0"/>
    <n v="200"/>
    <n v="0"/>
    <n v="0"/>
    <n v="0"/>
    <n v="0"/>
    <n v="0"/>
    <n v="0"/>
    <n v="0"/>
  </r>
  <r>
    <x v="5"/>
    <x v="0"/>
    <x v="0"/>
    <x v="8"/>
    <n v="0"/>
    <n v="200"/>
    <n v="0"/>
    <n v="0"/>
    <n v="0"/>
    <n v="0"/>
    <n v="0"/>
    <n v="0"/>
    <n v="0"/>
  </r>
  <r>
    <x v="5"/>
    <x v="0"/>
    <x v="0"/>
    <x v="9"/>
    <n v="0"/>
    <n v="200"/>
    <n v="0"/>
    <n v="0"/>
    <n v="0"/>
    <n v="0"/>
    <n v="0"/>
    <n v="0"/>
    <n v="0"/>
  </r>
  <r>
    <x v="5"/>
    <x v="0"/>
    <x v="0"/>
    <x v="10"/>
    <n v="157.32"/>
    <n v="200"/>
    <n v="31464.085940000001"/>
    <n v="0.76490999999999998"/>
    <n v="0.44306000000000001"/>
    <n v="1.052E-2"/>
    <n v="0.22394"/>
    <n v="5.3490000000000002"/>
    <n v="0"/>
  </r>
  <r>
    <x v="5"/>
    <x v="0"/>
    <x v="1"/>
    <x v="0"/>
    <n v="0"/>
    <n v="200"/>
    <n v="0"/>
    <n v="0"/>
    <n v="0"/>
    <n v="0"/>
    <n v="0"/>
    <n v="0"/>
    <n v="0"/>
  </r>
  <r>
    <x v="5"/>
    <x v="0"/>
    <x v="1"/>
    <x v="1"/>
    <n v="0"/>
    <n v="200"/>
    <n v="0"/>
    <n v="0"/>
    <n v="0"/>
    <n v="0"/>
    <n v="0"/>
    <n v="0"/>
    <n v="0"/>
  </r>
  <r>
    <x v="5"/>
    <x v="0"/>
    <x v="1"/>
    <x v="2"/>
    <n v="0"/>
    <n v="200"/>
    <n v="0"/>
    <n v="0"/>
    <n v="0"/>
    <n v="0"/>
    <n v="0"/>
    <n v="0"/>
    <n v="0"/>
  </r>
  <r>
    <x v="5"/>
    <x v="0"/>
    <x v="1"/>
    <x v="3"/>
    <n v="0"/>
    <n v="200"/>
    <n v="0"/>
    <n v="0"/>
    <n v="0"/>
    <n v="0"/>
    <n v="0"/>
    <n v="0"/>
    <n v="0"/>
  </r>
  <r>
    <x v="5"/>
    <x v="0"/>
    <x v="1"/>
    <x v="4"/>
    <n v="0"/>
    <n v="200"/>
    <n v="0"/>
    <n v="0"/>
    <n v="0"/>
    <n v="0"/>
    <n v="0"/>
    <n v="0"/>
    <n v="0"/>
  </r>
  <r>
    <x v="5"/>
    <x v="0"/>
    <x v="1"/>
    <x v="5"/>
    <n v="0"/>
    <n v="200"/>
    <n v="0"/>
    <n v="0"/>
    <n v="0"/>
    <n v="0"/>
    <n v="0"/>
    <n v="0"/>
    <n v="0"/>
  </r>
  <r>
    <x v="5"/>
    <x v="0"/>
    <x v="1"/>
    <x v="6"/>
    <n v="0"/>
    <n v="200"/>
    <n v="0"/>
    <n v="0"/>
    <n v="0"/>
    <n v="0"/>
    <n v="0"/>
    <n v="0"/>
    <n v="0"/>
  </r>
  <r>
    <x v="5"/>
    <x v="0"/>
    <x v="1"/>
    <x v="7"/>
    <n v="0"/>
    <n v="200"/>
    <n v="0"/>
    <n v="0"/>
    <n v="0"/>
    <n v="0"/>
    <n v="0"/>
    <n v="0"/>
    <n v="0"/>
  </r>
  <r>
    <x v="5"/>
    <x v="0"/>
    <x v="1"/>
    <x v="8"/>
    <n v="0"/>
    <n v="200"/>
    <n v="0"/>
    <n v="0"/>
    <n v="0"/>
    <n v="0"/>
    <n v="0"/>
    <n v="0"/>
    <n v="0"/>
  </r>
  <r>
    <x v="5"/>
    <x v="0"/>
    <x v="1"/>
    <x v="9"/>
    <n v="0"/>
    <n v="200"/>
    <n v="0"/>
    <n v="0"/>
    <n v="0"/>
    <n v="0"/>
    <n v="0"/>
    <n v="0"/>
    <n v="0"/>
  </r>
  <r>
    <x v="5"/>
    <x v="0"/>
    <x v="1"/>
    <x v="10"/>
    <n v="650.11"/>
    <n v="200"/>
    <n v="130021.92187999999"/>
    <n v="3.1608999999999998"/>
    <n v="1.2732300000000001"/>
    <n v="0.16830000000000001"/>
    <n v="1.36073"/>
    <n v="22.104179999999999"/>
    <n v="0"/>
  </r>
  <r>
    <x v="5"/>
    <x v="0"/>
    <x v="2"/>
    <x v="0"/>
    <n v="0"/>
    <n v="200"/>
    <n v="0"/>
    <n v="0"/>
    <n v="0"/>
    <n v="0"/>
    <n v="0"/>
    <n v="0"/>
    <n v="0"/>
  </r>
  <r>
    <x v="5"/>
    <x v="0"/>
    <x v="2"/>
    <x v="1"/>
    <n v="0"/>
    <n v="200"/>
    <n v="0"/>
    <n v="0"/>
    <n v="0"/>
    <n v="0"/>
    <n v="0"/>
    <n v="0"/>
    <n v="0"/>
  </r>
  <r>
    <x v="5"/>
    <x v="0"/>
    <x v="2"/>
    <x v="2"/>
    <n v="0"/>
    <n v="200"/>
    <n v="0"/>
    <n v="0"/>
    <n v="0"/>
    <n v="0"/>
    <n v="0"/>
    <n v="0"/>
    <n v="0"/>
  </r>
  <r>
    <x v="5"/>
    <x v="0"/>
    <x v="2"/>
    <x v="3"/>
    <n v="0"/>
    <n v="200"/>
    <n v="0"/>
    <n v="0"/>
    <n v="0"/>
    <n v="0"/>
    <n v="0"/>
    <n v="0"/>
    <n v="0"/>
  </r>
  <r>
    <x v="5"/>
    <x v="0"/>
    <x v="2"/>
    <x v="4"/>
    <n v="0"/>
    <n v="200"/>
    <n v="0"/>
    <n v="0"/>
    <n v="0"/>
    <n v="0"/>
    <n v="0"/>
    <n v="0"/>
    <n v="0"/>
  </r>
  <r>
    <x v="5"/>
    <x v="0"/>
    <x v="2"/>
    <x v="5"/>
    <n v="0"/>
    <n v="200"/>
    <n v="0"/>
    <n v="0"/>
    <n v="0"/>
    <n v="0"/>
    <n v="0"/>
    <n v="0"/>
    <n v="0"/>
  </r>
  <r>
    <x v="5"/>
    <x v="0"/>
    <x v="2"/>
    <x v="6"/>
    <n v="0"/>
    <n v="200"/>
    <n v="0"/>
    <n v="0"/>
    <n v="0"/>
    <n v="0"/>
    <n v="0"/>
    <n v="0"/>
    <n v="0"/>
  </r>
  <r>
    <x v="5"/>
    <x v="0"/>
    <x v="2"/>
    <x v="7"/>
    <n v="0"/>
    <n v="200"/>
    <n v="0"/>
    <n v="0"/>
    <n v="0"/>
    <n v="0"/>
    <n v="0"/>
    <n v="0"/>
    <n v="0"/>
  </r>
  <r>
    <x v="5"/>
    <x v="0"/>
    <x v="2"/>
    <x v="8"/>
    <n v="0"/>
    <n v="200"/>
    <n v="0"/>
    <n v="0"/>
    <n v="0"/>
    <n v="0"/>
    <n v="0"/>
    <n v="0"/>
    <n v="0"/>
  </r>
  <r>
    <x v="5"/>
    <x v="0"/>
    <x v="2"/>
    <x v="9"/>
    <n v="0"/>
    <n v="200"/>
    <n v="0"/>
    <n v="0"/>
    <n v="0"/>
    <n v="0"/>
    <n v="0"/>
    <n v="0"/>
    <n v="0"/>
  </r>
  <r>
    <x v="5"/>
    <x v="0"/>
    <x v="2"/>
    <x v="10"/>
    <n v="236.33"/>
    <n v="200"/>
    <n v="47265.167970000002"/>
    <n v="1.1490400000000001"/>
    <n v="0.55449000000000004"/>
    <n v="5.3710000000000001E-2"/>
    <n v="0.45484000000000002"/>
    <n v="8.0352399999999999"/>
    <n v="0"/>
  </r>
  <r>
    <x v="5"/>
    <x v="0"/>
    <x v="3"/>
    <x v="0"/>
    <n v="0"/>
    <n v="200"/>
    <n v="0"/>
    <n v="0"/>
    <n v="0"/>
    <n v="0"/>
    <n v="0"/>
    <n v="0"/>
    <n v="0"/>
  </r>
  <r>
    <x v="5"/>
    <x v="0"/>
    <x v="3"/>
    <x v="1"/>
    <n v="3.94"/>
    <n v="200"/>
    <n v="787.27795000000003"/>
    <n v="1.9140000000000001E-2"/>
    <n v="6.1199999999999996E-3"/>
    <n v="1.33E-3"/>
    <n v="1.206E-2"/>
    <n v="0.13383999999999999"/>
    <n v="0"/>
  </r>
  <r>
    <x v="5"/>
    <x v="0"/>
    <x v="3"/>
    <x v="2"/>
    <n v="0"/>
    <n v="200"/>
    <n v="0"/>
    <n v="0"/>
    <n v="0"/>
    <n v="0"/>
    <n v="0"/>
    <n v="0"/>
    <n v="0"/>
  </r>
  <r>
    <x v="5"/>
    <x v="0"/>
    <x v="3"/>
    <x v="3"/>
    <n v="0"/>
    <n v="200"/>
    <n v="0"/>
    <n v="0"/>
    <n v="0"/>
    <n v="0"/>
    <n v="0"/>
    <n v="0"/>
    <n v="0"/>
  </r>
  <r>
    <x v="5"/>
    <x v="0"/>
    <x v="3"/>
    <x v="4"/>
    <n v="0"/>
    <n v="200"/>
    <n v="0"/>
    <n v="0"/>
    <n v="0"/>
    <n v="0"/>
    <n v="0"/>
    <n v="0"/>
    <n v="0"/>
  </r>
  <r>
    <x v="5"/>
    <x v="0"/>
    <x v="3"/>
    <x v="5"/>
    <n v="0"/>
    <n v="200"/>
    <n v="0"/>
    <n v="0"/>
    <n v="0"/>
    <n v="0"/>
    <n v="0"/>
    <n v="0"/>
    <n v="0"/>
  </r>
  <r>
    <x v="5"/>
    <x v="0"/>
    <x v="3"/>
    <x v="6"/>
    <n v="0"/>
    <n v="200"/>
    <n v="0"/>
    <n v="0"/>
    <n v="0"/>
    <n v="0"/>
    <n v="0"/>
    <n v="0"/>
    <n v="0"/>
  </r>
  <r>
    <x v="5"/>
    <x v="0"/>
    <x v="3"/>
    <x v="7"/>
    <n v="0"/>
    <n v="200"/>
    <n v="0"/>
    <n v="0"/>
    <n v="0"/>
    <n v="0"/>
    <n v="0"/>
    <n v="0"/>
    <n v="0"/>
  </r>
  <r>
    <x v="5"/>
    <x v="0"/>
    <x v="3"/>
    <x v="8"/>
    <n v="0"/>
    <n v="200"/>
    <n v="0"/>
    <n v="0"/>
    <n v="0"/>
    <n v="0"/>
    <n v="0"/>
    <n v="0"/>
    <n v="0"/>
  </r>
  <r>
    <x v="5"/>
    <x v="0"/>
    <x v="3"/>
    <x v="9"/>
    <n v="0"/>
    <n v="200"/>
    <n v="0"/>
    <n v="0"/>
    <n v="0"/>
    <n v="0"/>
    <n v="0"/>
    <n v="0"/>
    <n v="0"/>
  </r>
  <r>
    <x v="5"/>
    <x v="0"/>
    <x v="3"/>
    <x v="10"/>
    <n v="49.58"/>
    <n v="200"/>
    <n v="9915.0898400000005"/>
    <n v="0.24104"/>
    <n v="0.18365999999999999"/>
    <n v="7.8499999999999993E-3"/>
    <n v="2.6409999999999999E-2"/>
    <n v="1.6856"/>
    <n v="0"/>
  </r>
  <r>
    <x v="5"/>
    <x v="0"/>
    <x v="4"/>
    <x v="0"/>
    <n v="186.31"/>
    <n v="200"/>
    <n v="37261.914060000003"/>
    <n v="0.90586"/>
    <n v="0.44012000000000001"/>
    <n v="3.9390000000000001E-2"/>
    <n v="0.37858000000000003"/>
    <n v="6.3346600000000004"/>
    <n v="0"/>
  </r>
  <r>
    <x v="5"/>
    <x v="0"/>
    <x v="4"/>
    <x v="1"/>
    <n v="3.6"/>
    <n v="200"/>
    <n v="719.33807000000002"/>
    <n v="1.7489999999999999E-2"/>
    <n v="5.3099999999999996E-3"/>
    <n v="1.98E-3"/>
    <n v="2.0799999999999998E-3"/>
    <n v="0.12229"/>
    <n v="0"/>
  </r>
  <r>
    <x v="5"/>
    <x v="0"/>
    <x v="4"/>
    <x v="2"/>
    <n v="0"/>
    <n v="200"/>
    <n v="0"/>
    <n v="0"/>
    <n v="0"/>
    <n v="0"/>
    <n v="0"/>
    <n v="0"/>
    <n v="0"/>
  </r>
  <r>
    <x v="5"/>
    <x v="0"/>
    <x v="4"/>
    <x v="3"/>
    <n v="0"/>
    <n v="200"/>
    <n v="0"/>
    <n v="0"/>
    <n v="0"/>
    <n v="0"/>
    <n v="0"/>
    <n v="0"/>
    <n v="0"/>
  </r>
  <r>
    <x v="5"/>
    <x v="0"/>
    <x v="4"/>
    <x v="4"/>
    <n v="0"/>
    <n v="200"/>
    <n v="0"/>
    <n v="0"/>
    <n v="0"/>
    <n v="0"/>
    <n v="0"/>
    <n v="0"/>
    <n v="0"/>
  </r>
  <r>
    <x v="5"/>
    <x v="0"/>
    <x v="4"/>
    <x v="5"/>
    <n v="0"/>
    <n v="200"/>
    <n v="0"/>
    <n v="0"/>
    <n v="0"/>
    <n v="0"/>
    <n v="0"/>
    <n v="0"/>
    <n v="0"/>
  </r>
  <r>
    <x v="5"/>
    <x v="0"/>
    <x v="4"/>
    <x v="6"/>
    <n v="45.88"/>
    <n v="200"/>
    <n v="9175.9873000000007"/>
    <n v="0.22306999999999999"/>
    <n v="1.9000000000000001E-4"/>
    <n v="3.9199999999999999E-3"/>
    <n v="6.0359999999999997E-2"/>
    <n v="1.5599499999999999"/>
    <n v="0"/>
  </r>
  <r>
    <x v="5"/>
    <x v="0"/>
    <x v="4"/>
    <x v="7"/>
    <n v="0"/>
    <n v="200"/>
    <n v="0"/>
    <n v="0"/>
    <n v="0"/>
    <n v="0"/>
    <n v="0"/>
    <n v="0"/>
    <n v="0"/>
  </r>
  <r>
    <x v="5"/>
    <x v="0"/>
    <x v="4"/>
    <x v="8"/>
    <n v="0"/>
    <n v="200"/>
    <n v="0"/>
    <n v="0"/>
    <n v="0"/>
    <n v="0"/>
    <n v="0"/>
    <n v="0"/>
    <n v="0"/>
  </r>
  <r>
    <x v="5"/>
    <x v="0"/>
    <x v="4"/>
    <x v="9"/>
    <n v="0"/>
    <n v="200"/>
    <n v="0"/>
    <n v="0"/>
    <n v="0"/>
    <n v="0"/>
    <n v="0"/>
    <n v="0"/>
    <n v="0"/>
  </r>
  <r>
    <x v="5"/>
    <x v="0"/>
    <x v="4"/>
    <x v="10"/>
    <n v="171.08"/>
    <n v="200"/>
    <n v="34216.121090000001"/>
    <n v="0.83181000000000005"/>
    <n v="0.29631999999999997"/>
    <n v="2.1069999999999998E-2"/>
    <n v="0.17574999999999999"/>
    <n v="5.8168600000000001"/>
    <n v="0"/>
  </r>
  <r>
    <x v="5"/>
    <x v="0"/>
    <x v="5"/>
    <x v="0"/>
    <n v="0"/>
    <n v="200"/>
    <n v="0"/>
    <n v="0"/>
    <n v="0"/>
    <n v="0"/>
    <n v="0"/>
    <n v="0"/>
    <n v="0"/>
  </r>
  <r>
    <x v="5"/>
    <x v="0"/>
    <x v="5"/>
    <x v="1"/>
    <n v="0"/>
    <n v="200"/>
    <n v="0"/>
    <n v="0"/>
    <n v="0"/>
    <n v="0"/>
    <n v="0"/>
    <n v="0"/>
    <n v="0"/>
  </r>
  <r>
    <x v="5"/>
    <x v="0"/>
    <x v="5"/>
    <x v="2"/>
    <n v="0"/>
    <n v="200"/>
    <n v="0"/>
    <n v="0"/>
    <n v="0"/>
    <n v="0"/>
    <n v="0"/>
    <n v="0"/>
    <n v="0"/>
  </r>
  <r>
    <x v="5"/>
    <x v="0"/>
    <x v="5"/>
    <x v="3"/>
    <n v="0"/>
    <n v="200"/>
    <n v="0"/>
    <n v="0"/>
    <n v="0"/>
    <n v="0"/>
    <n v="0"/>
    <n v="0"/>
    <n v="0"/>
  </r>
  <r>
    <x v="5"/>
    <x v="0"/>
    <x v="5"/>
    <x v="4"/>
    <n v="0"/>
    <n v="200"/>
    <n v="0"/>
    <n v="0"/>
    <n v="0"/>
    <n v="0"/>
    <n v="0"/>
    <n v="0"/>
    <n v="0"/>
  </r>
  <r>
    <x v="5"/>
    <x v="0"/>
    <x v="5"/>
    <x v="5"/>
    <n v="0"/>
    <n v="200"/>
    <n v="0"/>
    <n v="0"/>
    <n v="0"/>
    <n v="0"/>
    <n v="0"/>
    <n v="0"/>
    <n v="0"/>
  </r>
  <r>
    <x v="5"/>
    <x v="0"/>
    <x v="5"/>
    <x v="6"/>
    <n v="0"/>
    <n v="200"/>
    <n v="0"/>
    <n v="0"/>
    <n v="0"/>
    <n v="0"/>
    <n v="0"/>
    <n v="0"/>
    <n v="0"/>
  </r>
  <r>
    <x v="5"/>
    <x v="0"/>
    <x v="5"/>
    <x v="7"/>
    <n v="0"/>
    <n v="200"/>
    <n v="0"/>
    <n v="0"/>
    <n v="0"/>
    <n v="0"/>
    <n v="0"/>
    <n v="0"/>
    <n v="0"/>
  </r>
  <r>
    <x v="5"/>
    <x v="0"/>
    <x v="5"/>
    <x v="8"/>
    <n v="0"/>
    <n v="200"/>
    <n v="0"/>
    <n v="0"/>
    <n v="0"/>
    <n v="0"/>
    <n v="0"/>
    <n v="0"/>
    <n v="0"/>
  </r>
  <r>
    <x v="5"/>
    <x v="0"/>
    <x v="5"/>
    <x v="9"/>
    <n v="0"/>
    <n v="200"/>
    <n v="0"/>
    <n v="0"/>
    <n v="0"/>
    <n v="0"/>
    <n v="0"/>
    <n v="0"/>
    <n v="0"/>
  </r>
  <r>
    <x v="5"/>
    <x v="0"/>
    <x v="5"/>
    <x v="10"/>
    <n v="0"/>
    <n v="200"/>
    <n v="0"/>
    <n v="0"/>
    <n v="0"/>
    <n v="0"/>
    <n v="0"/>
    <n v="0"/>
    <n v="0"/>
  </r>
  <r>
    <x v="5"/>
    <x v="0"/>
    <x v="6"/>
    <x v="0"/>
    <n v="0"/>
    <n v="200"/>
    <n v="0"/>
    <n v="0"/>
    <n v="0"/>
    <n v="0"/>
    <n v="0"/>
    <n v="0"/>
    <n v="0"/>
  </r>
  <r>
    <x v="5"/>
    <x v="0"/>
    <x v="6"/>
    <x v="1"/>
    <n v="0"/>
    <n v="200"/>
    <n v="0"/>
    <n v="0"/>
    <n v="0"/>
    <n v="0"/>
    <n v="0"/>
    <n v="0"/>
    <n v="0"/>
  </r>
  <r>
    <x v="5"/>
    <x v="0"/>
    <x v="6"/>
    <x v="2"/>
    <n v="0"/>
    <n v="200"/>
    <n v="0"/>
    <n v="0"/>
    <n v="0"/>
    <n v="0"/>
    <n v="0"/>
    <n v="0"/>
    <n v="0"/>
  </r>
  <r>
    <x v="5"/>
    <x v="0"/>
    <x v="6"/>
    <x v="3"/>
    <n v="0"/>
    <n v="200"/>
    <n v="0"/>
    <n v="0"/>
    <n v="0"/>
    <n v="0"/>
    <n v="0"/>
    <n v="0"/>
    <n v="0"/>
  </r>
  <r>
    <x v="5"/>
    <x v="0"/>
    <x v="6"/>
    <x v="4"/>
    <n v="0"/>
    <n v="200"/>
    <n v="0"/>
    <n v="0"/>
    <n v="0"/>
    <n v="0"/>
    <n v="0"/>
    <n v="0"/>
    <n v="0"/>
  </r>
  <r>
    <x v="5"/>
    <x v="0"/>
    <x v="6"/>
    <x v="5"/>
    <n v="0"/>
    <n v="200"/>
    <n v="0"/>
    <n v="0"/>
    <n v="0"/>
    <n v="0"/>
    <n v="0"/>
    <n v="0"/>
    <n v="0"/>
  </r>
  <r>
    <x v="5"/>
    <x v="0"/>
    <x v="6"/>
    <x v="6"/>
    <n v="0"/>
    <n v="200"/>
    <n v="0"/>
    <n v="0"/>
    <n v="0"/>
    <n v="0"/>
    <n v="0"/>
    <n v="0"/>
    <n v="0"/>
  </r>
  <r>
    <x v="5"/>
    <x v="0"/>
    <x v="6"/>
    <x v="7"/>
    <n v="0"/>
    <n v="200"/>
    <n v="0"/>
    <n v="0"/>
    <n v="0"/>
    <n v="0"/>
    <n v="0"/>
    <n v="0"/>
    <n v="0"/>
  </r>
  <r>
    <x v="5"/>
    <x v="0"/>
    <x v="6"/>
    <x v="8"/>
    <n v="0"/>
    <n v="200"/>
    <n v="0"/>
    <n v="0"/>
    <n v="0"/>
    <n v="0"/>
    <n v="0"/>
    <n v="0"/>
    <n v="0"/>
  </r>
  <r>
    <x v="5"/>
    <x v="0"/>
    <x v="6"/>
    <x v="9"/>
    <n v="0"/>
    <n v="200"/>
    <n v="0"/>
    <n v="0"/>
    <n v="0"/>
    <n v="0"/>
    <n v="0"/>
    <n v="0"/>
    <n v="0"/>
  </r>
  <r>
    <x v="5"/>
    <x v="0"/>
    <x v="6"/>
    <x v="10"/>
    <n v="27.79"/>
    <n v="200"/>
    <n v="5557.0634799999998"/>
    <n v="0.13508999999999999"/>
    <n v="6.8870000000000001E-2"/>
    <n v="1.47E-3"/>
    <n v="8.7200000000000003E-3"/>
    <n v="0.94472"/>
    <n v="0"/>
  </r>
  <r>
    <x v="5"/>
    <x v="0"/>
    <x v="7"/>
    <x v="0"/>
    <n v="0"/>
    <n v="200"/>
    <n v="0"/>
    <n v="0"/>
    <n v="0"/>
    <n v="0"/>
    <n v="0"/>
    <n v="0"/>
    <n v="0"/>
  </r>
  <r>
    <x v="5"/>
    <x v="0"/>
    <x v="7"/>
    <x v="1"/>
    <n v="0"/>
    <n v="200"/>
    <n v="0"/>
    <n v="0"/>
    <n v="0"/>
    <n v="0"/>
    <n v="0"/>
    <n v="0"/>
    <n v="0"/>
  </r>
  <r>
    <x v="5"/>
    <x v="0"/>
    <x v="7"/>
    <x v="2"/>
    <n v="0"/>
    <n v="200"/>
    <n v="0"/>
    <n v="0"/>
    <n v="0"/>
    <n v="0"/>
    <n v="0"/>
    <n v="0"/>
    <n v="0"/>
  </r>
  <r>
    <x v="5"/>
    <x v="0"/>
    <x v="7"/>
    <x v="3"/>
    <n v="0"/>
    <n v="200"/>
    <n v="0"/>
    <n v="0"/>
    <n v="0"/>
    <n v="0"/>
    <n v="0"/>
    <n v="0"/>
    <n v="0"/>
  </r>
  <r>
    <x v="5"/>
    <x v="0"/>
    <x v="7"/>
    <x v="4"/>
    <n v="0"/>
    <n v="200"/>
    <n v="0"/>
    <n v="0"/>
    <n v="0"/>
    <n v="0"/>
    <n v="0"/>
    <n v="0"/>
    <n v="0"/>
  </r>
  <r>
    <x v="5"/>
    <x v="0"/>
    <x v="7"/>
    <x v="5"/>
    <n v="0"/>
    <n v="200"/>
    <n v="0"/>
    <n v="0"/>
    <n v="0"/>
    <n v="0"/>
    <n v="0"/>
    <n v="0"/>
    <n v="0"/>
  </r>
  <r>
    <x v="5"/>
    <x v="0"/>
    <x v="7"/>
    <x v="6"/>
    <n v="0"/>
    <n v="200"/>
    <n v="0"/>
    <n v="0"/>
    <n v="0"/>
    <n v="0"/>
    <n v="0"/>
    <n v="0"/>
    <n v="0"/>
  </r>
  <r>
    <x v="5"/>
    <x v="0"/>
    <x v="7"/>
    <x v="7"/>
    <n v="0"/>
    <n v="200"/>
    <n v="0"/>
    <n v="0"/>
    <n v="0"/>
    <n v="0"/>
    <n v="0"/>
    <n v="0"/>
    <n v="0"/>
  </r>
  <r>
    <x v="5"/>
    <x v="0"/>
    <x v="7"/>
    <x v="8"/>
    <n v="0"/>
    <n v="200"/>
    <n v="0"/>
    <n v="0"/>
    <n v="0"/>
    <n v="0"/>
    <n v="0"/>
    <n v="0"/>
    <n v="0"/>
  </r>
  <r>
    <x v="5"/>
    <x v="0"/>
    <x v="7"/>
    <x v="9"/>
    <n v="0"/>
    <n v="200"/>
    <n v="0"/>
    <n v="0"/>
    <n v="0"/>
    <n v="0"/>
    <n v="0"/>
    <n v="0"/>
    <n v="0"/>
  </r>
  <r>
    <x v="5"/>
    <x v="0"/>
    <x v="7"/>
    <x v="10"/>
    <n v="0"/>
    <n v="200"/>
    <n v="0"/>
    <n v="0"/>
    <n v="0"/>
    <n v="0"/>
    <n v="0"/>
    <n v="0"/>
    <n v="0"/>
  </r>
  <r>
    <x v="5"/>
    <x v="0"/>
    <x v="8"/>
    <x v="0"/>
    <n v="0"/>
    <n v="200"/>
    <n v="0"/>
    <n v="0"/>
    <n v="0"/>
    <n v="0"/>
    <n v="0"/>
    <n v="0"/>
    <n v="0"/>
  </r>
  <r>
    <x v="5"/>
    <x v="0"/>
    <x v="8"/>
    <x v="1"/>
    <n v="14.72"/>
    <n v="200"/>
    <n v="2944.4069800000002"/>
    <n v="7.1580000000000005E-2"/>
    <n v="5.3280000000000001E-2"/>
    <n v="2.6199999999999999E-3"/>
    <n v="9.2999999999999992E-3"/>
    <n v="0.50056"/>
    <n v="0"/>
  </r>
  <r>
    <x v="5"/>
    <x v="0"/>
    <x v="8"/>
    <x v="2"/>
    <n v="0"/>
    <n v="200"/>
    <n v="0"/>
    <n v="0"/>
    <n v="0"/>
    <n v="0"/>
    <n v="0"/>
    <n v="0"/>
    <n v="0"/>
  </r>
  <r>
    <x v="5"/>
    <x v="0"/>
    <x v="8"/>
    <x v="3"/>
    <n v="0"/>
    <n v="200"/>
    <n v="0"/>
    <n v="0"/>
    <n v="0"/>
    <n v="0"/>
    <n v="0"/>
    <n v="0"/>
    <n v="0"/>
  </r>
  <r>
    <x v="5"/>
    <x v="0"/>
    <x v="8"/>
    <x v="4"/>
    <n v="0"/>
    <n v="200"/>
    <n v="0"/>
    <n v="0"/>
    <n v="0"/>
    <n v="0"/>
    <n v="0"/>
    <n v="0"/>
    <n v="0"/>
  </r>
  <r>
    <x v="5"/>
    <x v="0"/>
    <x v="8"/>
    <x v="5"/>
    <n v="0"/>
    <n v="200"/>
    <n v="0"/>
    <n v="0"/>
    <n v="0"/>
    <n v="0"/>
    <n v="0"/>
    <n v="0"/>
    <n v="0"/>
  </r>
  <r>
    <x v="5"/>
    <x v="0"/>
    <x v="8"/>
    <x v="6"/>
    <n v="31.96"/>
    <n v="200"/>
    <n v="6391.8886700000003"/>
    <n v="0.15539"/>
    <n v="0"/>
    <n v="4.836E-2"/>
    <n v="0.12185"/>
    <n v="1.0866400000000001"/>
    <n v="0"/>
  </r>
  <r>
    <x v="5"/>
    <x v="0"/>
    <x v="8"/>
    <x v="7"/>
    <n v="0"/>
    <n v="200"/>
    <n v="0"/>
    <n v="0"/>
    <n v="0"/>
    <n v="0"/>
    <n v="0"/>
    <n v="0"/>
    <n v="0"/>
  </r>
  <r>
    <x v="5"/>
    <x v="0"/>
    <x v="8"/>
    <x v="8"/>
    <n v="0"/>
    <n v="200"/>
    <n v="0"/>
    <n v="0"/>
    <n v="0"/>
    <n v="0"/>
    <n v="0"/>
    <n v="0"/>
    <n v="0"/>
  </r>
  <r>
    <x v="5"/>
    <x v="0"/>
    <x v="8"/>
    <x v="9"/>
    <n v="0"/>
    <n v="200"/>
    <n v="0"/>
    <n v="0"/>
    <n v="0"/>
    <n v="0"/>
    <n v="0"/>
    <n v="0"/>
    <n v="0"/>
  </r>
  <r>
    <x v="5"/>
    <x v="0"/>
    <x v="8"/>
    <x v="10"/>
    <n v="970.24"/>
    <n v="200"/>
    <n v="194048.25"/>
    <n v="4.7174100000000001"/>
    <n v="2.41188"/>
    <n v="0.12404"/>
    <n v="0.63965000000000005"/>
    <n v="32.988880000000002"/>
    <n v="0"/>
  </r>
  <r>
    <x v="5"/>
    <x v="1"/>
    <x v="0"/>
    <x v="0"/>
    <n v="0"/>
    <n v="200"/>
    <n v="0"/>
    <n v="0"/>
    <n v="0"/>
    <n v="0"/>
    <n v="0"/>
    <n v="0"/>
    <n v="0"/>
  </r>
  <r>
    <x v="5"/>
    <x v="1"/>
    <x v="0"/>
    <x v="1"/>
    <n v="26.84"/>
    <n v="200"/>
    <n v="-274.77911"/>
    <n v="0.13048000000000001"/>
    <n v="4.6379999999999998E-2"/>
    <n v="1.643E-2"/>
    <n v="2.7140000000000001E-2"/>
    <n v="0.91244999999999998"/>
    <n v="-1.2648999999999999"/>
  </r>
  <r>
    <x v="5"/>
    <x v="1"/>
    <x v="0"/>
    <x v="2"/>
    <n v="0"/>
    <n v="200"/>
    <n v="0"/>
    <n v="0"/>
    <n v="0"/>
    <n v="0"/>
    <n v="0"/>
    <n v="0"/>
    <n v="0"/>
  </r>
  <r>
    <x v="5"/>
    <x v="1"/>
    <x v="0"/>
    <x v="3"/>
    <n v="0"/>
    <n v="200"/>
    <n v="0"/>
    <n v="0"/>
    <n v="0"/>
    <n v="0"/>
    <n v="0"/>
    <n v="0"/>
    <n v="0"/>
  </r>
  <r>
    <x v="5"/>
    <x v="1"/>
    <x v="0"/>
    <x v="4"/>
    <n v="0"/>
    <n v="200"/>
    <n v="0"/>
    <n v="0"/>
    <n v="0"/>
    <n v="0"/>
    <n v="0"/>
    <n v="0"/>
    <n v="0"/>
  </r>
  <r>
    <x v="5"/>
    <x v="1"/>
    <x v="0"/>
    <x v="5"/>
    <n v="0"/>
    <n v="200"/>
    <n v="0"/>
    <n v="0"/>
    <n v="0"/>
    <n v="0"/>
    <n v="0"/>
    <n v="0"/>
    <n v="0"/>
  </r>
  <r>
    <x v="5"/>
    <x v="1"/>
    <x v="0"/>
    <x v="6"/>
    <n v="0"/>
    <n v="200"/>
    <n v="0"/>
    <n v="0"/>
    <n v="0"/>
    <n v="0"/>
    <n v="0"/>
    <n v="0"/>
    <n v="0"/>
  </r>
  <r>
    <x v="5"/>
    <x v="1"/>
    <x v="0"/>
    <x v="7"/>
    <n v="0"/>
    <n v="200"/>
    <n v="0"/>
    <n v="0"/>
    <n v="0"/>
    <n v="0"/>
    <n v="0"/>
    <n v="0"/>
    <n v="0"/>
  </r>
  <r>
    <x v="5"/>
    <x v="1"/>
    <x v="0"/>
    <x v="8"/>
    <n v="0"/>
    <n v="200"/>
    <n v="0"/>
    <n v="0"/>
    <n v="0"/>
    <n v="0"/>
    <n v="0"/>
    <n v="0"/>
    <n v="0"/>
  </r>
  <r>
    <x v="5"/>
    <x v="1"/>
    <x v="0"/>
    <x v="9"/>
    <n v="0"/>
    <n v="200"/>
    <n v="0"/>
    <n v="0"/>
    <n v="0"/>
    <n v="0"/>
    <n v="0"/>
    <n v="0"/>
    <n v="0"/>
  </r>
  <r>
    <x v="5"/>
    <x v="1"/>
    <x v="0"/>
    <x v="10"/>
    <n v="151.07"/>
    <n v="200"/>
    <n v="-1250.8178700000001"/>
    <n v="0.73450000000000004"/>
    <n v="0.42544999999999999"/>
    <n v="1.01E-2"/>
    <n v="0.21504000000000001"/>
    <n v="5.1363599999999998"/>
    <n v="-5.7579099999999999"/>
  </r>
  <r>
    <x v="5"/>
    <x v="1"/>
    <x v="1"/>
    <x v="0"/>
    <n v="0"/>
    <n v="200"/>
    <n v="0"/>
    <n v="0"/>
    <n v="0"/>
    <n v="0"/>
    <n v="0"/>
    <n v="0"/>
    <n v="0"/>
  </r>
  <r>
    <x v="5"/>
    <x v="1"/>
    <x v="1"/>
    <x v="1"/>
    <n v="0"/>
    <n v="200"/>
    <n v="0"/>
    <n v="0"/>
    <n v="0"/>
    <n v="0"/>
    <n v="0"/>
    <n v="0"/>
    <n v="0"/>
  </r>
  <r>
    <x v="5"/>
    <x v="1"/>
    <x v="1"/>
    <x v="2"/>
    <n v="0"/>
    <n v="200"/>
    <n v="0"/>
    <n v="0"/>
    <n v="0"/>
    <n v="0"/>
    <n v="0"/>
    <n v="0"/>
    <n v="0"/>
  </r>
  <r>
    <x v="5"/>
    <x v="1"/>
    <x v="1"/>
    <x v="3"/>
    <n v="0"/>
    <n v="200"/>
    <n v="0"/>
    <n v="0"/>
    <n v="0"/>
    <n v="0"/>
    <n v="0"/>
    <n v="0"/>
    <n v="0"/>
  </r>
  <r>
    <x v="5"/>
    <x v="1"/>
    <x v="1"/>
    <x v="4"/>
    <n v="0"/>
    <n v="200"/>
    <n v="0"/>
    <n v="0"/>
    <n v="0"/>
    <n v="0"/>
    <n v="0"/>
    <n v="0"/>
    <n v="0"/>
  </r>
  <r>
    <x v="5"/>
    <x v="1"/>
    <x v="1"/>
    <x v="5"/>
    <n v="0"/>
    <n v="200"/>
    <n v="0"/>
    <n v="0"/>
    <n v="0"/>
    <n v="0"/>
    <n v="0"/>
    <n v="0"/>
    <n v="0"/>
  </r>
  <r>
    <x v="5"/>
    <x v="1"/>
    <x v="1"/>
    <x v="6"/>
    <n v="0"/>
    <n v="200"/>
    <n v="0"/>
    <n v="0"/>
    <n v="0"/>
    <n v="0"/>
    <n v="0"/>
    <n v="0"/>
    <n v="0"/>
  </r>
  <r>
    <x v="5"/>
    <x v="1"/>
    <x v="1"/>
    <x v="7"/>
    <n v="0"/>
    <n v="200"/>
    <n v="0"/>
    <n v="0"/>
    <n v="0"/>
    <n v="0"/>
    <n v="0"/>
    <n v="0"/>
    <n v="0"/>
  </r>
  <r>
    <x v="5"/>
    <x v="1"/>
    <x v="1"/>
    <x v="8"/>
    <n v="0"/>
    <n v="200"/>
    <n v="0"/>
    <n v="0"/>
    <n v="0"/>
    <n v="0"/>
    <n v="0"/>
    <n v="0"/>
    <n v="0"/>
  </r>
  <r>
    <x v="5"/>
    <x v="1"/>
    <x v="1"/>
    <x v="9"/>
    <n v="0"/>
    <n v="200"/>
    <n v="0"/>
    <n v="0"/>
    <n v="0"/>
    <n v="0"/>
    <n v="0"/>
    <n v="0"/>
    <n v="0"/>
  </r>
  <r>
    <x v="5"/>
    <x v="1"/>
    <x v="1"/>
    <x v="10"/>
    <n v="684"/>
    <n v="200"/>
    <n v="6778.4218799999999"/>
    <n v="3.3256800000000002"/>
    <n v="1.33961"/>
    <n v="0.17707000000000001"/>
    <n v="1.43167"/>
    <n v="23.256530000000001"/>
    <n v="31.20318"/>
  </r>
  <r>
    <x v="5"/>
    <x v="1"/>
    <x v="2"/>
    <x v="0"/>
    <n v="0"/>
    <n v="200"/>
    <n v="0"/>
    <n v="0"/>
    <n v="0"/>
    <n v="0"/>
    <n v="0"/>
    <n v="0"/>
    <n v="0"/>
  </r>
  <r>
    <x v="5"/>
    <x v="1"/>
    <x v="2"/>
    <x v="1"/>
    <n v="0"/>
    <n v="200"/>
    <n v="0"/>
    <n v="0"/>
    <n v="0"/>
    <n v="0"/>
    <n v="0"/>
    <n v="0"/>
    <n v="0"/>
  </r>
  <r>
    <x v="5"/>
    <x v="1"/>
    <x v="2"/>
    <x v="2"/>
    <n v="0"/>
    <n v="200"/>
    <n v="0"/>
    <n v="0"/>
    <n v="0"/>
    <n v="0"/>
    <n v="0"/>
    <n v="0"/>
    <n v="0"/>
  </r>
  <r>
    <x v="5"/>
    <x v="1"/>
    <x v="2"/>
    <x v="3"/>
    <n v="0"/>
    <n v="200"/>
    <n v="0"/>
    <n v="0"/>
    <n v="0"/>
    <n v="0"/>
    <n v="0"/>
    <n v="0"/>
    <n v="0"/>
  </r>
  <r>
    <x v="5"/>
    <x v="1"/>
    <x v="2"/>
    <x v="4"/>
    <n v="0"/>
    <n v="200"/>
    <n v="0"/>
    <n v="0"/>
    <n v="0"/>
    <n v="0"/>
    <n v="0"/>
    <n v="0"/>
    <n v="0"/>
  </r>
  <r>
    <x v="5"/>
    <x v="1"/>
    <x v="2"/>
    <x v="5"/>
    <n v="0"/>
    <n v="200"/>
    <n v="0"/>
    <n v="0"/>
    <n v="0"/>
    <n v="0"/>
    <n v="0"/>
    <n v="0"/>
    <n v="0"/>
  </r>
  <r>
    <x v="5"/>
    <x v="1"/>
    <x v="2"/>
    <x v="6"/>
    <n v="0"/>
    <n v="200"/>
    <n v="0"/>
    <n v="0"/>
    <n v="0"/>
    <n v="0"/>
    <n v="0"/>
    <n v="0"/>
    <n v="0"/>
  </r>
  <r>
    <x v="5"/>
    <x v="1"/>
    <x v="2"/>
    <x v="7"/>
    <n v="0"/>
    <n v="200"/>
    <n v="0"/>
    <n v="0"/>
    <n v="0"/>
    <n v="0"/>
    <n v="0"/>
    <n v="0"/>
    <n v="0"/>
  </r>
  <r>
    <x v="5"/>
    <x v="1"/>
    <x v="2"/>
    <x v="8"/>
    <n v="0"/>
    <n v="200"/>
    <n v="0"/>
    <n v="0"/>
    <n v="0"/>
    <n v="0"/>
    <n v="0"/>
    <n v="0"/>
    <n v="0"/>
  </r>
  <r>
    <x v="5"/>
    <x v="1"/>
    <x v="2"/>
    <x v="9"/>
    <n v="0"/>
    <n v="200"/>
    <n v="0"/>
    <n v="0"/>
    <n v="0"/>
    <n v="0"/>
    <n v="0"/>
    <n v="0"/>
    <n v="0"/>
  </r>
  <r>
    <x v="5"/>
    <x v="1"/>
    <x v="2"/>
    <x v="10"/>
    <n v="317.14999999999998"/>
    <n v="200"/>
    <n v="16164.632809999999"/>
    <n v="1.5420100000000001"/>
    <n v="0.74412999999999996"/>
    <n v="7.2080000000000005E-2"/>
    <n v="0.61040000000000005"/>
    <n v="10.783289999999999"/>
    <n v="74.410899999999998"/>
  </r>
  <r>
    <x v="5"/>
    <x v="1"/>
    <x v="3"/>
    <x v="0"/>
    <n v="0"/>
    <n v="200"/>
    <n v="0"/>
    <n v="0"/>
    <n v="0"/>
    <n v="0"/>
    <n v="0"/>
    <n v="0"/>
    <n v="0"/>
  </r>
  <r>
    <x v="5"/>
    <x v="1"/>
    <x v="3"/>
    <x v="1"/>
    <n v="5.0599999999999996"/>
    <n v="200"/>
    <n v="224.44336000000001"/>
    <n v="2.46E-2"/>
    <n v="7.8600000000000007E-3"/>
    <n v="1.6999999999999999E-3"/>
    <n v="1.55E-2"/>
    <n v="0.17199999999999999"/>
    <n v="1.03318"/>
  </r>
  <r>
    <x v="5"/>
    <x v="1"/>
    <x v="3"/>
    <x v="2"/>
    <n v="0"/>
    <n v="200"/>
    <n v="0"/>
    <n v="0"/>
    <n v="0"/>
    <n v="0"/>
    <n v="0"/>
    <n v="0"/>
    <n v="0"/>
  </r>
  <r>
    <x v="5"/>
    <x v="1"/>
    <x v="3"/>
    <x v="3"/>
    <n v="0"/>
    <n v="200"/>
    <n v="0"/>
    <n v="0"/>
    <n v="0"/>
    <n v="0"/>
    <n v="0"/>
    <n v="0"/>
    <n v="0"/>
  </r>
  <r>
    <x v="5"/>
    <x v="1"/>
    <x v="3"/>
    <x v="4"/>
    <n v="0"/>
    <n v="200"/>
    <n v="0"/>
    <n v="0"/>
    <n v="0"/>
    <n v="0"/>
    <n v="0"/>
    <n v="0"/>
    <n v="0"/>
  </r>
  <r>
    <x v="5"/>
    <x v="1"/>
    <x v="3"/>
    <x v="5"/>
    <n v="0"/>
    <n v="200"/>
    <n v="0"/>
    <n v="0"/>
    <n v="0"/>
    <n v="0"/>
    <n v="0"/>
    <n v="0"/>
    <n v="0"/>
  </r>
  <r>
    <x v="5"/>
    <x v="1"/>
    <x v="3"/>
    <x v="6"/>
    <n v="0"/>
    <n v="200"/>
    <n v="0"/>
    <n v="0"/>
    <n v="0"/>
    <n v="0"/>
    <n v="0"/>
    <n v="0"/>
    <n v="0"/>
  </r>
  <r>
    <x v="5"/>
    <x v="1"/>
    <x v="3"/>
    <x v="7"/>
    <n v="0"/>
    <n v="200"/>
    <n v="0"/>
    <n v="0"/>
    <n v="0"/>
    <n v="0"/>
    <n v="0"/>
    <n v="0"/>
    <n v="0"/>
  </r>
  <r>
    <x v="5"/>
    <x v="1"/>
    <x v="3"/>
    <x v="8"/>
    <n v="0"/>
    <n v="200"/>
    <n v="0"/>
    <n v="0"/>
    <n v="0"/>
    <n v="0"/>
    <n v="0"/>
    <n v="0"/>
    <n v="0"/>
  </r>
  <r>
    <x v="5"/>
    <x v="1"/>
    <x v="3"/>
    <x v="9"/>
    <n v="0"/>
    <n v="200"/>
    <n v="0"/>
    <n v="0"/>
    <n v="0"/>
    <n v="0"/>
    <n v="0"/>
    <n v="0"/>
    <n v="0"/>
  </r>
  <r>
    <x v="5"/>
    <x v="1"/>
    <x v="3"/>
    <x v="10"/>
    <n v="49.35"/>
    <n v="200"/>
    <n v="-44.91348"/>
    <n v="0.23995"/>
    <n v="0.18282999999999999"/>
    <n v="7.8200000000000006E-3"/>
    <n v="2.6290000000000001E-2"/>
    <n v="1.6779599999999999"/>
    <n v="-0.20674999999999999"/>
  </r>
  <r>
    <x v="5"/>
    <x v="1"/>
    <x v="4"/>
    <x v="0"/>
    <n v="189.2"/>
    <n v="200"/>
    <n v="577.44921999999997"/>
    <n v="0.91988999999999999"/>
    <n v="0.44694"/>
    <n v="0.04"/>
    <n v="0.38445000000000001"/>
    <n v="6.43283"/>
    <n v="2.6581899999999998"/>
  </r>
  <r>
    <x v="5"/>
    <x v="1"/>
    <x v="4"/>
    <x v="1"/>
    <n v="4.42"/>
    <n v="200"/>
    <n v="165.21851000000001"/>
    <n v="2.1499999999999998E-2"/>
    <n v="6.5300000000000002E-3"/>
    <n v="2.4399999999999999E-3"/>
    <n v="2.5600000000000002E-3"/>
    <n v="0.15038000000000001"/>
    <n v="0.76054999999999995"/>
  </r>
  <r>
    <x v="5"/>
    <x v="1"/>
    <x v="4"/>
    <x v="2"/>
    <n v="0"/>
    <n v="200"/>
    <n v="0"/>
    <n v="0"/>
    <n v="0"/>
    <n v="0"/>
    <n v="0"/>
    <n v="0"/>
    <n v="0"/>
  </r>
  <r>
    <x v="5"/>
    <x v="1"/>
    <x v="4"/>
    <x v="3"/>
    <n v="0"/>
    <n v="200"/>
    <n v="0"/>
    <n v="0"/>
    <n v="0"/>
    <n v="0"/>
    <n v="0"/>
    <n v="0"/>
    <n v="0"/>
  </r>
  <r>
    <x v="5"/>
    <x v="1"/>
    <x v="4"/>
    <x v="4"/>
    <n v="0"/>
    <n v="200"/>
    <n v="0"/>
    <n v="0"/>
    <n v="0"/>
    <n v="0"/>
    <n v="0"/>
    <n v="0"/>
    <n v="0"/>
  </r>
  <r>
    <x v="5"/>
    <x v="1"/>
    <x v="4"/>
    <x v="5"/>
    <n v="0"/>
    <n v="200"/>
    <n v="0"/>
    <n v="0"/>
    <n v="0"/>
    <n v="0"/>
    <n v="0"/>
    <n v="0"/>
    <n v="0"/>
  </r>
  <r>
    <x v="5"/>
    <x v="1"/>
    <x v="4"/>
    <x v="6"/>
    <n v="46.46"/>
    <n v="200"/>
    <n v="115.99805000000001"/>
    <n v="0.22589000000000001"/>
    <n v="1.9000000000000001E-4"/>
    <n v="3.9699999999999996E-3"/>
    <n v="6.1120000000000001E-2"/>
    <n v="1.5796699999999999"/>
    <n v="0.53398000000000001"/>
  </r>
  <r>
    <x v="5"/>
    <x v="1"/>
    <x v="4"/>
    <x v="7"/>
    <n v="0"/>
    <n v="200"/>
    <n v="0"/>
    <n v="0"/>
    <n v="0"/>
    <n v="0"/>
    <n v="0"/>
    <n v="0"/>
    <n v="0"/>
  </r>
  <r>
    <x v="5"/>
    <x v="1"/>
    <x v="4"/>
    <x v="8"/>
    <n v="0"/>
    <n v="200"/>
    <n v="0"/>
    <n v="0"/>
    <n v="0"/>
    <n v="0"/>
    <n v="0"/>
    <n v="0"/>
    <n v="0"/>
  </r>
  <r>
    <x v="5"/>
    <x v="1"/>
    <x v="4"/>
    <x v="9"/>
    <n v="0"/>
    <n v="200"/>
    <n v="0"/>
    <n v="0"/>
    <n v="0"/>
    <n v="0"/>
    <n v="0"/>
    <n v="0"/>
    <n v="0"/>
  </r>
  <r>
    <x v="5"/>
    <x v="1"/>
    <x v="4"/>
    <x v="10"/>
    <n v="176.49"/>
    <n v="200"/>
    <n v="1081.6406199999999"/>
    <n v="0.85811000000000004"/>
    <n v="0.30569000000000002"/>
    <n v="2.1729999999999999E-2"/>
    <n v="0.18131"/>
    <n v="6.0007400000000004"/>
    <n v="4.9791299999999996"/>
  </r>
  <r>
    <x v="5"/>
    <x v="1"/>
    <x v="5"/>
    <x v="0"/>
    <n v="0"/>
    <n v="200"/>
    <n v="0"/>
    <n v="0"/>
    <n v="0"/>
    <n v="0"/>
    <n v="0"/>
    <n v="0"/>
    <n v="0"/>
  </r>
  <r>
    <x v="5"/>
    <x v="1"/>
    <x v="5"/>
    <x v="1"/>
    <n v="0"/>
    <n v="200"/>
    <n v="0"/>
    <n v="0"/>
    <n v="0"/>
    <n v="0"/>
    <n v="0"/>
    <n v="0"/>
    <n v="0"/>
  </r>
  <r>
    <x v="5"/>
    <x v="1"/>
    <x v="5"/>
    <x v="2"/>
    <n v="0"/>
    <n v="200"/>
    <n v="0"/>
    <n v="0"/>
    <n v="0"/>
    <n v="0"/>
    <n v="0"/>
    <n v="0"/>
    <n v="0"/>
  </r>
  <r>
    <x v="5"/>
    <x v="1"/>
    <x v="5"/>
    <x v="3"/>
    <n v="0"/>
    <n v="200"/>
    <n v="0"/>
    <n v="0"/>
    <n v="0"/>
    <n v="0"/>
    <n v="0"/>
    <n v="0"/>
    <n v="0"/>
  </r>
  <r>
    <x v="5"/>
    <x v="1"/>
    <x v="5"/>
    <x v="4"/>
    <n v="0"/>
    <n v="200"/>
    <n v="0"/>
    <n v="0"/>
    <n v="0"/>
    <n v="0"/>
    <n v="0"/>
    <n v="0"/>
    <n v="0"/>
  </r>
  <r>
    <x v="5"/>
    <x v="1"/>
    <x v="5"/>
    <x v="5"/>
    <n v="0"/>
    <n v="200"/>
    <n v="0"/>
    <n v="0"/>
    <n v="0"/>
    <n v="0"/>
    <n v="0"/>
    <n v="0"/>
    <n v="0"/>
  </r>
  <r>
    <x v="5"/>
    <x v="1"/>
    <x v="5"/>
    <x v="6"/>
    <n v="0"/>
    <n v="200"/>
    <n v="0"/>
    <n v="0"/>
    <n v="0"/>
    <n v="0"/>
    <n v="0"/>
    <n v="0"/>
    <n v="0"/>
  </r>
  <r>
    <x v="5"/>
    <x v="1"/>
    <x v="5"/>
    <x v="7"/>
    <n v="0"/>
    <n v="200"/>
    <n v="0"/>
    <n v="0"/>
    <n v="0"/>
    <n v="0"/>
    <n v="0"/>
    <n v="0"/>
    <n v="0"/>
  </r>
  <r>
    <x v="5"/>
    <x v="1"/>
    <x v="5"/>
    <x v="8"/>
    <n v="0"/>
    <n v="200"/>
    <n v="0"/>
    <n v="0"/>
    <n v="0"/>
    <n v="0"/>
    <n v="0"/>
    <n v="0"/>
    <n v="0"/>
  </r>
  <r>
    <x v="5"/>
    <x v="1"/>
    <x v="5"/>
    <x v="9"/>
    <n v="0"/>
    <n v="200"/>
    <n v="0"/>
    <n v="0"/>
    <n v="0"/>
    <n v="0"/>
    <n v="0"/>
    <n v="0"/>
    <n v="0"/>
  </r>
  <r>
    <x v="5"/>
    <x v="1"/>
    <x v="5"/>
    <x v="10"/>
    <n v="0"/>
    <n v="200"/>
    <n v="0"/>
    <n v="0"/>
    <n v="0"/>
    <n v="0"/>
    <n v="0"/>
    <n v="0"/>
    <n v="0"/>
  </r>
  <r>
    <x v="5"/>
    <x v="1"/>
    <x v="6"/>
    <x v="0"/>
    <n v="0"/>
    <n v="200"/>
    <n v="0"/>
    <n v="0"/>
    <n v="0"/>
    <n v="0"/>
    <n v="0"/>
    <n v="0"/>
    <n v="0"/>
  </r>
  <r>
    <x v="5"/>
    <x v="1"/>
    <x v="6"/>
    <x v="1"/>
    <n v="0"/>
    <n v="200"/>
    <n v="0"/>
    <n v="0"/>
    <n v="0"/>
    <n v="0"/>
    <n v="0"/>
    <n v="0"/>
    <n v="0"/>
  </r>
  <r>
    <x v="5"/>
    <x v="1"/>
    <x v="6"/>
    <x v="2"/>
    <n v="0"/>
    <n v="200"/>
    <n v="0"/>
    <n v="0"/>
    <n v="0"/>
    <n v="0"/>
    <n v="0"/>
    <n v="0"/>
    <n v="0"/>
  </r>
  <r>
    <x v="5"/>
    <x v="1"/>
    <x v="6"/>
    <x v="3"/>
    <n v="0"/>
    <n v="200"/>
    <n v="0"/>
    <n v="0"/>
    <n v="0"/>
    <n v="0"/>
    <n v="0"/>
    <n v="0"/>
    <n v="0"/>
  </r>
  <r>
    <x v="5"/>
    <x v="1"/>
    <x v="6"/>
    <x v="4"/>
    <n v="0"/>
    <n v="200"/>
    <n v="0"/>
    <n v="0"/>
    <n v="0"/>
    <n v="0"/>
    <n v="0"/>
    <n v="0"/>
    <n v="0"/>
  </r>
  <r>
    <x v="5"/>
    <x v="1"/>
    <x v="6"/>
    <x v="5"/>
    <n v="0"/>
    <n v="200"/>
    <n v="0"/>
    <n v="0"/>
    <n v="0"/>
    <n v="0"/>
    <n v="0"/>
    <n v="0"/>
    <n v="0"/>
  </r>
  <r>
    <x v="5"/>
    <x v="1"/>
    <x v="6"/>
    <x v="6"/>
    <n v="0"/>
    <n v="200"/>
    <n v="0"/>
    <n v="0"/>
    <n v="0"/>
    <n v="0"/>
    <n v="0"/>
    <n v="0"/>
    <n v="0"/>
  </r>
  <r>
    <x v="5"/>
    <x v="1"/>
    <x v="6"/>
    <x v="7"/>
    <n v="0"/>
    <n v="200"/>
    <n v="0"/>
    <n v="0"/>
    <n v="0"/>
    <n v="0"/>
    <n v="0"/>
    <n v="0"/>
    <n v="0"/>
  </r>
  <r>
    <x v="5"/>
    <x v="1"/>
    <x v="6"/>
    <x v="8"/>
    <n v="0"/>
    <n v="200"/>
    <n v="0"/>
    <n v="0"/>
    <n v="0"/>
    <n v="0"/>
    <n v="0"/>
    <n v="0"/>
    <n v="0"/>
  </r>
  <r>
    <x v="5"/>
    <x v="1"/>
    <x v="6"/>
    <x v="9"/>
    <n v="0"/>
    <n v="200"/>
    <n v="0"/>
    <n v="0"/>
    <n v="0"/>
    <n v="0"/>
    <n v="0"/>
    <n v="0"/>
    <n v="0"/>
  </r>
  <r>
    <x v="5"/>
    <x v="1"/>
    <x v="6"/>
    <x v="10"/>
    <n v="26.57"/>
    <n v="200"/>
    <n v="-243.96514999999999"/>
    <n v="0.12916"/>
    <n v="6.5850000000000006E-2"/>
    <n v="1.41E-3"/>
    <n v="8.3400000000000002E-3"/>
    <n v="0.90325"/>
    <n v="-1.1230500000000001"/>
  </r>
  <r>
    <x v="5"/>
    <x v="1"/>
    <x v="7"/>
    <x v="0"/>
    <n v="0"/>
    <n v="200"/>
    <n v="0"/>
    <n v="0"/>
    <n v="0"/>
    <n v="0"/>
    <n v="0"/>
    <n v="0"/>
    <n v="0"/>
  </r>
  <r>
    <x v="5"/>
    <x v="1"/>
    <x v="7"/>
    <x v="1"/>
    <n v="0"/>
    <n v="200"/>
    <n v="0"/>
    <n v="0"/>
    <n v="0"/>
    <n v="0"/>
    <n v="0"/>
    <n v="0"/>
    <n v="0"/>
  </r>
  <r>
    <x v="5"/>
    <x v="1"/>
    <x v="7"/>
    <x v="2"/>
    <n v="0"/>
    <n v="200"/>
    <n v="0"/>
    <n v="0"/>
    <n v="0"/>
    <n v="0"/>
    <n v="0"/>
    <n v="0"/>
    <n v="0"/>
  </r>
  <r>
    <x v="5"/>
    <x v="1"/>
    <x v="7"/>
    <x v="3"/>
    <n v="0"/>
    <n v="200"/>
    <n v="0"/>
    <n v="0"/>
    <n v="0"/>
    <n v="0"/>
    <n v="0"/>
    <n v="0"/>
    <n v="0"/>
  </r>
  <r>
    <x v="5"/>
    <x v="1"/>
    <x v="7"/>
    <x v="4"/>
    <n v="0"/>
    <n v="200"/>
    <n v="0"/>
    <n v="0"/>
    <n v="0"/>
    <n v="0"/>
    <n v="0"/>
    <n v="0"/>
    <n v="0"/>
  </r>
  <r>
    <x v="5"/>
    <x v="1"/>
    <x v="7"/>
    <x v="5"/>
    <n v="0"/>
    <n v="200"/>
    <n v="0"/>
    <n v="0"/>
    <n v="0"/>
    <n v="0"/>
    <n v="0"/>
    <n v="0"/>
    <n v="0"/>
  </r>
  <r>
    <x v="5"/>
    <x v="1"/>
    <x v="7"/>
    <x v="6"/>
    <n v="0"/>
    <n v="200"/>
    <n v="0"/>
    <n v="0"/>
    <n v="0"/>
    <n v="0"/>
    <n v="0"/>
    <n v="0"/>
    <n v="0"/>
  </r>
  <r>
    <x v="5"/>
    <x v="1"/>
    <x v="7"/>
    <x v="7"/>
    <n v="0"/>
    <n v="200"/>
    <n v="0"/>
    <n v="0"/>
    <n v="0"/>
    <n v="0"/>
    <n v="0"/>
    <n v="0"/>
    <n v="0"/>
  </r>
  <r>
    <x v="5"/>
    <x v="1"/>
    <x v="7"/>
    <x v="8"/>
    <n v="0"/>
    <n v="200"/>
    <n v="0"/>
    <n v="0"/>
    <n v="0"/>
    <n v="0"/>
    <n v="0"/>
    <n v="0"/>
    <n v="0"/>
  </r>
  <r>
    <x v="5"/>
    <x v="1"/>
    <x v="7"/>
    <x v="9"/>
    <n v="0"/>
    <n v="200"/>
    <n v="0"/>
    <n v="0"/>
    <n v="0"/>
    <n v="0"/>
    <n v="0"/>
    <n v="0"/>
    <n v="0"/>
  </r>
  <r>
    <x v="5"/>
    <x v="1"/>
    <x v="7"/>
    <x v="10"/>
    <n v="3.4"/>
    <n v="200"/>
    <n v="679.80939000000001"/>
    <n v="1.653E-2"/>
    <n v="1.2290000000000001E-2"/>
    <n v="5.0000000000000002E-5"/>
    <n v="6.4799999999999996E-3"/>
    <n v="0.11557000000000001"/>
    <n v="3.1293799999999998"/>
  </r>
  <r>
    <x v="5"/>
    <x v="1"/>
    <x v="8"/>
    <x v="0"/>
    <n v="0"/>
    <n v="200"/>
    <n v="0"/>
    <n v="0"/>
    <n v="0"/>
    <n v="0"/>
    <n v="0"/>
    <n v="0"/>
    <n v="0"/>
  </r>
  <r>
    <x v="5"/>
    <x v="1"/>
    <x v="8"/>
    <x v="1"/>
    <n v="9.1199999999999992"/>
    <n v="200"/>
    <n v="-1120.09277"/>
    <n v="4.4350000000000001E-2"/>
    <n v="3.3009999999999998E-2"/>
    <n v="1.6199999999999999E-3"/>
    <n v="5.7600000000000004E-3"/>
    <n v="0.31014000000000003"/>
    <n v="-5.1561399999999997"/>
  </r>
  <r>
    <x v="5"/>
    <x v="1"/>
    <x v="8"/>
    <x v="2"/>
    <n v="0"/>
    <n v="200"/>
    <n v="0"/>
    <n v="0"/>
    <n v="0"/>
    <n v="0"/>
    <n v="0"/>
    <n v="0"/>
    <n v="0"/>
  </r>
  <r>
    <x v="5"/>
    <x v="1"/>
    <x v="8"/>
    <x v="3"/>
    <n v="0"/>
    <n v="200"/>
    <n v="0"/>
    <n v="0"/>
    <n v="0"/>
    <n v="0"/>
    <n v="0"/>
    <n v="0"/>
    <n v="0"/>
  </r>
  <r>
    <x v="5"/>
    <x v="1"/>
    <x v="8"/>
    <x v="4"/>
    <n v="0"/>
    <n v="200"/>
    <n v="0"/>
    <n v="0"/>
    <n v="0"/>
    <n v="0"/>
    <n v="0"/>
    <n v="0"/>
    <n v="0"/>
  </r>
  <r>
    <x v="5"/>
    <x v="1"/>
    <x v="8"/>
    <x v="5"/>
    <n v="0"/>
    <n v="200"/>
    <n v="0"/>
    <n v="0"/>
    <n v="0"/>
    <n v="0"/>
    <n v="0"/>
    <n v="0"/>
    <n v="0"/>
  </r>
  <r>
    <x v="5"/>
    <x v="1"/>
    <x v="8"/>
    <x v="6"/>
    <n v="39.42"/>
    <n v="200"/>
    <n v="1491.1254899999999"/>
    <n v="0.19164"/>
    <n v="0"/>
    <n v="5.9639999999999999E-2"/>
    <n v="0.15026999999999999"/>
    <n v="1.3401400000000001"/>
    <n v="6.8641199999999998"/>
  </r>
  <r>
    <x v="5"/>
    <x v="1"/>
    <x v="8"/>
    <x v="7"/>
    <n v="0"/>
    <n v="200"/>
    <n v="0"/>
    <n v="0"/>
    <n v="0"/>
    <n v="0"/>
    <n v="0"/>
    <n v="0"/>
    <n v="0"/>
  </r>
  <r>
    <x v="5"/>
    <x v="1"/>
    <x v="8"/>
    <x v="8"/>
    <n v="0"/>
    <n v="200"/>
    <n v="0"/>
    <n v="0"/>
    <n v="0"/>
    <n v="0"/>
    <n v="0"/>
    <n v="0"/>
    <n v="0"/>
  </r>
  <r>
    <x v="5"/>
    <x v="1"/>
    <x v="8"/>
    <x v="9"/>
    <n v="0"/>
    <n v="200"/>
    <n v="0"/>
    <n v="0"/>
    <n v="0"/>
    <n v="0"/>
    <n v="0"/>
    <n v="0"/>
    <n v="0"/>
  </r>
  <r>
    <x v="5"/>
    <x v="1"/>
    <x v="8"/>
    <x v="10"/>
    <n v="963.4"/>
    <n v="200"/>
    <n v="-1367.7002"/>
    <n v="4.6841600000000003"/>
    <n v="2.3948800000000001"/>
    <n v="0.12317"/>
    <n v="0.63514000000000004"/>
    <n v="32.756369999999997"/>
    <n v="-6.29596"/>
  </r>
  <r>
    <x v="5"/>
    <x v="2"/>
    <x v="0"/>
    <x v="0"/>
    <n v="0"/>
    <n v="200"/>
    <n v="0"/>
    <n v="0"/>
    <n v="0"/>
    <n v="0"/>
    <n v="0"/>
    <n v="0"/>
    <n v="0"/>
  </r>
  <r>
    <x v="5"/>
    <x v="2"/>
    <x v="0"/>
    <x v="1"/>
    <n v="24.86"/>
    <n v="200"/>
    <n v="-394.89058999999997"/>
    <n v="0.12088"/>
    <n v="4.2959999999999998E-2"/>
    <n v="1.5219999999999999E-2"/>
    <n v="2.5139999999999999E-2"/>
    <n v="0.84531000000000001"/>
    <n v="-1.8175399999999999"/>
  </r>
  <r>
    <x v="5"/>
    <x v="2"/>
    <x v="0"/>
    <x v="2"/>
    <n v="0"/>
    <n v="200"/>
    <n v="0"/>
    <n v="0"/>
    <n v="0"/>
    <n v="0"/>
    <n v="0"/>
    <n v="0"/>
    <n v="0"/>
  </r>
  <r>
    <x v="5"/>
    <x v="2"/>
    <x v="0"/>
    <x v="3"/>
    <n v="0"/>
    <n v="200"/>
    <n v="0"/>
    <n v="0"/>
    <n v="0"/>
    <n v="0"/>
    <n v="0"/>
    <n v="0"/>
    <n v="0"/>
  </r>
  <r>
    <x v="5"/>
    <x v="2"/>
    <x v="0"/>
    <x v="4"/>
    <n v="0"/>
    <n v="200"/>
    <n v="0"/>
    <n v="0"/>
    <n v="0"/>
    <n v="0"/>
    <n v="0"/>
    <n v="0"/>
    <n v="0"/>
  </r>
  <r>
    <x v="5"/>
    <x v="2"/>
    <x v="0"/>
    <x v="5"/>
    <n v="0"/>
    <n v="200"/>
    <n v="0"/>
    <n v="0"/>
    <n v="0"/>
    <n v="0"/>
    <n v="0"/>
    <n v="0"/>
    <n v="0"/>
  </r>
  <r>
    <x v="5"/>
    <x v="2"/>
    <x v="0"/>
    <x v="6"/>
    <n v="0"/>
    <n v="200"/>
    <n v="0"/>
    <n v="0"/>
    <n v="0"/>
    <n v="0"/>
    <n v="0"/>
    <n v="0"/>
    <n v="0"/>
  </r>
  <r>
    <x v="5"/>
    <x v="2"/>
    <x v="0"/>
    <x v="7"/>
    <n v="0"/>
    <n v="200"/>
    <n v="0"/>
    <n v="0"/>
    <n v="0"/>
    <n v="0"/>
    <n v="0"/>
    <n v="0"/>
    <n v="0"/>
  </r>
  <r>
    <x v="5"/>
    <x v="2"/>
    <x v="0"/>
    <x v="8"/>
    <n v="0"/>
    <n v="200"/>
    <n v="0"/>
    <n v="0"/>
    <n v="0"/>
    <n v="0"/>
    <n v="0"/>
    <n v="0"/>
    <n v="0"/>
  </r>
  <r>
    <x v="5"/>
    <x v="2"/>
    <x v="0"/>
    <x v="9"/>
    <n v="0"/>
    <n v="200"/>
    <n v="0"/>
    <n v="0"/>
    <n v="0"/>
    <n v="0"/>
    <n v="0"/>
    <n v="0"/>
    <n v="0"/>
  </r>
  <r>
    <x v="5"/>
    <x v="2"/>
    <x v="0"/>
    <x v="10"/>
    <n v="128.04"/>
    <n v="200"/>
    <n v="-4604.6264600000004"/>
    <n v="0.62256"/>
    <n v="0.36060999999999999"/>
    <n v="8.5599999999999999E-3"/>
    <n v="0.18226000000000001"/>
    <n v="4.3535599999999999"/>
    <n v="-21.19342"/>
  </r>
  <r>
    <x v="5"/>
    <x v="2"/>
    <x v="1"/>
    <x v="0"/>
    <n v="0"/>
    <n v="200"/>
    <n v="0"/>
    <n v="0"/>
    <n v="0"/>
    <n v="0"/>
    <n v="0"/>
    <n v="0"/>
    <n v="0"/>
  </r>
  <r>
    <x v="5"/>
    <x v="2"/>
    <x v="1"/>
    <x v="1"/>
    <n v="0"/>
    <n v="200"/>
    <n v="0"/>
    <n v="0"/>
    <n v="0"/>
    <n v="0"/>
    <n v="0"/>
    <n v="0"/>
    <n v="0"/>
  </r>
  <r>
    <x v="5"/>
    <x v="2"/>
    <x v="1"/>
    <x v="2"/>
    <n v="0"/>
    <n v="200"/>
    <n v="0"/>
    <n v="0"/>
    <n v="0"/>
    <n v="0"/>
    <n v="0"/>
    <n v="0"/>
    <n v="0"/>
  </r>
  <r>
    <x v="5"/>
    <x v="2"/>
    <x v="1"/>
    <x v="3"/>
    <n v="0"/>
    <n v="200"/>
    <n v="0"/>
    <n v="0"/>
    <n v="0"/>
    <n v="0"/>
    <n v="0"/>
    <n v="0"/>
    <n v="0"/>
  </r>
  <r>
    <x v="5"/>
    <x v="2"/>
    <x v="1"/>
    <x v="4"/>
    <n v="0"/>
    <n v="200"/>
    <n v="0"/>
    <n v="0"/>
    <n v="0"/>
    <n v="0"/>
    <n v="0"/>
    <n v="0"/>
    <n v="0"/>
  </r>
  <r>
    <x v="5"/>
    <x v="2"/>
    <x v="1"/>
    <x v="5"/>
    <n v="0"/>
    <n v="200"/>
    <n v="0"/>
    <n v="0"/>
    <n v="0"/>
    <n v="0"/>
    <n v="0"/>
    <n v="0"/>
    <n v="0"/>
  </r>
  <r>
    <x v="5"/>
    <x v="2"/>
    <x v="1"/>
    <x v="6"/>
    <n v="0"/>
    <n v="200"/>
    <n v="0"/>
    <n v="0"/>
    <n v="0"/>
    <n v="0"/>
    <n v="0"/>
    <n v="0"/>
    <n v="0"/>
  </r>
  <r>
    <x v="5"/>
    <x v="2"/>
    <x v="1"/>
    <x v="7"/>
    <n v="0"/>
    <n v="200"/>
    <n v="0"/>
    <n v="0"/>
    <n v="0"/>
    <n v="0"/>
    <n v="0"/>
    <n v="0"/>
    <n v="0"/>
  </r>
  <r>
    <x v="5"/>
    <x v="2"/>
    <x v="1"/>
    <x v="8"/>
    <n v="0"/>
    <n v="200"/>
    <n v="0"/>
    <n v="0"/>
    <n v="0"/>
    <n v="0"/>
    <n v="0"/>
    <n v="0"/>
    <n v="0"/>
  </r>
  <r>
    <x v="5"/>
    <x v="2"/>
    <x v="1"/>
    <x v="9"/>
    <n v="0"/>
    <n v="200"/>
    <n v="0"/>
    <n v="0"/>
    <n v="0"/>
    <n v="0"/>
    <n v="0"/>
    <n v="0"/>
    <n v="0"/>
  </r>
  <r>
    <x v="5"/>
    <x v="2"/>
    <x v="1"/>
    <x v="10"/>
    <n v="692.79"/>
    <n v="200"/>
    <n v="1757.59375"/>
    <n v="3.3684099999999999"/>
    <n v="1.3568199999999999"/>
    <n v="0.17935000000000001"/>
    <n v="1.4500599999999999"/>
    <n v="23.555330000000001"/>
    <n v="8.0895499999999991"/>
  </r>
  <r>
    <x v="5"/>
    <x v="2"/>
    <x v="2"/>
    <x v="0"/>
    <n v="0"/>
    <n v="200"/>
    <n v="0"/>
    <n v="0"/>
    <n v="0"/>
    <n v="0"/>
    <n v="0"/>
    <n v="0"/>
    <n v="0"/>
  </r>
  <r>
    <x v="5"/>
    <x v="2"/>
    <x v="2"/>
    <x v="1"/>
    <n v="0"/>
    <n v="200"/>
    <n v="0"/>
    <n v="0"/>
    <n v="0"/>
    <n v="0"/>
    <n v="0"/>
    <n v="0"/>
    <n v="0"/>
  </r>
  <r>
    <x v="5"/>
    <x v="2"/>
    <x v="2"/>
    <x v="2"/>
    <n v="0"/>
    <n v="200"/>
    <n v="0"/>
    <n v="0"/>
    <n v="0"/>
    <n v="0"/>
    <n v="0"/>
    <n v="0"/>
    <n v="0"/>
  </r>
  <r>
    <x v="5"/>
    <x v="2"/>
    <x v="2"/>
    <x v="3"/>
    <n v="0"/>
    <n v="200"/>
    <n v="0"/>
    <n v="0"/>
    <n v="0"/>
    <n v="0"/>
    <n v="0"/>
    <n v="0"/>
    <n v="0"/>
  </r>
  <r>
    <x v="5"/>
    <x v="2"/>
    <x v="2"/>
    <x v="4"/>
    <n v="0"/>
    <n v="200"/>
    <n v="0"/>
    <n v="0"/>
    <n v="0"/>
    <n v="0"/>
    <n v="0"/>
    <n v="0"/>
    <n v="0"/>
  </r>
  <r>
    <x v="5"/>
    <x v="2"/>
    <x v="2"/>
    <x v="5"/>
    <n v="0"/>
    <n v="200"/>
    <n v="0"/>
    <n v="0"/>
    <n v="0"/>
    <n v="0"/>
    <n v="0"/>
    <n v="0"/>
    <n v="0"/>
  </r>
  <r>
    <x v="5"/>
    <x v="2"/>
    <x v="2"/>
    <x v="6"/>
    <n v="0"/>
    <n v="200"/>
    <n v="0"/>
    <n v="0"/>
    <n v="0"/>
    <n v="0"/>
    <n v="0"/>
    <n v="0"/>
    <n v="0"/>
  </r>
  <r>
    <x v="5"/>
    <x v="2"/>
    <x v="2"/>
    <x v="7"/>
    <n v="0"/>
    <n v="200"/>
    <n v="0"/>
    <n v="0"/>
    <n v="0"/>
    <n v="0"/>
    <n v="0"/>
    <n v="0"/>
    <n v="0"/>
  </r>
  <r>
    <x v="5"/>
    <x v="2"/>
    <x v="2"/>
    <x v="8"/>
    <n v="0"/>
    <n v="200"/>
    <n v="0"/>
    <n v="0"/>
    <n v="0"/>
    <n v="0"/>
    <n v="0"/>
    <n v="0"/>
    <n v="0"/>
  </r>
  <r>
    <x v="5"/>
    <x v="2"/>
    <x v="2"/>
    <x v="9"/>
    <n v="0"/>
    <n v="200"/>
    <n v="0"/>
    <n v="0"/>
    <n v="0"/>
    <n v="0"/>
    <n v="0"/>
    <n v="0"/>
    <n v="0"/>
  </r>
  <r>
    <x v="5"/>
    <x v="2"/>
    <x v="2"/>
    <x v="10"/>
    <n v="333.92"/>
    <n v="200"/>
    <n v="3353.6950700000002"/>
    <n v="1.62354"/>
    <n v="0.78347"/>
    <n v="7.5889999999999999E-2"/>
    <n v="0.64266999999999996"/>
    <n v="11.353429999999999"/>
    <n v="15.43582"/>
  </r>
  <r>
    <x v="5"/>
    <x v="2"/>
    <x v="3"/>
    <x v="0"/>
    <n v="0"/>
    <n v="200"/>
    <n v="0"/>
    <n v="0"/>
    <n v="0"/>
    <n v="0"/>
    <n v="0"/>
    <n v="0"/>
    <n v="0"/>
  </r>
  <r>
    <x v="5"/>
    <x v="2"/>
    <x v="3"/>
    <x v="1"/>
    <n v="8.94"/>
    <n v="200"/>
    <n v="777.17156999999997"/>
    <n v="4.3490000000000001E-2"/>
    <n v="1.3899999999999999E-2"/>
    <n v="3.0100000000000001E-3"/>
    <n v="2.741E-2"/>
    <n v="0.30412"/>
    <n v="3.5770400000000002"/>
  </r>
  <r>
    <x v="5"/>
    <x v="2"/>
    <x v="3"/>
    <x v="2"/>
    <n v="0"/>
    <n v="200"/>
    <n v="0"/>
    <n v="0"/>
    <n v="0"/>
    <n v="0"/>
    <n v="0"/>
    <n v="0"/>
    <n v="0"/>
  </r>
  <r>
    <x v="5"/>
    <x v="2"/>
    <x v="3"/>
    <x v="3"/>
    <n v="0"/>
    <n v="200"/>
    <n v="0"/>
    <n v="0"/>
    <n v="0"/>
    <n v="0"/>
    <n v="0"/>
    <n v="0"/>
    <n v="0"/>
  </r>
  <r>
    <x v="5"/>
    <x v="2"/>
    <x v="3"/>
    <x v="4"/>
    <n v="0"/>
    <n v="200"/>
    <n v="0"/>
    <n v="0"/>
    <n v="0"/>
    <n v="0"/>
    <n v="0"/>
    <n v="0"/>
    <n v="0"/>
  </r>
  <r>
    <x v="5"/>
    <x v="2"/>
    <x v="3"/>
    <x v="5"/>
    <n v="0"/>
    <n v="200"/>
    <n v="0"/>
    <n v="0"/>
    <n v="0"/>
    <n v="0"/>
    <n v="0"/>
    <n v="0"/>
    <n v="0"/>
  </r>
  <r>
    <x v="5"/>
    <x v="2"/>
    <x v="3"/>
    <x v="6"/>
    <n v="0"/>
    <n v="200"/>
    <n v="0"/>
    <n v="0"/>
    <n v="0"/>
    <n v="0"/>
    <n v="0"/>
    <n v="0"/>
    <n v="0"/>
  </r>
  <r>
    <x v="5"/>
    <x v="2"/>
    <x v="3"/>
    <x v="7"/>
    <n v="0"/>
    <n v="200"/>
    <n v="0"/>
    <n v="0"/>
    <n v="0"/>
    <n v="0"/>
    <n v="0"/>
    <n v="0"/>
    <n v="0"/>
  </r>
  <r>
    <x v="5"/>
    <x v="2"/>
    <x v="3"/>
    <x v="8"/>
    <n v="0"/>
    <n v="200"/>
    <n v="0"/>
    <n v="0"/>
    <n v="0"/>
    <n v="0"/>
    <n v="0"/>
    <n v="0"/>
    <n v="0"/>
  </r>
  <r>
    <x v="5"/>
    <x v="2"/>
    <x v="3"/>
    <x v="9"/>
    <n v="0"/>
    <n v="200"/>
    <n v="0"/>
    <n v="0"/>
    <n v="0"/>
    <n v="0"/>
    <n v="0"/>
    <n v="0"/>
    <n v="0"/>
  </r>
  <r>
    <x v="5"/>
    <x v="2"/>
    <x v="3"/>
    <x v="10"/>
    <n v="51.95"/>
    <n v="200"/>
    <n v="518.85742000000005"/>
    <n v="0.25256000000000001"/>
    <n v="0.19244"/>
    <n v="8.2299999999999995E-3"/>
    <n v="2.767E-2"/>
    <n v="1.76617"/>
    <n v="2.3881100000000002"/>
  </r>
  <r>
    <x v="5"/>
    <x v="2"/>
    <x v="4"/>
    <x v="0"/>
    <n v="185.95"/>
    <n v="200"/>
    <n v="-649.90539999999999"/>
    <n v="0.90408999999999995"/>
    <n v="0.43925999999999998"/>
    <n v="3.9309999999999998E-2"/>
    <n v="0.37784000000000001"/>
    <n v="6.3223399999999996"/>
    <n v="-2.9912700000000001"/>
  </r>
  <r>
    <x v="5"/>
    <x v="2"/>
    <x v="4"/>
    <x v="1"/>
    <n v="4.99"/>
    <n v="200"/>
    <n v="114.30304"/>
    <n v="2.4279999999999999E-2"/>
    <n v="7.3699999999999998E-3"/>
    <n v="2.7499999999999998E-3"/>
    <n v="2.8900000000000002E-3"/>
    <n v="0.16980999999999999"/>
    <n v="0.52610000000000001"/>
  </r>
  <r>
    <x v="5"/>
    <x v="2"/>
    <x v="4"/>
    <x v="2"/>
    <n v="0"/>
    <n v="200"/>
    <n v="0"/>
    <n v="0"/>
    <n v="0"/>
    <n v="0"/>
    <n v="0"/>
    <n v="0"/>
    <n v="0"/>
  </r>
  <r>
    <x v="5"/>
    <x v="2"/>
    <x v="4"/>
    <x v="3"/>
    <n v="0"/>
    <n v="200"/>
    <n v="0"/>
    <n v="0"/>
    <n v="0"/>
    <n v="0"/>
    <n v="0"/>
    <n v="0"/>
    <n v="0"/>
  </r>
  <r>
    <x v="5"/>
    <x v="2"/>
    <x v="4"/>
    <x v="4"/>
    <n v="0"/>
    <n v="200"/>
    <n v="0"/>
    <n v="0"/>
    <n v="0"/>
    <n v="0"/>
    <n v="0"/>
    <n v="0"/>
    <n v="0"/>
  </r>
  <r>
    <x v="5"/>
    <x v="2"/>
    <x v="4"/>
    <x v="5"/>
    <n v="0"/>
    <n v="200"/>
    <n v="0"/>
    <n v="0"/>
    <n v="0"/>
    <n v="0"/>
    <n v="0"/>
    <n v="0"/>
    <n v="0"/>
  </r>
  <r>
    <x v="5"/>
    <x v="2"/>
    <x v="4"/>
    <x v="6"/>
    <n v="41.71"/>
    <n v="200"/>
    <n v="-950.86059999999998"/>
    <n v="0.20277999999999999"/>
    <n v="1.7000000000000001E-4"/>
    <n v="3.5599999999999998E-3"/>
    <n v="5.4859999999999999E-2"/>
    <n v="1.4180200000000001"/>
    <n v="-4.3764700000000003"/>
  </r>
  <r>
    <x v="5"/>
    <x v="2"/>
    <x v="4"/>
    <x v="7"/>
    <n v="0"/>
    <n v="200"/>
    <n v="0"/>
    <n v="0"/>
    <n v="0"/>
    <n v="0"/>
    <n v="0"/>
    <n v="0"/>
    <n v="0"/>
  </r>
  <r>
    <x v="5"/>
    <x v="2"/>
    <x v="4"/>
    <x v="8"/>
    <n v="0"/>
    <n v="200"/>
    <n v="0"/>
    <n v="0"/>
    <n v="0"/>
    <n v="0"/>
    <n v="0"/>
    <n v="0"/>
    <n v="0"/>
  </r>
  <r>
    <x v="5"/>
    <x v="2"/>
    <x v="4"/>
    <x v="9"/>
    <n v="0"/>
    <n v="200"/>
    <n v="0"/>
    <n v="0"/>
    <n v="0"/>
    <n v="0"/>
    <n v="0"/>
    <n v="0"/>
    <n v="0"/>
  </r>
  <r>
    <x v="5"/>
    <x v="2"/>
    <x v="4"/>
    <x v="10"/>
    <n v="155.63999999999999"/>
    <n v="200"/>
    <n v="-4169.6992200000004"/>
    <n v="0.75673999999999997"/>
    <n v="0.26956999999999998"/>
    <n v="1.917E-2"/>
    <n v="0.15989"/>
    <n v="5.2918799999999999"/>
    <n v="-19.191600000000001"/>
  </r>
  <r>
    <x v="5"/>
    <x v="2"/>
    <x v="5"/>
    <x v="0"/>
    <n v="0"/>
    <n v="200"/>
    <n v="0"/>
    <n v="0"/>
    <n v="0"/>
    <n v="0"/>
    <n v="0"/>
    <n v="0"/>
    <n v="0"/>
  </r>
  <r>
    <x v="5"/>
    <x v="2"/>
    <x v="5"/>
    <x v="1"/>
    <n v="0"/>
    <n v="200"/>
    <n v="0"/>
    <n v="0"/>
    <n v="0"/>
    <n v="0"/>
    <n v="0"/>
    <n v="0"/>
    <n v="0"/>
  </r>
  <r>
    <x v="5"/>
    <x v="2"/>
    <x v="5"/>
    <x v="2"/>
    <n v="0"/>
    <n v="200"/>
    <n v="0"/>
    <n v="0"/>
    <n v="0"/>
    <n v="0"/>
    <n v="0"/>
    <n v="0"/>
    <n v="0"/>
  </r>
  <r>
    <x v="5"/>
    <x v="2"/>
    <x v="5"/>
    <x v="3"/>
    <n v="0"/>
    <n v="200"/>
    <n v="0"/>
    <n v="0"/>
    <n v="0"/>
    <n v="0"/>
    <n v="0"/>
    <n v="0"/>
    <n v="0"/>
  </r>
  <r>
    <x v="5"/>
    <x v="2"/>
    <x v="5"/>
    <x v="4"/>
    <n v="0"/>
    <n v="200"/>
    <n v="0"/>
    <n v="0"/>
    <n v="0"/>
    <n v="0"/>
    <n v="0"/>
    <n v="0"/>
    <n v="0"/>
  </r>
  <r>
    <x v="5"/>
    <x v="2"/>
    <x v="5"/>
    <x v="5"/>
    <n v="0"/>
    <n v="200"/>
    <n v="0"/>
    <n v="0"/>
    <n v="0"/>
    <n v="0"/>
    <n v="0"/>
    <n v="0"/>
    <n v="0"/>
  </r>
  <r>
    <x v="5"/>
    <x v="2"/>
    <x v="5"/>
    <x v="6"/>
    <n v="0"/>
    <n v="200"/>
    <n v="0"/>
    <n v="0"/>
    <n v="0"/>
    <n v="0"/>
    <n v="0"/>
    <n v="0"/>
    <n v="0"/>
  </r>
  <r>
    <x v="5"/>
    <x v="2"/>
    <x v="5"/>
    <x v="7"/>
    <n v="0"/>
    <n v="200"/>
    <n v="0"/>
    <n v="0"/>
    <n v="0"/>
    <n v="0"/>
    <n v="0"/>
    <n v="0"/>
    <n v="0"/>
  </r>
  <r>
    <x v="5"/>
    <x v="2"/>
    <x v="5"/>
    <x v="8"/>
    <n v="0"/>
    <n v="200"/>
    <n v="0"/>
    <n v="0"/>
    <n v="0"/>
    <n v="0"/>
    <n v="0"/>
    <n v="0"/>
    <n v="0"/>
  </r>
  <r>
    <x v="5"/>
    <x v="2"/>
    <x v="5"/>
    <x v="9"/>
    <n v="0"/>
    <n v="200"/>
    <n v="0"/>
    <n v="0"/>
    <n v="0"/>
    <n v="0"/>
    <n v="0"/>
    <n v="0"/>
    <n v="0"/>
  </r>
  <r>
    <x v="5"/>
    <x v="2"/>
    <x v="5"/>
    <x v="10"/>
    <n v="0"/>
    <n v="200"/>
    <n v="0"/>
    <n v="0"/>
    <n v="0"/>
    <n v="0"/>
    <n v="0"/>
    <n v="0"/>
    <n v="0"/>
  </r>
  <r>
    <x v="5"/>
    <x v="2"/>
    <x v="6"/>
    <x v="0"/>
    <n v="0"/>
    <n v="200"/>
    <n v="0"/>
    <n v="0"/>
    <n v="0"/>
    <n v="0"/>
    <n v="0"/>
    <n v="0"/>
    <n v="0"/>
  </r>
  <r>
    <x v="5"/>
    <x v="2"/>
    <x v="6"/>
    <x v="1"/>
    <n v="0"/>
    <n v="200"/>
    <n v="0"/>
    <n v="0"/>
    <n v="0"/>
    <n v="0"/>
    <n v="0"/>
    <n v="0"/>
    <n v="0"/>
  </r>
  <r>
    <x v="5"/>
    <x v="2"/>
    <x v="6"/>
    <x v="2"/>
    <n v="0"/>
    <n v="200"/>
    <n v="0"/>
    <n v="0"/>
    <n v="0"/>
    <n v="0"/>
    <n v="0"/>
    <n v="0"/>
    <n v="0"/>
  </r>
  <r>
    <x v="5"/>
    <x v="2"/>
    <x v="6"/>
    <x v="3"/>
    <n v="0"/>
    <n v="200"/>
    <n v="0"/>
    <n v="0"/>
    <n v="0"/>
    <n v="0"/>
    <n v="0"/>
    <n v="0"/>
    <n v="0"/>
  </r>
  <r>
    <x v="5"/>
    <x v="2"/>
    <x v="6"/>
    <x v="4"/>
    <n v="0"/>
    <n v="200"/>
    <n v="0"/>
    <n v="0"/>
    <n v="0"/>
    <n v="0"/>
    <n v="0"/>
    <n v="0"/>
    <n v="0"/>
  </r>
  <r>
    <x v="5"/>
    <x v="2"/>
    <x v="6"/>
    <x v="5"/>
    <n v="0"/>
    <n v="200"/>
    <n v="0"/>
    <n v="0"/>
    <n v="0"/>
    <n v="0"/>
    <n v="0"/>
    <n v="0"/>
    <n v="0"/>
  </r>
  <r>
    <x v="5"/>
    <x v="2"/>
    <x v="6"/>
    <x v="6"/>
    <n v="0"/>
    <n v="200"/>
    <n v="0"/>
    <n v="0"/>
    <n v="0"/>
    <n v="0"/>
    <n v="0"/>
    <n v="0"/>
    <n v="0"/>
  </r>
  <r>
    <x v="5"/>
    <x v="2"/>
    <x v="6"/>
    <x v="7"/>
    <n v="0"/>
    <n v="200"/>
    <n v="0"/>
    <n v="0"/>
    <n v="0"/>
    <n v="0"/>
    <n v="0"/>
    <n v="0"/>
    <n v="0"/>
  </r>
  <r>
    <x v="5"/>
    <x v="2"/>
    <x v="6"/>
    <x v="8"/>
    <n v="0"/>
    <n v="200"/>
    <n v="0"/>
    <n v="0"/>
    <n v="0"/>
    <n v="0"/>
    <n v="0"/>
    <n v="0"/>
    <n v="0"/>
  </r>
  <r>
    <x v="5"/>
    <x v="2"/>
    <x v="6"/>
    <x v="9"/>
    <n v="0"/>
    <n v="200"/>
    <n v="0"/>
    <n v="0"/>
    <n v="0"/>
    <n v="0"/>
    <n v="0"/>
    <n v="0"/>
    <n v="0"/>
  </r>
  <r>
    <x v="5"/>
    <x v="2"/>
    <x v="6"/>
    <x v="10"/>
    <n v="26.36"/>
    <n v="200"/>
    <n v="-40.108110000000003"/>
    <n v="0.12819"/>
    <n v="6.5350000000000005E-2"/>
    <n v="1.4E-3"/>
    <n v="8.2699999999999996E-3"/>
    <n v="0.89642999999999995"/>
    <n v="-0.18459999999999999"/>
  </r>
  <r>
    <x v="5"/>
    <x v="2"/>
    <x v="7"/>
    <x v="0"/>
    <n v="0"/>
    <n v="200"/>
    <n v="0"/>
    <n v="0"/>
    <n v="0"/>
    <n v="0"/>
    <n v="0"/>
    <n v="0"/>
    <n v="0"/>
  </r>
  <r>
    <x v="5"/>
    <x v="2"/>
    <x v="7"/>
    <x v="1"/>
    <n v="0"/>
    <n v="200"/>
    <n v="0"/>
    <n v="0"/>
    <n v="0"/>
    <n v="0"/>
    <n v="0"/>
    <n v="0"/>
    <n v="0"/>
  </r>
  <r>
    <x v="5"/>
    <x v="2"/>
    <x v="7"/>
    <x v="2"/>
    <n v="0"/>
    <n v="200"/>
    <n v="0"/>
    <n v="0"/>
    <n v="0"/>
    <n v="0"/>
    <n v="0"/>
    <n v="0"/>
    <n v="0"/>
  </r>
  <r>
    <x v="5"/>
    <x v="2"/>
    <x v="7"/>
    <x v="3"/>
    <n v="0"/>
    <n v="200"/>
    <n v="0"/>
    <n v="0"/>
    <n v="0"/>
    <n v="0"/>
    <n v="0"/>
    <n v="0"/>
    <n v="0"/>
  </r>
  <r>
    <x v="5"/>
    <x v="2"/>
    <x v="7"/>
    <x v="4"/>
    <n v="0"/>
    <n v="200"/>
    <n v="0"/>
    <n v="0"/>
    <n v="0"/>
    <n v="0"/>
    <n v="0"/>
    <n v="0"/>
    <n v="0"/>
  </r>
  <r>
    <x v="5"/>
    <x v="2"/>
    <x v="7"/>
    <x v="5"/>
    <n v="0"/>
    <n v="200"/>
    <n v="0"/>
    <n v="0"/>
    <n v="0"/>
    <n v="0"/>
    <n v="0"/>
    <n v="0"/>
    <n v="0"/>
  </r>
  <r>
    <x v="5"/>
    <x v="2"/>
    <x v="7"/>
    <x v="6"/>
    <n v="10.24"/>
    <n v="200"/>
    <n v="2047.2519500000001"/>
    <n v="4.9770000000000002E-2"/>
    <n v="0"/>
    <n v="8.7200000000000003E-3"/>
    <n v="6.8669999999999995E-2"/>
    <n v="0.34804000000000002"/>
    <n v="9.4227500000000006"/>
  </r>
  <r>
    <x v="5"/>
    <x v="2"/>
    <x v="7"/>
    <x v="7"/>
    <n v="0"/>
    <n v="200"/>
    <n v="0"/>
    <n v="0"/>
    <n v="0"/>
    <n v="0"/>
    <n v="0"/>
    <n v="0"/>
    <n v="0"/>
  </r>
  <r>
    <x v="5"/>
    <x v="2"/>
    <x v="7"/>
    <x v="8"/>
    <n v="0"/>
    <n v="200"/>
    <n v="0"/>
    <n v="0"/>
    <n v="0"/>
    <n v="0"/>
    <n v="0"/>
    <n v="0"/>
    <n v="0"/>
  </r>
  <r>
    <x v="5"/>
    <x v="2"/>
    <x v="7"/>
    <x v="9"/>
    <n v="0"/>
    <n v="200"/>
    <n v="0"/>
    <n v="0"/>
    <n v="0"/>
    <n v="0"/>
    <n v="0"/>
    <n v="0"/>
    <n v="0"/>
  </r>
  <r>
    <x v="5"/>
    <x v="2"/>
    <x v="7"/>
    <x v="10"/>
    <n v="6.04"/>
    <n v="200"/>
    <n v="527.60344999999995"/>
    <n v="2.9350000000000001E-2"/>
    <n v="2.1839999999999998E-2"/>
    <n v="9.0000000000000006E-5"/>
    <n v="1.1509999999999999E-2"/>
    <n v="0.20526"/>
    <n v="2.4283700000000001"/>
  </r>
  <r>
    <x v="5"/>
    <x v="2"/>
    <x v="8"/>
    <x v="0"/>
    <n v="0"/>
    <n v="200"/>
    <n v="0"/>
    <n v="0"/>
    <n v="0"/>
    <n v="0"/>
    <n v="0"/>
    <n v="0"/>
    <n v="0"/>
  </r>
  <r>
    <x v="5"/>
    <x v="2"/>
    <x v="8"/>
    <x v="1"/>
    <n v="14.51"/>
    <n v="200"/>
    <n v="1077.3131100000001"/>
    <n v="7.0540000000000005E-2"/>
    <n v="5.2510000000000001E-2"/>
    <n v="2.5799999999999998E-3"/>
    <n v="9.1599999999999997E-3"/>
    <n v="0.49329000000000001"/>
    <n v="4.9584799999999998"/>
  </r>
  <r>
    <x v="5"/>
    <x v="2"/>
    <x v="8"/>
    <x v="2"/>
    <n v="0"/>
    <n v="200"/>
    <n v="0"/>
    <n v="0"/>
    <n v="0"/>
    <n v="0"/>
    <n v="0"/>
    <n v="0"/>
    <n v="0"/>
  </r>
  <r>
    <x v="5"/>
    <x v="2"/>
    <x v="8"/>
    <x v="3"/>
    <n v="0"/>
    <n v="200"/>
    <n v="0"/>
    <n v="0"/>
    <n v="0"/>
    <n v="0"/>
    <n v="0"/>
    <n v="0"/>
    <n v="0"/>
  </r>
  <r>
    <x v="5"/>
    <x v="2"/>
    <x v="8"/>
    <x v="4"/>
    <n v="0"/>
    <n v="200"/>
    <n v="0"/>
    <n v="0"/>
    <n v="0"/>
    <n v="0"/>
    <n v="0"/>
    <n v="0"/>
    <n v="0"/>
  </r>
  <r>
    <x v="5"/>
    <x v="2"/>
    <x v="8"/>
    <x v="5"/>
    <n v="0"/>
    <n v="200"/>
    <n v="0"/>
    <n v="0"/>
    <n v="0"/>
    <n v="0"/>
    <n v="0"/>
    <n v="0"/>
    <n v="0"/>
  </r>
  <r>
    <x v="5"/>
    <x v="2"/>
    <x v="8"/>
    <x v="6"/>
    <n v="35.18"/>
    <n v="200"/>
    <n v="-846.95971999999995"/>
    <n v="0.17105000000000001"/>
    <n v="0"/>
    <n v="5.323E-2"/>
    <n v="0.13413"/>
    <n v="1.19615"/>
    <n v="-3.89825"/>
  </r>
  <r>
    <x v="5"/>
    <x v="2"/>
    <x v="8"/>
    <x v="7"/>
    <n v="0"/>
    <n v="200"/>
    <n v="0"/>
    <n v="0"/>
    <n v="0"/>
    <n v="0"/>
    <n v="0"/>
    <n v="0"/>
    <n v="0"/>
  </r>
  <r>
    <x v="5"/>
    <x v="2"/>
    <x v="8"/>
    <x v="8"/>
    <n v="0"/>
    <n v="200"/>
    <n v="0"/>
    <n v="0"/>
    <n v="0"/>
    <n v="0"/>
    <n v="0"/>
    <n v="0"/>
    <n v="0"/>
  </r>
  <r>
    <x v="5"/>
    <x v="2"/>
    <x v="8"/>
    <x v="9"/>
    <n v="0"/>
    <n v="200"/>
    <n v="0"/>
    <n v="0"/>
    <n v="0"/>
    <n v="0"/>
    <n v="0"/>
    <n v="0"/>
    <n v="0"/>
  </r>
  <r>
    <x v="5"/>
    <x v="2"/>
    <x v="8"/>
    <x v="10"/>
    <n v="927.1"/>
    <n v="200"/>
    <n v="-7260.2416999999996"/>
    <n v="4.5076599999999996"/>
    <n v="2.30464"/>
    <n v="0.11852"/>
    <n v="0.61121000000000003"/>
    <n v="31.522099999999998"/>
    <n v="-33.416240000000002"/>
  </r>
  <r>
    <x v="5"/>
    <x v="3"/>
    <x v="0"/>
    <x v="0"/>
    <n v="0"/>
    <n v="200"/>
    <n v="0"/>
    <n v="0"/>
    <n v="0"/>
    <n v="0"/>
    <n v="0"/>
    <n v="0"/>
    <n v="0"/>
  </r>
  <r>
    <x v="5"/>
    <x v="3"/>
    <x v="0"/>
    <x v="1"/>
    <n v="24.86"/>
    <n v="200"/>
    <n v="0"/>
    <n v="0.12088"/>
    <n v="4.2959999999999998E-2"/>
    <n v="1.5219999999999999E-2"/>
    <n v="2.5139999999999999E-2"/>
    <n v="0.84531000000000001"/>
    <n v="0"/>
  </r>
  <r>
    <x v="5"/>
    <x v="3"/>
    <x v="0"/>
    <x v="2"/>
    <n v="0"/>
    <n v="200"/>
    <n v="0"/>
    <n v="0"/>
    <n v="0"/>
    <n v="0"/>
    <n v="0"/>
    <n v="0"/>
    <n v="0"/>
  </r>
  <r>
    <x v="5"/>
    <x v="3"/>
    <x v="0"/>
    <x v="3"/>
    <n v="0"/>
    <n v="200"/>
    <n v="0"/>
    <n v="0"/>
    <n v="0"/>
    <n v="0"/>
    <n v="0"/>
    <n v="0"/>
    <n v="0"/>
  </r>
  <r>
    <x v="5"/>
    <x v="3"/>
    <x v="0"/>
    <x v="4"/>
    <n v="0"/>
    <n v="200"/>
    <n v="0"/>
    <n v="0"/>
    <n v="0"/>
    <n v="0"/>
    <n v="0"/>
    <n v="0"/>
    <n v="0"/>
  </r>
  <r>
    <x v="5"/>
    <x v="3"/>
    <x v="0"/>
    <x v="5"/>
    <n v="0"/>
    <n v="200"/>
    <n v="0"/>
    <n v="0"/>
    <n v="0"/>
    <n v="0"/>
    <n v="0"/>
    <n v="0"/>
    <n v="0"/>
  </r>
  <r>
    <x v="5"/>
    <x v="3"/>
    <x v="0"/>
    <x v="6"/>
    <n v="0"/>
    <n v="200"/>
    <n v="0"/>
    <n v="0"/>
    <n v="0"/>
    <n v="0"/>
    <n v="0"/>
    <n v="0"/>
    <n v="0"/>
  </r>
  <r>
    <x v="5"/>
    <x v="3"/>
    <x v="0"/>
    <x v="7"/>
    <n v="0"/>
    <n v="200"/>
    <n v="0"/>
    <n v="0"/>
    <n v="0"/>
    <n v="0"/>
    <n v="0"/>
    <n v="0"/>
    <n v="0"/>
  </r>
  <r>
    <x v="5"/>
    <x v="3"/>
    <x v="0"/>
    <x v="8"/>
    <n v="0"/>
    <n v="200"/>
    <n v="0"/>
    <n v="0"/>
    <n v="0"/>
    <n v="0"/>
    <n v="0"/>
    <n v="0"/>
    <n v="0"/>
  </r>
  <r>
    <x v="5"/>
    <x v="3"/>
    <x v="0"/>
    <x v="9"/>
    <n v="0"/>
    <n v="200"/>
    <n v="0"/>
    <n v="0"/>
    <n v="0"/>
    <n v="0"/>
    <n v="0"/>
    <n v="0"/>
    <n v="0"/>
  </r>
  <r>
    <x v="5"/>
    <x v="3"/>
    <x v="0"/>
    <x v="10"/>
    <n v="128.04"/>
    <n v="200"/>
    <n v="0"/>
    <n v="0.62256"/>
    <n v="0.36060999999999999"/>
    <n v="8.5599999999999999E-3"/>
    <n v="0.18226000000000001"/>
    <n v="4.3535599999999999"/>
    <n v="0"/>
  </r>
  <r>
    <x v="5"/>
    <x v="3"/>
    <x v="1"/>
    <x v="0"/>
    <n v="0"/>
    <n v="200"/>
    <n v="0"/>
    <n v="0"/>
    <n v="0"/>
    <n v="0"/>
    <n v="0"/>
    <n v="0"/>
    <n v="0"/>
  </r>
  <r>
    <x v="5"/>
    <x v="3"/>
    <x v="1"/>
    <x v="1"/>
    <n v="0"/>
    <n v="200"/>
    <n v="0"/>
    <n v="0"/>
    <n v="0"/>
    <n v="0"/>
    <n v="0"/>
    <n v="0"/>
    <n v="0"/>
  </r>
  <r>
    <x v="5"/>
    <x v="3"/>
    <x v="1"/>
    <x v="2"/>
    <n v="0"/>
    <n v="200"/>
    <n v="0"/>
    <n v="0"/>
    <n v="0"/>
    <n v="0"/>
    <n v="0"/>
    <n v="0"/>
    <n v="0"/>
  </r>
  <r>
    <x v="5"/>
    <x v="3"/>
    <x v="1"/>
    <x v="3"/>
    <n v="0"/>
    <n v="200"/>
    <n v="0"/>
    <n v="0"/>
    <n v="0"/>
    <n v="0"/>
    <n v="0"/>
    <n v="0"/>
    <n v="0"/>
  </r>
  <r>
    <x v="5"/>
    <x v="3"/>
    <x v="1"/>
    <x v="4"/>
    <n v="0"/>
    <n v="200"/>
    <n v="0"/>
    <n v="0"/>
    <n v="0"/>
    <n v="0"/>
    <n v="0"/>
    <n v="0"/>
    <n v="0"/>
  </r>
  <r>
    <x v="5"/>
    <x v="3"/>
    <x v="1"/>
    <x v="5"/>
    <n v="0"/>
    <n v="200"/>
    <n v="0"/>
    <n v="0"/>
    <n v="0"/>
    <n v="0"/>
    <n v="0"/>
    <n v="0"/>
    <n v="0"/>
  </r>
  <r>
    <x v="5"/>
    <x v="3"/>
    <x v="1"/>
    <x v="6"/>
    <n v="0"/>
    <n v="200"/>
    <n v="0"/>
    <n v="0"/>
    <n v="0"/>
    <n v="0"/>
    <n v="0"/>
    <n v="0"/>
    <n v="0"/>
  </r>
  <r>
    <x v="5"/>
    <x v="3"/>
    <x v="1"/>
    <x v="7"/>
    <n v="0"/>
    <n v="200"/>
    <n v="0"/>
    <n v="0"/>
    <n v="0"/>
    <n v="0"/>
    <n v="0"/>
    <n v="0"/>
    <n v="0"/>
  </r>
  <r>
    <x v="5"/>
    <x v="3"/>
    <x v="1"/>
    <x v="8"/>
    <n v="0"/>
    <n v="200"/>
    <n v="0"/>
    <n v="0"/>
    <n v="0"/>
    <n v="0"/>
    <n v="0"/>
    <n v="0"/>
    <n v="0"/>
  </r>
  <r>
    <x v="5"/>
    <x v="3"/>
    <x v="1"/>
    <x v="9"/>
    <n v="0"/>
    <n v="200"/>
    <n v="0"/>
    <n v="0"/>
    <n v="0"/>
    <n v="0"/>
    <n v="0"/>
    <n v="0"/>
    <n v="0"/>
  </r>
  <r>
    <x v="5"/>
    <x v="3"/>
    <x v="1"/>
    <x v="10"/>
    <n v="692.79"/>
    <n v="200"/>
    <n v="0"/>
    <n v="3.3684099999999999"/>
    <n v="1.3568199999999999"/>
    <n v="0.17935000000000001"/>
    <n v="1.4500599999999999"/>
    <n v="23.555330000000001"/>
    <n v="0"/>
  </r>
  <r>
    <x v="5"/>
    <x v="3"/>
    <x v="2"/>
    <x v="0"/>
    <n v="0"/>
    <n v="200"/>
    <n v="0"/>
    <n v="0"/>
    <n v="0"/>
    <n v="0"/>
    <n v="0"/>
    <n v="0"/>
    <n v="0"/>
  </r>
  <r>
    <x v="5"/>
    <x v="3"/>
    <x v="2"/>
    <x v="1"/>
    <n v="0"/>
    <n v="200"/>
    <n v="0"/>
    <n v="0"/>
    <n v="0"/>
    <n v="0"/>
    <n v="0"/>
    <n v="0"/>
    <n v="0"/>
  </r>
  <r>
    <x v="5"/>
    <x v="3"/>
    <x v="2"/>
    <x v="2"/>
    <n v="0"/>
    <n v="200"/>
    <n v="0"/>
    <n v="0"/>
    <n v="0"/>
    <n v="0"/>
    <n v="0"/>
    <n v="0"/>
    <n v="0"/>
  </r>
  <r>
    <x v="5"/>
    <x v="3"/>
    <x v="2"/>
    <x v="3"/>
    <n v="0"/>
    <n v="200"/>
    <n v="0"/>
    <n v="0"/>
    <n v="0"/>
    <n v="0"/>
    <n v="0"/>
    <n v="0"/>
    <n v="0"/>
  </r>
  <r>
    <x v="5"/>
    <x v="3"/>
    <x v="2"/>
    <x v="4"/>
    <n v="0"/>
    <n v="200"/>
    <n v="0"/>
    <n v="0"/>
    <n v="0"/>
    <n v="0"/>
    <n v="0"/>
    <n v="0"/>
    <n v="0"/>
  </r>
  <r>
    <x v="5"/>
    <x v="3"/>
    <x v="2"/>
    <x v="5"/>
    <n v="0"/>
    <n v="200"/>
    <n v="0"/>
    <n v="0"/>
    <n v="0"/>
    <n v="0"/>
    <n v="0"/>
    <n v="0"/>
    <n v="0"/>
  </r>
  <r>
    <x v="5"/>
    <x v="3"/>
    <x v="2"/>
    <x v="6"/>
    <n v="0"/>
    <n v="200"/>
    <n v="0"/>
    <n v="0"/>
    <n v="0"/>
    <n v="0"/>
    <n v="0"/>
    <n v="0"/>
    <n v="0"/>
  </r>
  <r>
    <x v="5"/>
    <x v="3"/>
    <x v="2"/>
    <x v="7"/>
    <n v="0"/>
    <n v="200"/>
    <n v="0"/>
    <n v="0"/>
    <n v="0"/>
    <n v="0"/>
    <n v="0"/>
    <n v="0"/>
    <n v="0"/>
  </r>
  <r>
    <x v="5"/>
    <x v="3"/>
    <x v="2"/>
    <x v="8"/>
    <n v="0"/>
    <n v="200"/>
    <n v="0"/>
    <n v="0"/>
    <n v="0"/>
    <n v="0"/>
    <n v="0"/>
    <n v="0"/>
    <n v="0"/>
  </r>
  <r>
    <x v="5"/>
    <x v="3"/>
    <x v="2"/>
    <x v="9"/>
    <n v="0"/>
    <n v="200"/>
    <n v="0"/>
    <n v="0"/>
    <n v="0"/>
    <n v="0"/>
    <n v="0"/>
    <n v="0"/>
    <n v="0"/>
  </r>
  <r>
    <x v="5"/>
    <x v="3"/>
    <x v="2"/>
    <x v="10"/>
    <n v="333.92"/>
    <n v="200"/>
    <n v="0"/>
    <n v="1.62354"/>
    <n v="0.78347"/>
    <n v="7.5889999999999999E-2"/>
    <n v="0.64266999999999996"/>
    <n v="11.353429999999999"/>
    <n v="0"/>
  </r>
  <r>
    <x v="5"/>
    <x v="3"/>
    <x v="3"/>
    <x v="0"/>
    <n v="0"/>
    <n v="200"/>
    <n v="0"/>
    <n v="0"/>
    <n v="0"/>
    <n v="0"/>
    <n v="0"/>
    <n v="0"/>
    <n v="0"/>
  </r>
  <r>
    <x v="5"/>
    <x v="3"/>
    <x v="3"/>
    <x v="1"/>
    <n v="8.94"/>
    <n v="200"/>
    <n v="0"/>
    <n v="4.3490000000000001E-2"/>
    <n v="1.3899999999999999E-2"/>
    <n v="3.0100000000000001E-3"/>
    <n v="2.741E-2"/>
    <n v="0.30412"/>
    <n v="0"/>
  </r>
  <r>
    <x v="5"/>
    <x v="3"/>
    <x v="3"/>
    <x v="2"/>
    <n v="0"/>
    <n v="200"/>
    <n v="0"/>
    <n v="0"/>
    <n v="0"/>
    <n v="0"/>
    <n v="0"/>
    <n v="0"/>
    <n v="0"/>
  </r>
  <r>
    <x v="5"/>
    <x v="3"/>
    <x v="3"/>
    <x v="3"/>
    <n v="0"/>
    <n v="200"/>
    <n v="0"/>
    <n v="0"/>
    <n v="0"/>
    <n v="0"/>
    <n v="0"/>
    <n v="0"/>
    <n v="0"/>
  </r>
  <r>
    <x v="5"/>
    <x v="3"/>
    <x v="3"/>
    <x v="4"/>
    <n v="0"/>
    <n v="200"/>
    <n v="0"/>
    <n v="0"/>
    <n v="0"/>
    <n v="0"/>
    <n v="0"/>
    <n v="0"/>
    <n v="0"/>
  </r>
  <r>
    <x v="5"/>
    <x v="3"/>
    <x v="3"/>
    <x v="5"/>
    <n v="0"/>
    <n v="200"/>
    <n v="0"/>
    <n v="0"/>
    <n v="0"/>
    <n v="0"/>
    <n v="0"/>
    <n v="0"/>
    <n v="0"/>
  </r>
  <r>
    <x v="5"/>
    <x v="3"/>
    <x v="3"/>
    <x v="6"/>
    <n v="0"/>
    <n v="200"/>
    <n v="0"/>
    <n v="0"/>
    <n v="0"/>
    <n v="0"/>
    <n v="0"/>
    <n v="0"/>
    <n v="0"/>
  </r>
  <r>
    <x v="5"/>
    <x v="3"/>
    <x v="3"/>
    <x v="7"/>
    <n v="0"/>
    <n v="200"/>
    <n v="0"/>
    <n v="0"/>
    <n v="0"/>
    <n v="0"/>
    <n v="0"/>
    <n v="0"/>
    <n v="0"/>
  </r>
  <r>
    <x v="5"/>
    <x v="3"/>
    <x v="3"/>
    <x v="8"/>
    <n v="0"/>
    <n v="200"/>
    <n v="0"/>
    <n v="0"/>
    <n v="0"/>
    <n v="0"/>
    <n v="0"/>
    <n v="0"/>
    <n v="0"/>
  </r>
  <r>
    <x v="5"/>
    <x v="3"/>
    <x v="3"/>
    <x v="9"/>
    <n v="0"/>
    <n v="200"/>
    <n v="0"/>
    <n v="0"/>
    <n v="0"/>
    <n v="0"/>
    <n v="0"/>
    <n v="0"/>
    <n v="0"/>
  </r>
  <r>
    <x v="5"/>
    <x v="3"/>
    <x v="3"/>
    <x v="10"/>
    <n v="51.95"/>
    <n v="200"/>
    <n v="0"/>
    <n v="0.25256000000000001"/>
    <n v="0.19244"/>
    <n v="8.2299999999999995E-3"/>
    <n v="2.767E-2"/>
    <n v="1.76617"/>
    <n v="0"/>
  </r>
  <r>
    <x v="5"/>
    <x v="3"/>
    <x v="4"/>
    <x v="0"/>
    <n v="185.95"/>
    <n v="200"/>
    <n v="0"/>
    <n v="0.90408999999999995"/>
    <n v="0.43925999999999998"/>
    <n v="3.9309999999999998E-2"/>
    <n v="0.37784000000000001"/>
    <n v="6.3223399999999996"/>
    <n v="0"/>
  </r>
  <r>
    <x v="5"/>
    <x v="3"/>
    <x v="4"/>
    <x v="1"/>
    <n v="4.99"/>
    <n v="200"/>
    <n v="0"/>
    <n v="2.4279999999999999E-2"/>
    <n v="7.3699999999999998E-3"/>
    <n v="2.7499999999999998E-3"/>
    <n v="2.8900000000000002E-3"/>
    <n v="0.16980999999999999"/>
    <n v="0"/>
  </r>
  <r>
    <x v="5"/>
    <x v="3"/>
    <x v="4"/>
    <x v="2"/>
    <n v="0"/>
    <n v="200"/>
    <n v="0"/>
    <n v="0"/>
    <n v="0"/>
    <n v="0"/>
    <n v="0"/>
    <n v="0"/>
    <n v="0"/>
  </r>
  <r>
    <x v="5"/>
    <x v="3"/>
    <x v="4"/>
    <x v="3"/>
    <n v="0"/>
    <n v="200"/>
    <n v="0"/>
    <n v="0"/>
    <n v="0"/>
    <n v="0"/>
    <n v="0"/>
    <n v="0"/>
    <n v="0"/>
  </r>
  <r>
    <x v="5"/>
    <x v="3"/>
    <x v="4"/>
    <x v="4"/>
    <n v="0"/>
    <n v="200"/>
    <n v="0"/>
    <n v="0"/>
    <n v="0"/>
    <n v="0"/>
    <n v="0"/>
    <n v="0"/>
    <n v="0"/>
  </r>
  <r>
    <x v="5"/>
    <x v="3"/>
    <x v="4"/>
    <x v="5"/>
    <n v="0"/>
    <n v="200"/>
    <n v="0"/>
    <n v="0"/>
    <n v="0"/>
    <n v="0"/>
    <n v="0"/>
    <n v="0"/>
    <n v="0"/>
  </r>
  <r>
    <x v="5"/>
    <x v="3"/>
    <x v="4"/>
    <x v="6"/>
    <n v="41.71"/>
    <n v="200"/>
    <n v="0"/>
    <n v="0.20277999999999999"/>
    <n v="1.7000000000000001E-4"/>
    <n v="3.5599999999999998E-3"/>
    <n v="5.4859999999999999E-2"/>
    <n v="1.4180200000000001"/>
    <n v="0"/>
  </r>
  <r>
    <x v="5"/>
    <x v="3"/>
    <x v="4"/>
    <x v="7"/>
    <n v="0"/>
    <n v="200"/>
    <n v="0"/>
    <n v="0"/>
    <n v="0"/>
    <n v="0"/>
    <n v="0"/>
    <n v="0"/>
    <n v="0"/>
  </r>
  <r>
    <x v="5"/>
    <x v="3"/>
    <x v="4"/>
    <x v="8"/>
    <n v="0"/>
    <n v="200"/>
    <n v="0"/>
    <n v="0"/>
    <n v="0"/>
    <n v="0"/>
    <n v="0"/>
    <n v="0"/>
    <n v="0"/>
  </r>
  <r>
    <x v="5"/>
    <x v="3"/>
    <x v="4"/>
    <x v="9"/>
    <n v="0"/>
    <n v="200"/>
    <n v="0"/>
    <n v="0"/>
    <n v="0"/>
    <n v="0"/>
    <n v="0"/>
    <n v="0"/>
    <n v="0"/>
  </r>
  <r>
    <x v="5"/>
    <x v="3"/>
    <x v="4"/>
    <x v="10"/>
    <n v="155.63999999999999"/>
    <n v="200"/>
    <n v="0"/>
    <n v="0.75673999999999997"/>
    <n v="0.26956999999999998"/>
    <n v="1.917E-2"/>
    <n v="0.15989"/>
    <n v="5.2918799999999999"/>
    <n v="0"/>
  </r>
  <r>
    <x v="5"/>
    <x v="3"/>
    <x v="5"/>
    <x v="0"/>
    <n v="0"/>
    <n v="200"/>
    <n v="0"/>
    <n v="0"/>
    <n v="0"/>
    <n v="0"/>
    <n v="0"/>
    <n v="0"/>
    <n v="0"/>
  </r>
  <r>
    <x v="5"/>
    <x v="3"/>
    <x v="5"/>
    <x v="1"/>
    <n v="0"/>
    <n v="200"/>
    <n v="0"/>
    <n v="0"/>
    <n v="0"/>
    <n v="0"/>
    <n v="0"/>
    <n v="0"/>
    <n v="0"/>
  </r>
  <r>
    <x v="5"/>
    <x v="3"/>
    <x v="5"/>
    <x v="2"/>
    <n v="0"/>
    <n v="200"/>
    <n v="0"/>
    <n v="0"/>
    <n v="0"/>
    <n v="0"/>
    <n v="0"/>
    <n v="0"/>
    <n v="0"/>
  </r>
  <r>
    <x v="5"/>
    <x v="3"/>
    <x v="5"/>
    <x v="3"/>
    <n v="0"/>
    <n v="200"/>
    <n v="0"/>
    <n v="0"/>
    <n v="0"/>
    <n v="0"/>
    <n v="0"/>
    <n v="0"/>
    <n v="0"/>
  </r>
  <r>
    <x v="5"/>
    <x v="3"/>
    <x v="5"/>
    <x v="4"/>
    <n v="0"/>
    <n v="200"/>
    <n v="0"/>
    <n v="0"/>
    <n v="0"/>
    <n v="0"/>
    <n v="0"/>
    <n v="0"/>
    <n v="0"/>
  </r>
  <r>
    <x v="5"/>
    <x v="3"/>
    <x v="5"/>
    <x v="5"/>
    <n v="0"/>
    <n v="200"/>
    <n v="0"/>
    <n v="0"/>
    <n v="0"/>
    <n v="0"/>
    <n v="0"/>
    <n v="0"/>
    <n v="0"/>
  </r>
  <r>
    <x v="5"/>
    <x v="3"/>
    <x v="5"/>
    <x v="6"/>
    <n v="0"/>
    <n v="200"/>
    <n v="0"/>
    <n v="0"/>
    <n v="0"/>
    <n v="0"/>
    <n v="0"/>
    <n v="0"/>
    <n v="0"/>
  </r>
  <r>
    <x v="5"/>
    <x v="3"/>
    <x v="5"/>
    <x v="7"/>
    <n v="0"/>
    <n v="200"/>
    <n v="0"/>
    <n v="0"/>
    <n v="0"/>
    <n v="0"/>
    <n v="0"/>
    <n v="0"/>
    <n v="0"/>
  </r>
  <r>
    <x v="5"/>
    <x v="3"/>
    <x v="5"/>
    <x v="8"/>
    <n v="0"/>
    <n v="200"/>
    <n v="0"/>
    <n v="0"/>
    <n v="0"/>
    <n v="0"/>
    <n v="0"/>
    <n v="0"/>
    <n v="0"/>
  </r>
  <r>
    <x v="5"/>
    <x v="3"/>
    <x v="5"/>
    <x v="9"/>
    <n v="0"/>
    <n v="200"/>
    <n v="0"/>
    <n v="0"/>
    <n v="0"/>
    <n v="0"/>
    <n v="0"/>
    <n v="0"/>
    <n v="0"/>
  </r>
  <r>
    <x v="5"/>
    <x v="3"/>
    <x v="5"/>
    <x v="10"/>
    <n v="0"/>
    <n v="200"/>
    <n v="0"/>
    <n v="0"/>
    <n v="0"/>
    <n v="0"/>
    <n v="0"/>
    <n v="0"/>
    <n v="0"/>
  </r>
  <r>
    <x v="5"/>
    <x v="3"/>
    <x v="6"/>
    <x v="0"/>
    <n v="0"/>
    <n v="200"/>
    <n v="0"/>
    <n v="0"/>
    <n v="0"/>
    <n v="0"/>
    <n v="0"/>
    <n v="0"/>
    <n v="0"/>
  </r>
  <r>
    <x v="5"/>
    <x v="3"/>
    <x v="6"/>
    <x v="1"/>
    <n v="0"/>
    <n v="200"/>
    <n v="0"/>
    <n v="0"/>
    <n v="0"/>
    <n v="0"/>
    <n v="0"/>
    <n v="0"/>
    <n v="0"/>
  </r>
  <r>
    <x v="5"/>
    <x v="3"/>
    <x v="6"/>
    <x v="2"/>
    <n v="0"/>
    <n v="200"/>
    <n v="0"/>
    <n v="0"/>
    <n v="0"/>
    <n v="0"/>
    <n v="0"/>
    <n v="0"/>
    <n v="0"/>
  </r>
  <r>
    <x v="5"/>
    <x v="3"/>
    <x v="6"/>
    <x v="3"/>
    <n v="0"/>
    <n v="200"/>
    <n v="0"/>
    <n v="0"/>
    <n v="0"/>
    <n v="0"/>
    <n v="0"/>
    <n v="0"/>
    <n v="0"/>
  </r>
  <r>
    <x v="5"/>
    <x v="3"/>
    <x v="6"/>
    <x v="4"/>
    <n v="0"/>
    <n v="200"/>
    <n v="0"/>
    <n v="0"/>
    <n v="0"/>
    <n v="0"/>
    <n v="0"/>
    <n v="0"/>
    <n v="0"/>
  </r>
  <r>
    <x v="5"/>
    <x v="3"/>
    <x v="6"/>
    <x v="5"/>
    <n v="0"/>
    <n v="200"/>
    <n v="0"/>
    <n v="0"/>
    <n v="0"/>
    <n v="0"/>
    <n v="0"/>
    <n v="0"/>
    <n v="0"/>
  </r>
  <r>
    <x v="5"/>
    <x v="3"/>
    <x v="6"/>
    <x v="6"/>
    <n v="0"/>
    <n v="200"/>
    <n v="0"/>
    <n v="0"/>
    <n v="0"/>
    <n v="0"/>
    <n v="0"/>
    <n v="0"/>
    <n v="0"/>
  </r>
  <r>
    <x v="5"/>
    <x v="3"/>
    <x v="6"/>
    <x v="7"/>
    <n v="0"/>
    <n v="200"/>
    <n v="0"/>
    <n v="0"/>
    <n v="0"/>
    <n v="0"/>
    <n v="0"/>
    <n v="0"/>
    <n v="0"/>
  </r>
  <r>
    <x v="5"/>
    <x v="3"/>
    <x v="6"/>
    <x v="8"/>
    <n v="0"/>
    <n v="200"/>
    <n v="0"/>
    <n v="0"/>
    <n v="0"/>
    <n v="0"/>
    <n v="0"/>
    <n v="0"/>
    <n v="0"/>
  </r>
  <r>
    <x v="5"/>
    <x v="3"/>
    <x v="6"/>
    <x v="9"/>
    <n v="0"/>
    <n v="200"/>
    <n v="0"/>
    <n v="0"/>
    <n v="0"/>
    <n v="0"/>
    <n v="0"/>
    <n v="0"/>
    <n v="0"/>
  </r>
  <r>
    <x v="5"/>
    <x v="3"/>
    <x v="6"/>
    <x v="10"/>
    <n v="26.36"/>
    <n v="200"/>
    <n v="0"/>
    <n v="0.12819"/>
    <n v="6.5350000000000005E-2"/>
    <n v="1.4E-3"/>
    <n v="8.2699999999999996E-3"/>
    <n v="0.89642999999999995"/>
    <n v="0"/>
  </r>
  <r>
    <x v="5"/>
    <x v="3"/>
    <x v="7"/>
    <x v="0"/>
    <n v="0"/>
    <n v="200"/>
    <n v="0"/>
    <n v="0"/>
    <n v="0"/>
    <n v="0"/>
    <n v="0"/>
    <n v="0"/>
    <n v="0"/>
  </r>
  <r>
    <x v="5"/>
    <x v="3"/>
    <x v="7"/>
    <x v="1"/>
    <n v="0"/>
    <n v="200"/>
    <n v="0"/>
    <n v="0"/>
    <n v="0"/>
    <n v="0"/>
    <n v="0"/>
    <n v="0"/>
    <n v="0"/>
  </r>
  <r>
    <x v="5"/>
    <x v="3"/>
    <x v="7"/>
    <x v="2"/>
    <n v="0"/>
    <n v="200"/>
    <n v="0"/>
    <n v="0"/>
    <n v="0"/>
    <n v="0"/>
    <n v="0"/>
    <n v="0"/>
    <n v="0"/>
  </r>
  <r>
    <x v="5"/>
    <x v="3"/>
    <x v="7"/>
    <x v="3"/>
    <n v="0"/>
    <n v="200"/>
    <n v="0"/>
    <n v="0"/>
    <n v="0"/>
    <n v="0"/>
    <n v="0"/>
    <n v="0"/>
    <n v="0"/>
  </r>
  <r>
    <x v="5"/>
    <x v="3"/>
    <x v="7"/>
    <x v="4"/>
    <n v="0"/>
    <n v="200"/>
    <n v="0"/>
    <n v="0"/>
    <n v="0"/>
    <n v="0"/>
    <n v="0"/>
    <n v="0"/>
    <n v="0"/>
  </r>
  <r>
    <x v="5"/>
    <x v="3"/>
    <x v="7"/>
    <x v="5"/>
    <n v="0"/>
    <n v="200"/>
    <n v="0"/>
    <n v="0"/>
    <n v="0"/>
    <n v="0"/>
    <n v="0"/>
    <n v="0"/>
    <n v="0"/>
  </r>
  <r>
    <x v="5"/>
    <x v="3"/>
    <x v="7"/>
    <x v="6"/>
    <n v="10.24"/>
    <n v="200"/>
    <n v="0"/>
    <n v="4.9770000000000002E-2"/>
    <n v="0"/>
    <n v="8.7200000000000003E-3"/>
    <n v="6.8669999999999995E-2"/>
    <n v="0.34804000000000002"/>
    <n v="0"/>
  </r>
  <r>
    <x v="5"/>
    <x v="3"/>
    <x v="7"/>
    <x v="7"/>
    <n v="0"/>
    <n v="200"/>
    <n v="0"/>
    <n v="0"/>
    <n v="0"/>
    <n v="0"/>
    <n v="0"/>
    <n v="0"/>
    <n v="0"/>
  </r>
  <r>
    <x v="5"/>
    <x v="3"/>
    <x v="7"/>
    <x v="8"/>
    <n v="0"/>
    <n v="200"/>
    <n v="0"/>
    <n v="0"/>
    <n v="0"/>
    <n v="0"/>
    <n v="0"/>
    <n v="0"/>
    <n v="0"/>
  </r>
  <r>
    <x v="5"/>
    <x v="3"/>
    <x v="7"/>
    <x v="9"/>
    <n v="0"/>
    <n v="200"/>
    <n v="0"/>
    <n v="0"/>
    <n v="0"/>
    <n v="0"/>
    <n v="0"/>
    <n v="0"/>
    <n v="0"/>
  </r>
  <r>
    <x v="5"/>
    <x v="3"/>
    <x v="7"/>
    <x v="10"/>
    <n v="6.04"/>
    <n v="200"/>
    <n v="0"/>
    <n v="2.9350000000000001E-2"/>
    <n v="2.1839999999999998E-2"/>
    <n v="9.0000000000000006E-5"/>
    <n v="1.1509999999999999E-2"/>
    <n v="0.20526"/>
    <n v="0"/>
  </r>
  <r>
    <x v="5"/>
    <x v="3"/>
    <x v="8"/>
    <x v="0"/>
    <n v="0"/>
    <n v="200"/>
    <n v="0"/>
    <n v="0"/>
    <n v="0"/>
    <n v="0"/>
    <n v="0"/>
    <n v="0"/>
    <n v="0"/>
  </r>
  <r>
    <x v="5"/>
    <x v="3"/>
    <x v="8"/>
    <x v="1"/>
    <n v="14.51"/>
    <n v="200"/>
    <n v="0"/>
    <n v="7.0540000000000005E-2"/>
    <n v="5.2510000000000001E-2"/>
    <n v="2.5799999999999998E-3"/>
    <n v="9.1599999999999997E-3"/>
    <n v="0.49329000000000001"/>
    <n v="0"/>
  </r>
  <r>
    <x v="5"/>
    <x v="3"/>
    <x v="8"/>
    <x v="2"/>
    <n v="0"/>
    <n v="200"/>
    <n v="0"/>
    <n v="0"/>
    <n v="0"/>
    <n v="0"/>
    <n v="0"/>
    <n v="0"/>
    <n v="0"/>
  </r>
  <r>
    <x v="5"/>
    <x v="3"/>
    <x v="8"/>
    <x v="3"/>
    <n v="0"/>
    <n v="200"/>
    <n v="0"/>
    <n v="0"/>
    <n v="0"/>
    <n v="0"/>
    <n v="0"/>
    <n v="0"/>
    <n v="0"/>
  </r>
  <r>
    <x v="5"/>
    <x v="3"/>
    <x v="8"/>
    <x v="4"/>
    <n v="0"/>
    <n v="200"/>
    <n v="0"/>
    <n v="0"/>
    <n v="0"/>
    <n v="0"/>
    <n v="0"/>
    <n v="0"/>
    <n v="0"/>
  </r>
  <r>
    <x v="5"/>
    <x v="3"/>
    <x v="8"/>
    <x v="5"/>
    <n v="0"/>
    <n v="200"/>
    <n v="0"/>
    <n v="0"/>
    <n v="0"/>
    <n v="0"/>
    <n v="0"/>
    <n v="0"/>
    <n v="0"/>
  </r>
  <r>
    <x v="5"/>
    <x v="3"/>
    <x v="8"/>
    <x v="6"/>
    <n v="35.18"/>
    <n v="200"/>
    <n v="0"/>
    <n v="0.17105000000000001"/>
    <n v="0"/>
    <n v="5.323E-2"/>
    <n v="0.13413"/>
    <n v="1.19615"/>
    <n v="0"/>
  </r>
  <r>
    <x v="5"/>
    <x v="3"/>
    <x v="8"/>
    <x v="7"/>
    <n v="0"/>
    <n v="200"/>
    <n v="0"/>
    <n v="0"/>
    <n v="0"/>
    <n v="0"/>
    <n v="0"/>
    <n v="0"/>
    <n v="0"/>
  </r>
  <r>
    <x v="5"/>
    <x v="3"/>
    <x v="8"/>
    <x v="8"/>
    <n v="0"/>
    <n v="200"/>
    <n v="0"/>
    <n v="0"/>
    <n v="0"/>
    <n v="0"/>
    <n v="0"/>
    <n v="0"/>
    <n v="0"/>
  </r>
  <r>
    <x v="5"/>
    <x v="3"/>
    <x v="8"/>
    <x v="9"/>
    <n v="0"/>
    <n v="200"/>
    <n v="0"/>
    <n v="0"/>
    <n v="0"/>
    <n v="0"/>
    <n v="0"/>
    <n v="0"/>
    <n v="0"/>
  </r>
  <r>
    <x v="5"/>
    <x v="3"/>
    <x v="8"/>
    <x v="10"/>
    <n v="927.1"/>
    <n v="200"/>
    <n v="0"/>
    <n v="4.5076599999999996"/>
    <n v="2.30464"/>
    <n v="0.11852"/>
    <n v="0.61121000000000003"/>
    <n v="31.522099999999998"/>
    <n v="0"/>
  </r>
  <r>
    <x v="5"/>
    <x v="4"/>
    <x v="0"/>
    <x v="0"/>
    <n v="0"/>
    <n v="200"/>
    <n v="0"/>
    <n v="0"/>
    <n v="0"/>
    <n v="0"/>
    <n v="0"/>
    <n v="0"/>
    <n v="0"/>
  </r>
  <r>
    <x v="5"/>
    <x v="4"/>
    <x v="0"/>
    <x v="1"/>
    <n v="24.86"/>
    <n v="200"/>
    <n v="0"/>
    <n v="0.12088"/>
    <n v="4.2959999999999998E-2"/>
    <n v="1.5219999999999999E-2"/>
    <n v="2.5139999999999999E-2"/>
    <n v="0.84531000000000001"/>
    <n v="0"/>
  </r>
  <r>
    <x v="5"/>
    <x v="4"/>
    <x v="0"/>
    <x v="2"/>
    <n v="0"/>
    <n v="200"/>
    <n v="0"/>
    <n v="0"/>
    <n v="0"/>
    <n v="0"/>
    <n v="0"/>
    <n v="0"/>
    <n v="0"/>
  </r>
  <r>
    <x v="5"/>
    <x v="4"/>
    <x v="0"/>
    <x v="3"/>
    <n v="0"/>
    <n v="200"/>
    <n v="0"/>
    <n v="0"/>
    <n v="0"/>
    <n v="0"/>
    <n v="0"/>
    <n v="0"/>
    <n v="0"/>
  </r>
  <r>
    <x v="5"/>
    <x v="4"/>
    <x v="0"/>
    <x v="4"/>
    <n v="0"/>
    <n v="200"/>
    <n v="0"/>
    <n v="0"/>
    <n v="0"/>
    <n v="0"/>
    <n v="0"/>
    <n v="0"/>
    <n v="0"/>
  </r>
  <r>
    <x v="5"/>
    <x v="4"/>
    <x v="0"/>
    <x v="5"/>
    <n v="0"/>
    <n v="200"/>
    <n v="0"/>
    <n v="0"/>
    <n v="0"/>
    <n v="0"/>
    <n v="0"/>
    <n v="0"/>
    <n v="0"/>
  </r>
  <r>
    <x v="5"/>
    <x v="4"/>
    <x v="0"/>
    <x v="6"/>
    <n v="0"/>
    <n v="200"/>
    <n v="0"/>
    <n v="0"/>
    <n v="0"/>
    <n v="0"/>
    <n v="0"/>
    <n v="0"/>
    <n v="0"/>
  </r>
  <r>
    <x v="5"/>
    <x v="4"/>
    <x v="0"/>
    <x v="7"/>
    <n v="0"/>
    <n v="200"/>
    <n v="0"/>
    <n v="0"/>
    <n v="0"/>
    <n v="0"/>
    <n v="0"/>
    <n v="0"/>
    <n v="0"/>
  </r>
  <r>
    <x v="5"/>
    <x v="4"/>
    <x v="0"/>
    <x v="8"/>
    <n v="0"/>
    <n v="200"/>
    <n v="0"/>
    <n v="0"/>
    <n v="0"/>
    <n v="0"/>
    <n v="0"/>
    <n v="0"/>
    <n v="0"/>
  </r>
  <r>
    <x v="5"/>
    <x v="4"/>
    <x v="0"/>
    <x v="9"/>
    <n v="0"/>
    <n v="200"/>
    <n v="0"/>
    <n v="0"/>
    <n v="0"/>
    <n v="0"/>
    <n v="0"/>
    <n v="0"/>
    <n v="0"/>
  </r>
  <r>
    <x v="5"/>
    <x v="4"/>
    <x v="0"/>
    <x v="10"/>
    <n v="128.04"/>
    <n v="200"/>
    <n v="0"/>
    <n v="0.62256"/>
    <n v="0.36060999999999999"/>
    <n v="8.5599999999999999E-3"/>
    <n v="0.18226000000000001"/>
    <n v="4.3535599999999999"/>
    <n v="0"/>
  </r>
  <r>
    <x v="5"/>
    <x v="4"/>
    <x v="1"/>
    <x v="0"/>
    <n v="0"/>
    <n v="200"/>
    <n v="0"/>
    <n v="0"/>
    <n v="0"/>
    <n v="0"/>
    <n v="0"/>
    <n v="0"/>
    <n v="0"/>
  </r>
  <r>
    <x v="5"/>
    <x v="4"/>
    <x v="1"/>
    <x v="1"/>
    <n v="0"/>
    <n v="200"/>
    <n v="0"/>
    <n v="0"/>
    <n v="0"/>
    <n v="0"/>
    <n v="0"/>
    <n v="0"/>
    <n v="0"/>
  </r>
  <r>
    <x v="5"/>
    <x v="4"/>
    <x v="1"/>
    <x v="2"/>
    <n v="0"/>
    <n v="200"/>
    <n v="0"/>
    <n v="0"/>
    <n v="0"/>
    <n v="0"/>
    <n v="0"/>
    <n v="0"/>
    <n v="0"/>
  </r>
  <r>
    <x v="5"/>
    <x v="4"/>
    <x v="1"/>
    <x v="3"/>
    <n v="0"/>
    <n v="200"/>
    <n v="0"/>
    <n v="0"/>
    <n v="0"/>
    <n v="0"/>
    <n v="0"/>
    <n v="0"/>
    <n v="0"/>
  </r>
  <r>
    <x v="5"/>
    <x v="4"/>
    <x v="1"/>
    <x v="4"/>
    <n v="0"/>
    <n v="200"/>
    <n v="0"/>
    <n v="0"/>
    <n v="0"/>
    <n v="0"/>
    <n v="0"/>
    <n v="0"/>
    <n v="0"/>
  </r>
  <r>
    <x v="5"/>
    <x v="4"/>
    <x v="1"/>
    <x v="5"/>
    <n v="0"/>
    <n v="200"/>
    <n v="0"/>
    <n v="0"/>
    <n v="0"/>
    <n v="0"/>
    <n v="0"/>
    <n v="0"/>
    <n v="0"/>
  </r>
  <r>
    <x v="5"/>
    <x v="4"/>
    <x v="1"/>
    <x v="6"/>
    <n v="0"/>
    <n v="200"/>
    <n v="0"/>
    <n v="0"/>
    <n v="0"/>
    <n v="0"/>
    <n v="0"/>
    <n v="0"/>
    <n v="0"/>
  </r>
  <r>
    <x v="5"/>
    <x v="4"/>
    <x v="1"/>
    <x v="7"/>
    <n v="0"/>
    <n v="200"/>
    <n v="0"/>
    <n v="0"/>
    <n v="0"/>
    <n v="0"/>
    <n v="0"/>
    <n v="0"/>
    <n v="0"/>
  </r>
  <r>
    <x v="5"/>
    <x v="4"/>
    <x v="1"/>
    <x v="8"/>
    <n v="0"/>
    <n v="200"/>
    <n v="0"/>
    <n v="0"/>
    <n v="0"/>
    <n v="0"/>
    <n v="0"/>
    <n v="0"/>
    <n v="0"/>
  </r>
  <r>
    <x v="5"/>
    <x v="4"/>
    <x v="1"/>
    <x v="9"/>
    <n v="0"/>
    <n v="200"/>
    <n v="0"/>
    <n v="0"/>
    <n v="0"/>
    <n v="0"/>
    <n v="0"/>
    <n v="0"/>
    <n v="0"/>
  </r>
  <r>
    <x v="5"/>
    <x v="4"/>
    <x v="1"/>
    <x v="10"/>
    <n v="692.79"/>
    <n v="200"/>
    <n v="0"/>
    <n v="3.3684099999999999"/>
    <n v="1.3568199999999999"/>
    <n v="0.17935000000000001"/>
    <n v="1.4500599999999999"/>
    <n v="23.555330000000001"/>
    <n v="0"/>
  </r>
  <r>
    <x v="5"/>
    <x v="4"/>
    <x v="2"/>
    <x v="0"/>
    <n v="0"/>
    <n v="200"/>
    <n v="0"/>
    <n v="0"/>
    <n v="0"/>
    <n v="0"/>
    <n v="0"/>
    <n v="0"/>
    <n v="0"/>
  </r>
  <r>
    <x v="5"/>
    <x v="4"/>
    <x v="2"/>
    <x v="1"/>
    <n v="0"/>
    <n v="200"/>
    <n v="0"/>
    <n v="0"/>
    <n v="0"/>
    <n v="0"/>
    <n v="0"/>
    <n v="0"/>
    <n v="0"/>
  </r>
  <r>
    <x v="5"/>
    <x v="4"/>
    <x v="2"/>
    <x v="2"/>
    <n v="0"/>
    <n v="200"/>
    <n v="0"/>
    <n v="0"/>
    <n v="0"/>
    <n v="0"/>
    <n v="0"/>
    <n v="0"/>
    <n v="0"/>
  </r>
  <r>
    <x v="5"/>
    <x v="4"/>
    <x v="2"/>
    <x v="3"/>
    <n v="0"/>
    <n v="200"/>
    <n v="0"/>
    <n v="0"/>
    <n v="0"/>
    <n v="0"/>
    <n v="0"/>
    <n v="0"/>
    <n v="0"/>
  </r>
  <r>
    <x v="5"/>
    <x v="4"/>
    <x v="2"/>
    <x v="4"/>
    <n v="0"/>
    <n v="200"/>
    <n v="0"/>
    <n v="0"/>
    <n v="0"/>
    <n v="0"/>
    <n v="0"/>
    <n v="0"/>
    <n v="0"/>
  </r>
  <r>
    <x v="5"/>
    <x v="4"/>
    <x v="2"/>
    <x v="5"/>
    <n v="0"/>
    <n v="200"/>
    <n v="0"/>
    <n v="0"/>
    <n v="0"/>
    <n v="0"/>
    <n v="0"/>
    <n v="0"/>
    <n v="0"/>
  </r>
  <r>
    <x v="5"/>
    <x v="4"/>
    <x v="2"/>
    <x v="6"/>
    <n v="0"/>
    <n v="200"/>
    <n v="0"/>
    <n v="0"/>
    <n v="0"/>
    <n v="0"/>
    <n v="0"/>
    <n v="0"/>
    <n v="0"/>
  </r>
  <r>
    <x v="5"/>
    <x v="4"/>
    <x v="2"/>
    <x v="7"/>
    <n v="0"/>
    <n v="200"/>
    <n v="0"/>
    <n v="0"/>
    <n v="0"/>
    <n v="0"/>
    <n v="0"/>
    <n v="0"/>
    <n v="0"/>
  </r>
  <r>
    <x v="5"/>
    <x v="4"/>
    <x v="2"/>
    <x v="8"/>
    <n v="0"/>
    <n v="200"/>
    <n v="0"/>
    <n v="0"/>
    <n v="0"/>
    <n v="0"/>
    <n v="0"/>
    <n v="0"/>
    <n v="0"/>
  </r>
  <r>
    <x v="5"/>
    <x v="4"/>
    <x v="2"/>
    <x v="9"/>
    <n v="0"/>
    <n v="200"/>
    <n v="0"/>
    <n v="0"/>
    <n v="0"/>
    <n v="0"/>
    <n v="0"/>
    <n v="0"/>
    <n v="0"/>
  </r>
  <r>
    <x v="5"/>
    <x v="4"/>
    <x v="2"/>
    <x v="10"/>
    <n v="333.92"/>
    <n v="200"/>
    <n v="0"/>
    <n v="1.62354"/>
    <n v="0.78347"/>
    <n v="7.5889999999999999E-2"/>
    <n v="0.64266999999999996"/>
    <n v="11.353429999999999"/>
    <n v="0"/>
  </r>
  <r>
    <x v="5"/>
    <x v="4"/>
    <x v="3"/>
    <x v="0"/>
    <n v="0"/>
    <n v="200"/>
    <n v="0"/>
    <n v="0"/>
    <n v="0"/>
    <n v="0"/>
    <n v="0"/>
    <n v="0"/>
    <n v="0"/>
  </r>
  <r>
    <x v="5"/>
    <x v="4"/>
    <x v="3"/>
    <x v="1"/>
    <n v="8.94"/>
    <n v="200"/>
    <n v="0"/>
    <n v="4.3490000000000001E-2"/>
    <n v="1.3899999999999999E-2"/>
    <n v="3.0100000000000001E-3"/>
    <n v="2.741E-2"/>
    <n v="0.30412"/>
    <n v="0"/>
  </r>
  <r>
    <x v="5"/>
    <x v="4"/>
    <x v="3"/>
    <x v="2"/>
    <n v="0"/>
    <n v="200"/>
    <n v="0"/>
    <n v="0"/>
    <n v="0"/>
    <n v="0"/>
    <n v="0"/>
    <n v="0"/>
    <n v="0"/>
  </r>
  <r>
    <x v="5"/>
    <x v="4"/>
    <x v="3"/>
    <x v="3"/>
    <n v="0"/>
    <n v="200"/>
    <n v="0"/>
    <n v="0"/>
    <n v="0"/>
    <n v="0"/>
    <n v="0"/>
    <n v="0"/>
    <n v="0"/>
  </r>
  <r>
    <x v="5"/>
    <x v="4"/>
    <x v="3"/>
    <x v="4"/>
    <n v="0"/>
    <n v="200"/>
    <n v="0"/>
    <n v="0"/>
    <n v="0"/>
    <n v="0"/>
    <n v="0"/>
    <n v="0"/>
    <n v="0"/>
  </r>
  <r>
    <x v="5"/>
    <x v="4"/>
    <x v="3"/>
    <x v="5"/>
    <n v="0"/>
    <n v="200"/>
    <n v="0"/>
    <n v="0"/>
    <n v="0"/>
    <n v="0"/>
    <n v="0"/>
    <n v="0"/>
    <n v="0"/>
  </r>
  <r>
    <x v="5"/>
    <x v="4"/>
    <x v="3"/>
    <x v="6"/>
    <n v="0"/>
    <n v="200"/>
    <n v="0"/>
    <n v="0"/>
    <n v="0"/>
    <n v="0"/>
    <n v="0"/>
    <n v="0"/>
    <n v="0"/>
  </r>
  <r>
    <x v="5"/>
    <x v="4"/>
    <x v="3"/>
    <x v="7"/>
    <n v="0"/>
    <n v="200"/>
    <n v="0"/>
    <n v="0"/>
    <n v="0"/>
    <n v="0"/>
    <n v="0"/>
    <n v="0"/>
    <n v="0"/>
  </r>
  <r>
    <x v="5"/>
    <x v="4"/>
    <x v="3"/>
    <x v="8"/>
    <n v="0"/>
    <n v="200"/>
    <n v="0"/>
    <n v="0"/>
    <n v="0"/>
    <n v="0"/>
    <n v="0"/>
    <n v="0"/>
    <n v="0"/>
  </r>
  <r>
    <x v="5"/>
    <x v="4"/>
    <x v="3"/>
    <x v="9"/>
    <n v="0"/>
    <n v="200"/>
    <n v="0"/>
    <n v="0"/>
    <n v="0"/>
    <n v="0"/>
    <n v="0"/>
    <n v="0"/>
    <n v="0"/>
  </r>
  <r>
    <x v="5"/>
    <x v="4"/>
    <x v="3"/>
    <x v="10"/>
    <n v="51.95"/>
    <n v="200"/>
    <n v="0"/>
    <n v="0.25256000000000001"/>
    <n v="0.19244"/>
    <n v="8.2299999999999995E-3"/>
    <n v="2.767E-2"/>
    <n v="1.76617"/>
    <n v="0"/>
  </r>
  <r>
    <x v="5"/>
    <x v="4"/>
    <x v="4"/>
    <x v="0"/>
    <n v="185.95"/>
    <n v="200"/>
    <n v="0"/>
    <n v="0.90408999999999995"/>
    <n v="0.43925999999999998"/>
    <n v="3.9309999999999998E-2"/>
    <n v="0.37784000000000001"/>
    <n v="6.3223399999999996"/>
    <n v="0"/>
  </r>
  <r>
    <x v="5"/>
    <x v="4"/>
    <x v="4"/>
    <x v="1"/>
    <n v="4.99"/>
    <n v="200"/>
    <n v="0"/>
    <n v="2.4279999999999999E-2"/>
    <n v="7.3699999999999998E-3"/>
    <n v="2.7499999999999998E-3"/>
    <n v="2.8900000000000002E-3"/>
    <n v="0.16980999999999999"/>
    <n v="0"/>
  </r>
  <r>
    <x v="5"/>
    <x v="4"/>
    <x v="4"/>
    <x v="2"/>
    <n v="0"/>
    <n v="200"/>
    <n v="0"/>
    <n v="0"/>
    <n v="0"/>
    <n v="0"/>
    <n v="0"/>
    <n v="0"/>
    <n v="0"/>
  </r>
  <r>
    <x v="5"/>
    <x v="4"/>
    <x v="4"/>
    <x v="3"/>
    <n v="0"/>
    <n v="200"/>
    <n v="0"/>
    <n v="0"/>
    <n v="0"/>
    <n v="0"/>
    <n v="0"/>
    <n v="0"/>
    <n v="0"/>
  </r>
  <r>
    <x v="5"/>
    <x v="4"/>
    <x v="4"/>
    <x v="4"/>
    <n v="0"/>
    <n v="200"/>
    <n v="0"/>
    <n v="0"/>
    <n v="0"/>
    <n v="0"/>
    <n v="0"/>
    <n v="0"/>
    <n v="0"/>
  </r>
  <r>
    <x v="5"/>
    <x v="4"/>
    <x v="4"/>
    <x v="5"/>
    <n v="0"/>
    <n v="200"/>
    <n v="0"/>
    <n v="0"/>
    <n v="0"/>
    <n v="0"/>
    <n v="0"/>
    <n v="0"/>
    <n v="0"/>
  </r>
  <r>
    <x v="5"/>
    <x v="4"/>
    <x v="4"/>
    <x v="6"/>
    <n v="41.71"/>
    <n v="200"/>
    <n v="0"/>
    <n v="0.20277999999999999"/>
    <n v="1.7000000000000001E-4"/>
    <n v="3.5599999999999998E-3"/>
    <n v="5.4859999999999999E-2"/>
    <n v="1.4180200000000001"/>
    <n v="0"/>
  </r>
  <r>
    <x v="5"/>
    <x v="4"/>
    <x v="4"/>
    <x v="7"/>
    <n v="0"/>
    <n v="200"/>
    <n v="0"/>
    <n v="0"/>
    <n v="0"/>
    <n v="0"/>
    <n v="0"/>
    <n v="0"/>
    <n v="0"/>
  </r>
  <r>
    <x v="5"/>
    <x v="4"/>
    <x v="4"/>
    <x v="8"/>
    <n v="0"/>
    <n v="200"/>
    <n v="0"/>
    <n v="0"/>
    <n v="0"/>
    <n v="0"/>
    <n v="0"/>
    <n v="0"/>
    <n v="0"/>
  </r>
  <r>
    <x v="5"/>
    <x v="4"/>
    <x v="4"/>
    <x v="9"/>
    <n v="0"/>
    <n v="200"/>
    <n v="0"/>
    <n v="0"/>
    <n v="0"/>
    <n v="0"/>
    <n v="0"/>
    <n v="0"/>
    <n v="0"/>
  </r>
  <r>
    <x v="5"/>
    <x v="4"/>
    <x v="4"/>
    <x v="10"/>
    <n v="155.63999999999999"/>
    <n v="200"/>
    <n v="0"/>
    <n v="0.75673999999999997"/>
    <n v="0.26956999999999998"/>
    <n v="1.917E-2"/>
    <n v="0.15989"/>
    <n v="5.2918799999999999"/>
    <n v="0"/>
  </r>
  <r>
    <x v="5"/>
    <x v="4"/>
    <x v="5"/>
    <x v="0"/>
    <n v="0"/>
    <n v="200"/>
    <n v="0"/>
    <n v="0"/>
    <n v="0"/>
    <n v="0"/>
    <n v="0"/>
    <n v="0"/>
    <n v="0"/>
  </r>
  <r>
    <x v="5"/>
    <x v="4"/>
    <x v="5"/>
    <x v="1"/>
    <n v="0"/>
    <n v="200"/>
    <n v="0"/>
    <n v="0"/>
    <n v="0"/>
    <n v="0"/>
    <n v="0"/>
    <n v="0"/>
    <n v="0"/>
  </r>
  <r>
    <x v="5"/>
    <x v="4"/>
    <x v="5"/>
    <x v="2"/>
    <n v="0"/>
    <n v="200"/>
    <n v="0"/>
    <n v="0"/>
    <n v="0"/>
    <n v="0"/>
    <n v="0"/>
    <n v="0"/>
    <n v="0"/>
  </r>
  <r>
    <x v="5"/>
    <x v="4"/>
    <x v="5"/>
    <x v="3"/>
    <n v="0"/>
    <n v="200"/>
    <n v="0"/>
    <n v="0"/>
    <n v="0"/>
    <n v="0"/>
    <n v="0"/>
    <n v="0"/>
    <n v="0"/>
  </r>
  <r>
    <x v="5"/>
    <x v="4"/>
    <x v="5"/>
    <x v="4"/>
    <n v="0"/>
    <n v="200"/>
    <n v="0"/>
    <n v="0"/>
    <n v="0"/>
    <n v="0"/>
    <n v="0"/>
    <n v="0"/>
    <n v="0"/>
  </r>
  <r>
    <x v="5"/>
    <x v="4"/>
    <x v="5"/>
    <x v="5"/>
    <n v="0"/>
    <n v="200"/>
    <n v="0"/>
    <n v="0"/>
    <n v="0"/>
    <n v="0"/>
    <n v="0"/>
    <n v="0"/>
    <n v="0"/>
  </r>
  <r>
    <x v="5"/>
    <x v="4"/>
    <x v="5"/>
    <x v="6"/>
    <n v="0"/>
    <n v="200"/>
    <n v="0"/>
    <n v="0"/>
    <n v="0"/>
    <n v="0"/>
    <n v="0"/>
    <n v="0"/>
    <n v="0"/>
  </r>
  <r>
    <x v="5"/>
    <x v="4"/>
    <x v="5"/>
    <x v="7"/>
    <n v="0"/>
    <n v="200"/>
    <n v="0"/>
    <n v="0"/>
    <n v="0"/>
    <n v="0"/>
    <n v="0"/>
    <n v="0"/>
    <n v="0"/>
  </r>
  <r>
    <x v="5"/>
    <x v="4"/>
    <x v="5"/>
    <x v="8"/>
    <n v="0"/>
    <n v="200"/>
    <n v="0"/>
    <n v="0"/>
    <n v="0"/>
    <n v="0"/>
    <n v="0"/>
    <n v="0"/>
    <n v="0"/>
  </r>
  <r>
    <x v="5"/>
    <x v="4"/>
    <x v="5"/>
    <x v="9"/>
    <n v="0"/>
    <n v="200"/>
    <n v="0"/>
    <n v="0"/>
    <n v="0"/>
    <n v="0"/>
    <n v="0"/>
    <n v="0"/>
    <n v="0"/>
  </r>
  <r>
    <x v="5"/>
    <x v="4"/>
    <x v="5"/>
    <x v="10"/>
    <n v="0"/>
    <n v="200"/>
    <n v="0"/>
    <n v="0"/>
    <n v="0"/>
    <n v="0"/>
    <n v="0"/>
    <n v="0"/>
    <n v="0"/>
  </r>
  <r>
    <x v="5"/>
    <x v="4"/>
    <x v="6"/>
    <x v="0"/>
    <n v="0"/>
    <n v="200"/>
    <n v="0"/>
    <n v="0"/>
    <n v="0"/>
    <n v="0"/>
    <n v="0"/>
    <n v="0"/>
    <n v="0"/>
  </r>
  <r>
    <x v="5"/>
    <x v="4"/>
    <x v="6"/>
    <x v="1"/>
    <n v="0"/>
    <n v="200"/>
    <n v="0"/>
    <n v="0"/>
    <n v="0"/>
    <n v="0"/>
    <n v="0"/>
    <n v="0"/>
    <n v="0"/>
  </r>
  <r>
    <x v="5"/>
    <x v="4"/>
    <x v="6"/>
    <x v="2"/>
    <n v="0"/>
    <n v="200"/>
    <n v="0"/>
    <n v="0"/>
    <n v="0"/>
    <n v="0"/>
    <n v="0"/>
    <n v="0"/>
    <n v="0"/>
  </r>
  <r>
    <x v="5"/>
    <x v="4"/>
    <x v="6"/>
    <x v="3"/>
    <n v="0"/>
    <n v="200"/>
    <n v="0"/>
    <n v="0"/>
    <n v="0"/>
    <n v="0"/>
    <n v="0"/>
    <n v="0"/>
    <n v="0"/>
  </r>
  <r>
    <x v="5"/>
    <x v="4"/>
    <x v="6"/>
    <x v="4"/>
    <n v="0"/>
    <n v="200"/>
    <n v="0"/>
    <n v="0"/>
    <n v="0"/>
    <n v="0"/>
    <n v="0"/>
    <n v="0"/>
    <n v="0"/>
  </r>
  <r>
    <x v="5"/>
    <x v="4"/>
    <x v="6"/>
    <x v="5"/>
    <n v="0"/>
    <n v="200"/>
    <n v="0"/>
    <n v="0"/>
    <n v="0"/>
    <n v="0"/>
    <n v="0"/>
    <n v="0"/>
    <n v="0"/>
  </r>
  <r>
    <x v="5"/>
    <x v="4"/>
    <x v="6"/>
    <x v="6"/>
    <n v="0"/>
    <n v="200"/>
    <n v="0"/>
    <n v="0"/>
    <n v="0"/>
    <n v="0"/>
    <n v="0"/>
    <n v="0"/>
    <n v="0"/>
  </r>
  <r>
    <x v="5"/>
    <x v="4"/>
    <x v="6"/>
    <x v="7"/>
    <n v="0"/>
    <n v="200"/>
    <n v="0"/>
    <n v="0"/>
    <n v="0"/>
    <n v="0"/>
    <n v="0"/>
    <n v="0"/>
    <n v="0"/>
  </r>
  <r>
    <x v="5"/>
    <x v="4"/>
    <x v="6"/>
    <x v="8"/>
    <n v="0"/>
    <n v="200"/>
    <n v="0"/>
    <n v="0"/>
    <n v="0"/>
    <n v="0"/>
    <n v="0"/>
    <n v="0"/>
    <n v="0"/>
  </r>
  <r>
    <x v="5"/>
    <x v="4"/>
    <x v="6"/>
    <x v="9"/>
    <n v="0"/>
    <n v="200"/>
    <n v="0"/>
    <n v="0"/>
    <n v="0"/>
    <n v="0"/>
    <n v="0"/>
    <n v="0"/>
    <n v="0"/>
  </r>
  <r>
    <x v="5"/>
    <x v="4"/>
    <x v="6"/>
    <x v="10"/>
    <n v="26.36"/>
    <n v="200"/>
    <n v="0"/>
    <n v="0.12819"/>
    <n v="6.5350000000000005E-2"/>
    <n v="1.4E-3"/>
    <n v="8.2699999999999996E-3"/>
    <n v="0.89642999999999995"/>
    <n v="0"/>
  </r>
  <r>
    <x v="5"/>
    <x v="4"/>
    <x v="7"/>
    <x v="0"/>
    <n v="0"/>
    <n v="200"/>
    <n v="0"/>
    <n v="0"/>
    <n v="0"/>
    <n v="0"/>
    <n v="0"/>
    <n v="0"/>
    <n v="0"/>
  </r>
  <r>
    <x v="5"/>
    <x v="4"/>
    <x v="7"/>
    <x v="1"/>
    <n v="0"/>
    <n v="200"/>
    <n v="0"/>
    <n v="0"/>
    <n v="0"/>
    <n v="0"/>
    <n v="0"/>
    <n v="0"/>
    <n v="0"/>
  </r>
  <r>
    <x v="5"/>
    <x v="4"/>
    <x v="7"/>
    <x v="2"/>
    <n v="0"/>
    <n v="200"/>
    <n v="0"/>
    <n v="0"/>
    <n v="0"/>
    <n v="0"/>
    <n v="0"/>
    <n v="0"/>
    <n v="0"/>
  </r>
  <r>
    <x v="5"/>
    <x v="4"/>
    <x v="7"/>
    <x v="3"/>
    <n v="0"/>
    <n v="200"/>
    <n v="0"/>
    <n v="0"/>
    <n v="0"/>
    <n v="0"/>
    <n v="0"/>
    <n v="0"/>
    <n v="0"/>
  </r>
  <r>
    <x v="5"/>
    <x v="4"/>
    <x v="7"/>
    <x v="4"/>
    <n v="0"/>
    <n v="200"/>
    <n v="0"/>
    <n v="0"/>
    <n v="0"/>
    <n v="0"/>
    <n v="0"/>
    <n v="0"/>
    <n v="0"/>
  </r>
  <r>
    <x v="5"/>
    <x v="4"/>
    <x v="7"/>
    <x v="5"/>
    <n v="0"/>
    <n v="200"/>
    <n v="0"/>
    <n v="0"/>
    <n v="0"/>
    <n v="0"/>
    <n v="0"/>
    <n v="0"/>
    <n v="0"/>
  </r>
  <r>
    <x v="5"/>
    <x v="4"/>
    <x v="7"/>
    <x v="6"/>
    <n v="10.24"/>
    <n v="200"/>
    <n v="0"/>
    <n v="4.9770000000000002E-2"/>
    <n v="0"/>
    <n v="8.7200000000000003E-3"/>
    <n v="6.8669999999999995E-2"/>
    <n v="0.34804000000000002"/>
    <n v="0"/>
  </r>
  <r>
    <x v="5"/>
    <x v="4"/>
    <x v="7"/>
    <x v="7"/>
    <n v="0"/>
    <n v="200"/>
    <n v="0"/>
    <n v="0"/>
    <n v="0"/>
    <n v="0"/>
    <n v="0"/>
    <n v="0"/>
    <n v="0"/>
  </r>
  <r>
    <x v="5"/>
    <x v="4"/>
    <x v="7"/>
    <x v="8"/>
    <n v="0"/>
    <n v="200"/>
    <n v="0"/>
    <n v="0"/>
    <n v="0"/>
    <n v="0"/>
    <n v="0"/>
    <n v="0"/>
    <n v="0"/>
  </r>
  <r>
    <x v="5"/>
    <x v="4"/>
    <x v="7"/>
    <x v="9"/>
    <n v="0"/>
    <n v="200"/>
    <n v="0"/>
    <n v="0"/>
    <n v="0"/>
    <n v="0"/>
    <n v="0"/>
    <n v="0"/>
    <n v="0"/>
  </r>
  <r>
    <x v="5"/>
    <x v="4"/>
    <x v="7"/>
    <x v="10"/>
    <n v="6.04"/>
    <n v="200"/>
    <n v="0"/>
    <n v="2.9350000000000001E-2"/>
    <n v="2.1839999999999998E-2"/>
    <n v="9.0000000000000006E-5"/>
    <n v="1.1509999999999999E-2"/>
    <n v="0.20526"/>
    <n v="0"/>
  </r>
  <r>
    <x v="5"/>
    <x v="4"/>
    <x v="8"/>
    <x v="0"/>
    <n v="0"/>
    <n v="200"/>
    <n v="0"/>
    <n v="0"/>
    <n v="0"/>
    <n v="0"/>
    <n v="0"/>
    <n v="0"/>
    <n v="0"/>
  </r>
  <r>
    <x v="5"/>
    <x v="4"/>
    <x v="8"/>
    <x v="1"/>
    <n v="14.51"/>
    <n v="200"/>
    <n v="0"/>
    <n v="7.0540000000000005E-2"/>
    <n v="5.2510000000000001E-2"/>
    <n v="2.5799999999999998E-3"/>
    <n v="9.1599999999999997E-3"/>
    <n v="0.49329000000000001"/>
    <n v="0"/>
  </r>
  <r>
    <x v="5"/>
    <x v="4"/>
    <x v="8"/>
    <x v="2"/>
    <n v="0"/>
    <n v="200"/>
    <n v="0"/>
    <n v="0"/>
    <n v="0"/>
    <n v="0"/>
    <n v="0"/>
    <n v="0"/>
    <n v="0"/>
  </r>
  <r>
    <x v="5"/>
    <x v="4"/>
    <x v="8"/>
    <x v="3"/>
    <n v="0"/>
    <n v="200"/>
    <n v="0"/>
    <n v="0"/>
    <n v="0"/>
    <n v="0"/>
    <n v="0"/>
    <n v="0"/>
    <n v="0"/>
  </r>
  <r>
    <x v="5"/>
    <x v="4"/>
    <x v="8"/>
    <x v="4"/>
    <n v="0"/>
    <n v="200"/>
    <n v="0"/>
    <n v="0"/>
    <n v="0"/>
    <n v="0"/>
    <n v="0"/>
    <n v="0"/>
    <n v="0"/>
  </r>
  <r>
    <x v="5"/>
    <x v="4"/>
    <x v="8"/>
    <x v="5"/>
    <n v="0"/>
    <n v="200"/>
    <n v="0"/>
    <n v="0"/>
    <n v="0"/>
    <n v="0"/>
    <n v="0"/>
    <n v="0"/>
    <n v="0"/>
  </r>
  <r>
    <x v="5"/>
    <x v="4"/>
    <x v="8"/>
    <x v="6"/>
    <n v="35.18"/>
    <n v="200"/>
    <n v="0"/>
    <n v="0.17105000000000001"/>
    <n v="0"/>
    <n v="5.323E-2"/>
    <n v="0.13413"/>
    <n v="1.19615"/>
    <n v="0"/>
  </r>
  <r>
    <x v="5"/>
    <x v="4"/>
    <x v="8"/>
    <x v="7"/>
    <n v="0"/>
    <n v="200"/>
    <n v="0"/>
    <n v="0"/>
    <n v="0"/>
    <n v="0"/>
    <n v="0"/>
    <n v="0"/>
    <n v="0"/>
  </r>
  <r>
    <x v="5"/>
    <x v="4"/>
    <x v="8"/>
    <x v="8"/>
    <n v="0"/>
    <n v="200"/>
    <n v="0"/>
    <n v="0"/>
    <n v="0"/>
    <n v="0"/>
    <n v="0"/>
    <n v="0"/>
    <n v="0"/>
  </r>
  <r>
    <x v="5"/>
    <x v="4"/>
    <x v="8"/>
    <x v="9"/>
    <n v="0"/>
    <n v="200"/>
    <n v="0"/>
    <n v="0"/>
    <n v="0"/>
    <n v="0"/>
    <n v="0"/>
    <n v="0"/>
    <n v="0"/>
  </r>
  <r>
    <x v="5"/>
    <x v="4"/>
    <x v="8"/>
    <x v="10"/>
    <n v="927.1"/>
    <n v="200"/>
    <n v="0"/>
    <n v="4.5076599999999996"/>
    <n v="2.30464"/>
    <n v="0.11852"/>
    <n v="0.61121000000000003"/>
    <n v="31.522099999999998"/>
    <n v="0"/>
  </r>
  <r>
    <x v="5"/>
    <x v="5"/>
    <x v="0"/>
    <x v="0"/>
    <n v="0"/>
    <n v="200"/>
    <n v="0"/>
    <n v="0"/>
    <n v="0"/>
    <n v="0"/>
    <n v="0"/>
    <n v="0"/>
    <n v="0"/>
  </r>
  <r>
    <x v="5"/>
    <x v="5"/>
    <x v="0"/>
    <x v="1"/>
    <n v="24.86"/>
    <n v="200"/>
    <n v="0"/>
    <n v="0.12088"/>
    <n v="4.2959999999999998E-2"/>
    <n v="1.5219999999999999E-2"/>
    <n v="2.5139999999999999E-2"/>
    <n v="0.84531000000000001"/>
    <n v="0"/>
  </r>
  <r>
    <x v="5"/>
    <x v="5"/>
    <x v="0"/>
    <x v="2"/>
    <n v="0"/>
    <n v="200"/>
    <n v="0"/>
    <n v="0"/>
    <n v="0"/>
    <n v="0"/>
    <n v="0"/>
    <n v="0"/>
    <n v="0"/>
  </r>
  <r>
    <x v="5"/>
    <x v="5"/>
    <x v="0"/>
    <x v="3"/>
    <n v="0"/>
    <n v="200"/>
    <n v="0"/>
    <n v="0"/>
    <n v="0"/>
    <n v="0"/>
    <n v="0"/>
    <n v="0"/>
    <n v="0"/>
  </r>
  <r>
    <x v="5"/>
    <x v="5"/>
    <x v="0"/>
    <x v="4"/>
    <n v="0"/>
    <n v="200"/>
    <n v="0"/>
    <n v="0"/>
    <n v="0"/>
    <n v="0"/>
    <n v="0"/>
    <n v="0"/>
    <n v="0"/>
  </r>
  <r>
    <x v="5"/>
    <x v="5"/>
    <x v="0"/>
    <x v="5"/>
    <n v="0"/>
    <n v="200"/>
    <n v="0"/>
    <n v="0"/>
    <n v="0"/>
    <n v="0"/>
    <n v="0"/>
    <n v="0"/>
    <n v="0"/>
  </r>
  <r>
    <x v="5"/>
    <x v="5"/>
    <x v="0"/>
    <x v="6"/>
    <n v="0"/>
    <n v="200"/>
    <n v="0"/>
    <n v="0"/>
    <n v="0"/>
    <n v="0"/>
    <n v="0"/>
    <n v="0"/>
    <n v="0"/>
  </r>
  <r>
    <x v="5"/>
    <x v="5"/>
    <x v="0"/>
    <x v="7"/>
    <n v="0"/>
    <n v="200"/>
    <n v="0"/>
    <n v="0"/>
    <n v="0"/>
    <n v="0"/>
    <n v="0"/>
    <n v="0"/>
    <n v="0"/>
  </r>
  <r>
    <x v="5"/>
    <x v="5"/>
    <x v="0"/>
    <x v="8"/>
    <n v="0"/>
    <n v="200"/>
    <n v="0"/>
    <n v="0"/>
    <n v="0"/>
    <n v="0"/>
    <n v="0"/>
    <n v="0"/>
    <n v="0"/>
  </r>
  <r>
    <x v="5"/>
    <x v="5"/>
    <x v="0"/>
    <x v="9"/>
    <n v="0"/>
    <n v="200"/>
    <n v="0"/>
    <n v="0"/>
    <n v="0"/>
    <n v="0"/>
    <n v="0"/>
    <n v="0"/>
    <n v="0"/>
  </r>
  <r>
    <x v="5"/>
    <x v="5"/>
    <x v="0"/>
    <x v="10"/>
    <n v="128.04"/>
    <n v="200"/>
    <n v="0"/>
    <n v="0.62256"/>
    <n v="0.36060999999999999"/>
    <n v="8.5599999999999999E-3"/>
    <n v="0.18226000000000001"/>
    <n v="4.3535599999999999"/>
    <n v="0"/>
  </r>
  <r>
    <x v="5"/>
    <x v="5"/>
    <x v="1"/>
    <x v="0"/>
    <n v="0"/>
    <n v="200"/>
    <n v="0"/>
    <n v="0"/>
    <n v="0"/>
    <n v="0"/>
    <n v="0"/>
    <n v="0"/>
    <n v="0"/>
  </r>
  <r>
    <x v="5"/>
    <x v="5"/>
    <x v="1"/>
    <x v="1"/>
    <n v="0"/>
    <n v="200"/>
    <n v="0"/>
    <n v="0"/>
    <n v="0"/>
    <n v="0"/>
    <n v="0"/>
    <n v="0"/>
    <n v="0"/>
  </r>
  <r>
    <x v="5"/>
    <x v="5"/>
    <x v="1"/>
    <x v="2"/>
    <n v="0"/>
    <n v="200"/>
    <n v="0"/>
    <n v="0"/>
    <n v="0"/>
    <n v="0"/>
    <n v="0"/>
    <n v="0"/>
    <n v="0"/>
  </r>
  <r>
    <x v="5"/>
    <x v="5"/>
    <x v="1"/>
    <x v="3"/>
    <n v="0"/>
    <n v="200"/>
    <n v="0"/>
    <n v="0"/>
    <n v="0"/>
    <n v="0"/>
    <n v="0"/>
    <n v="0"/>
    <n v="0"/>
  </r>
  <r>
    <x v="5"/>
    <x v="5"/>
    <x v="1"/>
    <x v="4"/>
    <n v="0"/>
    <n v="200"/>
    <n v="0"/>
    <n v="0"/>
    <n v="0"/>
    <n v="0"/>
    <n v="0"/>
    <n v="0"/>
    <n v="0"/>
  </r>
  <r>
    <x v="5"/>
    <x v="5"/>
    <x v="1"/>
    <x v="5"/>
    <n v="0"/>
    <n v="200"/>
    <n v="0"/>
    <n v="0"/>
    <n v="0"/>
    <n v="0"/>
    <n v="0"/>
    <n v="0"/>
    <n v="0"/>
  </r>
  <r>
    <x v="5"/>
    <x v="5"/>
    <x v="1"/>
    <x v="6"/>
    <n v="0"/>
    <n v="200"/>
    <n v="0"/>
    <n v="0"/>
    <n v="0"/>
    <n v="0"/>
    <n v="0"/>
    <n v="0"/>
    <n v="0"/>
  </r>
  <r>
    <x v="5"/>
    <x v="5"/>
    <x v="1"/>
    <x v="7"/>
    <n v="0"/>
    <n v="200"/>
    <n v="0"/>
    <n v="0"/>
    <n v="0"/>
    <n v="0"/>
    <n v="0"/>
    <n v="0"/>
    <n v="0"/>
  </r>
  <r>
    <x v="5"/>
    <x v="5"/>
    <x v="1"/>
    <x v="8"/>
    <n v="0"/>
    <n v="200"/>
    <n v="0"/>
    <n v="0"/>
    <n v="0"/>
    <n v="0"/>
    <n v="0"/>
    <n v="0"/>
    <n v="0"/>
  </r>
  <r>
    <x v="5"/>
    <x v="5"/>
    <x v="1"/>
    <x v="9"/>
    <n v="0"/>
    <n v="200"/>
    <n v="0"/>
    <n v="0"/>
    <n v="0"/>
    <n v="0"/>
    <n v="0"/>
    <n v="0"/>
    <n v="0"/>
  </r>
  <r>
    <x v="5"/>
    <x v="5"/>
    <x v="1"/>
    <x v="10"/>
    <n v="692.79"/>
    <n v="200"/>
    <n v="0"/>
    <n v="3.3684099999999999"/>
    <n v="1.3568199999999999"/>
    <n v="0.17935000000000001"/>
    <n v="1.4500599999999999"/>
    <n v="23.555330000000001"/>
    <n v="0"/>
  </r>
  <r>
    <x v="5"/>
    <x v="5"/>
    <x v="2"/>
    <x v="0"/>
    <n v="0"/>
    <n v="200"/>
    <n v="0"/>
    <n v="0"/>
    <n v="0"/>
    <n v="0"/>
    <n v="0"/>
    <n v="0"/>
    <n v="0"/>
  </r>
  <r>
    <x v="5"/>
    <x v="5"/>
    <x v="2"/>
    <x v="1"/>
    <n v="0"/>
    <n v="200"/>
    <n v="0"/>
    <n v="0"/>
    <n v="0"/>
    <n v="0"/>
    <n v="0"/>
    <n v="0"/>
    <n v="0"/>
  </r>
  <r>
    <x v="5"/>
    <x v="5"/>
    <x v="2"/>
    <x v="2"/>
    <n v="0"/>
    <n v="200"/>
    <n v="0"/>
    <n v="0"/>
    <n v="0"/>
    <n v="0"/>
    <n v="0"/>
    <n v="0"/>
    <n v="0"/>
  </r>
  <r>
    <x v="5"/>
    <x v="5"/>
    <x v="2"/>
    <x v="3"/>
    <n v="0"/>
    <n v="200"/>
    <n v="0"/>
    <n v="0"/>
    <n v="0"/>
    <n v="0"/>
    <n v="0"/>
    <n v="0"/>
    <n v="0"/>
  </r>
  <r>
    <x v="5"/>
    <x v="5"/>
    <x v="2"/>
    <x v="4"/>
    <n v="0"/>
    <n v="200"/>
    <n v="0"/>
    <n v="0"/>
    <n v="0"/>
    <n v="0"/>
    <n v="0"/>
    <n v="0"/>
    <n v="0"/>
  </r>
  <r>
    <x v="5"/>
    <x v="5"/>
    <x v="2"/>
    <x v="5"/>
    <n v="0"/>
    <n v="200"/>
    <n v="0"/>
    <n v="0"/>
    <n v="0"/>
    <n v="0"/>
    <n v="0"/>
    <n v="0"/>
    <n v="0"/>
  </r>
  <r>
    <x v="5"/>
    <x v="5"/>
    <x v="2"/>
    <x v="6"/>
    <n v="0"/>
    <n v="200"/>
    <n v="0"/>
    <n v="0"/>
    <n v="0"/>
    <n v="0"/>
    <n v="0"/>
    <n v="0"/>
    <n v="0"/>
  </r>
  <r>
    <x v="5"/>
    <x v="5"/>
    <x v="2"/>
    <x v="7"/>
    <n v="0"/>
    <n v="200"/>
    <n v="0"/>
    <n v="0"/>
    <n v="0"/>
    <n v="0"/>
    <n v="0"/>
    <n v="0"/>
    <n v="0"/>
  </r>
  <r>
    <x v="5"/>
    <x v="5"/>
    <x v="2"/>
    <x v="8"/>
    <n v="0"/>
    <n v="200"/>
    <n v="0"/>
    <n v="0"/>
    <n v="0"/>
    <n v="0"/>
    <n v="0"/>
    <n v="0"/>
    <n v="0"/>
  </r>
  <r>
    <x v="5"/>
    <x v="5"/>
    <x v="2"/>
    <x v="9"/>
    <n v="0"/>
    <n v="200"/>
    <n v="0"/>
    <n v="0"/>
    <n v="0"/>
    <n v="0"/>
    <n v="0"/>
    <n v="0"/>
    <n v="0"/>
  </r>
  <r>
    <x v="5"/>
    <x v="5"/>
    <x v="2"/>
    <x v="10"/>
    <n v="333.92"/>
    <n v="200"/>
    <n v="0"/>
    <n v="1.62354"/>
    <n v="0.78347"/>
    <n v="7.5889999999999999E-2"/>
    <n v="0.64266999999999996"/>
    <n v="11.353429999999999"/>
    <n v="0"/>
  </r>
  <r>
    <x v="5"/>
    <x v="5"/>
    <x v="3"/>
    <x v="0"/>
    <n v="0"/>
    <n v="200"/>
    <n v="0"/>
    <n v="0"/>
    <n v="0"/>
    <n v="0"/>
    <n v="0"/>
    <n v="0"/>
    <n v="0"/>
  </r>
  <r>
    <x v="5"/>
    <x v="5"/>
    <x v="3"/>
    <x v="1"/>
    <n v="8.94"/>
    <n v="200"/>
    <n v="0"/>
    <n v="4.3490000000000001E-2"/>
    <n v="1.3899999999999999E-2"/>
    <n v="3.0100000000000001E-3"/>
    <n v="2.741E-2"/>
    <n v="0.30412"/>
    <n v="0"/>
  </r>
  <r>
    <x v="5"/>
    <x v="5"/>
    <x v="3"/>
    <x v="2"/>
    <n v="0"/>
    <n v="200"/>
    <n v="0"/>
    <n v="0"/>
    <n v="0"/>
    <n v="0"/>
    <n v="0"/>
    <n v="0"/>
    <n v="0"/>
  </r>
  <r>
    <x v="5"/>
    <x v="5"/>
    <x v="3"/>
    <x v="3"/>
    <n v="0"/>
    <n v="200"/>
    <n v="0"/>
    <n v="0"/>
    <n v="0"/>
    <n v="0"/>
    <n v="0"/>
    <n v="0"/>
    <n v="0"/>
  </r>
  <r>
    <x v="5"/>
    <x v="5"/>
    <x v="3"/>
    <x v="4"/>
    <n v="0"/>
    <n v="200"/>
    <n v="0"/>
    <n v="0"/>
    <n v="0"/>
    <n v="0"/>
    <n v="0"/>
    <n v="0"/>
    <n v="0"/>
  </r>
  <r>
    <x v="5"/>
    <x v="5"/>
    <x v="3"/>
    <x v="5"/>
    <n v="0"/>
    <n v="200"/>
    <n v="0"/>
    <n v="0"/>
    <n v="0"/>
    <n v="0"/>
    <n v="0"/>
    <n v="0"/>
    <n v="0"/>
  </r>
  <r>
    <x v="5"/>
    <x v="5"/>
    <x v="3"/>
    <x v="6"/>
    <n v="0"/>
    <n v="200"/>
    <n v="0"/>
    <n v="0"/>
    <n v="0"/>
    <n v="0"/>
    <n v="0"/>
    <n v="0"/>
    <n v="0"/>
  </r>
  <r>
    <x v="5"/>
    <x v="5"/>
    <x v="3"/>
    <x v="7"/>
    <n v="0"/>
    <n v="200"/>
    <n v="0"/>
    <n v="0"/>
    <n v="0"/>
    <n v="0"/>
    <n v="0"/>
    <n v="0"/>
    <n v="0"/>
  </r>
  <r>
    <x v="5"/>
    <x v="5"/>
    <x v="3"/>
    <x v="8"/>
    <n v="0"/>
    <n v="200"/>
    <n v="0"/>
    <n v="0"/>
    <n v="0"/>
    <n v="0"/>
    <n v="0"/>
    <n v="0"/>
    <n v="0"/>
  </r>
  <r>
    <x v="5"/>
    <x v="5"/>
    <x v="3"/>
    <x v="9"/>
    <n v="0"/>
    <n v="200"/>
    <n v="0"/>
    <n v="0"/>
    <n v="0"/>
    <n v="0"/>
    <n v="0"/>
    <n v="0"/>
    <n v="0"/>
  </r>
  <r>
    <x v="5"/>
    <x v="5"/>
    <x v="3"/>
    <x v="10"/>
    <n v="51.95"/>
    <n v="200"/>
    <n v="0"/>
    <n v="0.25256000000000001"/>
    <n v="0.19244"/>
    <n v="8.2299999999999995E-3"/>
    <n v="2.767E-2"/>
    <n v="1.76617"/>
    <n v="0"/>
  </r>
  <r>
    <x v="5"/>
    <x v="5"/>
    <x v="4"/>
    <x v="0"/>
    <n v="185.95"/>
    <n v="200"/>
    <n v="0"/>
    <n v="0.90408999999999995"/>
    <n v="0.43925999999999998"/>
    <n v="3.9309999999999998E-2"/>
    <n v="0.37784000000000001"/>
    <n v="6.3223399999999996"/>
    <n v="0"/>
  </r>
  <r>
    <x v="5"/>
    <x v="5"/>
    <x v="4"/>
    <x v="1"/>
    <n v="4.99"/>
    <n v="200"/>
    <n v="0"/>
    <n v="2.4279999999999999E-2"/>
    <n v="7.3699999999999998E-3"/>
    <n v="2.7499999999999998E-3"/>
    <n v="2.8900000000000002E-3"/>
    <n v="0.16980999999999999"/>
    <n v="0"/>
  </r>
  <r>
    <x v="5"/>
    <x v="5"/>
    <x v="4"/>
    <x v="2"/>
    <n v="0"/>
    <n v="200"/>
    <n v="0"/>
    <n v="0"/>
    <n v="0"/>
    <n v="0"/>
    <n v="0"/>
    <n v="0"/>
    <n v="0"/>
  </r>
  <r>
    <x v="5"/>
    <x v="5"/>
    <x v="4"/>
    <x v="3"/>
    <n v="0"/>
    <n v="200"/>
    <n v="0"/>
    <n v="0"/>
    <n v="0"/>
    <n v="0"/>
    <n v="0"/>
    <n v="0"/>
    <n v="0"/>
  </r>
  <r>
    <x v="5"/>
    <x v="5"/>
    <x v="4"/>
    <x v="4"/>
    <n v="0"/>
    <n v="200"/>
    <n v="0"/>
    <n v="0"/>
    <n v="0"/>
    <n v="0"/>
    <n v="0"/>
    <n v="0"/>
    <n v="0"/>
  </r>
  <r>
    <x v="5"/>
    <x v="5"/>
    <x v="4"/>
    <x v="5"/>
    <n v="0"/>
    <n v="200"/>
    <n v="0"/>
    <n v="0"/>
    <n v="0"/>
    <n v="0"/>
    <n v="0"/>
    <n v="0"/>
    <n v="0"/>
  </r>
  <r>
    <x v="5"/>
    <x v="5"/>
    <x v="4"/>
    <x v="6"/>
    <n v="41.71"/>
    <n v="200"/>
    <n v="0"/>
    <n v="0.20277999999999999"/>
    <n v="1.7000000000000001E-4"/>
    <n v="3.5599999999999998E-3"/>
    <n v="5.4859999999999999E-2"/>
    <n v="1.4180200000000001"/>
    <n v="0"/>
  </r>
  <r>
    <x v="5"/>
    <x v="5"/>
    <x v="4"/>
    <x v="7"/>
    <n v="0"/>
    <n v="200"/>
    <n v="0"/>
    <n v="0"/>
    <n v="0"/>
    <n v="0"/>
    <n v="0"/>
    <n v="0"/>
    <n v="0"/>
  </r>
  <r>
    <x v="5"/>
    <x v="5"/>
    <x v="4"/>
    <x v="8"/>
    <n v="0"/>
    <n v="200"/>
    <n v="0"/>
    <n v="0"/>
    <n v="0"/>
    <n v="0"/>
    <n v="0"/>
    <n v="0"/>
    <n v="0"/>
  </r>
  <r>
    <x v="5"/>
    <x v="5"/>
    <x v="4"/>
    <x v="9"/>
    <n v="0"/>
    <n v="200"/>
    <n v="0"/>
    <n v="0"/>
    <n v="0"/>
    <n v="0"/>
    <n v="0"/>
    <n v="0"/>
    <n v="0"/>
  </r>
  <r>
    <x v="5"/>
    <x v="5"/>
    <x v="4"/>
    <x v="10"/>
    <n v="155.63999999999999"/>
    <n v="200"/>
    <n v="0"/>
    <n v="0.75673999999999997"/>
    <n v="0.26956999999999998"/>
    <n v="1.917E-2"/>
    <n v="0.15989"/>
    <n v="5.2918799999999999"/>
    <n v="0"/>
  </r>
  <r>
    <x v="5"/>
    <x v="5"/>
    <x v="5"/>
    <x v="0"/>
    <n v="0"/>
    <n v="200"/>
    <n v="0"/>
    <n v="0"/>
    <n v="0"/>
    <n v="0"/>
    <n v="0"/>
    <n v="0"/>
    <n v="0"/>
  </r>
  <r>
    <x v="5"/>
    <x v="5"/>
    <x v="5"/>
    <x v="1"/>
    <n v="0"/>
    <n v="200"/>
    <n v="0"/>
    <n v="0"/>
    <n v="0"/>
    <n v="0"/>
    <n v="0"/>
    <n v="0"/>
    <n v="0"/>
  </r>
  <r>
    <x v="5"/>
    <x v="5"/>
    <x v="5"/>
    <x v="2"/>
    <n v="0"/>
    <n v="200"/>
    <n v="0"/>
    <n v="0"/>
    <n v="0"/>
    <n v="0"/>
    <n v="0"/>
    <n v="0"/>
    <n v="0"/>
  </r>
  <r>
    <x v="5"/>
    <x v="5"/>
    <x v="5"/>
    <x v="3"/>
    <n v="0"/>
    <n v="200"/>
    <n v="0"/>
    <n v="0"/>
    <n v="0"/>
    <n v="0"/>
    <n v="0"/>
    <n v="0"/>
    <n v="0"/>
  </r>
  <r>
    <x v="5"/>
    <x v="5"/>
    <x v="5"/>
    <x v="4"/>
    <n v="0"/>
    <n v="200"/>
    <n v="0"/>
    <n v="0"/>
    <n v="0"/>
    <n v="0"/>
    <n v="0"/>
    <n v="0"/>
    <n v="0"/>
  </r>
  <r>
    <x v="5"/>
    <x v="5"/>
    <x v="5"/>
    <x v="5"/>
    <n v="0"/>
    <n v="200"/>
    <n v="0"/>
    <n v="0"/>
    <n v="0"/>
    <n v="0"/>
    <n v="0"/>
    <n v="0"/>
    <n v="0"/>
  </r>
  <r>
    <x v="5"/>
    <x v="5"/>
    <x v="5"/>
    <x v="6"/>
    <n v="0"/>
    <n v="200"/>
    <n v="0"/>
    <n v="0"/>
    <n v="0"/>
    <n v="0"/>
    <n v="0"/>
    <n v="0"/>
    <n v="0"/>
  </r>
  <r>
    <x v="5"/>
    <x v="5"/>
    <x v="5"/>
    <x v="7"/>
    <n v="0"/>
    <n v="200"/>
    <n v="0"/>
    <n v="0"/>
    <n v="0"/>
    <n v="0"/>
    <n v="0"/>
    <n v="0"/>
    <n v="0"/>
  </r>
  <r>
    <x v="5"/>
    <x v="5"/>
    <x v="5"/>
    <x v="8"/>
    <n v="0"/>
    <n v="200"/>
    <n v="0"/>
    <n v="0"/>
    <n v="0"/>
    <n v="0"/>
    <n v="0"/>
    <n v="0"/>
    <n v="0"/>
  </r>
  <r>
    <x v="5"/>
    <x v="5"/>
    <x v="5"/>
    <x v="9"/>
    <n v="0"/>
    <n v="200"/>
    <n v="0"/>
    <n v="0"/>
    <n v="0"/>
    <n v="0"/>
    <n v="0"/>
    <n v="0"/>
    <n v="0"/>
  </r>
  <r>
    <x v="5"/>
    <x v="5"/>
    <x v="5"/>
    <x v="10"/>
    <n v="0"/>
    <n v="200"/>
    <n v="0"/>
    <n v="0"/>
    <n v="0"/>
    <n v="0"/>
    <n v="0"/>
    <n v="0"/>
    <n v="0"/>
  </r>
  <r>
    <x v="5"/>
    <x v="5"/>
    <x v="6"/>
    <x v="0"/>
    <n v="0"/>
    <n v="200"/>
    <n v="0"/>
    <n v="0"/>
    <n v="0"/>
    <n v="0"/>
    <n v="0"/>
    <n v="0"/>
    <n v="0"/>
  </r>
  <r>
    <x v="5"/>
    <x v="5"/>
    <x v="6"/>
    <x v="1"/>
    <n v="0"/>
    <n v="200"/>
    <n v="0"/>
    <n v="0"/>
    <n v="0"/>
    <n v="0"/>
    <n v="0"/>
    <n v="0"/>
    <n v="0"/>
  </r>
  <r>
    <x v="5"/>
    <x v="5"/>
    <x v="6"/>
    <x v="2"/>
    <n v="0"/>
    <n v="200"/>
    <n v="0"/>
    <n v="0"/>
    <n v="0"/>
    <n v="0"/>
    <n v="0"/>
    <n v="0"/>
    <n v="0"/>
  </r>
  <r>
    <x v="5"/>
    <x v="5"/>
    <x v="6"/>
    <x v="3"/>
    <n v="0"/>
    <n v="200"/>
    <n v="0"/>
    <n v="0"/>
    <n v="0"/>
    <n v="0"/>
    <n v="0"/>
    <n v="0"/>
    <n v="0"/>
  </r>
  <r>
    <x v="5"/>
    <x v="5"/>
    <x v="6"/>
    <x v="4"/>
    <n v="0"/>
    <n v="200"/>
    <n v="0"/>
    <n v="0"/>
    <n v="0"/>
    <n v="0"/>
    <n v="0"/>
    <n v="0"/>
    <n v="0"/>
  </r>
  <r>
    <x v="5"/>
    <x v="5"/>
    <x v="6"/>
    <x v="5"/>
    <n v="0"/>
    <n v="200"/>
    <n v="0"/>
    <n v="0"/>
    <n v="0"/>
    <n v="0"/>
    <n v="0"/>
    <n v="0"/>
    <n v="0"/>
  </r>
  <r>
    <x v="5"/>
    <x v="5"/>
    <x v="6"/>
    <x v="6"/>
    <n v="0"/>
    <n v="200"/>
    <n v="0"/>
    <n v="0"/>
    <n v="0"/>
    <n v="0"/>
    <n v="0"/>
    <n v="0"/>
    <n v="0"/>
  </r>
  <r>
    <x v="5"/>
    <x v="5"/>
    <x v="6"/>
    <x v="7"/>
    <n v="0"/>
    <n v="200"/>
    <n v="0"/>
    <n v="0"/>
    <n v="0"/>
    <n v="0"/>
    <n v="0"/>
    <n v="0"/>
    <n v="0"/>
  </r>
  <r>
    <x v="5"/>
    <x v="5"/>
    <x v="6"/>
    <x v="8"/>
    <n v="0"/>
    <n v="200"/>
    <n v="0"/>
    <n v="0"/>
    <n v="0"/>
    <n v="0"/>
    <n v="0"/>
    <n v="0"/>
    <n v="0"/>
  </r>
  <r>
    <x v="5"/>
    <x v="5"/>
    <x v="6"/>
    <x v="9"/>
    <n v="0"/>
    <n v="200"/>
    <n v="0"/>
    <n v="0"/>
    <n v="0"/>
    <n v="0"/>
    <n v="0"/>
    <n v="0"/>
    <n v="0"/>
  </r>
  <r>
    <x v="5"/>
    <x v="5"/>
    <x v="6"/>
    <x v="10"/>
    <n v="26.36"/>
    <n v="200"/>
    <n v="0"/>
    <n v="0.12819"/>
    <n v="6.5350000000000005E-2"/>
    <n v="1.4E-3"/>
    <n v="8.2699999999999996E-3"/>
    <n v="0.89642999999999995"/>
    <n v="0"/>
  </r>
  <r>
    <x v="5"/>
    <x v="5"/>
    <x v="7"/>
    <x v="0"/>
    <n v="0"/>
    <n v="200"/>
    <n v="0"/>
    <n v="0"/>
    <n v="0"/>
    <n v="0"/>
    <n v="0"/>
    <n v="0"/>
    <n v="0"/>
  </r>
  <r>
    <x v="5"/>
    <x v="5"/>
    <x v="7"/>
    <x v="1"/>
    <n v="0"/>
    <n v="200"/>
    <n v="0"/>
    <n v="0"/>
    <n v="0"/>
    <n v="0"/>
    <n v="0"/>
    <n v="0"/>
    <n v="0"/>
  </r>
  <r>
    <x v="5"/>
    <x v="5"/>
    <x v="7"/>
    <x v="2"/>
    <n v="0"/>
    <n v="200"/>
    <n v="0"/>
    <n v="0"/>
    <n v="0"/>
    <n v="0"/>
    <n v="0"/>
    <n v="0"/>
    <n v="0"/>
  </r>
  <r>
    <x v="5"/>
    <x v="5"/>
    <x v="7"/>
    <x v="3"/>
    <n v="0"/>
    <n v="200"/>
    <n v="0"/>
    <n v="0"/>
    <n v="0"/>
    <n v="0"/>
    <n v="0"/>
    <n v="0"/>
    <n v="0"/>
  </r>
  <r>
    <x v="5"/>
    <x v="5"/>
    <x v="7"/>
    <x v="4"/>
    <n v="0"/>
    <n v="200"/>
    <n v="0"/>
    <n v="0"/>
    <n v="0"/>
    <n v="0"/>
    <n v="0"/>
    <n v="0"/>
    <n v="0"/>
  </r>
  <r>
    <x v="5"/>
    <x v="5"/>
    <x v="7"/>
    <x v="5"/>
    <n v="0"/>
    <n v="200"/>
    <n v="0"/>
    <n v="0"/>
    <n v="0"/>
    <n v="0"/>
    <n v="0"/>
    <n v="0"/>
    <n v="0"/>
  </r>
  <r>
    <x v="5"/>
    <x v="5"/>
    <x v="7"/>
    <x v="6"/>
    <n v="10.24"/>
    <n v="200"/>
    <n v="0"/>
    <n v="4.9770000000000002E-2"/>
    <n v="0"/>
    <n v="8.7200000000000003E-3"/>
    <n v="6.8669999999999995E-2"/>
    <n v="0.34804000000000002"/>
    <n v="0"/>
  </r>
  <r>
    <x v="5"/>
    <x v="5"/>
    <x v="7"/>
    <x v="7"/>
    <n v="0"/>
    <n v="200"/>
    <n v="0"/>
    <n v="0"/>
    <n v="0"/>
    <n v="0"/>
    <n v="0"/>
    <n v="0"/>
    <n v="0"/>
  </r>
  <r>
    <x v="5"/>
    <x v="5"/>
    <x v="7"/>
    <x v="8"/>
    <n v="0"/>
    <n v="200"/>
    <n v="0"/>
    <n v="0"/>
    <n v="0"/>
    <n v="0"/>
    <n v="0"/>
    <n v="0"/>
    <n v="0"/>
  </r>
  <r>
    <x v="5"/>
    <x v="5"/>
    <x v="7"/>
    <x v="9"/>
    <n v="0"/>
    <n v="200"/>
    <n v="0"/>
    <n v="0"/>
    <n v="0"/>
    <n v="0"/>
    <n v="0"/>
    <n v="0"/>
    <n v="0"/>
  </r>
  <r>
    <x v="5"/>
    <x v="5"/>
    <x v="7"/>
    <x v="10"/>
    <n v="6.04"/>
    <n v="200"/>
    <n v="0"/>
    <n v="2.9350000000000001E-2"/>
    <n v="2.1839999999999998E-2"/>
    <n v="9.0000000000000006E-5"/>
    <n v="1.1509999999999999E-2"/>
    <n v="0.20526"/>
    <n v="0"/>
  </r>
  <r>
    <x v="5"/>
    <x v="5"/>
    <x v="8"/>
    <x v="0"/>
    <n v="0"/>
    <n v="200"/>
    <n v="0"/>
    <n v="0"/>
    <n v="0"/>
    <n v="0"/>
    <n v="0"/>
    <n v="0"/>
    <n v="0"/>
  </r>
  <r>
    <x v="5"/>
    <x v="5"/>
    <x v="8"/>
    <x v="1"/>
    <n v="14.51"/>
    <n v="200"/>
    <n v="0"/>
    <n v="7.0540000000000005E-2"/>
    <n v="5.2510000000000001E-2"/>
    <n v="2.5799999999999998E-3"/>
    <n v="9.1599999999999997E-3"/>
    <n v="0.49329000000000001"/>
    <n v="0"/>
  </r>
  <r>
    <x v="5"/>
    <x v="5"/>
    <x v="8"/>
    <x v="2"/>
    <n v="0"/>
    <n v="200"/>
    <n v="0"/>
    <n v="0"/>
    <n v="0"/>
    <n v="0"/>
    <n v="0"/>
    <n v="0"/>
    <n v="0"/>
  </r>
  <r>
    <x v="5"/>
    <x v="5"/>
    <x v="8"/>
    <x v="3"/>
    <n v="0"/>
    <n v="200"/>
    <n v="0"/>
    <n v="0"/>
    <n v="0"/>
    <n v="0"/>
    <n v="0"/>
    <n v="0"/>
    <n v="0"/>
  </r>
  <r>
    <x v="5"/>
    <x v="5"/>
    <x v="8"/>
    <x v="4"/>
    <n v="0"/>
    <n v="200"/>
    <n v="0"/>
    <n v="0"/>
    <n v="0"/>
    <n v="0"/>
    <n v="0"/>
    <n v="0"/>
    <n v="0"/>
  </r>
  <r>
    <x v="5"/>
    <x v="5"/>
    <x v="8"/>
    <x v="5"/>
    <n v="0"/>
    <n v="200"/>
    <n v="0"/>
    <n v="0"/>
    <n v="0"/>
    <n v="0"/>
    <n v="0"/>
    <n v="0"/>
    <n v="0"/>
  </r>
  <r>
    <x v="5"/>
    <x v="5"/>
    <x v="8"/>
    <x v="6"/>
    <n v="35.18"/>
    <n v="200"/>
    <n v="0"/>
    <n v="0.17105000000000001"/>
    <n v="0"/>
    <n v="5.323E-2"/>
    <n v="0.13413"/>
    <n v="1.19615"/>
    <n v="0"/>
  </r>
  <r>
    <x v="5"/>
    <x v="5"/>
    <x v="8"/>
    <x v="7"/>
    <n v="0"/>
    <n v="200"/>
    <n v="0"/>
    <n v="0"/>
    <n v="0"/>
    <n v="0"/>
    <n v="0"/>
    <n v="0"/>
    <n v="0"/>
  </r>
  <r>
    <x v="5"/>
    <x v="5"/>
    <x v="8"/>
    <x v="8"/>
    <n v="0"/>
    <n v="200"/>
    <n v="0"/>
    <n v="0"/>
    <n v="0"/>
    <n v="0"/>
    <n v="0"/>
    <n v="0"/>
    <n v="0"/>
  </r>
  <r>
    <x v="5"/>
    <x v="5"/>
    <x v="8"/>
    <x v="9"/>
    <n v="0"/>
    <n v="200"/>
    <n v="0"/>
    <n v="0"/>
    <n v="0"/>
    <n v="0"/>
    <n v="0"/>
    <n v="0"/>
    <n v="0"/>
  </r>
  <r>
    <x v="5"/>
    <x v="5"/>
    <x v="8"/>
    <x v="10"/>
    <n v="927.1"/>
    <n v="200"/>
    <n v="0"/>
    <n v="4.5076599999999996"/>
    <n v="2.30464"/>
    <n v="0.11852"/>
    <n v="0.61121000000000003"/>
    <n v="31.522099999999998"/>
    <n v="0"/>
  </r>
  <r>
    <x v="5"/>
    <x v="6"/>
    <x v="0"/>
    <x v="0"/>
    <n v="0"/>
    <n v="200"/>
    <n v="0"/>
    <n v="0"/>
    <n v="0"/>
    <n v="0"/>
    <n v="0"/>
    <n v="0"/>
    <n v="0"/>
  </r>
  <r>
    <x v="5"/>
    <x v="6"/>
    <x v="0"/>
    <x v="1"/>
    <n v="24.86"/>
    <n v="200"/>
    <n v="0"/>
    <n v="0.12088"/>
    <n v="4.2959999999999998E-2"/>
    <n v="1.5219999999999999E-2"/>
    <n v="2.5139999999999999E-2"/>
    <n v="0.84531000000000001"/>
    <n v="0"/>
  </r>
  <r>
    <x v="5"/>
    <x v="6"/>
    <x v="0"/>
    <x v="2"/>
    <n v="0"/>
    <n v="200"/>
    <n v="0"/>
    <n v="0"/>
    <n v="0"/>
    <n v="0"/>
    <n v="0"/>
    <n v="0"/>
    <n v="0"/>
  </r>
  <r>
    <x v="5"/>
    <x v="6"/>
    <x v="0"/>
    <x v="3"/>
    <n v="0"/>
    <n v="200"/>
    <n v="0"/>
    <n v="0"/>
    <n v="0"/>
    <n v="0"/>
    <n v="0"/>
    <n v="0"/>
    <n v="0"/>
  </r>
  <r>
    <x v="5"/>
    <x v="6"/>
    <x v="0"/>
    <x v="4"/>
    <n v="0"/>
    <n v="200"/>
    <n v="0"/>
    <n v="0"/>
    <n v="0"/>
    <n v="0"/>
    <n v="0"/>
    <n v="0"/>
    <n v="0"/>
  </r>
  <r>
    <x v="5"/>
    <x v="6"/>
    <x v="0"/>
    <x v="5"/>
    <n v="0"/>
    <n v="200"/>
    <n v="0"/>
    <n v="0"/>
    <n v="0"/>
    <n v="0"/>
    <n v="0"/>
    <n v="0"/>
    <n v="0"/>
  </r>
  <r>
    <x v="5"/>
    <x v="6"/>
    <x v="0"/>
    <x v="6"/>
    <n v="0"/>
    <n v="200"/>
    <n v="0"/>
    <n v="0"/>
    <n v="0"/>
    <n v="0"/>
    <n v="0"/>
    <n v="0"/>
    <n v="0"/>
  </r>
  <r>
    <x v="5"/>
    <x v="6"/>
    <x v="0"/>
    <x v="7"/>
    <n v="0"/>
    <n v="200"/>
    <n v="0"/>
    <n v="0"/>
    <n v="0"/>
    <n v="0"/>
    <n v="0"/>
    <n v="0"/>
    <n v="0"/>
  </r>
  <r>
    <x v="5"/>
    <x v="6"/>
    <x v="0"/>
    <x v="8"/>
    <n v="0"/>
    <n v="200"/>
    <n v="0"/>
    <n v="0"/>
    <n v="0"/>
    <n v="0"/>
    <n v="0"/>
    <n v="0"/>
    <n v="0"/>
  </r>
  <r>
    <x v="5"/>
    <x v="6"/>
    <x v="0"/>
    <x v="9"/>
    <n v="0"/>
    <n v="200"/>
    <n v="0"/>
    <n v="0"/>
    <n v="0"/>
    <n v="0"/>
    <n v="0"/>
    <n v="0"/>
    <n v="0"/>
  </r>
  <r>
    <x v="5"/>
    <x v="6"/>
    <x v="0"/>
    <x v="10"/>
    <n v="128.04"/>
    <n v="200"/>
    <n v="0"/>
    <n v="0.62256"/>
    <n v="0.36060999999999999"/>
    <n v="8.5599999999999999E-3"/>
    <n v="0.18226000000000001"/>
    <n v="4.3535599999999999"/>
    <n v="0"/>
  </r>
  <r>
    <x v="5"/>
    <x v="6"/>
    <x v="1"/>
    <x v="0"/>
    <n v="0"/>
    <n v="200"/>
    <n v="0"/>
    <n v="0"/>
    <n v="0"/>
    <n v="0"/>
    <n v="0"/>
    <n v="0"/>
    <n v="0"/>
  </r>
  <r>
    <x v="5"/>
    <x v="6"/>
    <x v="1"/>
    <x v="1"/>
    <n v="0"/>
    <n v="200"/>
    <n v="0"/>
    <n v="0"/>
    <n v="0"/>
    <n v="0"/>
    <n v="0"/>
    <n v="0"/>
    <n v="0"/>
  </r>
  <r>
    <x v="5"/>
    <x v="6"/>
    <x v="1"/>
    <x v="2"/>
    <n v="0"/>
    <n v="200"/>
    <n v="0"/>
    <n v="0"/>
    <n v="0"/>
    <n v="0"/>
    <n v="0"/>
    <n v="0"/>
    <n v="0"/>
  </r>
  <r>
    <x v="5"/>
    <x v="6"/>
    <x v="1"/>
    <x v="3"/>
    <n v="0"/>
    <n v="200"/>
    <n v="0"/>
    <n v="0"/>
    <n v="0"/>
    <n v="0"/>
    <n v="0"/>
    <n v="0"/>
    <n v="0"/>
  </r>
  <r>
    <x v="5"/>
    <x v="6"/>
    <x v="1"/>
    <x v="4"/>
    <n v="0"/>
    <n v="200"/>
    <n v="0"/>
    <n v="0"/>
    <n v="0"/>
    <n v="0"/>
    <n v="0"/>
    <n v="0"/>
    <n v="0"/>
  </r>
  <r>
    <x v="5"/>
    <x v="6"/>
    <x v="1"/>
    <x v="5"/>
    <n v="0"/>
    <n v="200"/>
    <n v="0"/>
    <n v="0"/>
    <n v="0"/>
    <n v="0"/>
    <n v="0"/>
    <n v="0"/>
    <n v="0"/>
  </r>
  <r>
    <x v="5"/>
    <x v="6"/>
    <x v="1"/>
    <x v="6"/>
    <n v="0"/>
    <n v="200"/>
    <n v="0"/>
    <n v="0"/>
    <n v="0"/>
    <n v="0"/>
    <n v="0"/>
    <n v="0"/>
    <n v="0"/>
  </r>
  <r>
    <x v="5"/>
    <x v="6"/>
    <x v="1"/>
    <x v="7"/>
    <n v="0"/>
    <n v="200"/>
    <n v="0"/>
    <n v="0"/>
    <n v="0"/>
    <n v="0"/>
    <n v="0"/>
    <n v="0"/>
    <n v="0"/>
  </r>
  <r>
    <x v="5"/>
    <x v="6"/>
    <x v="1"/>
    <x v="8"/>
    <n v="0"/>
    <n v="200"/>
    <n v="0"/>
    <n v="0"/>
    <n v="0"/>
    <n v="0"/>
    <n v="0"/>
    <n v="0"/>
    <n v="0"/>
  </r>
  <r>
    <x v="5"/>
    <x v="6"/>
    <x v="1"/>
    <x v="9"/>
    <n v="0"/>
    <n v="200"/>
    <n v="0"/>
    <n v="0"/>
    <n v="0"/>
    <n v="0"/>
    <n v="0"/>
    <n v="0"/>
    <n v="0"/>
  </r>
  <r>
    <x v="5"/>
    <x v="6"/>
    <x v="1"/>
    <x v="10"/>
    <n v="692.79"/>
    <n v="200"/>
    <n v="0"/>
    <n v="3.3684099999999999"/>
    <n v="1.3568199999999999"/>
    <n v="0.17935000000000001"/>
    <n v="1.4500599999999999"/>
    <n v="23.555330000000001"/>
    <n v="0"/>
  </r>
  <r>
    <x v="5"/>
    <x v="6"/>
    <x v="2"/>
    <x v="0"/>
    <n v="0"/>
    <n v="200"/>
    <n v="0"/>
    <n v="0"/>
    <n v="0"/>
    <n v="0"/>
    <n v="0"/>
    <n v="0"/>
    <n v="0"/>
  </r>
  <r>
    <x v="5"/>
    <x v="6"/>
    <x v="2"/>
    <x v="1"/>
    <n v="0"/>
    <n v="200"/>
    <n v="0"/>
    <n v="0"/>
    <n v="0"/>
    <n v="0"/>
    <n v="0"/>
    <n v="0"/>
    <n v="0"/>
  </r>
  <r>
    <x v="5"/>
    <x v="6"/>
    <x v="2"/>
    <x v="2"/>
    <n v="0"/>
    <n v="200"/>
    <n v="0"/>
    <n v="0"/>
    <n v="0"/>
    <n v="0"/>
    <n v="0"/>
    <n v="0"/>
    <n v="0"/>
  </r>
  <r>
    <x v="5"/>
    <x v="6"/>
    <x v="2"/>
    <x v="3"/>
    <n v="0"/>
    <n v="200"/>
    <n v="0"/>
    <n v="0"/>
    <n v="0"/>
    <n v="0"/>
    <n v="0"/>
    <n v="0"/>
    <n v="0"/>
  </r>
  <r>
    <x v="5"/>
    <x v="6"/>
    <x v="2"/>
    <x v="4"/>
    <n v="0"/>
    <n v="200"/>
    <n v="0"/>
    <n v="0"/>
    <n v="0"/>
    <n v="0"/>
    <n v="0"/>
    <n v="0"/>
    <n v="0"/>
  </r>
  <r>
    <x v="5"/>
    <x v="6"/>
    <x v="2"/>
    <x v="5"/>
    <n v="0"/>
    <n v="200"/>
    <n v="0"/>
    <n v="0"/>
    <n v="0"/>
    <n v="0"/>
    <n v="0"/>
    <n v="0"/>
    <n v="0"/>
  </r>
  <r>
    <x v="5"/>
    <x v="6"/>
    <x v="2"/>
    <x v="6"/>
    <n v="0"/>
    <n v="200"/>
    <n v="0"/>
    <n v="0"/>
    <n v="0"/>
    <n v="0"/>
    <n v="0"/>
    <n v="0"/>
    <n v="0"/>
  </r>
  <r>
    <x v="5"/>
    <x v="6"/>
    <x v="2"/>
    <x v="7"/>
    <n v="0"/>
    <n v="200"/>
    <n v="0"/>
    <n v="0"/>
    <n v="0"/>
    <n v="0"/>
    <n v="0"/>
    <n v="0"/>
    <n v="0"/>
  </r>
  <r>
    <x v="5"/>
    <x v="6"/>
    <x v="2"/>
    <x v="8"/>
    <n v="0"/>
    <n v="200"/>
    <n v="0"/>
    <n v="0"/>
    <n v="0"/>
    <n v="0"/>
    <n v="0"/>
    <n v="0"/>
    <n v="0"/>
  </r>
  <r>
    <x v="5"/>
    <x v="6"/>
    <x v="2"/>
    <x v="9"/>
    <n v="0"/>
    <n v="200"/>
    <n v="0"/>
    <n v="0"/>
    <n v="0"/>
    <n v="0"/>
    <n v="0"/>
    <n v="0"/>
    <n v="0"/>
  </r>
  <r>
    <x v="5"/>
    <x v="6"/>
    <x v="2"/>
    <x v="10"/>
    <n v="333.92"/>
    <n v="200"/>
    <n v="0"/>
    <n v="1.62354"/>
    <n v="0.78347"/>
    <n v="7.5889999999999999E-2"/>
    <n v="0.64266999999999996"/>
    <n v="11.353429999999999"/>
    <n v="0"/>
  </r>
  <r>
    <x v="5"/>
    <x v="6"/>
    <x v="3"/>
    <x v="0"/>
    <n v="0"/>
    <n v="200"/>
    <n v="0"/>
    <n v="0"/>
    <n v="0"/>
    <n v="0"/>
    <n v="0"/>
    <n v="0"/>
    <n v="0"/>
  </r>
  <r>
    <x v="5"/>
    <x v="6"/>
    <x v="3"/>
    <x v="1"/>
    <n v="8.94"/>
    <n v="200"/>
    <n v="0"/>
    <n v="4.3490000000000001E-2"/>
    <n v="1.3899999999999999E-2"/>
    <n v="3.0100000000000001E-3"/>
    <n v="2.741E-2"/>
    <n v="0.30412"/>
    <n v="0"/>
  </r>
  <r>
    <x v="5"/>
    <x v="6"/>
    <x v="3"/>
    <x v="2"/>
    <n v="0"/>
    <n v="200"/>
    <n v="0"/>
    <n v="0"/>
    <n v="0"/>
    <n v="0"/>
    <n v="0"/>
    <n v="0"/>
    <n v="0"/>
  </r>
  <r>
    <x v="5"/>
    <x v="6"/>
    <x v="3"/>
    <x v="3"/>
    <n v="0"/>
    <n v="200"/>
    <n v="0"/>
    <n v="0"/>
    <n v="0"/>
    <n v="0"/>
    <n v="0"/>
    <n v="0"/>
    <n v="0"/>
  </r>
  <r>
    <x v="5"/>
    <x v="6"/>
    <x v="3"/>
    <x v="4"/>
    <n v="0"/>
    <n v="200"/>
    <n v="0"/>
    <n v="0"/>
    <n v="0"/>
    <n v="0"/>
    <n v="0"/>
    <n v="0"/>
    <n v="0"/>
  </r>
  <r>
    <x v="5"/>
    <x v="6"/>
    <x v="3"/>
    <x v="5"/>
    <n v="0"/>
    <n v="200"/>
    <n v="0"/>
    <n v="0"/>
    <n v="0"/>
    <n v="0"/>
    <n v="0"/>
    <n v="0"/>
    <n v="0"/>
  </r>
  <r>
    <x v="5"/>
    <x v="6"/>
    <x v="3"/>
    <x v="6"/>
    <n v="0"/>
    <n v="200"/>
    <n v="0"/>
    <n v="0"/>
    <n v="0"/>
    <n v="0"/>
    <n v="0"/>
    <n v="0"/>
    <n v="0"/>
  </r>
  <r>
    <x v="5"/>
    <x v="6"/>
    <x v="3"/>
    <x v="7"/>
    <n v="0"/>
    <n v="200"/>
    <n v="0"/>
    <n v="0"/>
    <n v="0"/>
    <n v="0"/>
    <n v="0"/>
    <n v="0"/>
    <n v="0"/>
  </r>
  <r>
    <x v="5"/>
    <x v="6"/>
    <x v="3"/>
    <x v="8"/>
    <n v="0"/>
    <n v="200"/>
    <n v="0"/>
    <n v="0"/>
    <n v="0"/>
    <n v="0"/>
    <n v="0"/>
    <n v="0"/>
    <n v="0"/>
  </r>
  <r>
    <x v="5"/>
    <x v="6"/>
    <x v="3"/>
    <x v="9"/>
    <n v="0"/>
    <n v="200"/>
    <n v="0"/>
    <n v="0"/>
    <n v="0"/>
    <n v="0"/>
    <n v="0"/>
    <n v="0"/>
    <n v="0"/>
  </r>
  <r>
    <x v="5"/>
    <x v="6"/>
    <x v="3"/>
    <x v="10"/>
    <n v="51.95"/>
    <n v="200"/>
    <n v="0"/>
    <n v="0.25256000000000001"/>
    <n v="0.19244"/>
    <n v="8.2299999999999995E-3"/>
    <n v="2.767E-2"/>
    <n v="1.76617"/>
    <n v="0"/>
  </r>
  <r>
    <x v="5"/>
    <x v="6"/>
    <x v="4"/>
    <x v="0"/>
    <n v="185.95"/>
    <n v="200"/>
    <n v="0"/>
    <n v="0.90408999999999995"/>
    <n v="0.43925999999999998"/>
    <n v="3.9309999999999998E-2"/>
    <n v="0.37784000000000001"/>
    <n v="6.3223399999999996"/>
    <n v="0"/>
  </r>
  <r>
    <x v="5"/>
    <x v="6"/>
    <x v="4"/>
    <x v="1"/>
    <n v="4.99"/>
    <n v="200"/>
    <n v="0"/>
    <n v="2.4279999999999999E-2"/>
    <n v="7.3699999999999998E-3"/>
    <n v="2.7499999999999998E-3"/>
    <n v="2.8900000000000002E-3"/>
    <n v="0.16980999999999999"/>
    <n v="0"/>
  </r>
  <r>
    <x v="5"/>
    <x v="6"/>
    <x v="4"/>
    <x v="2"/>
    <n v="0"/>
    <n v="200"/>
    <n v="0"/>
    <n v="0"/>
    <n v="0"/>
    <n v="0"/>
    <n v="0"/>
    <n v="0"/>
    <n v="0"/>
  </r>
  <r>
    <x v="5"/>
    <x v="6"/>
    <x v="4"/>
    <x v="3"/>
    <n v="0"/>
    <n v="200"/>
    <n v="0"/>
    <n v="0"/>
    <n v="0"/>
    <n v="0"/>
    <n v="0"/>
    <n v="0"/>
    <n v="0"/>
  </r>
  <r>
    <x v="5"/>
    <x v="6"/>
    <x v="4"/>
    <x v="4"/>
    <n v="0"/>
    <n v="200"/>
    <n v="0"/>
    <n v="0"/>
    <n v="0"/>
    <n v="0"/>
    <n v="0"/>
    <n v="0"/>
    <n v="0"/>
  </r>
  <r>
    <x v="5"/>
    <x v="6"/>
    <x v="4"/>
    <x v="5"/>
    <n v="0"/>
    <n v="200"/>
    <n v="0"/>
    <n v="0"/>
    <n v="0"/>
    <n v="0"/>
    <n v="0"/>
    <n v="0"/>
    <n v="0"/>
  </r>
  <r>
    <x v="5"/>
    <x v="6"/>
    <x v="4"/>
    <x v="6"/>
    <n v="41.71"/>
    <n v="200"/>
    <n v="0"/>
    <n v="0.20277999999999999"/>
    <n v="1.7000000000000001E-4"/>
    <n v="3.5599999999999998E-3"/>
    <n v="5.4859999999999999E-2"/>
    <n v="1.4180200000000001"/>
    <n v="0"/>
  </r>
  <r>
    <x v="5"/>
    <x v="6"/>
    <x v="4"/>
    <x v="7"/>
    <n v="0"/>
    <n v="200"/>
    <n v="0"/>
    <n v="0"/>
    <n v="0"/>
    <n v="0"/>
    <n v="0"/>
    <n v="0"/>
    <n v="0"/>
  </r>
  <r>
    <x v="5"/>
    <x v="6"/>
    <x v="4"/>
    <x v="8"/>
    <n v="0"/>
    <n v="200"/>
    <n v="0"/>
    <n v="0"/>
    <n v="0"/>
    <n v="0"/>
    <n v="0"/>
    <n v="0"/>
    <n v="0"/>
  </r>
  <r>
    <x v="5"/>
    <x v="6"/>
    <x v="4"/>
    <x v="9"/>
    <n v="0"/>
    <n v="200"/>
    <n v="0"/>
    <n v="0"/>
    <n v="0"/>
    <n v="0"/>
    <n v="0"/>
    <n v="0"/>
    <n v="0"/>
  </r>
  <r>
    <x v="5"/>
    <x v="6"/>
    <x v="4"/>
    <x v="10"/>
    <n v="155.63999999999999"/>
    <n v="200"/>
    <n v="0"/>
    <n v="0.75673999999999997"/>
    <n v="0.26956999999999998"/>
    <n v="1.917E-2"/>
    <n v="0.15989"/>
    <n v="5.2918799999999999"/>
    <n v="0"/>
  </r>
  <r>
    <x v="5"/>
    <x v="6"/>
    <x v="5"/>
    <x v="0"/>
    <n v="0"/>
    <n v="200"/>
    <n v="0"/>
    <n v="0"/>
    <n v="0"/>
    <n v="0"/>
    <n v="0"/>
    <n v="0"/>
    <n v="0"/>
  </r>
  <r>
    <x v="5"/>
    <x v="6"/>
    <x v="5"/>
    <x v="1"/>
    <n v="0"/>
    <n v="200"/>
    <n v="0"/>
    <n v="0"/>
    <n v="0"/>
    <n v="0"/>
    <n v="0"/>
    <n v="0"/>
    <n v="0"/>
  </r>
  <r>
    <x v="5"/>
    <x v="6"/>
    <x v="5"/>
    <x v="2"/>
    <n v="0"/>
    <n v="200"/>
    <n v="0"/>
    <n v="0"/>
    <n v="0"/>
    <n v="0"/>
    <n v="0"/>
    <n v="0"/>
    <n v="0"/>
  </r>
  <r>
    <x v="5"/>
    <x v="6"/>
    <x v="5"/>
    <x v="3"/>
    <n v="0"/>
    <n v="200"/>
    <n v="0"/>
    <n v="0"/>
    <n v="0"/>
    <n v="0"/>
    <n v="0"/>
    <n v="0"/>
    <n v="0"/>
  </r>
  <r>
    <x v="5"/>
    <x v="6"/>
    <x v="5"/>
    <x v="4"/>
    <n v="0"/>
    <n v="200"/>
    <n v="0"/>
    <n v="0"/>
    <n v="0"/>
    <n v="0"/>
    <n v="0"/>
    <n v="0"/>
    <n v="0"/>
  </r>
  <r>
    <x v="5"/>
    <x v="6"/>
    <x v="5"/>
    <x v="5"/>
    <n v="0"/>
    <n v="200"/>
    <n v="0"/>
    <n v="0"/>
    <n v="0"/>
    <n v="0"/>
    <n v="0"/>
    <n v="0"/>
    <n v="0"/>
  </r>
  <r>
    <x v="5"/>
    <x v="6"/>
    <x v="5"/>
    <x v="6"/>
    <n v="0"/>
    <n v="200"/>
    <n v="0"/>
    <n v="0"/>
    <n v="0"/>
    <n v="0"/>
    <n v="0"/>
    <n v="0"/>
    <n v="0"/>
  </r>
  <r>
    <x v="5"/>
    <x v="6"/>
    <x v="5"/>
    <x v="7"/>
    <n v="0"/>
    <n v="200"/>
    <n v="0"/>
    <n v="0"/>
    <n v="0"/>
    <n v="0"/>
    <n v="0"/>
    <n v="0"/>
    <n v="0"/>
  </r>
  <r>
    <x v="5"/>
    <x v="6"/>
    <x v="5"/>
    <x v="8"/>
    <n v="0"/>
    <n v="200"/>
    <n v="0"/>
    <n v="0"/>
    <n v="0"/>
    <n v="0"/>
    <n v="0"/>
    <n v="0"/>
    <n v="0"/>
  </r>
  <r>
    <x v="5"/>
    <x v="6"/>
    <x v="5"/>
    <x v="9"/>
    <n v="0"/>
    <n v="200"/>
    <n v="0"/>
    <n v="0"/>
    <n v="0"/>
    <n v="0"/>
    <n v="0"/>
    <n v="0"/>
    <n v="0"/>
  </r>
  <r>
    <x v="5"/>
    <x v="6"/>
    <x v="5"/>
    <x v="10"/>
    <n v="0"/>
    <n v="200"/>
    <n v="0"/>
    <n v="0"/>
    <n v="0"/>
    <n v="0"/>
    <n v="0"/>
    <n v="0"/>
    <n v="0"/>
  </r>
  <r>
    <x v="5"/>
    <x v="6"/>
    <x v="6"/>
    <x v="0"/>
    <n v="0"/>
    <n v="200"/>
    <n v="0"/>
    <n v="0"/>
    <n v="0"/>
    <n v="0"/>
    <n v="0"/>
    <n v="0"/>
    <n v="0"/>
  </r>
  <r>
    <x v="5"/>
    <x v="6"/>
    <x v="6"/>
    <x v="1"/>
    <n v="0"/>
    <n v="200"/>
    <n v="0"/>
    <n v="0"/>
    <n v="0"/>
    <n v="0"/>
    <n v="0"/>
    <n v="0"/>
    <n v="0"/>
  </r>
  <r>
    <x v="5"/>
    <x v="6"/>
    <x v="6"/>
    <x v="2"/>
    <n v="0"/>
    <n v="200"/>
    <n v="0"/>
    <n v="0"/>
    <n v="0"/>
    <n v="0"/>
    <n v="0"/>
    <n v="0"/>
    <n v="0"/>
  </r>
  <r>
    <x v="5"/>
    <x v="6"/>
    <x v="6"/>
    <x v="3"/>
    <n v="0"/>
    <n v="200"/>
    <n v="0"/>
    <n v="0"/>
    <n v="0"/>
    <n v="0"/>
    <n v="0"/>
    <n v="0"/>
    <n v="0"/>
  </r>
  <r>
    <x v="5"/>
    <x v="6"/>
    <x v="6"/>
    <x v="4"/>
    <n v="0"/>
    <n v="200"/>
    <n v="0"/>
    <n v="0"/>
    <n v="0"/>
    <n v="0"/>
    <n v="0"/>
    <n v="0"/>
    <n v="0"/>
  </r>
  <r>
    <x v="5"/>
    <x v="6"/>
    <x v="6"/>
    <x v="5"/>
    <n v="0"/>
    <n v="200"/>
    <n v="0"/>
    <n v="0"/>
    <n v="0"/>
    <n v="0"/>
    <n v="0"/>
    <n v="0"/>
    <n v="0"/>
  </r>
  <r>
    <x v="5"/>
    <x v="6"/>
    <x v="6"/>
    <x v="6"/>
    <n v="0"/>
    <n v="200"/>
    <n v="0"/>
    <n v="0"/>
    <n v="0"/>
    <n v="0"/>
    <n v="0"/>
    <n v="0"/>
    <n v="0"/>
  </r>
  <r>
    <x v="5"/>
    <x v="6"/>
    <x v="6"/>
    <x v="7"/>
    <n v="0"/>
    <n v="200"/>
    <n v="0"/>
    <n v="0"/>
    <n v="0"/>
    <n v="0"/>
    <n v="0"/>
    <n v="0"/>
    <n v="0"/>
  </r>
  <r>
    <x v="5"/>
    <x v="6"/>
    <x v="6"/>
    <x v="8"/>
    <n v="0"/>
    <n v="200"/>
    <n v="0"/>
    <n v="0"/>
    <n v="0"/>
    <n v="0"/>
    <n v="0"/>
    <n v="0"/>
    <n v="0"/>
  </r>
  <r>
    <x v="5"/>
    <x v="6"/>
    <x v="6"/>
    <x v="9"/>
    <n v="0"/>
    <n v="200"/>
    <n v="0"/>
    <n v="0"/>
    <n v="0"/>
    <n v="0"/>
    <n v="0"/>
    <n v="0"/>
    <n v="0"/>
  </r>
  <r>
    <x v="5"/>
    <x v="6"/>
    <x v="6"/>
    <x v="10"/>
    <n v="26.36"/>
    <n v="200"/>
    <n v="0"/>
    <n v="0.12819"/>
    <n v="6.5350000000000005E-2"/>
    <n v="1.4E-3"/>
    <n v="8.2699999999999996E-3"/>
    <n v="0.89642999999999995"/>
    <n v="0"/>
  </r>
  <r>
    <x v="5"/>
    <x v="6"/>
    <x v="7"/>
    <x v="0"/>
    <n v="0"/>
    <n v="200"/>
    <n v="0"/>
    <n v="0"/>
    <n v="0"/>
    <n v="0"/>
    <n v="0"/>
    <n v="0"/>
    <n v="0"/>
  </r>
  <r>
    <x v="5"/>
    <x v="6"/>
    <x v="7"/>
    <x v="1"/>
    <n v="0"/>
    <n v="200"/>
    <n v="0"/>
    <n v="0"/>
    <n v="0"/>
    <n v="0"/>
    <n v="0"/>
    <n v="0"/>
    <n v="0"/>
  </r>
  <r>
    <x v="5"/>
    <x v="6"/>
    <x v="7"/>
    <x v="2"/>
    <n v="0"/>
    <n v="200"/>
    <n v="0"/>
    <n v="0"/>
    <n v="0"/>
    <n v="0"/>
    <n v="0"/>
    <n v="0"/>
    <n v="0"/>
  </r>
  <r>
    <x v="5"/>
    <x v="6"/>
    <x v="7"/>
    <x v="3"/>
    <n v="0"/>
    <n v="200"/>
    <n v="0"/>
    <n v="0"/>
    <n v="0"/>
    <n v="0"/>
    <n v="0"/>
    <n v="0"/>
    <n v="0"/>
  </r>
  <r>
    <x v="5"/>
    <x v="6"/>
    <x v="7"/>
    <x v="4"/>
    <n v="0"/>
    <n v="200"/>
    <n v="0"/>
    <n v="0"/>
    <n v="0"/>
    <n v="0"/>
    <n v="0"/>
    <n v="0"/>
    <n v="0"/>
  </r>
  <r>
    <x v="5"/>
    <x v="6"/>
    <x v="7"/>
    <x v="5"/>
    <n v="0"/>
    <n v="200"/>
    <n v="0"/>
    <n v="0"/>
    <n v="0"/>
    <n v="0"/>
    <n v="0"/>
    <n v="0"/>
    <n v="0"/>
  </r>
  <r>
    <x v="5"/>
    <x v="6"/>
    <x v="7"/>
    <x v="6"/>
    <n v="10.24"/>
    <n v="200"/>
    <n v="0"/>
    <n v="4.9770000000000002E-2"/>
    <n v="0"/>
    <n v="8.7200000000000003E-3"/>
    <n v="6.8669999999999995E-2"/>
    <n v="0.34804000000000002"/>
    <n v="0"/>
  </r>
  <r>
    <x v="5"/>
    <x v="6"/>
    <x v="7"/>
    <x v="7"/>
    <n v="0"/>
    <n v="200"/>
    <n v="0"/>
    <n v="0"/>
    <n v="0"/>
    <n v="0"/>
    <n v="0"/>
    <n v="0"/>
    <n v="0"/>
  </r>
  <r>
    <x v="5"/>
    <x v="6"/>
    <x v="7"/>
    <x v="8"/>
    <n v="0"/>
    <n v="200"/>
    <n v="0"/>
    <n v="0"/>
    <n v="0"/>
    <n v="0"/>
    <n v="0"/>
    <n v="0"/>
    <n v="0"/>
  </r>
  <r>
    <x v="5"/>
    <x v="6"/>
    <x v="7"/>
    <x v="9"/>
    <n v="0"/>
    <n v="200"/>
    <n v="0"/>
    <n v="0"/>
    <n v="0"/>
    <n v="0"/>
    <n v="0"/>
    <n v="0"/>
    <n v="0"/>
  </r>
  <r>
    <x v="5"/>
    <x v="6"/>
    <x v="7"/>
    <x v="10"/>
    <n v="6.04"/>
    <n v="200"/>
    <n v="0"/>
    <n v="2.9350000000000001E-2"/>
    <n v="2.1839999999999998E-2"/>
    <n v="9.0000000000000006E-5"/>
    <n v="1.1509999999999999E-2"/>
    <n v="0.20526"/>
    <n v="0"/>
  </r>
  <r>
    <x v="5"/>
    <x v="6"/>
    <x v="8"/>
    <x v="0"/>
    <n v="0"/>
    <n v="200"/>
    <n v="0"/>
    <n v="0"/>
    <n v="0"/>
    <n v="0"/>
    <n v="0"/>
    <n v="0"/>
    <n v="0"/>
  </r>
  <r>
    <x v="5"/>
    <x v="6"/>
    <x v="8"/>
    <x v="1"/>
    <n v="14.51"/>
    <n v="200"/>
    <n v="0"/>
    <n v="7.0540000000000005E-2"/>
    <n v="5.2510000000000001E-2"/>
    <n v="2.5799999999999998E-3"/>
    <n v="9.1599999999999997E-3"/>
    <n v="0.49329000000000001"/>
    <n v="0"/>
  </r>
  <r>
    <x v="5"/>
    <x v="6"/>
    <x v="8"/>
    <x v="2"/>
    <n v="0"/>
    <n v="200"/>
    <n v="0"/>
    <n v="0"/>
    <n v="0"/>
    <n v="0"/>
    <n v="0"/>
    <n v="0"/>
    <n v="0"/>
  </r>
  <r>
    <x v="5"/>
    <x v="6"/>
    <x v="8"/>
    <x v="3"/>
    <n v="0"/>
    <n v="200"/>
    <n v="0"/>
    <n v="0"/>
    <n v="0"/>
    <n v="0"/>
    <n v="0"/>
    <n v="0"/>
    <n v="0"/>
  </r>
  <r>
    <x v="5"/>
    <x v="6"/>
    <x v="8"/>
    <x v="4"/>
    <n v="0"/>
    <n v="200"/>
    <n v="0"/>
    <n v="0"/>
    <n v="0"/>
    <n v="0"/>
    <n v="0"/>
    <n v="0"/>
    <n v="0"/>
  </r>
  <r>
    <x v="5"/>
    <x v="6"/>
    <x v="8"/>
    <x v="5"/>
    <n v="0"/>
    <n v="200"/>
    <n v="0"/>
    <n v="0"/>
    <n v="0"/>
    <n v="0"/>
    <n v="0"/>
    <n v="0"/>
    <n v="0"/>
  </r>
  <r>
    <x v="5"/>
    <x v="6"/>
    <x v="8"/>
    <x v="6"/>
    <n v="35.18"/>
    <n v="200"/>
    <n v="0"/>
    <n v="0.17105000000000001"/>
    <n v="0"/>
    <n v="5.323E-2"/>
    <n v="0.13413"/>
    <n v="1.19615"/>
    <n v="0"/>
  </r>
  <r>
    <x v="5"/>
    <x v="6"/>
    <x v="8"/>
    <x v="7"/>
    <n v="0"/>
    <n v="200"/>
    <n v="0"/>
    <n v="0"/>
    <n v="0"/>
    <n v="0"/>
    <n v="0"/>
    <n v="0"/>
    <n v="0"/>
  </r>
  <r>
    <x v="5"/>
    <x v="6"/>
    <x v="8"/>
    <x v="8"/>
    <n v="0"/>
    <n v="200"/>
    <n v="0"/>
    <n v="0"/>
    <n v="0"/>
    <n v="0"/>
    <n v="0"/>
    <n v="0"/>
    <n v="0"/>
  </r>
  <r>
    <x v="5"/>
    <x v="6"/>
    <x v="8"/>
    <x v="9"/>
    <n v="0"/>
    <n v="200"/>
    <n v="0"/>
    <n v="0"/>
    <n v="0"/>
    <n v="0"/>
    <n v="0"/>
    <n v="0"/>
    <n v="0"/>
  </r>
  <r>
    <x v="5"/>
    <x v="6"/>
    <x v="8"/>
    <x v="10"/>
    <n v="927.1"/>
    <n v="200"/>
    <n v="0"/>
    <n v="4.5076599999999996"/>
    <n v="2.30464"/>
    <n v="0.11852"/>
    <n v="0.61121000000000003"/>
    <n v="31.522099999999998"/>
    <n v="0"/>
  </r>
  <r>
    <x v="5"/>
    <x v="7"/>
    <x v="0"/>
    <x v="0"/>
    <n v="0"/>
    <n v="200"/>
    <n v="0"/>
    <n v="0"/>
    <n v="0"/>
    <n v="0"/>
    <n v="0"/>
    <n v="0"/>
    <n v="0"/>
  </r>
  <r>
    <x v="5"/>
    <x v="7"/>
    <x v="0"/>
    <x v="1"/>
    <n v="24.86"/>
    <n v="200"/>
    <n v="0"/>
    <n v="0.12088"/>
    <n v="4.2959999999999998E-2"/>
    <n v="1.5219999999999999E-2"/>
    <n v="2.5139999999999999E-2"/>
    <n v="0.84531000000000001"/>
    <n v="0"/>
  </r>
  <r>
    <x v="5"/>
    <x v="7"/>
    <x v="0"/>
    <x v="2"/>
    <n v="0"/>
    <n v="200"/>
    <n v="0"/>
    <n v="0"/>
    <n v="0"/>
    <n v="0"/>
    <n v="0"/>
    <n v="0"/>
    <n v="0"/>
  </r>
  <r>
    <x v="5"/>
    <x v="7"/>
    <x v="0"/>
    <x v="3"/>
    <n v="0"/>
    <n v="200"/>
    <n v="0"/>
    <n v="0"/>
    <n v="0"/>
    <n v="0"/>
    <n v="0"/>
    <n v="0"/>
    <n v="0"/>
  </r>
  <r>
    <x v="5"/>
    <x v="7"/>
    <x v="0"/>
    <x v="4"/>
    <n v="0"/>
    <n v="200"/>
    <n v="0"/>
    <n v="0"/>
    <n v="0"/>
    <n v="0"/>
    <n v="0"/>
    <n v="0"/>
    <n v="0"/>
  </r>
  <r>
    <x v="5"/>
    <x v="7"/>
    <x v="0"/>
    <x v="5"/>
    <n v="0"/>
    <n v="200"/>
    <n v="0"/>
    <n v="0"/>
    <n v="0"/>
    <n v="0"/>
    <n v="0"/>
    <n v="0"/>
    <n v="0"/>
  </r>
  <r>
    <x v="5"/>
    <x v="7"/>
    <x v="0"/>
    <x v="6"/>
    <n v="0"/>
    <n v="200"/>
    <n v="0"/>
    <n v="0"/>
    <n v="0"/>
    <n v="0"/>
    <n v="0"/>
    <n v="0"/>
    <n v="0"/>
  </r>
  <r>
    <x v="5"/>
    <x v="7"/>
    <x v="0"/>
    <x v="7"/>
    <n v="0"/>
    <n v="200"/>
    <n v="0"/>
    <n v="0"/>
    <n v="0"/>
    <n v="0"/>
    <n v="0"/>
    <n v="0"/>
    <n v="0"/>
  </r>
  <r>
    <x v="5"/>
    <x v="7"/>
    <x v="0"/>
    <x v="8"/>
    <n v="0"/>
    <n v="200"/>
    <n v="0"/>
    <n v="0"/>
    <n v="0"/>
    <n v="0"/>
    <n v="0"/>
    <n v="0"/>
    <n v="0"/>
  </r>
  <r>
    <x v="5"/>
    <x v="7"/>
    <x v="0"/>
    <x v="9"/>
    <n v="0"/>
    <n v="200"/>
    <n v="0"/>
    <n v="0"/>
    <n v="0"/>
    <n v="0"/>
    <n v="0"/>
    <n v="0"/>
    <n v="0"/>
  </r>
  <r>
    <x v="5"/>
    <x v="7"/>
    <x v="0"/>
    <x v="10"/>
    <n v="128.04"/>
    <n v="200"/>
    <n v="0"/>
    <n v="0.62256"/>
    <n v="0.36060999999999999"/>
    <n v="8.5599999999999999E-3"/>
    <n v="0.18226000000000001"/>
    <n v="4.3535599999999999"/>
    <n v="0"/>
  </r>
  <r>
    <x v="5"/>
    <x v="7"/>
    <x v="1"/>
    <x v="0"/>
    <n v="0"/>
    <n v="200"/>
    <n v="0"/>
    <n v="0"/>
    <n v="0"/>
    <n v="0"/>
    <n v="0"/>
    <n v="0"/>
    <n v="0"/>
  </r>
  <r>
    <x v="5"/>
    <x v="7"/>
    <x v="1"/>
    <x v="1"/>
    <n v="0"/>
    <n v="200"/>
    <n v="0"/>
    <n v="0"/>
    <n v="0"/>
    <n v="0"/>
    <n v="0"/>
    <n v="0"/>
    <n v="0"/>
  </r>
  <r>
    <x v="5"/>
    <x v="7"/>
    <x v="1"/>
    <x v="2"/>
    <n v="0"/>
    <n v="200"/>
    <n v="0"/>
    <n v="0"/>
    <n v="0"/>
    <n v="0"/>
    <n v="0"/>
    <n v="0"/>
    <n v="0"/>
  </r>
  <r>
    <x v="5"/>
    <x v="7"/>
    <x v="1"/>
    <x v="3"/>
    <n v="0"/>
    <n v="200"/>
    <n v="0"/>
    <n v="0"/>
    <n v="0"/>
    <n v="0"/>
    <n v="0"/>
    <n v="0"/>
    <n v="0"/>
  </r>
  <r>
    <x v="5"/>
    <x v="7"/>
    <x v="1"/>
    <x v="4"/>
    <n v="0"/>
    <n v="200"/>
    <n v="0"/>
    <n v="0"/>
    <n v="0"/>
    <n v="0"/>
    <n v="0"/>
    <n v="0"/>
    <n v="0"/>
  </r>
  <r>
    <x v="5"/>
    <x v="7"/>
    <x v="1"/>
    <x v="5"/>
    <n v="0"/>
    <n v="200"/>
    <n v="0"/>
    <n v="0"/>
    <n v="0"/>
    <n v="0"/>
    <n v="0"/>
    <n v="0"/>
    <n v="0"/>
  </r>
  <r>
    <x v="5"/>
    <x v="7"/>
    <x v="1"/>
    <x v="6"/>
    <n v="0"/>
    <n v="200"/>
    <n v="0"/>
    <n v="0"/>
    <n v="0"/>
    <n v="0"/>
    <n v="0"/>
    <n v="0"/>
    <n v="0"/>
  </r>
  <r>
    <x v="5"/>
    <x v="7"/>
    <x v="1"/>
    <x v="7"/>
    <n v="0"/>
    <n v="200"/>
    <n v="0"/>
    <n v="0"/>
    <n v="0"/>
    <n v="0"/>
    <n v="0"/>
    <n v="0"/>
    <n v="0"/>
  </r>
  <r>
    <x v="5"/>
    <x v="7"/>
    <x v="1"/>
    <x v="8"/>
    <n v="0"/>
    <n v="200"/>
    <n v="0"/>
    <n v="0"/>
    <n v="0"/>
    <n v="0"/>
    <n v="0"/>
    <n v="0"/>
    <n v="0"/>
  </r>
  <r>
    <x v="5"/>
    <x v="7"/>
    <x v="1"/>
    <x v="9"/>
    <n v="0"/>
    <n v="200"/>
    <n v="0"/>
    <n v="0"/>
    <n v="0"/>
    <n v="0"/>
    <n v="0"/>
    <n v="0"/>
    <n v="0"/>
  </r>
  <r>
    <x v="5"/>
    <x v="7"/>
    <x v="1"/>
    <x v="10"/>
    <n v="692.79"/>
    <n v="200"/>
    <n v="0"/>
    <n v="3.3684099999999999"/>
    <n v="1.3568199999999999"/>
    <n v="0.17935000000000001"/>
    <n v="1.4500599999999999"/>
    <n v="23.555330000000001"/>
    <n v="0"/>
  </r>
  <r>
    <x v="5"/>
    <x v="7"/>
    <x v="2"/>
    <x v="0"/>
    <n v="0"/>
    <n v="200"/>
    <n v="0"/>
    <n v="0"/>
    <n v="0"/>
    <n v="0"/>
    <n v="0"/>
    <n v="0"/>
    <n v="0"/>
  </r>
  <r>
    <x v="5"/>
    <x v="7"/>
    <x v="2"/>
    <x v="1"/>
    <n v="0"/>
    <n v="200"/>
    <n v="0"/>
    <n v="0"/>
    <n v="0"/>
    <n v="0"/>
    <n v="0"/>
    <n v="0"/>
    <n v="0"/>
  </r>
  <r>
    <x v="5"/>
    <x v="7"/>
    <x v="2"/>
    <x v="2"/>
    <n v="0"/>
    <n v="200"/>
    <n v="0"/>
    <n v="0"/>
    <n v="0"/>
    <n v="0"/>
    <n v="0"/>
    <n v="0"/>
    <n v="0"/>
  </r>
  <r>
    <x v="5"/>
    <x v="7"/>
    <x v="2"/>
    <x v="3"/>
    <n v="0"/>
    <n v="200"/>
    <n v="0"/>
    <n v="0"/>
    <n v="0"/>
    <n v="0"/>
    <n v="0"/>
    <n v="0"/>
    <n v="0"/>
  </r>
  <r>
    <x v="5"/>
    <x v="7"/>
    <x v="2"/>
    <x v="4"/>
    <n v="0"/>
    <n v="200"/>
    <n v="0"/>
    <n v="0"/>
    <n v="0"/>
    <n v="0"/>
    <n v="0"/>
    <n v="0"/>
    <n v="0"/>
  </r>
  <r>
    <x v="5"/>
    <x v="7"/>
    <x v="2"/>
    <x v="5"/>
    <n v="0"/>
    <n v="200"/>
    <n v="0"/>
    <n v="0"/>
    <n v="0"/>
    <n v="0"/>
    <n v="0"/>
    <n v="0"/>
    <n v="0"/>
  </r>
  <r>
    <x v="5"/>
    <x v="7"/>
    <x v="2"/>
    <x v="6"/>
    <n v="0"/>
    <n v="200"/>
    <n v="0"/>
    <n v="0"/>
    <n v="0"/>
    <n v="0"/>
    <n v="0"/>
    <n v="0"/>
    <n v="0"/>
  </r>
  <r>
    <x v="5"/>
    <x v="7"/>
    <x v="2"/>
    <x v="7"/>
    <n v="0"/>
    <n v="200"/>
    <n v="0"/>
    <n v="0"/>
    <n v="0"/>
    <n v="0"/>
    <n v="0"/>
    <n v="0"/>
    <n v="0"/>
  </r>
  <r>
    <x v="5"/>
    <x v="7"/>
    <x v="2"/>
    <x v="8"/>
    <n v="0"/>
    <n v="200"/>
    <n v="0"/>
    <n v="0"/>
    <n v="0"/>
    <n v="0"/>
    <n v="0"/>
    <n v="0"/>
    <n v="0"/>
  </r>
  <r>
    <x v="5"/>
    <x v="7"/>
    <x v="2"/>
    <x v="9"/>
    <n v="0"/>
    <n v="200"/>
    <n v="0"/>
    <n v="0"/>
    <n v="0"/>
    <n v="0"/>
    <n v="0"/>
    <n v="0"/>
    <n v="0"/>
  </r>
  <r>
    <x v="5"/>
    <x v="7"/>
    <x v="2"/>
    <x v="10"/>
    <n v="333.92"/>
    <n v="200"/>
    <n v="0"/>
    <n v="1.62354"/>
    <n v="0.78347"/>
    <n v="7.5889999999999999E-2"/>
    <n v="0.64266999999999996"/>
    <n v="11.353429999999999"/>
    <n v="0"/>
  </r>
  <r>
    <x v="5"/>
    <x v="7"/>
    <x v="3"/>
    <x v="0"/>
    <n v="0"/>
    <n v="200"/>
    <n v="0"/>
    <n v="0"/>
    <n v="0"/>
    <n v="0"/>
    <n v="0"/>
    <n v="0"/>
    <n v="0"/>
  </r>
  <r>
    <x v="5"/>
    <x v="7"/>
    <x v="3"/>
    <x v="1"/>
    <n v="8.94"/>
    <n v="200"/>
    <n v="0"/>
    <n v="4.3490000000000001E-2"/>
    <n v="1.3899999999999999E-2"/>
    <n v="3.0100000000000001E-3"/>
    <n v="2.741E-2"/>
    <n v="0.30412"/>
    <n v="0"/>
  </r>
  <r>
    <x v="5"/>
    <x v="7"/>
    <x v="3"/>
    <x v="2"/>
    <n v="0"/>
    <n v="200"/>
    <n v="0"/>
    <n v="0"/>
    <n v="0"/>
    <n v="0"/>
    <n v="0"/>
    <n v="0"/>
    <n v="0"/>
  </r>
  <r>
    <x v="5"/>
    <x v="7"/>
    <x v="3"/>
    <x v="3"/>
    <n v="0"/>
    <n v="200"/>
    <n v="0"/>
    <n v="0"/>
    <n v="0"/>
    <n v="0"/>
    <n v="0"/>
    <n v="0"/>
    <n v="0"/>
  </r>
  <r>
    <x v="5"/>
    <x v="7"/>
    <x v="3"/>
    <x v="4"/>
    <n v="0"/>
    <n v="200"/>
    <n v="0"/>
    <n v="0"/>
    <n v="0"/>
    <n v="0"/>
    <n v="0"/>
    <n v="0"/>
    <n v="0"/>
  </r>
  <r>
    <x v="5"/>
    <x v="7"/>
    <x v="3"/>
    <x v="5"/>
    <n v="0"/>
    <n v="200"/>
    <n v="0"/>
    <n v="0"/>
    <n v="0"/>
    <n v="0"/>
    <n v="0"/>
    <n v="0"/>
    <n v="0"/>
  </r>
  <r>
    <x v="5"/>
    <x v="7"/>
    <x v="3"/>
    <x v="6"/>
    <n v="0"/>
    <n v="200"/>
    <n v="0"/>
    <n v="0"/>
    <n v="0"/>
    <n v="0"/>
    <n v="0"/>
    <n v="0"/>
    <n v="0"/>
  </r>
  <r>
    <x v="5"/>
    <x v="7"/>
    <x v="3"/>
    <x v="7"/>
    <n v="0"/>
    <n v="200"/>
    <n v="0"/>
    <n v="0"/>
    <n v="0"/>
    <n v="0"/>
    <n v="0"/>
    <n v="0"/>
    <n v="0"/>
  </r>
  <r>
    <x v="5"/>
    <x v="7"/>
    <x v="3"/>
    <x v="8"/>
    <n v="0"/>
    <n v="200"/>
    <n v="0"/>
    <n v="0"/>
    <n v="0"/>
    <n v="0"/>
    <n v="0"/>
    <n v="0"/>
    <n v="0"/>
  </r>
  <r>
    <x v="5"/>
    <x v="7"/>
    <x v="3"/>
    <x v="9"/>
    <n v="0"/>
    <n v="200"/>
    <n v="0"/>
    <n v="0"/>
    <n v="0"/>
    <n v="0"/>
    <n v="0"/>
    <n v="0"/>
    <n v="0"/>
  </r>
  <r>
    <x v="5"/>
    <x v="7"/>
    <x v="3"/>
    <x v="10"/>
    <n v="51.95"/>
    <n v="200"/>
    <n v="0"/>
    <n v="0.25256000000000001"/>
    <n v="0.19244"/>
    <n v="8.2299999999999995E-3"/>
    <n v="2.767E-2"/>
    <n v="1.76617"/>
    <n v="0"/>
  </r>
  <r>
    <x v="5"/>
    <x v="7"/>
    <x v="4"/>
    <x v="0"/>
    <n v="185.95"/>
    <n v="200"/>
    <n v="0"/>
    <n v="0.90408999999999995"/>
    <n v="0.43925999999999998"/>
    <n v="3.9309999999999998E-2"/>
    <n v="0.37784000000000001"/>
    <n v="6.3223399999999996"/>
    <n v="0"/>
  </r>
  <r>
    <x v="5"/>
    <x v="7"/>
    <x v="4"/>
    <x v="1"/>
    <n v="4.99"/>
    <n v="200"/>
    <n v="0"/>
    <n v="2.4279999999999999E-2"/>
    <n v="7.3699999999999998E-3"/>
    <n v="2.7499999999999998E-3"/>
    <n v="2.8900000000000002E-3"/>
    <n v="0.16980999999999999"/>
    <n v="0"/>
  </r>
  <r>
    <x v="5"/>
    <x v="7"/>
    <x v="4"/>
    <x v="2"/>
    <n v="0"/>
    <n v="200"/>
    <n v="0"/>
    <n v="0"/>
    <n v="0"/>
    <n v="0"/>
    <n v="0"/>
    <n v="0"/>
    <n v="0"/>
  </r>
  <r>
    <x v="5"/>
    <x v="7"/>
    <x v="4"/>
    <x v="3"/>
    <n v="0"/>
    <n v="200"/>
    <n v="0"/>
    <n v="0"/>
    <n v="0"/>
    <n v="0"/>
    <n v="0"/>
    <n v="0"/>
    <n v="0"/>
  </r>
  <r>
    <x v="5"/>
    <x v="7"/>
    <x v="4"/>
    <x v="4"/>
    <n v="0"/>
    <n v="200"/>
    <n v="0"/>
    <n v="0"/>
    <n v="0"/>
    <n v="0"/>
    <n v="0"/>
    <n v="0"/>
    <n v="0"/>
  </r>
  <r>
    <x v="5"/>
    <x v="7"/>
    <x v="4"/>
    <x v="5"/>
    <n v="0"/>
    <n v="200"/>
    <n v="0"/>
    <n v="0"/>
    <n v="0"/>
    <n v="0"/>
    <n v="0"/>
    <n v="0"/>
    <n v="0"/>
  </r>
  <r>
    <x v="5"/>
    <x v="7"/>
    <x v="4"/>
    <x v="6"/>
    <n v="41.71"/>
    <n v="200"/>
    <n v="0"/>
    <n v="0.20277999999999999"/>
    <n v="1.7000000000000001E-4"/>
    <n v="3.5599999999999998E-3"/>
    <n v="5.4859999999999999E-2"/>
    <n v="1.4180200000000001"/>
    <n v="0"/>
  </r>
  <r>
    <x v="5"/>
    <x v="7"/>
    <x v="4"/>
    <x v="7"/>
    <n v="0"/>
    <n v="200"/>
    <n v="0"/>
    <n v="0"/>
    <n v="0"/>
    <n v="0"/>
    <n v="0"/>
    <n v="0"/>
    <n v="0"/>
  </r>
  <r>
    <x v="5"/>
    <x v="7"/>
    <x v="4"/>
    <x v="8"/>
    <n v="0"/>
    <n v="200"/>
    <n v="0"/>
    <n v="0"/>
    <n v="0"/>
    <n v="0"/>
    <n v="0"/>
    <n v="0"/>
    <n v="0"/>
  </r>
  <r>
    <x v="5"/>
    <x v="7"/>
    <x v="4"/>
    <x v="9"/>
    <n v="0"/>
    <n v="200"/>
    <n v="0"/>
    <n v="0"/>
    <n v="0"/>
    <n v="0"/>
    <n v="0"/>
    <n v="0"/>
    <n v="0"/>
  </r>
  <r>
    <x v="5"/>
    <x v="7"/>
    <x v="4"/>
    <x v="10"/>
    <n v="155.63999999999999"/>
    <n v="200"/>
    <n v="0"/>
    <n v="0.75673999999999997"/>
    <n v="0.26956999999999998"/>
    <n v="1.917E-2"/>
    <n v="0.15989"/>
    <n v="5.2918799999999999"/>
    <n v="0"/>
  </r>
  <r>
    <x v="5"/>
    <x v="7"/>
    <x v="5"/>
    <x v="0"/>
    <n v="0"/>
    <n v="200"/>
    <n v="0"/>
    <n v="0"/>
    <n v="0"/>
    <n v="0"/>
    <n v="0"/>
    <n v="0"/>
    <n v="0"/>
  </r>
  <r>
    <x v="5"/>
    <x v="7"/>
    <x v="5"/>
    <x v="1"/>
    <n v="0"/>
    <n v="200"/>
    <n v="0"/>
    <n v="0"/>
    <n v="0"/>
    <n v="0"/>
    <n v="0"/>
    <n v="0"/>
    <n v="0"/>
  </r>
  <r>
    <x v="5"/>
    <x v="7"/>
    <x v="5"/>
    <x v="2"/>
    <n v="0"/>
    <n v="200"/>
    <n v="0"/>
    <n v="0"/>
    <n v="0"/>
    <n v="0"/>
    <n v="0"/>
    <n v="0"/>
    <n v="0"/>
  </r>
  <r>
    <x v="5"/>
    <x v="7"/>
    <x v="5"/>
    <x v="3"/>
    <n v="0"/>
    <n v="200"/>
    <n v="0"/>
    <n v="0"/>
    <n v="0"/>
    <n v="0"/>
    <n v="0"/>
    <n v="0"/>
    <n v="0"/>
  </r>
  <r>
    <x v="5"/>
    <x v="7"/>
    <x v="5"/>
    <x v="4"/>
    <n v="0"/>
    <n v="200"/>
    <n v="0"/>
    <n v="0"/>
    <n v="0"/>
    <n v="0"/>
    <n v="0"/>
    <n v="0"/>
    <n v="0"/>
  </r>
  <r>
    <x v="5"/>
    <x v="7"/>
    <x v="5"/>
    <x v="5"/>
    <n v="0"/>
    <n v="200"/>
    <n v="0"/>
    <n v="0"/>
    <n v="0"/>
    <n v="0"/>
    <n v="0"/>
    <n v="0"/>
    <n v="0"/>
  </r>
  <r>
    <x v="5"/>
    <x v="7"/>
    <x v="5"/>
    <x v="6"/>
    <n v="0"/>
    <n v="200"/>
    <n v="0"/>
    <n v="0"/>
    <n v="0"/>
    <n v="0"/>
    <n v="0"/>
    <n v="0"/>
    <n v="0"/>
  </r>
  <r>
    <x v="5"/>
    <x v="7"/>
    <x v="5"/>
    <x v="7"/>
    <n v="0"/>
    <n v="200"/>
    <n v="0"/>
    <n v="0"/>
    <n v="0"/>
    <n v="0"/>
    <n v="0"/>
    <n v="0"/>
    <n v="0"/>
  </r>
  <r>
    <x v="5"/>
    <x v="7"/>
    <x v="5"/>
    <x v="8"/>
    <n v="0"/>
    <n v="200"/>
    <n v="0"/>
    <n v="0"/>
    <n v="0"/>
    <n v="0"/>
    <n v="0"/>
    <n v="0"/>
    <n v="0"/>
  </r>
  <r>
    <x v="5"/>
    <x v="7"/>
    <x v="5"/>
    <x v="9"/>
    <n v="0"/>
    <n v="200"/>
    <n v="0"/>
    <n v="0"/>
    <n v="0"/>
    <n v="0"/>
    <n v="0"/>
    <n v="0"/>
    <n v="0"/>
  </r>
  <r>
    <x v="5"/>
    <x v="7"/>
    <x v="5"/>
    <x v="10"/>
    <n v="0"/>
    <n v="200"/>
    <n v="0"/>
    <n v="0"/>
    <n v="0"/>
    <n v="0"/>
    <n v="0"/>
    <n v="0"/>
    <n v="0"/>
  </r>
  <r>
    <x v="5"/>
    <x v="7"/>
    <x v="6"/>
    <x v="0"/>
    <n v="0"/>
    <n v="200"/>
    <n v="0"/>
    <n v="0"/>
    <n v="0"/>
    <n v="0"/>
    <n v="0"/>
    <n v="0"/>
    <n v="0"/>
  </r>
  <r>
    <x v="5"/>
    <x v="7"/>
    <x v="6"/>
    <x v="1"/>
    <n v="0"/>
    <n v="200"/>
    <n v="0"/>
    <n v="0"/>
    <n v="0"/>
    <n v="0"/>
    <n v="0"/>
    <n v="0"/>
    <n v="0"/>
  </r>
  <r>
    <x v="5"/>
    <x v="7"/>
    <x v="6"/>
    <x v="2"/>
    <n v="0"/>
    <n v="200"/>
    <n v="0"/>
    <n v="0"/>
    <n v="0"/>
    <n v="0"/>
    <n v="0"/>
    <n v="0"/>
    <n v="0"/>
  </r>
  <r>
    <x v="5"/>
    <x v="7"/>
    <x v="6"/>
    <x v="3"/>
    <n v="0"/>
    <n v="200"/>
    <n v="0"/>
    <n v="0"/>
    <n v="0"/>
    <n v="0"/>
    <n v="0"/>
    <n v="0"/>
    <n v="0"/>
  </r>
  <r>
    <x v="5"/>
    <x v="7"/>
    <x v="6"/>
    <x v="4"/>
    <n v="0"/>
    <n v="200"/>
    <n v="0"/>
    <n v="0"/>
    <n v="0"/>
    <n v="0"/>
    <n v="0"/>
    <n v="0"/>
    <n v="0"/>
  </r>
  <r>
    <x v="5"/>
    <x v="7"/>
    <x v="6"/>
    <x v="5"/>
    <n v="0"/>
    <n v="200"/>
    <n v="0"/>
    <n v="0"/>
    <n v="0"/>
    <n v="0"/>
    <n v="0"/>
    <n v="0"/>
    <n v="0"/>
  </r>
  <r>
    <x v="5"/>
    <x v="7"/>
    <x v="6"/>
    <x v="6"/>
    <n v="0"/>
    <n v="200"/>
    <n v="0"/>
    <n v="0"/>
    <n v="0"/>
    <n v="0"/>
    <n v="0"/>
    <n v="0"/>
    <n v="0"/>
  </r>
  <r>
    <x v="5"/>
    <x v="7"/>
    <x v="6"/>
    <x v="7"/>
    <n v="0"/>
    <n v="200"/>
    <n v="0"/>
    <n v="0"/>
    <n v="0"/>
    <n v="0"/>
    <n v="0"/>
    <n v="0"/>
    <n v="0"/>
  </r>
  <r>
    <x v="5"/>
    <x v="7"/>
    <x v="6"/>
    <x v="8"/>
    <n v="0"/>
    <n v="200"/>
    <n v="0"/>
    <n v="0"/>
    <n v="0"/>
    <n v="0"/>
    <n v="0"/>
    <n v="0"/>
    <n v="0"/>
  </r>
  <r>
    <x v="5"/>
    <x v="7"/>
    <x v="6"/>
    <x v="9"/>
    <n v="0"/>
    <n v="200"/>
    <n v="0"/>
    <n v="0"/>
    <n v="0"/>
    <n v="0"/>
    <n v="0"/>
    <n v="0"/>
    <n v="0"/>
  </r>
  <r>
    <x v="5"/>
    <x v="7"/>
    <x v="6"/>
    <x v="10"/>
    <n v="26.36"/>
    <n v="200"/>
    <n v="0"/>
    <n v="0.12819"/>
    <n v="6.5350000000000005E-2"/>
    <n v="1.4E-3"/>
    <n v="8.2699999999999996E-3"/>
    <n v="0.89642999999999995"/>
    <n v="0"/>
  </r>
  <r>
    <x v="5"/>
    <x v="7"/>
    <x v="7"/>
    <x v="0"/>
    <n v="0"/>
    <n v="200"/>
    <n v="0"/>
    <n v="0"/>
    <n v="0"/>
    <n v="0"/>
    <n v="0"/>
    <n v="0"/>
    <n v="0"/>
  </r>
  <r>
    <x v="5"/>
    <x v="7"/>
    <x v="7"/>
    <x v="1"/>
    <n v="0"/>
    <n v="200"/>
    <n v="0"/>
    <n v="0"/>
    <n v="0"/>
    <n v="0"/>
    <n v="0"/>
    <n v="0"/>
    <n v="0"/>
  </r>
  <r>
    <x v="5"/>
    <x v="7"/>
    <x v="7"/>
    <x v="2"/>
    <n v="0"/>
    <n v="200"/>
    <n v="0"/>
    <n v="0"/>
    <n v="0"/>
    <n v="0"/>
    <n v="0"/>
    <n v="0"/>
    <n v="0"/>
  </r>
  <r>
    <x v="5"/>
    <x v="7"/>
    <x v="7"/>
    <x v="3"/>
    <n v="0"/>
    <n v="200"/>
    <n v="0"/>
    <n v="0"/>
    <n v="0"/>
    <n v="0"/>
    <n v="0"/>
    <n v="0"/>
    <n v="0"/>
  </r>
  <r>
    <x v="5"/>
    <x v="7"/>
    <x v="7"/>
    <x v="4"/>
    <n v="0"/>
    <n v="200"/>
    <n v="0"/>
    <n v="0"/>
    <n v="0"/>
    <n v="0"/>
    <n v="0"/>
    <n v="0"/>
    <n v="0"/>
  </r>
  <r>
    <x v="5"/>
    <x v="7"/>
    <x v="7"/>
    <x v="5"/>
    <n v="0"/>
    <n v="200"/>
    <n v="0"/>
    <n v="0"/>
    <n v="0"/>
    <n v="0"/>
    <n v="0"/>
    <n v="0"/>
    <n v="0"/>
  </r>
  <r>
    <x v="5"/>
    <x v="7"/>
    <x v="7"/>
    <x v="6"/>
    <n v="10.24"/>
    <n v="200"/>
    <n v="0"/>
    <n v="4.9770000000000002E-2"/>
    <n v="0"/>
    <n v="8.7200000000000003E-3"/>
    <n v="6.8669999999999995E-2"/>
    <n v="0.34804000000000002"/>
    <n v="0"/>
  </r>
  <r>
    <x v="5"/>
    <x v="7"/>
    <x v="7"/>
    <x v="7"/>
    <n v="0"/>
    <n v="200"/>
    <n v="0"/>
    <n v="0"/>
    <n v="0"/>
    <n v="0"/>
    <n v="0"/>
    <n v="0"/>
    <n v="0"/>
  </r>
  <r>
    <x v="5"/>
    <x v="7"/>
    <x v="7"/>
    <x v="8"/>
    <n v="0"/>
    <n v="200"/>
    <n v="0"/>
    <n v="0"/>
    <n v="0"/>
    <n v="0"/>
    <n v="0"/>
    <n v="0"/>
    <n v="0"/>
  </r>
  <r>
    <x v="5"/>
    <x v="7"/>
    <x v="7"/>
    <x v="9"/>
    <n v="0"/>
    <n v="200"/>
    <n v="0"/>
    <n v="0"/>
    <n v="0"/>
    <n v="0"/>
    <n v="0"/>
    <n v="0"/>
    <n v="0"/>
  </r>
  <r>
    <x v="5"/>
    <x v="7"/>
    <x v="7"/>
    <x v="10"/>
    <n v="6.04"/>
    <n v="200"/>
    <n v="0"/>
    <n v="2.9350000000000001E-2"/>
    <n v="2.1839999999999998E-2"/>
    <n v="9.0000000000000006E-5"/>
    <n v="1.1509999999999999E-2"/>
    <n v="0.20526"/>
    <n v="0"/>
  </r>
  <r>
    <x v="5"/>
    <x v="7"/>
    <x v="8"/>
    <x v="0"/>
    <n v="0"/>
    <n v="200"/>
    <n v="0"/>
    <n v="0"/>
    <n v="0"/>
    <n v="0"/>
    <n v="0"/>
    <n v="0"/>
    <n v="0"/>
  </r>
  <r>
    <x v="5"/>
    <x v="7"/>
    <x v="8"/>
    <x v="1"/>
    <n v="14.51"/>
    <n v="200"/>
    <n v="0"/>
    <n v="7.0540000000000005E-2"/>
    <n v="5.2510000000000001E-2"/>
    <n v="2.5799999999999998E-3"/>
    <n v="9.1599999999999997E-3"/>
    <n v="0.49329000000000001"/>
    <n v="0"/>
  </r>
  <r>
    <x v="5"/>
    <x v="7"/>
    <x v="8"/>
    <x v="2"/>
    <n v="0"/>
    <n v="200"/>
    <n v="0"/>
    <n v="0"/>
    <n v="0"/>
    <n v="0"/>
    <n v="0"/>
    <n v="0"/>
    <n v="0"/>
  </r>
  <r>
    <x v="5"/>
    <x v="7"/>
    <x v="8"/>
    <x v="3"/>
    <n v="0"/>
    <n v="200"/>
    <n v="0"/>
    <n v="0"/>
    <n v="0"/>
    <n v="0"/>
    <n v="0"/>
    <n v="0"/>
    <n v="0"/>
  </r>
  <r>
    <x v="5"/>
    <x v="7"/>
    <x v="8"/>
    <x v="4"/>
    <n v="0"/>
    <n v="200"/>
    <n v="0"/>
    <n v="0"/>
    <n v="0"/>
    <n v="0"/>
    <n v="0"/>
    <n v="0"/>
    <n v="0"/>
  </r>
  <r>
    <x v="5"/>
    <x v="7"/>
    <x v="8"/>
    <x v="5"/>
    <n v="0"/>
    <n v="200"/>
    <n v="0"/>
    <n v="0"/>
    <n v="0"/>
    <n v="0"/>
    <n v="0"/>
    <n v="0"/>
    <n v="0"/>
  </r>
  <r>
    <x v="5"/>
    <x v="7"/>
    <x v="8"/>
    <x v="6"/>
    <n v="35.18"/>
    <n v="200"/>
    <n v="0"/>
    <n v="0.17105000000000001"/>
    <n v="0"/>
    <n v="5.323E-2"/>
    <n v="0.13413"/>
    <n v="1.19615"/>
    <n v="0"/>
  </r>
  <r>
    <x v="5"/>
    <x v="7"/>
    <x v="8"/>
    <x v="7"/>
    <n v="0"/>
    <n v="200"/>
    <n v="0"/>
    <n v="0"/>
    <n v="0"/>
    <n v="0"/>
    <n v="0"/>
    <n v="0"/>
    <n v="0"/>
  </r>
  <r>
    <x v="5"/>
    <x v="7"/>
    <x v="8"/>
    <x v="8"/>
    <n v="0"/>
    <n v="200"/>
    <n v="0"/>
    <n v="0"/>
    <n v="0"/>
    <n v="0"/>
    <n v="0"/>
    <n v="0"/>
    <n v="0"/>
  </r>
  <r>
    <x v="5"/>
    <x v="7"/>
    <x v="8"/>
    <x v="9"/>
    <n v="0"/>
    <n v="200"/>
    <n v="0"/>
    <n v="0"/>
    <n v="0"/>
    <n v="0"/>
    <n v="0"/>
    <n v="0"/>
    <n v="0"/>
  </r>
  <r>
    <x v="5"/>
    <x v="7"/>
    <x v="8"/>
    <x v="10"/>
    <n v="927.1"/>
    <n v="200"/>
    <n v="0"/>
    <n v="4.5076599999999996"/>
    <n v="2.30464"/>
    <n v="0.11852"/>
    <n v="0.61121000000000003"/>
    <n v="31.522099999999998"/>
    <n v="0"/>
  </r>
  <r>
    <x v="5"/>
    <x v="8"/>
    <x v="0"/>
    <x v="0"/>
    <n v="0"/>
    <n v="200"/>
    <n v="0"/>
    <n v="0"/>
    <n v="0"/>
    <n v="0"/>
    <n v="0"/>
    <n v="0"/>
    <n v="0"/>
  </r>
  <r>
    <x v="5"/>
    <x v="8"/>
    <x v="0"/>
    <x v="1"/>
    <n v="24.86"/>
    <n v="200"/>
    <n v="0"/>
    <n v="0.12088"/>
    <n v="4.2959999999999998E-2"/>
    <n v="1.5219999999999999E-2"/>
    <n v="2.5139999999999999E-2"/>
    <n v="0.84531000000000001"/>
    <n v="0"/>
  </r>
  <r>
    <x v="5"/>
    <x v="8"/>
    <x v="0"/>
    <x v="2"/>
    <n v="0"/>
    <n v="200"/>
    <n v="0"/>
    <n v="0"/>
    <n v="0"/>
    <n v="0"/>
    <n v="0"/>
    <n v="0"/>
    <n v="0"/>
  </r>
  <r>
    <x v="5"/>
    <x v="8"/>
    <x v="0"/>
    <x v="3"/>
    <n v="0"/>
    <n v="200"/>
    <n v="0"/>
    <n v="0"/>
    <n v="0"/>
    <n v="0"/>
    <n v="0"/>
    <n v="0"/>
    <n v="0"/>
  </r>
  <r>
    <x v="5"/>
    <x v="8"/>
    <x v="0"/>
    <x v="4"/>
    <n v="0"/>
    <n v="200"/>
    <n v="0"/>
    <n v="0"/>
    <n v="0"/>
    <n v="0"/>
    <n v="0"/>
    <n v="0"/>
    <n v="0"/>
  </r>
  <r>
    <x v="5"/>
    <x v="8"/>
    <x v="0"/>
    <x v="5"/>
    <n v="0"/>
    <n v="200"/>
    <n v="0"/>
    <n v="0"/>
    <n v="0"/>
    <n v="0"/>
    <n v="0"/>
    <n v="0"/>
    <n v="0"/>
  </r>
  <r>
    <x v="5"/>
    <x v="8"/>
    <x v="0"/>
    <x v="6"/>
    <n v="0"/>
    <n v="200"/>
    <n v="0"/>
    <n v="0"/>
    <n v="0"/>
    <n v="0"/>
    <n v="0"/>
    <n v="0"/>
    <n v="0"/>
  </r>
  <r>
    <x v="5"/>
    <x v="8"/>
    <x v="0"/>
    <x v="7"/>
    <n v="0"/>
    <n v="200"/>
    <n v="0"/>
    <n v="0"/>
    <n v="0"/>
    <n v="0"/>
    <n v="0"/>
    <n v="0"/>
    <n v="0"/>
  </r>
  <r>
    <x v="5"/>
    <x v="8"/>
    <x v="0"/>
    <x v="8"/>
    <n v="0"/>
    <n v="200"/>
    <n v="0"/>
    <n v="0"/>
    <n v="0"/>
    <n v="0"/>
    <n v="0"/>
    <n v="0"/>
    <n v="0"/>
  </r>
  <r>
    <x v="5"/>
    <x v="8"/>
    <x v="0"/>
    <x v="9"/>
    <n v="0"/>
    <n v="200"/>
    <n v="0"/>
    <n v="0"/>
    <n v="0"/>
    <n v="0"/>
    <n v="0"/>
    <n v="0"/>
    <n v="0"/>
  </r>
  <r>
    <x v="5"/>
    <x v="8"/>
    <x v="0"/>
    <x v="10"/>
    <n v="128.04"/>
    <n v="200"/>
    <n v="0"/>
    <n v="0.62256"/>
    <n v="0.36060999999999999"/>
    <n v="8.5599999999999999E-3"/>
    <n v="0.18226000000000001"/>
    <n v="4.3535599999999999"/>
    <n v="0"/>
  </r>
  <r>
    <x v="5"/>
    <x v="8"/>
    <x v="1"/>
    <x v="0"/>
    <n v="0"/>
    <n v="200"/>
    <n v="0"/>
    <n v="0"/>
    <n v="0"/>
    <n v="0"/>
    <n v="0"/>
    <n v="0"/>
    <n v="0"/>
  </r>
  <r>
    <x v="5"/>
    <x v="8"/>
    <x v="1"/>
    <x v="1"/>
    <n v="0"/>
    <n v="200"/>
    <n v="0"/>
    <n v="0"/>
    <n v="0"/>
    <n v="0"/>
    <n v="0"/>
    <n v="0"/>
    <n v="0"/>
  </r>
  <r>
    <x v="5"/>
    <x v="8"/>
    <x v="1"/>
    <x v="2"/>
    <n v="0"/>
    <n v="200"/>
    <n v="0"/>
    <n v="0"/>
    <n v="0"/>
    <n v="0"/>
    <n v="0"/>
    <n v="0"/>
    <n v="0"/>
  </r>
  <r>
    <x v="5"/>
    <x v="8"/>
    <x v="1"/>
    <x v="3"/>
    <n v="0"/>
    <n v="200"/>
    <n v="0"/>
    <n v="0"/>
    <n v="0"/>
    <n v="0"/>
    <n v="0"/>
    <n v="0"/>
    <n v="0"/>
  </r>
  <r>
    <x v="5"/>
    <x v="8"/>
    <x v="1"/>
    <x v="4"/>
    <n v="0"/>
    <n v="200"/>
    <n v="0"/>
    <n v="0"/>
    <n v="0"/>
    <n v="0"/>
    <n v="0"/>
    <n v="0"/>
    <n v="0"/>
  </r>
  <r>
    <x v="5"/>
    <x v="8"/>
    <x v="1"/>
    <x v="5"/>
    <n v="0"/>
    <n v="200"/>
    <n v="0"/>
    <n v="0"/>
    <n v="0"/>
    <n v="0"/>
    <n v="0"/>
    <n v="0"/>
    <n v="0"/>
  </r>
  <r>
    <x v="5"/>
    <x v="8"/>
    <x v="1"/>
    <x v="6"/>
    <n v="0"/>
    <n v="200"/>
    <n v="0"/>
    <n v="0"/>
    <n v="0"/>
    <n v="0"/>
    <n v="0"/>
    <n v="0"/>
    <n v="0"/>
  </r>
  <r>
    <x v="5"/>
    <x v="8"/>
    <x v="1"/>
    <x v="7"/>
    <n v="0"/>
    <n v="200"/>
    <n v="0"/>
    <n v="0"/>
    <n v="0"/>
    <n v="0"/>
    <n v="0"/>
    <n v="0"/>
    <n v="0"/>
  </r>
  <r>
    <x v="5"/>
    <x v="8"/>
    <x v="1"/>
    <x v="8"/>
    <n v="0"/>
    <n v="200"/>
    <n v="0"/>
    <n v="0"/>
    <n v="0"/>
    <n v="0"/>
    <n v="0"/>
    <n v="0"/>
    <n v="0"/>
  </r>
  <r>
    <x v="5"/>
    <x v="8"/>
    <x v="1"/>
    <x v="9"/>
    <n v="0"/>
    <n v="200"/>
    <n v="0"/>
    <n v="0"/>
    <n v="0"/>
    <n v="0"/>
    <n v="0"/>
    <n v="0"/>
    <n v="0"/>
  </r>
  <r>
    <x v="5"/>
    <x v="8"/>
    <x v="1"/>
    <x v="10"/>
    <n v="692.79"/>
    <n v="200"/>
    <n v="0"/>
    <n v="3.3684099999999999"/>
    <n v="1.3568199999999999"/>
    <n v="0.17935000000000001"/>
    <n v="1.4500599999999999"/>
    <n v="23.555330000000001"/>
    <n v="0"/>
  </r>
  <r>
    <x v="5"/>
    <x v="8"/>
    <x v="2"/>
    <x v="0"/>
    <n v="0"/>
    <n v="200"/>
    <n v="0"/>
    <n v="0"/>
    <n v="0"/>
    <n v="0"/>
    <n v="0"/>
    <n v="0"/>
    <n v="0"/>
  </r>
  <r>
    <x v="5"/>
    <x v="8"/>
    <x v="2"/>
    <x v="1"/>
    <n v="0"/>
    <n v="200"/>
    <n v="0"/>
    <n v="0"/>
    <n v="0"/>
    <n v="0"/>
    <n v="0"/>
    <n v="0"/>
    <n v="0"/>
  </r>
  <r>
    <x v="5"/>
    <x v="8"/>
    <x v="2"/>
    <x v="2"/>
    <n v="0"/>
    <n v="200"/>
    <n v="0"/>
    <n v="0"/>
    <n v="0"/>
    <n v="0"/>
    <n v="0"/>
    <n v="0"/>
    <n v="0"/>
  </r>
  <r>
    <x v="5"/>
    <x v="8"/>
    <x v="2"/>
    <x v="3"/>
    <n v="0"/>
    <n v="200"/>
    <n v="0"/>
    <n v="0"/>
    <n v="0"/>
    <n v="0"/>
    <n v="0"/>
    <n v="0"/>
    <n v="0"/>
  </r>
  <r>
    <x v="5"/>
    <x v="8"/>
    <x v="2"/>
    <x v="4"/>
    <n v="0"/>
    <n v="200"/>
    <n v="0"/>
    <n v="0"/>
    <n v="0"/>
    <n v="0"/>
    <n v="0"/>
    <n v="0"/>
    <n v="0"/>
  </r>
  <r>
    <x v="5"/>
    <x v="8"/>
    <x v="2"/>
    <x v="5"/>
    <n v="0"/>
    <n v="200"/>
    <n v="0"/>
    <n v="0"/>
    <n v="0"/>
    <n v="0"/>
    <n v="0"/>
    <n v="0"/>
    <n v="0"/>
  </r>
  <r>
    <x v="5"/>
    <x v="8"/>
    <x v="2"/>
    <x v="6"/>
    <n v="0"/>
    <n v="200"/>
    <n v="0"/>
    <n v="0"/>
    <n v="0"/>
    <n v="0"/>
    <n v="0"/>
    <n v="0"/>
    <n v="0"/>
  </r>
  <r>
    <x v="5"/>
    <x v="8"/>
    <x v="2"/>
    <x v="7"/>
    <n v="0"/>
    <n v="200"/>
    <n v="0"/>
    <n v="0"/>
    <n v="0"/>
    <n v="0"/>
    <n v="0"/>
    <n v="0"/>
    <n v="0"/>
  </r>
  <r>
    <x v="5"/>
    <x v="8"/>
    <x v="2"/>
    <x v="8"/>
    <n v="0"/>
    <n v="200"/>
    <n v="0"/>
    <n v="0"/>
    <n v="0"/>
    <n v="0"/>
    <n v="0"/>
    <n v="0"/>
    <n v="0"/>
  </r>
  <r>
    <x v="5"/>
    <x v="8"/>
    <x v="2"/>
    <x v="9"/>
    <n v="0"/>
    <n v="200"/>
    <n v="0"/>
    <n v="0"/>
    <n v="0"/>
    <n v="0"/>
    <n v="0"/>
    <n v="0"/>
    <n v="0"/>
  </r>
  <r>
    <x v="5"/>
    <x v="8"/>
    <x v="2"/>
    <x v="10"/>
    <n v="333.92"/>
    <n v="200"/>
    <n v="0"/>
    <n v="1.62354"/>
    <n v="0.78347"/>
    <n v="7.5889999999999999E-2"/>
    <n v="0.64266999999999996"/>
    <n v="11.353429999999999"/>
    <n v="0"/>
  </r>
  <r>
    <x v="5"/>
    <x v="8"/>
    <x v="3"/>
    <x v="0"/>
    <n v="0"/>
    <n v="200"/>
    <n v="0"/>
    <n v="0"/>
    <n v="0"/>
    <n v="0"/>
    <n v="0"/>
    <n v="0"/>
    <n v="0"/>
  </r>
  <r>
    <x v="5"/>
    <x v="8"/>
    <x v="3"/>
    <x v="1"/>
    <n v="8.94"/>
    <n v="200"/>
    <n v="0"/>
    <n v="4.3490000000000001E-2"/>
    <n v="1.3899999999999999E-2"/>
    <n v="3.0100000000000001E-3"/>
    <n v="2.741E-2"/>
    <n v="0.30412"/>
    <n v="0"/>
  </r>
  <r>
    <x v="5"/>
    <x v="8"/>
    <x v="3"/>
    <x v="2"/>
    <n v="0"/>
    <n v="200"/>
    <n v="0"/>
    <n v="0"/>
    <n v="0"/>
    <n v="0"/>
    <n v="0"/>
    <n v="0"/>
    <n v="0"/>
  </r>
  <r>
    <x v="5"/>
    <x v="8"/>
    <x v="3"/>
    <x v="3"/>
    <n v="0"/>
    <n v="200"/>
    <n v="0"/>
    <n v="0"/>
    <n v="0"/>
    <n v="0"/>
    <n v="0"/>
    <n v="0"/>
    <n v="0"/>
  </r>
  <r>
    <x v="5"/>
    <x v="8"/>
    <x v="3"/>
    <x v="4"/>
    <n v="0"/>
    <n v="200"/>
    <n v="0"/>
    <n v="0"/>
    <n v="0"/>
    <n v="0"/>
    <n v="0"/>
    <n v="0"/>
    <n v="0"/>
  </r>
  <r>
    <x v="5"/>
    <x v="8"/>
    <x v="3"/>
    <x v="5"/>
    <n v="0"/>
    <n v="200"/>
    <n v="0"/>
    <n v="0"/>
    <n v="0"/>
    <n v="0"/>
    <n v="0"/>
    <n v="0"/>
    <n v="0"/>
  </r>
  <r>
    <x v="5"/>
    <x v="8"/>
    <x v="3"/>
    <x v="6"/>
    <n v="0"/>
    <n v="200"/>
    <n v="0"/>
    <n v="0"/>
    <n v="0"/>
    <n v="0"/>
    <n v="0"/>
    <n v="0"/>
    <n v="0"/>
  </r>
  <r>
    <x v="5"/>
    <x v="8"/>
    <x v="3"/>
    <x v="7"/>
    <n v="0"/>
    <n v="200"/>
    <n v="0"/>
    <n v="0"/>
    <n v="0"/>
    <n v="0"/>
    <n v="0"/>
    <n v="0"/>
    <n v="0"/>
  </r>
  <r>
    <x v="5"/>
    <x v="8"/>
    <x v="3"/>
    <x v="8"/>
    <n v="0"/>
    <n v="200"/>
    <n v="0"/>
    <n v="0"/>
    <n v="0"/>
    <n v="0"/>
    <n v="0"/>
    <n v="0"/>
    <n v="0"/>
  </r>
  <r>
    <x v="5"/>
    <x v="8"/>
    <x v="3"/>
    <x v="9"/>
    <n v="0"/>
    <n v="200"/>
    <n v="0"/>
    <n v="0"/>
    <n v="0"/>
    <n v="0"/>
    <n v="0"/>
    <n v="0"/>
    <n v="0"/>
  </r>
  <r>
    <x v="5"/>
    <x v="8"/>
    <x v="3"/>
    <x v="10"/>
    <n v="51.95"/>
    <n v="200"/>
    <n v="0"/>
    <n v="0.25256000000000001"/>
    <n v="0.19244"/>
    <n v="8.2299999999999995E-3"/>
    <n v="2.767E-2"/>
    <n v="1.76617"/>
    <n v="0"/>
  </r>
  <r>
    <x v="5"/>
    <x v="8"/>
    <x v="4"/>
    <x v="0"/>
    <n v="185.95"/>
    <n v="200"/>
    <n v="0"/>
    <n v="0.90408999999999995"/>
    <n v="0.43925999999999998"/>
    <n v="3.9309999999999998E-2"/>
    <n v="0.37784000000000001"/>
    <n v="6.3223399999999996"/>
    <n v="0"/>
  </r>
  <r>
    <x v="5"/>
    <x v="8"/>
    <x v="4"/>
    <x v="1"/>
    <n v="4.99"/>
    <n v="200"/>
    <n v="0"/>
    <n v="2.4279999999999999E-2"/>
    <n v="7.3699999999999998E-3"/>
    <n v="2.7499999999999998E-3"/>
    <n v="2.8900000000000002E-3"/>
    <n v="0.16980999999999999"/>
    <n v="0"/>
  </r>
  <r>
    <x v="5"/>
    <x v="8"/>
    <x v="4"/>
    <x v="2"/>
    <n v="0"/>
    <n v="200"/>
    <n v="0"/>
    <n v="0"/>
    <n v="0"/>
    <n v="0"/>
    <n v="0"/>
    <n v="0"/>
    <n v="0"/>
  </r>
  <r>
    <x v="5"/>
    <x v="8"/>
    <x v="4"/>
    <x v="3"/>
    <n v="0"/>
    <n v="200"/>
    <n v="0"/>
    <n v="0"/>
    <n v="0"/>
    <n v="0"/>
    <n v="0"/>
    <n v="0"/>
    <n v="0"/>
  </r>
  <r>
    <x v="5"/>
    <x v="8"/>
    <x v="4"/>
    <x v="4"/>
    <n v="0"/>
    <n v="200"/>
    <n v="0"/>
    <n v="0"/>
    <n v="0"/>
    <n v="0"/>
    <n v="0"/>
    <n v="0"/>
    <n v="0"/>
  </r>
  <r>
    <x v="5"/>
    <x v="8"/>
    <x v="4"/>
    <x v="5"/>
    <n v="0"/>
    <n v="200"/>
    <n v="0"/>
    <n v="0"/>
    <n v="0"/>
    <n v="0"/>
    <n v="0"/>
    <n v="0"/>
    <n v="0"/>
  </r>
  <r>
    <x v="5"/>
    <x v="8"/>
    <x v="4"/>
    <x v="6"/>
    <n v="41.71"/>
    <n v="200"/>
    <n v="0"/>
    <n v="0.20277999999999999"/>
    <n v="1.7000000000000001E-4"/>
    <n v="3.5599999999999998E-3"/>
    <n v="5.4859999999999999E-2"/>
    <n v="1.4180200000000001"/>
    <n v="0"/>
  </r>
  <r>
    <x v="5"/>
    <x v="8"/>
    <x v="4"/>
    <x v="7"/>
    <n v="0"/>
    <n v="200"/>
    <n v="0"/>
    <n v="0"/>
    <n v="0"/>
    <n v="0"/>
    <n v="0"/>
    <n v="0"/>
    <n v="0"/>
  </r>
  <r>
    <x v="5"/>
    <x v="8"/>
    <x v="4"/>
    <x v="8"/>
    <n v="0"/>
    <n v="200"/>
    <n v="0"/>
    <n v="0"/>
    <n v="0"/>
    <n v="0"/>
    <n v="0"/>
    <n v="0"/>
    <n v="0"/>
  </r>
  <r>
    <x v="5"/>
    <x v="8"/>
    <x v="4"/>
    <x v="9"/>
    <n v="0"/>
    <n v="200"/>
    <n v="0"/>
    <n v="0"/>
    <n v="0"/>
    <n v="0"/>
    <n v="0"/>
    <n v="0"/>
    <n v="0"/>
  </r>
  <r>
    <x v="5"/>
    <x v="8"/>
    <x v="4"/>
    <x v="10"/>
    <n v="155.63999999999999"/>
    <n v="200"/>
    <n v="0"/>
    <n v="0.75673999999999997"/>
    <n v="0.26956999999999998"/>
    <n v="1.917E-2"/>
    <n v="0.15989"/>
    <n v="5.2918799999999999"/>
    <n v="0"/>
  </r>
  <r>
    <x v="5"/>
    <x v="8"/>
    <x v="5"/>
    <x v="0"/>
    <n v="0"/>
    <n v="200"/>
    <n v="0"/>
    <n v="0"/>
    <n v="0"/>
    <n v="0"/>
    <n v="0"/>
    <n v="0"/>
    <n v="0"/>
  </r>
  <r>
    <x v="5"/>
    <x v="8"/>
    <x v="5"/>
    <x v="1"/>
    <n v="0"/>
    <n v="200"/>
    <n v="0"/>
    <n v="0"/>
    <n v="0"/>
    <n v="0"/>
    <n v="0"/>
    <n v="0"/>
    <n v="0"/>
  </r>
  <r>
    <x v="5"/>
    <x v="8"/>
    <x v="5"/>
    <x v="2"/>
    <n v="0"/>
    <n v="200"/>
    <n v="0"/>
    <n v="0"/>
    <n v="0"/>
    <n v="0"/>
    <n v="0"/>
    <n v="0"/>
    <n v="0"/>
  </r>
  <r>
    <x v="5"/>
    <x v="8"/>
    <x v="5"/>
    <x v="3"/>
    <n v="0"/>
    <n v="200"/>
    <n v="0"/>
    <n v="0"/>
    <n v="0"/>
    <n v="0"/>
    <n v="0"/>
    <n v="0"/>
    <n v="0"/>
  </r>
  <r>
    <x v="5"/>
    <x v="8"/>
    <x v="5"/>
    <x v="4"/>
    <n v="0"/>
    <n v="200"/>
    <n v="0"/>
    <n v="0"/>
    <n v="0"/>
    <n v="0"/>
    <n v="0"/>
    <n v="0"/>
    <n v="0"/>
  </r>
  <r>
    <x v="5"/>
    <x v="8"/>
    <x v="5"/>
    <x v="5"/>
    <n v="0"/>
    <n v="200"/>
    <n v="0"/>
    <n v="0"/>
    <n v="0"/>
    <n v="0"/>
    <n v="0"/>
    <n v="0"/>
    <n v="0"/>
  </r>
  <r>
    <x v="5"/>
    <x v="8"/>
    <x v="5"/>
    <x v="6"/>
    <n v="0"/>
    <n v="200"/>
    <n v="0"/>
    <n v="0"/>
    <n v="0"/>
    <n v="0"/>
    <n v="0"/>
    <n v="0"/>
    <n v="0"/>
  </r>
  <r>
    <x v="5"/>
    <x v="8"/>
    <x v="5"/>
    <x v="7"/>
    <n v="0"/>
    <n v="200"/>
    <n v="0"/>
    <n v="0"/>
    <n v="0"/>
    <n v="0"/>
    <n v="0"/>
    <n v="0"/>
    <n v="0"/>
  </r>
  <r>
    <x v="5"/>
    <x v="8"/>
    <x v="5"/>
    <x v="8"/>
    <n v="0"/>
    <n v="200"/>
    <n v="0"/>
    <n v="0"/>
    <n v="0"/>
    <n v="0"/>
    <n v="0"/>
    <n v="0"/>
    <n v="0"/>
  </r>
  <r>
    <x v="5"/>
    <x v="8"/>
    <x v="5"/>
    <x v="9"/>
    <n v="0"/>
    <n v="200"/>
    <n v="0"/>
    <n v="0"/>
    <n v="0"/>
    <n v="0"/>
    <n v="0"/>
    <n v="0"/>
    <n v="0"/>
  </r>
  <r>
    <x v="5"/>
    <x v="8"/>
    <x v="5"/>
    <x v="10"/>
    <n v="0"/>
    <n v="200"/>
    <n v="0"/>
    <n v="0"/>
    <n v="0"/>
    <n v="0"/>
    <n v="0"/>
    <n v="0"/>
    <n v="0"/>
  </r>
  <r>
    <x v="5"/>
    <x v="8"/>
    <x v="6"/>
    <x v="0"/>
    <n v="0"/>
    <n v="200"/>
    <n v="0"/>
    <n v="0"/>
    <n v="0"/>
    <n v="0"/>
    <n v="0"/>
    <n v="0"/>
    <n v="0"/>
  </r>
  <r>
    <x v="5"/>
    <x v="8"/>
    <x v="6"/>
    <x v="1"/>
    <n v="0"/>
    <n v="200"/>
    <n v="0"/>
    <n v="0"/>
    <n v="0"/>
    <n v="0"/>
    <n v="0"/>
    <n v="0"/>
    <n v="0"/>
  </r>
  <r>
    <x v="5"/>
    <x v="8"/>
    <x v="6"/>
    <x v="2"/>
    <n v="0"/>
    <n v="200"/>
    <n v="0"/>
    <n v="0"/>
    <n v="0"/>
    <n v="0"/>
    <n v="0"/>
    <n v="0"/>
    <n v="0"/>
  </r>
  <r>
    <x v="5"/>
    <x v="8"/>
    <x v="6"/>
    <x v="3"/>
    <n v="0"/>
    <n v="200"/>
    <n v="0"/>
    <n v="0"/>
    <n v="0"/>
    <n v="0"/>
    <n v="0"/>
    <n v="0"/>
    <n v="0"/>
  </r>
  <r>
    <x v="5"/>
    <x v="8"/>
    <x v="6"/>
    <x v="4"/>
    <n v="0"/>
    <n v="200"/>
    <n v="0"/>
    <n v="0"/>
    <n v="0"/>
    <n v="0"/>
    <n v="0"/>
    <n v="0"/>
    <n v="0"/>
  </r>
  <r>
    <x v="5"/>
    <x v="8"/>
    <x v="6"/>
    <x v="5"/>
    <n v="0"/>
    <n v="200"/>
    <n v="0"/>
    <n v="0"/>
    <n v="0"/>
    <n v="0"/>
    <n v="0"/>
    <n v="0"/>
    <n v="0"/>
  </r>
  <r>
    <x v="5"/>
    <x v="8"/>
    <x v="6"/>
    <x v="6"/>
    <n v="0"/>
    <n v="200"/>
    <n v="0"/>
    <n v="0"/>
    <n v="0"/>
    <n v="0"/>
    <n v="0"/>
    <n v="0"/>
    <n v="0"/>
  </r>
  <r>
    <x v="5"/>
    <x v="8"/>
    <x v="6"/>
    <x v="7"/>
    <n v="0"/>
    <n v="200"/>
    <n v="0"/>
    <n v="0"/>
    <n v="0"/>
    <n v="0"/>
    <n v="0"/>
    <n v="0"/>
    <n v="0"/>
  </r>
  <r>
    <x v="5"/>
    <x v="8"/>
    <x v="6"/>
    <x v="8"/>
    <n v="0"/>
    <n v="200"/>
    <n v="0"/>
    <n v="0"/>
    <n v="0"/>
    <n v="0"/>
    <n v="0"/>
    <n v="0"/>
    <n v="0"/>
  </r>
  <r>
    <x v="5"/>
    <x v="8"/>
    <x v="6"/>
    <x v="9"/>
    <n v="0"/>
    <n v="200"/>
    <n v="0"/>
    <n v="0"/>
    <n v="0"/>
    <n v="0"/>
    <n v="0"/>
    <n v="0"/>
    <n v="0"/>
  </r>
  <r>
    <x v="5"/>
    <x v="8"/>
    <x v="6"/>
    <x v="10"/>
    <n v="26.36"/>
    <n v="200"/>
    <n v="0"/>
    <n v="0.12819"/>
    <n v="6.5350000000000005E-2"/>
    <n v="1.4E-3"/>
    <n v="8.2699999999999996E-3"/>
    <n v="0.89642999999999995"/>
    <n v="0"/>
  </r>
  <r>
    <x v="5"/>
    <x v="8"/>
    <x v="7"/>
    <x v="0"/>
    <n v="0"/>
    <n v="200"/>
    <n v="0"/>
    <n v="0"/>
    <n v="0"/>
    <n v="0"/>
    <n v="0"/>
    <n v="0"/>
    <n v="0"/>
  </r>
  <r>
    <x v="5"/>
    <x v="8"/>
    <x v="7"/>
    <x v="1"/>
    <n v="0"/>
    <n v="200"/>
    <n v="0"/>
    <n v="0"/>
    <n v="0"/>
    <n v="0"/>
    <n v="0"/>
    <n v="0"/>
    <n v="0"/>
  </r>
  <r>
    <x v="5"/>
    <x v="8"/>
    <x v="7"/>
    <x v="2"/>
    <n v="0"/>
    <n v="200"/>
    <n v="0"/>
    <n v="0"/>
    <n v="0"/>
    <n v="0"/>
    <n v="0"/>
    <n v="0"/>
    <n v="0"/>
  </r>
  <r>
    <x v="5"/>
    <x v="8"/>
    <x v="7"/>
    <x v="3"/>
    <n v="0"/>
    <n v="200"/>
    <n v="0"/>
    <n v="0"/>
    <n v="0"/>
    <n v="0"/>
    <n v="0"/>
    <n v="0"/>
    <n v="0"/>
  </r>
  <r>
    <x v="5"/>
    <x v="8"/>
    <x v="7"/>
    <x v="4"/>
    <n v="0"/>
    <n v="200"/>
    <n v="0"/>
    <n v="0"/>
    <n v="0"/>
    <n v="0"/>
    <n v="0"/>
    <n v="0"/>
    <n v="0"/>
  </r>
  <r>
    <x v="5"/>
    <x v="8"/>
    <x v="7"/>
    <x v="5"/>
    <n v="0"/>
    <n v="200"/>
    <n v="0"/>
    <n v="0"/>
    <n v="0"/>
    <n v="0"/>
    <n v="0"/>
    <n v="0"/>
    <n v="0"/>
  </r>
  <r>
    <x v="5"/>
    <x v="8"/>
    <x v="7"/>
    <x v="6"/>
    <n v="10.24"/>
    <n v="200"/>
    <n v="0"/>
    <n v="4.9770000000000002E-2"/>
    <n v="0"/>
    <n v="8.7200000000000003E-3"/>
    <n v="6.8669999999999995E-2"/>
    <n v="0.34804000000000002"/>
    <n v="0"/>
  </r>
  <r>
    <x v="5"/>
    <x v="8"/>
    <x v="7"/>
    <x v="7"/>
    <n v="0"/>
    <n v="200"/>
    <n v="0"/>
    <n v="0"/>
    <n v="0"/>
    <n v="0"/>
    <n v="0"/>
    <n v="0"/>
    <n v="0"/>
  </r>
  <r>
    <x v="5"/>
    <x v="8"/>
    <x v="7"/>
    <x v="8"/>
    <n v="0"/>
    <n v="200"/>
    <n v="0"/>
    <n v="0"/>
    <n v="0"/>
    <n v="0"/>
    <n v="0"/>
    <n v="0"/>
    <n v="0"/>
  </r>
  <r>
    <x v="5"/>
    <x v="8"/>
    <x v="7"/>
    <x v="9"/>
    <n v="0"/>
    <n v="200"/>
    <n v="0"/>
    <n v="0"/>
    <n v="0"/>
    <n v="0"/>
    <n v="0"/>
    <n v="0"/>
    <n v="0"/>
  </r>
  <r>
    <x v="5"/>
    <x v="8"/>
    <x v="7"/>
    <x v="10"/>
    <n v="6.04"/>
    <n v="200"/>
    <n v="0"/>
    <n v="2.9350000000000001E-2"/>
    <n v="2.1839999999999998E-2"/>
    <n v="9.0000000000000006E-5"/>
    <n v="1.1509999999999999E-2"/>
    <n v="0.20526"/>
    <n v="0"/>
  </r>
  <r>
    <x v="5"/>
    <x v="8"/>
    <x v="8"/>
    <x v="0"/>
    <n v="0"/>
    <n v="200"/>
    <n v="0"/>
    <n v="0"/>
    <n v="0"/>
    <n v="0"/>
    <n v="0"/>
    <n v="0"/>
    <n v="0"/>
  </r>
  <r>
    <x v="5"/>
    <x v="8"/>
    <x v="8"/>
    <x v="1"/>
    <n v="14.51"/>
    <n v="200"/>
    <n v="0"/>
    <n v="7.0540000000000005E-2"/>
    <n v="5.2510000000000001E-2"/>
    <n v="2.5799999999999998E-3"/>
    <n v="9.1599999999999997E-3"/>
    <n v="0.49329000000000001"/>
    <n v="0"/>
  </r>
  <r>
    <x v="5"/>
    <x v="8"/>
    <x v="8"/>
    <x v="2"/>
    <n v="0"/>
    <n v="200"/>
    <n v="0"/>
    <n v="0"/>
    <n v="0"/>
    <n v="0"/>
    <n v="0"/>
    <n v="0"/>
    <n v="0"/>
  </r>
  <r>
    <x v="5"/>
    <x v="8"/>
    <x v="8"/>
    <x v="3"/>
    <n v="0"/>
    <n v="200"/>
    <n v="0"/>
    <n v="0"/>
    <n v="0"/>
    <n v="0"/>
    <n v="0"/>
    <n v="0"/>
    <n v="0"/>
  </r>
  <r>
    <x v="5"/>
    <x v="8"/>
    <x v="8"/>
    <x v="4"/>
    <n v="0"/>
    <n v="200"/>
    <n v="0"/>
    <n v="0"/>
    <n v="0"/>
    <n v="0"/>
    <n v="0"/>
    <n v="0"/>
    <n v="0"/>
  </r>
  <r>
    <x v="5"/>
    <x v="8"/>
    <x v="8"/>
    <x v="5"/>
    <n v="0"/>
    <n v="200"/>
    <n v="0"/>
    <n v="0"/>
    <n v="0"/>
    <n v="0"/>
    <n v="0"/>
    <n v="0"/>
    <n v="0"/>
  </r>
  <r>
    <x v="5"/>
    <x v="8"/>
    <x v="8"/>
    <x v="6"/>
    <n v="35.18"/>
    <n v="200"/>
    <n v="0"/>
    <n v="0.17105000000000001"/>
    <n v="0"/>
    <n v="5.323E-2"/>
    <n v="0.13413"/>
    <n v="1.19615"/>
    <n v="0"/>
  </r>
  <r>
    <x v="5"/>
    <x v="8"/>
    <x v="8"/>
    <x v="7"/>
    <n v="0"/>
    <n v="200"/>
    <n v="0"/>
    <n v="0"/>
    <n v="0"/>
    <n v="0"/>
    <n v="0"/>
    <n v="0"/>
    <n v="0"/>
  </r>
  <r>
    <x v="5"/>
    <x v="8"/>
    <x v="8"/>
    <x v="8"/>
    <n v="0"/>
    <n v="200"/>
    <n v="0"/>
    <n v="0"/>
    <n v="0"/>
    <n v="0"/>
    <n v="0"/>
    <n v="0"/>
    <n v="0"/>
  </r>
  <r>
    <x v="5"/>
    <x v="8"/>
    <x v="8"/>
    <x v="9"/>
    <n v="0"/>
    <n v="200"/>
    <n v="0"/>
    <n v="0"/>
    <n v="0"/>
    <n v="0"/>
    <n v="0"/>
    <n v="0"/>
    <n v="0"/>
  </r>
  <r>
    <x v="5"/>
    <x v="8"/>
    <x v="8"/>
    <x v="10"/>
    <n v="927.1"/>
    <n v="200"/>
    <n v="0"/>
    <n v="4.5076599999999996"/>
    <n v="2.30464"/>
    <n v="0.11852"/>
    <n v="0.61121000000000003"/>
    <n v="31.522099999999998"/>
    <n v="0"/>
  </r>
  <r>
    <x v="5"/>
    <x v="9"/>
    <x v="0"/>
    <x v="0"/>
    <n v="0"/>
    <n v="200"/>
    <n v="0"/>
    <n v="0"/>
    <n v="0"/>
    <n v="0"/>
    <n v="0"/>
    <n v="0"/>
    <n v="0"/>
  </r>
  <r>
    <x v="5"/>
    <x v="9"/>
    <x v="0"/>
    <x v="1"/>
    <n v="24.86"/>
    <n v="200"/>
    <n v="0"/>
    <n v="0.12088"/>
    <n v="4.2959999999999998E-2"/>
    <n v="1.5219999999999999E-2"/>
    <n v="2.5139999999999999E-2"/>
    <n v="0.84531000000000001"/>
    <n v="0"/>
  </r>
  <r>
    <x v="5"/>
    <x v="9"/>
    <x v="0"/>
    <x v="2"/>
    <n v="0"/>
    <n v="200"/>
    <n v="0"/>
    <n v="0"/>
    <n v="0"/>
    <n v="0"/>
    <n v="0"/>
    <n v="0"/>
    <n v="0"/>
  </r>
  <r>
    <x v="5"/>
    <x v="9"/>
    <x v="0"/>
    <x v="3"/>
    <n v="0"/>
    <n v="200"/>
    <n v="0"/>
    <n v="0"/>
    <n v="0"/>
    <n v="0"/>
    <n v="0"/>
    <n v="0"/>
    <n v="0"/>
  </r>
  <r>
    <x v="5"/>
    <x v="9"/>
    <x v="0"/>
    <x v="4"/>
    <n v="0"/>
    <n v="200"/>
    <n v="0"/>
    <n v="0"/>
    <n v="0"/>
    <n v="0"/>
    <n v="0"/>
    <n v="0"/>
    <n v="0"/>
  </r>
  <r>
    <x v="5"/>
    <x v="9"/>
    <x v="0"/>
    <x v="5"/>
    <n v="0"/>
    <n v="200"/>
    <n v="0"/>
    <n v="0"/>
    <n v="0"/>
    <n v="0"/>
    <n v="0"/>
    <n v="0"/>
    <n v="0"/>
  </r>
  <r>
    <x v="5"/>
    <x v="9"/>
    <x v="0"/>
    <x v="6"/>
    <n v="0"/>
    <n v="200"/>
    <n v="0"/>
    <n v="0"/>
    <n v="0"/>
    <n v="0"/>
    <n v="0"/>
    <n v="0"/>
    <n v="0"/>
  </r>
  <r>
    <x v="5"/>
    <x v="9"/>
    <x v="0"/>
    <x v="7"/>
    <n v="0"/>
    <n v="200"/>
    <n v="0"/>
    <n v="0"/>
    <n v="0"/>
    <n v="0"/>
    <n v="0"/>
    <n v="0"/>
    <n v="0"/>
  </r>
  <r>
    <x v="5"/>
    <x v="9"/>
    <x v="0"/>
    <x v="8"/>
    <n v="0"/>
    <n v="200"/>
    <n v="0"/>
    <n v="0"/>
    <n v="0"/>
    <n v="0"/>
    <n v="0"/>
    <n v="0"/>
    <n v="0"/>
  </r>
  <r>
    <x v="5"/>
    <x v="9"/>
    <x v="0"/>
    <x v="9"/>
    <n v="0"/>
    <n v="200"/>
    <n v="0"/>
    <n v="0"/>
    <n v="0"/>
    <n v="0"/>
    <n v="0"/>
    <n v="0"/>
    <n v="0"/>
  </r>
  <r>
    <x v="5"/>
    <x v="9"/>
    <x v="0"/>
    <x v="10"/>
    <n v="128.04"/>
    <n v="200"/>
    <n v="0"/>
    <n v="0.62256"/>
    <n v="0.36060999999999999"/>
    <n v="8.5599999999999999E-3"/>
    <n v="0.18226000000000001"/>
    <n v="4.3535599999999999"/>
    <n v="0"/>
  </r>
  <r>
    <x v="5"/>
    <x v="9"/>
    <x v="1"/>
    <x v="0"/>
    <n v="0"/>
    <n v="200"/>
    <n v="0"/>
    <n v="0"/>
    <n v="0"/>
    <n v="0"/>
    <n v="0"/>
    <n v="0"/>
    <n v="0"/>
  </r>
  <r>
    <x v="5"/>
    <x v="9"/>
    <x v="1"/>
    <x v="1"/>
    <n v="0"/>
    <n v="200"/>
    <n v="0"/>
    <n v="0"/>
    <n v="0"/>
    <n v="0"/>
    <n v="0"/>
    <n v="0"/>
    <n v="0"/>
  </r>
  <r>
    <x v="5"/>
    <x v="9"/>
    <x v="1"/>
    <x v="2"/>
    <n v="0"/>
    <n v="200"/>
    <n v="0"/>
    <n v="0"/>
    <n v="0"/>
    <n v="0"/>
    <n v="0"/>
    <n v="0"/>
    <n v="0"/>
  </r>
  <r>
    <x v="5"/>
    <x v="9"/>
    <x v="1"/>
    <x v="3"/>
    <n v="0"/>
    <n v="200"/>
    <n v="0"/>
    <n v="0"/>
    <n v="0"/>
    <n v="0"/>
    <n v="0"/>
    <n v="0"/>
    <n v="0"/>
  </r>
  <r>
    <x v="5"/>
    <x v="9"/>
    <x v="1"/>
    <x v="4"/>
    <n v="0"/>
    <n v="200"/>
    <n v="0"/>
    <n v="0"/>
    <n v="0"/>
    <n v="0"/>
    <n v="0"/>
    <n v="0"/>
    <n v="0"/>
  </r>
  <r>
    <x v="5"/>
    <x v="9"/>
    <x v="1"/>
    <x v="5"/>
    <n v="0"/>
    <n v="200"/>
    <n v="0"/>
    <n v="0"/>
    <n v="0"/>
    <n v="0"/>
    <n v="0"/>
    <n v="0"/>
    <n v="0"/>
  </r>
  <r>
    <x v="5"/>
    <x v="9"/>
    <x v="1"/>
    <x v="6"/>
    <n v="0"/>
    <n v="200"/>
    <n v="0"/>
    <n v="0"/>
    <n v="0"/>
    <n v="0"/>
    <n v="0"/>
    <n v="0"/>
    <n v="0"/>
  </r>
  <r>
    <x v="5"/>
    <x v="9"/>
    <x v="1"/>
    <x v="7"/>
    <n v="0"/>
    <n v="200"/>
    <n v="0"/>
    <n v="0"/>
    <n v="0"/>
    <n v="0"/>
    <n v="0"/>
    <n v="0"/>
    <n v="0"/>
  </r>
  <r>
    <x v="5"/>
    <x v="9"/>
    <x v="1"/>
    <x v="8"/>
    <n v="0"/>
    <n v="200"/>
    <n v="0"/>
    <n v="0"/>
    <n v="0"/>
    <n v="0"/>
    <n v="0"/>
    <n v="0"/>
    <n v="0"/>
  </r>
  <r>
    <x v="5"/>
    <x v="9"/>
    <x v="1"/>
    <x v="9"/>
    <n v="0"/>
    <n v="200"/>
    <n v="0"/>
    <n v="0"/>
    <n v="0"/>
    <n v="0"/>
    <n v="0"/>
    <n v="0"/>
    <n v="0"/>
  </r>
  <r>
    <x v="5"/>
    <x v="9"/>
    <x v="1"/>
    <x v="10"/>
    <n v="692.79"/>
    <n v="200"/>
    <n v="0"/>
    <n v="3.3684099999999999"/>
    <n v="1.3568199999999999"/>
    <n v="0.17935000000000001"/>
    <n v="1.4500599999999999"/>
    <n v="23.555330000000001"/>
    <n v="0"/>
  </r>
  <r>
    <x v="5"/>
    <x v="9"/>
    <x v="2"/>
    <x v="0"/>
    <n v="0"/>
    <n v="200"/>
    <n v="0"/>
    <n v="0"/>
    <n v="0"/>
    <n v="0"/>
    <n v="0"/>
    <n v="0"/>
    <n v="0"/>
  </r>
  <r>
    <x v="5"/>
    <x v="9"/>
    <x v="2"/>
    <x v="1"/>
    <n v="0"/>
    <n v="200"/>
    <n v="0"/>
    <n v="0"/>
    <n v="0"/>
    <n v="0"/>
    <n v="0"/>
    <n v="0"/>
    <n v="0"/>
  </r>
  <r>
    <x v="5"/>
    <x v="9"/>
    <x v="2"/>
    <x v="2"/>
    <n v="0"/>
    <n v="200"/>
    <n v="0"/>
    <n v="0"/>
    <n v="0"/>
    <n v="0"/>
    <n v="0"/>
    <n v="0"/>
    <n v="0"/>
  </r>
  <r>
    <x v="5"/>
    <x v="9"/>
    <x v="2"/>
    <x v="3"/>
    <n v="0"/>
    <n v="200"/>
    <n v="0"/>
    <n v="0"/>
    <n v="0"/>
    <n v="0"/>
    <n v="0"/>
    <n v="0"/>
    <n v="0"/>
  </r>
  <r>
    <x v="5"/>
    <x v="9"/>
    <x v="2"/>
    <x v="4"/>
    <n v="0"/>
    <n v="200"/>
    <n v="0"/>
    <n v="0"/>
    <n v="0"/>
    <n v="0"/>
    <n v="0"/>
    <n v="0"/>
    <n v="0"/>
  </r>
  <r>
    <x v="5"/>
    <x v="9"/>
    <x v="2"/>
    <x v="5"/>
    <n v="0"/>
    <n v="200"/>
    <n v="0"/>
    <n v="0"/>
    <n v="0"/>
    <n v="0"/>
    <n v="0"/>
    <n v="0"/>
    <n v="0"/>
  </r>
  <r>
    <x v="5"/>
    <x v="9"/>
    <x v="2"/>
    <x v="6"/>
    <n v="0"/>
    <n v="200"/>
    <n v="0"/>
    <n v="0"/>
    <n v="0"/>
    <n v="0"/>
    <n v="0"/>
    <n v="0"/>
    <n v="0"/>
  </r>
  <r>
    <x v="5"/>
    <x v="9"/>
    <x v="2"/>
    <x v="7"/>
    <n v="0"/>
    <n v="200"/>
    <n v="0"/>
    <n v="0"/>
    <n v="0"/>
    <n v="0"/>
    <n v="0"/>
    <n v="0"/>
    <n v="0"/>
  </r>
  <r>
    <x v="5"/>
    <x v="9"/>
    <x v="2"/>
    <x v="8"/>
    <n v="0"/>
    <n v="200"/>
    <n v="0"/>
    <n v="0"/>
    <n v="0"/>
    <n v="0"/>
    <n v="0"/>
    <n v="0"/>
    <n v="0"/>
  </r>
  <r>
    <x v="5"/>
    <x v="9"/>
    <x v="2"/>
    <x v="9"/>
    <n v="0"/>
    <n v="200"/>
    <n v="0"/>
    <n v="0"/>
    <n v="0"/>
    <n v="0"/>
    <n v="0"/>
    <n v="0"/>
    <n v="0"/>
  </r>
  <r>
    <x v="5"/>
    <x v="9"/>
    <x v="2"/>
    <x v="10"/>
    <n v="333.92"/>
    <n v="200"/>
    <n v="0"/>
    <n v="1.62354"/>
    <n v="0.78347"/>
    <n v="7.5889999999999999E-2"/>
    <n v="0.64266999999999996"/>
    <n v="11.353429999999999"/>
    <n v="0"/>
  </r>
  <r>
    <x v="5"/>
    <x v="9"/>
    <x v="3"/>
    <x v="0"/>
    <n v="0"/>
    <n v="200"/>
    <n v="0"/>
    <n v="0"/>
    <n v="0"/>
    <n v="0"/>
    <n v="0"/>
    <n v="0"/>
    <n v="0"/>
  </r>
  <r>
    <x v="5"/>
    <x v="9"/>
    <x v="3"/>
    <x v="1"/>
    <n v="8.94"/>
    <n v="200"/>
    <n v="0"/>
    <n v="4.3490000000000001E-2"/>
    <n v="1.3899999999999999E-2"/>
    <n v="3.0100000000000001E-3"/>
    <n v="2.741E-2"/>
    <n v="0.30412"/>
    <n v="0"/>
  </r>
  <r>
    <x v="5"/>
    <x v="9"/>
    <x v="3"/>
    <x v="2"/>
    <n v="0"/>
    <n v="200"/>
    <n v="0"/>
    <n v="0"/>
    <n v="0"/>
    <n v="0"/>
    <n v="0"/>
    <n v="0"/>
    <n v="0"/>
  </r>
  <r>
    <x v="5"/>
    <x v="9"/>
    <x v="3"/>
    <x v="3"/>
    <n v="0"/>
    <n v="200"/>
    <n v="0"/>
    <n v="0"/>
    <n v="0"/>
    <n v="0"/>
    <n v="0"/>
    <n v="0"/>
    <n v="0"/>
  </r>
  <r>
    <x v="5"/>
    <x v="9"/>
    <x v="3"/>
    <x v="4"/>
    <n v="0"/>
    <n v="200"/>
    <n v="0"/>
    <n v="0"/>
    <n v="0"/>
    <n v="0"/>
    <n v="0"/>
    <n v="0"/>
    <n v="0"/>
  </r>
  <r>
    <x v="5"/>
    <x v="9"/>
    <x v="3"/>
    <x v="5"/>
    <n v="0"/>
    <n v="200"/>
    <n v="0"/>
    <n v="0"/>
    <n v="0"/>
    <n v="0"/>
    <n v="0"/>
    <n v="0"/>
    <n v="0"/>
  </r>
  <r>
    <x v="5"/>
    <x v="9"/>
    <x v="3"/>
    <x v="6"/>
    <n v="0"/>
    <n v="200"/>
    <n v="0"/>
    <n v="0"/>
    <n v="0"/>
    <n v="0"/>
    <n v="0"/>
    <n v="0"/>
    <n v="0"/>
  </r>
  <r>
    <x v="5"/>
    <x v="9"/>
    <x v="3"/>
    <x v="7"/>
    <n v="0"/>
    <n v="200"/>
    <n v="0"/>
    <n v="0"/>
    <n v="0"/>
    <n v="0"/>
    <n v="0"/>
    <n v="0"/>
    <n v="0"/>
  </r>
  <r>
    <x v="5"/>
    <x v="9"/>
    <x v="3"/>
    <x v="8"/>
    <n v="0"/>
    <n v="200"/>
    <n v="0"/>
    <n v="0"/>
    <n v="0"/>
    <n v="0"/>
    <n v="0"/>
    <n v="0"/>
    <n v="0"/>
  </r>
  <r>
    <x v="5"/>
    <x v="9"/>
    <x v="3"/>
    <x v="9"/>
    <n v="0"/>
    <n v="200"/>
    <n v="0"/>
    <n v="0"/>
    <n v="0"/>
    <n v="0"/>
    <n v="0"/>
    <n v="0"/>
    <n v="0"/>
  </r>
  <r>
    <x v="5"/>
    <x v="9"/>
    <x v="3"/>
    <x v="10"/>
    <n v="51.95"/>
    <n v="200"/>
    <n v="0"/>
    <n v="0.25256000000000001"/>
    <n v="0.19244"/>
    <n v="8.2299999999999995E-3"/>
    <n v="2.767E-2"/>
    <n v="1.76617"/>
    <n v="0"/>
  </r>
  <r>
    <x v="5"/>
    <x v="9"/>
    <x v="4"/>
    <x v="0"/>
    <n v="185.95"/>
    <n v="200"/>
    <n v="0"/>
    <n v="0.90408999999999995"/>
    <n v="0.43925999999999998"/>
    <n v="3.9309999999999998E-2"/>
    <n v="0.37784000000000001"/>
    <n v="6.3223399999999996"/>
    <n v="0"/>
  </r>
  <r>
    <x v="5"/>
    <x v="9"/>
    <x v="4"/>
    <x v="1"/>
    <n v="4.99"/>
    <n v="200"/>
    <n v="0"/>
    <n v="2.4279999999999999E-2"/>
    <n v="7.3699999999999998E-3"/>
    <n v="2.7499999999999998E-3"/>
    <n v="2.8900000000000002E-3"/>
    <n v="0.16980999999999999"/>
    <n v="0"/>
  </r>
  <r>
    <x v="5"/>
    <x v="9"/>
    <x v="4"/>
    <x v="2"/>
    <n v="0"/>
    <n v="200"/>
    <n v="0"/>
    <n v="0"/>
    <n v="0"/>
    <n v="0"/>
    <n v="0"/>
    <n v="0"/>
    <n v="0"/>
  </r>
  <r>
    <x v="5"/>
    <x v="9"/>
    <x v="4"/>
    <x v="3"/>
    <n v="0"/>
    <n v="200"/>
    <n v="0"/>
    <n v="0"/>
    <n v="0"/>
    <n v="0"/>
    <n v="0"/>
    <n v="0"/>
    <n v="0"/>
  </r>
  <r>
    <x v="5"/>
    <x v="9"/>
    <x v="4"/>
    <x v="4"/>
    <n v="0"/>
    <n v="200"/>
    <n v="0"/>
    <n v="0"/>
    <n v="0"/>
    <n v="0"/>
    <n v="0"/>
    <n v="0"/>
    <n v="0"/>
  </r>
  <r>
    <x v="5"/>
    <x v="9"/>
    <x v="4"/>
    <x v="5"/>
    <n v="0"/>
    <n v="200"/>
    <n v="0"/>
    <n v="0"/>
    <n v="0"/>
    <n v="0"/>
    <n v="0"/>
    <n v="0"/>
    <n v="0"/>
  </r>
  <r>
    <x v="5"/>
    <x v="9"/>
    <x v="4"/>
    <x v="6"/>
    <n v="41.71"/>
    <n v="200"/>
    <n v="0"/>
    <n v="0.20277999999999999"/>
    <n v="1.7000000000000001E-4"/>
    <n v="3.5599999999999998E-3"/>
    <n v="5.4859999999999999E-2"/>
    <n v="1.4180200000000001"/>
    <n v="0"/>
  </r>
  <r>
    <x v="5"/>
    <x v="9"/>
    <x v="4"/>
    <x v="7"/>
    <n v="0"/>
    <n v="200"/>
    <n v="0"/>
    <n v="0"/>
    <n v="0"/>
    <n v="0"/>
    <n v="0"/>
    <n v="0"/>
    <n v="0"/>
  </r>
  <r>
    <x v="5"/>
    <x v="9"/>
    <x v="4"/>
    <x v="8"/>
    <n v="0"/>
    <n v="200"/>
    <n v="0"/>
    <n v="0"/>
    <n v="0"/>
    <n v="0"/>
    <n v="0"/>
    <n v="0"/>
    <n v="0"/>
  </r>
  <r>
    <x v="5"/>
    <x v="9"/>
    <x v="4"/>
    <x v="9"/>
    <n v="0"/>
    <n v="200"/>
    <n v="0"/>
    <n v="0"/>
    <n v="0"/>
    <n v="0"/>
    <n v="0"/>
    <n v="0"/>
    <n v="0"/>
  </r>
  <r>
    <x v="5"/>
    <x v="9"/>
    <x v="4"/>
    <x v="10"/>
    <n v="155.63999999999999"/>
    <n v="200"/>
    <n v="0"/>
    <n v="0.75673999999999997"/>
    <n v="0.26956999999999998"/>
    <n v="1.917E-2"/>
    <n v="0.15989"/>
    <n v="5.2918799999999999"/>
    <n v="0"/>
  </r>
  <r>
    <x v="5"/>
    <x v="9"/>
    <x v="5"/>
    <x v="0"/>
    <n v="0"/>
    <n v="200"/>
    <n v="0"/>
    <n v="0"/>
    <n v="0"/>
    <n v="0"/>
    <n v="0"/>
    <n v="0"/>
    <n v="0"/>
  </r>
  <r>
    <x v="5"/>
    <x v="9"/>
    <x v="5"/>
    <x v="1"/>
    <n v="0"/>
    <n v="200"/>
    <n v="0"/>
    <n v="0"/>
    <n v="0"/>
    <n v="0"/>
    <n v="0"/>
    <n v="0"/>
    <n v="0"/>
  </r>
  <r>
    <x v="5"/>
    <x v="9"/>
    <x v="5"/>
    <x v="2"/>
    <n v="0"/>
    <n v="200"/>
    <n v="0"/>
    <n v="0"/>
    <n v="0"/>
    <n v="0"/>
    <n v="0"/>
    <n v="0"/>
    <n v="0"/>
  </r>
  <r>
    <x v="5"/>
    <x v="9"/>
    <x v="5"/>
    <x v="3"/>
    <n v="0"/>
    <n v="200"/>
    <n v="0"/>
    <n v="0"/>
    <n v="0"/>
    <n v="0"/>
    <n v="0"/>
    <n v="0"/>
    <n v="0"/>
  </r>
  <r>
    <x v="5"/>
    <x v="9"/>
    <x v="5"/>
    <x v="4"/>
    <n v="0"/>
    <n v="200"/>
    <n v="0"/>
    <n v="0"/>
    <n v="0"/>
    <n v="0"/>
    <n v="0"/>
    <n v="0"/>
    <n v="0"/>
  </r>
  <r>
    <x v="5"/>
    <x v="9"/>
    <x v="5"/>
    <x v="5"/>
    <n v="0"/>
    <n v="200"/>
    <n v="0"/>
    <n v="0"/>
    <n v="0"/>
    <n v="0"/>
    <n v="0"/>
    <n v="0"/>
    <n v="0"/>
  </r>
  <r>
    <x v="5"/>
    <x v="9"/>
    <x v="5"/>
    <x v="6"/>
    <n v="0"/>
    <n v="200"/>
    <n v="0"/>
    <n v="0"/>
    <n v="0"/>
    <n v="0"/>
    <n v="0"/>
    <n v="0"/>
    <n v="0"/>
  </r>
  <r>
    <x v="5"/>
    <x v="9"/>
    <x v="5"/>
    <x v="7"/>
    <n v="0"/>
    <n v="200"/>
    <n v="0"/>
    <n v="0"/>
    <n v="0"/>
    <n v="0"/>
    <n v="0"/>
    <n v="0"/>
    <n v="0"/>
  </r>
  <r>
    <x v="5"/>
    <x v="9"/>
    <x v="5"/>
    <x v="8"/>
    <n v="0"/>
    <n v="200"/>
    <n v="0"/>
    <n v="0"/>
    <n v="0"/>
    <n v="0"/>
    <n v="0"/>
    <n v="0"/>
    <n v="0"/>
  </r>
  <r>
    <x v="5"/>
    <x v="9"/>
    <x v="5"/>
    <x v="9"/>
    <n v="0"/>
    <n v="200"/>
    <n v="0"/>
    <n v="0"/>
    <n v="0"/>
    <n v="0"/>
    <n v="0"/>
    <n v="0"/>
    <n v="0"/>
  </r>
  <r>
    <x v="5"/>
    <x v="9"/>
    <x v="5"/>
    <x v="10"/>
    <n v="0"/>
    <n v="200"/>
    <n v="0"/>
    <n v="0"/>
    <n v="0"/>
    <n v="0"/>
    <n v="0"/>
    <n v="0"/>
    <n v="0"/>
  </r>
  <r>
    <x v="5"/>
    <x v="9"/>
    <x v="6"/>
    <x v="0"/>
    <n v="0"/>
    <n v="200"/>
    <n v="0"/>
    <n v="0"/>
    <n v="0"/>
    <n v="0"/>
    <n v="0"/>
    <n v="0"/>
    <n v="0"/>
  </r>
  <r>
    <x v="5"/>
    <x v="9"/>
    <x v="6"/>
    <x v="1"/>
    <n v="0"/>
    <n v="200"/>
    <n v="0"/>
    <n v="0"/>
    <n v="0"/>
    <n v="0"/>
    <n v="0"/>
    <n v="0"/>
    <n v="0"/>
  </r>
  <r>
    <x v="5"/>
    <x v="9"/>
    <x v="6"/>
    <x v="2"/>
    <n v="0"/>
    <n v="200"/>
    <n v="0"/>
    <n v="0"/>
    <n v="0"/>
    <n v="0"/>
    <n v="0"/>
    <n v="0"/>
    <n v="0"/>
  </r>
  <r>
    <x v="5"/>
    <x v="9"/>
    <x v="6"/>
    <x v="3"/>
    <n v="0"/>
    <n v="200"/>
    <n v="0"/>
    <n v="0"/>
    <n v="0"/>
    <n v="0"/>
    <n v="0"/>
    <n v="0"/>
    <n v="0"/>
  </r>
  <r>
    <x v="5"/>
    <x v="9"/>
    <x v="6"/>
    <x v="4"/>
    <n v="0"/>
    <n v="200"/>
    <n v="0"/>
    <n v="0"/>
    <n v="0"/>
    <n v="0"/>
    <n v="0"/>
    <n v="0"/>
    <n v="0"/>
  </r>
  <r>
    <x v="5"/>
    <x v="9"/>
    <x v="6"/>
    <x v="5"/>
    <n v="0"/>
    <n v="200"/>
    <n v="0"/>
    <n v="0"/>
    <n v="0"/>
    <n v="0"/>
    <n v="0"/>
    <n v="0"/>
    <n v="0"/>
  </r>
  <r>
    <x v="5"/>
    <x v="9"/>
    <x v="6"/>
    <x v="6"/>
    <n v="0"/>
    <n v="200"/>
    <n v="0"/>
    <n v="0"/>
    <n v="0"/>
    <n v="0"/>
    <n v="0"/>
    <n v="0"/>
    <n v="0"/>
  </r>
  <r>
    <x v="5"/>
    <x v="9"/>
    <x v="6"/>
    <x v="7"/>
    <n v="0"/>
    <n v="200"/>
    <n v="0"/>
    <n v="0"/>
    <n v="0"/>
    <n v="0"/>
    <n v="0"/>
    <n v="0"/>
    <n v="0"/>
  </r>
  <r>
    <x v="5"/>
    <x v="9"/>
    <x v="6"/>
    <x v="8"/>
    <n v="0"/>
    <n v="200"/>
    <n v="0"/>
    <n v="0"/>
    <n v="0"/>
    <n v="0"/>
    <n v="0"/>
    <n v="0"/>
    <n v="0"/>
  </r>
  <r>
    <x v="5"/>
    <x v="9"/>
    <x v="6"/>
    <x v="9"/>
    <n v="0"/>
    <n v="200"/>
    <n v="0"/>
    <n v="0"/>
    <n v="0"/>
    <n v="0"/>
    <n v="0"/>
    <n v="0"/>
    <n v="0"/>
  </r>
  <r>
    <x v="5"/>
    <x v="9"/>
    <x v="6"/>
    <x v="10"/>
    <n v="26.36"/>
    <n v="200"/>
    <n v="0"/>
    <n v="0.12819"/>
    <n v="6.5350000000000005E-2"/>
    <n v="1.4E-3"/>
    <n v="8.2699999999999996E-3"/>
    <n v="0.89642999999999995"/>
    <n v="0"/>
  </r>
  <r>
    <x v="5"/>
    <x v="9"/>
    <x v="7"/>
    <x v="0"/>
    <n v="0"/>
    <n v="200"/>
    <n v="0"/>
    <n v="0"/>
    <n v="0"/>
    <n v="0"/>
    <n v="0"/>
    <n v="0"/>
    <n v="0"/>
  </r>
  <r>
    <x v="5"/>
    <x v="9"/>
    <x v="7"/>
    <x v="1"/>
    <n v="0"/>
    <n v="200"/>
    <n v="0"/>
    <n v="0"/>
    <n v="0"/>
    <n v="0"/>
    <n v="0"/>
    <n v="0"/>
    <n v="0"/>
  </r>
  <r>
    <x v="5"/>
    <x v="9"/>
    <x v="7"/>
    <x v="2"/>
    <n v="0"/>
    <n v="200"/>
    <n v="0"/>
    <n v="0"/>
    <n v="0"/>
    <n v="0"/>
    <n v="0"/>
    <n v="0"/>
    <n v="0"/>
  </r>
  <r>
    <x v="5"/>
    <x v="9"/>
    <x v="7"/>
    <x v="3"/>
    <n v="0"/>
    <n v="200"/>
    <n v="0"/>
    <n v="0"/>
    <n v="0"/>
    <n v="0"/>
    <n v="0"/>
    <n v="0"/>
    <n v="0"/>
  </r>
  <r>
    <x v="5"/>
    <x v="9"/>
    <x v="7"/>
    <x v="4"/>
    <n v="0"/>
    <n v="200"/>
    <n v="0"/>
    <n v="0"/>
    <n v="0"/>
    <n v="0"/>
    <n v="0"/>
    <n v="0"/>
    <n v="0"/>
  </r>
  <r>
    <x v="5"/>
    <x v="9"/>
    <x v="7"/>
    <x v="5"/>
    <n v="0"/>
    <n v="200"/>
    <n v="0"/>
    <n v="0"/>
    <n v="0"/>
    <n v="0"/>
    <n v="0"/>
    <n v="0"/>
    <n v="0"/>
  </r>
  <r>
    <x v="5"/>
    <x v="9"/>
    <x v="7"/>
    <x v="6"/>
    <n v="10.24"/>
    <n v="200"/>
    <n v="0"/>
    <n v="4.9770000000000002E-2"/>
    <n v="0"/>
    <n v="8.7200000000000003E-3"/>
    <n v="6.8669999999999995E-2"/>
    <n v="0.34804000000000002"/>
    <n v="0"/>
  </r>
  <r>
    <x v="5"/>
    <x v="9"/>
    <x v="7"/>
    <x v="7"/>
    <n v="0"/>
    <n v="200"/>
    <n v="0"/>
    <n v="0"/>
    <n v="0"/>
    <n v="0"/>
    <n v="0"/>
    <n v="0"/>
    <n v="0"/>
  </r>
  <r>
    <x v="5"/>
    <x v="9"/>
    <x v="7"/>
    <x v="8"/>
    <n v="0"/>
    <n v="200"/>
    <n v="0"/>
    <n v="0"/>
    <n v="0"/>
    <n v="0"/>
    <n v="0"/>
    <n v="0"/>
    <n v="0"/>
  </r>
  <r>
    <x v="5"/>
    <x v="9"/>
    <x v="7"/>
    <x v="9"/>
    <n v="0"/>
    <n v="200"/>
    <n v="0"/>
    <n v="0"/>
    <n v="0"/>
    <n v="0"/>
    <n v="0"/>
    <n v="0"/>
    <n v="0"/>
  </r>
  <r>
    <x v="5"/>
    <x v="9"/>
    <x v="7"/>
    <x v="10"/>
    <n v="6.04"/>
    <n v="200"/>
    <n v="0"/>
    <n v="2.9350000000000001E-2"/>
    <n v="2.1839999999999998E-2"/>
    <n v="9.0000000000000006E-5"/>
    <n v="1.1509999999999999E-2"/>
    <n v="0.20526"/>
    <n v="0"/>
  </r>
  <r>
    <x v="5"/>
    <x v="9"/>
    <x v="8"/>
    <x v="0"/>
    <n v="0"/>
    <n v="200"/>
    <n v="0"/>
    <n v="0"/>
    <n v="0"/>
    <n v="0"/>
    <n v="0"/>
    <n v="0"/>
    <n v="0"/>
  </r>
  <r>
    <x v="5"/>
    <x v="9"/>
    <x v="8"/>
    <x v="1"/>
    <n v="14.51"/>
    <n v="200"/>
    <n v="0"/>
    <n v="7.0540000000000005E-2"/>
    <n v="5.2510000000000001E-2"/>
    <n v="2.5799999999999998E-3"/>
    <n v="9.1599999999999997E-3"/>
    <n v="0.49329000000000001"/>
    <n v="0"/>
  </r>
  <r>
    <x v="5"/>
    <x v="9"/>
    <x v="8"/>
    <x v="2"/>
    <n v="0"/>
    <n v="200"/>
    <n v="0"/>
    <n v="0"/>
    <n v="0"/>
    <n v="0"/>
    <n v="0"/>
    <n v="0"/>
    <n v="0"/>
  </r>
  <r>
    <x v="5"/>
    <x v="9"/>
    <x v="8"/>
    <x v="3"/>
    <n v="0"/>
    <n v="200"/>
    <n v="0"/>
    <n v="0"/>
    <n v="0"/>
    <n v="0"/>
    <n v="0"/>
    <n v="0"/>
    <n v="0"/>
  </r>
  <r>
    <x v="5"/>
    <x v="9"/>
    <x v="8"/>
    <x v="4"/>
    <n v="0"/>
    <n v="200"/>
    <n v="0"/>
    <n v="0"/>
    <n v="0"/>
    <n v="0"/>
    <n v="0"/>
    <n v="0"/>
    <n v="0"/>
  </r>
  <r>
    <x v="5"/>
    <x v="9"/>
    <x v="8"/>
    <x v="5"/>
    <n v="0"/>
    <n v="200"/>
    <n v="0"/>
    <n v="0"/>
    <n v="0"/>
    <n v="0"/>
    <n v="0"/>
    <n v="0"/>
    <n v="0"/>
  </r>
  <r>
    <x v="5"/>
    <x v="9"/>
    <x v="8"/>
    <x v="6"/>
    <n v="35.18"/>
    <n v="200"/>
    <n v="0"/>
    <n v="0.17105000000000001"/>
    <n v="0"/>
    <n v="5.323E-2"/>
    <n v="0.13413"/>
    <n v="1.19615"/>
    <n v="0"/>
  </r>
  <r>
    <x v="5"/>
    <x v="9"/>
    <x v="8"/>
    <x v="7"/>
    <n v="0"/>
    <n v="200"/>
    <n v="0"/>
    <n v="0"/>
    <n v="0"/>
    <n v="0"/>
    <n v="0"/>
    <n v="0"/>
    <n v="0"/>
  </r>
  <r>
    <x v="5"/>
    <x v="9"/>
    <x v="8"/>
    <x v="8"/>
    <n v="0"/>
    <n v="200"/>
    <n v="0"/>
    <n v="0"/>
    <n v="0"/>
    <n v="0"/>
    <n v="0"/>
    <n v="0"/>
    <n v="0"/>
  </r>
  <r>
    <x v="5"/>
    <x v="9"/>
    <x v="8"/>
    <x v="9"/>
    <n v="0"/>
    <n v="200"/>
    <n v="0"/>
    <n v="0"/>
    <n v="0"/>
    <n v="0"/>
    <n v="0"/>
    <n v="0"/>
    <n v="0"/>
  </r>
  <r>
    <x v="5"/>
    <x v="9"/>
    <x v="8"/>
    <x v="10"/>
    <n v="927.1"/>
    <n v="200"/>
    <n v="0"/>
    <n v="4.5076599999999996"/>
    <n v="2.30464"/>
    <n v="0.11852"/>
    <n v="0.61121000000000003"/>
    <n v="31.522099999999998"/>
    <n v="0"/>
  </r>
  <r>
    <x v="5"/>
    <x v="10"/>
    <x v="0"/>
    <x v="0"/>
    <n v="0"/>
    <n v="200"/>
    <n v="0"/>
    <n v="0"/>
    <n v="0"/>
    <n v="0"/>
    <n v="0"/>
    <n v="0"/>
    <n v="0"/>
  </r>
  <r>
    <x v="5"/>
    <x v="10"/>
    <x v="0"/>
    <x v="1"/>
    <n v="24.86"/>
    <n v="200"/>
    <n v="0"/>
    <n v="0.12088"/>
    <n v="4.2959999999999998E-2"/>
    <n v="1.5219999999999999E-2"/>
    <n v="2.5139999999999999E-2"/>
    <n v="0.84531000000000001"/>
    <n v="0"/>
  </r>
  <r>
    <x v="5"/>
    <x v="10"/>
    <x v="0"/>
    <x v="2"/>
    <n v="0"/>
    <n v="200"/>
    <n v="0"/>
    <n v="0"/>
    <n v="0"/>
    <n v="0"/>
    <n v="0"/>
    <n v="0"/>
    <n v="0"/>
  </r>
  <r>
    <x v="5"/>
    <x v="10"/>
    <x v="0"/>
    <x v="3"/>
    <n v="0"/>
    <n v="200"/>
    <n v="0"/>
    <n v="0"/>
    <n v="0"/>
    <n v="0"/>
    <n v="0"/>
    <n v="0"/>
    <n v="0"/>
  </r>
  <r>
    <x v="5"/>
    <x v="10"/>
    <x v="0"/>
    <x v="4"/>
    <n v="0"/>
    <n v="200"/>
    <n v="0"/>
    <n v="0"/>
    <n v="0"/>
    <n v="0"/>
    <n v="0"/>
    <n v="0"/>
    <n v="0"/>
  </r>
  <r>
    <x v="5"/>
    <x v="10"/>
    <x v="0"/>
    <x v="5"/>
    <n v="0"/>
    <n v="200"/>
    <n v="0"/>
    <n v="0"/>
    <n v="0"/>
    <n v="0"/>
    <n v="0"/>
    <n v="0"/>
    <n v="0"/>
  </r>
  <r>
    <x v="5"/>
    <x v="10"/>
    <x v="0"/>
    <x v="6"/>
    <n v="0"/>
    <n v="200"/>
    <n v="0"/>
    <n v="0"/>
    <n v="0"/>
    <n v="0"/>
    <n v="0"/>
    <n v="0"/>
    <n v="0"/>
  </r>
  <r>
    <x v="5"/>
    <x v="10"/>
    <x v="0"/>
    <x v="7"/>
    <n v="0"/>
    <n v="200"/>
    <n v="0"/>
    <n v="0"/>
    <n v="0"/>
    <n v="0"/>
    <n v="0"/>
    <n v="0"/>
    <n v="0"/>
  </r>
  <r>
    <x v="5"/>
    <x v="10"/>
    <x v="0"/>
    <x v="8"/>
    <n v="0"/>
    <n v="200"/>
    <n v="0"/>
    <n v="0"/>
    <n v="0"/>
    <n v="0"/>
    <n v="0"/>
    <n v="0"/>
    <n v="0"/>
  </r>
  <r>
    <x v="5"/>
    <x v="10"/>
    <x v="0"/>
    <x v="9"/>
    <n v="0"/>
    <n v="200"/>
    <n v="0"/>
    <n v="0"/>
    <n v="0"/>
    <n v="0"/>
    <n v="0"/>
    <n v="0"/>
    <n v="0"/>
  </r>
  <r>
    <x v="5"/>
    <x v="10"/>
    <x v="0"/>
    <x v="10"/>
    <n v="128.04"/>
    <n v="200"/>
    <n v="0"/>
    <n v="0.62256"/>
    <n v="0.36060999999999999"/>
    <n v="8.5599999999999999E-3"/>
    <n v="0.18226000000000001"/>
    <n v="4.3535599999999999"/>
    <n v="0"/>
  </r>
  <r>
    <x v="5"/>
    <x v="10"/>
    <x v="1"/>
    <x v="0"/>
    <n v="0"/>
    <n v="200"/>
    <n v="0"/>
    <n v="0"/>
    <n v="0"/>
    <n v="0"/>
    <n v="0"/>
    <n v="0"/>
    <n v="0"/>
  </r>
  <r>
    <x v="5"/>
    <x v="10"/>
    <x v="1"/>
    <x v="1"/>
    <n v="0"/>
    <n v="200"/>
    <n v="0"/>
    <n v="0"/>
    <n v="0"/>
    <n v="0"/>
    <n v="0"/>
    <n v="0"/>
    <n v="0"/>
  </r>
  <r>
    <x v="5"/>
    <x v="10"/>
    <x v="1"/>
    <x v="2"/>
    <n v="0"/>
    <n v="200"/>
    <n v="0"/>
    <n v="0"/>
    <n v="0"/>
    <n v="0"/>
    <n v="0"/>
    <n v="0"/>
    <n v="0"/>
  </r>
  <r>
    <x v="5"/>
    <x v="10"/>
    <x v="1"/>
    <x v="3"/>
    <n v="0"/>
    <n v="200"/>
    <n v="0"/>
    <n v="0"/>
    <n v="0"/>
    <n v="0"/>
    <n v="0"/>
    <n v="0"/>
    <n v="0"/>
  </r>
  <r>
    <x v="5"/>
    <x v="10"/>
    <x v="1"/>
    <x v="4"/>
    <n v="0"/>
    <n v="200"/>
    <n v="0"/>
    <n v="0"/>
    <n v="0"/>
    <n v="0"/>
    <n v="0"/>
    <n v="0"/>
    <n v="0"/>
  </r>
  <r>
    <x v="5"/>
    <x v="10"/>
    <x v="1"/>
    <x v="5"/>
    <n v="0"/>
    <n v="200"/>
    <n v="0"/>
    <n v="0"/>
    <n v="0"/>
    <n v="0"/>
    <n v="0"/>
    <n v="0"/>
    <n v="0"/>
  </r>
  <r>
    <x v="5"/>
    <x v="10"/>
    <x v="1"/>
    <x v="6"/>
    <n v="0"/>
    <n v="200"/>
    <n v="0"/>
    <n v="0"/>
    <n v="0"/>
    <n v="0"/>
    <n v="0"/>
    <n v="0"/>
    <n v="0"/>
  </r>
  <r>
    <x v="5"/>
    <x v="10"/>
    <x v="1"/>
    <x v="7"/>
    <n v="0"/>
    <n v="200"/>
    <n v="0"/>
    <n v="0"/>
    <n v="0"/>
    <n v="0"/>
    <n v="0"/>
    <n v="0"/>
    <n v="0"/>
  </r>
  <r>
    <x v="5"/>
    <x v="10"/>
    <x v="1"/>
    <x v="8"/>
    <n v="0"/>
    <n v="200"/>
    <n v="0"/>
    <n v="0"/>
    <n v="0"/>
    <n v="0"/>
    <n v="0"/>
    <n v="0"/>
    <n v="0"/>
  </r>
  <r>
    <x v="5"/>
    <x v="10"/>
    <x v="1"/>
    <x v="9"/>
    <n v="0"/>
    <n v="200"/>
    <n v="0"/>
    <n v="0"/>
    <n v="0"/>
    <n v="0"/>
    <n v="0"/>
    <n v="0"/>
    <n v="0"/>
  </r>
  <r>
    <x v="5"/>
    <x v="10"/>
    <x v="1"/>
    <x v="10"/>
    <n v="692.79"/>
    <n v="200"/>
    <n v="0"/>
    <n v="3.3684099999999999"/>
    <n v="1.3568199999999999"/>
    <n v="0.17935000000000001"/>
    <n v="1.4500599999999999"/>
    <n v="23.555330000000001"/>
    <n v="0"/>
  </r>
  <r>
    <x v="5"/>
    <x v="10"/>
    <x v="2"/>
    <x v="0"/>
    <n v="0"/>
    <n v="200"/>
    <n v="0"/>
    <n v="0"/>
    <n v="0"/>
    <n v="0"/>
    <n v="0"/>
    <n v="0"/>
    <n v="0"/>
  </r>
  <r>
    <x v="5"/>
    <x v="10"/>
    <x v="2"/>
    <x v="1"/>
    <n v="0"/>
    <n v="200"/>
    <n v="0"/>
    <n v="0"/>
    <n v="0"/>
    <n v="0"/>
    <n v="0"/>
    <n v="0"/>
    <n v="0"/>
  </r>
  <r>
    <x v="5"/>
    <x v="10"/>
    <x v="2"/>
    <x v="2"/>
    <n v="0"/>
    <n v="200"/>
    <n v="0"/>
    <n v="0"/>
    <n v="0"/>
    <n v="0"/>
    <n v="0"/>
    <n v="0"/>
    <n v="0"/>
  </r>
  <r>
    <x v="5"/>
    <x v="10"/>
    <x v="2"/>
    <x v="3"/>
    <n v="0"/>
    <n v="200"/>
    <n v="0"/>
    <n v="0"/>
    <n v="0"/>
    <n v="0"/>
    <n v="0"/>
    <n v="0"/>
    <n v="0"/>
  </r>
  <r>
    <x v="5"/>
    <x v="10"/>
    <x v="2"/>
    <x v="4"/>
    <n v="0"/>
    <n v="200"/>
    <n v="0"/>
    <n v="0"/>
    <n v="0"/>
    <n v="0"/>
    <n v="0"/>
    <n v="0"/>
    <n v="0"/>
  </r>
  <r>
    <x v="5"/>
    <x v="10"/>
    <x v="2"/>
    <x v="5"/>
    <n v="0"/>
    <n v="200"/>
    <n v="0"/>
    <n v="0"/>
    <n v="0"/>
    <n v="0"/>
    <n v="0"/>
    <n v="0"/>
    <n v="0"/>
  </r>
  <r>
    <x v="5"/>
    <x v="10"/>
    <x v="2"/>
    <x v="6"/>
    <n v="0"/>
    <n v="200"/>
    <n v="0"/>
    <n v="0"/>
    <n v="0"/>
    <n v="0"/>
    <n v="0"/>
    <n v="0"/>
    <n v="0"/>
  </r>
  <r>
    <x v="5"/>
    <x v="10"/>
    <x v="2"/>
    <x v="7"/>
    <n v="0"/>
    <n v="200"/>
    <n v="0"/>
    <n v="0"/>
    <n v="0"/>
    <n v="0"/>
    <n v="0"/>
    <n v="0"/>
    <n v="0"/>
  </r>
  <r>
    <x v="5"/>
    <x v="10"/>
    <x v="2"/>
    <x v="8"/>
    <n v="0"/>
    <n v="200"/>
    <n v="0"/>
    <n v="0"/>
    <n v="0"/>
    <n v="0"/>
    <n v="0"/>
    <n v="0"/>
    <n v="0"/>
  </r>
  <r>
    <x v="5"/>
    <x v="10"/>
    <x v="2"/>
    <x v="9"/>
    <n v="0"/>
    <n v="200"/>
    <n v="0"/>
    <n v="0"/>
    <n v="0"/>
    <n v="0"/>
    <n v="0"/>
    <n v="0"/>
    <n v="0"/>
  </r>
  <r>
    <x v="5"/>
    <x v="10"/>
    <x v="2"/>
    <x v="10"/>
    <n v="333.92"/>
    <n v="200"/>
    <n v="0"/>
    <n v="1.62354"/>
    <n v="0.78347"/>
    <n v="7.5889999999999999E-2"/>
    <n v="0.64266999999999996"/>
    <n v="11.353429999999999"/>
    <n v="0"/>
  </r>
  <r>
    <x v="5"/>
    <x v="10"/>
    <x v="3"/>
    <x v="0"/>
    <n v="0"/>
    <n v="200"/>
    <n v="0"/>
    <n v="0"/>
    <n v="0"/>
    <n v="0"/>
    <n v="0"/>
    <n v="0"/>
    <n v="0"/>
  </r>
  <r>
    <x v="5"/>
    <x v="10"/>
    <x v="3"/>
    <x v="1"/>
    <n v="8.94"/>
    <n v="200"/>
    <n v="0"/>
    <n v="4.3490000000000001E-2"/>
    <n v="1.3899999999999999E-2"/>
    <n v="3.0100000000000001E-3"/>
    <n v="2.741E-2"/>
    <n v="0.30412"/>
    <n v="0"/>
  </r>
  <r>
    <x v="5"/>
    <x v="10"/>
    <x v="3"/>
    <x v="2"/>
    <n v="0"/>
    <n v="200"/>
    <n v="0"/>
    <n v="0"/>
    <n v="0"/>
    <n v="0"/>
    <n v="0"/>
    <n v="0"/>
    <n v="0"/>
  </r>
  <r>
    <x v="5"/>
    <x v="10"/>
    <x v="3"/>
    <x v="3"/>
    <n v="0"/>
    <n v="200"/>
    <n v="0"/>
    <n v="0"/>
    <n v="0"/>
    <n v="0"/>
    <n v="0"/>
    <n v="0"/>
    <n v="0"/>
  </r>
  <r>
    <x v="5"/>
    <x v="10"/>
    <x v="3"/>
    <x v="4"/>
    <n v="0"/>
    <n v="200"/>
    <n v="0"/>
    <n v="0"/>
    <n v="0"/>
    <n v="0"/>
    <n v="0"/>
    <n v="0"/>
    <n v="0"/>
  </r>
  <r>
    <x v="5"/>
    <x v="10"/>
    <x v="3"/>
    <x v="5"/>
    <n v="0"/>
    <n v="200"/>
    <n v="0"/>
    <n v="0"/>
    <n v="0"/>
    <n v="0"/>
    <n v="0"/>
    <n v="0"/>
    <n v="0"/>
  </r>
  <r>
    <x v="5"/>
    <x v="10"/>
    <x v="3"/>
    <x v="6"/>
    <n v="0"/>
    <n v="200"/>
    <n v="0"/>
    <n v="0"/>
    <n v="0"/>
    <n v="0"/>
    <n v="0"/>
    <n v="0"/>
    <n v="0"/>
  </r>
  <r>
    <x v="5"/>
    <x v="10"/>
    <x v="3"/>
    <x v="7"/>
    <n v="0"/>
    <n v="200"/>
    <n v="0"/>
    <n v="0"/>
    <n v="0"/>
    <n v="0"/>
    <n v="0"/>
    <n v="0"/>
    <n v="0"/>
  </r>
  <r>
    <x v="5"/>
    <x v="10"/>
    <x v="3"/>
    <x v="8"/>
    <n v="0"/>
    <n v="200"/>
    <n v="0"/>
    <n v="0"/>
    <n v="0"/>
    <n v="0"/>
    <n v="0"/>
    <n v="0"/>
    <n v="0"/>
  </r>
  <r>
    <x v="5"/>
    <x v="10"/>
    <x v="3"/>
    <x v="9"/>
    <n v="0"/>
    <n v="200"/>
    <n v="0"/>
    <n v="0"/>
    <n v="0"/>
    <n v="0"/>
    <n v="0"/>
    <n v="0"/>
    <n v="0"/>
  </r>
  <r>
    <x v="5"/>
    <x v="10"/>
    <x v="3"/>
    <x v="10"/>
    <n v="51.95"/>
    <n v="200"/>
    <n v="0"/>
    <n v="0.25256000000000001"/>
    <n v="0.19244"/>
    <n v="8.2299999999999995E-3"/>
    <n v="2.767E-2"/>
    <n v="1.76617"/>
    <n v="0"/>
  </r>
  <r>
    <x v="5"/>
    <x v="10"/>
    <x v="4"/>
    <x v="0"/>
    <n v="185.95"/>
    <n v="200"/>
    <n v="0"/>
    <n v="0.90408999999999995"/>
    <n v="0.43925999999999998"/>
    <n v="3.9309999999999998E-2"/>
    <n v="0.37784000000000001"/>
    <n v="6.3223399999999996"/>
    <n v="0"/>
  </r>
  <r>
    <x v="5"/>
    <x v="10"/>
    <x v="4"/>
    <x v="1"/>
    <n v="4.99"/>
    <n v="200"/>
    <n v="0"/>
    <n v="2.4279999999999999E-2"/>
    <n v="7.3699999999999998E-3"/>
    <n v="2.7499999999999998E-3"/>
    <n v="2.8900000000000002E-3"/>
    <n v="0.16980999999999999"/>
    <n v="0"/>
  </r>
  <r>
    <x v="5"/>
    <x v="10"/>
    <x v="4"/>
    <x v="2"/>
    <n v="0"/>
    <n v="200"/>
    <n v="0"/>
    <n v="0"/>
    <n v="0"/>
    <n v="0"/>
    <n v="0"/>
    <n v="0"/>
    <n v="0"/>
  </r>
  <r>
    <x v="5"/>
    <x v="10"/>
    <x v="4"/>
    <x v="3"/>
    <n v="0"/>
    <n v="200"/>
    <n v="0"/>
    <n v="0"/>
    <n v="0"/>
    <n v="0"/>
    <n v="0"/>
    <n v="0"/>
    <n v="0"/>
  </r>
  <r>
    <x v="5"/>
    <x v="10"/>
    <x v="4"/>
    <x v="4"/>
    <n v="0"/>
    <n v="200"/>
    <n v="0"/>
    <n v="0"/>
    <n v="0"/>
    <n v="0"/>
    <n v="0"/>
    <n v="0"/>
    <n v="0"/>
  </r>
  <r>
    <x v="5"/>
    <x v="10"/>
    <x v="4"/>
    <x v="5"/>
    <n v="0"/>
    <n v="200"/>
    <n v="0"/>
    <n v="0"/>
    <n v="0"/>
    <n v="0"/>
    <n v="0"/>
    <n v="0"/>
    <n v="0"/>
  </r>
  <r>
    <x v="5"/>
    <x v="10"/>
    <x v="4"/>
    <x v="6"/>
    <n v="41.71"/>
    <n v="200"/>
    <n v="0"/>
    <n v="0.20277999999999999"/>
    <n v="1.7000000000000001E-4"/>
    <n v="3.5599999999999998E-3"/>
    <n v="5.4859999999999999E-2"/>
    <n v="1.4180200000000001"/>
    <n v="0"/>
  </r>
  <r>
    <x v="5"/>
    <x v="10"/>
    <x v="4"/>
    <x v="7"/>
    <n v="0"/>
    <n v="200"/>
    <n v="0"/>
    <n v="0"/>
    <n v="0"/>
    <n v="0"/>
    <n v="0"/>
    <n v="0"/>
    <n v="0"/>
  </r>
  <r>
    <x v="5"/>
    <x v="10"/>
    <x v="4"/>
    <x v="8"/>
    <n v="0"/>
    <n v="200"/>
    <n v="0"/>
    <n v="0"/>
    <n v="0"/>
    <n v="0"/>
    <n v="0"/>
    <n v="0"/>
    <n v="0"/>
  </r>
  <r>
    <x v="5"/>
    <x v="10"/>
    <x v="4"/>
    <x v="9"/>
    <n v="0"/>
    <n v="200"/>
    <n v="0"/>
    <n v="0"/>
    <n v="0"/>
    <n v="0"/>
    <n v="0"/>
    <n v="0"/>
    <n v="0"/>
  </r>
  <r>
    <x v="5"/>
    <x v="10"/>
    <x v="4"/>
    <x v="10"/>
    <n v="155.63999999999999"/>
    <n v="200"/>
    <n v="0"/>
    <n v="0.75673999999999997"/>
    <n v="0.26956999999999998"/>
    <n v="1.917E-2"/>
    <n v="0.15989"/>
    <n v="5.2918799999999999"/>
    <n v="0"/>
  </r>
  <r>
    <x v="5"/>
    <x v="10"/>
    <x v="5"/>
    <x v="0"/>
    <n v="0"/>
    <n v="200"/>
    <n v="0"/>
    <n v="0"/>
    <n v="0"/>
    <n v="0"/>
    <n v="0"/>
    <n v="0"/>
    <n v="0"/>
  </r>
  <r>
    <x v="5"/>
    <x v="10"/>
    <x v="5"/>
    <x v="1"/>
    <n v="0"/>
    <n v="200"/>
    <n v="0"/>
    <n v="0"/>
    <n v="0"/>
    <n v="0"/>
    <n v="0"/>
    <n v="0"/>
    <n v="0"/>
  </r>
  <r>
    <x v="5"/>
    <x v="10"/>
    <x v="5"/>
    <x v="2"/>
    <n v="0"/>
    <n v="200"/>
    <n v="0"/>
    <n v="0"/>
    <n v="0"/>
    <n v="0"/>
    <n v="0"/>
    <n v="0"/>
    <n v="0"/>
  </r>
  <r>
    <x v="5"/>
    <x v="10"/>
    <x v="5"/>
    <x v="3"/>
    <n v="0"/>
    <n v="200"/>
    <n v="0"/>
    <n v="0"/>
    <n v="0"/>
    <n v="0"/>
    <n v="0"/>
    <n v="0"/>
    <n v="0"/>
  </r>
  <r>
    <x v="5"/>
    <x v="10"/>
    <x v="5"/>
    <x v="4"/>
    <n v="0"/>
    <n v="200"/>
    <n v="0"/>
    <n v="0"/>
    <n v="0"/>
    <n v="0"/>
    <n v="0"/>
    <n v="0"/>
    <n v="0"/>
  </r>
  <r>
    <x v="5"/>
    <x v="10"/>
    <x v="5"/>
    <x v="5"/>
    <n v="0"/>
    <n v="200"/>
    <n v="0"/>
    <n v="0"/>
    <n v="0"/>
    <n v="0"/>
    <n v="0"/>
    <n v="0"/>
    <n v="0"/>
  </r>
  <r>
    <x v="5"/>
    <x v="10"/>
    <x v="5"/>
    <x v="6"/>
    <n v="0"/>
    <n v="200"/>
    <n v="0"/>
    <n v="0"/>
    <n v="0"/>
    <n v="0"/>
    <n v="0"/>
    <n v="0"/>
    <n v="0"/>
  </r>
  <r>
    <x v="5"/>
    <x v="10"/>
    <x v="5"/>
    <x v="7"/>
    <n v="0"/>
    <n v="200"/>
    <n v="0"/>
    <n v="0"/>
    <n v="0"/>
    <n v="0"/>
    <n v="0"/>
    <n v="0"/>
    <n v="0"/>
  </r>
  <r>
    <x v="5"/>
    <x v="10"/>
    <x v="5"/>
    <x v="8"/>
    <n v="0"/>
    <n v="200"/>
    <n v="0"/>
    <n v="0"/>
    <n v="0"/>
    <n v="0"/>
    <n v="0"/>
    <n v="0"/>
    <n v="0"/>
  </r>
  <r>
    <x v="5"/>
    <x v="10"/>
    <x v="5"/>
    <x v="9"/>
    <n v="0"/>
    <n v="200"/>
    <n v="0"/>
    <n v="0"/>
    <n v="0"/>
    <n v="0"/>
    <n v="0"/>
    <n v="0"/>
    <n v="0"/>
  </r>
  <r>
    <x v="5"/>
    <x v="10"/>
    <x v="5"/>
    <x v="10"/>
    <n v="0"/>
    <n v="200"/>
    <n v="0"/>
    <n v="0"/>
    <n v="0"/>
    <n v="0"/>
    <n v="0"/>
    <n v="0"/>
    <n v="0"/>
  </r>
  <r>
    <x v="5"/>
    <x v="10"/>
    <x v="6"/>
    <x v="0"/>
    <n v="0"/>
    <n v="200"/>
    <n v="0"/>
    <n v="0"/>
    <n v="0"/>
    <n v="0"/>
    <n v="0"/>
    <n v="0"/>
    <n v="0"/>
  </r>
  <r>
    <x v="5"/>
    <x v="10"/>
    <x v="6"/>
    <x v="1"/>
    <n v="0"/>
    <n v="200"/>
    <n v="0"/>
    <n v="0"/>
    <n v="0"/>
    <n v="0"/>
    <n v="0"/>
    <n v="0"/>
    <n v="0"/>
  </r>
  <r>
    <x v="5"/>
    <x v="10"/>
    <x v="6"/>
    <x v="2"/>
    <n v="0"/>
    <n v="200"/>
    <n v="0"/>
    <n v="0"/>
    <n v="0"/>
    <n v="0"/>
    <n v="0"/>
    <n v="0"/>
    <n v="0"/>
  </r>
  <r>
    <x v="5"/>
    <x v="10"/>
    <x v="6"/>
    <x v="3"/>
    <n v="0"/>
    <n v="200"/>
    <n v="0"/>
    <n v="0"/>
    <n v="0"/>
    <n v="0"/>
    <n v="0"/>
    <n v="0"/>
    <n v="0"/>
  </r>
  <r>
    <x v="5"/>
    <x v="10"/>
    <x v="6"/>
    <x v="4"/>
    <n v="0"/>
    <n v="200"/>
    <n v="0"/>
    <n v="0"/>
    <n v="0"/>
    <n v="0"/>
    <n v="0"/>
    <n v="0"/>
    <n v="0"/>
  </r>
  <r>
    <x v="5"/>
    <x v="10"/>
    <x v="6"/>
    <x v="5"/>
    <n v="0"/>
    <n v="200"/>
    <n v="0"/>
    <n v="0"/>
    <n v="0"/>
    <n v="0"/>
    <n v="0"/>
    <n v="0"/>
    <n v="0"/>
  </r>
  <r>
    <x v="5"/>
    <x v="10"/>
    <x v="6"/>
    <x v="6"/>
    <n v="0"/>
    <n v="200"/>
    <n v="0"/>
    <n v="0"/>
    <n v="0"/>
    <n v="0"/>
    <n v="0"/>
    <n v="0"/>
    <n v="0"/>
  </r>
  <r>
    <x v="5"/>
    <x v="10"/>
    <x v="6"/>
    <x v="7"/>
    <n v="0"/>
    <n v="200"/>
    <n v="0"/>
    <n v="0"/>
    <n v="0"/>
    <n v="0"/>
    <n v="0"/>
    <n v="0"/>
    <n v="0"/>
  </r>
  <r>
    <x v="5"/>
    <x v="10"/>
    <x v="6"/>
    <x v="8"/>
    <n v="0"/>
    <n v="200"/>
    <n v="0"/>
    <n v="0"/>
    <n v="0"/>
    <n v="0"/>
    <n v="0"/>
    <n v="0"/>
    <n v="0"/>
  </r>
  <r>
    <x v="5"/>
    <x v="10"/>
    <x v="6"/>
    <x v="9"/>
    <n v="0"/>
    <n v="200"/>
    <n v="0"/>
    <n v="0"/>
    <n v="0"/>
    <n v="0"/>
    <n v="0"/>
    <n v="0"/>
    <n v="0"/>
  </r>
  <r>
    <x v="5"/>
    <x v="10"/>
    <x v="6"/>
    <x v="10"/>
    <n v="26.36"/>
    <n v="200"/>
    <n v="0"/>
    <n v="0.12819"/>
    <n v="6.5350000000000005E-2"/>
    <n v="1.4E-3"/>
    <n v="8.2699999999999996E-3"/>
    <n v="0.89642999999999995"/>
    <n v="0"/>
  </r>
  <r>
    <x v="5"/>
    <x v="10"/>
    <x v="7"/>
    <x v="0"/>
    <n v="0"/>
    <n v="200"/>
    <n v="0"/>
    <n v="0"/>
    <n v="0"/>
    <n v="0"/>
    <n v="0"/>
    <n v="0"/>
    <n v="0"/>
  </r>
  <r>
    <x v="5"/>
    <x v="10"/>
    <x v="7"/>
    <x v="1"/>
    <n v="0"/>
    <n v="200"/>
    <n v="0"/>
    <n v="0"/>
    <n v="0"/>
    <n v="0"/>
    <n v="0"/>
    <n v="0"/>
    <n v="0"/>
  </r>
  <r>
    <x v="5"/>
    <x v="10"/>
    <x v="7"/>
    <x v="2"/>
    <n v="0"/>
    <n v="200"/>
    <n v="0"/>
    <n v="0"/>
    <n v="0"/>
    <n v="0"/>
    <n v="0"/>
    <n v="0"/>
    <n v="0"/>
  </r>
  <r>
    <x v="5"/>
    <x v="10"/>
    <x v="7"/>
    <x v="3"/>
    <n v="0"/>
    <n v="200"/>
    <n v="0"/>
    <n v="0"/>
    <n v="0"/>
    <n v="0"/>
    <n v="0"/>
    <n v="0"/>
    <n v="0"/>
  </r>
  <r>
    <x v="5"/>
    <x v="10"/>
    <x v="7"/>
    <x v="4"/>
    <n v="0"/>
    <n v="200"/>
    <n v="0"/>
    <n v="0"/>
    <n v="0"/>
    <n v="0"/>
    <n v="0"/>
    <n v="0"/>
    <n v="0"/>
  </r>
  <r>
    <x v="5"/>
    <x v="10"/>
    <x v="7"/>
    <x v="5"/>
    <n v="0"/>
    <n v="200"/>
    <n v="0"/>
    <n v="0"/>
    <n v="0"/>
    <n v="0"/>
    <n v="0"/>
    <n v="0"/>
    <n v="0"/>
  </r>
  <r>
    <x v="5"/>
    <x v="10"/>
    <x v="7"/>
    <x v="6"/>
    <n v="10.24"/>
    <n v="200"/>
    <n v="0"/>
    <n v="4.9770000000000002E-2"/>
    <n v="0"/>
    <n v="8.7200000000000003E-3"/>
    <n v="6.8669999999999995E-2"/>
    <n v="0.34804000000000002"/>
    <n v="0"/>
  </r>
  <r>
    <x v="5"/>
    <x v="10"/>
    <x v="7"/>
    <x v="7"/>
    <n v="0"/>
    <n v="200"/>
    <n v="0"/>
    <n v="0"/>
    <n v="0"/>
    <n v="0"/>
    <n v="0"/>
    <n v="0"/>
    <n v="0"/>
  </r>
  <r>
    <x v="5"/>
    <x v="10"/>
    <x v="7"/>
    <x v="8"/>
    <n v="0"/>
    <n v="200"/>
    <n v="0"/>
    <n v="0"/>
    <n v="0"/>
    <n v="0"/>
    <n v="0"/>
    <n v="0"/>
    <n v="0"/>
  </r>
  <r>
    <x v="5"/>
    <x v="10"/>
    <x v="7"/>
    <x v="9"/>
    <n v="0"/>
    <n v="200"/>
    <n v="0"/>
    <n v="0"/>
    <n v="0"/>
    <n v="0"/>
    <n v="0"/>
    <n v="0"/>
    <n v="0"/>
  </r>
  <r>
    <x v="5"/>
    <x v="10"/>
    <x v="7"/>
    <x v="10"/>
    <n v="6.04"/>
    <n v="200"/>
    <n v="0"/>
    <n v="2.9350000000000001E-2"/>
    <n v="2.1839999999999998E-2"/>
    <n v="9.0000000000000006E-5"/>
    <n v="1.1509999999999999E-2"/>
    <n v="0.20526"/>
    <n v="0"/>
  </r>
  <r>
    <x v="5"/>
    <x v="10"/>
    <x v="8"/>
    <x v="0"/>
    <n v="0"/>
    <n v="200"/>
    <n v="0"/>
    <n v="0"/>
    <n v="0"/>
    <n v="0"/>
    <n v="0"/>
    <n v="0"/>
    <n v="0"/>
  </r>
  <r>
    <x v="5"/>
    <x v="10"/>
    <x v="8"/>
    <x v="1"/>
    <n v="14.51"/>
    <n v="200"/>
    <n v="0"/>
    <n v="7.0540000000000005E-2"/>
    <n v="5.2510000000000001E-2"/>
    <n v="2.5799999999999998E-3"/>
    <n v="9.1599999999999997E-3"/>
    <n v="0.49329000000000001"/>
    <n v="0"/>
  </r>
  <r>
    <x v="5"/>
    <x v="10"/>
    <x v="8"/>
    <x v="2"/>
    <n v="0"/>
    <n v="200"/>
    <n v="0"/>
    <n v="0"/>
    <n v="0"/>
    <n v="0"/>
    <n v="0"/>
    <n v="0"/>
    <n v="0"/>
  </r>
  <r>
    <x v="5"/>
    <x v="10"/>
    <x v="8"/>
    <x v="3"/>
    <n v="0"/>
    <n v="200"/>
    <n v="0"/>
    <n v="0"/>
    <n v="0"/>
    <n v="0"/>
    <n v="0"/>
    <n v="0"/>
    <n v="0"/>
  </r>
  <r>
    <x v="5"/>
    <x v="10"/>
    <x v="8"/>
    <x v="4"/>
    <n v="0"/>
    <n v="200"/>
    <n v="0"/>
    <n v="0"/>
    <n v="0"/>
    <n v="0"/>
    <n v="0"/>
    <n v="0"/>
    <n v="0"/>
  </r>
  <r>
    <x v="5"/>
    <x v="10"/>
    <x v="8"/>
    <x v="5"/>
    <n v="0"/>
    <n v="200"/>
    <n v="0"/>
    <n v="0"/>
    <n v="0"/>
    <n v="0"/>
    <n v="0"/>
    <n v="0"/>
    <n v="0"/>
  </r>
  <r>
    <x v="5"/>
    <x v="10"/>
    <x v="8"/>
    <x v="6"/>
    <n v="35.18"/>
    <n v="200"/>
    <n v="0"/>
    <n v="0.17105000000000001"/>
    <n v="0"/>
    <n v="5.323E-2"/>
    <n v="0.13413"/>
    <n v="1.19615"/>
    <n v="0"/>
  </r>
  <r>
    <x v="5"/>
    <x v="10"/>
    <x v="8"/>
    <x v="7"/>
    <n v="0"/>
    <n v="200"/>
    <n v="0"/>
    <n v="0"/>
    <n v="0"/>
    <n v="0"/>
    <n v="0"/>
    <n v="0"/>
    <n v="0"/>
  </r>
  <r>
    <x v="5"/>
    <x v="10"/>
    <x v="8"/>
    <x v="8"/>
    <n v="0"/>
    <n v="200"/>
    <n v="0"/>
    <n v="0"/>
    <n v="0"/>
    <n v="0"/>
    <n v="0"/>
    <n v="0"/>
    <n v="0"/>
  </r>
  <r>
    <x v="5"/>
    <x v="10"/>
    <x v="8"/>
    <x v="9"/>
    <n v="0"/>
    <n v="200"/>
    <n v="0"/>
    <n v="0"/>
    <n v="0"/>
    <n v="0"/>
    <n v="0"/>
    <n v="0"/>
    <n v="0"/>
  </r>
  <r>
    <x v="5"/>
    <x v="10"/>
    <x v="8"/>
    <x v="10"/>
    <n v="927.1"/>
    <n v="200"/>
    <n v="0"/>
    <n v="4.5076599999999996"/>
    <n v="2.30464"/>
    <n v="0.11852"/>
    <n v="0.61121000000000003"/>
    <n v="31.522099999999998"/>
    <n v="0"/>
  </r>
  <r>
    <x v="5"/>
    <x v="11"/>
    <x v="0"/>
    <x v="0"/>
    <n v="0"/>
    <n v="200"/>
    <n v="0"/>
    <n v="0"/>
    <n v="0"/>
    <n v="0"/>
    <n v="0"/>
    <n v="0"/>
    <n v="0"/>
  </r>
  <r>
    <x v="5"/>
    <x v="11"/>
    <x v="0"/>
    <x v="1"/>
    <n v="24.86"/>
    <n v="200"/>
    <n v="0"/>
    <n v="0.12088"/>
    <n v="4.2959999999999998E-2"/>
    <n v="1.5219999999999999E-2"/>
    <n v="2.5139999999999999E-2"/>
    <n v="0.84531000000000001"/>
    <n v="0"/>
  </r>
  <r>
    <x v="5"/>
    <x v="11"/>
    <x v="0"/>
    <x v="2"/>
    <n v="0"/>
    <n v="200"/>
    <n v="0"/>
    <n v="0"/>
    <n v="0"/>
    <n v="0"/>
    <n v="0"/>
    <n v="0"/>
    <n v="0"/>
  </r>
  <r>
    <x v="5"/>
    <x v="11"/>
    <x v="0"/>
    <x v="3"/>
    <n v="0"/>
    <n v="200"/>
    <n v="0"/>
    <n v="0"/>
    <n v="0"/>
    <n v="0"/>
    <n v="0"/>
    <n v="0"/>
    <n v="0"/>
  </r>
  <r>
    <x v="5"/>
    <x v="11"/>
    <x v="0"/>
    <x v="4"/>
    <n v="0"/>
    <n v="200"/>
    <n v="0"/>
    <n v="0"/>
    <n v="0"/>
    <n v="0"/>
    <n v="0"/>
    <n v="0"/>
    <n v="0"/>
  </r>
  <r>
    <x v="5"/>
    <x v="11"/>
    <x v="0"/>
    <x v="5"/>
    <n v="0"/>
    <n v="200"/>
    <n v="0"/>
    <n v="0"/>
    <n v="0"/>
    <n v="0"/>
    <n v="0"/>
    <n v="0"/>
    <n v="0"/>
  </r>
  <r>
    <x v="5"/>
    <x v="11"/>
    <x v="0"/>
    <x v="6"/>
    <n v="0"/>
    <n v="200"/>
    <n v="0"/>
    <n v="0"/>
    <n v="0"/>
    <n v="0"/>
    <n v="0"/>
    <n v="0"/>
    <n v="0"/>
  </r>
  <r>
    <x v="5"/>
    <x v="11"/>
    <x v="0"/>
    <x v="7"/>
    <n v="0"/>
    <n v="200"/>
    <n v="0"/>
    <n v="0"/>
    <n v="0"/>
    <n v="0"/>
    <n v="0"/>
    <n v="0"/>
    <n v="0"/>
  </r>
  <r>
    <x v="5"/>
    <x v="11"/>
    <x v="0"/>
    <x v="8"/>
    <n v="0"/>
    <n v="200"/>
    <n v="0"/>
    <n v="0"/>
    <n v="0"/>
    <n v="0"/>
    <n v="0"/>
    <n v="0"/>
    <n v="0"/>
  </r>
  <r>
    <x v="5"/>
    <x v="11"/>
    <x v="0"/>
    <x v="9"/>
    <n v="0"/>
    <n v="200"/>
    <n v="0"/>
    <n v="0"/>
    <n v="0"/>
    <n v="0"/>
    <n v="0"/>
    <n v="0"/>
    <n v="0"/>
  </r>
  <r>
    <x v="5"/>
    <x v="11"/>
    <x v="0"/>
    <x v="10"/>
    <n v="128.04"/>
    <n v="200"/>
    <n v="0"/>
    <n v="0.62256"/>
    <n v="0.36060999999999999"/>
    <n v="8.5599999999999999E-3"/>
    <n v="0.18226000000000001"/>
    <n v="4.3535599999999999"/>
    <n v="0"/>
  </r>
  <r>
    <x v="5"/>
    <x v="11"/>
    <x v="1"/>
    <x v="0"/>
    <n v="0"/>
    <n v="200"/>
    <n v="0"/>
    <n v="0"/>
    <n v="0"/>
    <n v="0"/>
    <n v="0"/>
    <n v="0"/>
    <n v="0"/>
  </r>
  <r>
    <x v="5"/>
    <x v="11"/>
    <x v="1"/>
    <x v="1"/>
    <n v="0"/>
    <n v="200"/>
    <n v="0"/>
    <n v="0"/>
    <n v="0"/>
    <n v="0"/>
    <n v="0"/>
    <n v="0"/>
    <n v="0"/>
  </r>
  <r>
    <x v="5"/>
    <x v="11"/>
    <x v="1"/>
    <x v="2"/>
    <n v="0"/>
    <n v="200"/>
    <n v="0"/>
    <n v="0"/>
    <n v="0"/>
    <n v="0"/>
    <n v="0"/>
    <n v="0"/>
    <n v="0"/>
  </r>
  <r>
    <x v="5"/>
    <x v="11"/>
    <x v="1"/>
    <x v="3"/>
    <n v="0"/>
    <n v="200"/>
    <n v="0"/>
    <n v="0"/>
    <n v="0"/>
    <n v="0"/>
    <n v="0"/>
    <n v="0"/>
    <n v="0"/>
  </r>
  <r>
    <x v="5"/>
    <x v="11"/>
    <x v="1"/>
    <x v="4"/>
    <n v="0"/>
    <n v="200"/>
    <n v="0"/>
    <n v="0"/>
    <n v="0"/>
    <n v="0"/>
    <n v="0"/>
    <n v="0"/>
    <n v="0"/>
  </r>
  <r>
    <x v="5"/>
    <x v="11"/>
    <x v="1"/>
    <x v="5"/>
    <n v="0"/>
    <n v="200"/>
    <n v="0"/>
    <n v="0"/>
    <n v="0"/>
    <n v="0"/>
    <n v="0"/>
    <n v="0"/>
    <n v="0"/>
  </r>
  <r>
    <x v="5"/>
    <x v="11"/>
    <x v="1"/>
    <x v="6"/>
    <n v="0"/>
    <n v="200"/>
    <n v="0"/>
    <n v="0"/>
    <n v="0"/>
    <n v="0"/>
    <n v="0"/>
    <n v="0"/>
    <n v="0"/>
  </r>
  <r>
    <x v="5"/>
    <x v="11"/>
    <x v="1"/>
    <x v="7"/>
    <n v="0"/>
    <n v="200"/>
    <n v="0"/>
    <n v="0"/>
    <n v="0"/>
    <n v="0"/>
    <n v="0"/>
    <n v="0"/>
    <n v="0"/>
  </r>
  <r>
    <x v="5"/>
    <x v="11"/>
    <x v="1"/>
    <x v="8"/>
    <n v="0"/>
    <n v="200"/>
    <n v="0"/>
    <n v="0"/>
    <n v="0"/>
    <n v="0"/>
    <n v="0"/>
    <n v="0"/>
    <n v="0"/>
  </r>
  <r>
    <x v="5"/>
    <x v="11"/>
    <x v="1"/>
    <x v="9"/>
    <n v="0"/>
    <n v="200"/>
    <n v="0"/>
    <n v="0"/>
    <n v="0"/>
    <n v="0"/>
    <n v="0"/>
    <n v="0"/>
    <n v="0"/>
  </r>
  <r>
    <x v="5"/>
    <x v="11"/>
    <x v="1"/>
    <x v="10"/>
    <n v="692.79"/>
    <n v="200"/>
    <n v="0"/>
    <n v="3.3684099999999999"/>
    <n v="1.3568199999999999"/>
    <n v="0.17935000000000001"/>
    <n v="1.4500599999999999"/>
    <n v="23.555330000000001"/>
    <n v="0"/>
  </r>
  <r>
    <x v="5"/>
    <x v="11"/>
    <x v="2"/>
    <x v="0"/>
    <n v="0"/>
    <n v="200"/>
    <n v="0"/>
    <n v="0"/>
    <n v="0"/>
    <n v="0"/>
    <n v="0"/>
    <n v="0"/>
    <n v="0"/>
  </r>
  <r>
    <x v="5"/>
    <x v="11"/>
    <x v="2"/>
    <x v="1"/>
    <n v="0"/>
    <n v="200"/>
    <n v="0"/>
    <n v="0"/>
    <n v="0"/>
    <n v="0"/>
    <n v="0"/>
    <n v="0"/>
    <n v="0"/>
  </r>
  <r>
    <x v="5"/>
    <x v="11"/>
    <x v="2"/>
    <x v="2"/>
    <n v="0"/>
    <n v="200"/>
    <n v="0"/>
    <n v="0"/>
    <n v="0"/>
    <n v="0"/>
    <n v="0"/>
    <n v="0"/>
    <n v="0"/>
  </r>
  <r>
    <x v="5"/>
    <x v="11"/>
    <x v="2"/>
    <x v="3"/>
    <n v="0"/>
    <n v="200"/>
    <n v="0"/>
    <n v="0"/>
    <n v="0"/>
    <n v="0"/>
    <n v="0"/>
    <n v="0"/>
    <n v="0"/>
  </r>
  <r>
    <x v="5"/>
    <x v="11"/>
    <x v="2"/>
    <x v="4"/>
    <n v="0"/>
    <n v="200"/>
    <n v="0"/>
    <n v="0"/>
    <n v="0"/>
    <n v="0"/>
    <n v="0"/>
    <n v="0"/>
    <n v="0"/>
  </r>
  <r>
    <x v="5"/>
    <x v="11"/>
    <x v="2"/>
    <x v="5"/>
    <n v="0"/>
    <n v="200"/>
    <n v="0"/>
    <n v="0"/>
    <n v="0"/>
    <n v="0"/>
    <n v="0"/>
    <n v="0"/>
    <n v="0"/>
  </r>
  <r>
    <x v="5"/>
    <x v="11"/>
    <x v="2"/>
    <x v="6"/>
    <n v="0"/>
    <n v="200"/>
    <n v="0"/>
    <n v="0"/>
    <n v="0"/>
    <n v="0"/>
    <n v="0"/>
    <n v="0"/>
    <n v="0"/>
  </r>
  <r>
    <x v="5"/>
    <x v="11"/>
    <x v="2"/>
    <x v="7"/>
    <n v="0"/>
    <n v="200"/>
    <n v="0"/>
    <n v="0"/>
    <n v="0"/>
    <n v="0"/>
    <n v="0"/>
    <n v="0"/>
    <n v="0"/>
  </r>
  <r>
    <x v="5"/>
    <x v="11"/>
    <x v="2"/>
    <x v="8"/>
    <n v="0"/>
    <n v="200"/>
    <n v="0"/>
    <n v="0"/>
    <n v="0"/>
    <n v="0"/>
    <n v="0"/>
    <n v="0"/>
    <n v="0"/>
  </r>
  <r>
    <x v="5"/>
    <x v="11"/>
    <x v="2"/>
    <x v="9"/>
    <n v="0"/>
    <n v="200"/>
    <n v="0"/>
    <n v="0"/>
    <n v="0"/>
    <n v="0"/>
    <n v="0"/>
    <n v="0"/>
    <n v="0"/>
  </r>
  <r>
    <x v="5"/>
    <x v="11"/>
    <x v="2"/>
    <x v="10"/>
    <n v="333.92"/>
    <n v="200"/>
    <n v="0"/>
    <n v="1.62354"/>
    <n v="0.78347"/>
    <n v="7.5889999999999999E-2"/>
    <n v="0.64266999999999996"/>
    <n v="11.353429999999999"/>
    <n v="0"/>
  </r>
  <r>
    <x v="5"/>
    <x v="11"/>
    <x v="3"/>
    <x v="0"/>
    <n v="0"/>
    <n v="200"/>
    <n v="0"/>
    <n v="0"/>
    <n v="0"/>
    <n v="0"/>
    <n v="0"/>
    <n v="0"/>
    <n v="0"/>
  </r>
  <r>
    <x v="5"/>
    <x v="11"/>
    <x v="3"/>
    <x v="1"/>
    <n v="8.94"/>
    <n v="200"/>
    <n v="0"/>
    <n v="4.3490000000000001E-2"/>
    <n v="1.3899999999999999E-2"/>
    <n v="3.0100000000000001E-3"/>
    <n v="2.741E-2"/>
    <n v="0.30412"/>
    <n v="0"/>
  </r>
  <r>
    <x v="5"/>
    <x v="11"/>
    <x v="3"/>
    <x v="2"/>
    <n v="0"/>
    <n v="200"/>
    <n v="0"/>
    <n v="0"/>
    <n v="0"/>
    <n v="0"/>
    <n v="0"/>
    <n v="0"/>
    <n v="0"/>
  </r>
  <r>
    <x v="5"/>
    <x v="11"/>
    <x v="3"/>
    <x v="3"/>
    <n v="0"/>
    <n v="200"/>
    <n v="0"/>
    <n v="0"/>
    <n v="0"/>
    <n v="0"/>
    <n v="0"/>
    <n v="0"/>
    <n v="0"/>
  </r>
  <r>
    <x v="5"/>
    <x v="11"/>
    <x v="3"/>
    <x v="4"/>
    <n v="0"/>
    <n v="200"/>
    <n v="0"/>
    <n v="0"/>
    <n v="0"/>
    <n v="0"/>
    <n v="0"/>
    <n v="0"/>
    <n v="0"/>
  </r>
  <r>
    <x v="5"/>
    <x v="11"/>
    <x v="3"/>
    <x v="5"/>
    <n v="0"/>
    <n v="200"/>
    <n v="0"/>
    <n v="0"/>
    <n v="0"/>
    <n v="0"/>
    <n v="0"/>
    <n v="0"/>
    <n v="0"/>
  </r>
  <r>
    <x v="5"/>
    <x v="11"/>
    <x v="3"/>
    <x v="6"/>
    <n v="0"/>
    <n v="200"/>
    <n v="0"/>
    <n v="0"/>
    <n v="0"/>
    <n v="0"/>
    <n v="0"/>
    <n v="0"/>
    <n v="0"/>
  </r>
  <r>
    <x v="5"/>
    <x v="11"/>
    <x v="3"/>
    <x v="7"/>
    <n v="0"/>
    <n v="200"/>
    <n v="0"/>
    <n v="0"/>
    <n v="0"/>
    <n v="0"/>
    <n v="0"/>
    <n v="0"/>
    <n v="0"/>
  </r>
  <r>
    <x v="5"/>
    <x v="11"/>
    <x v="3"/>
    <x v="8"/>
    <n v="0"/>
    <n v="200"/>
    <n v="0"/>
    <n v="0"/>
    <n v="0"/>
    <n v="0"/>
    <n v="0"/>
    <n v="0"/>
    <n v="0"/>
  </r>
  <r>
    <x v="5"/>
    <x v="11"/>
    <x v="3"/>
    <x v="9"/>
    <n v="0"/>
    <n v="200"/>
    <n v="0"/>
    <n v="0"/>
    <n v="0"/>
    <n v="0"/>
    <n v="0"/>
    <n v="0"/>
    <n v="0"/>
  </r>
  <r>
    <x v="5"/>
    <x v="11"/>
    <x v="3"/>
    <x v="10"/>
    <n v="51.95"/>
    <n v="200"/>
    <n v="0"/>
    <n v="0.25256000000000001"/>
    <n v="0.19244"/>
    <n v="8.2299999999999995E-3"/>
    <n v="2.767E-2"/>
    <n v="1.76617"/>
    <n v="0"/>
  </r>
  <r>
    <x v="5"/>
    <x v="11"/>
    <x v="4"/>
    <x v="0"/>
    <n v="185.95"/>
    <n v="200"/>
    <n v="0"/>
    <n v="0.90408999999999995"/>
    <n v="0.43925999999999998"/>
    <n v="3.9309999999999998E-2"/>
    <n v="0.37784000000000001"/>
    <n v="6.3223399999999996"/>
    <n v="0"/>
  </r>
  <r>
    <x v="5"/>
    <x v="11"/>
    <x v="4"/>
    <x v="1"/>
    <n v="4.99"/>
    <n v="200"/>
    <n v="0"/>
    <n v="2.4279999999999999E-2"/>
    <n v="7.3699999999999998E-3"/>
    <n v="2.7499999999999998E-3"/>
    <n v="2.8900000000000002E-3"/>
    <n v="0.16980999999999999"/>
    <n v="0"/>
  </r>
  <r>
    <x v="5"/>
    <x v="11"/>
    <x v="4"/>
    <x v="2"/>
    <n v="0"/>
    <n v="200"/>
    <n v="0"/>
    <n v="0"/>
    <n v="0"/>
    <n v="0"/>
    <n v="0"/>
    <n v="0"/>
    <n v="0"/>
  </r>
  <r>
    <x v="5"/>
    <x v="11"/>
    <x v="4"/>
    <x v="3"/>
    <n v="0"/>
    <n v="200"/>
    <n v="0"/>
    <n v="0"/>
    <n v="0"/>
    <n v="0"/>
    <n v="0"/>
    <n v="0"/>
    <n v="0"/>
  </r>
  <r>
    <x v="5"/>
    <x v="11"/>
    <x v="4"/>
    <x v="4"/>
    <n v="0"/>
    <n v="200"/>
    <n v="0"/>
    <n v="0"/>
    <n v="0"/>
    <n v="0"/>
    <n v="0"/>
    <n v="0"/>
    <n v="0"/>
  </r>
  <r>
    <x v="5"/>
    <x v="11"/>
    <x v="4"/>
    <x v="5"/>
    <n v="0"/>
    <n v="200"/>
    <n v="0"/>
    <n v="0"/>
    <n v="0"/>
    <n v="0"/>
    <n v="0"/>
    <n v="0"/>
    <n v="0"/>
  </r>
  <r>
    <x v="5"/>
    <x v="11"/>
    <x v="4"/>
    <x v="6"/>
    <n v="41.71"/>
    <n v="200"/>
    <n v="0"/>
    <n v="0.20277999999999999"/>
    <n v="1.7000000000000001E-4"/>
    <n v="3.5599999999999998E-3"/>
    <n v="5.4859999999999999E-2"/>
    <n v="1.4180200000000001"/>
    <n v="0"/>
  </r>
  <r>
    <x v="5"/>
    <x v="11"/>
    <x v="4"/>
    <x v="7"/>
    <n v="0"/>
    <n v="200"/>
    <n v="0"/>
    <n v="0"/>
    <n v="0"/>
    <n v="0"/>
    <n v="0"/>
    <n v="0"/>
    <n v="0"/>
  </r>
  <r>
    <x v="5"/>
    <x v="11"/>
    <x v="4"/>
    <x v="8"/>
    <n v="0"/>
    <n v="200"/>
    <n v="0"/>
    <n v="0"/>
    <n v="0"/>
    <n v="0"/>
    <n v="0"/>
    <n v="0"/>
    <n v="0"/>
  </r>
  <r>
    <x v="5"/>
    <x v="11"/>
    <x v="4"/>
    <x v="9"/>
    <n v="0"/>
    <n v="200"/>
    <n v="0"/>
    <n v="0"/>
    <n v="0"/>
    <n v="0"/>
    <n v="0"/>
    <n v="0"/>
    <n v="0"/>
  </r>
  <r>
    <x v="5"/>
    <x v="11"/>
    <x v="4"/>
    <x v="10"/>
    <n v="155.63999999999999"/>
    <n v="200"/>
    <n v="0"/>
    <n v="0.75673999999999997"/>
    <n v="0.26956999999999998"/>
    <n v="1.917E-2"/>
    <n v="0.15989"/>
    <n v="5.2918799999999999"/>
    <n v="0"/>
  </r>
  <r>
    <x v="5"/>
    <x v="11"/>
    <x v="5"/>
    <x v="0"/>
    <n v="0"/>
    <n v="200"/>
    <n v="0"/>
    <n v="0"/>
    <n v="0"/>
    <n v="0"/>
    <n v="0"/>
    <n v="0"/>
    <n v="0"/>
  </r>
  <r>
    <x v="5"/>
    <x v="11"/>
    <x v="5"/>
    <x v="1"/>
    <n v="0"/>
    <n v="200"/>
    <n v="0"/>
    <n v="0"/>
    <n v="0"/>
    <n v="0"/>
    <n v="0"/>
    <n v="0"/>
    <n v="0"/>
  </r>
  <r>
    <x v="5"/>
    <x v="11"/>
    <x v="5"/>
    <x v="2"/>
    <n v="0"/>
    <n v="200"/>
    <n v="0"/>
    <n v="0"/>
    <n v="0"/>
    <n v="0"/>
    <n v="0"/>
    <n v="0"/>
    <n v="0"/>
  </r>
  <r>
    <x v="5"/>
    <x v="11"/>
    <x v="5"/>
    <x v="3"/>
    <n v="0"/>
    <n v="200"/>
    <n v="0"/>
    <n v="0"/>
    <n v="0"/>
    <n v="0"/>
    <n v="0"/>
    <n v="0"/>
    <n v="0"/>
  </r>
  <r>
    <x v="5"/>
    <x v="11"/>
    <x v="5"/>
    <x v="4"/>
    <n v="0"/>
    <n v="200"/>
    <n v="0"/>
    <n v="0"/>
    <n v="0"/>
    <n v="0"/>
    <n v="0"/>
    <n v="0"/>
    <n v="0"/>
  </r>
  <r>
    <x v="5"/>
    <x v="11"/>
    <x v="5"/>
    <x v="5"/>
    <n v="0"/>
    <n v="200"/>
    <n v="0"/>
    <n v="0"/>
    <n v="0"/>
    <n v="0"/>
    <n v="0"/>
    <n v="0"/>
    <n v="0"/>
  </r>
  <r>
    <x v="5"/>
    <x v="11"/>
    <x v="5"/>
    <x v="6"/>
    <n v="0"/>
    <n v="200"/>
    <n v="0"/>
    <n v="0"/>
    <n v="0"/>
    <n v="0"/>
    <n v="0"/>
    <n v="0"/>
    <n v="0"/>
  </r>
  <r>
    <x v="5"/>
    <x v="11"/>
    <x v="5"/>
    <x v="7"/>
    <n v="0"/>
    <n v="200"/>
    <n v="0"/>
    <n v="0"/>
    <n v="0"/>
    <n v="0"/>
    <n v="0"/>
    <n v="0"/>
    <n v="0"/>
  </r>
  <r>
    <x v="5"/>
    <x v="11"/>
    <x v="5"/>
    <x v="8"/>
    <n v="0"/>
    <n v="200"/>
    <n v="0"/>
    <n v="0"/>
    <n v="0"/>
    <n v="0"/>
    <n v="0"/>
    <n v="0"/>
    <n v="0"/>
  </r>
  <r>
    <x v="5"/>
    <x v="11"/>
    <x v="5"/>
    <x v="9"/>
    <n v="0"/>
    <n v="200"/>
    <n v="0"/>
    <n v="0"/>
    <n v="0"/>
    <n v="0"/>
    <n v="0"/>
    <n v="0"/>
    <n v="0"/>
  </r>
  <r>
    <x v="5"/>
    <x v="11"/>
    <x v="5"/>
    <x v="10"/>
    <n v="0"/>
    <n v="200"/>
    <n v="0"/>
    <n v="0"/>
    <n v="0"/>
    <n v="0"/>
    <n v="0"/>
    <n v="0"/>
    <n v="0"/>
  </r>
  <r>
    <x v="5"/>
    <x v="11"/>
    <x v="6"/>
    <x v="0"/>
    <n v="0"/>
    <n v="200"/>
    <n v="0"/>
    <n v="0"/>
    <n v="0"/>
    <n v="0"/>
    <n v="0"/>
    <n v="0"/>
    <n v="0"/>
  </r>
  <r>
    <x v="5"/>
    <x v="11"/>
    <x v="6"/>
    <x v="1"/>
    <n v="0"/>
    <n v="200"/>
    <n v="0"/>
    <n v="0"/>
    <n v="0"/>
    <n v="0"/>
    <n v="0"/>
    <n v="0"/>
    <n v="0"/>
  </r>
  <r>
    <x v="5"/>
    <x v="11"/>
    <x v="6"/>
    <x v="2"/>
    <n v="0"/>
    <n v="200"/>
    <n v="0"/>
    <n v="0"/>
    <n v="0"/>
    <n v="0"/>
    <n v="0"/>
    <n v="0"/>
    <n v="0"/>
  </r>
  <r>
    <x v="5"/>
    <x v="11"/>
    <x v="6"/>
    <x v="3"/>
    <n v="0"/>
    <n v="200"/>
    <n v="0"/>
    <n v="0"/>
    <n v="0"/>
    <n v="0"/>
    <n v="0"/>
    <n v="0"/>
    <n v="0"/>
  </r>
  <r>
    <x v="5"/>
    <x v="11"/>
    <x v="6"/>
    <x v="4"/>
    <n v="0"/>
    <n v="200"/>
    <n v="0"/>
    <n v="0"/>
    <n v="0"/>
    <n v="0"/>
    <n v="0"/>
    <n v="0"/>
    <n v="0"/>
  </r>
  <r>
    <x v="5"/>
    <x v="11"/>
    <x v="6"/>
    <x v="5"/>
    <n v="0"/>
    <n v="200"/>
    <n v="0"/>
    <n v="0"/>
    <n v="0"/>
    <n v="0"/>
    <n v="0"/>
    <n v="0"/>
    <n v="0"/>
  </r>
  <r>
    <x v="5"/>
    <x v="11"/>
    <x v="6"/>
    <x v="6"/>
    <n v="0"/>
    <n v="200"/>
    <n v="0"/>
    <n v="0"/>
    <n v="0"/>
    <n v="0"/>
    <n v="0"/>
    <n v="0"/>
    <n v="0"/>
  </r>
  <r>
    <x v="5"/>
    <x v="11"/>
    <x v="6"/>
    <x v="7"/>
    <n v="0"/>
    <n v="200"/>
    <n v="0"/>
    <n v="0"/>
    <n v="0"/>
    <n v="0"/>
    <n v="0"/>
    <n v="0"/>
    <n v="0"/>
  </r>
  <r>
    <x v="5"/>
    <x v="11"/>
    <x v="6"/>
    <x v="8"/>
    <n v="0"/>
    <n v="200"/>
    <n v="0"/>
    <n v="0"/>
    <n v="0"/>
    <n v="0"/>
    <n v="0"/>
    <n v="0"/>
    <n v="0"/>
  </r>
  <r>
    <x v="5"/>
    <x v="11"/>
    <x v="6"/>
    <x v="9"/>
    <n v="0"/>
    <n v="200"/>
    <n v="0"/>
    <n v="0"/>
    <n v="0"/>
    <n v="0"/>
    <n v="0"/>
    <n v="0"/>
    <n v="0"/>
  </r>
  <r>
    <x v="5"/>
    <x v="11"/>
    <x v="6"/>
    <x v="10"/>
    <n v="26.36"/>
    <n v="200"/>
    <n v="0"/>
    <n v="0.12819"/>
    <n v="6.5350000000000005E-2"/>
    <n v="1.4E-3"/>
    <n v="8.2699999999999996E-3"/>
    <n v="0.89642999999999995"/>
    <n v="0"/>
  </r>
  <r>
    <x v="5"/>
    <x v="11"/>
    <x v="7"/>
    <x v="0"/>
    <n v="0"/>
    <n v="200"/>
    <n v="0"/>
    <n v="0"/>
    <n v="0"/>
    <n v="0"/>
    <n v="0"/>
    <n v="0"/>
    <n v="0"/>
  </r>
  <r>
    <x v="5"/>
    <x v="11"/>
    <x v="7"/>
    <x v="1"/>
    <n v="0"/>
    <n v="200"/>
    <n v="0"/>
    <n v="0"/>
    <n v="0"/>
    <n v="0"/>
    <n v="0"/>
    <n v="0"/>
    <n v="0"/>
  </r>
  <r>
    <x v="5"/>
    <x v="11"/>
    <x v="7"/>
    <x v="2"/>
    <n v="0"/>
    <n v="200"/>
    <n v="0"/>
    <n v="0"/>
    <n v="0"/>
    <n v="0"/>
    <n v="0"/>
    <n v="0"/>
    <n v="0"/>
  </r>
  <r>
    <x v="5"/>
    <x v="11"/>
    <x v="7"/>
    <x v="3"/>
    <n v="0"/>
    <n v="200"/>
    <n v="0"/>
    <n v="0"/>
    <n v="0"/>
    <n v="0"/>
    <n v="0"/>
    <n v="0"/>
    <n v="0"/>
  </r>
  <r>
    <x v="5"/>
    <x v="11"/>
    <x v="7"/>
    <x v="4"/>
    <n v="0"/>
    <n v="200"/>
    <n v="0"/>
    <n v="0"/>
    <n v="0"/>
    <n v="0"/>
    <n v="0"/>
    <n v="0"/>
    <n v="0"/>
  </r>
  <r>
    <x v="5"/>
    <x v="11"/>
    <x v="7"/>
    <x v="5"/>
    <n v="0"/>
    <n v="200"/>
    <n v="0"/>
    <n v="0"/>
    <n v="0"/>
    <n v="0"/>
    <n v="0"/>
    <n v="0"/>
    <n v="0"/>
  </r>
  <r>
    <x v="5"/>
    <x v="11"/>
    <x v="7"/>
    <x v="6"/>
    <n v="10.24"/>
    <n v="200"/>
    <n v="0"/>
    <n v="4.9770000000000002E-2"/>
    <n v="0"/>
    <n v="8.7200000000000003E-3"/>
    <n v="6.8669999999999995E-2"/>
    <n v="0.34804000000000002"/>
    <n v="0"/>
  </r>
  <r>
    <x v="5"/>
    <x v="11"/>
    <x v="7"/>
    <x v="7"/>
    <n v="0"/>
    <n v="200"/>
    <n v="0"/>
    <n v="0"/>
    <n v="0"/>
    <n v="0"/>
    <n v="0"/>
    <n v="0"/>
    <n v="0"/>
  </r>
  <r>
    <x v="5"/>
    <x v="11"/>
    <x v="7"/>
    <x v="8"/>
    <n v="0"/>
    <n v="200"/>
    <n v="0"/>
    <n v="0"/>
    <n v="0"/>
    <n v="0"/>
    <n v="0"/>
    <n v="0"/>
    <n v="0"/>
  </r>
  <r>
    <x v="5"/>
    <x v="11"/>
    <x v="7"/>
    <x v="9"/>
    <n v="0"/>
    <n v="200"/>
    <n v="0"/>
    <n v="0"/>
    <n v="0"/>
    <n v="0"/>
    <n v="0"/>
    <n v="0"/>
    <n v="0"/>
  </r>
  <r>
    <x v="5"/>
    <x v="11"/>
    <x v="7"/>
    <x v="10"/>
    <n v="6.04"/>
    <n v="200"/>
    <n v="0"/>
    <n v="2.9350000000000001E-2"/>
    <n v="2.1839999999999998E-2"/>
    <n v="9.0000000000000006E-5"/>
    <n v="1.1509999999999999E-2"/>
    <n v="0.20526"/>
    <n v="0"/>
  </r>
  <r>
    <x v="5"/>
    <x v="11"/>
    <x v="8"/>
    <x v="0"/>
    <n v="0"/>
    <n v="200"/>
    <n v="0"/>
    <n v="0"/>
    <n v="0"/>
    <n v="0"/>
    <n v="0"/>
    <n v="0"/>
    <n v="0"/>
  </r>
  <r>
    <x v="5"/>
    <x v="11"/>
    <x v="8"/>
    <x v="1"/>
    <n v="14.51"/>
    <n v="200"/>
    <n v="0"/>
    <n v="7.0540000000000005E-2"/>
    <n v="5.2510000000000001E-2"/>
    <n v="2.5799999999999998E-3"/>
    <n v="9.1599999999999997E-3"/>
    <n v="0.49329000000000001"/>
    <n v="0"/>
  </r>
  <r>
    <x v="5"/>
    <x v="11"/>
    <x v="8"/>
    <x v="2"/>
    <n v="0"/>
    <n v="200"/>
    <n v="0"/>
    <n v="0"/>
    <n v="0"/>
    <n v="0"/>
    <n v="0"/>
    <n v="0"/>
    <n v="0"/>
  </r>
  <r>
    <x v="5"/>
    <x v="11"/>
    <x v="8"/>
    <x v="3"/>
    <n v="0"/>
    <n v="200"/>
    <n v="0"/>
    <n v="0"/>
    <n v="0"/>
    <n v="0"/>
    <n v="0"/>
    <n v="0"/>
    <n v="0"/>
  </r>
  <r>
    <x v="5"/>
    <x v="11"/>
    <x v="8"/>
    <x v="4"/>
    <n v="0"/>
    <n v="200"/>
    <n v="0"/>
    <n v="0"/>
    <n v="0"/>
    <n v="0"/>
    <n v="0"/>
    <n v="0"/>
    <n v="0"/>
  </r>
  <r>
    <x v="5"/>
    <x v="11"/>
    <x v="8"/>
    <x v="5"/>
    <n v="0"/>
    <n v="200"/>
    <n v="0"/>
    <n v="0"/>
    <n v="0"/>
    <n v="0"/>
    <n v="0"/>
    <n v="0"/>
    <n v="0"/>
  </r>
  <r>
    <x v="5"/>
    <x v="11"/>
    <x v="8"/>
    <x v="6"/>
    <n v="35.18"/>
    <n v="200"/>
    <n v="0"/>
    <n v="0.17105000000000001"/>
    <n v="0"/>
    <n v="5.323E-2"/>
    <n v="0.13413"/>
    <n v="1.19615"/>
    <n v="0"/>
  </r>
  <r>
    <x v="5"/>
    <x v="11"/>
    <x v="8"/>
    <x v="7"/>
    <n v="0"/>
    <n v="200"/>
    <n v="0"/>
    <n v="0"/>
    <n v="0"/>
    <n v="0"/>
    <n v="0"/>
    <n v="0"/>
    <n v="0"/>
  </r>
  <r>
    <x v="5"/>
    <x v="11"/>
    <x v="8"/>
    <x v="8"/>
    <n v="0"/>
    <n v="200"/>
    <n v="0"/>
    <n v="0"/>
    <n v="0"/>
    <n v="0"/>
    <n v="0"/>
    <n v="0"/>
    <n v="0"/>
  </r>
  <r>
    <x v="5"/>
    <x v="11"/>
    <x v="8"/>
    <x v="9"/>
    <n v="0"/>
    <n v="200"/>
    <n v="0"/>
    <n v="0"/>
    <n v="0"/>
    <n v="0"/>
    <n v="0"/>
    <n v="0"/>
    <n v="0"/>
  </r>
  <r>
    <x v="5"/>
    <x v="11"/>
    <x v="8"/>
    <x v="10"/>
    <n v="927.1"/>
    <n v="200"/>
    <n v="0"/>
    <n v="4.5076599999999996"/>
    <n v="2.30464"/>
    <n v="0.11852"/>
    <n v="0.61121000000000003"/>
    <n v="31.522099999999998"/>
    <n v="0"/>
  </r>
  <r>
    <x v="5"/>
    <x v="12"/>
    <x v="0"/>
    <x v="0"/>
    <n v="0"/>
    <n v="200"/>
    <n v="0"/>
    <n v="0"/>
    <n v="0"/>
    <n v="0"/>
    <n v="0"/>
    <n v="0"/>
    <n v="0"/>
  </r>
  <r>
    <x v="5"/>
    <x v="12"/>
    <x v="0"/>
    <x v="1"/>
    <n v="24.86"/>
    <n v="200"/>
    <n v="0"/>
    <n v="0.12088"/>
    <n v="4.2959999999999998E-2"/>
    <n v="1.5219999999999999E-2"/>
    <n v="2.5139999999999999E-2"/>
    <n v="0.84531000000000001"/>
    <n v="0"/>
  </r>
  <r>
    <x v="5"/>
    <x v="12"/>
    <x v="0"/>
    <x v="2"/>
    <n v="0"/>
    <n v="200"/>
    <n v="0"/>
    <n v="0"/>
    <n v="0"/>
    <n v="0"/>
    <n v="0"/>
    <n v="0"/>
    <n v="0"/>
  </r>
  <r>
    <x v="5"/>
    <x v="12"/>
    <x v="0"/>
    <x v="3"/>
    <n v="0"/>
    <n v="200"/>
    <n v="0"/>
    <n v="0"/>
    <n v="0"/>
    <n v="0"/>
    <n v="0"/>
    <n v="0"/>
    <n v="0"/>
  </r>
  <r>
    <x v="5"/>
    <x v="12"/>
    <x v="0"/>
    <x v="4"/>
    <n v="0"/>
    <n v="200"/>
    <n v="0"/>
    <n v="0"/>
    <n v="0"/>
    <n v="0"/>
    <n v="0"/>
    <n v="0"/>
    <n v="0"/>
  </r>
  <r>
    <x v="5"/>
    <x v="12"/>
    <x v="0"/>
    <x v="5"/>
    <n v="0"/>
    <n v="200"/>
    <n v="0"/>
    <n v="0"/>
    <n v="0"/>
    <n v="0"/>
    <n v="0"/>
    <n v="0"/>
    <n v="0"/>
  </r>
  <r>
    <x v="5"/>
    <x v="12"/>
    <x v="0"/>
    <x v="6"/>
    <n v="0"/>
    <n v="200"/>
    <n v="0"/>
    <n v="0"/>
    <n v="0"/>
    <n v="0"/>
    <n v="0"/>
    <n v="0"/>
    <n v="0"/>
  </r>
  <r>
    <x v="5"/>
    <x v="12"/>
    <x v="0"/>
    <x v="7"/>
    <n v="0"/>
    <n v="200"/>
    <n v="0"/>
    <n v="0"/>
    <n v="0"/>
    <n v="0"/>
    <n v="0"/>
    <n v="0"/>
    <n v="0"/>
  </r>
  <r>
    <x v="5"/>
    <x v="12"/>
    <x v="0"/>
    <x v="8"/>
    <n v="0"/>
    <n v="200"/>
    <n v="0"/>
    <n v="0"/>
    <n v="0"/>
    <n v="0"/>
    <n v="0"/>
    <n v="0"/>
    <n v="0"/>
  </r>
  <r>
    <x v="5"/>
    <x v="12"/>
    <x v="0"/>
    <x v="9"/>
    <n v="0"/>
    <n v="200"/>
    <n v="0"/>
    <n v="0"/>
    <n v="0"/>
    <n v="0"/>
    <n v="0"/>
    <n v="0"/>
    <n v="0"/>
  </r>
  <r>
    <x v="5"/>
    <x v="12"/>
    <x v="0"/>
    <x v="10"/>
    <n v="128.04"/>
    <n v="200"/>
    <n v="0"/>
    <n v="0.62256"/>
    <n v="0.36060999999999999"/>
    <n v="8.5599999999999999E-3"/>
    <n v="0.18226000000000001"/>
    <n v="4.3535599999999999"/>
    <n v="0"/>
  </r>
  <r>
    <x v="5"/>
    <x v="12"/>
    <x v="1"/>
    <x v="0"/>
    <n v="0"/>
    <n v="200"/>
    <n v="0"/>
    <n v="0"/>
    <n v="0"/>
    <n v="0"/>
    <n v="0"/>
    <n v="0"/>
    <n v="0"/>
  </r>
  <r>
    <x v="5"/>
    <x v="12"/>
    <x v="1"/>
    <x v="1"/>
    <n v="0"/>
    <n v="200"/>
    <n v="0"/>
    <n v="0"/>
    <n v="0"/>
    <n v="0"/>
    <n v="0"/>
    <n v="0"/>
    <n v="0"/>
  </r>
  <r>
    <x v="5"/>
    <x v="12"/>
    <x v="1"/>
    <x v="2"/>
    <n v="0"/>
    <n v="200"/>
    <n v="0"/>
    <n v="0"/>
    <n v="0"/>
    <n v="0"/>
    <n v="0"/>
    <n v="0"/>
    <n v="0"/>
  </r>
  <r>
    <x v="5"/>
    <x v="12"/>
    <x v="1"/>
    <x v="3"/>
    <n v="0"/>
    <n v="200"/>
    <n v="0"/>
    <n v="0"/>
    <n v="0"/>
    <n v="0"/>
    <n v="0"/>
    <n v="0"/>
    <n v="0"/>
  </r>
  <r>
    <x v="5"/>
    <x v="12"/>
    <x v="1"/>
    <x v="4"/>
    <n v="0"/>
    <n v="200"/>
    <n v="0"/>
    <n v="0"/>
    <n v="0"/>
    <n v="0"/>
    <n v="0"/>
    <n v="0"/>
    <n v="0"/>
  </r>
  <r>
    <x v="5"/>
    <x v="12"/>
    <x v="1"/>
    <x v="5"/>
    <n v="0"/>
    <n v="200"/>
    <n v="0"/>
    <n v="0"/>
    <n v="0"/>
    <n v="0"/>
    <n v="0"/>
    <n v="0"/>
    <n v="0"/>
  </r>
  <r>
    <x v="5"/>
    <x v="12"/>
    <x v="1"/>
    <x v="6"/>
    <n v="0"/>
    <n v="200"/>
    <n v="0"/>
    <n v="0"/>
    <n v="0"/>
    <n v="0"/>
    <n v="0"/>
    <n v="0"/>
    <n v="0"/>
  </r>
  <r>
    <x v="5"/>
    <x v="12"/>
    <x v="1"/>
    <x v="7"/>
    <n v="0"/>
    <n v="200"/>
    <n v="0"/>
    <n v="0"/>
    <n v="0"/>
    <n v="0"/>
    <n v="0"/>
    <n v="0"/>
    <n v="0"/>
  </r>
  <r>
    <x v="5"/>
    <x v="12"/>
    <x v="1"/>
    <x v="8"/>
    <n v="0"/>
    <n v="200"/>
    <n v="0"/>
    <n v="0"/>
    <n v="0"/>
    <n v="0"/>
    <n v="0"/>
    <n v="0"/>
    <n v="0"/>
  </r>
  <r>
    <x v="5"/>
    <x v="12"/>
    <x v="1"/>
    <x v="9"/>
    <n v="0"/>
    <n v="200"/>
    <n v="0"/>
    <n v="0"/>
    <n v="0"/>
    <n v="0"/>
    <n v="0"/>
    <n v="0"/>
    <n v="0"/>
  </r>
  <r>
    <x v="5"/>
    <x v="12"/>
    <x v="1"/>
    <x v="10"/>
    <n v="692.79"/>
    <n v="200"/>
    <n v="0"/>
    <n v="3.3684099999999999"/>
    <n v="1.3568199999999999"/>
    <n v="0.17935000000000001"/>
    <n v="1.4500599999999999"/>
    <n v="23.555330000000001"/>
    <n v="0"/>
  </r>
  <r>
    <x v="5"/>
    <x v="12"/>
    <x v="2"/>
    <x v="0"/>
    <n v="0"/>
    <n v="200"/>
    <n v="0"/>
    <n v="0"/>
    <n v="0"/>
    <n v="0"/>
    <n v="0"/>
    <n v="0"/>
    <n v="0"/>
  </r>
  <r>
    <x v="5"/>
    <x v="12"/>
    <x v="2"/>
    <x v="1"/>
    <n v="0"/>
    <n v="200"/>
    <n v="0"/>
    <n v="0"/>
    <n v="0"/>
    <n v="0"/>
    <n v="0"/>
    <n v="0"/>
    <n v="0"/>
  </r>
  <r>
    <x v="5"/>
    <x v="12"/>
    <x v="2"/>
    <x v="2"/>
    <n v="0"/>
    <n v="200"/>
    <n v="0"/>
    <n v="0"/>
    <n v="0"/>
    <n v="0"/>
    <n v="0"/>
    <n v="0"/>
    <n v="0"/>
  </r>
  <r>
    <x v="5"/>
    <x v="12"/>
    <x v="2"/>
    <x v="3"/>
    <n v="0"/>
    <n v="200"/>
    <n v="0"/>
    <n v="0"/>
    <n v="0"/>
    <n v="0"/>
    <n v="0"/>
    <n v="0"/>
    <n v="0"/>
  </r>
  <r>
    <x v="5"/>
    <x v="12"/>
    <x v="2"/>
    <x v="4"/>
    <n v="0"/>
    <n v="200"/>
    <n v="0"/>
    <n v="0"/>
    <n v="0"/>
    <n v="0"/>
    <n v="0"/>
    <n v="0"/>
    <n v="0"/>
  </r>
  <r>
    <x v="5"/>
    <x v="12"/>
    <x v="2"/>
    <x v="5"/>
    <n v="0"/>
    <n v="200"/>
    <n v="0"/>
    <n v="0"/>
    <n v="0"/>
    <n v="0"/>
    <n v="0"/>
    <n v="0"/>
    <n v="0"/>
  </r>
  <r>
    <x v="5"/>
    <x v="12"/>
    <x v="2"/>
    <x v="6"/>
    <n v="0"/>
    <n v="200"/>
    <n v="0"/>
    <n v="0"/>
    <n v="0"/>
    <n v="0"/>
    <n v="0"/>
    <n v="0"/>
    <n v="0"/>
  </r>
  <r>
    <x v="5"/>
    <x v="12"/>
    <x v="2"/>
    <x v="7"/>
    <n v="0"/>
    <n v="200"/>
    <n v="0"/>
    <n v="0"/>
    <n v="0"/>
    <n v="0"/>
    <n v="0"/>
    <n v="0"/>
    <n v="0"/>
  </r>
  <r>
    <x v="5"/>
    <x v="12"/>
    <x v="2"/>
    <x v="8"/>
    <n v="0"/>
    <n v="200"/>
    <n v="0"/>
    <n v="0"/>
    <n v="0"/>
    <n v="0"/>
    <n v="0"/>
    <n v="0"/>
    <n v="0"/>
  </r>
  <r>
    <x v="5"/>
    <x v="12"/>
    <x v="2"/>
    <x v="9"/>
    <n v="0"/>
    <n v="200"/>
    <n v="0"/>
    <n v="0"/>
    <n v="0"/>
    <n v="0"/>
    <n v="0"/>
    <n v="0"/>
    <n v="0"/>
  </r>
  <r>
    <x v="5"/>
    <x v="12"/>
    <x v="2"/>
    <x v="10"/>
    <n v="333.92"/>
    <n v="200"/>
    <n v="0"/>
    <n v="1.62354"/>
    <n v="0.78347"/>
    <n v="7.5889999999999999E-2"/>
    <n v="0.64266999999999996"/>
    <n v="11.353429999999999"/>
    <n v="0"/>
  </r>
  <r>
    <x v="5"/>
    <x v="12"/>
    <x v="3"/>
    <x v="0"/>
    <n v="0"/>
    <n v="200"/>
    <n v="0"/>
    <n v="0"/>
    <n v="0"/>
    <n v="0"/>
    <n v="0"/>
    <n v="0"/>
    <n v="0"/>
  </r>
  <r>
    <x v="5"/>
    <x v="12"/>
    <x v="3"/>
    <x v="1"/>
    <n v="8.94"/>
    <n v="200"/>
    <n v="0"/>
    <n v="4.3490000000000001E-2"/>
    <n v="1.3899999999999999E-2"/>
    <n v="3.0100000000000001E-3"/>
    <n v="2.741E-2"/>
    <n v="0.30412"/>
    <n v="0"/>
  </r>
  <r>
    <x v="5"/>
    <x v="12"/>
    <x v="3"/>
    <x v="2"/>
    <n v="0"/>
    <n v="200"/>
    <n v="0"/>
    <n v="0"/>
    <n v="0"/>
    <n v="0"/>
    <n v="0"/>
    <n v="0"/>
    <n v="0"/>
  </r>
  <r>
    <x v="5"/>
    <x v="12"/>
    <x v="3"/>
    <x v="3"/>
    <n v="0"/>
    <n v="200"/>
    <n v="0"/>
    <n v="0"/>
    <n v="0"/>
    <n v="0"/>
    <n v="0"/>
    <n v="0"/>
    <n v="0"/>
  </r>
  <r>
    <x v="5"/>
    <x v="12"/>
    <x v="3"/>
    <x v="4"/>
    <n v="0"/>
    <n v="200"/>
    <n v="0"/>
    <n v="0"/>
    <n v="0"/>
    <n v="0"/>
    <n v="0"/>
    <n v="0"/>
    <n v="0"/>
  </r>
  <r>
    <x v="5"/>
    <x v="12"/>
    <x v="3"/>
    <x v="5"/>
    <n v="0"/>
    <n v="200"/>
    <n v="0"/>
    <n v="0"/>
    <n v="0"/>
    <n v="0"/>
    <n v="0"/>
    <n v="0"/>
    <n v="0"/>
  </r>
  <r>
    <x v="5"/>
    <x v="12"/>
    <x v="3"/>
    <x v="6"/>
    <n v="0"/>
    <n v="200"/>
    <n v="0"/>
    <n v="0"/>
    <n v="0"/>
    <n v="0"/>
    <n v="0"/>
    <n v="0"/>
    <n v="0"/>
  </r>
  <r>
    <x v="5"/>
    <x v="12"/>
    <x v="3"/>
    <x v="7"/>
    <n v="0"/>
    <n v="200"/>
    <n v="0"/>
    <n v="0"/>
    <n v="0"/>
    <n v="0"/>
    <n v="0"/>
    <n v="0"/>
    <n v="0"/>
  </r>
  <r>
    <x v="5"/>
    <x v="12"/>
    <x v="3"/>
    <x v="8"/>
    <n v="0"/>
    <n v="200"/>
    <n v="0"/>
    <n v="0"/>
    <n v="0"/>
    <n v="0"/>
    <n v="0"/>
    <n v="0"/>
    <n v="0"/>
  </r>
  <r>
    <x v="5"/>
    <x v="12"/>
    <x v="3"/>
    <x v="9"/>
    <n v="0"/>
    <n v="200"/>
    <n v="0"/>
    <n v="0"/>
    <n v="0"/>
    <n v="0"/>
    <n v="0"/>
    <n v="0"/>
    <n v="0"/>
  </r>
  <r>
    <x v="5"/>
    <x v="12"/>
    <x v="3"/>
    <x v="10"/>
    <n v="51.95"/>
    <n v="200"/>
    <n v="0"/>
    <n v="0.25256000000000001"/>
    <n v="0.19244"/>
    <n v="8.2299999999999995E-3"/>
    <n v="2.767E-2"/>
    <n v="1.76617"/>
    <n v="0"/>
  </r>
  <r>
    <x v="5"/>
    <x v="12"/>
    <x v="4"/>
    <x v="0"/>
    <n v="185.95"/>
    <n v="200"/>
    <n v="0"/>
    <n v="0.90408999999999995"/>
    <n v="0.43925999999999998"/>
    <n v="3.9309999999999998E-2"/>
    <n v="0.37784000000000001"/>
    <n v="6.3223399999999996"/>
    <n v="0"/>
  </r>
  <r>
    <x v="5"/>
    <x v="12"/>
    <x v="4"/>
    <x v="1"/>
    <n v="4.99"/>
    <n v="200"/>
    <n v="0"/>
    <n v="2.4279999999999999E-2"/>
    <n v="7.3699999999999998E-3"/>
    <n v="2.7499999999999998E-3"/>
    <n v="2.8900000000000002E-3"/>
    <n v="0.16980999999999999"/>
    <n v="0"/>
  </r>
  <r>
    <x v="5"/>
    <x v="12"/>
    <x v="4"/>
    <x v="2"/>
    <n v="0"/>
    <n v="200"/>
    <n v="0"/>
    <n v="0"/>
    <n v="0"/>
    <n v="0"/>
    <n v="0"/>
    <n v="0"/>
    <n v="0"/>
  </r>
  <r>
    <x v="5"/>
    <x v="12"/>
    <x v="4"/>
    <x v="3"/>
    <n v="0"/>
    <n v="200"/>
    <n v="0"/>
    <n v="0"/>
    <n v="0"/>
    <n v="0"/>
    <n v="0"/>
    <n v="0"/>
    <n v="0"/>
  </r>
  <r>
    <x v="5"/>
    <x v="12"/>
    <x v="4"/>
    <x v="4"/>
    <n v="0"/>
    <n v="200"/>
    <n v="0"/>
    <n v="0"/>
    <n v="0"/>
    <n v="0"/>
    <n v="0"/>
    <n v="0"/>
    <n v="0"/>
  </r>
  <r>
    <x v="5"/>
    <x v="12"/>
    <x v="4"/>
    <x v="5"/>
    <n v="0"/>
    <n v="200"/>
    <n v="0"/>
    <n v="0"/>
    <n v="0"/>
    <n v="0"/>
    <n v="0"/>
    <n v="0"/>
    <n v="0"/>
  </r>
  <r>
    <x v="5"/>
    <x v="12"/>
    <x v="4"/>
    <x v="6"/>
    <n v="41.71"/>
    <n v="200"/>
    <n v="0"/>
    <n v="0.20277999999999999"/>
    <n v="1.7000000000000001E-4"/>
    <n v="3.5599999999999998E-3"/>
    <n v="5.4859999999999999E-2"/>
    <n v="1.4180200000000001"/>
    <n v="0"/>
  </r>
  <r>
    <x v="5"/>
    <x v="12"/>
    <x v="4"/>
    <x v="7"/>
    <n v="0"/>
    <n v="200"/>
    <n v="0"/>
    <n v="0"/>
    <n v="0"/>
    <n v="0"/>
    <n v="0"/>
    <n v="0"/>
    <n v="0"/>
  </r>
  <r>
    <x v="5"/>
    <x v="12"/>
    <x v="4"/>
    <x v="8"/>
    <n v="0"/>
    <n v="200"/>
    <n v="0"/>
    <n v="0"/>
    <n v="0"/>
    <n v="0"/>
    <n v="0"/>
    <n v="0"/>
    <n v="0"/>
  </r>
  <r>
    <x v="5"/>
    <x v="12"/>
    <x v="4"/>
    <x v="9"/>
    <n v="0"/>
    <n v="200"/>
    <n v="0"/>
    <n v="0"/>
    <n v="0"/>
    <n v="0"/>
    <n v="0"/>
    <n v="0"/>
    <n v="0"/>
  </r>
  <r>
    <x v="5"/>
    <x v="12"/>
    <x v="4"/>
    <x v="10"/>
    <n v="155.63999999999999"/>
    <n v="200"/>
    <n v="0"/>
    <n v="0.75673999999999997"/>
    <n v="0.26956999999999998"/>
    <n v="1.917E-2"/>
    <n v="0.15989"/>
    <n v="5.2918799999999999"/>
    <n v="0"/>
  </r>
  <r>
    <x v="5"/>
    <x v="12"/>
    <x v="5"/>
    <x v="0"/>
    <n v="0"/>
    <n v="200"/>
    <n v="0"/>
    <n v="0"/>
    <n v="0"/>
    <n v="0"/>
    <n v="0"/>
    <n v="0"/>
    <n v="0"/>
  </r>
  <r>
    <x v="5"/>
    <x v="12"/>
    <x v="5"/>
    <x v="1"/>
    <n v="0"/>
    <n v="200"/>
    <n v="0"/>
    <n v="0"/>
    <n v="0"/>
    <n v="0"/>
    <n v="0"/>
    <n v="0"/>
    <n v="0"/>
  </r>
  <r>
    <x v="5"/>
    <x v="12"/>
    <x v="5"/>
    <x v="2"/>
    <n v="0"/>
    <n v="200"/>
    <n v="0"/>
    <n v="0"/>
    <n v="0"/>
    <n v="0"/>
    <n v="0"/>
    <n v="0"/>
    <n v="0"/>
  </r>
  <r>
    <x v="5"/>
    <x v="12"/>
    <x v="5"/>
    <x v="3"/>
    <n v="0"/>
    <n v="200"/>
    <n v="0"/>
    <n v="0"/>
    <n v="0"/>
    <n v="0"/>
    <n v="0"/>
    <n v="0"/>
    <n v="0"/>
  </r>
  <r>
    <x v="5"/>
    <x v="12"/>
    <x v="5"/>
    <x v="4"/>
    <n v="0"/>
    <n v="200"/>
    <n v="0"/>
    <n v="0"/>
    <n v="0"/>
    <n v="0"/>
    <n v="0"/>
    <n v="0"/>
    <n v="0"/>
  </r>
  <r>
    <x v="5"/>
    <x v="12"/>
    <x v="5"/>
    <x v="5"/>
    <n v="0"/>
    <n v="200"/>
    <n v="0"/>
    <n v="0"/>
    <n v="0"/>
    <n v="0"/>
    <n v="0"/>
    <n v="0"/>
    <n v="0"/>
  </r>
  <r>
    <x v="5"/>
    <x v="12"/>
    <x v="5"/>
    <x v="6"/>
    <n v="0"/>
    <n v="200"/>
    <n v="0"/>
    <n v="0"/>
    <n v="0"/>
    <n v="0"/>
    <n v="0"/>
    <n v="0"/>
    <n v="0"/>
  </r>
  <r>
    <x v="5"/>
    <x v="12"/>
    <x v="5"/>
    <x v="7"/>
    <n v="0"/>
    <n v="200"/>
    <n v="0"/>
    <n v="0"/>
    <n v="0"/>
    <n v="0"/>
    <n v="0"/>
    <n v="0"/>
    <n v="0"/>
  </r>
  <r>
    <x v="5"/>
    <x v="12"/>
    <x v="5"/>
    <x v="8"/>
    <n v="0"/>
    <n v="200"/>
    <n v="0"/>
    <n v="0"/>
    <n v="0"/>
    <n v="0"/>
    <n v="0"/>
    <n v="0"/>
    <n v="0"/>
  </r>
  <r>
    <x v="5"/>
    <x v="12"/>
    <x v="5"/>
    <x v="9"/>
    <n v="0"/>
    <n v="200"/>
    <n v="0"/>
    <n v="0"/>
    <n v="0"/>
    <n v="0"/>
    <n v="0"/>
    <n v="0"/>
    <n v="0"/>
  </r>
  <r>
    <x v="5"/>
    <x v="12"/>
    <x v="5"/>
    <x v="10"/>
    <n v="0"/>
    <n v="200"/>
    <n v="0"/>
    <n v="0"/>
    <n v="0"/>
    <n v="0"/>
    <n v="0"/>
    <n v="0"/>
    <n v="0"/>
  </r>
  <r>
    <x v="5"/>
    <x v="12"/>
    <x v="6"/>
    <x v="0"/>
    <n v="0"/>
    <n v="200"/>
    <n v="0"/>
    <n v="0"/>
    <n v="0"/>
    <n v="0"/>
    <n v="0"/>
    <n v="0"/>
    <n v="0"/>
  </r>
  <r>
    <x v="5"/>
    <x v="12"/>
    <x v="6"/>
    <x v="1"/>
    <n v="0"/>
    <n v="200"/>
    <n v="0"/>
    <n v="0"/>
    <n v="0"/>
    <n v="0"/>
    <n v="0"/>
    <n v="0"/>
    <n v="0"/>
  </r>
  <r>
    <x v="5"/>
    <x v="12"/>
    <x v="6"/>
    <x v="2"/>
    <n v="0"/>
    <n v="200"/>
    <n v="0"/>
    <n v="0"/>
    <n v="0"/>
    <n v="0"/>
    <n v="0"/>
    <n v="0"/>
    <n v="0"/>
  </r>
  <r>
    <x v="5"/>
    <x v="12"/>
    <x v="6"/>
    <x v="3"/>
    <n v="0"/>
    <n v="200"/>
    <n v="0"/>
    <n v="0"/>
    <n v="0"/>
    <n v="0"/>
    <n v="0"/>
    <n v="0"/>
    <n v="0"/>
  </r>
  <r>
    <x v="5"/>
    <x v="12"/>
    <x v="6"/>
    <x v="4"/>
    <n v="0"/>
    <n v="200"/>
    <n v="0"/>
    <n v="0"/>
    <n v="0"/>
    <n v="0"/>
    <n v="0"/>
    <n v="0"/>
    <n v="0"/>
  </r>
  <r>
    <x v="5"/>
    <x v="12"/>
    <x v="6"/>
    <x v="5"/>
    <n v="0"/>
    <n v="200"/>
    <n v="0"/>
    <n v="0"/>
    <n v="0"/>
    <n v="0"/>
    <n v="0"/>
    <n v="0"/>
    <n v="0"/>
  </r>
  <r>
    <x v="5"/>
    <x v="12"/>
    <x v="6"/>
    <x v="6"/>
    <n v="0"/>
    <n v="200"/>
    <n v="0"/>
    <n v="0"/>
    <n v="0"/>
    <n v="0"/>
    <n v="0"/>
    <n v="0"/>
    <n v="0"/>
  </r>
  <r>
    <x v="5"/>
    <x v="12"/>
    <x v="6"/>
    <x v="7"/>
    <n v="0"/>
    <n v="200"/>
    <n v="0"/>
    <n v="0"/>
    <n v="0"/>
    <n v="0"/>
    <n v="0"/>
    <n v="0"/>
    <n v="0"/>
  </r>
  <r>
    <x v="5"/>
    <x v="12"/>
    <x v="6"/>
    <x v="8"/>
    <n v="0"/>
    <n v="200"/>
    <n v="0"/>
    <n v="0"/>
    <n v="0"/>
    <n v="0"/>
    <n v="0"/>
    <n v="0"/>
    <n v="0"/>
  </r>
  <r>
    <x v="5"/>
    <x v="12"/>
    <x v="6"/>
    <x v="9"/>
    <n v="0"/>
    <n v="200"/>
    <n v="0"/>
    <n v="0"/>
    <n v="0"/>
    <n v="0"/>
    <n v="0"/>
    <n v="0"/>
    <n v="0"/>
  </r>
  <r>
    <x v="5"/>
    <x v="12"/>
    <x v="6"/>
    <x v="10"/>
    <n v="26.36"/>
    <n v="200"/>
    <n v="0"/>
    <n v="0.12819"/>
    <n v="6.5350000000000005E-2"/>
    <n v="1.4E-3"/>
    <n v="8.2699999999999996E-3"/>
    <n v="0.89642999999999995"/>
    <n v="0"/>
  </r>
  <r>
    <x v="5"/>
    <x v="12"/>
    <x v="7"/>
    <x v="0"/>
    <n v="0"/>
    <n v="200"/>
    <n v="0"/>
    <n v="0"/>
    <n v="0"/>
    <n v="0"/>
    <n v="0"/>
    <n v="0"/>
    <n v="0"/>
  </r>
  <r>
    <x v="5"/>
    <x v="12"/>
    <x v="7"/>
    <x v="1"/>
    <n v="0"/>
    <n v="200"/>
    <n v="0"/>
    <n v="0"/>
    <n v="0"/>
    <n v="0"/>
    <n v="0"/>
    <n v="0"/>
    <n v="0"/>
  </r>
  <r>
    <x v="5"/>
    <x v="12"/>
    <x v="7"/>
    <x v="2"/>
    <n v="0"/>
    <n v="200"/>
    <n v="0"/>
    <n v="0"/>
    <n v="0"/>
    <n v="0"/>
    <n v="0"/>
    <n v="0"/>
    <n v="0"/>
  </r>
  <r>
    <x v="5"/>
    <x v="12"/>
    <x v="7"/>
    <x v="3"/>
    <n v="0"/>
    <n v="200"/>
    <n v="0"/>
    <n v="0"/>
    <n v="0"/>
    <n v="0"/>
    <n v="0"/>
    <n v="0"/>
    <n v="0"/>
  </r>
  <r>
    <x v="5"/>
    <x v="12"/>
    <x v="7"/>
    <x v="4"/>
    <n v="0"/>
    <n v="200"/>
    <n v="0"/>
    <n v="0"/>
    <n v="0"/>
    <n v="0"/>
    <n v="0"/>
    <n v="0"/>
    <n v="0"/>
  </r>
  <r>
    <x v="5"/>
    <x v="12"/>
    <x v="7"/>
    <x v="5"/>
    <n v="0"/>
    <n v="200"/>
    <n v="0"/>
    <n v="0"/>
    <n v="0"/>
    <n v="0"/>
    <n v="0"/>
    <n v="0"/>
    <n v="0"/>
  </r>
  <r>
    <x v="5"/>
    <x v="12"/>
    <x v="7"/>
    <x v="6"/>
    <n v="10.24"/>
    <n v="200"/>
    <n v="0"/>
    <n v="4.9770000000000002E-2"/>
    <n v="0"/>
    <n v="8.7200000000000003E-3"/>
    <n v="6.8669999999999995E-2"/>
    <n v="0.34804000000000002"/>
    <n v="0"/>
  </r>
  <r>
    <x v="5"/>
    <x v="12"/>
    <x v="7"/>
    <x v="7"/>
    <n v="0"/>
    <n v="200"/>
    <n v="0"/>
    <n v="0"/>
    <n v="0"/>
    <n v="0"/>
    <n v="0"/>
    <n v="0"/>
    <n v="0"/>
  </r>
  <r>
    <x v="5"/>
    <x v="12"/>
    <x v="7"/>
    <x v="8"/>
    <n v="0"/>
    <n v="200"/>
    <n v="0"/>
    <n v="0"/>
    <n v="0"/>
    <n v="0"/>
    <n v="0"/>
    <n v="0"/>
    <n v="0"/>
  </r>
  <r>
    <x v="5"/>
    <x v="12"/>
    <x v="7"/>
    <x v="9"/>
    <n v="0"/>
    <n v="200"/>
    <n v="0"/>
    <n v="0"/>
    <n v="0"/>
    <n v="0"/>
    <n v="0"/>
    <n v="0"/>
    <n v="0"/>
  </r>
  <r>
    <x v="5"/>
    <x v="12"/>
    <x v="7"/>
    <x v="10"/>
    <n v="6.04"/>
    <n v="200"/>
    <n v="0"/>
    <n v="2.9350000000000001E-2"/>
    <n v="2.1839999999999998E-2"/>
    <n v="9.0000000000000006E-5"/>
    <n v="1.1509999999999999E-2"/>
    <n v="0.20526"/>
    <n v="0"/>
  </r>
  <r>
    <x v="5"/>
    <x v="12"/>
    <x v="8"/>
    <x v="0"/>
    <n v="0"/>
    <n v="200"/>
    <n v="0"/>
    <n v="0"/>
    <n v="0"/>
    <n v="0"/>
    <n v="0"/>
    <n v="0"/>
    <n v="0"/>
  </r>
  <r>
    <x v="5"/>
    <x v="12"/>
    <x v="8"/>
    <x v="1"/>
    <n v="14.51"/>
    <n v="200"/>
    <n v="0"/>
    <n v="7.0540000000000005E-2"/>
    <n v="5.2510000000000001E-2"/>
    <n v="2.5799999999999998E-3"/>
    <n v="9.1599999999999997E-3"/>
    <n v="0.49329000000000001"/>
    <n v="0"/>
  </r>
  <r>
    <x v="5"/>
    <x v="12"/>
    <x v="8"/>
    <x v="2"/>
    <n v="0"/>
    <n v="200"/>
    <n v="0"/>
    <n v="0"/>
    <n v="0"/>
    <n v="0"/>
    <n v="0"/>
    <n v="0"/>
    <n v="0"/>
  </r>
  <r>
    <x v="5"/>
    <x v="12"/>
    <x v="8"/>
    <x v="3"/>
    <n v="0"/>
    <n v="200"/>
    <n v="0"/>
    <n v="0"/>
    <n v="0"/>
    <n v="0"/>
    <n v="0"/>
    <n v="0"/>
    <n v="0"/>
  </r>
  <r>
    <x v="5"/>
    <x v="12"/>
    <x v="8"/>
    <x v="4"/>
    <n v="0"/>
    <n v="200"/>
    <n v="0"/>
    <n v="0"/>
    <n v="0"/>
    <n v="0"/>
    <n v="0"/>
    <n v="0"/>
    <n v="0"/>
  </r>
  <r>
    <x v="5"/>
    <x v="12"/>
    <x v="8"/>
    <x v="5"/>
    <n v="0"/>
    <n v="200"/>
    <n v="0"/>
    <n v="0"/>
    <n v="0"/>
    <n v="0"/>
    <n v="0"/>
    <n v="0"/>
    <n v="0"/>
  </r>
  <r>
    <x v="5"/>
    <x v="12"/>
    <x v="8"/>
    <x v="6"/>
    <n v="35.18"/>
    <n v="200"/>
    <n v="0"/>
    <n v="0.17105000000000001"/>
    <n v="0"/>
    <n v="5.323E-2"/>
    <n v="0.13413"/>
    <n v="1.19615"/>
    <n v="0"/>
  </r>
  <r>
    <x v="5"/>
    <x v="12"/>
    <x v="8"/>
    <x v="7"/>
    <n v="0"/>
    <n v="200"/>
    <n v="0"/>
    <n v="0"/>
    <n v="0"/>
    <n v="0"/>
    <n v="0"/>
    <n v="0"/>
    <n v="0"/>
  </r>
  <r>
    <x v="5"/>
    <x v="12"/>
    <x v="8"/>
    <x v="8"/>
    <n v="0"/>
    <n v="200"/>
    <n v="0"/>
    <n v="0"/>
    <n v="0"/>
    <n v="0"/>
    <n v="0"/>
    <n v="0"/>
    <n v="0"/>
  </r>
  <r>
    <x v="5"/>
    <x v="12"/>
    <x v="8"/>
    <x v="9"/>
    <n v="0"/>
    <n v="200"/>
    <n v="0"/>
    <n v="0"/>
    <n v="0"/>
    <n v="0"/>
    <n v="0"/>
    <n v="0"/>
    <n v="0"/>
  </r>
  <r>
    <x v="5"/>
    <x v="12"/>
    <x v="8"/>
    <x v="10"/>
    <n v="927.1"/>
    <n v="200"/>
    <n v="0"/>
    <n v="4.5076599999999996"/>
    <n v="2.30464"/>
    <n v="0.11852"/>
    <n v="0.61121000000000003"/>
    <n v="31.522099999999998"/>
    <n v="0"/>
  </r>
  <r>
    <x v="5"/>
    <x v="13"/>
    <x v="0"/>
    <x v="0"/>
    <n v="0"/>
    <n v="200"/>
    <n v="0"/>
    <n v="0"/>
    <n v="0"/>
    <n v="0"/>
    <n v="0"/>
    <n v="0"/>
    <n v="0"/>
  </r>
  <r>
    <x v="5"/>
    <x v="13"/>
    <x v="0"/>
    <x v="1"/>
    <n v="24.86"/>
    <n v="200"/>
    <n v="0"/>
    <n v="0.12088"/>
    <n v="4.2959999999999998E-2"/>
    <n v="1.5219999999999999E-2"/>
    <n v="2.5139999999999999E-2"/>
    <n v="0.84531000000000001"/>
    <n v="0"/>
  </r>
  <r>
    <x v="5"/>
    <x v="13"/>
    <x v="0"/>
    <x v="2"/>
    <n v="0"/>
    <n v="200"/>
    <n v="0"/>
    <n v="0"/>
    <n v="0"/>
    <n v="0"/>
    <n v="0"/>
    <n v="0"/>
    <n v="0"/>
  </r>
  <r>
    <x v="5"/>
    <x v="13"/>
    <x v="0"/>
    <x v="3"/>
    <n v="0"/>
    <n v="200"/>
    <n v="0"/>
    <n v="0"/>
    <n v="0"/>
    <n v="0"/>
    <n v="0"/>
    <n v="0"/>
    <n v="0"/>
  </r>
  <r>
    <x v="5"/>
    <x v="13"/>
    <x v="0"/>
    <x v="4"/>
    <n v="0"/>
    <n v="200"/>
    <n v="0"/>
    <n v="0"/>
    <n v="0"/>
    <n v="0"/>
    <n v="0"/>
    <n v="0"/>
    <n v="0"/>
  </r>
  <r>
    <x v="5"/>
    <x v="13"/>
    <x v="0"/>
    <x v="5"/>
    <n v="0"/>
    <n v="200"/>
    <n v="0"/>
    <n v="0"/>
    <n v="0"/>
    <n v="0"/>
    <n v="0"/>
    <n v="0"/>
    <n v="0"/>
  </r>
  <r>
    <x v="5"/>
    <x v="13"/>
    <x v="0"/>
    <x v="6"/>
    <n v="0"/>
    <n v="200"/>
    <n v="0"/>
    <n v="0"/>
    <n v="0"/>
    <n v="0"/>
    <n v="0"/>
    <n v="0"/>
    <n v="0"/>
  </r>
  <r>
    <x v="5"/>
    <x v="13"/>
    <x v="0"/>
    <x v="7"/>
    <n v="0"/>
    <n v="200"/>
    <n v="0"/>
    <n v="0"/>
    <n v="0"/>
    <n v="0"/>
    <n v="0"/>
    <n v="0"/>
    <n v="0"/>
  </r>
  <r>
    <x v="5"/>
    <x v="13"/>
    <x v="0"/>
    <x v="8"/>
    <n v="0"/>
    <n v="200"/>
    <n v="0"/>
    <n v="0"/>
    <n v="0"/>
    <n v="0"/>
    <n v="0"/>
    <n v="0"/>
    <n v="0"/>
  </r>
  <r>
    <x v="5"/>
    <x v="13"/>
    <x v="0"/>
    <x v="9"/>
    <n v="0"/>
    <n v="200"/>
    <n v="0"/>
    <n v="0"/>
    <n v="0"/>
    <n v="0"/>
    <n v="0"/>
    <n v="0"/>
    <n v="0"/>
  </r>
  <r>
    <x v="5"/>
    <x v="13"/>
    <x v="0"/>
    <x v="10"/>
    <n v="128.04"/>
    <n v="200"/>
    <n v="0"/>
    <n v="0.62256"/>
    <n v="0.36060999999999999"/>
    <n v="8.5599999999999999E-3"/>
    <n v="0.18226000000000001"/>
    <n v="4.3535599999999999"/>
    <n v="0"/>
  </r>
  <r>
    <x v="5"/>
    <x v="13"/>
    <x v="1"/>
    <x v="0"/>
    <n v="0"/>
    <n v="200"/>
    <n v="0"/>
    <n v="0"/>
    <n v="0"/>
    <n v="0"/>
    <n v="0"/>
    <n v="0"/>
    <n v="0"/>
  </r>
  <r>
    <x v="5"/>
    <x v="13"/>
    <x v="1"/>
    <x v="1"/>
    <n v="0"/>
    <n v="200"/>
    <n v="0"/>
    <n v="0"/>
    <n v="0"/>
    <n v="0"/>
    <n v="0"/>
    <n v="0"/>
    <n v="0"/>
  </r>
  <r>
    <x v="5"/>
    <x v="13"/>
    <x v="1"/>
    <x v="2"/>
    <n v="0"/>
    <n v="200"/>
    <n v="0"/>
    <n v="0"/>
    <n v="0"/>
    <n v="0"/>
    <n v="0"/>
    <n v="0"/>
    <n v="0"/>
  </r>
  <r>
    <x v="5"/>
    <x v="13"/>
    <x v="1"/>
    <x v="3"/>
    <n v="0"/>
    <n v="200"/>
    <n v="0"/>
    <n v="0"/>
    <n v="0"/>
    <n v="0"/>
    <n v="0"/>
    <n v="0"/>
    <n v="0"/>
  </r>
  <r>
    <x v="5"/>
    <x v="13"/>
    <x v="1"/>
    <x v="4"/>
    <n v="0"/>
    <n v="200"/>
    <n v="0"/>
    <n v="0"/>
    <n v="0"/>
    <n v="0"/>
    <n v="0"/>
    <n v="0"/>
    <n v="0"/>
  </r>
  <r>
    <x v="5"/>
    <x v="13"/>
    <x v="1"/>
    <x v="5"/>
    <n v="0"/>
    <n v="200"/>
    <n v="0"/>
    <n v="0"/>
    <n v="0"/>
    <n v="0"/>
    <n v="0"/>
    <n v="0"/>
    <n v="0"/>
  </r>
  <r>
    <x v="5"/>
    <x v="13"/>
    <x v="1"/>
    <x v="6"/>
    <n v="0"/>
    <n v="200"/>
    <n v="0"/>
    <n v="0"/>
    <n v="0"/>
    <n v="0"/>
    <n v="0"/>
    <n v="0"/>
    <n v="0"/>
  </r>
  <r>
    <x v="5"/>
    <x v="13"/>
    <x v="1"/>
    <x v="7"/>
    <n v="0"/>
    <n v="200"/>
    <n v="0"/>
    <n v="0"/>
    <n v="0"/>
    <n v="0"/>
    <n v="0"/>
    <n v="0"/>
    <n v="0"/>
  </r>
  <r>
    <x v="5"/>
    <x v="13"/>
    <x v="1"/>
    <x v="8"/>
    <n v="0"/>
    <n v="200"/>
    <n v="0"/>
    <n v="0"/>
    <n v="0"/>
    <n v="0"/>
    <n v="0"/>
    <n v="0"/>
    <n v="0"/>
  </r>
  <r>
    <x v="5"/>
    <x v="13"/>
    <x v="1"/>
    <x v="9"/>
    <n v="0"/>
    <n v="200"/>
    <n v="0"/>
    <n v="0"/>
    <n v="0"/>
    <n v="0"/>
    <n v="0"/>
    <n v="0"/>
    <n v="0"/>
  </r>
  <r>
    <x v="5"/>
    <x v="13"/>
    <x v="1"/>
    <x v="10"/>
    <n v="692.79"/>
    <n v="200"/>
    <n v="0"/>
    <n v="3.3684099999999999"/>
    <n v="1.3568199999999999"/>
    <n v="0.17935000000000001"/>
    <n v="1.4500599999999999"/>
    <n v="23.555330000000001"/>
    <n v="0"/>
  </r>
  <r>
    <x v="5"/>
    <x v="13"/>
    <x v="2"/>
    <x v="0"/>
    <n v="0"/>
    <n v="200"/>
    <n v="0"/>
    <n v="0"/>
    <n v="0"/>
    <n v="0"/>
    <n v="0"/>
    <n v="0"/>
    <n v="0"/>
  </r>
  <r>
    <x v="5"/>
    <x v="13"/>
    <x v="2"/>
    <x v="1"/>
    <n v="0"/>
    <n v="200"/>
    <n v="0"/>
    <n v="0"/>
    <n v="0"/>
    <n v="0"/>
    <n v="0"/>
    <n v="0"/>
    <n v="0"/>
  </r>
  <r>
    <x v="5"/>
    <x v="13"/>
    <x v="2"/>
    <x v="2"/>
    <n v="0"/>
    <n v="200"/>
    <n v="0"/>
    <n v="0"/>
    <n v="0"/>
    <n v="0"/>
    <n v="0"/>
    <n v="0"/>
    <n v="0"/>
  </r>
  <r>
    <x v="5"/>
    <x v="13"/>
    <x v="2"/>
    <x v="3"/>
    <n v="0"/>
    <n v="200"/>
    <n v="0"/>
    <n v="0"/>
    <n v="0"/>
    <n v="0"/>
    <n v="0"/>
    <n v="0"/>
    <n v="0"/>
  </r>
  <r>
    <x v="5"/>
    <x v="13"/>
    <x v="2"/>
    <x v="4"/>
    <n v="0"/>
    <n v="200"/>
    <n v="0"/>
    <n v="0"/>
    <n v="0"/>
    <n v="0"/>
    <n v="0"/>
    <n v="0"/>
    <n v="0"/>
  </r>
  <r>
    <x v="5"/>
    <x v="13"/>
    <x v="2"/>
    <x v="5"/>
    <n v="0"/>
    <n v="200"/>
    <n v="0"/>
    <n v="0"/>
    <n v="0"/>
    <n v="0"/>
    <n v="0"/>
    <n v="0"/>
    <n v="0"/>
  </r>
  <r>
    <x v="5"/>
    <x v="13"/>
    <x v="2"/>
    <x v="6"/>
    <n v="0"/>
    <n v="200"/>
    <n v="0"/>
    <n v="0"/>
    <n v="0"/>
    <n v="0"/>
    <n v="0"/>
    <n v="0"/>
    <n v="0"/>
  </r>
  <r>
    <x v="5"/>
    <x v="13"/>
    <x v="2"/>
    <x v="7"/>
    <n v="0"/>
    <n v="200"/>
    <n v="0"/>
    <n v="0"/>
    <n v="0"/>
    <n v="0"/>
    <n v="0"/>
    <n v="0"/>
    <n v="0"/>
  </r>
  <r>
    <x v="5"/>
    <x v="13"/>
    <x v="2"/>
    <x v="8"/>
    <n v="0"/>
    <n v="200"/>
    <n v="0"/>
    <n v="0"/>
    <n v="0"/>
    <n v="0"/>
    <n v="0"/>
    <n v="0"/>
    <n v="0"/>
  </r>
  <r>
    <x v="5"/>
    <x v="13"/>
    <x v="2"/>
    <x v="9"/>
    <n v="0"/>
    <n v="200"/>
    <n v="0"/>
    <n v="0"/>
    <n v="0"/>
    <n v="0"/>
    <n v="0"/>
    <n v="0"/>
    <n v="0"/>
  </r>
  <r>
    <x v="5"/>
    <x v="13"/>
    <x v="2"/>
    <x v="10"/>
    <n v="333.92"/>
    <n v="200"/>
    <n v="0"/>
    <n v="1.62354"/>
    <n v="0.78347"/>
    <n v="7.5889999999999999E-2"/>
    <n v="0.64266999999999996"/>
    <n v="11.353429999999999"/>
    <n v="0"/>
  </r>
  <r>
    <x v="5"/>
    <x v="13"/>
    <x v="3"/>
    <x v="0"/>
    <n v="0"/>
    <n v="200"/>
    <n v="0"/>
    <n v="0"/>
    <n v="0"/>
    <n v="0"/>
    <n v="0"/>
    <n v="0"/>
    <n v="0"/>
  </r>
  <r>
    <x v="5"/>
    <x v="13"/>
    <x v="3"/>
    <x v="1"/>
    <n v="8.94"/>
    <n v="200"/>
    <n v="0"/>
    <n v="4.3490000000000001E-2"/>
    <n v="1.3899999999999999E-2"/>
    <n v="3.0100000000000001E-3"/>
    <n v="2.741E-2"/>
    <n v="0.30412"/>
    <n v="0"/>
  </r>
  <r>
    <x v="5"/>
    <x v="13"/>
    <x v="3"/>
    <x v="2"/>
    <n v="0"/>
    <n v="200"/>
    <n v="0"/>
    <n v="0"/>
    <n v="0"/>
    <n v="0"/>
    <n v="0"/>
    <n v="0"/>
    <n v="0"/>
  </r>
  <r>
    <x v="5"/>
    <x v="13"/>
    <x v="3"/>
    <x v="3"/>
    <n v="0"/>
    <n v="200"/>
    <n v="0"/>
    <n v="0"/>
    <n v="0"/>
    <n v="0"/>
    <n v="0"/>
    <n v="0"/>
    <n v="0"/>
  </r>
  <r>
    <x v="5"/>
    <x v="13"/>
    <x v="3"/>
    <x v="4"/>
    <n v="0"/>
    <n v="200"/>
    <n v="0"/>
    <n v="0"/>
    <n v="0"/>
    <n v="0"/>
    <n v="0"/>
    <n v="0"/>
    <n v="0"/>
  </r>
  <r>
    <x v="5"/>
    <x v="13"/>
    <x v="3"/>
    <x v="5"/>
    <n v="0"/>
    <n v="200"/>
    <n v="0"/>
    <n v="0"/>
    <n v="0"/>
    <n v="0"/>
    <n v="0"/>
    <n v="0"/>
    <n v="0"/>
  </r>
  <r>
    <x v="5"/>
    <x v="13"/>
    <x v="3"/>
    <x v="6"/>
    <n v="0"/>
    <n v="200"/>
    <n v="0"/>
    <n v="0"/>
    <n v="0"/>
    <n v="0"/>
    <n v="0"/>
    <n v="0"/>
    <n v="0"/>
  </r>
  <r>
    <x v="5"/>
    <x v="13"/>
    <x v="3"/>
    <x v="7"/>
    <n v="0"/>
    <n v="200"/>
    <n v="0"/>
    <n v="0"/>
    <n v="0"/>
    <n v="0"/>
    <n v="0"/>
    <n v="0"/>
    <n v="0"/>
  </r>
  <r>
    <x v="5"/>
    <x v="13"/>
    <x v="3"/>
    <x v="8"/>
    <n v="0"/>
    <n v="200"/>
    <n v="0"/>
    <n v="0"/>
    <n v="0"/>
    <n v="0"/>
    <n v="0"/>
    <n v="0"/>
    <n v="0"/>
  </r>
  <r>
    <x v="5"/>
    <x v="13"/>
    <x v="3"/>
    <x v="9"/>
    <n v="0"/>
    <n v="200"/>
    <n v="0"/>
    <n v="0"/>
    <n v="0"/>
    <n v="0"/>
    <n v="0"/>
    <n v="0"/>
    <n v="0"/>
  </r>
  <r>
    <x v="5"/>
    <x v="13"/>
    <x v="3"/>
    <x v="10"/>
    <n v="51.95"/>
    <n v="200"/>
    <n v="0"/>
    <n v="0.25256000000000001"/>
    <n v="0.19244"/>
    <n v="8.2299999999999995E-3"/>
    <n v="2.767E-2"/>
    <n v="1.76617"/>
    <n v="0"/>
  </r>
  <r>
    <x v="5"/>
    <x v="13"/>
    <x v="4"/>
    <x v="0"/>
    <n v="185.95"/>
    <n v="200"/>
    <n v="0"/>
    <n v="0.90408999999999995"/>
    <n v="0.43925999999999998"/>
    <n v="3.9309999999999998E-2"/>
    <n v="0.37784000000000001"/>
    <n v="6.3223399999999996"/>
    <n v="0"/>
  </r>
  <r>
    <x v="5"/>
    <x v="13"/>
    <x v="4"/>
    <x v="1"/>
    <n v="4.99"/>
    <n v="200"/>
    <n v="0"/>
    <n v="2.4279999999999999E-2"/>
    <n v="7.3699999999999998E-3"/>
    <n v="2.7499999999999998E-3"/>
    <n v="2.8900000000000002E-3"/>
    <n v="0.16980999999999999"/>
    <n v="0"/>
  </r>
  <r>
    <x v="5"/>
    <x v="13"/>
    <x v="4"/>
    <x v="2"/>
    <n v="0"/>
    <n v="200"/>
    <n v="0"/>
    <n v="0"/>
    <n v="0"/>
    <n v="0"/>
    <n v="0"/>
    <n v="0"/>
    <n v="0"/>
  </r>
  <r>
    <x v="5"/>
    <x v="13"/>
    <x v="4"/>
    <x v="3"/>
    <n v="0"/>
    <n v="200"/>
    <n v="0"/>
    <n v="0"/>
    <n v="0"/>
    <n v="0"/>
    <n v="0"/>
    <n v="0"/>
    <n v="0"/>
  </r>
  <r>
    <x v="5"/>
    <x v="13"/>
    <x v="4"/>
    <x v="4"/>
    <n v="0"/>
    <n v="200"/>
    <n v="0"/>
    <n v="0"/>
    <n v="0"/>
    <n v="0"/>
    <n v="0"/>
    <n v="0"/>
    <n v="0"/>
  </r>
  <r>
    <x v="5"/>
    <x v="13"/>
    <x v="4"/>
    <x v="5"/>
    <n v="0"/>
    <n v="200"/>
    <n v="0"/>
    <n v="0"/>
    <n v="0"/>
    <n v="0"/>
    <n v="0"/>
    <n v="0"/>
    <n v="0"/>
  </r>
  <r>
    <x v="5"/>
    <x v="13"/>
    <x v="4"/>
    <x v="6"/>
    <n v="41.71"/>
    <n v="200"/>
    <n v="0"/>
    <n v="0.20277999999999999"/>
    <n v="1.7000000000000001E-4"/>
    <n v="3.5599999999999998E-3"/>
    <n v="5.4859999999999999E-2"/>
    <n v="1.4180200000000001"/>
    <n v="0"/>
  </r>
  <r>
    <x v="5"/>
    <x v="13"/>
    <x v="4"/>
    <x v="7"/>
    <n v="0"/>
    <n v="200"/>
    <n v="0"/>
    <n v="0"/>
    <n v="0"/>
    <n v="0"/>
    <n v="0"/>
    <n v="0"/>
    <n v="0"/>
  </r>
  <r>
    <x v="5"/>
    <x v="13"/>
    <x v="4"/>
    <x v="8"/>
    <n v="0"/>
    <n v="200"/>
    <n v="0"/>
    <n v="0"/>
    <n v="0"/>
    <n v="0"/>
    <n v="0"/>
    <n v="0"/>
    <n v="0"/>
  </r>
  <r>
    <x v="5"/>
    <x v="13"/>
    <x v="4"/>
    <x v="9"/>
    <n v="0"/>
    <n v="200"/>
    <n v="0"/>
    <n v="0"/>
    <n v="0"/>
    <n v="0"/>
    <n v="0"/>
    <n v="0"/>
    <n v="0"/>
  </r>
  <r>
    <x v="5"/>
    <x v="13"/>
    <x v="4"/>
    <x v="10"/>
    <n v="155.63999999999999"/>
    <n v="200"/>
    <n v="0"/>
    <n v="0.75673999999999997"/>
    <n v="0.26956999999999998"/>
    <n v="1.917E-2"/>
    <n v="0.15989"/>
    <n v="5.2918799999999999"/>
    <n v="0"/>
  </r>
  <r>
    <x v="5"/>
    <x v="13"/>
    <x v="5"/>
    <x v="0"/>
    <n v="0"/>
    <n v="200"/>
    <n v="0"/>
    <n v="0"/>
    <n v="0"/>
    <n v="0"/>
    <n v="0"/>
    <n v="0"/>
    <n v="0"/>
  </r>
  <r>
    <x v="5"/>
    <x v="13"/>
    <x v="5"/>
    <x v="1"/>
    <n v="0"/>
    <n v="200"/>
    <n v="0"/>
    <n v="0"/>
    <n v="0"/>
    <n v="0"/>
    <n v="0"/>
    <n v="0"/>
    <n v="0"/>
  </r>
  <r>
    <x v="5"/>
    <x v="13"/>
    <x v="5"/>
    <x v="2"/>
    <n v="0"/>
    <n v="200"/>
    <n v="0"/>
    <n v="0"/>
    <n v="0"/>
    <n v="0"/>
    <n v="0"/>
    <n v="0"/>
    <n v="0"/>
  </r>
  <r>
    <x v="5"/>
    <x v="13"/>
    <x v="5"/>
    <x v="3"/>
    <n v="0"/>
    <n v="200"/>
    <n v="0"/>
    <n v="0"/>
    <n v="0"/>
    <n v="0"/>
    <n v="0"/>
    <n v="0"/>
    <n v="0"/>
  </r>
  <r>
    <x v="5"/>
    <x v="13"/>
    <x v="5"/>
    <x v="4"/>
    <n v="0"/>
    <n v="200"/>
    <n v="0"/>
    <n v="0"/>
    <n v="0"/>
    <n v="0"/>
    <n v="0"/>
    <n v="0"/>
    <n v="0"/>
  </r>
  <r>
    <x v="5"/>
    <x v="13"/>
    <x v="5"/>
    <x v="5"/>
    <n v="0"/>
    <n v="200"/>
    <n v="0"/>
    <n v="0"/>
    <n v="0"/>
    <n v="0"/>
    <n v="0"/>
    <n v="0"/>
    <n v="0"/>
  </r>
  <r>
    <x v="5"/>
    <x v="13"/>
    <x v="5"/>
    <x v="6"/>
    <n v="0"/>
    <n v="200"/>
    <n v="0"/>
    <n v="0"/>
    <n v="0"/>
    <n v="0"/>
    <n v="0"/>
    <n v="0"/>
    <n v="0"/>
  </r>
  <r>
    <x v="5"/>
    <x v="13"/>
    <x v="5"/>
    <x v="7"/>
    <n v="0"/>
    <n v="200"/>
    <n v="0"/>
    <n v="0"/>
    <n v="0"/>
    <n v="0"/>
    <n v="0"/>
    <n v="0"/>
    <n v="0"/>
  </r>
  <r>
    <x v="5"/>
    <x v="13"/>
    <x v="5"/>
    <x v="8"/>
    <n v="0"/>
    <n v="200"/>
    <n v="0"/>
    <n v="0"/>
    <n v="0"/>
    <n v="0"/>
    <n v="0"/>
    <n v="0"/>
    <n v="0"/>
  </r>
  <r>
    <x v="5"/>
    <x v="13"/>
    <x v="5"/>
    <x v="9"/>
    <n v="0"/>
    <n v="200"/>
    <n v="0"/>
    <n v="0"/>
    <n v="0"/>
    <n v="0"/>
    <n v="0"/>
    <n v="0"/>
    <n v="0"/>
  </r>
  <r>
    <x v="5"/>
    <x v="13"/>
    <x v="5"/>
    <x v="10"/>
    <n v="0"/>
    <n v="200"/>
    <n v="0"/>
    <n v="0"/>
    <n v="0"/>
    <n v="0"/>
    <n v="0"/>
    <n v="0"/>
    <n v="0"/>
  </r>
  <r>
    <x v="5"/>
    <x v="13"/>
    <x v="6"/>
    <x v="0"/>
    <n v="0"/>
    <n v="200"/>
    <n v="0"/>
    <n v="0"/>
    <n v="0"/>
    <n v="0"/>
    <n v="0"/>
    <n v="0"/>
    <n v="0"/>
  </r>
  <r>
    <x v="5"/>
    <x v="13"/>
    <x v="6"/>
    <x v="1"/>
    <n v="0"/>
    <n v="200"/>
    <n v="0"/>
    <n v="0"/>
    <n v="0"/>
    <n v="0"/>
    <n v="0"/>
    <n v="0"/>
    <n v="0"/>
  </r>
  <r>
    <x v="5"/>
    <x v="13"/>
    <x v="6"/>
    <x v="2"/>
    <n v="0"/>
    <n v="200"/>
    <n v="0"/>
    <n v="0"/>
    <n v="0"/>
    <n v="0"/>
    <n v="0"/>
    <n v="0"/>
    <n v="0"/>
  </r>
  <r>
    <x v="5"/>
    <x v="13"/>
    <x v="6"/>
    <x v="3"/>
    <n v="0"/>
    <n v="200"/>
    <n v="0"/>
    <n v="0"/>
    <n v="0"/>
    <n v="0"/>
    <n v="0"/>
    <n v="0"/>
    <n v="0"/>
  </r>
  <r>
    <x v="5"/>
    <x v="13"/>
    <x v="6"/>
    <x v="4"/>
    <n v="0"/>
    <n v="200"/>
    <n v="0"/>
    <n v="0"/>
    <n v="0"/>
    <n v="0"/>
    <n v="0"/>
    <n v="0"/>
    <n v="0"/>
  </r>
  <r>
    <x v="5"/>
    <x v="13"/>
    <x v="6"/>
    <x v="5"/>
    <n v="0"/>
    <n v="200"/>
    <n v="0"/>
    <n v="0"/>
    <n v="0"/>
    <n v="0"/>
    <n v="0"/>
    <n v="0"/>
    <n v="0"/>
  </r>
  <r>
    <x v="5"/>
    <x v="13"/>
    <x v="6"/>
    <x v="6"/>
    <n v="0"/>
    <n v="200"/>
    <n v="0"/>
    <n v="0"/>
    <n v="0"/>
    <n v="0"/>
    <n v="0"/>
    <n v="0"/>
    <n v="0"/>
  </r>
  <r>
    <x v="5"/>
    <x v="13"/>
    <x v="6"/>
    <x v="7"/>
    <n v="0"/>
    <n v="200"/>
    <n v="0"/>
    <n v="0"/>
    <n v="0"/>
    <n v="0"/>
    <n v="0"/>
    <n v="0"/>
    <n v="0"/>
  </r>
  <r>
    <x v="5"/>
    <x v="13"/>
    <x v="6"/>
    <x v="8"/>
    <n v="0"/>
    <n v="200"/>
    <n v="0"/>
    <n v="0"/>
    <n v="0"/>
    <n v="0"/>
    <n v="0"/>
    <n v="0"/>
    <n v="0"/>
  </r>
  <r>
    <x v="5"/>
    <x v="13"/>
    <x v="6"/>
    <x v="9"/>
    <n v="0"/>
    <n v="200"/>
    <n v="0"/>
    <n v="0"/>
    <n v="0"/>
    <n v="0"/>
    <n v="0"/>
    <n v="0"/>
    <n v="0"/>
  </r>
  <r>
    <x v="5"/>
    <x v="13"/>
    <x v="6"/>
    <x v="10"/>
    <n v="26.36"/>
    <n v="200"/>
    <n v="0"/>
    <n v="0.12819"/>
    <n v="6.5350000000000005E-2"/>
    <n v="1.4E-3"/>
    <n v="8.2699999999999996E-3"/>
    <n v="0.89642999999999995"/>
    <n v="0"/>
  </r>
  <r>
    <x v="5"/>
    <x v="13"/>
    <x v="7"/>
    <x v="0"/>
    <n v="0"/>
    <n v="200"/>
    <n v="0"/>
    <n v="0"/>
    <n v="0"/>
    <n v="0"/>
    <n v="0"/>
    <n v="0"/>
    <n v="0"/>
  </r>
  <r>
    <x v="5"/>
    <x v="13"/>
    <x v="7"/>
    <x v="1"/>
    <n v="0"/>
    <n v="200"/>
    <n v="0"/>
    <n v="0"/>
    <n v="0"/>
    <n v="0"/>
    <n v="0"/>
    <n v="0"/>
    <n v="0"/>
  </r>
  <r>
    <x v="5"/>
    <x v="13"/>
    <x v="7"/>
    <x v="2"/>
    <n v="0"/>
    <n v="200"/>
    <n v="0"/>
    <n v="0"/>
    <n v="0"/>
    <n v="0"/>
    <n v="0"/>
    <n v="0"/>
    <n v="0"/>
  </r>
  <r>
    <x v="5"/>
    <x v="13"/>
    <x v="7"/>
    <x v="3"/>
    <n v="0"/>
    <n v="200"/>
    <n v="0"/>
    <n v="0"/>
    <n v="0"/>
    <n v="0"/>
    <n v="0"/>
    <n v="0"/>
    <n v="0"/>
  </r>
  <r>
    <x v="5"/>
    <x v="13"/>
    <x v="7"/>
    <x v="4"/>
    <n v="0"/>
    <n v="200"/>
    <n v="0"/>
    <n v="0"/>
    <n v="0"/>
    <n v="0"/>
    <n v="0"/>
    <n v="0"/>
    <n v="0"/>
  </r>
  <r>
    <x v="5"/>
    <x v="13"/>
    <x v="7"/>
    <x v="5"/>
    <n v="0"/>
    <n v="200"/>
    <n v="0"/>
    <n v="0"/>
    <n v="0"/>
    <n v="0"/>
    <n v="0"/>
    <n v="0"/>
    <n v="0"/>
  </r>
  <r>
    <x v="5"/>
    <x v="13"/>
    <x v="7"/>
    <x v="6"/>
    <n v="10.24"/>
    <n v="200"/>
    <n v="0"/>
    <n v="4.9770000000000002E-2"/>
    <n v="0"/>
    <n v="8.7200000000000003E-3"/>
    <n v="6.8669999999999995E-2"/>
    <n v="0.34804000000000002"/>
    <n v="0"/>
  </r>
  <r>
    <x v="5"/>
    <x v="13"/>
    <x v="7"/>
    <x v="7"/>
    <n v="0"/>
    <n v="200"/>
    <n v="0"/>
    <n v="0"/>
    <n v="0"/>
    <n v="0"/>
    <n v="0"/>
    <n v="0"/>
    <n v="0"/>
  </r>
  <r>
    <x v="5"/>
    <x v="13"/>
    <x v="7"/>
    <x v="8"/>
    <n v="0"/>
    <n v="200"/>
    <n v="0"/>
    <n v="0"/>
    <n v="0"/>
    <n v="0"/>
    <n v="0"/>
    <n v="0"/>
    <n v="0"/>
  </r>
  <r>
    <x v="5"/>
    <x v="13"/>
    <x v="7"/>
    <x v="9"/>
    <n v="0"/>
    <n v="200"/>
    <n v="0"/>
    <n v="0"/>
    <n v="0"/>
    <n v="0"/>
    <n v="0"/>
    <n v="0"/>
    <n v="0"/>
  </r>
  <r>
    <x v="5"/>
    <x v="13"/>
    <x v="7"/>
    <x v="10"/>
    <n v="6.04"/>
    <n v="200"/>
    <n v="0"/>
    <n v="2.9350000000000001E-2"/>
    <n v="2.1839999999999998E-2"/>
    <n v="9.0000000000000006E-5"/>
    <n v="1.1509999999999999E-2"/>
    <n v="0.20526"/>
    <n v="0"/>
  </r>
  <r>
    <x v="5"/>
    <x v="13"/>
    <x v="8"/>
    <x v="0"/>
    <n v="0"/>
    <n v="200"/>
    <n v="0"/>
    <n v="0"/>
    <n v="0"/>
    <n v="0"/>
    <n v="0"/>
    <n v="0"/>
    <n v="0"/>
  </r>
  <r>
    <x v="5"/>
    <x v="13"/>
    <x v="8"/>
    <x v="1"/>
    <n v="14.51"/>
    <n v="200"/>
    <n v="0"/>
    <n v="7.0540000000000005E-2"/>
    <n v="5.2510000000000001E-2"/>
    <n v="2.5799999999999998E-3"/>
    <n v="9.1599999999999997E-3"/>
    <n v="0.49329000000000001"/>
    <n v="0"/>
  </r>
  <r>
    <x v="5"/>
    <x v="13"/>
    <x v="8"/>
    <x v="2"/>
    <n v="0"/>
    <n v="200"/>
    <n v="0"/>
    <n v="0"/>
    <n v="0"/>
    <n v="0"/>
    <n v="0"/>
    <n v="0"/>
    <n v="0"/>
  </r>
  <r>
    <x v="5"/>
    <x v="13"/>
    <x v="8"/>
    <x v="3"/>
    <n v="0"/>
    <n v="200"/>
    <n v="0"/>
    <n v="0"/>
    <n v="0"/>
    <n v="0"/>
    <n v="0"/>
    <n v="0"/>
    <n v="0"/>
  </r>
  <r>
    <x v="5"/>
    <x v="13"/>
    <x v="8"/>
    <x v="4"/>
    <n v="0"/>
    <n v="200"/>
    <n v="0"/>
    <n v="0"/>
    <n v="0"/>
    <n v="0"/>
    <n v="0"/>
    <n v="0"/>
    <n v="0"/>
  </r>
  <r>
    <x v="5"/>
    <x v="13"/>
    <x v="8"/>
    <x v="5"/>
    <n v="0"/>
    <n v="200"/>
    <n v="0"/>
    <n v="0"/>
    <n v="0"/>
    <n v="0"/>
    <n v="0"/>
    <n v="0"/>
    <n v="0"/>
  </r>
  <r>
    <x v="5"/>
    <x v="13"/>
    <x v="8"/>
    <x v="6"/>
    <n v="35.18"/>
    <n v="200"/>
    <n v="0"/>
    <n v="0.17105000000000001"/>
    <n v="0"/>
    <n v="5.323E-2"/>
    <n v="0.13413"/>
    <n v="1.19615"/>
    <n v="0"/>
  </r>
  <r>
    <x v="5"/>
    <x v="13"/>
    <x v="8"/>
    <x v="7"/>
    <n v="0"/>
    <n v="200"/>
    <n v="0"/>
    <n v="0"/>
    <n v="0"/>
    <n v="0"/>
    <n v="0"/>
    <n v="0"/>
    <n v="0"/>
  </r>
  <r>
    <x v="5"/>
    <x v="13"/>
    <x v="8"/>
    <x v="8"/>
    <n v="0"/>
    <n v="200"/>
    <n v="0"/>
    <n v="0"/>
    <n v="0"/>
    <n v="0"/>
    <n v="0"/>
    <n v="0"/>
    <n v="0"/>
  </r>
  <r>
    <x v="5"/>
    <x v="13"/>
    <x v="8"/>
    <x v="9"/>
    <n v="0"/>
    <n v="200"/>
    <n v="0"/>
    <n v="0"/>
    <n v="0"/>
    <n v="0"/>
    <n v="0"/>
    <n v="0"/>
    <n v="0"/>
  </r>
  <r>
    <x v="5"/>
    <x v="13"/>
    <x v="8"/>
    <x v="10"/>
    <n v="927.1"/>
    <n v="200"/>
    <n v="0"/>
    <n v="4.5076599999999996"/>
    <n v="2.30464"/>
    <n v="0.11852"/>
    <n v="0.61121000000000003"/>
    <n v="31.522099999999998"/>
    <n v="0"/>
  </r>
  <r>
    <x v="5"/>
    <x v="14"/>
    <x v="0"/>
    <x v="0"/>
    <n v="0"/>
    <n v="200"/>
    <n v="0"/>
    <n v="0"/>
    <n v="0"/>
    <n v="0"/>
    <n v="0"/>
    <n v="0"/>
    <n v="0"/>
  </r>
  <r>
    <x v="5"/>
    <x v="14"/>
    <x v="0"/>
    <x v="1"/>
    <n v="24.86"/>
    <n v="200"/>
    <n v="0"/>
    <n v="0.12088"/>
    <n v="4.2959999999999998E-2"/>
    <n v="1.5219999999999999E-2"/>
    <n v="2.5139999999999999E-2"/>
    <n v="0.84531000000000001"/>
    <n v="0"/>
  </r>
  <r>
    <x v="5"/>
    <x v="14"/>
    <x v="0"/>
    <x v="2"/>
    <n v="0"/>
    <n v="200"/>
    <n v="0"/>
    <n v="0"/>
    <n v="0"/>
    <n v="0"/>
    <n v="0"/>
    <n v="0"/>
    <n v="0"/>
  </r>
  <r>
    <x v="5"/>
    <x v="14"/>
    <x v="0"/>
    <x v="3"/>
    <n v="0"/>
    <n v="200"/>
    <n v="0"/>
    <n v="0"/>
    <n v="0"/>
    <n v="0"/>
    <n v="0"/>
    <n v="0"/>
    <n v="0"/>
  </r>
  <r>
    <x v="5"/>
    <x v="14"/>
    <x v="0"/>
    <x v="4"/>
    <n v="0"/>
    <n v="200"/>
    <n v="0"/>
    <n v="0"/>
    <n v="0"/>
    <n v="0"/>
    <n v="0"/>
    <n v="0"/>
    <n v="0"/>
  </r>
  <r>
    <x v="5"/>
    <x v="14"/>
    <x v="0"/>
    <x v="5"/>
    <n v="0"/>
    <n v="200"/>
    <n v="0"/>
    <n v="0"/>
    <n v="0"/>
    <n v="0"/>
    <n v="0"/>
    <n v="0"/>
    <n v="0"/>
  </r>
  <r>
    <x v="5"/>
    <x v="14"/>
    <x v="0"/>
    <x v="6"/>
    <n v="0"/>
    <n v="200"/>
    <n v="0"/>
    <n v="0"/>
    <n v="0"/>
    <n v="0"/>
    <n v="0"/>
    <n v="0"/>
    <n v="0"/>
  </r>
  <r>
    <x v="5"/>
    <x v="14"/>
    <x v="0"/>
    <x v="7"/>
    <n v="0"/>
    <n v="200"/>
    <n v="0"/>
    <n v="0"/>
    <n v="0"/>
    <n v="0"/>
    <n v="0"/>
    <n v="0"/>
    <n v="0"/>
  </r>
  <r>
    <x v="5"/>
    <x v="14"/>
    <x v="0"/>
    <x v="8"/>
    <n v="0"/>
    <n v="200"/>
    <n v="0"/>
    <n v="0"/>
    <n v="0"/>
    <n v="0"/>
    <n v="0"/>
    <n v="0"/>
    <n v="0"/>
  </r>
  <r>
    <x v="5"/>
    <x v="14"/>
    <x v="0"/>
    <x v="9"/>
    <n v="0"/>
    <n v="200"/>
    <n v="0"/>
    <n v="0"/>
    <n v="0"/>
    <n v="0"/>
    <n v="0"/>
    <n v="0"/>
    <n v="0"/>
  </r>
  <r>
    <x v="5"/>
    <x v="14"/>
    <x v="0"/>
    <x v="10"/>
    <n v="128.04"/>
    <n v="200"/>
    <n v="0"/>
    <n v="0.62256"/>
    <n v="0.36060999999999999"/>
    <n v="8.5599999999999999E-3"/>
    <n v="0.18226000000000001"/>
    <n v="4.3535599999999999"/>
    <n v="0"/>
  </r>
  <r>
    <x v="5"/>
    <x v="14"/>
    <x v="1"/>
    <x v="0"/>
    <n v="0"/>
    <n v="200"/>
    <n v="0"/>
    <n v="0"/>
    <n v="0"/>
    <n v="0"/>
    <n v="0"/>
    <n v="0"/>
    <n v="0"/>
  </r>
  <r>
    <x v="5"/>
    <x v="14"/>
    <x v="1"/>
    <x v="1"/>
    <n v="0"/>
    <n v="200"/>
    <n v="0"/>
    <n v="0"/>
    <n v="0"/>
    <n v="0"/>
    <n v="0"/>
    <n v="0"/>
    <n v="0"/>
  </r>
  <r>
    <x v="5"/>
    <x v="14"/>
    <x v="1"/>
    <x v="2"/>
    <n v="0"/>
    <n v="200"/>
    <n v="0"/>
    <n v="0"/>
    <n v="0"/>
    <n v="0"/>
    <n v="0"/>
    <n v="0"/>
    <n v="0"/>
  </r>
  <r>
    <x v="5"/>
    <x v="14"/>
    <x v="1"/>
    <x v="3"/>
    <n v="0"/>
    <n v="200"/>
    <n v="0"/>
    <n v="0"/>
    <n v="0"/>
    <n v="0"/>
    <n v="0"/>
    <n v="0"/>
    <n v="0"/>
  </r>
  <r>
    <x v="5"/>
    <x v="14"/>
    <x v="1"/>
    <x v="4"/>
    <n v="0"/>
    <n v="200"/>
    <n v="0"/>
    <n v="0"/>
    <n v="0"/>
    <n v="0"/>
    <n v="0"/>
    <n v="0"/>
    <n v="0"/>
  </r>
  <r>
    <x v="5"/>
    <x v="14"/>
    <x v="1"/>
    <x v="5"/>
    <n v="0"/>
    <n v="200"/>
    <n v="0"/>
    <n v="0"/>
    <n v="0"/>
    <n v="0"/>
    <n v="0"/>
    <n v="0"/>
    <n v="0"/>
  </r>
  <r>
    <x v="5"/>
    <x v="14"/>
    <x v="1"/>
    <x v="6"/>
    <n v="0"/>
    <n v="200"/>
    <n v="0"/>
    <n v="0"/>
    <n v="0"/>
    <n v="0"/>
    <n v="0"/>
    <n v="0"/>
    <n v="0"/>
  </r>
  <r>
    <x v="5"/>
    <x v="14"/>
    <x v="1"/>
    <x v="7"/>
    <n v="0"/>
    <n v="200"/>
    <n v="0"/>
    <n v="0"/>
    <n v="0"/>
    <n v="0"/>
    <n v="0"/>
    <n v="0"/>
    <n v="0"/>
  </r>
  <r>
    <x v="5"/>
    <x v="14"/>
    <x v="1"/>
    <x v="8"/>
    <n v="0"/>
    <n v="200"/>
    <n v="0"/>
    <n v="0"/>
    <n v="0"/>
    <n v="0"/>
    <n v="0"/>
    <n v="0"/>
    <n v="0"/>
  </r>
  <r>
    <x v="5"/>
    <x v="14"/>
    <x v="1"/>
    <x v="9"/>
    <n v="0"/>
    <n v="200"/>
    <n v="0"/>
    <n v="0"/>
    <n v="0"/>
    <n v="0"/>
    <n v="0"/>
    <n v="0"/>
    <n v="0"/>
  </r>
  <r>
    <x v="5"/>
    <x v="14"/>
    <x v="1"/>
    <x v="10"/>
    <n v="692.79"/>
    <n v="200"/>
    <n v="0"/>
    <n v="3.3684099999999999"/>
    <n v="1.3568199999999999"/>
    <n v="0.17935000000000001"/>
    <n v="1.4500599999999999"/>
    <n v="23.555330000000001"/>
    <n v="0"/>
  </r>
  <r>
    <x v="5"/>
    <x v="14"/>
    <x v="2"/>
    <x v="0"/>
    <n v="0"/>
    <n v="200"/>
    <n v="0"/>
    <n v="0"/>
    <n v="0"/>
    <n v="0"/>
    <n v="0"/>
    <n v="0"/>
    <n v="0"/>
  </r>
  <r>
    <x v="5"/>
    <x v="14"/>
    <x v="2"/>
    <x v="1"/>
    <n v="0"/>
    <n v="200"/>
    <n v="0"/>
    <n v="0"/>
    <n v="0"/>
    <n v="0"/>
    <n v="0"/>
    <n v="0"/>
    <n v="0"/>
  </r>
  <r>
    <x v="5"/>
    <x v="14"/>
    <x v="2"/>
    <x v="2"/>
    <n v="0"/>
    <n v="200"/>
    <n v="0"/>
    <n v="0"/>
    <n v="0"/>
    <n v="0"/>
    <n v="0"/>
    <n v="0"/>
    <n v="0"/>
  </r>
  <r>
    <x v="5"/>
    <x v="14"/>
    <x v="2"/>
    <x v="3"/>
    <n v="0"/>
    <n v="200"/>
    <n v="0"/>
    <n v="0"/>
    <n v="0"/>
    <n v="0"/>
    <n v="0"/>
    <n v="0"/>
    <n v="0"/>
  </r>
  <r>
    <x v="5"/>
    <x v="14"/>
    <x v="2"/>
    <x v="4"/>
    <n v="0"/>
    <n v="200"/>
    <n v="0"/>
    <n v="0"/>
    <n v="0"/>
    <n v="0"/>
    <n v="0"/>
    <n v="0"/>
    <n v="0"/>
  </r>
  <r>
    <x v="5"/>
    <x v="14"/>
    <x v="2"/>
    <x v="5"/>
    <n v="0"/>
    <n v="200"/>
    <n v="0"/>
    <n v="0"/>
    <n v="0"/>
    <n v="0"/>
    <n v="0"/>
    <n v="0"/>
    <n v="0"/>
  </r>
  <r>
    <x v="5"/>
    <x v="14"/>
    <x v="2"/>
    <x v="6"/>
    <n v="0"/>
    <n v="200"/>
    <n v="0"/>
    <n v="0"/>
    <n v="0"/>
    <n v="0"/>
    <n v="0"/>
    <n v="0"/>
    <n v="0"/>
  </r>
  <r>
    <x v="5"/>
    <x v="14"/>
    <x v="2"/>
    <x v="7"/>
    <n v="0"/>
    <n v="200"/>
    <n v="0"/>
    <n v="0"/>
    <n v="0"/>
    <n v="0"/>
    <n v="0"/>
    <n v="0"/>
    <n v="0"/>
  </r>
  <r>
    <x v="5"/>
    <x v="14"/>
    <x v="2"/>
    <x v="8"/>
    <n v="0"/>
    <n v="200"/>
    <n v="0"/>
    <n v="0"/>
    <n v="0"/>
    <n v="0"/>
    <n v="0"/>
    <n v="0"/>
    <n v="0"/>
  </r>
  <r>
    <x v="5"/>
    <x v="14"/>
    <x v="2"/>
    <x v="9"/>
    <n v="0"/>
    <n v="200"/>
    <n v="0"/>
    <n v="0"/>
    <n v="0"/>
    <n v="0"/>
    <n v="0"/>
    <n v="0"/>
    <n v="0"/>
  </r>
  <r>
    <x v="5"/>
    <x v="14"/>
    <x v="2"/>
    <x v="10"/>
    <n v="333.92"/>
    <n v="200"/>
    <n v="0"/>
    <n v="1.62354"/>
    <n v="0.78347"/>
    <n v="7.5889999999999999E-2"/>
    <n v="0.64266999999999996"/>
    <n v="11.353429999999999"/>
    <n v="0"/>
  </r>
  <r>
    <x v="5"/>
    <x v="14"/>
    <x v="3"/>
    <x v="0"/>
    <n v="0"/>
    <n v="200"/>
    <n v="0"/>
    <n v="0"/>
    <n v="0"/>
    <n v="0"/>
    <n v="0"/>
    <n v="0"/>
    <n v="0"/>
  </r>
  <r>
    <x v="5"/>
    <x v="14"/>
    <x v="3"/>
    <x v="1"/>
    <n v="8.94"/>
    <n v="200"/>
    <n v="0"/>
    <n v="4.3490000000000001E-2"/>
    <n v="1.3899999999999999E-2"/>
    <n v="3.0100000000000001E-3"/>
    <n v="2.741E-2"/>
    <n v="0.30412"/>
    <n v="0"/>
  </r>
  <r>
    <x v="5"/>
    <x v="14"/>
    <x v="3"/>
    <x v="2"/>
    <n v="0"/>
    <n v="200"/>
    <n v="0"/>
    <n v="0"/>
    <n v="0"/>
    <n v="0"/>
    <n v="0"/>
    <n v="0"/>
    <n v="0"/>
  </r>
  <r>
    <x v="5"/>
    <x v="14"/>
    <x v="3"/>
    <x v="3"/>
    <n v="0"/>
    <n v="200"/>
    <n v="0"/>
    <n v="0"/>
    <n v="0"/>
    <n v="0"/>
    <n v="0"/>
    <n v="0"/>
    <n v="0"/>
  </r>
  <r>
    <x v="5"/>
    <x v="14"/>
    <x v="3"/>
    <x v="4"/>
    <n v="0"/>
    <n v="200"/>
    <n v="0"/>
    <n v="0"/>
    <n v="0"/>
    <n v="0"/>
    <n v="0"/>
    <n v="0"/>
    <n v="0"/>
  </r>
  <r>
    <x v="5"/>
    <x v="14"/>
    <x v="3"/>
    <x v="5"/>
    <n v="0"/>
    <n v="200"/>
    <n v="0"/>
    <n v="0"/>
    <n v="0"/>
    <n v="0"/>
    <n v="0"/>
    <n v="0"/>
    <n v="0"/>
  </r>
  <r>
    <x v="5"/>
    <x v="14"/>
    <x v="3"/>
    <x v="6"/>
    <n v="0"/>
    <n v="200"/>
    <n v="0"/>
    <n v="0"/>
    <n v="0"/>
    <n v="0"/>
    <n v="0"/>
    <n v="0"/>
    <n v="0"/>
  </r>
  <r>
    <x v="5"/>
    <x v="14"/>
    <x v="3"/>
    <x v="7"/>
    <n v="0"/>
    <n v="200"/>
    <n v="0"/>
    <n v="0"/>
    <n v="0"/>
    <n v="0"/>
    <n v="0"/>
    <n v="0"/>
    <n v="0"/>
  </r>
  <r>
    <x v="5"/>
    <x v="14"/>
    <x v="3"/>
    <x v="8"/>
    <n v="0"/>
    <n v="200"/>
    <n v="0"/>
    <n v="0"/>
    <n v="0"/>
    <n v="0"/>
    <n v="0"/>
    <n v="0"/>
    <n v="0"/>
  </r>
  <r>
    <x v="5"/>
    <x v="14"/>
    <x v="3"/>
    <x v="9"/>
    <n v="0"/>
    <n v="200"/>
    <n v="0"/>
    <n v="0"/>
    <n v="0"/>
    <n v="0"/>
    <n v="0"/>
    <n v="0"/>
    <n v="0"/>
  </r>
  <r>
    <x v="5"/>
    <x v="14"/>
    <x v="3"/>
    <x v="10"/>
    <n v="51.95"/>
    <n v="200"/>
    <n v="0"/>
    <n v="0.25256000000000001"/>
    <n v="0.19244"/>
    <n v="8.2299999999999995E-3"/>
    <n v="2.767E-2"/>
    <n v="1.76617"/>
    <n v="0"/>
  </r>
  <r>
    <x v="5"/>
    <x v="14"/>
    <x v="4"/>
    <x v="0"/>
    <n v="185.95"/>
    <n v="200"/>
    <n v="0"/>
    <n v="0.90408999999999995"/>
    <n v="0.43925999999999998"/>
    <n v="3.9309999999999998E-2"/>
    <n v="0.37784000000000001"/>
    <n v="6.3223399999999996"/>
    <n v="0"/>
  </r>
  <r>
    <x v="5"/>
    <x v="14"/>
    <x v="4"/>
    <x v="1"/>
    <n v="4.99"/>
    <n v="200"/>
    <n v="0"/>
    <n v="2.4279999999999999E-2"/>
    <n v="7.3699999999999998E-3"/>
    <n v="2.7499999999999998E-3"/>
    <n v="2.8900000000000002E-3"/>
    <n v="0.16980999999999999"/>
    <n v="0"/>
  </r>
  <r>
    <x v="5"/>
    <x v="14"/>
    <x v="4"/>
    <x v="2"/>
    <n v="0"/>
    <n v="200"/>
    <n v="0"/>
    <n v="0"/>
    <n v="0"/>
    <n v="0"/>
    <n v="0"/>
    <n v="0"/>
    <n v="0"/>
  </r>
  <r>
    <x v="5"/>
    <x v="14"/>
    <x v="4"/>
    <x v="3"/>
    <n v="0"/>
    <n v="200"/>
    <n v="0"/>
    <n v="0"/>
    <n v="0"/>
    <n v="0"/>
    <n v="0"/>
    <n v="0"/>
    <n v="0"/>
  </r>
  <r>
    <x v="5"/>
    <x v="14"/>
    <x v="4"/>
    <x v="4"/>
    <n v="0"/>
    <n v="200"/>
    <n v="0"/>
    <n v="0"/>
    <n v="0"/>
    <n v="0"/>
    <n v="0"/>
    <n v="0"/>
    <n v="0"/>
  </r>
  <r>
    <x v="5"/>
    <x v="14"/>
    <x v="4"/>
    <x v="5"/>
    <n v="0"/>
    <n v="200"/>
    <n v="0"/>
    <n v="0"/>
    <n v="0"/>
    <n v="0"/>
    <n v="0"/>
    <n v="0"/>
    <n v="0"/>
  </r>
  <r>
    <x v="5"/>
    <x v="14"/>
    <x v="4"/>
    <x v="6"/>
    <n v="41.71"/>
    <n v="200"/>
    <n v="0"/>
    <n v="0.20277999999999999"/>
    <n v="1.7000000000000001E-4"/>
    <n v="3.5599999999999998E-3"/>
    <n v="5.4859999999999999E-2"/>
    <n v="1.4180200000000001"/>
    <n v="0"/>
  </r>
  <r>
    <x v="5"/>
    <x v="14"/>
    <x v="4"/>
    <x v="7"/>
    <n v="0"/>
    <n v="200"/>
    <n v="0"/>
    <n v="0"/>
    <n v="0"/>
    <n v="0"/>
    <n v="0"/>
    <n v="0"/>
    <n v="0"/>
  </r>
  <r>
    <x v="5"/>
    <x v="14"/>
    <x v="4"/>
    <x v="8"/>
    <n v="0"/>
    <n v="200"/>
    <n v="0"/>
    <n v="0"/>
    <n v="0"/>
    <n v="0"/>
    <n v="0"/>
    <n v="0"/>
    <n v="0"/>
  </r>
  <r>
    <x v="5"/>
    <x v="14"/>
    <x v="4"/>
    <x v="9"/>
    <n v="0"/>
    <n v="200"/>
    <n v="0"/>
    <n v="0"/>
    <n v="0"/>
    <n v="0"/>
    <n v="0"/>
    <n v="0"/>
    <n v="0"/>
  </r>
  <r>
    <x v="5"/>
    <x v="14"/>
    <x v="4"/>
    <x v="10"/>
    <n v="155.63999999999999"/>
    <n v="200"/>
    <n v="0"/>
    <n v="0.75673999999999997"/>
    <n v="0.26956999999999998"/>
    <n v="1.917E-2"/>
    <n v="0.15989"/>
    <n v="5.2918799999999999"/>
    <n v="0"/>
  </r>
  <r>
    <x v="5"/>
    <x v="14"/>
    <x v="5"/>
    <x v="0"/>
    <n v="0"/>
    <n v="200"/>
    <n v="0"/>
    <n v="0"/>
    <n v="0"/>
    <n v="0"/>
    <n v="0"/>
    <n v="0"/>
    <n v="0"/>
  </r>
  <r>
    <x v="5"/>
    <x v="14"/>
    <x v="5"/>
    <x v="1"/>
    <n v="0"/>
    <n v="200"/>
    <n v="0"/>
    <n v="0"/>
    <n v="0"/>
    <n v="0"/>
    <n v="0"/>
    <n v="0"/>
    <n v="0"/>
  </r>
  <r>
    <x v="5"/>
    <x v="14"/>
    <x v="5"/>
    <x v="2"/>
    <n v="0"/>
    <n v="200"/>
    <n v="0"/>
    <n v="0"/>
    <n v="0"/>
    <n v="0"/>
    <n v="0"/>
    <n v="0"/>
    <n v="0"/>
  </r>
  <r>
    <x v="5"/>
    <x v="14"/>
    <x v="5"/>
    <x v="3"/>
    <n v="0"/>
    <n v="200"/>
    <n v="0"/>
    <n v="0"/>
    <n v="0"/>
    <n v="0"/>
    <n v="0"/>
    <n v="0"/>
    <n v="0"/>
  </r>
  <r>
    <x v="5"/>
    <x v="14"/>
    <x v="5"/>
    <x v="4"/>
    <n v="0"/>
    <n v="200"/>
    <n v="0"/>
    <n v="0"/>
    <n v="0"/>
    <n v="0"/>
    <n v="0"/>
    <n v="0"/>
    <n v="0"/>
  </r>
  <r>
    <x v="5"/>
    <x v="14"/>
    <x v="5"/>
    <x v="5"/>
    <n v="0"/>
    <n v="200"/>
    <n v="0"/>
    <n v="0"/>
    <n v="0"/>
    <n v="0"/>
    <n v="0"/>
    <n v="0"/>
    <n v="0"/>
  </r>
  <r>
    <x v="5"/>
    <x v="14"/>
    <x v="5"/>
    <x v="6"/>
    <n v="0"/>
    <n v="200"/>
    <n v="0"/>
    <n v="0"/>
    <n v="0"/>
    <n v="0"/>
    <n v="0"/>
    <n v="0"/>
    <n v="0"/>
  </r>
  <r>
    <x v="5"/>
    <x v="14"/>
    <x v="5"/>
    <x v="7"/>
    <n v="0"/>
    <n v="200"/>
    <n v="0"/>
    <n v="0"/>
    <n v="0"/>
    <n v="0"/>
    <n v="0"/>
    <n v="0"/>
    <n v="0"/>
  </r>
  <r>
    <x v="5"/>
    <x v="14"/>
    <x v="5"/>
    <x v="8"/>
    <n v="0"/>
    <n v="200"/>
    <n v="0"/>
    <n v="0"/>
    <n v="0"/>
    <n v="0"/>
    <n v="0"/>
    <n v="0"/>
    <n v="0"/>
  </r>
  <r>
    <x v="5"/>
    <x v="14"/>
    <x v="5"/>
    <x v="9"/>
    <n v="0"/>
    <n v="200"/>
    <n v="0"/>
    <n v="0"/>
    <n v="0"/>
    <n v="0"/>
    <n v="0"/>
    <n v="0"/>
    <n v="0"/>
  </r>
  <r>
    <x v="5"/>
    <x v="14"/>
    <x v="5"/>
    <x v="10"/>
    <n v="0"/>
    <n v="200"/>
    <n v="0"/>
    <n v="0"/>
    <n v="0"/>
    <n v="0"/>
    <n v="0"/>
    <n v="0"/>
    <n v="0"/>
  </r>
  <r>
    <x v="5"/>
    <x v="14"/>
    <x v="6"/>
    <x v="0"/>
    <n v="0"/>
    <n v="200"/>
    <n v="0"/>
    <n v="0"/>
    <n v="0"/>
    <n v="0"/>
    <n v="0"/>
    <n v="0"/>
    <n v="0"/>
  </r>
  <r>
    <x v="5"/>
    <x v="14"/>
    <x v="6"/>
    <x v="1"/>
    <n v="0"/>
    <n v="200"/>
    <n v="0"/>
    <n v="0"/>
    <n v="0"/>
    <n v="0"/>
    <n v="0"/>
    <n v="0"/>
    <n v="0"/>
  </r>
  <r>
    <x v="5"/>
    <x v="14"/>
    <x v="6"/>
    <x v="2"/>
    <n v="0"/>
    <n v="200"/>
    <n v="0"/>
    <n v="0"/>
    <n v="0"/>
    <n v="0"/>
    <n v="0"/>
    <n v="0"/>
    <n v="0"/>
  </r>
  <r>
    <x v="5"/>
    <x v="14"/>
    <x v="6"/>
    <x v="3"/>
    <n v="0"/>
    <n v="200"/>
    <n v="0"/>
    <n v="0"/>
    <n v="0"/>
    <n v="0"/>
    <n v="0"/>
    <n v="0"/>
    <n v="0"/>
  </r>
  <r>
    <x v="5"/>
    <x v="14"/>
    <x v="6"/>
    <x v="4"/>
    <n v="0"/>
    <n v="200"/>
    <n v="0"/>
    <n v="0"/>
    <n v="0"/>
    <n v="0"/>
    <n v="0"/>
    <n v="0"/>
    <n v="0"/>
  </r>
  <r>
    <x v="5"/>
    <x v="14"/>
    <x v="6"/>
    <x v="5"/>
    <n v="0"/>
    <n v="200"/>
    <n v="0"/>
    <n v="0"/>
    <n v="0"/>
    <n v="0"/>
    <n v="0"/>
    <n v="0"/>
    <n v="0"/>
  </r>
  <r>
    <x v="5"/>
    <x v="14"/>
    <x v="6"/>
    <x v="6"/>
    <n v="0"/>
    <n v="200"/>
    <n v="0"/>
    <n v="0"/>
    <n v="0"/>
    <n v="0"/>
    <n v="0"/>
    <n v="0"/>
    <n v="0"/>
  </r>
  <r>
    <x v="5"/>
    <x v="14"/>
    <x v="6"/>
    <x v="7"/>
    <n v="0"/>
    <n v="200"/>
    <n v="0"/>
    <n v="0"/>
    <n v="0"/>
    <n v="0"/>
    <n v="0"/>
    <n v="0"/>
    <n v="0"/>
  </r>
  <r>
    <x v="5"/>
    <x v="14"/>
    <x v="6"/>
    <x v="8"/>
    <n v="0"/>
    <n v="200"/>
    <n v="0"/>
    <n v="0"/>
    <n v="0"/>
    <n v="0"/>
    <n v="0"/>
    <n v="0"/>
    <n v="0"/>
  </r>
  <r>
    <x v="5"/>
    <x v="14"/>
    <x v="6"/>
    <x v="9"/>
    <n v="0"/>
    <n v="200"/>
    <n v="0"/>
    <n v="0"/>
    <n v="0"/>
    <n v="0"/>
    <n v="0"/>
    <n v="0"/>
    <n v="0"/>
  </r>
  <r>
    <x v="5"/>
    <x v="14"/>
    <x v="6"/>
    <x v="10"/>
    <n v="26.36"/>
    <n v="200"/>
    <n v="0"/>
    <n v="0.12819"/>
    <n v="6.5350000000000005E-2"/>
    <n v="1.4E-3"/>
    <n v="8.2699999999999996E-3"/>
    <n v="0.89642999999999995"/>
    <n v="0"/>
  </r>
  <r>
    <x v="5"/>
    <x v="14"/>
    <x v="7"/>
    <x v="0"/>
    <n v="0"/>
    <n v="200"/>
    <n v="0"/>
    <n v="0"/>
    <n v="0"/>
    <n v="0"/>
    <n v="0"/>
    <n v="0"/>
    <n v="0"/>
  </r>
  <r>
    <x v="5"/>
    <x v="14"/>
    <x v="7"/>
    <x v="1"/>
    <n v="0"/>
    <n v="200"/>
    <n v="0"/>
    <n v="0"/>
    <n v="0"/>
    <n v="0"/>
    <n v="0"/>
    <n v="0"/>
    <n v="0"/>
  </r>
  <r>
    <x v="5"/>
    <x v="14"/>
    <x v="7"/>
    <x v="2"/>
    <n v="0"/>
    <n v="200"/>
    <n v="0"/>
    <n v="0"/>
    <n v="0"/>
    <n v="0"/>
    <n v="0"/>
    <n v="0"/>
    <n v="0"/>
  </r>
  <r>
    <x v="5"/>
    <x v="14"/>
    <x v="7"/>
    <x v="3"/>
    <n v="0"/>
    <n v="200"/>
    <n v="0"/>
    <n v="0"/>
    <n v="0"/>
    <n v="0"/>
    <n v="0"/>
    <n v="0"/>
    <n v="0"/>
  </r>
  <r>
    <x v="5"/>
    <x v="14"/>
    <x v="7"/>
    <x v="4"/>
    <n v="0"/>
    <n v="200"/>
    <n v="0"/>
    <n v="0"/>
    <n v="0"/>
    <n v="0"/>
    <n v="0"/>
    <n v="0"/>
    <n v="0"/>
  </r>
  <r>
    <x v="5"/>
    <x v="14"/>
    <x v="7"/>
    <x v="5"/>
    <n v="0"/>
    <n v="200"/>
    <n v="0"/>
    <n v="0"/>
    <n v="0"/>
    <n v="0"/>
    <n v="0"/>
    <n v="0"/>
    <n v="0"/>
  </r>
  <r>
    <x v="5"/>
    <x v="14"/>
    <x v="7"/>
    <x v="6"/>
    <n v="10.24"/>
    <n v="200"/>
    <n v="0"/>
    <n v="4.9770000000000002E-2"/>
    <n v="0"/>
    <n v="8.7200000000000003E-3"/>
    <n v="6.8669999999999995E-2"/>
    <n v="0.34804000000000002"/>
    <n v="0"/>
  </r>
  <r>
    <x v="5"/>
    <x v="14"/>
    <x v="7"/>
    <x v="7"/>
    <n v="0"/>
    <n v="200"/>
    <n v="0"/>
    <n v="0"/>
    <n v="0"/>
    <n v="0"/>
    <n v="0"/>
    <n v="0"/>
    <n v="0"/>
  </r>
  <r>
    <x v="5"/>
    <x v="14"/>
    <x v="7"/>
    <x v="8"/>
    <n v="0"/>
    <n v="200"/>
    <n v="0"/>
    <n v="0"/>
    <n v="0"/>
    <n v="0"/>
    <n v="0"/>
    <n v="0"/>
    <n v="0"/>
  </r>
  <r>
    <x v="5"/>
    <x v="14"/>
    <x v="7"/>
    <x v="9"/>
    <n v="0"/>
    <n v="200"/>
    <n v="0"/>
    <n v="0"/>
    <n v="0"/>
    <n v="0"/>
    <n v="0"/>
    <n v="0"/>
    <n v="0"/>
  </r>
  <r>
    <x v="5"/>
    <x v="14"/>
    <x v="7"/>
    <x v="10"/>
    <n v="6.04"/>
    <n v="200"/>
    <n v="0"/>
    <n v="2.9350000000000001E-2"/>
    <n v="2.1839999999999998E-2"/>
    <n v="9.0000000000000006E-5"/>
    <n v="1.1509999999999999E-2"/>
    <n v="0.20526"/>
    <n v="0"/>
  </r>
  <r>
    <x v="5"/>
    <x v="14"/>
    <x v="8"/>
    <x v="0"/>
    <n v="0"/>
    <n v="200"/>
    <n v="0"/>
    <n v="0"/>
    <n v="0"/>
    <n v="0"/>
    <n v="0"/>
    <n v="0"/>
    <n v="0"/>
  </r>
  <r>
    <x v="5"/>
    <x v="14"/>
    <x v="8"/>
    <x v="1"/>
    <n v="14.51"/>
    <n v="200"/>
    <n v="0"/>
    <n v="7.0540000000000005E-2"/>
    <n v="5.2510000000000001E-2"/>
    <n v="2.5799999999999998E-3"/>
    <n v="9.1599999999999997E-3"/>
    <n v="0.49329000000000001"/>
    <n v="0"/>
  </r>
  <r>
    <x v="5"/>
    <x v="14"/>
    <x v="8"/>
    <x v="2"/>
    <n v="0"/>
    <n v="200"/>
    <n v="0"/>
    <n v="0"/>
    <n v="0"/>
    <n v="0"/>
    <n v="0"/>
    <n v="0"/>
    <n v="0"/>
  </r>
  <r>
    <x v="5"/>
    <x v="14"/>
    <x v="8"/>
    <x v="3"/>
    <n v="0"/>
    <n v="200"/>
    <n v="0"/>
    <n v="0"/>
    <n v="0"/>
    <n v="0"/>
    <n v="0"/>
    <n v="0"/>
    <n v="0"/>
  </r>
  <r>
    <x v="5"/>
    <x v="14"/>
    <x v="8"/>
    <x v="4"/>
    <n v="0"/>
    <n v="200"/>
    <n v="0"/>
    <n v="0"/>
    <n v="0"/>
    <n v="0"/>
    <n v="0"/>
    <n v="0"/>
    <n v="0"/>
  </r>
  <r>
    <x v="5"/>
    <x v="14"/>
    <x v="8"/>
    <x v="5"/>
    <n v="0"/>
    <n v="200"/>
    <n v="0"/>
    <n v="0"/>
    <n v="0"/>
    <n v="0"/>
    <n v="0"/>
    <n v="0"/>
    <n v="0"/>
  </r>
  <r>
    <x v="5"/>
    <x v="14"/>
    <x v="8"/>
    <x v="6"/>
    <n v="35.18"/>
    <n v="200"/>
    <n v="0"/>
    <n v="0.17105000000000001"/>
    <n v="0"/>
    <n v="5.323E-2"/>
    <n v="0.13413"/>
    <n v="1.19615"/>
    <n v="0"/>
  </r>
  <r>
    <x v="5"/>
    <x v="14"/>
    <x v="8"/>
    <x v="7"/>
    <n v="0"/>
    <n v="200"/>
    <n v="0"/>
    <n v="0"/>
    <n v="0"/>
    <n v="0"/>
    <n v="0"/>
    <n v="0"/>
    <n v="0"/>
  </r>
  <r>
    <x v="5"/>
    <x v="14"/>
    <x v="8"/>
    <x v="8"/>
    <n v="0"/>
    <n v="200"/>
    <n v="0"/>
    <n v="0"/>
    <n v="0"/>
    <n v="0"/>
    <n v="0"/>
    <n v="0"/>
    <n v="0"/>
  </r>
  <r>
    <x v="5"/>
    <x v="14"/>
    <x v="8"/>
    <x v="9"/>
    <n v="0"/>
    <n v="200"/>
    <n v="0"/>
    <n v="0"/>
    <n v="0"/>
    <n v="0"/>
    <n v="0"/>
    <n v="0"/>
    <n v="0"/>
  </r>
  <r>
    <x v="5"/>
    <x v="14"/>
    <x v="8"/>
    <x v="10"/>
    <n v="927.1"/>
    <n v="200"/>
    <n v="0"/>
    <n v="4.5076599999999996"/>
    <n v="2.30464"/>
    <n v="0.11852"/>
    <n v="0.61121000000000003"/>
    <n v="31.522099999999998"/>
    <n v="0"/>
  </r>
  <r>
    <x v="5"/>
    <x v="15"/>
    <x v="0"/>
    <x v="0"/>
    <n v="0"/>
    <n v="200"/>
    <n v="0"/>
    <n v="0"/>
    <n v="0"/>
    <n v="0"/>
    <n v="0"/>
    <n v="0"/>
    <n v="0"/>
  </r>
  <r>
    <x v="5"/>
    <x v="15"/>
    <x v="0"/>
    <x v="1"/>
    <n v="24.86"/>
    <n v="200"/>
    <n v="0"/>
    <n v="0.12088"/>
    <n v="4.2959999999999998E-2"/>
    <n v="1.5219999999999999E-2"/>
    <n v="2.5139999999999999E-2"/>
    <n v="0.84531000000000001"/>
    <n v="0"/>
  </r>
  <r>
    <x v="5"/>
    <x v="15"/>
    <x v="0"/>
    <x v="2"/>
    <n v="0"/>
    <n v="200"/>
    <n v="0"/>
    <n v="0"/>
    <n v="0"/>
    <n v="0"/>
    <n v="0"/>
    <n v="0"/>
    <n v="0"/>
  </r>
  <r>
    <x v="5"/>
    <x v="15"/>
    <x v="0"/>
    <x v="3"/>
    <n v="0"/>
    <n v="200"/>
    <n v="0"/>
    <n v="0"/>
    <n v="0"/>
    <n v="0"/>
    <n v="0"/>
    <n v="0"/>
    <n v="0"/>
  </r>
  <r>
    <x v="5"/>
    <x v="15"/>
    <x v="0"/>
    <x v="4"/>
    <n v="0"/>
    <n v="200"/>
    <n v="0"/>
    <n v="0"/>
    <n v="0"/>
    <n v="0"/>
    <n v="0"/>
    <n v="0"/>
    <n v="0"/>
  </r>
  <r>
    <x v="5"/>
    <x v="15"/>
    <x v="0"/>
    <x v="5"/>
    <n v="0"/>
    <n v="200"/>
    <n v="0"/>
    <n v="0"/>
    <n v="0"/>
    <n v="0"/>
    <n v="0"/>
    <n v="0"/>
    <n v="0"/>
  </r>
  <r>
    <x v="5"/>
    <x v="15"/>
    <x v="0"/>
    <x v="6"/>
    <n v="0"/>
    <n v="200"/>
    <n v="0"/>
    <n v="0"/>
    <n v="0"/>
    <n v="0"/>
    <n v="0"/>
    <n v="0"/>
    <n v="0"/>
  </r>
  <r>
    <x v="5"/>
    <x v="15"/>
    <x v="0"/>
    <x v="7"/>
    <n v="0"/>
    <n v="200"/>
    <n v="0"/>
    <n v="0"/>
    <n v="0"/>
    <n v="0"/>
    <n v="0"/>
    <n v="0"/>
    <n v="0"/>
  </r>
  <r>
    <x v="5"/>
    <x v="15"/>
    <x v="0"/>
    <x v="8"/>
    <n v="0"/>
    <n v="200"/>
    <n v="0"/>
    <n v="0"/>
    <n v="0"/>
    <n v="0"/>
    <n v="0"/>
    <n v="0"/>
    <n v="0"/>
  </r>
  <r>
    <x v="5"/>
    <x v="15"/>
    <x v="0"/>
    <x v="9"/>
    <n v="0"/>
    <n v="200"/>
    <n v="0"/>
    <n v="0"/>
    <n v="0"/>
    <n v="0"/>
    <n v="0"/>
    <n v="0"/>
    <n v="0"/>
  </r>
  <r>
    <x v="5"/>
    <x v="15"/>
    <x v="0"/>
    <x v="10"/>
    <n v="128.04"/>
    <n v="200"/>
    <n v="0"/>
    <n v="0.62256"/>
    <n v="0.36060999999999999"/>
    <n v="8.5599999999999999E-3"/>
    <n v="0.18226000000000001"/>
    <n v="4.3535599999999999"/>
    <n v="0"/>
  </r>
  <r>
    <x v="5"/>
    <x v="15"/>
    <x v="1"/>
    <x v="0"/>
    <n v="0"/>
    <n v="200"/>
    <n v="0"/>
    <n v="0"/>
    <n v="0"/>
    <n v="0"/>
    <n v="0"/>
    <n v="0"/>
    <n v="0"/>
  </r>
  <r>
    <x v="5"/>
    <x v="15"/>
    <x v="1"/>
    <x v="1"/>
    <n v="0"/>
    <n v="200"/>
    <n v="0"/>
    <n v="0"/>
    <n v="0"/>
    <n v="0"/>
    <n v="0"/>
    <n v="0"/>
    <n v="0"/>
  </r>
  <r>
    <x v="5"/>
    <x v="15"/>
    <x v="1"/>
    <x v="2"/>
    <n v="0"/>
    <n v="200"/>
    <n v="0"/>
    <n v="0"/>
    <n v="0"/>
    <n v="0"/>
    <n v="0"/>
    <n v="0"/>
    <n v="0"/>
  </r>
  <r>
    <x v="5"/>
    <x v="15"/>
    <x v="1"/>
    <x v="3"/>
    <n v="0"/>
    <n v="200"/>
    <n v="0"/>
    <n v="0"/>
    <n v="0"/>
    <n v="0"/>
    <n v="0"/>
    <n v="0"/>
    <n v="0"/>
  </r>
  <r>
    <x v="5"/>
    <x v="15"/>
    <x v="1"/>
    <x v="4"/>
    <n v="0"/>
    <n v="200"/>
    <n v="0"/>
    <n v="0"/>
    <n v="0"/>
    <n v="0"/>
    <n v="0"/>
    <n v="0"/>
    <n v="0"/>
  </r>
  <r>
    <x v="5"/>
    <x v="15"/>
    <x v="1"/>
    <x v="5"/>
    <n v="0"/>
    <n v="200"/>
    <n v="0"/>
    <n v="0"/>
    <n v="0"/>
    <n v="0"/>
    <n v="0"/>
    <n v="0"/>
    <n v="0"/>
  </r>
  <r>
    <x v="5"/>
    <x v="15"/>
    <x v="1"/>
    <x v="6"/>
    <n v="0"/>
    <n v="200"/>
    <n v="0"/>
    <n v="0"/>
    <n v="0"/>
    <n v="0"/>
    <n v="0"/>
    <n v="0"/>
    <n v="0"/>
  </r>
  <r>
    <x v="5"/>
    <x v="15"/>
    <x v="1"/>
    <x v="7"/>
    <n v="0"/>
    <n v="200"/>
    <n v="0"/>
    <n v="0"/>
    <n v="0"/>
    <n v="0"/>
    <n v="0"/>
    <n v="0"/>
    <n v="0"/>
  </r>
  <r>
    <x v="5"/>
    <x v="15"/>
    <x v="1"/>
    <x v="8"/>
    <n v="0"/>
    <n v="200"/>
    <n v="0"/>
    <n v="0"/>
    <n v="0"/>
    <n v="0"/>
    <n v="0"/>
    <n v="0"/>
    <n v="0"/>
  </r>
  <r>
    <x v="5"/>
    <x v="15"/>
    <x v="1"/>
    <x v="9"/>
    <n v="0"/>
    <n v="200"/>
    <n v="0"/>
    <n v="0"/>
    <n v="0"/>
    <n v="0"/>
    <n v="0"/>
    <n v="0"/>
    <n v="0"/>
  </r>
  <r>
    <x v="5"/>
    <x v="15"/>
    <x v="1"/>
    <x v="10"/>
    <n v="692.79"/>
    <n v="200"/>
    <n v="0"/>
    <n v="3.3684099999999999"/>
    <n v="1.3568199999999999"/>
    <n v="0.17935000000000001"/>
    <n v="1.4500599999999999"/>
    <n v="23.555330000000001"/>
    <n v="0"/>
  </r>
  <r>
    <x v="5"/>
    <x v="15"/>
    <x v="2"/>
    <x v="0"/>
    <n v="0"/>
    <n v="200"/>
    <n v="0"/>
    <n v="0"/>
    <n v="0"/>
    <n v="0"/>
    <n v="0"/>
    <n v="0"/>
    <n v="0"/>
  </r>
  <r>
    <x v="5"/>
    <x v="15"/>
    <x v="2"/>
    <x v="1"/>
    <n v="0"/>
    <n v="200"/>
    <n v="0"/>
    <n v="0"/>
    <n v="0"/>
    <n v="0"/>
    <n v="0"/>
    <n v="0"/>
    <n v="0"/>
  </r>
  <r>
    <x v="5"/>
    <x v="15"/>
    <x v="2"/>
    <x v="2"/>
    <n v="0"/>
    <n v="200"/>
    <n v="0"/>
    <n v="0"/>
    <n v="0"/>
    <n v="0"/>
    <n v="0"/>
    <n v="0"/>
    <n v="0"/>
  </r>
  <r>
    <x v="5"/>
    <x v="15"/>
    <x v="2"/>
    <x v="3"/>
    <n v="0"/>
    <n v="200"/>
    <n v="0"/>
    <n v="0"/>
    <n v="0"/>
    <n v="0"/>
    <n v="0"/>
    <n v="0"/>
    <n v="0"/>
  </r>
  <r>
    <x v="5"/>
    <x v="15"/>
    <x v="2"/>
    <x v="4"/>
    <n v="0"/>
    <n v="200"/>
    <n v="0"/>
    <n v="0"/>
    <n v="0"/>
    <n v="0"/>
    <n v="0"/>
    <n v="0"/>
    <n v="0"/>
  </r>
  <r>
    <x v="5"/>
    <x v="15"/>
    <x v="2"/>
    <x v="5"/>
    <n v="0"/>
    <n v="200"/>
    <n v="0"/>
    <n v="0"/>
    <n v="0"/>
    <n v="0"/>
    <n v="0"/>
    <n v="0"/>
    <n v="0"/>
  </r>
  <r>
    <x v="5"/>
    <x v="15"/>
    <x v="2"/>
    <x v="6"/>
    <n v="0"/>
    <n v="200"/>
    <n v="0"/>
    <n v="0"/>
    <n v="0"/>
    <n v="0"/>
    <n v="0"/>
    <n v="0"/>
    <n v="0"/>
  </r>
  <r>
    <x v="5"/>
    <x v="15"/>
    <x v="2"/>
    <x v="7"/>
    <n v="0"/>
    <n v="200"/>
    <n v="0"/>
    <n v="0"/>
    <n v="0"/>
    <n v="0"/>
    <n v="0"/>
    <n v="0"/>
    <n v="0"/>
  </r>
  <r>
    <x v="5"/>
    <x v="15"/>
    <x v="2"/>
    <x v="8"/>
    <n v="0"/>
    <n v="200"/>
    <n v="0"/>
    <n v="0"/>
    <n v="0"/>
    <n v="0"/>
    <n v="0"/>
    <n v="0"/>
    <n v="0"/>
  </r>
  <r>
    <x v="5"/>
    <x v="15"/>
    <x v="2"/>
    <x v="9"/>
    <n v="0"/>
    <n v="200"/>
    <n v="0"/>
    <n v="0"/>
    <n v="0"/>
    <n v="0"/>
    <n v="0"/>
    <n v="0"/>
    <n v="0"/>
  </r>
  <r>
    <x v="5"/>
    <x v="15"/>
    <x v="2"/>
    <x v="10"/>
    <n v="333.92"/>
    <n v="200"/>
    <n v="0"/>
    <n v="1.62354"/>
    <n v="0.78347"/>
    <n v="7.5889999999999999E-2"/>
    <n v="0.64266999999999996"/>
    <n v="11.353429999999999"/>
    <n v="0"/>
  </r>
  <r>
    <x v="5"/>
    <x v="15"/>
    <x v="3"/>
    <x v="0"/>
    <n v="0"/>
    <n v="200"/>
    <n v="0"/>
    <n v="0"/>
    <n v="0"/>
    <n v="0"/>
    <n v="0"/>
    <n v="0"/>
    <n v="0"/>
  </r>
  <r>
    <x v="5"/>
    <x v="15"/>
    <x v="3"/>
    <x v="1"/>
    <n v="8.94"/>
    <n v="200"/>
    <n v="0"/>
    <n v="4.3490000000000001E-2"/>
    <n v="1.3899999999999999E-2"/>
    <n v="3.0100000000000001E-3"/>
    <n v="2.741E-2"/>
    <n v="0.30412"/>
    <n v="0"/>
  </r>
  <r>
    <x v="5"/>
    <x v="15"/>
    <x v="3"/>
    <x v="2"/>
    <n v="0"/>
    <n v="200"/>
    <n v="0"/>
    <n v="0"/>
    <n v="0"/>
    <n v="0"/>
    <n v="0"/>
    <n v="0"/>
    <n v="0"/>
  </r>
  <r>
    <x v="5"/>
    <x v="15"/>
    <x v="3"/>
    <x v="3"/>
    <n v="0"/>
    <n v="200"/>
    <n v="0"/>
    <n v="0"/>
    <n v="0"/>
    <n v="0"/>
    <n v="0"/>
    <n v="0"/>
    <n v="0"/>
  </r>
  <r>
    <x v="5"/>
    <x v="15"/>
    <x v="3"/>
    <x v="4"/>
    <n v="0"/>
    <n v="200"/>
    <n v="0"/>
    <n v="0"/>
    <n v="0"/>
    <n v="0"/>
    <n v="0"/>
    <n v="0"/>
    <n v="0"/>
  </r>
  <r>
    <x v="5"/>
    <x v="15"/>
    <x v="3"/>
    <x v="5"/>
    <n v="0"/>
    <n v="200"/>
    <n v="0"/>
    <n v="0"/>
    <n v="0"/>
    <n v="0"/>
    <n v="0"/>
    <n v="0"/>
    <n v="0"/>
  </r>
  <r>
    <x v="5"/>
    <x v="15"/>
    <x v="3"/>
    <x v="6"/>
    <n v="0"/>
    <n v="200"/>
    <n v="0"/>
    <n v="0"/>
    <n v="0"/>
    <n v="0"/>
    <n v="0"/>
    <n v="0"/>
    <n v="0"/>
  </r>
  <r>
    <x v="5"/>
    <x v="15"/>
    <x v="3"/>
    <x v="7"/>
    <n v="0"/>
    <n v="200"/>
    <n v="0"/>
    <n v="0"/>
    <n v="0"/>
    <n v="0"/>
    <n v="0"/>
    <n v="0"/>
    <n v="0"/>
  </r>
  <r>
    <x v="5"/>
    <x v="15"/>
    <x v="3"/>
    <x v="8"/>
    <n v="0"/>
    <n v="200"/>
    <n v="0"/>
    <n v="0"/>
    <n v="0"/>
    <n v="0"/>
    <n v="0"/>
    <n v="0"/>
    <n v="0"/>
  </r>
  <r>
    <x v="5"/>
    <x v="15"/>
    <x v="3"/>
    <x v="9"/>
    <n v="0"/>
    <n v="200"/>
    <n v="0"/>
    <n v="0"/>
    <n v="0"/>
    <n v="0"/>
    <n v="0"/>
    <n v="0"/>
    <n v="0"/>
  </r>
  <r>
    <x v="5"/>
    <x v="15"/>
    <x v="3"/>
    <x v="10"/>
    <n v="51.95"/>
    <n v="200"/>
    <n v="0"/>
    <n v="0.25256000000000001"/>
    <n v="0.19244"/>
    <n v="8.2299999999999995E-3"/>
    <n v="2.767E-2"/>
    <n v="1.76617"/>
    <n v="0"/>
  </r>
  <r>
    <x v="5"/>
    <x v="15"/>
    <x v="4"/>
    <x v="0"/>
    <n v="185.95"/>
    <n v="200"/>
    <n v="0"/>
    <n v="0.90408999999999995"/>
    <n v="0.43925999999999998"/>
    <n v="3.9309999999999998E-2"/>
    <n v="0.37784000000000001"/>
    <n v="6.3223399999999996"/>
    <n v="0"/>
  </r>
  <r>
    <x v="5"/>
    <x v="15"/>
    <x v="4"/>
    <x v="1"/>
    <n v="4.99"/>
    <n v="200"/>
    <n v="0"/>
    <n v="2.4279999999999999E-2"/>
    <n v="7.3699999999999998E-3"/>
    <n v="2.7499999999999998E-3"/>
    <n v="2.8900000000000002E-3"/>
    <n v="0.16980999999999999"/>
    <n v="0"/>
  </r>
  <r>
    <x v="5"/>
    <x v="15"/>
    <x v="4"/>
    <x v="2"/>
    <n v="0"/>
    <n v="200"/>
    <n v="0"/>
    <n v="0"/>
    <n v="0"/>
    <n v="0"/>
    <n v="0"/>
    <n v="0"/>
    <n v="0"/>
  </r>
  <r>
    <x v="5"/>
    <x v="15"/>
    <x v="4"/>
    <x v="3"/>
    <n v="0"/>
    <n v="200"/>
    <n v="0"/>
    <n v="0"/>
    <n v="0"/>
    <n v="0"/>
    <n v="0"/>
    <n v="0"/>
    <n v="0"/>
  </r>
  <r>
    <x v="5"/>
    <x v="15"/>
    <x v="4"/>
    <x v="4"/>
    <n v="0"/>
    <n v="200"/>
    <n v="0"/>
    <n v="0"/>
    <n v="0"/>
    <n v="0"/>
    <n v="0"/>
    <n v="0"/>
    <n v="0"/>
  </r>
  <r>
    <x v="5"/>
    <x v="15"/>
    <x v="4"/>
    <x v="5"/>
    <n v="0"/>
    <n v="200"/>
    <n v="0"/>
    <n v="0"/>
    <n v="0"/>
    <n v="0"/>
    <n v="0"/>
    <n v="0"/>
    <n v="0"/>
  </r>
  <r>
    <x v="5"/>
    <x v="15"/>
    <x v="4"/>
    <x v="6"/>
    <n v="41.71"/>
    <n v="200"/>
    <n v="0"/>
    <n v="0.20277999999999999"/>
    <n v="1.7000000000000001E-4"/>
    <n v="3.5599999999999998E-3"/>
    <n v="5.4859999999999999E-2"/>
    <n v="1.4180200000000001"/>
    <n v="0"/>
  </r>
  <r>
    <x v="5"/>
    <x v="15"/>
    <x v="4"/>
    <x v="7"/>
    <n v="0"/>
    <n v="200"/>
    <n v="0"/>
    <n v="0"/>
    <n v="0"/>
    <n v="0"/>
    <n v="0"/>
    <n v="0"/>
    <n v="0"/>
  </r>
  <r>
    <x v="5"/>
    <x v="15"/>
    <x v="4"/>
    <x v="8"/>
    <n v="0"/>
    <n v="200"/>
    <n v="0"/>
    <n v="0"/>
    <n v="0"/>
    <n v="0"/>
    <n v="0"/>
    <n v="0"/>
    <n v="0"/>
  </r>
  <r>
    <x v="5"/>
    <x v="15"/>
    <x v="4"/>
    <x v="9"/>
    <n v="0"/>
    <n v="200"/>
    <n v="0"/>
    <n v="0"/>
    <n v="0"/>
    <n v="0"/>
    <n v="0"/>
    <n v="0"/>
    <n v="0"/>
  </r>
  <r>
    <x v="5"/>
    <x v="15"/>
    <x v="4"/>
    <x v="10"/>
    <n v="155.63999999999999"/>
    <n v="200"/>
    <n v="0"/>
    <n v="0.75673999999999997"/>
    <n v="0.26956999999999998"/>
    <n v="1.917E-2"/>
    <n v="0.15989"/>
    <n v="5.2918799999999999"/>
    <n v="0"/>
  </r>
  <r>
    <x v="5"/>
    <x v="15"/>
    <x v="5"/>
    <x v="0"/>
    <n v="0"/>
    <n v="200"/>
    <n v="0"/>
    <n v="0"/>
    <n v="0"/>
    <n v="0"/>
    <n v="0"/>
    <n v="0"/>
    <n v="0"/>
  </r>
  <r>
    <x v="5"/>
    <x v="15"/>
    <x v="5"/>
    <x v="1"/>
    <n v="0"/>
    <n v="200"/>
    <n v="0"/>
    <n v="0"/>
    <n v="0"/>
    <n v="0"/>
    <n v="0"/>
    <n v="0"/>
    <n v="0"/>
  </r>
  <r>
    <x v="5"/>
    <x v="15"/>
    <x v="5"/>
    <x v="2"/>
    <n v="0"/>
    <n v="200"/>
    <n v="0"/>
    <n v="0"/>
    <n v="0"/>
    <n v="0"/>
    <n v="0"/>
    <n v="0"/>
    <n v="0"/>
  </r>
  <r>
    <x v="5"/>
    <x v="15"/>
    <x v="5"/>
    <x v="3"/>
    <n v="0"/>
    <n v="200"/>
    <n v="0"/>
    <n v="0"/>
    <n v="0"/>
    <n v="0"/>
    <n v="0"/>
    <n v="0"/>
    <n v="0"/>
  </r>
  <r>
    <x v="5"/>
    <x v="15"/>
    <x v="5"/>
    <x v="4"/>
    <n v="0"/>
    <n v="200"/>
    <n v="0"/>
    <n v="0"/>
    <n v="0"/>
    <n v="0"/>
    <n v="0"/>
    <n v="0"/>
    <n v="0"/>
  </r>
  <r>
    <x v="5"/>
    <x v="15"/>
    <x v="5"/>
    <x v="5"/>
    <n v="0"/>
    <n v="200"/>
    <n v="0"/>
    <n v="0"/>
    <n v="0"/>
    <n v="0"/>
    <n v="0"/>
    <n v="0"/>
    <n v="0"/>
  </r>
  <r>
    <x v="5"/>
    <x v="15"/>
    <x v="5"/>
    <x v="6"/>
    <n v="0"/>
    <n v="200"/>
    <n v="0"/>
    <n v="0"/>
    <n v="0"/>
    <n v="0"/>
    <n v="0"/>
    <n v="0"/>
    <n v="0"/>
  </r>
  <r>
    <x v="5"/>
    <x v="15"/>
    <x v="5"/>
    <x v="7"/>
    <n v="0"/>
    <n v="200"/>
    <n v="0"/>
    <n v="0"/>
    <n v="0"/>
    <n v="0"/>
    <n v="0"/>
    <n v="0"/>
    <n v="0"/>
  </r>
  <r>
    <x v="5"/>
    <x v="15"/>
    <x v="5"/>
    <x v="8"/>
    <n v="0"/>
    <n v="200"/>
    <n v="0"/>
    <n v="0"/>
    <n v="0"/>
    <n v="0"/>
    <n v="0"/>
    <n v="0"/>
    <n v="0"/>
  </r>
  <r>
    <x v="5"/>
    <x v="15"/>
    <x v="5"/>
    <x v="9"/>
    <n v="0"/>
    <n v="200"/>
    <n v="0"/>
    <n v="0"/>
    <n v="0"/>
    <n v="0"/>
    <n v="0"/>
    <n v="0"/>
    <n v="0"/>
  </r>
  <r>
    <x v="5"/>
    <x v="15"/>
    <x v="5"/>
    <x v="10"/>
    <n v="0"/>
    <n v="200"/>
    <n v="0"/>
    <n v="0"/>
    <n v="0"/>
    <n v="0"/>
    <n v="0"/>
    <n v="0"/>
    <n v="0"/>
  </r>
  <r>
    <x v="5"/>
    <x v="15"/>
    <x v="6"/>
    <x v="0"/>
    <n v="0"/>
    <n v="200"/>
    <n v="0"/>
    <n v="0"/>
    <n v="0"/>
    <n v="0"/>
    <n v="0"/>
    <n v="0"/>
    <n v="0"/>
  </r>
  <r>
    <x v="5"/>
    <x v="15"/>
    <x v="6"/>
    <x v="1"/>
    <n v="0"/>
    <n v="200"/>
    <n v="0"/>
    <n v="0"/>
    <n v="0"/>
    <n v="0"/>
    <n v="0"/>
    <n v="0"/>
    <n v="0"/>
  </r>
  <r>
    <x v="5"/>
    <x v="15"/>
    <x v="6"/>
    <x v="2"/>
    <n v="0"/>
    <n v="200"/>
    <n v="0"/>
    <n v="0"/>
    <n v="0"/>
    <n v="0"/>
    <n v="0"/>
    <n v="0"/>
    <n v="0"/>
  </r>
  <r>
    <x v="5"/>
    <x v="15"/>
    <x v="6"/>
    <x v="3"/>
    <n v="0"/>
    <n v="200"/>
    <n v="0"/>
    <n v="0"/>
    <n v="0"/>
    <n v="0"/>
    <n v="0"/>
    <n v="0"/>
    <n v="0"/>
  </r>
  <r>
    <x v="5"/>
    <x v="15"/>
    <x v="6"/>
    <x v="4"/>
    <n v="0"/>
    <n v="200"/>
    <n v="0"/>
    <n v="0"/>
    <n v="0"/>
    <n v="0"/>
    <n v="0"/>
    <n v="0"/>
    <n v="0"/>
  </r>
  <r>
    <x v="5"/>
    <x v="15"/>
    <x v="6"/>
    <x v="5"/>
    <n v="0"/>
    <n v="200"/>
    <n v="0"/>
    <n v="0"/>
    <n v="0"/>
    <n v="0"/>
    <n v="0"/>
    <n v="0"/>
    <n v="0"/>
  </r>
  <r>
    <x v="5"/>
    <x v="15"/>
    <x v="6"/>
    <x v="6"/>
    <n v="0"/>
    <n v="200"/>
    <n v="0"/>
    <n v="0"/>
    <n v="0"/>
    <n v="0"/>
    <n v="0"/>
    <n v="0"/>
    <n v="0"/>
  </r>
  <r>
    <x v="5"/>
    <x v="15"/>
    <x v="6"/>
    <x v="7"/>
    <n v="0"/>
    <n v="200"/>
    <n v="0"/>
    <n v="0"/>
    <n v="0"/>
    <n v="0"/>
    <n v="0"/>
    <n v="0"/>
    <n v="0"/>
  </r>
  <r>
    <x v="5"/>
    <x v="15"/>
    <x v="6"/>
    <x v="8"/>
    <n v="0"/>
    <n v="200"/>
    <n v="0"/>
    <n v="0"/>
    <n v="0"/>
    <n v="0"/>
    <n v="0"/>
    <n v="0"/>
    <n v="0"/>
  </r>
  <r>
    <x v="5"/>
    <x v="15"/>
    <x v="6"/>
    <x v="9"/>
    <n v="0"/>
    <n v="200"/>
    <n v="0"/>
    <n v="0"/>
    <n v="0"/>
    <n v="0"/>
    <n v="0"/>
    <n v="0"/>
    <n v="0"/>
  </r>
  <r>
    <x v="5"/>
    <x v="15"/>
    <x v="6"/>
    <x v="10"/>
    <n v="26.36"/>
    <n v="200"/>
    <n v="0"/>
    <n v="0.12819"/>
    <n v="6.5350000000000005E-2"/>
    <n v="1.4E-3"/>
    <n v="8.2699999999999996E-3"/>
    <n v="0.89642999999999995"/>
    <n v="0"/>
  </r>
  <r>
    <x v="5"/>
    <x v="15"/>
    <x v="7"/>
    <x v="0"/>
    <n v="0"/>
    <n v="200"/>
    <n v="0"/>
    <n v="0"/>
    <n v="0"/>
    <n v="0"/>
    <n v="0"/>
    <n v="0"/>
    <n v="0"/>
  </r>
  <r>
    <x v="5"/>
    <x v="15"/>
    <x v="7"/>
    <x v="1"/>
    <n v="0"/>
    <n v="200"/>
    <n v="0"/>
    <n v="0"/>
    <n v="0"/>
    <n v="0"/>
    <n v="0"/>
    <n v="0"/>
    <n v="0"/>
  </r>
  <r>
    <x v="5"/>
    <x v="15"/>
    <x v="7"/>
    <x v="2"/>
    <n v="0"/>
    <n v="200"/>
    <n v="0"/>
    <n v="0"/>
    <n v="0"/>
    <n v="0"/>
    <n v="0"/>
    <n v="0"/>
    <n v="0"/>
  </r>
  <r>
    <x v="5"/>
    <x v="15"/>
    <x v="7"/>
    <x v="3"/>
    <n v="0"/>
    <n v="200"/>
    <n v="0"/>
    <n v="0"/>
    <n v="0"/>
    <n v="0"/>
    <n v="0"/>
    <n v="0"/>
    <n v="0"/>
  </r>
  <r>
    <x v="5"/>
    <x v="15"/>
    <x v="7"/>
    <x v="4"/>
    <n v="0"/>
    <n v="200"/>
    <n v="0"/>
    <n v="0"/>
    <n v="0"/>
    <n v="0"/>
    <n v="0"/>
    <n v="0"/>
    <n v="0"/>
  </r>
  <r>
    <x v="5"/>
    <x v="15"/>
    <x v="7"/>
    <x v="5"/>
    <n v="0"/>
    <n v="200"/>
    <n v="0"/>
    <n v="0"/>
    <n v="0"/>
    <n v="0"/>
    <n v="0"/>
    <n v="0"/>
    <n v="0"/>
  </r>
  <r>
    <x v="5"/>
    <x v="15"/>
    <x v="7"/>
    <x v="6"/>
    <n v="10.24"/>
    <n v="200"/>
    <n v="0"/>
    <n v="4.9770000000000002E-2"/>
    <n v="0"/>
    <n v="8.7200000000000003E-3"/>
    <n v="6.8669999999999995E-2"/>
    <n v="0.34804000000000002"/>
    <n v="0"/>
  </r>
  <r>
    <x v="5"/>
    <x v="15"/>
    <x v="7"/>
    <x v="7"/>
    <n v="0"/>
    <n v="200"/>
    <n v="0"/>
    <n v="0"/>
    <n v="0"/>
    <n v="0"/>
    <n v="0"/>
    <n v="0"/>
    <n v="0"/>
  </r>
  <r>
    <x v="5"/>
    <x v="15"/>
    <x v="7"/>
    <x v="8"/>
    <n v="0"/>
    <n v="200"/>
    <n v="0"/>
    <n v="0"/>
    <n v="0"/>
    <n v="0"/>
    <n v="0"/>
    <n v="0"/>
    <n v="0"/>
  </r>
  <r>
    <x v="5"/>
    <x v="15"/>
    <x v="7"/>
    <x v="9"/>
    <n v="0"/>
    <n v="200"/>
    <n v="0"/>
    <n v="0"/>
    <n v="0"/>
    <n v="0"/>
    <n v="0"/>
    <n v="0"/>
    <n v="0"/>
  </r>
  <r>
    <x v="5"/>
    <x v="15"/>
    <x v="7"/>
    <x v="10"/>
    <n v="6.04"/>
    <n v="200"/>
    <n v="0"/>
    <n v="2.9350000000000001E-2"/>
    <n v="2.1839999999999998E-2"/>
    <n v="9.0000000000000006E-5"/>
    <n v="1.1509999999999999E-2"/>
    <n v="0.20526"/>
    <n v="0"/>
  </r>
  <r>
    <x v="5"/>
    <x v="15"/>
    <x v="8"/>
    <x v="0"/>
    <n v="0"/>
    <n v="200"/>
    <n v="0"/>
    <n v="0"/>
    <n v="0"/>
    <n v="0"/>
    <n v="0"/>
    <n v="0"/>
    <n v="0"/>
  </r>
  <r>
    <x v="5"/>
    <x v="15"/>
    <x v="8"/>
    <x v="1"/>
    <n v="14.51"/>
    <n v="200"/>
    <n v="0"/>
    <n v="7.0540000000000005E-2"/>
    <n v="5.2510000000000001E-2"/>
    <n v="2.5799999999999998E-3"/>
    <n v="9.1599999999999997E-3"/>
    <n v="0.49329000000000001"/>
    <n v="0"/>
  </r>
  <r>
    <x v="5"/>
    <x v="15"/>
    <x v="8"/>
    <x v="2"/>
    <n v="0"/>
    <n v="200"/>
    <n v="0"/>
    <n v="0"/>
    <n v="0"/>
    <n v="0"/>
    <n v="0"/>
    <n v="0"/>
    <n v="0"/>
  </r>
  <r>
    <x v="5"/>
    <x v="15"/>
    <x v="8"/>
    <x v="3"/>
    <n v="0"/>
    <n v="200"/>
    <n v="0"/>
    <n v="0"/>
    <n v="0"/>
    <n v="0"/>
    <n v="0"/>
    <n v="0"/>
    <n v="0"/>
  </r>
  <r>
    <x v="5"/>
    <x v="15"/>
    <x v="8"/>
    <x v="4"/>
    <n v="0"/>
    <n v="200"/>
    <n v="0"/>
    <n v="0"/>
    <n v="0"/>
    <n v="0"/>
    <n v="0"/>
    <n v="0"/>
    <n v="0"/>
  </r>
  <r>
    <x v="5"/>
    <x v="15"/>
    <x v="8"/>
    <x v="5"/>
    <n v="0"/>
    <n v="200"/>
    <n v="0"/>
    <n v="0"/>
    <n v="0"/>
    <n v="0"/>
    <n v="0"/>
    <n v="0"/>
    <n v="0"/>
  </r>
  <r>
    <x v="5"/>
    <x v="15"/>
    <x v="8"/>
    <x v="6"/>
    <n v="35.18"/>
    <n v="200"/>
    <n v="0"/>
    <n v="0.17105000000000001"/>
    <n v="0"/>
    <n v="5.323E-2"/>
    <n v="0.13413"/>
    <n v="1.19615"/>
    <n v="0"/>
  </r>
  <r>
    <x v="5"/>
    <x v="15"/>
    <x v="8"/>
    <x v="7"/>
    <n v="0"/>
    <n v="200"/>
    <n v="0"/>
    <n v="0"/>
    <n v="0"/>
    <n v="0"/>
    <n v="0"/>
    <n v="0"/>
    <n v="0"/>
  </r>
  <r>
    <x v="5"/>
    <x v="15"/>
    <x v="8"/>
    <x v="8"/>
    <n v="0"/>
    <n v="200"/>
    <n v="0"/>
    <n v="0"/>
    <n v="0"/>
    <n v="0"/>
    <n v="0"/>
    <n v="0"/>
    <n v="0"/>
  </r>
  <r>
    <x v="5"/>
    <x v="15"/>
    <x v="8"/>
    <x v="9"/>
    <n v="0"/>
    <n v="200"/>
    <n v="0"/>
    <n v="0"/>
    <n v="0"/>
    <n v="0"/>
    <n v="0"/>
    <n v="0"/>
    <n v="0"/>
  </r>
  <r>
    <x v="5"/>
    <x v="15"/>
    <x v="8"/>
    <x v="10"/>
    <n v="927.1"/>
    <n v="200"/>
    <n v="0"/>
    <n v="4.5076599999999996"/>
    <n v="2.30464"/>
    <n v="0.11852"/>
    <n v="0.61121000000000003"/>
    <n v="31.522099999999998"/>
    <n v="0"/>
  </r>
  <r>
    <x v="5"/>
    <x v="16"/>
    <x v="0"/>
    <x v="0"/>
    <n v="0"/>
    <n v="200"/>
    <n v="0"/>
    <n v="0"/>
    <n v="0"/>
    <n v="0"/>
    <n v="0"/>
    <n v="0"/>
    <n v="0"/>
  </r>
  <r>
    <x v="5"/>
    <x v="16"/>
    <x v="0"/>
    <x v="1"/>
    <n v="24.86"/>
    <n v="200"/>
    <n v="0"/>
    <n v="0.12088"/>
    <n v="4.2959999999999998E-2"/>
    <n v="1.5219999999999999E-2"/>
    <n v="2.5139999999999999E-2"/>
    <n v="0.84531000000000001"/>
    <n v="0"/>
  </r>
  <r>
    <x v="5"/>
    <x v="16"/>
    <x v="0"/>
    <x v="2"/>
    <n v="0"/>
    <n v="200"/>
    <n v="0"/>
    <n v="0"/>
    <n v="0"/>
    <n v="0"/>
    <n v="0"/>
    <n v="0"/>
    <n v="0"/>
  </r>
  <r>
    <x v="5"/>
    <x v="16"/>
    <x v="0"/>
    <x v="3"/>
    <n v="0"/>
    <n v="200"/>
    <n v="0"/>
    <n v="0"/>
    <n v="0"/>
    <n v="0"/>
    <n v="0"/>
    <n v="0"/>
    <n v="0"/>
  </r>
  <r>
    <x v="5"/>
    <x v="16"/>
    <x v="0"/>
    <x v="4"/>
    <n v="0"/>
    <n v="200"/>
    <n v="0"/>
    <n v="0"/>
    <n v="0"/>
    <n v="0"/>
    <n v="0"/>
    <n v="0"/>
    <n v="0"/>
  </r>
  <r>
    <x v="5"/>
    <x v="16"/>
    <x v="0"/>
    <x v="5"/>
    <n v="0"/>
    <n v="200"/>
    <n v="0"/>
    <n v="0"/>
    <n v="0"/>
    <n v="0"/>
    <n v="0"/>
    <n v="0"/>
    <n v="0"/>
  </r>
  <r>
    <x v="5"/>
    <x v="16"/>
    <x v="0"/>
    <x v="6"/>
    <n v="0"/>
    <n v="200"/>
    <n v="0"/>
    <n v="0"/>
    <n v="0"/>
    <n v="0"/>
    <n v="0"/>
    <n v="0"/>
    <n v="0"/>
  </r>
  <r>
    <x v="5"/>
    <x v="16"/>
    <x v="0"/>
    <x v="7"/>
    <n v="0"/>
    <n v="200"/>
    <n v="0"/>
    <n v="0"/>
    <n v="0"/>
    <n v="0"/>
    <n v="0"/>
    <n v="0"/>
    <n v="0"/>
  </r>
  <r>
    <x v="5"/>
    <x v="16"/>
    <x v="0"/>
    <x v="8"/>
    <n v="0"/>
    <n v="200"/>
    <n v="0"/>
    <n v="0"/>
    <n v="0"/>
    <n v="0"/>
    <n v="0"/>
    <n v="0"/>
    <n v="0"/>
  </r>
  <r>
    <x v="5"/>
    <x v="16"/>
    <x v="0"/>
    <x v="9"/>
    <n v="0"/>
    <n v="200"/>
    <n v="0"/>
    <n v="0"/>
    <n v="0"/>
    <n v="0"/>
    <n v="0"/>
    <n v="0"/>
    <n v="0"/>
  </r>
  <r>
    <x v="5"/>
    <x v="16"/>
    <x v="0"/>
    <x v="10"/>
    <n v="128.04"/>
    <n v="200"/>
    <n v="0"/>
    <n v="0.62256"/>
    <n v="0.36060999999999999"/>
    <n v="8.5599999999999999E-3"/>
    <n v="0.18226000000000001"/>
    <n v="4.3535599999999999"/>
    <n v="0"/>
  </r>
  <r>
    <x v="5"/>
    <x v="16"/>
    <x v="1"/>
    <x v="0"/>
    <n v="0"/>
    <n v="200"/>
    <n v="0"/>
    <n v="0"/>
    <n v="0"/>
    <n v="0"/>
    <n v="0"/>
    <n v="0"/>
    <n v="0"/>
  </r>
  <r>
    <x v="5"/>
    <x v="16"/>
    <x v="1"/>
    <x v="1"/>
    <n v="0"/>
    <n v="200"/>
    <n v="0"/>
    <n v="0"/>
    <n v="0"/>
    <n v="0"/>
    <n v="0"/>
    <n v="0"/>
    <n v="0"/>
  </r>
  <r>
    <x v="5"/>
    <x v="16"/>
    <x v="1"/>
    <x v="2"/>
    <n v="0"/>
    <n v="200"/>
    <n v="0"/>
    <n v="0"/>
    <n v="0"/>
    <n v="0"/>
    <n v="0"/>
    <n v="0"/>
    <n v="0"/>
  </r>
  <r>
    <x v="5"/>
    <x v="16"/>
    <x v="1"/>
    <x v="3"/>
    <n v="0"/>
    <n v="200"/>
    <n v="0"/>
    <n v="0"/>
    <n v="0"/>
    <n v="0"/>
    <n v="0"/>
    <n v="0"/>
    <n v="0"/>
  </r>
  <r>
    <x v="5"/>
    <x v="16"/>
    <x v="1"/>
    <x v="4"/>
    <n v="0"/>
    <n v="200"/>
    <n v="0"/>
    <n v="0"/>
    <n v="0"/>
    <n v="0"/>
    <n v="0"/>
    <n v="0"/>
    <n v="0"/>
  </r>
  <r>
    <x v="5"/>
    <x v="16"/>
    <x v="1"/>
    <x v="5"/>
    <n v="0"/>
    <n v="200"/>
    <n v="0"/>
    <n v="0"/>
    <n v="0"/>
    <n v="0"/>
    <n v="0"/>
    <n v="0"/>
    <n v="0"/>
  </r>
  <r>
    <x v="5"/>
    <x v="16"/>
    <x v="1"/>
    <x v="6"/>
    <n v="0"/>
    <n v="200"/>
    <n v="0"/>
    <n v="0"/>
    <n v="0"/>
    <n v="0"/>
    <n v="0"/>
    <n v="0"/>
    <n v="0"/>
  </r>
  <r>
    <x v="5"/>
    <x v="16"/>
    <x v="1"/>
    <x v="7"/>
    <n v="0"/>
    <n v="200"/>
    <n v="0"/>
    <n v="0"/>
    <n v="0"/>
    <n v="0"/>
    <n v="0"/>
    <n v="0"/>
    <n v="0"/>
  </r>
  <r>
    <x v="5"/>
    <x v="16"/>
    <x v="1"/>
    <x v="8"/>
    <n v="0"/>
    <n v="200"/>
    <n v="0"/>
    <n v="0"/>
    <n v="0"/>
    <n v="0"/>
    <n v="0"/>
    <n v="0"/>
    <n v="0"/>
  </r>
  <r>
    <x v="5"/>
    <x v="16"/>
    <x v="1"/>
    <x v="9"/>
    <n v="0"/>
    <n v="200"/>
    <n v="0"/>
    <n v="0"/>
    <n v="0"/>
    <n v="0"/>
    <n v="0"/>
    <n v="0"/>
    <n v="0"/>
  </r>
  <r>
    <x v="5"/>
    <x v="16"/>
    <x v="1"/>
    <x v="10"/>
    <n v="692.79"/>
    <n v="200"/>
    <n v="0"/>
    <n v="3.3684099999999999"/>
    <n v="1.3568199999999999"/>
    <n v="0.17935000000000001"/>
    <n v="1.4500599999999999"/>
    <n v="23.555330000000001"/>
    <n v="0"/>
  </r>
  <r>
    <x v="5"/>
    <x v="16"/>
    <x v="2"/>
    <x v="0"/>
    <n v="0"/>
    <n v="200"/>
    <n v="0"/>
    <n v="0"/>
    <n v="0"/>
    <n v="0"/>
    <n v="0"/>
    <n v="0"/>
    <n v="0"/>
  </r>
  <r>
    <x v="5"/>
    <x v="16"/>
    <x v="2"/>
    <x v="1"/>
    <n v="0"/>
    <n v="200"/>
    <n v="0"/>
    <n v="0"/>
    <n v="0"/>
    <n v="0"/>
    <n v="0"/>
    <n v="0"/>
    <n v="0"/>
  </r>
  <r>
    <x v="5"/>
    <x v="16"/>
    <x v="2"/>
    <x v="2"/>
    <n v="0"/>
    <n v="200"/>
    <n v="0"/>
    <n v="0"/>
    <n v="0"/>
    <n v="0"/>
    <n v="0"/>
    <n v="0"/>
    <n v="0"/>
  </r>
  <r>
    <x v="5"/>
    <x v="16"/>
    <x v="2"/>
    <x v="3"/>
    <n v="0"/>
    <n v="200"/>
    <n v="0"/>
    <n v="0"/>
    <n v="0"/>
    <n v="0"/>
    <n v="0"/>
    <n v="0"/>
    <n v="0"/>
  </r>
  <r>
    <x v="5"/>
    <x v="16"/>
    <x v="2"/>
    <x v="4"/>
    <n v="0"/>
    <n v="200"/>
    <n v="0"/>
    <n v="0"/>
    <n v="0"/>
    <n v="0"/>
    <n v="0"/>
    <n v="0"/>
    <n v="0"/>
  </r>
  <r>
    <x v="5"/>
    <x v="16"/>
    <x v="2"/>
    <x v="5"/>
    <n v="0"/>
    <n v="200"/>
    <n v="0"/>
    <n v="0"/>
    <n v="0"/>
    <n v="0"/>
    <n v="0"/>
    <n v="0"/>
    <n v="0"/>
  </r>
  <r>
    <x v="5"/>
    <x v="16"/>
    <x v="2"/>
    <x v="6"/>
    <n v="0"/>
    <n v="200"/>
    <n v="0"/>
    <n v="0"/>
    <n v="0"/>
    <n v="0"/>
    <n v="0"/>
    <n v="0"/>
    <n v="0"/>
  </r>
  <r>
    <x v="5"/>
    <x v="16"/>
    <x v="2"/>
    <x v="7"/>
    <n v="0"/>
    <n v="200"/>
    <n v="0"/>
    <n v="0"/>
    <n v="0"/>
    <n v="0"/>
    <n v="0"/>
    <n v="0"/>
    <n v="0"/>
  </r>
  <r>
    <x v="5"/>
    <x v="16"/>
    <x v="2"/>
    <x v="8"/>
    <n v="0"/>
    <n v="200"/>
    <n v="0"/>
    <n v="0"/>
    <n v="0"/>
    <n v="0"/>
    <n v="0"/>
    <n v="0"/>
    <n v="0"/>
  </r>
  <r>
    <x v="5"/>
    <x v="16"/>
    <x v="2"/>
    <x v="9"/>
    <n v="0"/>
    <n v="200"/>
    <n v="0"/>
    <n v="0"/>
    <n v="0"/>
    <n v="0"/>
    <n v="0"/>
    <n v="0"/>
    <n v="0"/>
  </r>
  <r>
    <x v="5"/>
    <x v="16"/>
    <x v="2"/>
    <x v="10"/>
    <n v="333.92"/>
    <n v="200"/>
    <n v="0"/>
    <n v="1.62354"/>
    <n v="0.78347"/>
    <n v="7.5889999999999999E-2"/>
    <n v="0.64266999999999996"/>
    <n v="11.353429999999999"/>
    <n v="0"/>
  </r>
  <r>
    <x v="5"/>
    <x v="16"/>
    <x v="3"/>
    <x v="0"/>
    <n v="0"/>
    <n v="200"/>
    <n v="0"/>
    <n v="0"/>
    <n v="0"/>
    <n v="0"/>
    <n v="0"/>
    <n v="0"/>
    <n v="0"/>
  </r>
  <r>
    <x v="5"/>
    <x v="16"/>
    <x v="3"/>
    <x v="1"/>
    <n v="8.94"/>
    <n v="200"/>
    <n v="0"/>
    <n v="4.3490000000000001E-2"/>
    <n v="1.3899999999999999E-2"/>
    <n v="3.0100000000000001E-3"/>
    <n v="2.741E-2"/>
    <n v="0.30412"/>
    <n v="0"/>
  </r>
  <r>
    <x v="5"/>
    <x v="16"/>
    <x v="3"/>
    <x v="2"/>
    <n v="0"/>
    <n v="200"/>
    <n v="0"/>
    <n v="0"/>
    <n v="0"/>
    <n v="0"/>
    <n v="0"/>
    <n v="0"/>
    <n v="0"/>
  </r>
  <r>
    <x v="5"/>
    <x v="16"/>
    <x v="3"/>
    <x v="3"/>
    <n v="0"/>
    <n v="200"/>
    <n v="0"/>
    <n v="0"/>
    <n v="0"/>
    <n v="0"/>
    <n v="0"/>
    <n v="0"/>
    <n v="0"/>
  </r>
  <r>
    <x v="5"/>
    <x v="16"/>
    <x v="3"/>
    <x v="4"/>
    <n v="0"/>
    <n v="200"/>
    <n v="0"/>
    <n v="0"/>
    <n v="0"/>
    <n v="0"/>
    <n v="0"/>
    <n v="0"/>
    <n v="0"/>
  </r>
  <r>
    <x v="5"/>
    <x v="16"/>
    <x v="3"/>
    <x v="5"/>
    <n v="0"/>
    <n v="200"/>
    <n v="0"/>
    <n v="0"/>
    <n v="0"/>
    <n v="0"/>
    <n v="0"/>
    <n v="0"/>
    <n v="0"/>
  </r>
  <r>
    <x v="5"/>
    <x v="16"/>
    <x v="3"/>
    <x v="6"/>
    <n v="0"/>
    <n v="200"/>
    <n v="0"/>
    <n v="0"/>
    <n v="0"/>
    <n v="0"/>
    <n v="0"/>
    <n v="0"/>
    <n v="0"/>
  </r>
  <r>
    <x v="5"/>
    <x v="16"/>
    <x v="3"/>
    <x v="7"/>
    <n v="0"/>
    <n v="200"/>
    <n v="0"/>
    <n v="0"/>
    <n v="0"/>
    <n v="0"/>
    <n v="0"/>
    <n v="0"/>
    <n v="0"/>
  </r>
  <r>
    <x v="5"/>
    <x v="16"/>
    <x v="3"/>
    <x v="8"/>
    <n v="0"/>
    <n v="200"/>
    <n v="0"/>
    <n v="0"/>
    <n v="0"/>
    <n v="0"/>
    <n v="0"/>
    <n v="0"/>
    <n v="0"/>
  </r>
  <r>
    <x v="5"/>
    <x v="16"/>
    <x v="3"/>
    <x v="9"/>
    <n v="0"/>
    <n v="200"/>
    <n v="0"/>
    <n v="0"/>
    <n v="0"/>
    <n v="0"/>
    <n v="0"/>
    <n v="0"/>
    <n v="0"/>
  </r>
  <r>
    <x v="5"/>
    <x v="16"/>
    <x v="3"/>
    <x v="10"/>
    <n v="51.95"/>
    <n v="200"/>
    <n v="0"/>
    <n v="0.25256000000000001"/>
    <n v="0.19244"/>
    <n v="8.2299999999999995E-3"/>
    <n v="2.767E-2"/>
    <n v="1.76617"/>
    <n v="0"/>
  </r>
  <r>
    <x v="5"/>
    <x v="16"/>
    <x v="4"/>
    <x v="0"/>
    <n v="185.95"/>
    <n v="200"/>
    <n v="0"/>
    <n v="0.90408999999999995"/>
    <n v="0.43925999999999998"/>
    <n v="3.9309999999999998E-2"/>
    <n v="0.37784000000000001"/>
    <n v="6.3223399999999996"/>
    <n v="0"/>
  </r>
  <r>
    <x v="5"/>
    <x v="16"/>
    <x v="4"/>
    <x v="1"/>
    <n v="4.99"/>
    <n v="200"/>
    <n v="0"/>
    <n v="2.4279999999999999E-2"/>
    <n v="7.3699999999999998E-3"/>
    <n v="2.7499999999999998E-3"/>
    <n v="2.8900000000000002E-3"/>
    <n v="0.16980999999999999"/>
    <n v="0"/>
  </r>
  <r>
    <x v="5"/>
    <x v="16"/>
    <x v="4"/>
    <x v="2"/>
    <n v="0"/>
    <n v="200"/>
    <n v="0"/>
    <n v="0"/>
    <n v="0"/>
    <n v="0"/>
    <n v="0"/>
    <n v="0"/>
    <n v="0"/>
  </r>
  <r>
    <x v="5"/>
    <x v="16"/>
    <x v="4"/>
    <x v="3"/>
    <n v="0"/>
    <n v="200"/>
    <n v="0"/>
    <n v="0"/>
    <n v="0"/>
    <n v="0"/>
    <n v="0"/>
    <n v="0"/>
    <n v="0"/>
  </r>
  <r>
    <x v="5"/>
    <x v="16"/>
    <x v="4"/>
    <x v="4"/>
    <n v="0"/>
    <n v="200"/>
    <n v="0"/>
    <n v="0"/>
    <n v="0"/>
    <n v="0"/>
    <n v="0"/>
    <n v="0"/>
    <n v="0"/>
  </r>
  <r>
    <x v="5"/>
    <x v="16"/>
    <x v="4"/>
    <x v="5"/>
    <n v="0"/>
    <n v="200"/>
    <n v="0"/>
    <n v="0"/>
    <n v="0"/>
    <n v="0"/>
    <n v="0"/>
    <n v="0"/>
    <n v="0"/>
  </r>
  <r>
    <x v="5"/>
    <x v="16"/>
    <x v="4"/>
    <x v="6"/>
    <n v="41.71"/>
    <n v="200"/>
    <n v="0"/>
    <n v="0.20277999999999999"/>
    <n v="1.7000000000000001E-4"/>
    <n v="3.5599999999999998E-3"/>
    <n v="5.4859999999999999E-2"/>
    <n v="1.4180200000000001"/>
    <n v="0"/>
  </r>
  <r>
    <x v="5"/>
    <x v="16"/>
    <x v="4"/>
    <x v="7"/>
    <n v="0"/>
    <n v="200"/>
    <n v="0"/>
    <n v="0"/>
    <n v="0"/>
    <n v="0"/>
    <n v="0"/>
    <n v="0"/>
    <n v="0"/>
  </r>
  <r>
    <x v="5"/>
    <x v="16"/>
    <x v="4"/>
    <x v="8"/>
    <n v="0"/>
    <n v="200"/>
    <n v="0"/>
    <n v="0"/>
    <n v="0"/>
    <n v="0"/>
    <n v="0"/>
    <n v="0"/>
    <n v="0"/>
  </r>
  <r>
    <x v="5"/>
    <x v="16"/>
    <x v="4"/>
    <x v="9"/>
    <n v="0"/>
    <n v="200"/>
    <n v="0"/>
    <n v="0"/>
    <n v="0"/>
    <n v="0"/>
    <n v="0"/>
    <n v="0"/>
    <n v="0"/>
  </r>
  <r>
    <x v="5"/>
    <x v="16"/>
    <x v="4"/>
    <x v="10"/>
    <n v="155.63999999999999"/>
    <n v="200"/>
    <n v="0"/>
    <n v="0.75673999999999997"/>
    <n v="0.26956999999999998"/>
    <n v="1.917E-2"/>
    <n v="0.15989"/>
    <n v="5.2918799999999999"/>
    <n v="0"/>
  </r>
  <r>
    <x v="5"/>
    <x v="16"/>
    <x v="5"/>
    <x v="0"/>
    <n v="0"/>
    <n v="200"/>
    <n v="0"/>
    <n v="0"/>
    <n v="0"/>
    <n v="0"/>
    <n v="0"/>
    <n v="0"/>
    <n v="0"/>
  </r>
  <r>
    <x v="5"/>
    <x v="16"/>
    <x v="5"/>
    <x v="1"/>
    <n v="0"/>
    <n v="200"/>
    <n v="0"/>
    <n v="0"/>
    <n v="0"/>
    <n v="0"/>
    <n v="0"/>
    <n v="0"/>
    <n v="0"/>
  </r>
  <r>
    <x v="5"/>
    <x v="16"/>
    <x v="5"/>
    <x v="2"/>
    <n v="0"/>
    <n v="200"/>
    <n v="0"/>
    <n v="0"/>
    <n v="0"/>
    <n v="0"/>
    <n v="0"/>
    <n v="0"/>
    <n v="0"/>
  </r>
  <r>
    <x v="5"/>
    <x v="16"/>
    <x v="5"/>
    <x v="3"/>
    <n v="0"/>
    <n v="200"/>
    <n v="0"/>
    <n v="0"/>
    <n v="0"/>
    <n v="0"/>
    <n v="0"/>
    <n v="0"/>
    <n v="0"/>
  </r>
  <r>
    <x v="5"/>
    <x v="16"/>
    <x v="5"/>
    <x v="4"/>
    <n v="0"/>
    <n v="200"/>
    <n v="0"/>
    <n v="0"/>
    <n v="0"/>
    <n v="0"/>
    <n v="0"/>
    <n v="0"/>
    <n v="0"/>
  </r>
  <r>
    <x v="5"/>
    <x v="16"/>
    <x v="5"/>
    <x v="5"/>
    <n v="0"/>
    <n v="200"/>
    <n v="0"/>
    <n v="0"/>
    <n v="0"/>
    <n v="0"/>
    <n v="0"/>
    <n v="0"/>
    <n v="0"/>
  </r>
  <r>
    <x v="5"/>
    <x v="16"/>
    <x v="5"/>
    <x v="6"/>
    <n v="0"/>
    <n v="200"/>
    <n v="0"/>
    <n v="0"/>
    <n v="0"/>
    <n v="0"/>
    <n v="0"/>
    <n v="0"/>
    <n v="0"/>
  </r>
  <r>
    <x v="5"/>
    <x v="16"/>
    <x v="5"/>
    <x v="7"/>
    <n v="0"/>
    <n v="200"/>
    <n v="0"/>
    <n v="0"/>
    <n v="0"/>
    <n v="0"/>
    <n v="0"/>
    <n v="0"/>
    <n v="0"/>
  </r>
  <r>
    <x v="5"/>
    <x v="16"/>
    <x v="5"/>
    <x v="8"/>
    <n v="0"/>
    <n v="200"/>
    <n v="0"/>
    <n v="0"/>
    <n v="0"/>
    <n v="0"/>
    <n v="0"/>
    <n v="0"/>
    <n v="0"/>
  </r>
  <r>
    <x v="5"/>
    <x v="16"/>
    <x v="5"/>
    <x v="9"/>
    <n v="0"/>
    <n v="200"/>
    <n v="0"/>
    <n v="0"/>
    <n v="0"/>
    <n v="0"/>
    <n v="0"/>
    <n v="0"/>
    <n v="0"/>
  </r>
  <r>
    <x v="5"/>
    <x v="16"/>
    <x v="5"/>
    <x v="10"/>
    <n v="0"/>
    <n v="200"/>
    <n v="0"/>
    <n v="0"/>
    <n v="0"/>
    <n v="0"/>
    <n v="0"/>
    <n v="0"/>
    <n v="0"/>
  </r>
  <r>
    <x v="5"/>
    <x v="16"/>
    <x v="6"/>
    <x v="0"/>
    <n v="0"/>
    <n v="200"/>
    <n v="0"/>
    <n v="0"/>
    <n v="0"/>
    <n v="0"/>
    <n v="0"/>
    <n v="0"/>
    <n v="0"/>
  </r>
  <r>
    <x v="5"/>
    <x v="16"/>
    <x v="6"/>
    <x v="1"/>
    <n v="0"/>
    <n v="200"/>
    <n v="0"/>
    <n v="0"/>
    <n v="0"/>
    <n v="0"/>
    <n v="0"/>
    <n v="0"/>
    <n v="0"/>
  </r>
  <r>
    <x v="5"/>
    <x v="16"/>
    <x v="6"/>
    <x v="2"/>
    <n v="0"/>
    <n v="200"/>
    <n v="0"/>
    <n v="0"/>
    <n v="0"/>
    <n v="0"/>
    <n v="0"/>
    <n v="0"/>
    <n v="0"/>
  </r>
  <r>
    <x v="5"/>
    <x v="16"/>
    <x v="6"/>
    <x v="3"/>
    <n v="0"/>
    <n v="200"/>
    <n v="0"/>
    <n v="0"/>
    <n v="0"/>
    <n v="0"/>
    <n v="0"/>
    <n v="0"/>
    <n v="0"/>
  </r>
  <r>
    <x v="5"/>
    <x v="16"/>
    <x v="6"/>
    <x v="4"/>
    <n v="0"/>
    <n v="200"/>
    <n v="0"/>
    <n v="0"/>
    <n v="0"/>
    <n v="0"/>
    <n v="0"/>
    <n v="0"/>
    <n v="0"/>
  </r>
  <r>
    <x v="5"/>
    <x v="16"/>
    <x v="6"/>
    <x v="5"/>
    <n v="0"/>
    <n v="200"/>
    <n v="0"/>
    <n v="0"/>
    <n v="0"/>
    <n v="0"/>
    <n v="0"/>
    <n v="0"/>
    <n v="0"/>
  </r>
  <r>
    <x v="5"/>
    <x v="16"/>
    <x v="6"/>
    <x v="6"/>
    <n v="0"/>
    <n v="200"/>
    <n v="0"/>
    <n v="0"/>
    <n v="0"/>
    <n v="0"/>
    <n v="0"/>
    <n v="0"/>
    <n v="0"/>
  </r>
  <r>
    <x v="5"/>
    <x v="16"/>
    <x v="6"/>
    <x v="7"/>
    <n v="0"/>
    <n v="200"/>
    <n v="0"/>
    <n v="0"/>
    <n v="0"/>
    <n v="0"/>
    <n v="0"/>
    <n v="0"/>
    <n v="0"/>
  </r>
  <r>
    <x v="5"/>
    <x v="16"/>
    <x v="6"/>
    <x v="8"/>
    <n v="0"/>
    <n v="200"/>
    <n v="0"/>
    <n v="0"/>
    <n v="0"/>
    <n v="0"/>
    <n v="0"/>
    <n v="0"/>
    <n v="0"/>
  </r>
  <r>
    <x v="5"/>
    <x v="16"/>
    <x v="6"/>
    <x v="9"/>
    <n v="0"/>
    <n v="200"/>
    <n v="0"/>
    <n v="0"/>
    <n v="0"/>
    <n v="0"/>
    <n v="0"/>
    <n v="0"/>
    <n v="0"/>
  </r>
  <r>
    <x v="5"/>
    <x v="16"/>
    <x v="6"/>
    <x v="10"/>
    <n v="26.36"/>
    <n v="200"/>
    <n v="0"/>
    <n v="0.12819"/>
    <n v="6.5350000000000005E-2"/>
    <n v="1.4E-3"/>
    <n v="8.2699999999999996E-3"/>
    <n v="0.89642999999999995"/>
    <n v="0"/>
  </r>
  <r>
    <x v="5"/>
    <x v="16"/>
    <x v="7"/>
    <x v="0"/>
    <n v="0"/>
    <n v="200"/>
    <n v="0"/>
    <n v="0"/>
    <n v="0"/>
    <n v="0"/>
    <n v="0"/>
    <n v="0"/>
    <n v="0"/>
  </r>
  <r>
    <x v="5"/>
    <x v="16"/>
    <x v="7"/>
    <x v="1"/>
    <n v="0"/>
    <n v="200"/>
    <n v="0"/>
    <n v="0"/>
    <n v="0"/>
    <n v="0"/>
    <n v="0"/>
    <n v="0"/>
    <n v="0"/>
  </r>
  <r>
    <x v="5"/>
    <x v="16"/>
    <x v="7"/>
    <x v="2"/>
    <n v="0"/>
    <n v="200"/>
    <n v="0"/>
    <n v="0"/>
    <n v="0"/>
    <n v="0"/>
    <n v="0"/>
    <n v="0"/>
    <n v="0"/>
  </r>
  <r>
    <x v="5"/>
    <x v="16"/>
    <x v="7"/>
    <x v="3"/>
    <n v="0"/>
    <n v="200"/>
    <n v="0"/>
    <n v="0"/>
    <n v="0"/>
    <n v="0"/>
    <n v="0"/>
    <n v="0"/>
    <n v="0"/>
  </r>
  <r>
    <x v="5"/>
    <x v="16"/>
    <x v="7"/>
    <x v="4"/>
    <n v="0"/>
    <n v="200"/>
    <n v="0"/>
    <n v="0"/>
    <n v="0"/>
    <n v="0"/>
    <n v="0"/>
    <n v="0"/>
    <n v="0"/>
  </r>
  <r>
    <x v="5"/>
    <x v="16"/>
    <x v="7"/>
    <x v="5"/>
    <n v="0"/>
    <n v="200"/>
    <n v="0"/>
    <n v="0"/>
    <n v="0"/>
    <n v="0"/>
    <n v="0"/>
    <n v="0"/>
    <n v="0"/>
  </r>
  <r>
    <x v="5"/>
    <x v="16"/>
    <x v="7"/>
    <x v="6"/>
    <n v="10.24"/>
    <n v="200"/>
    <n v="0"/>
    <n v="4.9770000000000002E-2"/>
    <n v="0"/>
    <n v="8.7200000000000003E-3"/>
    <n v="6.8669999999999995E-2"/>
    <n v="0.34804000000000002"/>
    <n v="0"/>
  </r>
  <r>
    <x v="5"/>
    <x v="16"/>
    <x v="7"/>
    <x v="7"/>
    <n v="0"/>
    <n v="200"/>
    <n v="0"/>
    <n v="0"/>
    <n v="0"/>
    <n v="0"/>
    <n v="0"/>
    <n v="0"/>
    <n v="0"/>
  </r>
  <r>
    <x v="5"/>
    <x v="16"/>
    <x v="7"/>
    <x v="8"/>
    <n v="0"/>
    <n v="200"/>
    <n v="0"/>
    <n v="0"/>
    <n v="0"/>
    <n v="0"/>
    <n v="0"/>
    <n v="0"/>
    <n v="0"/>
  </r>
  <r>
    <x v="5"/>
    <x v="16"/>
    <x v="7"/>
    <x v="9"/>
    <n v="0"/>
    <n v="200"/>
    <n v="0"/>
    <n v="0"/>
    <n v="0"/>
    <n v="0"/>
    <n v="0"/>
    <n v="0"/>
    <n v="0"/>
  </r>
  <r>
    <x v="5"/>
    <x v="16"/>
    <x v="7"/>
    <x v="10"/>
    <n v="6.04"/>
    <n v="200"/>
    <n v="0"/>
    <n v="2.9350000000000001E-2"/>
    <n v="2.1839999999999998E-2"/>
    <n v="9.0000000000000006E-5"/>
    <n v="1.1509999999999999E-2"/>
    <n v="0.20526"/>
    <n v="0"/>
  </r>
  <r>
    <x v="5"/>
    <x v="16"/>
    <x v="8"/>
    <x v="0"/>
    <n v="0"/>
    <n v="200"/>
    <n v="0"/>
    <n v="0"/>
    <n v="0"/>
    <n v="0"/>
    <n v="0"/>
    <n v="0"/>
    <n v="0"/>
  </r>
  <r>
    <x v="5"/>
    <x v="16"/>
    <x v="8"/>
    <x v="1"/>
    <n v="14.51"/>
    <n v="200"/>
    <n v="0"/>
    <n v="7.0540000000000005E-2"/>
    <n v="5.2510000000000001E-2"/>
    <n v="2.5799999999999998E-3"/>
    <n v="9.1599999999999997E-3"/>
    <n v="0.49329000000000001"/>
    <n v="0"/>
  </r>
  <r>
    <x v="5"/>
    <x v="16"/>
    <x v="8"/>
    <x v="2"/>
    <n v="0"/>
    <n v="200"/>
    <n v="0"/>
    <n v="0"/>
    <n v="0"/>
    <n v="0"/>
    <n v="0"/>
    <n v="0"/>
    <n v="0"/>
  </r>
  <r>
    <x v="5"/>
    <x v="16"/>
    <x v="8"/>
    <x v="3"/>
    <n v="0"/>
    <n v="200"/>
    <n v="0"/>
    <n v="0"/>
    <n v="0"/>
    <n v="0"/>
    <n v="0"/>
    <n v="0"/>
    <n v="0"/>
  </r>
  <r>
    <x v="5"/>
    <x v="16"/>
    <x v="8"/>
    <x v="4"/>
    <n v="0"/>
    <n v="200"/>
    <n v="0"/>
    <n v="0"/>
    <n v="0"/>
    <n v="0"/>
    <n v="0"/>
    <n v="0"/>
    <n v="0"/>
  </r>
  <r>
    <x v="5"/>
    <x v="16"/>
    <x v="8"/>
    <x v="5"/>
    <n v="0"/>
    <n v="200"/>
    <n v="0"/>
    <n v="0"/>
    <n v="0"/>
    <n v="0"/>
    <n v="0"/>
    <n v="0"/>
    <n v="0"/>
  </r>
  <r>
    <x v="5"/>
    <x v="16"/>
    <x v="8"/>
    <x v="6"/>
    <n v="35.18"/>
    <n v="200"/>
    <n v="0"/>
    <n v="0.17105000000000001"/>
    <n v="0"/>
    <n v="5.323E-2"/>
    <n v="0.13413"/>
    <n v="1.19615"/>
    <n v="0"/>
  </r>
  <r>
    <x v="5"/>
    <x v="16"/>
    <x v="8"/>
    <x v="7"/>
    <n v="0"/>
    <n v="200"/>
    <n v="0"/>
    <n v="0"/>
    <n v="0"/>
    <n v="0"/>
    <n v="0"/>
    <n v="0"/>
    <n v="0"/>
  </r>
  <r>
    <x v="5"/>
    <x v="16"/>
    <x v="8"/>
    <x v="8"/>
    <n v="0"/>
    <n v="200"/>
    <n v="0"/>
    <n v="0"/>
    <n v="0"/>
    <n v="0"/>
    <n v="0"/>
    <n v="0"/>
    <n v="0"/>
  </r>
  <r>
    <x v="5"/>
    <x v="16"/>
    <x v="8"/>
    <x v="9"/>
    <n v="0"/>
    <n v="200"/>
    <n v="0"/>
    <n v="0"/>
    <n v="0"/>
    <n v="0"/>
    <n v="0"/>
    <n v="0"/>
    <n v="0"/>
  </r>
  <r>
    <x v="5"/>
    <x v="16"/>
    <x v="8"/>
    <x v="10"/>
    <n v="927.1"/>
    <n v="200"/>
    <n v="0"/>
    <n v="4.5076599999999996"/>
    <n v="2.30464"/>
    <n v="0.11852"/>
    <n v="0.61121000000000003"/>
    <n v="31.522099999999998"/>
    <n v="0"/>
  </r>
  <r>
    <x v="5"/>
    <x v="17"/>
    <x v="0"/>
    <x v="0"/>
    <n v="0"/>
    <n v="200"/>
    <n v="0"/>
    <n v="0"/>
    <n v="0"/>
    <n v="0"/>
    <n v="0"/>
    <n v="0"/>
    <n v="0"/>
  </r>
  <r>
    <x v="5"/>
    <x v="17"/>
    <x v="0"/>
    <x v="1"/>
    <n v="24.86"/>
    <n v="200"/>
    <n v="0"/>
    <n v="0.12088"/>
    <n v="4.2959999999999998E-2"/>
    <n v="1.5219999999999999E-2"/>
    <n v="2.5139999999999999E-2"/>
    <n v="0.84531000000000001"/>
    <n v="0"/>
  </r>
  <r>
    <x v="5"/>
    <x v="17"/>
    <x v="0"/>
    <x v="2"/>
    <n v="0"/>
    <n v="200"/>
    <n v="0"/>
    <n v="0"/>
    <n v="0"/>
    <n v="0"/>
    <n v="0"/>
    <n v="0"/>
    <n v="0"/>
  </r>
  <r>
    <x v="5"/>
    <x v="17"/>
    <x v="0"/>
    <x v="3"/>
    <n v="0"/>
    <n v="200"/>
    <n v="0"/>
    <n v="0"/>
    <n v="0"/>
    <n v="0"/>
    <n v="0"/>
    <n v="0"/>
    <n v="0"/>
  </r>
  <r>
    <x v="5"/>
    <x v="17"/>
    <x v="0"/>
    <x v="4"/>
    <n v="0"/>
    <n v="200"/>
    <n v="0"/>
    <n v="0"/>
    <n v="0"/>
    <n v="0"/>
    <n v="0"/>
    <n v="0"/>
    <n v="0"/>
  </r>
  <r>
    <x v="5"/>
    <x v="17"/>
    <x v="0"/>
    <x v="5"/>
    <n v="0"/>
    <n v="200"/>
    <n v="0"/>
    <n v="0"/>
    <n v="0"/>
    <n v="0"/>
    <n v="0"/>
    <n v="0"/>
    <n v="0"/>
  </r>
  <r>
    <x v="5"/>
    <x v="17"/>
    <x v="0"/>
    <x v="6"/>
    <n v="0"/>
    <n v="200"/>
    <n v="0"/>
    <n v="0"/>
    <n v="0"/>
    <n v="0"/>
    <n v="0"/>
    <n v="0"/>
    <n v="0"/>
  </r>
  <r>
    <x v="5"/>
    <x v="17"/>
    <x v="0"/>
    <x v="7"/>
    <n v="0"/>
    <n v="200"/>
    <n v="0"/>
    <n v="0"/>
    <n v="0"/>
    <n v="0"/>
    <n v="0"/>
    <n v="0"/>
    <n v="0"/>
  </r>
  <r>
    <x v="5"/>
    <x v="17"/>
    <x v="0"/>
    <x v="8"/>
    <n v="0"/>
    <n v="200"/>
    <n v="0"/>
    <n v="0"/>
    <n v="0"/>
    <n v="0"/>
    <n v="0"/>
    <n v="0"/>
    <n v="0"/>
  </r>
  <r>
    <x v="5"/>
    <x v="17"/>
    <x v="0"/>
    <x v="9"/>
    <n v="0"/>
    <n v="200"/>
    <n v="0"/>
    <n v="0"/>
    <n v="0"/>
    <n v="0"/>
    <n v="0"/>
    <n v="0"/>
    <n v="0"/>
  </r>
  <r>
    <x v="5"/>
    <x v="17"/>
    <x v="0"/>
    <x v="10"/>
    <n v="128.04"/>
    <n v="200"/>
    <n v="0"/>
    <n v="0.62256"/>
    <n v="0.36060999999999999"/>
    <n v="8.5599999999999999E-3"/>
    <n v="0.18226000000000001"/>
    <n v="4.3535599999999999"/>
    <n v="0"/>
  </r>
  <r>
    <x v="5"/>
    <x v="17"/>
    <x v="1"/>
    <x v="0"/>
    <n v="0"/>
    <n v="200"/>
    <n v="0"/>
    <n v="0"/>
    <n v="0"/>
    <n v="0"/>
    <n v="0"/>
    <n v="0"/>
    <n v="0"/>
  </r>
  <r>
    <x v="5"/>
    <x v="17"/>
    <x v="1"/>
    <x v="1"/>
    <n v="0"/>
    <n v="200"/>
    <n v="0"/>
    <n v="0"/>
    <n v="0"/>
    <n v="0"/>
    <n v="0"/>
    <n v="0"/>
    <n v="0"/>
  </r>
  <r>
    <x v="5"/>
    <x v="17"/>
    <x v="1"/>
    <x v="2"/>
    <n v="0"/>
    <n v="200"/>
    <n v="0"/>
    <n v="0"/>
    <n v="0"/>
    <n v="0"/>
    <n v="0"/>
    <n v="0"/>
    <n v="0"/>
  </r>
  <r>
    <x v="5"/>
    <x v="17"/>
    <x v="1"/>
    <x v="3"/>
    <n v="0"/>
    <n v="200"/>
    <n v="0"/>
    <n v="0"/>
    <n v="0"/>
    <n v="0"/>
    <n v="0"/>
    <n v="0"/>
    <n v="0"/>
  </r>
  <r>
    <x v="5"/>
    <x v="17"/>
    <x v="1"/>
    <x v="4"/>
    <n v="0"/>
    <n v="200"/>
    <n v="0"/>
    <n v="0"/>
    <n v="0"/>
    <n v="0"/>
    <n v="0"/>
    <n v="0"/>
    <n v="0"/>
  </r>
  <r>
    <x v="5"/>
    <x v="17"/>
    <x v="1"/>
    <x v="5"/>
    <n v="0"/>
    <n v="200"/>
    <n v="0"/>
    <n v="0"/>
    <n v="0"/>
    <n v="0"/>
    <n v="0"/>
    <n v="0"/>
    <n v="0"/>
  </r>
  <r>
    <x v="5"/>
    <x v="17"/>
    <x v="1"/>
    <x v="6"/>
    <n v="0"/>
    <n v="200"/>
    <n v="0"/>
    <n v="0"/>
    <n v="0"/>
    <n v="0"/>
    <n v="0"/>
    <n v="0"/>
    <n v="0"/>
  </r>
  <r>
    <x v="5"/>
    <x v="17"/>
    <x v="1"/>
    <x v="7"/>
    <n v="0"/>
    <n v="200"/>
    <n v="0"/>
    <n v="0"/>
    <n v="0"/>
    <n v="0"/>
    <n v="0"/>
    <n v="0"/>
    <n v="0"/>
  </r>
  <r>
    <x v="5"/>
    <x v="17"/>
    <x v="1"/>
    <x v="8"/>
    <n v="0"/>
    <n v="200"/>
    <n v="0"/>
    <n v="0"/>
    <n v="0"/>
    <n v="0"/>
    <n v="0"/>
    <n v="0"/>
    <n v="0"/>
  </r>
  <r>
    <x v="5"/>
    <x v="17"/>
    <x v="1"/>
    <x v="9"/>
    <n v="0"/>
    <n v="200"/>
    <n v="0"/>
    <n v="0"/>
    <n v="0"/>
    <n v="0"/>
    <n v="0"/>
    <n v="0"/>
    <n v="0"/>
  </r>
  <r>
    <x v="5"/>
    <x v="17"/>
    <x v="1"/>
    <x v="10"/>
    <n v="692.79"/>
    <n v="200"/>
    <n v="0"/>
    <n v="3.3684099999999999"/>
    <n v="1.3568199999999999"/>
    <n v="0.17935000000000001"/>
    <n v="1.4500599999999999"/>
    <n v="23.555330000000001"/>
    <n v="0"/>
  </r>
  <r>
    <x v="5"/>
    <x v="17"/>
    <x v="2"/>
    <x v="0"/>
    <n v="0"/>
    <n v="200"/>
    <n v="0"/>
    <n v="0"/>
    <n v="0"/>
    <n v="0"/>
    <n v="0"/>
    <n v="0"/>
    <n v="0"/>
  </r>
  <r>
    <x v="5"/>
    <x v="17"/>
    <x v="2"/>
    <x v="1"/>
    <n v="0"/>
    <n v="200"/>
    <n v="0"/>
    <n v="0"/>
    <n v="0"/>
    <n v="0"/>
    <n v="0"/>
    <n v="0"/>
    <n v="0"/>
  </r>
  <r>
    <x v="5"/>
    <x v="17"/>
    <x v="2"/>
    <x v="2"/>
    <n v="0"/>
    <n v="200"/>
    <n v="0"/>
    <n v="0"/>
    <n v="0"/>
    <n v="0"/>
    <n v="0"/>
    <n v="0"/>
    <n v="0"/>
  </r>
  <r>
    <x v="5"/>
    <x v="17"/>
    <x v="2"/>
    <x v="3"/>
    <n v="0"/>
    <n v="200"/>
    <n v="0"/>
    <n v="0"/>
    <n v="0"/>
    <n v="0"/>
    <n v="0"/>
    <n v="0"/>
    <n v="0"/>
  </r>
  <r>
    <x v="5"/>
    <x v="17"/>
    <x v="2"/>
    <x v="4"/>
    <n v="0"/>
    <n v="200"/>
    <n v="0"/>
    <n v="0"/>
    <n v="0"/>
    <n v="0"/>
    <n v="0"/>
    <n v="0"/>
    <n v="0"/>
  </r>
  <r>
    <x v="5"/>
    <x v="17"/>
    <x v="2"/>
    <x v="5"/>
    <n v="0"/>
    <n v="200"/>
    <n v="0"/>
    <n v="0"/>
    <n v="0"/>
    <n v="0"/>
    <n v="0"/>
    <n v="0"/>
    <n v="0"/>
  </r>
  <r>
    <x v="5"/>
    <x v="17"/>
    <x v="2"/>
    <x v="6"/>
    <n v="0"/>
    <n v="200"/>
    <n v="0"/>
    <n v="0"/>
    <n v="0"/>
    <n v="0"/>
    <n v="0"/>
    <n v="0"/>
    <n v="0"/>
  </r>
  <r>
    <x v="5"/>
    <x v="17"/>
    <x v="2"/>
    <x v="7"/>
    <n v="0"/>
    <n v="200"/>
    <n v="0"/>
    <n v="0"/>
    <n v="0"/>
    <n v="0"/>
    <n v="0"/>
    <n v="0"/>
    <n v="0"/>
  </r>
  <r>
    <x v="5"/>
    <x v="17"/>
    <x v="2"/>
    <x v="8"/>
    <n v="0"/>
    <n v="200"/>
    <n v="0"/>
    <n v="0"/>
    <n v="0"/>
    <n v="0"/>
    <n v="0"/>
    <n v="0"/>
    <n v="0"/>
  </r>
  <r>
    <x v="5"/>
    <x v="17"/>
    <x v="2"/>
    <x v="9"/>
    <n v="0"/>
    <n v="200"/>
    <n v="0"/>
    <n v="0"/>
    <n v="0"/>
    <n v="0"/>
    <n v="0"/>
    <n v="0"/>
    <n v="0"/>
  </r>
  <r>
    <x v="5"/>
    <x v="17"/>
    <x v="2"/>
    <x v="10"/>
    <n v="333.92"/>
    <n v="200"/>
    <n v="0"/>
    <n v="1.62354"/>
    <n v="0.78347"/>
    <n v="7.5889999999999999E-2"/>
    <n v="0.64266999999999996"/>
    <n v="11.353429999999999"/>
    <n v="0"/>
  </r>
  <r>
    <x v="5"/>
    <x v="17"/>
    <x v="3"/>
    <x v="0"/>
    <n v="0"/>
    <n v="200"/>
    <n v="0"/>
    <n v="0"/>
    <n v="0"/>
    <n v="0"/>
    <n v="0"/>
    <n v="0"/>
    <n v="0"/>
  </r>
  <r>
    <x v="5"/>
    <x v="17"/>
    <x v="3"/>
    <x v="1"/>
    <n v="8.94"/>
    <n v="200"/>
    <n v="0"/>
    <n v="4.3490000000000001E-2"/>
    <n v="1.3899999999999999E-2"/>
    <n v="3.0100000000000001E-3"/>
    <n v="2.741E-2"/>
    <n v="0.30412"/>
    <n v="0"/>
  </r>
  <r>
    <x v="5"/>
    <x v="17"/>
    <x v="3"/>
    <x v="2"/>
    <n v="0"/>
    <n v="200"/>
    <n v="0"/>
    <n v="0"/>
    <n v="0"/>
    <n v="0"/>
    <n v="0"/>
    <n v="0"/>
    <n v="0"/>
  </r>
  <r>
    <x v="5"/>
    <x v="17"/>
    <x v="3"/>
    <x v="3"/>
    <n v="0"/>
    <n v="200"/>
    <n v="0"/>
    <n v="0"/>
    <n v="0"/>
    <n v="0"/>
    <n v="0"/>
    <n v="0"/>
    <n v="0"/>
  </r>
  <r>
    <x v="5"/>
    <x v="17"/>
    <x v="3"/>
    <x v="4"/>
    <n v="0"/>
    <n v="200"/>
    <n v="0"/>
    <n v="0"/>
    <n v="0"/>
    <n v="0"/>
    <n v="0"/>
    <n v="0"/>
    <n v="0"/>
  </r>
  <r>
    <x v="5"/>
    <x v="17"/>
    <x v="3"/>
    <x v="5"/>
    <n v="0"/>
    <n v="200"/>
    <n v="0"/>
    <n v="0"/>
    <n v="0"/>
    <n v="0"/>
    <n v="0"/>
    <n v="0"/>
    <n v="0"/>
  </r>
  <r>
    <x v="5"/>
    <x v="17"/>
    <x v="3"/>
    <x v="6"/>
    <n v="0"/>
    <n v="200"/>
    <n v="0"/>
    <n v="0"/>
    <n v="0"/>
    <n v="0"/>
    <n v="0"/>
    <n v="0"/>
    <n v="0"/>
  </r>
  <r>
    <x v="5"/>
    <x v="17"/>
    <x v="3"/>
    <x v="7"/>
    <n v="0"/>
    <n v="200"/>
    <n v="0"/>
    <n v="0"/>
    <n v="0"/>
    <n v="0"/>
    <n v="0"/>
    <n v="0"/>
    <n v="0"/>
  </r>
  <r>
    <x v="5"/>
    <x v="17"/>
    <x v="3"/>
    <x v="8"/>
    <n v="0"/>
    <n v="200"/>
    <n v="0"/>
    <n v="0"/>
    <n v="0"/>
    <n v="0"/>
    <n v="0"/>
    <n v="0"/>
    <n v="0"/>
  </r>
  <r>
    <x v="5"/>
    <x v="17"/>
    <x v="3"/>
    <x v="9"/>
    <n v="0"/>
    <n v="200"/>
    <n v="0"/>
    <n v="0"/>
    <n v="0"/>
    <n v="0"/>
    <n v="0"/>
    <n v="0"/>
    <n v="0"/>
  </r>
  <r>
    <x v="5"/>
    <x v="17"/>
    <x v="3"/>
    <x v="10"/>
    <n v="51.95"/>
    <n v="200"/>
    <n v="0"/>
    <n v="0.25256000000000001"/>
    <n v="0.19244"/>
    <n v="8.2299999999999995E-3"/>
    <n v="2.767E-2"/>
    <n v="1.76617"/>
    <n v="0"/>
  </r>
  <r>
    <x v="5"/>
    <x v="17"/>
    <x v="4"/>
    <x v="0"/>
    <n v="185.95"/>
    <n v="200"/>
    <n v="0"/>
    <n v="0.90408999999999995"/>
    <n v="0.43925999999999998"/>
    <n v="3.9309999999999998E-2"/>
    <n v="0.37784000000000001"/>
    <n v="6.3223399999999996"/>
    <n v="0"/>
  </r>
  <r>
    <x v="5"/>
    <x v="17"/>
    <x v="4"/>
    <x v="1"/>
    <n v="4.99"/>
    <n v="200"/>
    <n v="0"/>
    <n v="2.4279999999999999E-2"/>
    <n v="7.3699999999999998E-3"/>
    <n v="2.7499999999999998E-3"/>
    <n v="2.8900000000000002E-3"/>
    <n v="0.16980999999999999"/>
    <n v="0"/>
  </r>
  <r>
    <x v="5"/>
    <x v="17"/>
    <x v="4"/>
    <x v="2"/>
    <n v="0"/>
    <n v="200"/>
    <n v="0"/>
    <n v="0"/>
    <n v="0"/>
    <n v="0"/>
    <n v="0"/>
    <n v="0"/>
    <n v="0"/>
  </r>
  <r>
    <x v="5"/>
    <x v="17"/>
    <x v="4"/>
    <x v="3"/>
    <n v="0"/>
    <n v="200"/>
    <n v="0"/>
    <n v="0"/>
    <n v="0"/>
    <n v="0"/>
    <n v="0"/>
    <n v="0"/>
    <n v="0"/>
  </r>
  <r>
    <x v="5"/>
    <x v="17"/>
    <x v="4"/>
    <x v="4"/>
    <n v="0"/>
    <n v="200"/>
    <n v="0"/>
    <n v="0"/>
    <n v="0"/>
    <n v="0"/>
    <n v="0"/>
    <n v="0"/>
    <n v="0"/>
  </r>
  <r>
    <x v="5"/>
    <x v="17"/>
    <x v="4"/>
    <x v="5"/>
    <n v="0"/>
    <n v="200"/>
    <n v="0"/>
    <n v="0"/>
    <n v="0"/>
    <n v="0"/>
    <n v="0"/>
    <n v="0"/>
    <n v="0"/>
  </r>
  <r>
    <x v="5"/>
    <x v="17"/>
    <x v="4"/>
    <x v="6"/>
    <n v="41.71"/>
    <n v="200"/>
    <n v="0"/>
    <n v="0.20277999999999999"/>
    <n v="1.7000000000000001E-4"/>
    <n v="3.5599999999999998E-3"/>
    <n v="5.4859999999999999E-2"/>
    <n v="1.4180200000000001"/>
    <n v="0"/>
  </r>
  <r>
    <x v="5"/>
    <x v="17"/>
    <x v="4"/>
    <x v="7"/>
    <n v="0"/>
    <n v="200"/>
    <n v="0"/>
    <n v="0"/>
    <n v="0"/>
    <n v="0"/>
    <n v="0"/>
    <n v="0"/>
    <n v="0"/>
  </r>
  <r>
    <x v="5"/>
    <x v="17"/>
    <x v="4"/>
    <x v="8"/>
    <n v="0"/>
    <n v="200"/>
    <n v="0"/>
    <n v="0"/>
    <n v="0"/>
    <n v="0"/>
    <n v="0"/>
    <n v="0"/>
    <n v="0"/>
  </r>
  <r>
    <x v="5"/>
    <x v="17"/>
    <x v="4"/>
    <x v="9"/>
    <n v="0"/>
    <n v="200"/>
    <n v="0"/>
    <n v="0"/>
    <n v="0"/>
    <n v="0"/>
    <n v="0"/>
    <n v="0"/>
    <n v="0"/>
  </r>
  <r>
    <x v="5"/>
    <x v="17"/>
    <x v="4"/>
    <x v="10"/>
    <n v="155.63999999999999"/>
    <n v="200"/>
    <n v="0"/>
    <n v="0.75673999999999997"/>
    <n v="0.26956999999999998"/>
    <n v="1.917E-2"/>
    <n v="0.15989"/>
    <n v="5.2918799999999999"/>
    <n v="0"/>
  </r>
  <r>
    <x v="5"/>
    <x v="17"/>
    <x v="5"/>
    <x v="0"/>
    <n v="0"/>
    <n v="200"/>
    <n v="0"/>
    <n v="0"/>
    <n v="0"/>
    <n v="0"/>
    <n v="0"/>
    <n v="0"/>
    <n v="0"/>
  </r>
  <r>
    <x v="5"/>
    <x v="17"/>
    <x v="5"/>
    <x v="1"/>
    <n v="0"/>
    <n v="200"/>
    <n v="0"/>
    <n v="0"/>
    <n v="0"/>
    <n v="0"/>
    <n v="0"/>
    <n v="0"/>
    <n v="0"/>
  </r>
  <r>
    <x v="5"/>
    <x v="17"/>
    <x v="5"/>
    <x v="2"/>
    <n v="0"/>
    <n v="200"/>
    <n v="0"/>
    <n v="0"/>
    <n v="0"/>
    <n v="0"/>
    <n v="0"/>
    <n v="0"/>
    <n v="0"/>
  </r>
  <r>
    <x v="5"/>
    <x v="17"/>
    <x v="5"/>
    <x v="3"/>
    <n v="0"/>
    <n v="200"/>
    <n v="0"/>
    <n v="0"/>
    <n v="0"/>
    <n v="0"/>
    <n v="0"/>
    <n v="0"/>
    <n v="0"/>
  </r>
  <r>
    <x v="5"/>
    <x v="17"/>
    <x v="5"/>
    <x v="4"/>
    <n v="0"/>
    <n v="200"/>
    <n v="0"/>
    <n v="0"/>
    <n v="0"/>
    <n v="0"/>
    <n v="0"/>
    <n v="0"/>
    <n v="0"/>
  </r>
  <r>
    <x v="5"/>
    <x v="17"/>
    <x v="5"/>
    <x v="5"/>
    <n v="0"/>
    <n v="200"/>
    <n v="0"/>
    <n v="0"/>
    <n v="0"/>
    <n v="0"/>
    <n v="0"/>
    <n v="0"/>
    <n v="0"/>
  </r>
  <r>
    <x v="5"/>
    <x v="17"/>
    <x v="5"/>
    <x v="6"/>
    <n v="0"/>
    <n v="200"/>
    <n v="0"/>
    <n v="0"/>
    <n v="0"/>
    <n v="0"/>
    <n v="0"/>
    <n v="0"/>
    <n v="0"/>
  </r>
  <r>
    <x v="5"/>
    <x v="17"/>
    <x v="5"/>
    <x v="7"/>
    <n v="0"/>
    <n v="200"/>
    <n v="0"/>
    <n v="0"/>
    <n v="0"/>
    <n v="0"/>
    <n v="0"/>
    <n v="0"/>
    <n v="0"/>
  </r>
  <r>
    <x v="5"/>
    <x v="17"/>
    <x v="5"/>
    <x v="8"/>
    <n v="0"/>
    <n v="200"/>
    <n v="0"/>
    <n v="0"/>
    <n v="0"/>
    <n v="0"/>
    <n v="0"/>
    <n v="0"/>
    <n v="0"/>
  </r>
  <r>
    <x v="5"/>
    <x v="17"/>
    <x v="5"/>
    <x v="9"/>
    <n v="0"/>
    <n v="200"/>
    <n v="0"/>
    <n v="0"/>
    <n v="0"/>
    <n v="0"/>
    <n v="0"/>
    <n v="0"/>
    <n v="0"/>
  </r>
  <r>
    <x v="5"/>
    <x v="17"/>
    <x v="5"/>
    <x v="10"/>
    <n v="0"/>
    <n v="200"/>
    <n v="0"/>
    <n v="0"/>
    <n v="0"/>
    <n v="0"/>
    <n v="0"/>
    <n v="0"/>
    <n v="0"/>
  </r>
  <r>
    <x v="5"/>
    <x v="17"/>
    <x v="6"/>
    <x v="0"/>
    <n v="0"/>
    <n v="200"/>
    <n v="0"/>
    <n v="0"/>
    <n v="0"/>
    <n v="0"/>
    <n v="0"/>
    <n v="0"/>
    <n v="0"/>
  </r>
  <r>
    <x v="5"/>
    <x v="17"/>
    <x v="6"/>
    <x v="1"/>
    <n v="0"/>
    <n v="200"/>
    <n v="0"/>
    <n v="0"/>
    <n v="0"/>
    <n v="0"/>
    <n v="0"/>
    <n v="0"/>
    <n v="0"/>
  </r>
  <r>
    <x v="5"/>
    <x v="17"/>
    <x v="6"/>
    <x v="2"/>
    <n v="0"/>
    <n v="200"/>
    <n v="0"/>
    <n v="0"/>
    <n v="0"/>
    <n v="0"/>
    <n v="0"/>
    <n v="0"/>
    <n v="0"/>
  </r>
  <r>
    <x v="5"/>
    <x v="17"/>
    <x v="6"/>
    <x v="3"/>
    <n v="0"/>
    <n v="200"/>
    <n v="0"/>
    <n v="0"/>
    <n v="0"/>
    <n v="0"/>
    <n v="0"/>
    <n v="0"/>
    <n v="0"/>
  </r>
  <r>
    <x v="5"/>
    <x v="17"/>
    <x v="6"/>
    <x v="4"/>
    <n v="0"/>
    <n v="200"/>
    <n v="0"/>
    <n v="0"/>
    <n v="0"/>
    <n v="0"/>
    <n v="0"/>
    <n v="0"/>
    <n v="0"/>
  </r>
  <r>
    <x v="5"/>
    <x v="17"/>
    <x v="6"/>
    <x v="5"/>
    <n v="0"/>
    <n v="200"/>
    <n v="0"/>
    <n v="0"/>
    <n v="0"/>
    <n v="0"/>
    <n v="0"/>
    <n v="0"/>
    <n v="0"/>
  </r>
  <r>
    <x v="5"/>
    <x v="17"/>
    <x v="6"/>
    <x v="6"/>
    <n v="0"/>
    <n v="200"/>
    <n v="0"/>
    <n v="0"/>
    <n v="0"/>
    <n v="0"/>
    <n v="0"/>
    <n v="0"/>
    <n v="0"/>
  </r>
  <r>
    <x v="5"/>
    <x v="17"/>
    <x v="6"/>
    <x v="7"/>
    <n v="0"/>
    <n v="200"/>
    <n v="0"/>
    <n v="0"/>
    <n v="0"/>
    <n v="0"/>
    <n v="0"/>
    <n v="0"/>
    <n v="0"/>
  </r>
  <r>
    <x v="5"/>
    <x v="17"/>
    <x v="6"/>
    <x v="8"/>
    <n v="0"/>
    <n v="200"/>
    <n v="0"/>
    <n v="0"/>
    <n v="0"/>
    <n v="0"/>
    <n v="0"/>
    <n v="0"/>
    <n v="0"/>
  </r>
  <r>
    <x v="5"/>
    <x v="17"/>
    <x v="6"/>
    <x v="9"/>
    <n v="0"/>
    <n v="200"/>
    <n v="0"/>
    <n v="0"/>
    <n v="0"/>
    <n v="0"/>
    <n v="0"/>
    <n v="0"/>
    <n v="0"/>
  </r>
  <r>
    <x v="5"/>
    <x v="17"/>
    <x v="6"/>
    <x v="10"/>
    <n v="26.36"/>
    <n v="200"/>
    <n v="0"/>
    <n v="0.12819"/>
    <n v="6.5350000000000005E-2"/>
    <n v="1.4E-3"/>
    <n v="8.2699999999999996E-3"/>
    <n v="0.89642999999999995"/>
    <n v="0"/>
  </r>
  <r>
    <x v="5"/>
    <x v="17"/>
    <x v="7"/>
    <x v="0"/>
    <n v="0"/>
    <n v="200"/>
    <n v="0"/>
    <n v="0"/>
    <n v="0"/>
    <n v="0"/>
    <n v="0"/>
    <n v="0"/>
    <n v="0"/>
  </r>
  <r>
    <x v="5"/>
    <x v="17"/>
    <x v="7"/>
    <x v="1"/>
    <n v="0"/>
    <n v="200"/>
    <n v="0"/>
    <n v="0"/>
    <n v="0"/>
    <n v="0"/>
    <n v="0"/>
    <n v="0"/>
    <n v="0"/>
  </r>
  <r>
    <x v="5"/>
    <x v="17"/>
    <x v="7"/>
    <x v="2"/>
    <n v="0"/>
    <n v="200"/>
    <n v="0"/>
    <n v="0"/>
    <n v="0"/>
    <n v="0"/>
    <n v="0"/>
    <n v="0"/>
    <n v="0"/>
  </r>
  <r>
    <x v="5"/>
    <x v="17"/>
    <x v="7"/>
    <x v="3"/>
    <n v="0"/>
    <n v="200"/>
    <n v="0"/>
    <n v="0"/>
    <n v="0"/>
    <n v="0"/>
    <n v="0"/>
    <n v="0"/>
    <n v="0"/>
  </r>
  <r>
    <x v="5"/>
    <x v="17"/>
    <x v="7"/>
    <x v="4"/>
    <n v="0"/>
    <n v="200"/>
    <n v="0"/>
    <n v="0"/>
    <n v="0"/>
    <n v="0"/>
    <n v="0"/>
    <n v="0"/>
    <n v="0"/>
  </r>
  <r>
    <x v="5"/>
    <x v="17"/>
    <x v="7"/>
    <x v="5"/>
    <n v="0"/>
    <n v="200"/>
    <n v="0"/>
    <n v="0"/>
    <n v="0"/>
    <n v="0"/>
    <n v="0"/>
    <n v="0"/>
    <n v="0"/>
  </r>
  <r>
    <x v="5"/>
    <x v="17"/>
    <x v="7"/>
    <x v="6"/>
    <n v="10.24"/>
    <n v="200"/>
    <n v="0"/>
    <n v="4.9770000000000002E-2"/>
    <n v="0"/>
    <n v="8.7200000000000003E-3"/>
    <n v="6.8669999999999995E-2"/>
    <n v="0.34804000000000002"/>
    <n v="0"/>
  </r>
  <r>
    <x v="5"/>
    <x v="17"/>
    <x v="7"/>
    <x v="7"/>
    <n v="0"/>
    <n v="200"/>
    <n v="0"/>
    <n v="0"/>
    <n v="0"/>
    <n v="0"/>
    <n v="0"/>
    <n v="0"/>
    <n v="0"/>
  </r>
  <r>
    <x v="5"/>
    <x v="17"/>
    <x v="7"/>
    <x v="8"/>
    <n v="0"/>
    <n v="200"/>
    <n v="0"/>
    <n v="0"/>
    <n v="0"/>
    <n v="0"/>
    <n v="0"/>
    <n v="0"/>
    <n v="0"/>
  </r>
  <r>
    <x v="5"/>
    <x v="17"/>
    <x v="7"/>
    <x v="9"/>
    <n v="0"/>
    <n v="200"/>
    <n v="0"/>
    <n v="0"/>
    <n v="0"/>
    <n v="0"/>
    <n v="0"/>
    <n v="0"/>
    <n v="0"/>
  </r>
  <r>
    <x v="5"/>
    <x v="17"/>
    <x v="7"/>
    <x v="10"/>
    <n v="6.04"/>
    <n v="200"/>
    <n v="0"/>
    <n v="2.9350000000000001E-2"/>
    <n v="2.1839999999999998E-2"/>
    <n v="9.0000000000000006E-5"/>
    <n v="1.1509999999999999E-2"/>
    <n v="0.20526"/>
    <n v="0"/>
  </r>
  <r>
    <x v="5"/>
    <x v="17"/>
    <x v="8"/>
    <x v="0"/>
    <n v="0"/>
    <n v="200"/>
    <n v="0"/>
    <n v="0"/>
    <n v="0"/>
    <n v="0"/>
    <n v="0"/>
    <n v="0"/>
    <n v="0"/>
  </r>
  <r>
    <x v="5"/>
    <x v="17"/>
    <x v="8"/>
    <x v="1"/>
    <n v="14.51"/>
    <n v="200"/>
    <n v="0"/>
    <n v="7.0540000000000005E-2"/>
    <n v="5.2510000000000001E-2"/>
    <n v="2.5799999999999998E-3"/>
    <n v="9.1599999999999997E-3"/>
    <n v="0.49329000000000001"/>
    <n v="0"/>
  </r>
  <r>
    <x v="5"/>
    <x v="17"/>
    <x v="8"/>
    <x v="2"/>
    <n v="0"/>
    <n v="200"/>
    <n v="0"/>
    <n v="0"/>
    <n v="0"/>
    <n v="0"/>
    <n v="0"/>
    <n v="0"/>
    <n v="0"/>
  </r>
  <r>
    <x v="5"/>
    <x v="17"/>
    <x v="8"/>
    <x v="3"/>
    <n v="0"/>
    <n v="200"/>
    <n v="0"/>
    <n v="0"/>
    <n v="0"/>
    <n v="0"/>
    <n v="0"/>
    <n v="0"/>
    <n v="0"/>
  </r>
  <r>
    <x v="5"/>
    <x v="17"/>
    <x v="8"/>
    <x v="4"/>
    <n v="0"/>
    <n v="200"/>
    <n v="0"/>
    <n v="0"/>
    <n v="0"/>
    <n v="0"/>
    <n v="0"/>
    <n v="0"/>
    <n v="0"/>
  </r>
  <r>
    <x v="5"/>
    <x v="17"/>
    <x v="8"/>
    <x v="5"/>
    <n v="0"/>
    <n v="200"/>
    <n v="0"/>
    <n v="0"/>
    <n v="0"/>
    <n v="0"/>
    <n v="0"/>
    <n v="0"/>
    <n v="0"/>
  </r>
  <r>
    <x v="5"/>
    <x v="17"/>
    <x v="8"/>
    <x v="6"/>
    <n v="35.18"/>
    <n v="200"/>
    <n v="0"/>
    <n v="0.17105000000000001"/>
    <n v="0"/>
    <n v="5.323E-2"/>
    <n v="0.13413"/>
    <n v="1.19615"/>
    <n v="0"/>
  </r>
  <r>
    <x v="5"/>
    <x v="17"/>
    <x v="8"/>
    <x v="7"/>
    <n v="0"/>
    <n v="200"/>
    <n v="0"/>
    <n v="0"/>
    <n v="0"/>
    <n v="0"/>
    <n v="0"/>
    <n v="0"/>
    <n v="0"/>
  </r>
  <r>
    <x v="5"/>
    <x v="17"/>
    <x v="8"/>
    <x v="8"/>
    <n v="0"/>
    <n v="200"/>
    <n v="0"/>
    <n v="0"/>
    <n v="0"/>
    <n v="0"/>
    <n v="0"/>
    <n v="0"/>
    <n v="0"/>
  </r>
  <r>
    <x v="5"/>
    <x v="17"/>
    <x v="8"/>
    <x v="9"/>
    <n v="0"/>
    <n v="200"/>
    <n v="0"/>
    <n v="0"/>
    <n v="0"/>
    <n v="0"/>
    <n v="0"/>
    <n v="0"/>
    <n v="0"/>
  </r>
  <r>
    <x v="5"/>
    <x v="17"/>
    <x v="8"/>
    <x v="10"/>
    <n v="927.1"/>
    <n v="200"/>
    <n v="0"/>
    <n v="4.5076599999999996"/>
    <n v="2.30464"/>
    <n v="0.11852"/>
    <n v="0.61121000000000003"/>
    <n v="31.522099999999998"/>
    <n v="0"/>
  </r>
  <r>
    <x v="5"/>
    <x v="18"/>
    <x v="0"/>
    <x v="0"/>
    <n v="0"/>
    <n v="200"/>
    <n v="0"/>
    <n v="0"/>
    <n v="0"/>
    <n v="0"/>
    <n v="0"/>
    <n v="0"/>
    <n v="0"/>
  </r>
  <r>
    <x v="5"/>
    <x v="18"/>
    <x v="0"/>
    <x v="1"/>
    <n v="24.86"/>
    <n v="200"/>
    <n v="0"/>
    <n v="0.12088"/>
    <n v="4.2959999999999998E-2"/>
    <n v="1.5219999999999999E-2"/>
    <n v="2.5139999999999999E-2"/>
    <n v="0.84531000000000001"/>
    <n v="0"/>
  </r>
  <r>
    <x v="5"/>
    <x v="18"/>
    <x v="0"/>
    <x v="2"/>
    <n v="0"/>
    <n v="200"/>
    <n v="0"/>
    <n v="0"/>
    <n v="0"/>
    <n v="0"/>
    <n v="0"/>
    <n v="0"/>
    <n v="0"/>
  </r>
  <r>
    <x v="5"/>
    <x v="18"/>
    <x v="0"/>
    <x v="3"/>
    <n v="0"/>
    <n v="200"/>
    <n v="0"/>
    <n v="0"/>
    <n v="0"/>
    <n v="0"/>
    <n v="0"/>
    <n v="0"/>
    <n v="0"/>
  </r>
  <r>
    <x v="5"/>
    <x v="18"/>
    <x v="0"/>
    <x v="4"/>
    <n v="0"/>
    <n v="200"/>
    <n v="0"/>
    <n v="0"/>
    <n v="0"/>
    <n v="0"/>
    <n v="0"/>
    <n v="0"/>
    <n v="0"/>
  </r>
  <r>
    <x v="5"/>
    <x v="18"/>
    <x v="0"/>
    <x v="5"/>
    <n v="0"/>
    <n v="200"/>
    <n v="0"/>
    <n v="0"/>
    <n v="0"/>
    <n v="0"/>
    <n v="0"/>
    <n v="0"/>
    <n v="0"/>
  </r>
  <r>
    <x v="5"/>
    <x v="18"/>
    <x v="0"/>
    <x v="6"/>
    <n v="0"/>
    <n v="200"/>
    <n v="0"/>
    <n v="0"/>
    <n v="0"/>
    <n v="0"/>
    <n v="0"/>
    <n v="0"/>
    <n v="0"/>
  </r>
  <r>
    <x v="5"/>
    <x v="18"/>
    <x v="0"/>
    <x v="7"/>
    <n v="0"/>
    <n v="200"/>
    <n v="0"/>
    <n v="0"/>
    <n v="0"/>
    <n v="0"/>
    <n v="0"/>
    <n v="0"/>
    <n v="0"/>
  </r>
  <r>
    <x v="5"/>
    <x v="18"/>
    <x v="0"/>
    <x v="8"/>
    <n v="0"/>
    <n v="200"/>
    <n v="0"/>
    <n v="0"/>
    <n v="0"/>
    <n v="0"/>
    <n v="0"/>
    <n v="0"/>
    <n v="0"/>
  </r>
  <r>
    <x v="5"/>
    <x v="18"/>
    <x v="0"/>
    <x v="9"/>
    <n v="0"/>
    <n v="200"/>
    <n v="0"/>
    <n v="0"/>
    <n v="0"/>
    <n v="0"/>
    <n v="0"/>
    <n v="0"/>
    <n v="0"/>
  </r>
  <r>
    <x v="5"/>
    <x v="18"/>
    <x v="0"/>
    <x v="10"/>
    <n v="128.04"/>
    <n v="200"/>
    <n v="0"/>
    <n v="0.62256"/>
    <n v="0.36060999999999999"/>
    <n v="8.5599999999999999E-3"/>
    <n v="0.18226000000000001"/>
    <n v="4.3535599999999999"/>
    <n v="0"/>
  </r>
  <r>
    <x v="5"/>
    <x v="18"/>
    <x v="1"/>
    <x v="0"/>
    <n v="0"/>
    <n v="200"/>
    <n v="0"/>
    <n v="0"/>
    <n v="0"/>
    <n v="0"/>
    <n v="0"/>
    <n v="0"/>
    <n v="0"/>
  </r>
  <r>
    <x v="5"/>
    <x v="18"/>
    <x v="1"/>
    <x v="1"/>
    <n v="0"/>
    <n v="200"/>
    <n v="0"/>
    <n v="0"/>
    <n v="0"/>
    <n v="0"/>
    <n v="0"/>
    <n v="0"/>
    <n v="0"/>
  </r>
  <r>
    <x v="5"/>
    <x v="18"/>
    <x v="1"/>
    <x v="2"/>
    <n v="0"/>
    <n v="200"/>
    <n v="0"/>
    <n v="0"/>
    <n v="0"/>
    <n v="0"/>
    <n v="0"/>
    <n v="0"/>
    <n v="0"/>
  </r>
  <r>
    <x v="5"/>
    <x v="18"/>
    <x v="1"/>
    <x v="3"/>
    <n v="0"/>
    <n v="200"/>
    <n v="0"/>
    <n v="0"/>
    <n v="0"/>
    <n v="0"/>
    <n v="0"/>
    <n v="0"/>
    <n v="0"/>
  </r>
  <r>
    <x v="5"/>
    <x v="18"/>
    <x v="1"/>
    <x v="4"/>
    <n v="0"/>
    <n v="200"/>
    <n v="0"/>
    <n v="0"/>
    <n v="0"/>
    <n v="0"/>
    <n v="0"/>
    <n v="0"/>
    <n v="0"/>
  </r>
  <r>
    <x v="5"/>
    <x v="18"/>
    <x v="1"/>
    <x v="5"/>
    <n v="0"/>
    <n v="200"/>
    <n v="0"/>
    <n v="0"/>
    <n v="0"/>
    <n v="0"/>
    <n v="0"/>
    <n v="0"/>
    <n v="0"/>
  </r>
  <r>
    <x v="5"/>
    <x v="18"/>
    <x v="1"/>
    <x v="6"/>
    <n v="0"/>
    <n v="200"/>
    <n v="0"/>
    <n v="0"/>
    <n v="0"/>
    <n v="0"/>
    <n v="0"/>
    <n v="0"/>
    <n v="0"/>
  </r>
  <r>
    <x v="5"/>
    <x v="18"/>
    <x v="1"/>
    <x v="7"/>
    <n v="0"/>
    <n v="200"/>
    <n v="0"/>
    <n v="0"/>
    <n v="0"/>
    <n v="0"/>
    <n v="0"/>
    <n v="0"/>
    <n v="0"/>
  </r>
  <r>
    <x v="5"/>
    <x v="18"/>
    <x v="1"/>
    <x v="8"/>
    <n v="0"/>
    <n v="200"/>
    <n v="0"/>
    <n v="0"/>
    <n v="0"/>
    <n v="0"/>
    <n v="0"/>
    <n v="0"/>
    <n v="0"/>
  </r>
  <r>
    <x v="5"/>
    <x v="18"/>
    <x v="1"/>
    <x v="9"/>
    <n v="0"/>
    <n v="200"/>
    <n v="0"/>
    <n v="0"/>
    <n v="0"/>
    <n v="0"/>
    <n v="0"/>
    <n v="0"/>
    <n v="0"/>
  </r>
  <r>
    <x v="5"/>
    <x v="18"/>
    <x v="1"/>
    <x v="10"/>
    <n v="692.79"/>
    <n v="200"/>
    <n v="0"/>
    <n v="3.3684099999999999"/>
    <n v="1.3568199999999999"/>
    <n v="0.17935000000000001"/>
    <n v="1.4500599999999999"/>
    <n v="23.555330000000001"/>
    <n v="0"/>
  </r>
  <r>
    <x v="5"/>
    <x v="18"/>
    <x v="2"/>
    <x v="0"/>
    <n v="0"/>
    <n v="200"/>
    <n v="0"/>
    <n v="0"/>
    <n v="0"/>
    <n v="0"/>
    <n v="0"/>
    <n v="0"/>
    <n v="0"/>
  </r>
  <r>
    <x v="5"/>
    <x v="18"/>
    <x v="2"/>
    <x v="1"/>
    <n v="0"/>
    <n v="200"/>
    <n v="0"/>
    <n v="0"/>
    <n v="0"/>
    <n v="0"/>
    <n v="0"/>
    <n v="0"/>
    <n v="0"/>
  </r>
  <r>
    <x v="5"/>
    <x v="18"/>
    <x v="2"/>
    <x v="2"/>
    <n v="0"/>
    <n v="200"/>
    <n v="0"/>
    <n v="0"/>
    <n v="0"/>
    <n v="0"/>
    <n v="0"/>
    <n v="0"/>
    <n v="0"/>
  </r>
  <r>
    <x v="5"/>
    <x v="18"/>
    <x v="2"/>
    <x v="3"/>
    <n v="0"/>
    <n v="200"/>
    <n v="0"/>
    <n v="0"/>
    <n v="0"/>
    <n v="0"/>
    <n v="0"/>
    <n v="0"/>
    <n v="0"/>
  </r>
  <r>
    <x v="5"/>
    <x v="18"/>
    <x v="2"/>
    <x v="4"/>
    <n v="0"/>
    <n v="200"/>
    <n v="0"/>
    <n v="0"/>
    <n v="0"/>
    <n v="0"/>
    <n v="0"/>
    <n v="0"/>
    <n v="0"/>
  </r>
  <r>
    <x v="5"/>
    <x v="18"/>
    <x v="2"/>
    <x v="5"/>
    <n v="0"/>
    <n v="200"/>
    <n v="0"/>
    <n v="0"/>
    <n v="0"/>
    <n v="0"/>
    <n v="0"/>
    <n v="0"/>
    <n v="0"/>
  </r>
  <r>
    <x v="5"/>
    <x v="18"/>
    <x v="2"/>
    <x v="6"/>
    <n v="0"/>
    <n v="200"/>
    <n v="0"/>
    <n v="0"/>
    <n v="0"/>
    <n v="0"/>
    <n v="0"/>
    <n v="0"/>
    <n v="0"/>
  </r>
  <r>
    <x v="5"/>
    <x v="18"/>
    <x v="2"/>
    <x v="7"/>
    <n v="0"/>
    <n v="200"/>
    <n v="0"/>
    <n v="0"/>
    <n v="0"/>
    <n v="0"/>
    <n v="0"/>
    <n v="0"/>
    <n v="0"/>
  </r>
  <r>
    <x v="5"/>
    <x v="18"/>
    <x v="2"/>
    <x v="8"/>
    <n v="0"/>
    <n v="200"/>
    <n v="0"/>
    <n v="0"/>
    <n v="0"/>
    <n v="0"/>
    <n v="0"/>
    <n v="0"/>
    <n v="0"/>
  </r>
  <r>
    <x v="5"/>
    <x v="18"/>
    <x v="2"/>
    <x v="9"/>
    <n v="0"/>
    <n v="200"/>
    <n v="0"/>
    <n v="0"/>
    <n v="0"/>
    <n v="0"/>
    <n v="0"/>
    <n v="0"/>
    <n v="0"/>
  </r>
  <r>
    <x v="5"/>
    <x v="18"/>
    <x v="2"/>
    <x v="10"/>
    <n v="333.92"/>
    <n v="200"/>
    <n v="0"/>
    <n v="1.62354"/>
    <n v="0.78347"/>
    <n v="7.5889999999999999E-2"/>
    <n v="0.64266999999999996"/>
    <n v="11.353429999999999"/>
    <n v="0"/>
  </r>
  <r>
    <x v="5"/>
    <x v="18"/>
    <x v="3"/>
    <x v="0"/>
    <n v="0"/>
    <n v="200"/>
    <n v="0"/>
    <n v="0"/>
    <n v="0"/>
    <n v="0"/>
    <n v="0"/>
    <n v="0"/>
    <n v="0"/>
  </r>
  <r>
    <x v="5"/>
    <x v="18"/>
    <x v="3"/>
    <x v="1"/>
    <n v="8.94"/>
    <n v="200"/>
    <n v="0"/>
    <n v="4.3490000000000001E-2"/>
    <n v="1.3899999999999999E-2"/>
    <n v="3.0100000000000001E-3"/>
    <n v="2.741E-2"/>
    <n v="0.30412"/>
    <n v="0"/>
  </r>
  <r>
    <x v="5"/>
    <x v="18"/>
    <x v="3"/>
    <x v="2"/>
    <n v="0"/>
    <n v="200"/>
    <n v="0"/>
    <n v="0"/>
    <n v="0"/>
    <n v="0"/>
    <n v="0"/>
    <n v="0"/>
    <n v="0"/>
  </r>
  <r>
    <x v="5"/>
    <x v="18"/>
    <x v="3"/>
    <x v="3"/>
    <n v="0"/>
    <n v="200"/>
    <n v="0"/>
    <n v="0"/>
    <n v="0"/>
    <n v="0"/>
    <n v="0"/>
    <n v="0"/>
    <n v="0"/>
  </r>
  <r>
    <x v="5"/>
    <x v="18"/>
    <x v="3"/>
    <x v="4"/>
    <n v="0"/>
    <n v="200"/>
    <n v="0"/>
    <n v="0"/>
    <n v="0"/>
    <n v="0"/>
    <n v="0"/>
    <n v="0"/>
    <n v="0"/>
  </r>
  <r>
    <x v="5"/>
    <x v="18"/>
    <x v="3"/>
    <x v="5"/>
    <n v="0"/>
    <n v="200"/>
    <n v="0"/>
    <n v="0"/>
    <n v="0"/>
    <n v="0"/>
    <n v="0"/>
    <n v="0"/>
    <n v="0"/>
  </r>
  <r>
    <x v="5"/>
    <x v="18"/>
    <x v="3"/>
    <x v="6"/>
    <n v="0"/>
    <n v="200"/>
    <n v="0"/>
    <n v="0"/>
    <n v="0"/>
    <n v="0"/>
    <n v="0"/>
    <n v="0"/>
    <n v="0"/>
  </r>
  <r>
    <x v="5"/>
    <x v="18"/>
    <x v="3"/>
    <x v="7"/>
    <n v="0"/>
    <n v="200"/>
    <n v="0"/>
    <n v="0"/>
    <n v="0"/>
    <n v="0"/>
    <n v="0"/>
    <n v="0"/>
    <n v="0"/>
  </r>
  <r>
    <x v="5"/>
    <x v="18"/>
    <x v="3"/>
    <x v="8"/>
    <n v="0"/>
    <n v="200"/>
    <n v="0"/>
    <n v="0"/>
    <n v="0"/>
    <n v="0"/>
    <n v="0"/>
    <n v="0"/>
    <n v="0"/>
  </r>
  <r>
    <x v="5"/>
    <x v="18"/>
    <x v="3"/>
    <x v="9"/>
    <n v="0"/>
    <n v="200"/>
    <n v="0"/>
    <n v="0"/>
    <n v="0"/>
    <n v="0"/>
    <n v="0"/>
    <n v="0"/>
    <n v="0"/>
  </r>
  <r>
    <x v="5"/>
    <x v="18"/>
    <x v="3"/>
    <x v="10"/>
    <n v="51.95"/>
    <n v="200"/>
    <n v="0"/>
    <n v="0.25256000000000001"/>
    <n v="0.19244"/>
    <n v="8.2299999999999995E-3"/>
    <n v="2.767E-2"/>
    <n v="1.76617"/>
    <n v="0"/>
  </r>
  <r>
    <x v="5"/>
    <x v="18"/>
    <x v="4"/>
    <x v="0"/>
    <n v="185.95"/>
    <n v="200"/>
    <n v="0"/>
    <n v="0.90408999999999995"/>
    <n v="0.43925999999999998"/>
    <n v="3.9309999999999998E-2"/>
    <n v="0.37784000000000001"/>
    <n v="6.3223399999999996"/>
    <n v="0"/>
  </r>
  <r>
    <x v="5"/>
    <x v="18"/>
    <x v="4"/>
    <x v="1"/>
    <n v="4.99"/>
    <n v="200"/>
    <n v="0"/>
    <n v="2.4279999999999999E-2"/>
    <n v="7.3699999999999998E-3"/>
    <n v="2.7499999999999998E-3"/>
    <n v="2.8900000000000002E-3"/>
    <n v="0.16980999999999999"/>
    <n v="0"/>
  </r>
  <r>
    <x v="5"/>
    <x v="18"/>
    <x v="4"/>
    <x v="2"/>
    <n v="0"/>
    <n v="200"/>
    <n v="0"/>
    <n v="0"/>
    <n v="0"/>
    <n v="0"/>
    <n v="0"/>
    <n v="0"/>
    <n v="0"/>
  </r>
  <r>
    <x v="5"/>
    <x v="18"/>
    <x v="4"/>
    <x v="3"/>
    <n v="0"/>
    <n v="200"/>
    <n v="0"/>
    <n v="0"/>
    <n v="0"/>
    <n v="0"/>
    <n v="0"/>
    <n v="0"/>
    <n v="0"/>
  </r>
  <r>
    <x v="5"/>
    <x v="18"/>
    <x v="4"/>
    <x v="4"/>
    <n v="0"/>
    <n v="200"/>
    <n v="0"/>
    <n v="0"/>
    <n v="0"/>
    <n v="0"/>
    <n v="0"/>
    <n v="0"/>
    <n v="0"/>
  </r>
  <r>
    <x v="5"/>
    <x v="18"/>
    <x v="4"/>
    <x v="5"/>
    <n v="0"/>
    <n v="200"/>
    <n v="0"/>
    <n v="0"/>
    <n v="0"/>
    <n v="0"/>
    <n v="0"/>
    <n v="0"/>
    <n v="0"/>
  </r>
  <r>
    <x v="5"/>
    <x v="18"/>
    <x v="4"/>
    <x v="6"/>
    <n v="41.71"/>
    <n v="200"/>
    <n v="0"/>
    <n v="0.20277999999999999"/>
    <n v="1.7000000000000001E-4"/>
    <n v="3.5599999999999998E-3"/>
    <n v="5.4859999999999999E-2"/>
    <n v="1.4180200000000001"/>
    <n v="0"/>
  </r>
  <r>
    <x v="5"/>
    <x v="18"/>
    <x v="4"/>
    <x v="7"/>
    <n v="0"/>
    <n v="200"/>
    <n v="0"/>
    <n v="0"/>
    <n v="0"/>
    <n v="0"/>
    <n v="0"/>
    <n v="0"/>
    <n v="0"/>
  </r>
  <r>
    <x v="5"/>
    <x v="18"/>
    <x v="4"/>
    <x v="8"/>
    <n v="0"/>
    <n v="200"/>
    <n v="0"/>
    <n v="0"/>
    <n v="0"/>
    <n v="0"/>
    <n v="0"/>
    <n v="0"/>
    <n v="0"/>
  </r>
  <r>
    <x v="5"/>
    <x v="18"/>
    <x v="4"/>
    <x v="9"/>
    <n v="0"/>
    <n v="200"/>
    <n v="0"/>
    <n v="0"/>
    <n v="0"/>
    <n v="0"/>
    <n v="0"/>
    <n v="0"/>
    <n v="0"/>
  </r>
  <r>
    <x v="5"/>
    <x v="18"/>
    <x v="4"/>
    <x v="10"/>
    <n v="155.63999999999999"/>
    <n v="200"/>
    <n v="0"/>
    <n v="0.75673999999999997"/>
    <n v="0.26956999999999998"/>
    <n v="1.917E-2"/>
    <n v="0.15989"/>
    <n v="5.2918799999999999"/>
    <n v="0"/>
  </r>
  <r>
    <x v="5"/>
    <x v="18"/>
    <x v="5"/>
    <x v="0"/>
    <n v="0"/>
    <n v="200"/>
    <n v="0"/>
    <n v="0"/>
    <n v="0"/>
    <n v="0"/>
    <n v="0"/>
    <n v="0"/>
    <n v="0"/>
  </r>
  <r>
    <x v="5"/>
    <x v="18"/>
    <x v="5"/>
    <x v="1"/>
    <n v="0"/>
    <n v="200"/>
    <n v="0"/>
    <n v="0"/>
    <n v="0"/>
    <n v="0"/>
    <n v="0"/>
    <n v="0"/>
    <n v="0"/>
  </r>
  <r>
    <x v="5"/>
    <x v="18"/>
    <x v="5"/>
    <x v="2"/>
    <n v="0"/>
    <n v="200"/>
    <n v="0"/>
    <n v="0"/>
    <n v="0"/>
    <n v="0"/>
    <n v="0"/>
    <n v="0"/>
    <n v="0"/>
  </r>
  <r>
    <x v="5"/>
    <x v="18"/>
    <x v="5"/>
    <x v="3"/>
    <n v="0"/>
    <n v="200"/>
    <n v="0"/>
    <n v="0"/>
    <n v="0"/>
    <n v="0"/>
    <n v="0"/>
    <n v="0"/>
    <n v="0"/>
  </r>
  <r>
    <x v="5"/>
    <x v="18"/>
    <x v="5"/>
    <x v="4"/>
    <n v="0"/>
    <n v="200"/>
    <n v="0"/>
    <n v="0"/>
    <n v="0"/>
    <n v="0"/>
    <n v="0"/>
    <n v="0"/>
    <n v="0"/>
  </r>
  <r>
    <x v="5"/>
    <x v="18"/>
    <x v="5"/>
    <x v="5"/>
    <n v="0"/>
    <n v="200"/>
    <n v="0"/>
    <n v="0"/>
    <n v="0"/>
    <n v="0"/>
    <n v="0"/>
    <n v="0"/>
    <n v="0"/>
  </r>
  <r>
    <x v="5"/>
    <x v="18"/>
    <x v="5"/>
    <x v="6"/>
    <n v="0"/>
    <n v="200"/>
    <n v="0"/>
    <n v="0"/>
    <n v="0"/>
    <n v="0"/>
    <n v="0"/>
    <n v="0"/>
    <n v="0"/>
  </r>
  <r>
    <x v="5"/>
    <x v="18"/>
    <x v="5"/>
    <x v="7"/>
    <n v="0"/>
    <n v="200"/>
    <n v="0"/>
    <n v="0"/>
    <n v="0"/>
    <n v="0"/>
    <n v="0"/>
    <n v="0"/>
    <n v="0"/>
  </r>
  <r>
    <x v="5"/>
    <x v="18"/>
    <x v="5"/>
    <x v="8"/>
    <n v="0"/>
    <n v="200"/>
    <n v="0"/>
    <n v="0"/>
    <n v="0"/>
    <n v="0"/>
    <n v="0"/>
    <n v="0"/>
    <n v="0"/>
  </r>
  <r>
    <x v="5"/>
    <x v="18"/>
    <x v="5"/>
    <x v="9"/>
    <n v="0"/>
    <n v="200"/>
    <n v="0"/>
    <n v="0"/>
    <n v="0"/>
    <n v="0"/>
    <n v="0"/>
    <n v="0"/>
    <n v="0"/>
  </r>
  <r>
    <x v="5"/>
    <x v="18"/>
    <x v="5"/>
    <x v="10"/>
    <n v="0"/>
    <n v="200"/>
    <n v="0"/>
    <n v="0"/>
    <n v="0"/>
    <n v="0"/>
    <n v="0"/>
    <n v="0"/>
    <n v="0"/>
  </r>
  <r>
    <x v="5"/>
    <x v="18"/>
    <x v="6"/>
    <x v="0"/>
    <n v="0"/>
    <n v="200"/>
    <n v="0"/>
    <n v="0"/>
    <n v="0"/>
    <n v="0"/>
    <n v="0"/>
    <n v="0"/>
    <n v="0"/>
  </r>
  <r>
    <x v="5"/>
    <x v="18"/>
    <x v="6"/>
    <x v="1"/>
    <n v="0"/>
    <n v="200"/>
    <n v="0"/>
    <n v="0"/>
    <n v="0"/>
    <n v="0"/>
    <n v="0"/>
    <n v="0"/>
    <n v="0"/>
  </r>
  <r>
    <x v="5"/>
    <x v="18"/>
    <x v="6"/>
    <x v="2"/>
    <n v="0"/>
    <n v="200"/>
    <n v="0"/>
    <n v="0"/>
    <n v="0"/>
    <n v="0"/>
    <n v="0"/>
    <n v="0"/>
    <n v="0"/>
  </r>
  <r>
    <x v="5"/>
    <x v="18"/>
    <x v="6"/>
    <x v="3"/>
    <n v="0"/>
    <n v="200"/>
    <n v="0"/>
    <n v="0"/>
    <n v="0"/>
    <n v="0"/>
    <n v="0"/>
    <n v="0"/>
    <n v="0"/>
  </r>
  <r>
    <x v="5"/>
    <x v="18"/>
    <x v="6"/>
    <x v="4"/>
    <n v="0"/>
    <n v="200"/>
    <n v="0"/>
    <n v="0"/>
    <n v="0"/>
    <n v="0"/>
    <n v="0"/>
    <n v="0"/>
    <n v="0"/>
  </r>
  <r>
    <x v="5"/>
    <x v="18"/>
    <x v="6"/>
    <x v="5"/>
    <n v="0"/>
    <n v="200"/>
    <n v="0"/>
    <n v="0"/>
    <n v="0"/>
    <n v="0"/>
    <n v="0"/>
    <n v="0"/>
    <n v="0"/>
  </r>
  <r>
    <x v="5"/>
    <x v="18"/>
    <x v="6"/>
    <x v="6"/>
    <n v="0"/>
    <n v="200"/>
    <n v="0"/>
    <n v="0"/>
    <n v="0"/>
    <n v="0"/>
    <n v="0"/>
    <n v="0"/>
    <n v="0"/>
  </r>
  <r>
    <x v="5"/>
    <x v="18"/>
    <x v="6"/>
    <x v="7"/>
    <n v="0"/>
    <n v="200"/>
    <n v="0"/>
    <n v="0"/>
    <n v="0"/>
    <n v="0"/>
    <n v="0"/>
    <n v="0"/>
    <n v="0"/>
  </r>
  <r>
    <x v="5"/>
    <x v="18"/>
    <x v="6"/>
    <x v="8"/>
    <n v="0"/>
    <n v="200"/>
    <n v="0"/>
    <n v="0"/>
    <n v="0"/>
    <n v="0"/>
    <n v="0"/>
    <n v="0"/>
    <n v="0"/>
  </r>
  <r>
    <x v="5"/>
    <x v="18"/>
    <x v="6"/>
    <x v="9"/>
    <n v="0"/>
    <n v="200"/>
    <n v="0"/>
    <n v="0"/>
    <n v="0"/>
    <n v="0"/>
    <n v="0"/>
    <n v="0"/>
    <n v="0"/>
  </r>
  <r>
    <x v="5"/>
    <x v="18"/>
    <x v="6"/>
    <x v="10"/>
    <n v="26.36"/>
    <n v="200"/>
    <n v="0"/>
    <n v="0.12819"/>
    <n v="6.5350000000000005E-2"/>
    <n v="1.4E-3"/>
    <n v="8.2699999999999996E-3"/>
    <n v="0.89642999999999995"/>
    <n v="0"/>
  </r>
  <r>
    <x v="5"/>
    <x v="18"/>
    <x v="7"/>
    <x v="0"/>
    <n v="0"/>
    <n v="200"/>
    <n v="0"/>
    <n v="0"/>
    <n v="0"/>
    <n v="0"/>
    <n v="0"/>
    <n v="0"/>
    <n v="0"/>
  </r>
  <r>
    <x v="5"/>
    <x v="18"/>
    <x v="7"/>
    <x v="1"/>
    <n v="0"/>
    <n v="200"/>
    <n v="0"/>
    <n v="0"/>
    <n v="0"/>
    <n v="0"/>
    <n v="0"/>
    <n v="0"/>
    <n v="0"/>
  </r>
  <r>
    <x v="5"/>
    <x v="18"/>
    <x v="7"/>
    <x v="2"/>
    <n v="0"/>
    <n v="200"/>
    <n v="0"/>
    <n v="0"/>
    <n v="0"/>
    <n v="0"/>
    <n v="0"/>
    <n v="0"/>
    <n v="0"/>
  </r>
  <r>
    <x v="5"/>
    <x v="18"/>
    <x v="7"/>
    <x v="3"/>
    <n v="0"/>
    <n v="200"/>
    <n v="0"/>
    <n v="0"/>
    <n v="0"/>
    <n v="0"/>
    <n v="0"/>
    <n v="0"/>
    <n v="0"/>
  </r>
  <r>
    <x v="5"/>
    <x v="18"/>
    <x v="7"/>
    <x v="4"/>
    <n v="0"/>
    <n v="200"/>
    <n v="0"/>
    <n v="0"/>
    <n v="0"/>
    <n v="0"/>
    <n v="0"/>
    <n v="0"/>
    <n v="0"/>
  </r>
  <r>
    <x v="5"/>
    <x v="18"/>
    <x v="7"/>
    <x v="5"/>
    <n v="0"/>
    <n v="200"/>
    <n v="0"/>
    <n v="0"/>
    <n v="0"/>
    <n v="0"/>
    <n v="0"/>
    <n v="0"/>
    <n v="0"/>
  </r>
  <r>
    <x v="5"/>
    <x v="18"/>
    <x v="7"/>
    <x v="6"/>
    <n v="10.24"/>
    <n v="200"/>
    <n v="0"/>
    <n v="4.9770000000000002E-2"/>
    <n v="0"/>
    <n v="8.7200000000000003E-3"/>
    <n v="6.8669999999999995E-2"/>
    <n v="0.34804000000000002"/>
    <n v="0"/>
  </r>
  <r>
    <x v="5"/>
    <x v="18"/>
    <x v="7"/>
    <x v="7"/>
    <n v="0"/>
    <n v="200"/>
    <n v="0"/>
    <n v="0"/>
    <n v="0"/>
    <n v="0"/>
    <n v="0"/>
    <n v="0"/>
    <n v="0"/>
  </r>
  <r>
    <x v="5"/>
    <x v="18"/>
    <x v="7"/>
    <x v="8"/>
    <n v="0"/>
    <n v="200"/>
    <n v="0"/>
    <n v="0"/>
    <n v="0"/>
    <n v="0"/>
    <n v="0"/>
    <n v="0"/>
    <n v="0"/>
  </r>
  <r>
    <x v="5"/>
    <x v="18"/>
    <x v="7"/>
    <x v="9"/>
    <n v="0"/>
    <n v="200"/>
    <n v="0"/>
    <n v="0"/>
    <n v="0"/>
    <n v="0"/>
    <n v="0"/>
    <n v="0"/>
    <n v="0"/>
  </r>
  <r>
    <x v="5"/>
    <x v="18"/>
    <x v="7"/>
    <x v="10"/>
    <n v="6.04"/>
    <n v="200"/>
    <n v="0"/>
    <n v="2.9350000000000001E-2"/>
    <n v="2.1839999999999998E-2"/>
    <n v="9.0000000000000006E-5"/>
    <n v="1.1509999999999999E-2"/>
    <n v="0.20526"/>
    <n v="0"/>
  </r>
  <r>
    <x v="5"/>
    <x v="18"/>
    <x v="8"/>
    <x v="0"/>
    <n v="0"/>
    <n v="200"/>
    <n v="0"/>
    <n v="0"/>
    <n v="0"/>
    <n v="0"/>
    <n v="0"/>
    <n v="0"/>
    <n v="0"/>
  </r>
  <r>
    <x v="5"/>
    <x v="18"/>
    <x v="8"/>
    <x v="1"/>
    <n v="14.51"/>
    <n v="200"/>
    <n v="0"/>
    <n v="7.0540000000000005E-2"/>
    <n v="5.2510000000000001E-2"/>
    <n v="2.5799999999999998E-3"/>
    <n v="9.1599999999999997E-3"/>
    <n v="0.49329000000000001"/>
    <n v="0"/>
  </r>
  <r>
    <x v="5"/>
    <x v="18"/>
    <x v="8"/>
    <x v="2"/>
    <n v="0"/>
    <n v="200"/>
    <n v="0"/>
    <n v="0"/>
    <n v="0"/>
    <n v="0"/>
    <n v="0"/>
    <n v="0"/>
    <n v="0"/>
  </r>
  <r>
    <x v="5"/>
    <x v="18"/>
    <x v="8"/>
    <x v="3"/>
    <n v="0"/>
    <n v="200"/>
    <n v="0"/>
    <n v="0"/>
    <n v="0"/>
    <n v="0"/>
    <n v="0"/>
    <n v="0"/>
    <n v="0"/>
  </r>
  <r>
    <x v="5"/>
    <x v="18"/>
    <x v="8"/>
    <x v="4"/>
    <n v="0"/>
    <n v="200"/>
    <n v="0"/>
    <n v="0"/>
    <n v="0"/>
    <n v="0"/>
    <n v="0"/>
    <n v="0"/>
    <n v="0"/>
  </r>
  <r>
    <x v="5"/>
    <x v="18"/>
    <x v="8"/>
    <x v="5"/>
    <n v="0"/>
    <n v="200"/>
    <n v="0"/>
    <n v="0"/>
    <n v="0"/>
    <n v="0"/>
    <n v="0"/>
    <n v="0"/>
    <n v="0"/>
  </r>
  <r>
    <x v="5"/>
    <x v="18"/>
    <x v="8"/>
    <x v="6"/>
    <n v="35.18"/>
    <n v="200"/>
    <n v="0"/>
    <n v="0.17105000000000001"/>
    <n v="0"/>
    <n v="5.323E-2"/>
    <n v="0.13413"/>
    <n v="1.19615"/>
    <n v="0"/>
  </r>
  <r>
    <x v="5"/>
    <x v="18"/>
    <x v="8"/>
    <x v="7"/>
    <n v="0"/>
    <n v="200"/>
    <n v="0"/>
    <n v="0"/>
    <n v="0"/>
    <n v="0"/>
    <n v="0"/>
    <n v="0"/>
    <n v="0"/>
  </r>
  <r>
    <x v="5"/>
    <x v="18"/>
    <x v="8"/>
    <x v="8"/>
    <n v="0"/>
    <n v="200"/>
    <n v="0"/>
    <n v="0"/>
    <n v="0"/>
    <n v="0"/>
    <n v="0"/>
    <n v="0"/>
    <n v="0"/>
  </r>
  <r>
    <x v="5"/>
    <x v="18"/>
    <x v="8"/>
    <x v="9"/>
    <n v="0"/>
    <n v="200"/>
    <n v="0"/>
    <n v="0"/>
    <n v="0"/>
    <n v="0"/>
    <n v="0"/>
    <n v="0"/>
    <n v="0"/>
  </r>
  <r>
    <x v="5"/>
    <x v="18"/>
    <x v="8"/>
    <x v="10"/>
    <n v="927.1"/>
    <n v="200"/>
    <n v="0"/>
    <n v="4.5076599999999996"/>
    <n v="2.30464"/>
    <n v="0.11852"/>
    <n v="0.61121000000000003"/>
    <n v="31.522099999999998"/>
    <n v="0"/>
  </r>
  <r>
    <x v="5"/>
    <x v="19"/>
    <x v="0"/>
    <x v="0"/>
    <n v="0"/>
    <n v="200"/>
    <n v="0"/>
    <n v="0"/>
    <n v="0"/>
    <n v="0"/>
    <n v="0"/>
    <n v="0"/>
    <n v="0"/>
  </r>
  <r>
    <x v="5"/>
    <x v="19"/>
    <x v="0"/>
    <x v="1"/>
    <n v="24.86"/>
    <n v="200"/>
    <n v="0"/>
    <n v="0.12088"/>
    <n v="4.2959999999999998E-2"/>
    <n v="1.5219999999999999E-2"/>
    <n v="2.5139999999999999E-2"/>
    <n v="0.84531000000000001"/>
    <n v="0"/>
  </r>
  <r>
    <x v="5"/>
    <x v="19"/>
    <x v="0"/>
    <x v="2"/>
    <n v="0"/>
    <n v="200"/>
    <n v="0"/>
    <n v="0"/>
    <n v="0"/>
    <n v="0"/>
    <n v="0"/>
    <n v="0"/>
    <n v="0"/>
  </r>
  <r>
    <x v="5"/>
    <x v="19"/>
    <x v="0"/>
    <x v="3"/>
    <n v="0"/>
    <n v="200"/>
    <n v="0"/>
    <n v="0"/>
    <n v="0"/>
    <n v="0"/>
    <n v="0"/>
    <n v="0"/>
    <n v="0"/>
  </r>
  <r>
    <x v="5"/>
    <x v="19"/>
    <x v="0"/>
    <x v="4"/>
    <n v="0"/>
    <n v="200"/>
    <n v="0"/>
    <n v="0"/>
    <n v="0"/>
    <n v="0"/>
    <n v="0"/>
    <n v="0"/>
    <n v="0"/>
  </r>
  <r>
    <x v="5"/>
    <x v="19"/>
    <x v="0"/>
    <x v="5"/>
    <n v="0"/>
    <n v="200"/>
    <n v="0"/>
    <n v="0"/>
    <n v="0"/>
    <n v="0"/>
    <n v="0"/>
    <n v="0"/>
    <n v="0"/>
  </r>
  <r>
    <x v="5"/>
    <x v="19"/>
    <x v="0"/>
    <x v="6"/>
    <n v="0"/>
    <n v="200"/>
    <n v="0"/>
    <n v="0"/>
    <n v="0"/>
    <n v="0"/>
    <n v="0"/>
    <n v="0"/>
    <n v="0"/>
  </r>
  <r>
    <x v="5"/>
    <x v="19"/>
    <x v="0"/>
    <x v="7"/>
    <n v="0"/>
    <n v="200"/>
    <n v="0"/>
    <n v="0"/>
    <n v="0"/>
    <n v="0"/>
    <n v="0"/>
    <n v="0"/>
    <n v="0"/>
  </r>
  <r>
    <x v="5"/>
    <x v="19"/>
    <x v="0"/>
    <x v="8"/>
    <n v="0"/>
    <n v="200"/>
    <n v="0"/>
    <n v="0"/>
    <n v="0"/>
    <n v="0"/>
    <n v="0"/>
    <n v="0"/>
    <n v="0"/>
  </r>
  <r>
    <x v="5"/>
    <x v="19"/>
    <x v="0"/>
    <x v="9"/>
    <n v="0"/>
    <n v="200"/>
    <n v="0"/>
    <n v="0"/>
    <n v="0"/>
    <n v="0"/>
    <n v="0"/>
    <n v="0"/>
    <n v="0"/>
  </r>
  <r>
    <x v="5"/>
    <x v="19"/>
    <x v="0"/>
    <x v="10"/>
    <n v="128.04"/>
    <n v="200"/>
    <n v="0"/>
    <n v="0.62256"/>
    <n v="0.36060999999999999"/>
    <n v="8.5599999999999999E-3"/>
    <n v="0.18226000000000001"/>
    <n v="4.3535599999999999"/>
    <n v="0"/>
  </r>
  <r>
    <x v="5"/>
    <x v="19"/>
    <x v="1"/>
    <x v="0"/>
    <n v="0"/>
    <n v="200"/>
    <n v="0"/>
    <n v="0"/>
    <n v="0"/>
    <n v="0"/>
    <n v="0"/>
    <n v="0"/>
    <n v="0"/>
  </r>
  <r>
    <x v="5"/>
    <x v="19"/>
    <x v="1"/>
    <x v="1"/>
    <n v="0"/>
    <n v="200"/>
    <n v="0"/>
    <n v="0"/>
    <n v="0"/>
    <n v="0"/>
    <n v="0"/>
    <n v="0"/>
    <n v="0"/>
  </r>
  <r>
    <x v="5"/>
    <x v="19"/>
    <x v="1"/>
    <x v="2"/>
    <n v="0"/>
    <n v="200"/>
    <n v="0"/>
    <n v="0"/>
    <n v="0"/>
    <n v="0"/>
    <n v="0"/>
    <n v="0"/>
    <n v="0"/>
  </r>
  <r>
    <x v="5"/>
    <x v="19"/>
    <x v="1"/>
    <x v="3"/>
    <n v="0"/>
    <n v="200"/>
    <n v="0"/>
    <n v="0"/>
    <n v="0"/>
    <n v="0"/>
    <n v="0"/>
    <n v="0"/>
    <n v="0"/>
  </r>
  <r>
    <x v="5"/>
    <x v="19"/>
    <x v="1"/>
    <x v="4"/>
    <n v="0"/>
    <n v="200"/>
    <n v="0"/>
    <n v="0"/>
    <n v="0"/>
    <n v="0"/>
    <n v="0"/>
    <n v="0"/>
    <n v="0"/>
  </r>
  <r>
    <x v="5"/>
    <x v="19"/>
    <x v="1"/>
    <x v="5"/>
    <n v="0"/>
    <n v="200"/>
    <n v="0"/>
    <n v="0"/>
    <n v="0"/>
    <n v="0"/>
    <n v="0"/>
    <n v="0"/>
    <n v="0"/>
  </r>
  <r>
    <x v="5"/>
    <x v="19"/>
    <x v="1"/>
    <x v="6"/>
    <n v="0"/>
    <n v="200"/>
    <n v="0"/>
    <n v="0"/>
    <n v="0"/>
    <n v="0"/>
    <n v="0"/>
    <n v="0"/>
    <n v="0"/>
  </r>
  <r>
    <x v="5"/>
    <x v="19"/>
    <x v="1"/>
    <x v="7"/>
    <n v="0"/>
    <n v="200"/>
    <n v="0"/>
    <n v="0"/>
    <n v="0"/>
    <n v="0"/>
    <n v="0"/>
    <n v="0"/>
    <n v="0"/>
  </r>
  <r>
    <x v="5"/>
    <x v="19"/>
    <x v="1"/>
    <x v="8"/>
    <n v="0"/>
    <n v="200"/>
    <n v="0"/>
    <n v="0"/>
    <n v="0"/>
    <n v="0"/>
    <n v="0"/>
    <n v="0"/>
    <n v="0"/>
  </r>
  <r>
    <x v="5"/>
    <x v="19"/>
    <x v="1"/>
    <x v="9"/>
    <n v="0"/>
    <n v="200"/>
    <n v="0"/>
    <n v="0"/>
    <n v="0"/>
    <n v="0"/>
    <n v="0"/>
    <n v="0"/>
    <n v="0"/>
  </r>
  <r>
    <x v="5"/>
    <x v="19"/>
    <x v="1"/>
    <x v="10"/>
    <n v="692.79"/>
    <n v="200"/>
    <n v="0"/>
    <n v="3.3684099999999999"/>
    <n v="1.3568199999999999"/>
    <n v="0.17935000000000001"/>
    <n v="1.4500599999999999"/>
    <n v="23.555330000000001"/>
    <n v="0"/>
  </r>
  <r>
    <x v="5"/>
    <x v="19"/>
    <x v="2"/>
    <x v="0"/>
    <n v="0"/>
    <n v="200"/>
    <n v="0"/>
    <n v="0"/>
    <n v="0"/>
    <n v="0"/>
    <n v="0"/>
    <n v="0"/>
    <n v="0"/>
  </r>
  <r>
    <x v="5"/>
    <x v="19"/>
    <x v="2"/>
    <x v="1"/>
    <n v="0"/>
    <n v="200"/>
    <n v="0"/>
    <n v="0"/>
    <n v="0"/>
    <n v="0"/>
    <n v="0"/>
    <n v="0"/>
    <n v="0"/>
  </r>
  <r>
    <x v="5"/>
    <x v="19"/>
    <x v="2"/>
    <x v="2"/>
    <n v="0"/>
    <n v="200"/>
    <n v="0"/>
    <n v="0"/>
    <n v="0"/>
    <n v="0"/>
    <n v="0"/>
    <n v="0"/>
    <n v="0"/>
  </r>
  <r>
    <x v="5"/>
    <x v="19"/>
    <x v="2"/>
    <x v="3"/>
    <n v="0"/>
    <n v="200"/>
    <n v="0"/>
    <n v="0"/>
    <n v="0"/>
    <n v="0"/>
    <n v="0"/>
    <n v="0"/>
    <n v="0"/>
  </r>
  <r>
    <x v="5"/>
    <x v="19"/>
    <x v="2"/>
    <x v="4"/>
    <n v="0"/>
    <n v="200"/>
    <n v="0"/>
    <n v="0"/>
    <n v="0"/>
    <n v="0"/>
    <n v="0"/>
    <n v="0"/>
    <n v="0"/>
  </r>
  <r>
    <x v="5"/>
    <x v="19"/>
    <x v="2"/>
    <x v="5"/>
    <n v="0"/>
    <n v="200"/>
    <n v="0"/>
    <n v="0"/>
    <n v="0"/>
    <n v="0"/>
    <n v="0"/>
    <n v="0"/>
    <n v="0"/>
  </r>
  <r>
    <x v="5"/>
    <x v="19"/>
    <x v="2"/>
    <x v="6"/>
    <n v="0"/>
    <n v="200"/>
    <n v="0"/>
    <n v="0"/>
    <n v="0"/>
    <n v="0"/>
    <n v="0"/>
    <n v="0"/>
    <n v="0"/>
  </r>
  <r>
    <x v="5"/>
    <x v="19"/>
    <x v="2"/>
    <x v="7"/>
    <n v="0"/>
    <n v="200"/>
    <n v="0"/>
    <n v="0"/>
    <n v="0"/>
    <n v="0"/>
    <n v="0"/>
    <n v="0"/>
    <n v="0"/>
  </r>
  <r>
    <x v="5"/>
    <x v="19"/>
    <x v="2"/>
    <x v="8"/>
    <n v="0"/>
    <n v="200"/>
    <n v="0"/>
    <n v="0"/>
    <n v="0"/>
    <n v="0"/>
    <n v="0"/>
    <n v="0"/>
    <n v="0"/>
  </r>
  <r>
    <x v="5"/>
    <x v="19"/>
    <x v="2"/>
    <x v="9"/>
    <n v="0"/>
    <n v="200"/>
    <n v="0"/>
    <n v="0"/>
    <n v="0"/>
    <n v="0"/>
    <n v="0"/>
    <n v="0"/>
    <n v="0"/>
  </r>
  <r>
    <x v="5"/>
    <x v="19"/>
    <x v="2"/>
    <x v="10"/>
    <n v="333.92"/>
    <n v="200"/>
    <n v="0"/>
    <n v="1.62354"/>
    <n v="0.78347"/>
    <n v="7.5889999999999999E-2"/>
    <n v="0.64266999999999996"/>
    <n v="11.353429999999999"/>
    <n v="0"/>
  </r>
  <r>
    <x v="5"/>
    <x v="19"/>
    <x v="3"/>
    <x v="0"/>
    <n v="0"/>
    <n v="200"/>
    <n v="0"/>
    <n v="0"/>
    <n v="0"/>
    <n v="0"/>
    <n v="0"/>
    <n v="0"/>
    <n v="0"/>
  </r>
  <r>
    <x v="5"/>
    <x v="19"/>
    <x v="3"/>
    <x v="1"/>
    <n v="8.94"/>
    <n v="200"/>
    <n v="0"/>
    <n v="4.3490000000000001E-2"/>
    <n v="1.3899999999999999E-2"/>
    <n v="3.0100000000000001E-3"/>
    <n v="2.741E-2"/>
    <n v="0.30412"/>
    <n v="0"/>
  </r>
  <r>
    <x v="5"/>
    <x v="19"/>
    <x v="3"/>
    <x v="2"/>
    <n v="0"/>
    <n v="200"/>
    <n v="0"/>
    <n v="0"/>
    <n v="0"/>
    <n v="0"/>
    <n v="0"/>
    <n v="0"/>
    <n v="0"/>
  </r>
  <r>
    <x v="5"/>
    <x v="19"/>
    <x v="3"/>
    <x v="3"/>
    <n v="0"/>
    <n v="200"/>
    <n v="0"/>
    <n v="0"/>
    <n v="0"/>
    <n v="0"/>
    <n v="0"/>
    <n v="0"/>
    <n v="0"/>
  </r>
  <r>
    <x v="5"/>
    <x v="19"/>
    <x v="3"/>
    <x v="4"/>
    <n v="0"/>
    <n v="200"/>
    <n v="0"/>
    <n v="0"/>
    <n v="0"/>
    <n v="0"/>
    <n v="0"/>
    <n v="0"/>
    <n v="0"/>
  </r>
  <r>
    <x v="5"/>
    <x v="19"/>
    <x v="3"/>
    <x v="5"/>
    <n v="0"/>
    <n v="200"/>
    <n v="0"/>
    <n v="0"/>
    <n v="0"/>
    <n v="0"/>
    <n v="0"/>
    <n v="0"/>
    <n v="0"/>
  </r>
  <r>
    <x v="5"/>
    <x v="19"/>
    <x v="3"/>
    <x v="6"/>
    <n v="0"/>
    <n v="200"/>
    <n v="0"/>
    <n v="0"/>
    <n v="0"/>
    <n v="0"/>
    <n v="0"/>
    <n v="0"/>
    <n v="0"/>
  </r>
  <r>
    <x v="5"/>
    <x v="19"/>
    <x v="3"/>
    <x v="7"/>
    <n v="0"/>
    <n v="200"/>
    <n v="0"/>
    <n v="0"/>
    <n v="0"/>
    <n v="0"/>
    <n v="0"/>
    <n v="0"/>
    <n v="0"/>
  </r>
  <r>
    <x v="5"/>
    <x v="19"/>
    <x v="3"/>
    <x v="8"/>
    <n v="0"/>
    <n v="200"/>
    <n v="0"/>
    <n v="0"/>
    <n v="0"/>
    <n v="0"/>
    <n v="0"/>
    <n v="0"/>
    <n v="0"/>
  </r>
  <r>
    <x v="5"/>
    <x v="19"/>
    <x v="3"/>
    <x v="9"/>
    <n v="0"/>
    <n v="200"/>
    <n v="0"/>
    <n v="0"/>
    <n v="0"/>
    <n v="0"/>
    <n v="0"/>
    <n v="0"/>
    <n v="0"/>
  </r>
  <r>
    <x v="5"/>
    <x v="19"/>
    <x v="3"/>
    <x v="10"/>
    <n v="51.95"/>
    <n v="200"/>
    <n v="0"/>
    <n v="0.25256000000000001"/>
    <n v="0.19244"/>
    <n v="8.2299999999999995E-3"/>
    <n v="2.767E-2"/>
    <n v="1.76617"/>
    <n v="0"/>
  </r>
  <r>
    <x v="5"/>
    <x v="19"/>
    <x v="4"/>
    <x v="0"/>
    <n v="185.95"/>
    <n v="200"/>
    <n v="0"/>
    <n v="0.90408999999999995"/>
    <n v="0.43925999999999998"/>
    <n v="3.9309999999999998E-2"/>
    <n v="0.37784000000000001"/>
    <n v="6.3223399999999996"/>
    <n v="0"/>
  </r>
  <r>
    <x v="5"/>
    <x v="19"/>
    <x v="4"/>
    <x v="1"/>
    <n v="4.99"/>
    <n v="200"/>
    <n v="0"/>
    <n v="2.4279999999999999E-2"/>
    <n v="7.3699999999999998E-3"/>
    <n v="2.7499999999999998E-3"/>
    <n v="2.8900000000000002E-3"/>
    <n v="0.16980999999999999"/>
    <n v="0"/>
  </r>
  <r>
    <x v="5"/>
    <x v="19"/>
    <x v="4"/>
    <x v="2"/>
    <n v="0"/>
    <n v="200"/>
    <n v="0"/>
    <n v="0"/>
    <n v="0"/>
    <n v="0"/>
    <n v="0"/>
    <n v="0"/>
    <n v="0"/>
  </r>
  <r>
    <x v="5"/>
    <x v="19"/>
    <x v="4"/>
    <x v="3"/>
    <n v="0"/>
    <n v="200"/>
    <n v="0"/>
    <n v="0"/>
    <n v="0"/>
    <n v="0"/>
    <n v="0"/>
    <n v="0"/>
    <n v="0"/>
  </r>
  <r>
    <x v="5"/>
    <x v="19"/>
    <x v="4"/>
    <x v="4"/>
    <n v="0"/>
    <n v="200"/>
    <n v="0"/>
    <n v="0"/>
    <n v="0"/>
    <n v="0"/>
    <n v="0"/>
    <n v="0"/>
    <n v="0"/>
  </r>
  <r>
    <x v="5"/>
    <x v="19"/>
    <x v="4"/>
    <x v="5"/>
    <n v="0"/>
    <n v="200"/>
    <n v="0"/>
    <n v="0"/>
    <n v="0"/>
    <n v="0"/>
    <n v="0"/>
    <n v="0"/>
    <n v="0"/>
  </r>
  <r>
    <x v="5"/>
    <x v="19"/>
    <x v="4"/>
    <x v="6"/>
    <n v="41.71"/>
    <n v="200"/>
    <n v="0"/>
    <n v="0.20277999999999999"/>
    <n v="1.7000000000000001E-4"/>
    <n v="3.5599999999999998E-3"/>
    <n v="5.4859999999999999E-2"/>
    <n v="1.4180200000000001"/>
    <n v="0"/>
  </r>
  <r>
    <x v="5"/>
    <x v="19"/>
    <x v="4"/>
    <x v="7"/>
    <n v="0"/>
    <n v="200"/>
    <n v="0"/>
    <n v="0"/>
    <n v="0"/>
    <n v="0"/>
    <n v="0"/>
    <n v="0"/>
    <n v="0"/>
  </r>
  <r>
    <x v="5"/>
    <x v="19"/>
    <x v="4"/>
    <x v="8"/>
    <n v="0"/>
    <n v="200"/>
    <n v="0"/>
    <n v="0"/>
    <n v="0"/>
    <n v="0"/>
    <n v="0"/>
    <n v="0"/>
    <n v="0"/>
  </r>
  <r>
    <x v="5"/>
    <x v="19"/>
    <x v="4"/>
    <x v="9"/>
    <n v="0"/>
    <n v="200"/>
    <n v="0"/>
    <n v="0"/>
    <n v="0"/>
    <n v="0"/>
    <n v="0"/>
    <n v="0"/>
    <n v="0"/>
  </r>
  <r>
    <x v="5"/>
    <x v="19"/>
    <x v="4"/>
    <x v="10"/>
    <n v="155.63999999999999"/>
    <n v="200"/>
    <n v="0"/>
    <n v="0.75673999999999997"/>
    <n v="0.26956999999999998"/>
    <n v="1.917E-2"/>
    <n v="0.15989"/>
    <n v="5.2918799999999999"/>
    <n v="0"/>
  </r>
  <r>
    <x v="5"/>
    <x v="19"/>
    <x v="5"/>
    <x v="0"/>
    <n v="0"/>
    <n v="200"/>
    <n v="0"/>
    <n v="0"/>
    <n v="0"/>
    <n v="0"/>
    <n v="0"/>
    <n v="0"/>
    <n v="0"/>
  </r>
  <r>
    <x v="5"/>
    <x v="19"/>
    <x v="5"/>
    <x v="1"/>
    <n v="0"/>
    <n v="200"/>
    <n v="0"/>
    <n v="0"/>
    <n v="0"/>
    <n v="0"/>
    <n v="0"/>
    <n v="0"/>
    <n v="0"/>
  </r>
  <r>
    <x v="5"/>
    <x v="19"/>
    <x v="5"/>
    <x v="2"/>
    <n v="0"/>
    <n v="200"/>
    <n v="0"/>
    <n v="0"/>
    <n v="0"/>
    <n v="0"/>
    <n v="0"/>
    <n v="0"/>
    <n v="0"/>
  </r>
  <r>
    <x v="5"/>
    <x v="19"/>
    <x v="5"/>
    <x v="3"/>
    <n v="0"/>
    <n v="200"/>
    <n v="0"/>
    <n v="0"/>
    <n v="0"/>
    <n v="0"/>
    <n v="0"/>
    <n v="0"/>
    <n v="0"/>
  </r>
  <r>
    <x v="5"/>
    <x v="19"/>
    <x v="5"/>
    <x v="4"/>
    <n v="0"/>
    <n v="200"/>
    <n v="0"/>
    <n v="0"/>
    <n v="0"/>
    <n v="0"/>
    <n v="0"/>
    <n v="0"/>
    <n v="0"/>
  </r>
  <r>
    <x v="5"/>
    <x v="19"/>
    <x v="5"/>
    <x v="5"/>
    <n v="0"/>
    <n v="200"/>
    <n v="0"/>
    <n v="0"/>
    <n v="0"/>
    <n v="0"/>
    <n v="0"/>
    <n v="0"/>
    <n v="0"/>
  </r>
  <r>
    <x v="5"/>
    <x v="19"/>
    <x v="5"/>
    <x v="6"/>
    <n v="0"/>
    <n v="200"/>
    <n v="0"/>
    <n v="0"/>
    <n v="0"/>
    <n v="0"/>
    <n v="0"/>
    <n v="0"/>
    <n v="0"/>
  </r>
  <r>
    <x v="5"/>
    <x v="19"/>
    <x v="5"/>
    <x v="7"/>
    <n v="0"/>
    <n v="200"/>
    <n v="0"/>
    <n v="0"/>
    <n v="0"/>
    <n v="0"/>
    <n v="0"/>
    <n v="0"/>
    <n v="0"/>
  </r>
  <r>
    <x v="5"/>
    <x v="19"/>
    <x v="5"/>
    <x v="8"/>
    <n v="0"/>
    <n v="200"/>
    <n v="0"/>
    <n v="0"/>
    <n v="0"/>
    <n v="0"/>
    <n v="0"/>
    <n v="0"/>
    <n v="0"/>
  </r>
  <r>
    <x v="5"/>
    <x v="19"/>
    <x v="5"/>
    <x v="9"/>
    <n v="0"/>
    <n v="200"/>
    <n v="0"/>
    <n v="0"/>
    <n v="0"/>
    <n v="0"/>
    <n v="0"/>
    <n v="0"/>
    <n v="0"/>
  </r>
  <r>
    <x v="5"/>
    <x v="19"/>
    <x v="5"/>
    <x v="10"/>
    <n v="0"/>
    <n v="200"/>
    <n v="0"/>
    <n v="0"/>
    <n v="0"/>
    <n v="0"/>
    <n v="0"/>
    <n v="0"/>
    <n v="0"/>
  </r>
  <r>
    <x v="5"/>
    <x v="19"/>
    <x v="6"/>
    <x v="0"/>
    <n v="0"/>
    <n v="200"/>
    <n v="0"/>
    <n v="0"/>
    <n v="0"/>
    <n v="0"/>
    <n v="0"/>
    <n v="0"/>
    <n v="0"/>
  </r>
  <r>
    <x v="5"/>
    <x v="19"/>
    <x v="6"/>
    <x v="1"/>
    <n v="0"/>
    <n v="200"/>
    <n v="0"/>
    <n v="0"/>
    <n v="0"/>
    <n v="0"/>
    <n v="0"/>
    <n v="0"/>
    <n v="0"/>
  </r>
  <r>
    <x v="5"/>
    <x v="19"/>
    <x v="6"/>
    <x v="2"/>
    <n v="0"/>
    <n v="200"/>
    <n v="0"/>
    <n v="0"/>
    <n v="0"/>
    <n v="0"/>
    <n v="0"/>
    <n v="0"/>
    <n v="0"/>
  </r>
  <r>
    <x v="5"/>
    <x v="19"/>
    <x v="6"/>
    <x v="3"/>
    <n v="0"/>
    <n v="200"/>
    <n v="0"/>
    <n v="0"/>
    <n v="0"/>
    <n v="0"/>
    <n v="0"/>
    <n v="0"/>
    <n v="0"/>
  </r>
  <r>
    <x v="5"/>
    <x v="19"/>
    <x v="6"/>
    <x v="4"/>
    <n v="0"/>
    <n v="200"/>
    <n v="0"/>
    <n v="0"/>
    <n v="0"/>
    <n v="0"/>
    <n v="0"/>
    <n v="0"/>
    <n v="0"/>
  </r>
  <r>
    <x v="5"/>
    <x v="19"/>
    <x v="6"/>
    <x v="5"/>
    <n v="0"/>
    <n v="200"/>
    <n v="0"/>
    <n v="0"/>
    <n v="0"/>
    <n v="0"/>
    <n v="0"/>
    <n v="0"/>
    <n v="0"/>
  </r>
  <r>
    <x v="5"/>
    <x v="19"/>
    <x v="6"/>
    <x v="6"/>
    <n v="0"/>
    <n v="200"/>
    <n v="0"/>
    <n v="0"/>
    <n v="0"/>
    <n v="0"/>
    <n v="0"/>
    <n v="0"/>
    <n v="0"/>
  </r>
  <r>
    <x v="5"/>
    <x v="19"/>
    <x v="6"/>
    <x v="7"/>
    <n v="0"/>
    <n v="200"/>
    <n v="0"/>
    <n v="0"/>
    <n v="0"/>
    <n v="0"/>
    <n v="0"/>
    <n v="0"/>
    <n v="0"/>
  </r>
  <r>
    <x v="5"/>
    <x v="19"/>
    <x v="6"/>
    <x v="8"/>
    <n v="0"/>
    <n v="200"/>
    <n v="0"/>
    <n v="0"/>
    <n v="0"/>
    <n v="0"/>
    <n v="0"/>
    <n v="0"/>
    <n v="0"/>
  </r>
  <r>
    <x v="5"/>
    <x v="19"/>
    <x v="6"/>
    <x v="9"/>
    <n v="0"/>
    <n v="200"/>
    <n v="0"/>
    <n v="0"/>
    <n v="0"/>
    <n v="0"/>
    <n v="0"/>
    <n v="0"/>
    <n v="0"/>
  </r>
  <r>
    <x v="5"/>
    <x v="19"/>
    <x v="6"/>
    <x v="10"/>
    <n v="26.36"/>
    <n v="200"/>
    <n v="0"/>
    <n v="0.12819"/>
    <n v="6.5350000000000005E-2"/>
    <n v="1.4E-3"/>
    <n v="8.2699999999999996E-3"/>
    <n v="0.89642999999999995"/>
    <n v="0"/>
  </r>
  <r>
    <x v="5"/>
    <x v="19"/>
    <x v="7"/>
    <x v="0"/>
    <n v="0"/>
    <n v="200"/>
    <n v="0"/>
    <n v="0"/>
    <n v="0"/>
    <n v="0"/>
    <n v="0"/>
    <n v="0"/>
    <n v="0"/>
  </r>
  <r>
    <x v="5"/>
    <x v="19"/>
    <x v="7"/>
    <x v="1"/>
    <n v="0"/>
    <n v="200"/>
    <n v="0"/>
    <n v="0"/>
    <n v="0"/>
    <n v="0"/>
    <n v="0"/>
    <n v="0"/>
    <n v="0"/>
  </r>
  <r>
    <x v="5"/>
    <x v="19"/>
    <x v="7"/>
    <x v="2"/>
    <n v="0"/>
    <n v="200"/>
    <n v="0"/>
    <n v="0"/>
    <n v="0"/>
    <n v="0"/>
    <n v="0"/>
    <n v="0"/>
    <n v="0"/>
  </r>
  <r>
    <x v="5"/>
    <x v="19"/>
    <x v="7"/>
    <x v="3"/>
    <n v="0"/>
    <n v="200"/>
    <n v="0"/>
    <n v="0"/>
    <n v="0"/>
    <n v="0"/>
    <n v="0"/>
    <n v="0"/>
    <n v="0"/>
  </r>
  <r>
    <x v="5"/>
    <x v="19"/>
    <x v="7"/>
    <x v="4"/>
    <n v="0"/>
    <n v="200"/>
    <n v="0"/>
    <n v="0"/>
    <n v="0"/>
    <n v="0"/>
    <n v="0"/>
    <n v="0"/>
    <n v="0"/>
  </r>
  <r>
    <x v="5"/>
    <x v="19"/>
    <x v="7"/>
    <x v="5"/>
    <n v="0"/>
    <n v="200"/>
    <n v="0"/>
    <n v="0"/>
    <n v="0"/>
    <n v="0"/>
    <n v="0"/>
    <n v="0"/>
    <n v="0"/>
  </r>
  <r>
    <x v="5"/>
    <x v="19"/>
    <x v="7"/>
    <x v="6"/>
    <n v="10.24"/>
    <n v="200"/>
    <n v="0"/>
    <n v="4.9770000000000002E-2"/>
    <n v="0"/>
    <n v="8.7200000000000003E-3"/>
    <n v="6.8669999999999995E-2"/>
    <n v="0.34804000000000002"/>
    <n v="0"/>
  </r>
  <r>
    <x v="5"/>
    <x v="19"/>
    <x v="7"/>
    <x v="7"/>
    <n v="0"/>
    <n v="200"/>
    <n v="0"/>
    <n v="0"/>
    <n v="0"/>
    <n v="0"/>
    <n v="0"/>
    <n v="0"/>
    <n v="0"/>
  </r>
  <r>
    <x v="5"/>
    <x v="19"/>
    <x v="7"/>
    <x v="8"/>
    <n v="0"/>
    <n v="200"/>
    <n v="0"/>
    <n v="0"/>
    <n v="0"/>
    <n v="0"/>
    <n v="0"/>
    <n v="0"/>
    <n v="0"/>
  </r>
  <r>
    <x v="5"/>
    <x v="19"/>
    <x v="7"/>
    <x v="9"/>
    <n v="0"/>
    <n v="200"/>
    <n v="0"/>
    <n v="0"/>
    <n v="0"/>
    <n v="0"/>
    <n v="0"/>
    <n v="0"/>
    <n v="0"/>
  </r>
  <r>
    <x v="5"/>
    <x v="19"/>
    <x v="7"/>
    <x v="10"/>
    <n v="6.04"/>
    <n v="200"/>
    <n v="0"/>
    <n v="2.9350000000000001E-2"/>
    <n v="2.1839999999999998E-2"/>
    <n v="9.0000000000000006E-5"/>
    <n v="1.1509999999999999E-2"/>
    <n v="0.20526"/>
    <n v="0"/>
  </r>
  <r>
    <x v="5"/>
    <x v="19"/>
    <x v="8"/>
    <x v="0"/>
    <n v="0"/>
    <n v="200"/>
    <n v="0"/>
    <n v="0"/>
    <n v="0"/>
    <n v="0"/>
    <n v="0"/>
    <n v="0"/>
    <n v="0"/>
  </r>
  <r>
    <x v="5"/>
    <x v="19"/>
    <x v="8"/>
    <x v="1"/>
    <n v="14.51"/>
    <n v="200"/>
    <n v="0"/>
    <n v="7.0540000000000005E-2"/>
    <n v="5.2510000000000001E-2"/>
    <n v="2.5799999999999998E-3"/>
    <n v="9.1599999999999997E-3"/>
    <n v="0.49329000000000001"/>
    <n v="0"/>
  </r>
  <r>
    <x v="5"/>
    <x v="19"/>
    <x v="8"/>
    <x v="2"/>
    <n v="0"/>
    <n v="200"/>
    <n v="0"/>
    <n v="0"/>
    <n v="0"/>
    <n v="0"/>
    <n v="0"/>
    <n v="0"/>
    <n v="0"/>
  </r>
  <r>
    <x v="5"/>
    <x v="19"/>
    <x v="8"/>
    <x v="3"/>
    <n v="0"/>
    <n v="200"/>
    <n v="0"/>
    <n v="0"/>
    <n v="0"/>
    <n v="0"/>
    <n v="0"/>
    <n v="0"/>
    <n v="0"/>
  </r>
  <r>
    <x v="5"/>
    <x v="19"/>
    <x v="8"/>
    <x v="4"/>
    <n v="0"/>
    <n v="200"/>
    <n v="0"/>
    <n v="0"/>
    <n v="0"/>
    <n v="0"/>
    <n v="0"/>
    <n v="0"/>
    <n v="0"/>
  </r>
  <r>
    <x v="5"/>
    <x v="19"/>
    <x v="8"/>
    <x v="5"/>
    <n v="0"/>
    <n v="200"/>
    <n v="0"/>
    <n v="0"/>
    <n v="0"/>
    <n v="0"/>
    <n v="0"/>
    <n v="0"/>
    <n v="0"/>
  </r>
  <r>
    <x v="5"/>
    <x v="19"/>
    <x v="8"/>
    <x v="6"/>
    <n v="35.18"/>
    <n v="200"/>
    <n v="0"/>
    <n v="0.17105000000000001"/>
    <n v="0"/>
    <n v="5.323E-2"/>
    <n v="0.13413"/>
    <n v="1.19615"/>
    <n v="0"/>
  </r>
  <r>
    <x v="5"/>
    <x v="19"/>
    <x v="8"/>
    <x v="7"/>
    <n v="0"/>
    <n v="200"/>
    <n v="0"/>
    <n v="0"/>
    <n v="0"/>
    <n v="0"/>
    <n v="0"/>
    <n v="0"/>
    <n v="0"/>
  </r>
  <r>
    <x v="5"/>
    <x v="19"/>
    <x v="8"/>
    <x v="8"/>
    <n v="0"/>
    <n v="200"/>
    <n v="0"/>
    <n v="0"/>
    <n v="0"/>
    <n v="0"/>
    <n v="0"/>
    <n v="0"/>
    <n v="0"/>
  </r>
  <r>
    <x v="5"/>
    <x v="19"/>
    <x v="8"/>
    <x v="9"/>
    <n v="0"/>
    <n v="200"/>
    <n v="0"/>
    <n v="0"/>
    <n v="0"/>
    <n v="0"/>
    <n v="0"/>
    <n v="0"/>
    <n v="0"/>
  </r>
  <r>
    <x v="5"/>
    <x v="19"/>
    <x v="8"/>
    <x v="10"/>
    <n v="927.1"/>
    <n v="200"/>
    <n v="0"/>
    <n v="4.5076599999999996"/>
    <n v="2.30464"/>
    <n v="0.11852"/>
    <n v="0.61121000000000003"/>
    <n v="31.522099999999998"/>
    <n v="0"/>
  </r>
  <r>
    <x v="5"/>
    <x v="20"/>
    <x v="0"/>
    <x v="0"/>
    <n v="0"/>
    <n v="200"/>
    <n v="0"/>
    <n v="0"/>
    <n v="0"/>
    <n v="0"/>
    <n v="0"/>
    <n v="0"/>
    <n v="0"/>
  </r>
  <r>
    <x v="5"/>
    <x v="20"/>
    <x v="0"/>
    <x v="1"/>
    <n v="24.86"/>
    <n v="200"/>
    <n v="0"/>
    <n v="0.12088"/>
    <n v="4.2959999999999998E-2"/>
    <n v="1.5219999999999999E-2"/>
    <n v="2.5139999999999999E-2"/>
    <n v="0.84531000000000001"/>
    <n v="0"/>
  </r>
  <r>
    <x v="5"/>
    <x v="20"/>
    <x v="0"/>
    <x v="2"/>
    <n v="0"/>
    <n v="200"/>
    <n v="0"/>
    <n v="0"/>
    <n v="0"/>
    <n v="0"/>
    <n v="0"/>
    <n v="0"/>
    <n v="0"/>
  </r>
  <r>
    <x v="5"/>
    <x v="20"/>
    <x v="0"/>
    <x v="3"/>
    <n v="0"/>
    <n v="200"/>
    <n v="0"/>
    <n v="0"/>
    <n v="0"/>
    <n v="0"/>
    <n v="0"/>
    <n v="0"/>
    <n v="0"/>
  </r>
  <r>
    <x v="5"/>
    <x v="20"/>
    <x v="0"/>
    <x v="4"/>
    <n v="0"/>
    <n v="200"/>
    <n v="0"/>
    <n v="0"/>
    <n v="0"/>
    <n v="0"/>
    <n v="0"/>
    <n v="0"/>
    <n v="0"/>
  </r>
  <r>
    <x v="5"/>
    <x v="20"/>
    <x v="0"/>
    <x v="5"/>
    <n v="0"/>
    <n v="200"/>
    <n v="0"/>
    <n v="0"/>
    <n v="0"/>
    <n v="0"/>
    <n v="0"/>
    <n v="0"/>
    <n v="0"/>
  </r>
  <r>
    <x v="5"/>
    <x v="20"/>
    <x v="0"/>
    <x v="6"/>
    <n v="0"/>
    <n v="200"/>
    <n v="0"/>
    <n v="0"/>
    <n v="0"/>
    <n v="0"/>
    <n v="0"/>
    <n v="0"/>
    <n v="0"/>
  </r>
  <r>
    <x v="5"/>
    <x v="20"/>
    <x v="0"/>
    <x v="7"/>
    <n v="0"/>
    <n v="200"/>
    <n v="0"/>
    <n v="0"/>
    <n v="0"/>
    <n v="0"/>
    <n v="0"/>
    <n v="0"/>
    <n v="0"/>
  </r>
  <r>
    <x v="5"/>
    <x v="20"/>
    <x v="0"/>
    <x v="8"/>
    <n v="0"/>
    <n v="200"/>
    <n v="0"/>
    <n v="0"/>
    <n v="0"/>
    <n v="0"/>
    <n v="0"/>
    <n v="0"/>
    <n v="0"/>
  </r>
  <r>
    <x v="5"/>
    <x v="20"/>
    <x v="0"/>
    <x v="9"/>
    <n v="0"/>
    <n v="200"/>
    <n v="0"/>
    <n v="0"/>
    <n v="0"/>
    <n v="0"/>
    <n v="0"/>
    <n v="0"/>
    <n v="0"/>
  </r>
  <r>
    <x v="5"/>
    <x v="20"/>
    <x v="0"/>
    <x v="10"/>
    <n v="128.04"/>
    <n v="200"/>
    <n v="0"/>
    <n v="0.62256"/>
    <n v="0.36060999999999999"/>
    <n v="8.5599999999999999E-3"/>
    <n v="0.18226000000000001"/>
    <n v="4.3535599999999999"/>
    <n v="0"/>
  </r>
  <r>
    <x v="5"/>
    <x v="20"/>
    <x v="1"/>
    <x v="0"/>
    <n v="0"/>
    <n v="200"/>
    <n v="0"/>
    <n v="0"/>
    <n v="0"/>
    <n v="0"/>
    <n v="0"/>
    <n v="0"/>
    <n v="0"/>
  </r>
  <r>
    <x v="5"/>
    <x v="20"/>
    <x v="1"/>
    <x v="1"/>
    <n v="0"/>
    <n v="200"/>
    <n v="0"/>
    <n v="0"/>
    <n v="0"/>
    <n v="0"/>
    <n v="0"/>
    <n v="0"/>
    <n v="0"/>
  </r>
  <r>
    <x v="5"/>
    <x v="20"/>
    <x v="1"/>
    <x v="2"/>
    <n v="0"/>
    <n v="200"/>
    <n v="0"/>
    <n v="0"/>
    <n v="0"/>
    <n v="0"/>
    <n v="0"/>
    <n v="0"/>
    <n v="0"/>
  </r>
  <r>
    <x v="5"/>
    <x v="20"/>
    <x v="1"/>
    <x v="3"/>
    <n v="0"/>
    <n v="200"/>
    <n v="0"/>
    <n v="0"/>
    <n v="0"/>
    <n v="0"/>
    <n v="0"/>
    <n v="0"/>
    <n v="0"/>
  </r>
  <r>
    <x v="5"/>
    <x v="20"/>
    <x v="1"/>
    <x v="4"/>
    <n v="0"/>
    <n v="200"/>
    <n v="0"/>
    <n v="0"/>
    <n v="0"/>
    <n v="0"/>
    <n v="0"/>
    <n v="0"/>
    <n v="0"/>
  </r>
  <r>
    <x v="5"/>
    <x v="20"/>
    <x v="1"/>
    <x v="5"/>
    <n v="0"/>
    <n v="200"/>
    <n v="0"/>
    <n v="0"/>
    <n v="0"/>
    <n v="0"/>
    <n v="0"/>
    <n v="0"/>
    <n v="0"/>
  </r>
  <r>
    <x v="5"/>
    <x v="20"/>
    <x v="1"/>
    <x v="6"/>
    <n v="0"/>
    <n v="200"/>
    <n v="0"/>
    <n v="0"/>
    <n v="0"/>
    <n v="0"/>
    <n v="0"/>
    <n v="0"/>
    <n v="0"/>
  </r>
  <r>
    <x v="5"/>
    <x v="20"/>
    <x v="1"/>
    <x v="7"/>
    <n v="0"/>
    <n v="200"/>
    <n v="0"/>
    <n v="0"/>
    <n v="0"/>
    <n v="0"/>
    <n v="0"/>
    <n v="0"/>
    <n v="0"/>
  </r>
  <r>
    <x v="5"/>
    <x v="20"/>
    <x v="1"/>
    <x v="8"/>
    <n v="0"/>
    <n v="200"/>
    <n v="0"/>
    <n v="0"/>
    <n v="0"/>
    <n v="0"/>
    <n v="0"/>
    <n v="0"/>
    <n v="0"/>
  </r>
  <r>
    <x v="5"/>
    <x v="20"/>
    <x v="1"/>
    <x v="9"/>
    <n v="0"/>
    <n v="200"/>
    <n v="0"/>
    <n v="0"/>
    <n v="0"/>
    <n v="0"/>
    <n v="0"/>
    <n v="0"/>
    <n v="0"/>
  </r>
  <r>
    <x v="5"/>
    <x v="20"/>
    <x v="1"/>
    <x v="10"/>
    <n v="692.79"/>
    <n v="200"/>
    <n v="0"/>
    <n v="3.3684099999999999"/>
    <n v="1.3568199999999999"/>
    <n v="0.17935000000000001"/>
    <n v="1.4500599999999999"/>
    <n v="23.555330000000001"/>
    <n v="0"/>
  </r>
  <r>
    <x v="5"/>
    <x v="20"/>
    <x v="2"/>
    <x v="0"/>
    <n v="0"/>
    <n v="200"/>
    <n v="0"/>
    <n v="0"/>
    <n v="0"/>
    <n v="0"/>
    <n v="0"/>
    <n v="0"/>
    <n v="0"/>
  </r>
  <r>
    <x v="5"/>
    <x v="20"/>
    <x v="2"/>
    <x v="1"/>
    <n v="0"/>
    <n v="200"/>
    <n v="0"/>
    <n v="0"/>
    <n v="0"/>
    <n v="0"/>
    <n v="0"/>
    <n v="0"/>
    <n v="0"/>
  </r>
  <r>
    <x v="5"/>
    <x v="20"/>
    <x v="2"/>
    <x v="2"/>
    <n v="0"/>
    <n v="200"/>
    <n v="0"/>
    <n v="0"/>
    <n v="0"/>
    <n v="0"/>
    <n v="0"/>
    <n v="0"/>
    <n v="0"/>
  </r>
  <r>
    <x v="5"/>
    <x v="20"/>
    <x v="2"/>
    <x v="3"/>
    <n v="0"/>
    <n v="200"/>
    <n v="0"/>
    <n v="0"/>
    <n v="0"/>
    <n v="0"/>
    <n v="0"/>
    <n v="0"/>
    <n v="0"/>
  </r>
  <r>
    <x v="5"/>
    <x v="20"/>
    <x v="2"/>
    <x v="4"/>
    <n v="0"/>
    <n v="200"/>
    <n v="0"/>
    <n v="0"/>
    <n v="0"/>
    <n v="0"/>
    <n v="0"/>
    <n v="0"/>
    <n v="0"/>
  </r>
  <r>
    <x v="5"/>
    <x v="20"/>
    <x v="2"/>
    <x v="5"/>
    <n v="0"/>
    <n v="200"/>
    <n v="0"/>
    <n v="0"/>
    <n v="0"/>
    <n v="0"/>
    <n v="0"/>
    <n v="0"/>
    <n v="0"/>
  </r>
  <r>
    <x v="5"/>
    <x v="20"/>
    <x v="2"/>
    <x v="6"/>
    <n v="0"/>
    <n v="200"/>
    <n v="0"/>
    <n v="0"/>
    <n v="0"/>
    <n v="0"/>
    <n v="0"/>
    <n v="0"/>
    <n v="0"/>
  </r>
  <r>
    <x v="5"/>
    <x v="20"/>
    <x v="2"/>
    <x v="7"/>
    <n v="0"/>
    <n v="200"/>
    <n v="0"/>
    <n v="0"/>
    <n v="0"/>
    <n v="0"/>
    <n v="0"/>
    <n v="0"/>
    <n v="0"/>
  </r>
  <r>
    <x v="5"/>
    <x v="20"/>
    <x v="2"/>
    <x v="8"/>
    <n v="0"/>
    <n v="200"/>
    <n v="0"/>
    <n v="0"/>
    <n v="0"/>
    <n v="0"/>
    <n v="0"/>
    <n v="0"/>
    <n v="0"/>
  </r>
  <r>
    <x v="5"/>
    <x v="20"/>
    <x v="2"/>
    <x v="9"/>
    <n v="0"/>
    <n v="200"/>
    <n v="0"/>
    <n v="0"/>
    <n v="0"/>
    <n v="0"/>
    <n v="0"/>
    <n v="0"/>
    <n v="0"/>
  </r>
  <r>
    <x v="5"/>
    <x v="20"/>
    <x v="2"/>
    <x v="10"/>
    <n v="333.92"/>
    <n v="200"/>
    <n v="0"/>
    <n v="1.62354"/>
    <n v="0.78347"/>
    <n v="7.5889999999999999E-2"/>
    <n v="0.64266999999999996"/>
    <n v="11.353429999999999"/>
    <n v="0"/>
  </r>
  <r>
    <x v="5"/>
    <x v="20"/>
    <x v="3"/>
    <x v="0"/>
    <n v="0"/>
    <n v="200"/>
    <n v="0"/>
    <n v="0"/>
    <n v="0"/>
    <n v="0"/>
    <n v="0"/>
    <n v="0"/>
    <n v="0"/>
  </r>
  <r>
    <x v="5"/>
    <x v="20"/>
    <x v="3"/>
    <x v="1"/>
    <n v="8.94"/>
    <n v="200"/>
    <n v="0"/>
    <n v="4.3490000000000001E-2"/>
    <n v="1.3899999999999999E-2"/>
    <n v="3.0100000000000001E-3"/>
    <n v="2.741E-2"/>
    <n v="0.30412"/>
    <n v="0"/>
  </r>
  <r>
    <x v="5"/>
    <x v="20"/>
    <x v="3"/>
    <x v="2"/>
    <n v="0"/>
    <n v="200"/>
    <n v="0"/>
    <n v="0"/>
    <n v="0"/>
    <n v="0"/>
    <n v="0"/>
    <n v="0"/>
    <n v="0"/>
  </r>
  <r>
    <x v="5"/>
    <x v="20"/>
    <x v="3"/>
    <x v="3"/>
    <n v="0"/>
    <n v="200"/>
    <n v="0"/>
    <n v="0"/>
    <n v="0"/>
    <n v="0"/>
    <n v="0"/>
    <n v="0"/>
    <n v="0"/>
  </r>
  <r>
    <x v="5"/>
    <x v="20"/>
    <x v="3"/>
    <x v="4"/>
    <n v="0"/>
    <n v="200"/>
    <n v="0"/>
    <n v="0"/>
    <n v="0"/>
    <n v="0"/>
    <n v="0"/>
    <n v="0"/>
    <n v="0"/>
  </r>
  <r>
    <x v="5"/>
    <x v="20"/>
    <x v="3"/>
    <x v="5"/>
    <n v="0"/>
    <n v="200"/>
    <n v="0"/>
    <n v="0"/>
    <n v="0"/>
    <n v="0"/>
    <n v="0"/>
    <n v="0"/>
    <n v="0"/>
  </r>
  <r>
    <x v="5"/>
    <x v="20"/>
    <x v="3"/>
    <x v="6"/>
    <n v="0"/>
    <n v="200"/>
    <n v="0"/>
    <n v="0"/>
    <n v="0"/>
    <n v="0"/>
    <n v="0"/>
    <n v="0"/>
    <n v="0"/>
  </r>
  <r>
    <x v="5"/>
    <x v="20"/>
    <x v="3"/>
    <x v="7"/>
    <n v="0"/>
    <n v="200"/>
    <n v="0"/>
    <n v="0"/>
    <n v="0"/>
    <n v="0"/>
    <n v="0"/>
    <n v="0"/>
    <n v="0"/>
  </r>
  <r>
    <x v="5"/>
    <x v="20"/>
    <x v="3"/>
    <x v="8"/>
    <n v="0"/>
    <n v="200"/>
    <n v="0"/>
    <n v="0"/>
    <n v="0"/>
    <n v="0"/>
    <n v="0"/>
    <n v="0"/>
    <n v="0"/>
  </r>
  <r>
    <x v="5"/>
    <x v="20"/>
    <x v="3"/>
    <x v="9"/>
    <n v="0"/>
    <n v="200"/>
    <n v="0"/>
    <n v="0"/>
    <n v="0"/>
    <n v="0"/>
    <n v="0"/>
    <n v="0"/>
    <n v="0"/>
  </r>
  <r>
    <x v="5"/>
    <x v="20"/>
    <x v="3"/>
    <x v="10"/>
    <n v="51.95"/>
    <n v="200"/>
    <n v="0"/>
    <n v="0.25256000000000001"/>
    <n v="0.19244"/>
    <n v="8.2299999999999995E-3"/>
    <n v="2.767E-2"/>
    <n v="1.76617"/>
    <n v="0"/>
  </r>
  <r>
    <x v="5"/>
    <x v="20"/>
    <x v="4"/>
    <x v="0"/>
    <n v="185.95"/>
    <n v="200"/>
    <n v="0"/>
    <n v="0.90408999999999995"/>
    <n v="0.43925999999999998"/>
    <n v="3.9309999999999998E-2"/>
    <n v="0.37784000000000001"/>
    <n v="6.3223399999999996"/>
    <n v="0"/>
  </r>
  <r>
    <x v="5"/>
    <x v="20"/>
    <x v="4"/>
    <x v="1"/>
    <n v="4.99"/>
    <n v="200"/>
    <n v="0"/>
    <n v="2.4279999999999999E-2"/>
    <n v="7.3699999999999998E-3"/>
    <n v="2.7499999999999998E-3"/>
    <n v="2.8900000000000002E-3"/>
    <n v="0.16980999999999999"/>
    <n v="0"/>
  </r>
  <r>
    <x v="5"/>
    <x v="20"/>
    <x v="4"/>
    <x v="2"/>
    <n v="0"/>
    <n v="200"/>
    <n v="0"/>
    <n v="0"/>
    <n v="0"/>
    <n v="0"/>
    <n v="0"/>
    <n v="0"/>
    <n v="0"/>
  </r>
  <r>
    <x v="5"/>
    <x v="20"/>
    <x v="4"/>
    <x v="3"/>
    <n v="0"/>
    <n v="200"/>
    <n v="0"/>
    <n v="0"/>
    <n v="0"/>
    <n v="0"/>
    <n v="0"/>
    <n v="0"/>
    <n v="0"/>
  </r>
  <r>
    <x v="5"/>
    <x v="20"/>
    <x v="4"/>
    <x v="4"/>
    <n v="0"/>
    <n v="200"/>
    <n v="0"/>
    <n v="0"/>
    <n v="0"/>
    <n v="0"/>
    <n v="0"/>
    <n v="0"/>
    <n v="0"/>
  </r>
  <r>
    <x v="5"/>
    <x v="20"/>
    <x v="4"/>
    <x v="5"/>
    <n v="0"/>
    <n v="200"/>
    <n v="0"/>
    <n v="0"/>
    <n v="0"/>
    <n v="0"/>
    <n v="0"/>
    <n v="0"/>
    <n v="0"/>
  </r>
  <r>
    <x v="5"/>
    <x v="20"/>
    <x v="4"/>
    <x v="6"/>
    <n v="41.71"/>
    <n v="200"/>
    <n v="0"/>
    <n v="0.20277999999999999"/>
    <n v="1.7000000000000001E-4"/>
    <n v="3.5599999999999998E-3"/>
    <n v="5.4859999999999999E-2"/>
    <n v="1.4180200000000001"/>
    <n v="0"/>
  </r>
  <r>
    <x v="5"/>
    <x v="20"/>
    <x v="4"/>
    <x v="7"/>
    <n v="0"/>
    <n v="200"/>
    <n v="0"/>
    <n v="0"/>
    <n v="0"/>
    <n v="0"/>
    <n v="0"/>
    <n v="0"/>
    <n v="0"/>
  </r>
  <r>
    <x v="5"/>
    <x v="20"/>
    <x v="4"/>
    <x v="8"/>
    <n v="0"/>
    <n v="200"/>
    <n v="0"/>
    <n v="0"/>
    <n v="0"/>
    <n v="0"/>
    <n v="0"/>
    <n v="0"/>
    <n v="0"/>
  </r>
  <r>
    <x v="5"/>
    <x v="20"/>
    <x v="4"/>
    <x v="9"/>
    <n v="0"/>
    <n v="200"/>
    <n v="0"/>
    <n v="0"/>
    <n v="0"/>
    <n v="0"/>
    <n v="0"/>
    <n v="0"/>
    <n v="0"/>
  </r>
  <r>
    <x v="5"/>
    <x v="20"/>
    <x v="4"/>
    <x v="10"/>
    <n v="155.63999999999999"/>
    <n v="200"/>
    <n v="0"/>
    <n v="0.75673999999999997"/>
    <n v="0.26956999999999998"/>
    <n v="1.917E-2"/>
    <n v="0.15989"/>
    <n v="5.2918799999999999"/>
    <n v="0"/>
  </r>
  <r>
    <x v="5"/>
    <x v="20"/>
    <x v="5"/>
    <x v="0"/>
    <n v="0"/>
    <n v="200"/>
    <n v="0"/>
    <n v="0"/>
    <n v="0"/>
    <n v="0"/>
    <n v="0"/>
    <n v="0"/>
    <n v="0"/>
  </r>
  <r>
    <x v="5"/>
    <x v="20"/>
    <x v="5"/>
    <x v="1"/>
    <n v="0"/>
    <n v="200"/>
    <n v="0"/>
    <n v="0"/>
    <n v="0"/>
    <n v="0"/>
    <n v="0"/>
    <n v="0"/>
    <n v="0"/>
  </r>
  <r>
    <x v="5"/>
    <x v="20"/>
    <x v="5"/>
    <x v="2"/>
    <n v="0"/>
    <n v="200"/>
    <n v="0"/>
    <n v="0"/>
    <n v="0"/>
    <n v="0"/>
    <n v="0"/>
    <n v="0"/>
    <n v="0"/>
  </r>
  <r>
    <x v="5"/>
    <x v="20"/>
    <x v="5"/>
    <x v="3"/>
    <n v="0"/>
    <n v="200"/>
    <n v="0"/>
    <n v="0"/>
    <n v="0"/>
    <n v="0"/>
    <n v="0"/>
    <n v="0"/>
    <n v="0"/>
  </r>
  <r>
    <x v="5"/>
    <x v="20"/>
    <x v="5"/>
    <x v="4"/>
    <n v="0"/>
    <n v="200"/>
    <n v="0"/>
    <n v="0"/>
    <n v="0"/>
    <n v="0"/>
    <n v="0"/>
    <n v="0"/>
    <n v="0"/>
  </r>
  <r>
    <x v="5"/>
    <x v="20"/>
    <x v="5"/>
    <x v="5"/>
    <n v="0"/>
    <n v="200"/>
    <n v="0"/>
    <n v="0"/>
    <n v="0"/>
    <n v="0"/>
    <n v="0"/>
    <n v="0"/>
    <n v="0"/>
  </r>
  <r>
    <x v="5"/>
    <x v="20"/>
    <x v="5"/>
    <x v="6"/>
    <n v="0"/>
    <n v="200"/>
    <n v="0"/>
    <n v="0"/>
    <n v="0"/>
    <n v="0"/>
    <n v="0"/>
    <n v="0"/>
    <n v="0"/>
  </r>
  <r>
    <x v="5"/>
    <x v="20"/>
    <x v="5"/>
    <x v="7"/>
    <n v="0"/>
    <n v="200"/>
    <n v="0"/>
    <n v="0"/>
    <n v="0"/>
    <n v="0"/>
    <n v="0"/>
    <n v="0"/>
    <n v="0"/>
  </r>
  <r>
    <x v="5"/>
    <x v="20"/>
    <x v="5"/>
    <x v="8"/>
    <n v="0"/>
    <n v="200"/>
    <n v="0"/>
    <n v="0"/>
    <n v="0"/>
    <n v="0"/>
    <n v="0"/>
    <n v="0"/>
    <n v="0"/>
  </r>
  <r>
    <x v="5"/>
    <x v="20"/>
    <x v="5"/>
    <x v="9"/>
    <n v="0"/>
    <n v="200"/>
    <n v="0"/>
    <n v="0"/>
    <n v="0"/>
    <n v="0"/>
    <n v="0"/>
    <n v="0"/>
    <n v="0"/>
  </r>
  <r>
    <x v="5"/>
    <x v="20"/>
    <x v="5"/>
    <x v="10"/>
    <n v="0"/>
    <n v="200"/>
    <n v="0"/>
    <n v="0"/>
    <n v="0"/>
    <n v="0"/>
    <n v="0"/>
    <n v="0"/>
    <n v="0"/>
  </r>
  <r>
    <x v="5"/>
    <x v="20"/>
    <x v="6"/>
    <x v="0"/>
    <n v="0"/>
    <n v="200"/>
    <n v="0"/>
    <n v="0"/>
    <n v="0"/>
    <n v="0"/>
    <n v="0"/>
    <n v="0"/>
    <n v="0"/>
  </r>
  <r>
    <x v="5"/>
    <x v="20"/>
    <x v="6"/>
    <x v="1"/>
    <n v="0"/>
    <n v="200"/>
    <n v="0"/>
    <n v="0"/>
    <n v="0"/>
    <n v="0"/>
    <n v="0"/>
    <n v="0"/>
    <n v="0"/>
  </r>
  <r>
    <x v="5"/>
    <x v="20"/>
    <x v="6"/>
    <x v="2"/>
    <n v="0"/>
    <n v="200"/>
    <n v="0"/>
    <n v="0"/>
    <n v="0"/>
    <n v="0"/>
    <n v="0"/>
    <n v="0"/>
    <n v="0"/>
  </r>
  <r>
    <x v="5"/>
    <x v="20"/>
    <x v="6"/>
    <x v="3"/>
    <n v="0"/>
    <n v="200"/>
    <n v="0"/>
    <n v="0"/>
    <n v="0"/>
    <n v="0"/>
    <n v="0"/>
    <n v="0"/>
    <n v="0"/>
  </r>
  <r>
    <x v="5"/>
    <x v="20"/>
    <x v="6"/>
    <x v="4"/>
    <n v="0"/>
    <n v="200"/>
    <n v="0"/>
    <n v="0"/>
    <n v="0"/>
    <n v="0"/>
    <n v="0"/>
    <n v="0"/>
    <n v="0"/>
  </r>
  <r>
    <x v="5"/>
    <x v="20"/>
    <x v="6"/>
    <x v="5"/>
    <n v="0"/>
    <n v="200"/>
    <n v="0"/>
    <n v="0"/>
    <n v="0"/>
    <n v="0"/>
    <n v="0"/>
    <n v="0"/>
    <n v="0"/>
  </r>
  <r>
    <x v="5"/>
    <x v="20"/>
    <x v="6"/>
    <x v="6"/>
    <n v="0"/>
    <n v="200"/>
    <n v="0"/>
    <n v="0"/>
    <n v="0"/>
    <n v="0"/>
    <n v="0"/>
    <n v="0"/>
    <n v="0"/>
  </r>
  <r>
    <x v="5"/>
    <x v="20"/>
    <x v="6"/>
    <x v="7"/>
    <n v="0"/>
    <n v="200"/>
    <n v="0"/>
    <n v="0"/>
    <n v="0"/>
    <n v="0"/>
    <n v="0"/>
    <n v="0"/>
    <n v="0"/>
  </r>
  <r>
    <x v="5"/>
    <x v="20"/>
    <x v="6"/>
    <x v="8"/>
    <n v="0"/>
    <n v="200"/>
    <n v="0"/>
    <n v="0"/>
    <n v="0"/>
    <n v="0"/>
    <n v="0"/>
    <n v="0"/>
    <n v="0"/>
  </r>
  <r>
    <x v="5"/>
    <x v="20"/>
    <x v="6"/>
    <x v="9"/>
    <n v="0"/>
    <n v="200"/>
    <n v="0"/>
    <n v="0"/>
    <n v="0"/>
    <n v="0"/>
    <n v="0"/>
    <n v="0"/>
    <n v="0"/>
  </r>
  <r>
    <x v="5"/>
    <x v="20"/>
    <x v="6"/>
    <x v="10"/>
    <n v="26.36"/>
    <n v="200"/>
    <n v="0"/>
    <n v="0.12819"/>
    <n v="6.5350000000000005E-2"/>
    <n v="1.4E-3"/>
    <n v="8.2699999999999996E-3"/>
    <n v="0.89642999999999995"/>
    <n v="0"/>
  </r>
  <r>
    <x v="5"/>
    <x v="20"/>
    <x v="7"/>
    <x v="0"/>
    <n v="0"/>
    <n v="200"/>
    <n v="0"/>
    <n v="0"/>
    <n v="0"/>
    <n v="0"/>
    <n v="0"/>
    <n v="0"/>
    <n v="0"/>
  </r>
  <r>
    <x v="5"/>
    <x v="20"/>
    <x v="7"/>
    <x v="1"/>
    <n v="0"/>
    <n v="200"/>
    <n v="0"/>
    <n v="0"/>
    <n v="0"/>
    <n v="0"/>
    <n v="0"/>
    <n v="0"/>
    <n v="0"/>
  </r>
  <r>
    <x v="5"/>
    <x v="20"/>
    <x v="7"/>
    <x v="2"/>
    <n v="0"/>
    <n v="200"/>
    <n v="0"/>
    <n v="0"/>
    <n v="0"/>
    <n v="0"/>
    <n v="0"/>
    <n v="0"/>
    <n v="0"/>
  </r>
  <r>
    <x v="5"/>
    <x v="20"/>
    <x v="7"/>
    <x v="3"/>
    <n v="0"/>
    <n v="200"/>
    <n v="0"/>
    <n v="0"/>
    <n v="0"/>
    <n v="0"/>
    <n v="0"/>
    <n v="0"/>
    <n v="0"/>
  </r>
  <r>
    <x v="5"/>
    <x v="20"/>
    <x v="7"/>
    <x v="4"/>
    <n v="0"/>
    <n v="200"/>
    <n v="0"/>
    <n v="0"/>
    <n v="0"/>
    <n v="0"/>
    <n v="0"/>
    <n v="0"/>
    <n v="0"/>
  </r>
  <r>
    <x v="5"/>
    <x v="20"/>
    <x v="7"/>
    <x v="5"/>
    <n v="0"/>
    <n v="200"/>
    <n v="0"/>
    <n v="0"/>
    <n v="0"/>
    <n v="0"/>
    <n v="0"/>
    <n v="0"/>
    <n v="0"/>
  </r>
  <r>
    <x v="5"/>
    <x v="20"/>
    <x v="7"/>
    <x v="6"/>
    <n v="10.24"/>
    <n v="200"/>
    <n v="0"/>
    <n v="4.9770000000000002E-2"/>
    <n v="0"/>
    <n v="8.7200000000000003E-3"/>
    <n v="6.8669999999999995E-2"/>
    <n v="0.34804000000000002"/>
    <n v="0"/>
  </r>
  <r>
    <x v="5"/>
    <x v="20"/>
    <x v="7"/>
    <x v="7"/>
    <n v="0"/>
    <n v="200"/>
    <n v="0"/>
    <n v="0"/>
    <n v="0"/>
    <n v="0"/>
    <n v="0"/>
    <n v="0"/>
    <n v="0"/>
  </r>
  <r>
    <x v="5"/>
    <x v="20"/>
    <x v="7"/>
    <x v="8"/>
    <n v="0"/>
    <n v="200"/>
    <n v="0"/>
    <n v="0"/>
    <n v="0"/>
    <n v="0"/>
    <n v="0"/>
    <n v="0"/>
    <n v="0"/>
  </r>
  <r>
    <x v="5"/>
    <x v="20"/>
    <x v="7"/>
    <x v="9"/>
    <n v="0"/>
    <n v="200"/>
    <n v="0"/>
    <n v="0"/>
    <n v="0"/>
    <n v="0"/>
    <n v="0"/>
    <n v="0"/>
    <n v="0"/>
  </r>
  <r>
    <x v="5"/>
    <x v="20"/>
    <x v="7"/>
    <x v="10"/>
    <n v="6.04"/>
    <n v="200"/>
    <n v="0"/>
    <n v="2.9350000000000001E-2"/>
    <n v="2.1839999999999998E-2"/>
    <n v="9.0000000000000006E-5"/>
    <n v="1.1509999999999999E-2"/>
    <n v="0.20526"/>
    <n v="0"/>
  </r>
  <r>
    <x v="5"/>
    <x v="20"/>
    <x v="8"/>
    <x v="0"/>
    <n v="0"/>
    <n v="200"/>
    <n v="0"/>
    <n v="0"/>
    <n v="0"/>
    <n v="0"/>
    <n v="0"/>
    <n v="0"/>
    <n v="0"/>
  </r>
  <r>
    <x v="5"/>
    <x v="20"/>
    <x v="8"/>
    <x v="1"/>
    <n v="14.51"/>
    <n v="200"/>
    <n v="0"/>
    <n v="7.0540000000000005E-2"/>
    <n v="5.2510000000000001E-2"/>
    <n v="2.5799999999999998E-3"/>
    <n v="9.1599999999999997E-3"/>
    <n v="0.49329000000000001"/>
    <n v="0"/>
  </r>
  <r>
    <x v="5"/>
    <x v="20"/>
    <x v="8"/>
    <x v="2"/>
    <n v="0"/>
    <n v="200"/>
    <n v="0"/>
    <n v="0"/>
    <n v="0"/>
    <n v="0"/>
    <n v="0"/>
    <n v="0"/>
    <n v="0"/>
  </r>
  <r>
    <x v="5"/>
    <x v="20"/>
    <x v="8"/>
    <x v="3"/>
    <n v="0"/>
    <n v="200"/>
    <n v="0"/>
    <n v="0"/>
    <n v="0"/>
    <n v="0"/>
    <n v="0"/>
    <n v="0"/>
    <n v="0"/>
  </r>
  <r>
    <x v="5"/>
    <x v="20"/>
    <x v="8"/>
    <x v="4"/>
    <n v="0"/>
    <n v="200"/>
    <n v="0"/>
    <n v="0"/>
    <n v="0"/>
    <n v="0"/>
    <n v="0"/>
    <n v="0"/>
    <n v="0"/>
  </r>
  <r>
    <x v="5"/>
    <x v="20"/>
    <x v="8"/>
    <x v="5"/>
    <n v="0"/>
    <n v="200"/>
    <n v="0"/>
    <n v="0"/>
    <n v="0"/>
    <n v="0"/>
    <n v="0"/>
    <n v="0"/>
    <n v="0"/>
  </r>
  <r>
    <x v="5"/>
    <x v="20"/>
    <x v="8"/>
    <x v="6"/>
    <n v="35.18"/>
    <n v="200"/>
    <n v="0"/>
    <n v="0.17105000000000001"/>
    <n v="0"/>
    <n v="5.323E-2"/>
    <n v="0.13413"/>
    <n v="1.19615"/>
    <n v="0"/>
  </r>
  <r>
    <x v="5"/>
    <x v="20"/>
    <x v="8"/>
    <x v="7"/>
    <n v="0"/>
    <n v="200"/>
    <n v="0"/>
    <n v="0"/>
    <n v="0"/>
    <n v="0"/>
    <n v="0"/>
    <n v="0"/>
    <n v="0"/>
  </r>
  <r>
    <x v="5"/>
    <x v="20"/>
    <x v="8"/>
    <x v="8"/>
    <n v="0"/>
    <n v="200"/>
    <n v="0"/>
    <n v="0"/>
    <n v="0"/>
    <n v="0"/>
    <n v="0"/>
    <n v="0"/>
    <n v="0"/>
  </r>
  <r>
    <x v="5"/>
    <x v="20"/>
    <x v="8"/>
    <x v="9"/>
    <n v="0"/>
    <n v="200"/>
    <n v="0"/>
    <n v="0"/>
    <n v="0"/>
    <n v="0"/>
    <n v="0"/>
    <n v="0"/>
    <n v="0"/>
  </r>
  <r>
    <x v="5"/>
    <x v="20"/>
    <x v="8"/>
    <x v="10"/>
    <n v="927.1"/>
    <n v="200"/>
    <n v="0"/>
    <n v="4.5076599999999996"/>
    <n v="2.30464"/>
    <n v="0.11852"/>
    <n v="0.61121000000000003"/>
    <n v="31.522099999999998"/>
    <n v="0"/>
  </r>
  <r>
    <x v="5"/>
    <x v="21"/>
    <x v="0"/>
    <x v="0"/>
    <n v="0"/>
    <n v="200"/>
    <n v="0"/>
    <n v="0"/>
    <n v="0"/>
    <n v="0"/>
    <n v="0"/>
    <n v="0"/>
    <n v="0"/>
  </r>
  <r>
    <x v="5"/>
    <x v="21"/>
    <x v="0"/>
    <x v="1"/>
    <n v="24.86"/>
    <n v="200"/>
    <n v="0"/>
    <n v="0.12088"/>
    <n v="4.2959999999999998E-2"/>
    <n v="1.5219999999999999E-2"/>
    <n v="2.5139999999999999E-2"/>
    <n v="0.84531000000000001"/>
    <n v="0"/>
  </r>
  <r>
    <x v="5"/>
    <x v="21"/>
    <x v="0"/>
    <x v="2"/>
    <n v="0"/>
    <n v="200"/>
    <n v="0"/>
    <n v="0"/>
    <n v="0"/>
    <n v="0"/>
    <n v="0"/>
    <n v="0"/>
    <n v="0"/>
  </r>
  <r>
    <x v="5"/>
    <x v="21"/>
    <x v="0"/>
    <x v="3"/>
    <n v="0"/>
    <n v="200"/>
    <n v="0"/>
    <n v="0"/>
    <n v="0"/>
    <n v="0"/>
    <n v="0"/>
    <n v="0"/>
    <n v="0"/>
  </r>
  <r>
    <x v="5"/>
    <x v="21"/>
    <x v="0"/>
    <x v="4"/>
    <n v="0"/>
    <n v="200"/>
    <n v="0"/>
    <n v="0"/>
    <n v="0"/>
    <n v="0"/>
    <n v="0"/>
    <n v="0"/>
    <n v="0"/>
  </r>
  <r>
    <x v="5"/>
    <x v="21"/>
    <x v="0"/>
    <x v="5"/>
    <n v="0"/>
    <n v="200"/>
    <n v="0"/>
    <n v="0"/>
    <n v="0"/>
    <n v="0"/>
    <n v="0"/>
    <n v="0"/>
    <n v="0"/>
  </r>
  <r>
    <x v="5"/>
    <x v="21"/>
    <x v="0"/>
    <x v="6"/>
    <n v="0"/>
    <n v="200"/>
    <n v="0"/>
    <n v="0"/>
    <n v="0"/>
    <n v="0"/>
    <n v="0"/>
    <n v="0"/>
    <n v="0"/>
  </r>
  <r>
    <x v="5"/>
    <x v="21"/>
    <x v="0"/>
    <x v="7"/>
    <n v="0"/>
    <n v="200"/>
    <n v="0"/>
    <n v="0"/>
    <n v="0"/>
    <n v="0"/>
    <n v="0"/>
    <n v="0"/>
    <n v="0"/>
  </r>
  <r>
    <x v="5"/>
    <x v="21"/>
    <x v="0"/>
    <x v="8"/>
    <n v="0"/>
    <n v="200"/>
    <n v="0"/>
    <n v="0"/>
    <n v="0"/>
    <n v="0"/>
    <n v="0"/>
    <n v="0"/>
    <n v="0"/>
  </r>
  <r>
    <x v="5"/>
    <x v="21"/>
    <x v="0"/>
    <x v="9"/>
    <n v="0"/>
    <n v="200"/>
    <n v="0"/>
    <n v="0"/>
    <n v="0"/>
    <n v="0"/>
    <n v="0"/>
    <n v="0"/>
    <n v="0"/>
  </r>
  <r>
    <x v="5"/>
    <x v="21"/>
    <x v="0"/>
    <x v="10"/>
    <n v="128.04"/>
    <n v="200"/>
    <n v="0"/>
    <n v="0.62256"/>
    <n v="0.36060999999999999"/>
    <n v="8.5599999999999999E-3"/>
    <n v="0.18226000000000001"/>
    <n v="4.3535599999999999"/>
    <n v="0"/>
  </r>
  <r>
    <x v="5"/>
    <x v="21"/>
    <x v="1"/>
    <x v="0"/>
    <n v="0"/>
    <n v="200"/>
    <n v="0"/>
    <n v="0"/>
    <n v="0"/>
    <n v="0"/>
    <n v="0"/>
    <n v="0"/>
    <n v="0"/>
  </r>
  <r>
    <x v="5"/>
    <x v="21"/>
    <x v="1"/>
    <x v="1"/>
    <n v="0"/>
    <n v="200"/>
    <n v="0"/>
    <n v="0"/>
    <n v="0"/>
    <n v="0"/>
    <n v="0"/>
    <n v="0"/>
    <n v="0"/>
  </r>
  <r>
    <x v="5"/>
    <x v="21"/>
    <x v="1"/>
    <x v="2"/>
    <n v="0"/>
    <n v="200"/>
    <n v="0"/>
    <n v="0"/>
    <n v="0"/>
    <n v="0"/>
    <n v="0"/>
    <n v="0"/>
    <n v="0"/>
  </r>
  <r>
    <x v="5"/>
    <x v="21"/>
    <x v="1"/>
    <x v="3"/>
    <n v="0"/>
    <n v="200"/>
    <n v="0"/>
    <n v="0"/>
    <n v="0"/>
    <n v="0"/>
    <n v="0"/>
    <n v="0"/>
    <n v="0"/>
  </r>
  <r>
    <x v="5"/>
    <x v="21"/>
    <x v="1"/>
    <x v="4"/>
    <n v="0"/>
    <n v="200"/>
    <n v="0"/>
    <n v="0"/>
    <n v="0"/>
    <n v="0"/>
    <n v="0"/>
    <n v="0"/>
    <n v="0"/>
  </r>
  <r>
    <x v="5"/>
    <x v="21"/>
    <x v="1"/>
    <x v="5"/>
    <n v="0"/>
    <n v="200"/>
    <n v="0"/>
    <n v="0"/>
    <n v="0"/>
    <n v="0"/>
    <n v="0"/>
    <n v="0"/>
    <n v="0"/>
  </r>
  <r>
    <x v="5"/>
    <x v="21"/>
    <x v="1"/>
    <x v="6"/>
    <n v="0"/>
    <n v="200"/>
    <n v="0"/>
    <n v="0"/>
    <n v="0"/>
    <n v="0"/>
    <n v="0"/>
    <n v="0"/>
    <n v="0"/>
  </r>
  <r>
    <x v="5"/>
    <x v="21"/>
    <x v="1"/>
    <x v="7"/>
    <n v="0"/>
    <n v="200"/>
    <n v="0"/>
    <n v="0"/>
    <n v="0"/>
    <n v="0"/>
    <n v="0"/>
    <n v="0"/>
    <n v="0"/>
  </r>
  <r>
    <x v="5"/>
    <x v="21"/>
    <x v="1"/>
    <x v="8"/>
    <n v="0"/>
    <n v="200"/>
    <n v="0"/>
    <n v="0"/>
    <n v="0"/>
    <n v="0"/>
    <n v="0"/>
    <n v="0"/>
    <n v="0"/>
  </r>
  <r>
    <x v="5"/>
    <x v="21"/>
    <x v="1"/>
    <x v="9"/>
    <n v="0"/>
    <n v="200"/>
    <n v="0"/>
    <n v="0"/>
    <n v="0"/>
    <n v="0"/>
    <n v="0"/>
    <n v="0"/>
    <n v="0"/>
  </r>
  <r>
    <x v="5"/>
    <x v="21"/>
    <x v="1"/>
    <x v="10"/>
    <n v="692.79"/>
    <n v="200"/>
    <n v="0"/>
    <n v="3.3684099999999999"/>
    <n v="1.3568199999999999"/>
    <n v="0.17935000000000001"/>
    <n v="1.4500599999999999"/>
    <n v="23.555330000000001"/>
    <n v="0"/>
  </r>
  <r>
    <x v="5"/>
    <x v="21"/>
    <x v="2"/>
    <x v="0"/>
    <n v="0"/>
    <n v="200"/>
    <n v="0"/>
    <n v="0"/>
    <n v="0"/>
    <n v="0"/>
    <n v="0"/>
    <n v="0"/>
    <n v="0"/>
  </r>
  <r>
    <x v="5"/>
    <x v="21"/>
    <x v="2"/>
    <x v="1"/>
    <n v="0"/>
    <n v="200"/>
    <n v="0"/>
    <n v="0"/>
    <n v="0"/>
    <n v="0"/>
    <n v="0"/>
    <n v="0"/>
    <n v="0"/>
  </r>
  <r>
    <x v="5"/>
    <x v="21"/>
    <x v="2"/>
    <x v="2"/>
    <n v="0"/>
    <n v="200"/>
    <n v="0"/>
    <n v="0"/>
    <n v="0"/>
    <n v="0"/>
    <n v="0"/>
    <n v="0"/>
    <n v="0"/>
  </r>
  <r>
    <x v="5"/>
    <x v="21"/>
    <x v="2"/>
    <x v="3"/>
    <n v="0"/>
    <n v="200"/>
    <n v="0"/>
    <n v="0"/>
    <n v="0"/>
    <n v="0"/>
    <n v="0"/>
    <n v="0"/>
    <n v="0"/>
  </r>
  <r>
    <x v="5"/>
    <x v="21"/>
    <x v="2"/>
    <x v="4"/>
    <n v="0"/>
    <n v="200"/>
    <n v="0"/>
    <n v="0"/>
    <n v="0"/>
    <n v="0"/>
    <n v="0"/>
    <n v="0"/>
    <n v="0"/>
  </r>
  <r>
    <x v="5"/>
    <x v="21"/>
    <x v="2"/>
    <x v="5"/>
    <n v="0"/>
    <n v="200"/>
    <n v="0"/>
    <n v="0"/>
    <n v="0"/>
    <n v="0"/>
    <n v="0"/>
    <n v="0"/>
    <n v="0"/>
  </r>
  <r>
    <x v="5"/>
    <x v="21"/>
    <x v="2"/>
    <x v="6"/>
    <n v="0"/>
    <n v="200"/>
    <n v="0"/>
    <n v="0"/>
    <n v="0"/>
    <n v="0"/>
    <n v="0"/>
    <n v="0"/>
    <n v="0"/>
  </r>
  <r>
    <x v="5"/>
    <x v="21"/>
    <x v="2"/>
    <x v="7"/>
    <n v="0"/>
    <n v="200"/>
    <n v="0"/>
    <n v="0"/>
    <n v="0"/>
    <n v="0"/>
    <n v="0"/>
    <n v="0"/>
    <n v="0"/>
  </r>
  <r>
    <x v="5"/>
    <x v="21"/>
    <x v="2"/>
    <x v="8"/>
    <n v="0"/>
    <n v="200"/>
    <n v="0"/>
    <n v="0"/>
    <n v="0"/>
    <n v="0"/>
    <n v="0"/>
    <n v="0"/>
    <n v="0"/>
  </r>
  <r>
    <x v="5"/>
    <x v="21"/>
    <x v="2"/>
    <x v="9"/>
    <n v="0"/>
    <n v="200"/>
    <n v="0"/>
    <n v="0"/>
    <n v="0"/>
    <n v="0"/>
    <n v="0"/>
    <n v="0"/>
    <n v="0"/>
  </r>
  <r>
    <x v="5"/>
    <x v="21"/>
    <x v="2"/>
    <x v="10"/>
    <n v="333.92"/>
    <n v="200"/>
    <n v="0"/>
    <n v="1.62354"/>
    <n v="0.78347"/>
    <n v="7.5889999999999999E-2"/>
    <n v="0.64266999999999996"/>
    <n v="11.353429999999999"/>
    <n v="0"/>
  </r>
  <r>
    <x v="5"/>
    <x v="21"/>
    <x v="3"/>
    <x v="0"/>
    <n v="0"/>
    <n v="200"/>
    <n v="0"/>
    <n v="0"/>
    <n v="0"/>
    <n v="0"/>
    <n v="0"/>
    <n v="0"/>
    <n v="0"/>
  </r>
  <r>
    <x v="5"/>
    <x v="21"/>
    <x v="3"/>
    <x v="1"/>
    <n v="8.94"/>
    <n v="200"/>
    <n v="0"/>
    <n v="4.3490000000000001E-2"/>
    <n v="1.3899999999999999E-2"/>
    <n v="3.0100000000000001E-3"/>
    <n v="2.741E-2"/>
    <n v="0.30412"/>
    <n v="0"/>
  </r>
  <r>
    <x v="5"/>
    <x v="21"/>
    <x v="3"/>
    <x v="2"/>
    <n v="0"/>
    <n v="200"/>
    <n v="0"/>
    <n v="0"/>
    <n v="0"/>
    <n v="0"/>
    <n v="0"/>
    <n v="0"/>
    <n v="0"/>
  </r>
  <r>
    <x v="5"/>
    <x v="21"/>
    <x v="3"/>
    <x v="3"/>
    <n v="0"/>
    <n v="200"/>
    <n v="0"/>
    <n v="0"/>
    <n v="0"/>
    <n v="0"/>
    <n v="0"/>
    <n v="0"/>
    <n v="0"/>
  </r>
  <r>
    <x v="5"/>
    <x v="21"/>
    <x v="3"/>
    <x v="4"/>
    <n v="0"/>
    <n v="200"/>
    <n v="0"/>
    <n v="0"/>
    <n v="0"/>
    <n v="0"/>
    <n v="0"/>
    <n v="0"/>
    <n v="0"/>
  </r>
  <r>
    <x v="5"/>
    <x v="21"/>
    <x v="3"/>
    <x v="5"/>
    <n v="0"/>
    <n v="200"/>
    <n v="0"/>
    <n v="0"/>
    <n v="0"/>
    <n v="0"/>
    <n v="0"/>
    <n v="0"/>
    <n v="0"/>
  </r>
  <r>
    <x v="5"/>
    <x v="21"/>
    <x v="3"/>
    <x v="6"/>
    <n v="0"/>
    <n v="200"/>
    <n v="0"/>
    <n v="0"/>
    <n v="0"/>
    <n v="0"/>
    <n v="0"/>
    <n v="0"/>
    <n v="0"/>
  </r>
  <r>
    <x v="5"/>
    <x v="21"/>
    <x v="3"/>
    <x v="7"/>
    <n v="0"/>
    <n v="200"/>
    <n v="0"/>
    <n v="0"/>
    <n v="0"/>
    <n v="0"/>
    <n v="0"/>
    <n v="0"/>
    <n v="0"/>
  </r>
  <r>
    <x v="5"/>
    <x v="21"/>
    <x v="3"/>
    <x v="8"/>
    <n v="0"/>
    <n v="200"/>
    <n v="0"/>
    <n v="0"/>
    <n v="0"/>
    <n v="0"/>
    <n v="0"/>
    <n v="0"/>
    <n v="0"/>
  </r>
  <r>
    <x v="5"/>
    <x v="21"/>
    <x v="3"/>
    <x v="9"/>
    <n v="0"/>
    <n v="200"/>
    <n v="0"/>
    <n v="0"/>
    <n v="0"/>
    <n v="0"/>
    <n v="0"/>
    <n v="0"/>
    <n v="0"/>
  </r>
  <r>
    <x v="5"/>
    <x v="21"/>
    <x v="3"/>
    <x v="10"/>
    <n v="51.95"/>
    <n v="200"/>
    <n v="0"/>
    <n v="0.25256000000000001"/>
    <n v="0.19244"/>
    <n v="8.2299999999999995E-3"/>
    <n v="2.767E-2"/>
    <n v="1.76617"/>
    <n v="0"/>
  </r>
  <r>
    <x v="5"/>
    <x v="21"/>
    <x v="4"/>
    <x v="0"/>
    <n v="185.95"/>
    <n v="200"/>
    <n v="0"/>
    <n v="0.90408999999999995"/>
    <n v="0.43925999999999998"/>
    <n v="3.9309999999999998E-2"/>
    <n v="0.37784000000000001"/>
    <n v="6.3223399999999996"/>
    <n v="0"/>
  </r>
  <r>
    <x v="5"/>
    <x v="21"/>
    <x v="4"/>
    <x v="1"/>
    <n v="4.99"/>
    <n v="200"/>
    <n v="0"/>
    <n v="2.4279999999999999E-2"/>
    <n v="7.3699999999999998E-3"/>
    <n v="2.7499999999999998E-3"/>
    <n v="2.8900000000000002E-3"/>
    <n v="0.16980999999999999"/>
    <n v="0"/>
  </r>
  <r>
    <x v="5"/>
    <x v="21"/>
    <x v="4"/>
    <x v="2"/>
    <n v="0"/>
    <n v="200"/>
    <n v="0"/>
    <n v="0"/>
    <n v="0"/>
    <n v="0"/>
    <n v="0"/>
    <n v="0"/>
    <n v="0"/>
  </r>
  <r>
    <x v="5"/>
    <x v="21"/>
    <x v="4"/>
    <x v="3"/>
    <n v="0"/>
    <n v="200"/>
    <n v="0"/>
    <n v="0"/>
    <n v="0"/>
    <n v="0"/>
    <n v="0"/>
    <n v="0"/>
    <n v="0"/>
  </r>
  <r>
    <x v="5"/>
    <x v="21"/>
    <x v="4"/>
    <x v="4"/>
    <n v="0"/>
    <n v="200"/>
    <n v="0"/>
    <n v="0"/>
    <n v="0"/>
    <n v="0"/>
    <n v="0"/>
    <n v="0"/>
    <n v="0"/>
  </r>
  <r>
    <x v="5"/>
    <x v="21"/>
    <x v="4"/>
    <x v="5"/>
    <n v="0"/>
    <n v="200"/>
    <n v="0"/>
    <n v="0"/>
    <n v="0"/>
    <n v="0"/>
    <n v="0"/>
    <n v="0"/>
    <n v="0"/>
  </r>
  <r>
    <x v="5"/>
    <x v="21"/>
    <x v="4"/>
    <x v="6"/>
    <n v="41.71"/>
    <n v="200"/>
    <n v="0"/>
    <n v="0.20277999999999999"/>
    <n v="1.7000000000000001E-4"/>
    <n v="3.5599999999999998E-3"/>
    <n v="5.4859999999999999E-2"/>
    <n v="1.4180200000000001"/>
    <n v="0"/>
  </r>
  <r>
    <x v="5"/>
    <x v="21"/>
    <x v="4"/>
    <x v="7"/>
    <n v="0"/>
    <n v="200"/>
    <n v="0"/>
    <n v="0"/>
    <n v="0"/>
    <n v="0"/>
    <n v="0"/>
    <n v="0"/>
    <n v="0"/>
  </r>
  <r>
    <x v="5"/>
    <x v="21"/>
    <x v="4"/>
    <x v="8"/>
    <n v="0"/>
    <n v="200"/>
    <n v="0"/>
    <n v="0"/>
    <n v="0"/>
    <n v="0"/>
    <n v="0"/>
    <n v="0"/>
    <n v="0"/>
  </r>
  <r>
    <x v="5"/>
    <x v="21"/>
    <x v="4"/>
    <x v="9"/>
    <n v="0"/>
    <n v="200"/>
    <n v="0"/>
    <n v="0"/>
    <n v="0"/>
    <n v="0"/>
    <n v="0"/>
    <n v="0"/>
    <n v="0"/>
  </r>
  <r>
    <x v="5"/>
    <x v="21"/>
    <x v="4"/>
    <x v="10"/>
    <n v="155.63999999999999"/>
    <n v="200"/>
    <n v="0"/>
    <n v="0.75673999999999997"/>
    <n v="0.26956999999999998"/>
    <n v="1.917E-2"/>
    <n v="0.15989"/>
    <n v="5.2918799999999999"/>
    <n v="0"/>
  </r>
  <r>
    <x v="5"/>
    <x v="21"/>
    <x v="5"/>
    <x v="0"/>
    <n v="0"/>
    <n v="200"/>
    <n v="0"/>
    <n v="0"/>
    <n v="0"/>
    <n v="0"/>
    <n v="0"/>
    <n v="0"/>
    <n v="0"/>
  </r>
  <r>
    <x v="5"/>
    <x v="21"/>
    <x v="5"/>
    <x v="1"/>
    <n v="0"/>
    <n v="200"/>
    <n v="0"/>
    <n v="0"/>
    <n v="0"/>
    <n v="0"/>
    <n v="0"/>
    <n v="0"/>
    <n v="0"/>
  </r>
  <r>
    <x v="5"/>
    <x v="21"/>
    <x v="5"/>
    <x v="2"/>
    <n v="0"/>
    <n v="200"/>
    <n v="0"/>
    <n v="0"/>
    <n v="0"/>
    <n v="0"/>
    <n v="0"/>
    <n v="0"/>
    <n v="0"/>
  </r>
  <r>
    <x v="5"/>
    <x v="21"/>
    <x v="5"/>
    <x v="3"/>
    <n v="0"/>
    <n v="200"/>
    <n v="0"/>
    <n v="0"/>
    <n v="0"/>
    <n v="0"/>
    <n v="0"/>
    <n v="0"/>
    <n v="0"/>
  </r>
  <r>
    <x v="5"/>
    <x v="21"/>
    <x v="5"/>
    <x v="4"/>
    <n v="0"/>
    <n v="200"/>
    <n v="0"/>
    <n v="0"/>
    <n v="0"/>
    <n v="0"/>
    <n v="0"/>
    <n v="0"/>
    <n v="0"/>
  </r>
  <r>
    <x v="5"/>
    <x v="21"/>
    <x v="5"/>
    <x v="5"/>
    <n v="0"/>
    <n v="200"/>
    <n v="0"/>
    <n v="0"/>
    <n v="0"/>
    <n v="0"/>
    <n v="0"/>
    <n v="0"/>
    <n v="0"/>
  </r>
  <r>
    <x v="5"/>
    <x v="21"/>
    <x v="5"/>
    <x v="6"/>
    <n v="0"/>
    <n v="200"/>
    <n v="0"/>
    <n v="0"/>
    <n v="0"/>
    <n v="0"/>
    <n v="0"/>
    <n v="0"/>
    <n v="0"/>
  </r>
  <r>
    <x v="5"/>
    <x v="21"/>
    <x v="5"/>
    <x v="7"/>
    <n v="0"/>
    <n v="200"/>
    <n v="0"/>
    <n v="0"/>
    <n v="0"/>
    <n v="0"/>
    <n v="0"/>
    <n v="0"/>
    <n v="0"/>
  </r>
  <r>
    <x v="5"/>
    <x v="21"/>
    <x v="5"/>
    <x v="8"/>
    <n v="0"/>
    <n v="200"/>
    <n v="0"/>
    <n v="0"/>
    <n v="0"/>
    <n v="0"/>
    <n v="0"/>
    <n v="0"/>
    <n v="0"/>
  </r>
  <r>
    <x v="5"/>
    <x v="21"/>
    <x v="5"/>
    <x v="9"/>
    <n v="0"/>
    <n v="200"/>
    <n v="0"/>
    <n v="0"/>
    <n v="0"/>
    <n v="0"/>
    <n v="0"/>
    <n v="0"/>
    <n v="0"/>
  </r>
  <r>
    <x v="5"/>
    <x v="21"/>
    <x v="5"/>
    <x v="10"/>
    <n v="0"/>
    <n v="200"/>
    <n v="0"/>
    <n v="0"/>
    <n v="0"/>
    <n v="0"/>
    <n v="0"/>
    <n v="0"/>
    <n v="0"/>
  </r>
  <r>
    <x v="5"/>
    <x v="21"/>
    <x v="6"/>
    <x v="0"/>
    <n v="0"/>
    <n v="200"/>
    <n v="0"/>
    <n v="0"/>
    <n v="0"/>
    <n v="0"/>
    <n v="0"/>
    <n v="0"/>
    <n v="0"/>
  </r>
  <r>
    <x v="5"/>
    <x v="21"/>
    <x v="6"/>
    <x v="1"/>
    <n v="0"/>
    <n v="200"/>
    <n v="0"/>
    <n v="0"/>
    <n v="0"/>
    <n v="0"/>
    <n v="0"/>
    <n v="0"/>
    <n v="0"/>
  </r>
  <r>
    <x v="5"/>
    <x v="21"/>
    <x v="6"/>
    <x v="2"/>
    <n v="0"/>
    <n v="200"/>
    <n v="0"/>
    <n v="0"/>
    <n v="0"/>
    <n v="0"/>
    <n v="0"/>
    <n v="0"/>
    <n v="0"/>
  </r>
  <r>
    <x v="5"/>
    <x v="21"/>
    <x v="6"/>
    <x v="3"/>
    <n v="0"/>
    <n v="200"/>
    <n v="0"/>
    <n v="0"/>
    <n v="0"/>
    <n v="0"/>
    <n v="0"/>
    <n v="0"/>
    <n v="0"/>
  </r>
  <r>
    <x v="5"/>
    <x v="21"/>
    <x v="6"/>
    <x v="4"/>
    <n v="0"/>
    <n v="200"/>
    <n v="0"/>
    <n v="0"/>
    <n v="0"/>
    <n v="0"/>
    <n v="0"/>
    <n v="0"/>
    <n v="0"/>
  </r>
  <r>
    <x v="5"/>
    <x v="21"/>
    <x v="6"/>
    <x v="5"/>
    <n v="0"/>
    <n v="200"/>
    <n v="0"/>
    <n v="0"/>
    <n v="0"/>
    <n v="0"/>
    <n v="0"/>
    <n v="0"/>
    <n v="0"/>
  </r>
  <r>
    <x v="5"/>
    <x v="21"/>
    <x v="6"/>
    <x v="6"/>
    <n v="0"/>
    <n v="200"/>
    <n v="0"/>
    <n v="0"/>
    <n v="0"/>
    <n v="0"/>
    <n v="0"/>
    <n v="0"/>
    <n v="0"/>
  </r>
  <r>
    <x v="5"/>
    <x v="21"/>
    <x v="6"/>
    <x v="7"/>
    <n v="0"/>
    <n v="200"/>
    <n v="0"/>
    <n v="0"/>
    <n v="0"/>
    <n v="0"/>
    <n v="0"/>
    <n v="0"/>
    <n v="0"/>
  </r>
  <r>
    <x v="5"/>
    <x v="21"/>
    <x v="6"/>
    <x v="8"/>
    <n v="0"/>
    <n v="200"/>
    <n v="0"/>
    <n v="0"/>
    <n v="0"/>
    <n v="0"/>
    <n v="0"/>
    <n v="0"/>
    <n v="0"/>
  </r>
  <r>
    <x v="5"/>
    <x v="21"/>
    <x v="6"/>
    <x v="9"/>
    <n v="0"/>
    <n v="200"/>
    <n v="0"/>
    <n v="0"/>
    <n v="0"/>
    <n v="0"/>
    <n v="0"/>
    <n v="0"/>
    <n v="0"/>
  </r>
  <r>
    <x v="5"/>
    <x v="21"/>
    <x v="6"/>
    <x v="10"/>
    <n v="26.36"/>
    <n v="200"/>
    <n v="0"/>
    <n v="0.12819"/>
    <n v="6.5350000000000005E-2"/>
    <n v="1.4E-3"/>
    <n v="8.2699999999999996E-3"/>
    <n v="0.89642999999999995"/>
    <n v="0"/>
  </r>
  <r>
    <x v="5"/>
    <x v="21"/>
    <x v="7"/>
    <x v="0"/>
    <n v="0"/>
    <n v="200"/>
    <n v="0"/>
    <n v="0"/>
    <n v="0"/>
    <n v="0"/>
    <n v="0"/>
    <n v="0"/>
    <n v="0"/>
  </r>
  <r>
    <x v="5"/>
    <x v="21"/>
    <x v="7"/>
    <x v="1"/>
    <n v="0"/>
    <n v="200"/>
    <n v="0"/>
    <n v="0"/>
    <n v="0"/>
    <n v="0"/>
    <n v="0"/>
    <n v="0"/>
    <n v="0"/>
  </r>
  <r>
    <x v="5"/>
    <x v="21"/>
    <x v="7"/>
    <x v="2"/>
    <n v="0"/>
    <n v="200"/>
    <n v="0"/>
    <n v="0"/>
    <n v="0"/>
    <n v="0"/>
    <n v="0"/>
    <n v="0"/>
    <n v="0"/>
  </r>
  <r>
    <x v="5"/>
    <x v="21"/>
    <x v="7"/>
    <x v="3"/>
    <n v="0"/>
    <n v="200"/>
    <n v="0"/>
    <n v="0"/>
    <n v="0"/>
    <n v="0"/>
    <n v="0"/>
    <n v="0"/>
    <n v="0"/>
  </r>
  <r>
    <x v="5"/>
    <x v="21"/>
    <x v="7"/>
    <x v="4"/>
    <n v="0"/>
    <n v="200"/>
    <n v="0"/>
    <n v="0"/>
    <n v="0"/>
    <n v="0"/>
    <n v="0"/>
    <n v="0"/>
    <n v="0"/>
  </r>
  <r>
    <x v="5"/>
    <x v="21"/>
    <x v="7"/>
    <x v="5"/>
    <n v="0"/>
    <n v="200"/>
    <n v="0"/>
    <n v="0"/>
    <n v="0"/>
    <n v="0"/>
    <n v="0"/>
    <n v="0"/>
    <n v="0"/>
  </r>
  <r>
    <x v="5"/>
    <x v="21"/>
    <x v="7"/>
    <x v="6"/>
    <n v="10.24"/>
    <n v="200"/>
    <n v="0"/>
    <n v="4.9770000000000002E-2"/>
    <n v="0"/>
    <n v="8.7200000000000003E-3"/>
    <n v="6.8669999999999995E-2"/>
    <n v="0.34804000000000002"/>
    <n v="0"/>
  </r>
  <r>
    <x v="5"/>
    <x v="21"/>
    <x v="7"/>
    <x v="7"/>
    <n v="0"/>
    <n v="200"/>
    <n v="0"/>
    <n v="0"/>
    <n v="0"/>
    <n v="0"/>
    <n v="0"/>
    <n v="0"/>
    <n v="0"/>
  </r>
  <r>
    <x v="5"/>
    <x v="21"/>
    <x v="7"/>
    <x v="8"/>
    <n v="0"/>
    <n v="200"/>
    <n v="0"/>
    <n v="0"/>
    <n v="0"/>
    <n v="0"/>
    <n v="0"/>
    <n v="0"/>
    <n v="0"/>
  </r>
  <r>
    <x v="5"/>
    <x v="21"/>
    <x v="7"/>
    <x v="9"/>
    <n v="0"/>
    <n v="200"/>
    <n v="0"/>
    <n v="0"/>
    <n v="0"/>
    <n v="0"/>
    <n v="0"/>
    <n v="0"/>
    <n v="0"/>
  </r>
  <r>
    <x v="5"/>
    <x v="21"/>
    <x v="7"/>
    <x v="10"/>
    <n v="6.04"/>
    <n v="200"/>
    <n v="0"/>
    <n v="2.9350000000000001E-2"/>
    <n v="2.1839999999999998E-2"/>
    <n v="9.0000000000000006E-5"/>
    <n v="1.1509999999999999E-2"/>
    <n v="0.20526"/>
    <n v="0"/>
  </r>
  <r>
    <x v="5"/>
    <x v="21"/>
    <x v="8"/>
    <x v="0"/>
    <n v="0"/>
    <n v="200"/>
    <n v="0"/>
    <n v="0"/>
    <n v="0"/>
    <n v="0"/>
    <n v="0"/>
    <n v="0"/>
    <n v="0"/>
  </r>
  <r>
    <x v="5"/>
    <x v="21"/>
    <x v="8"/>
    <x v="1"/>
    <n v="14.51"/>
    <n v="200"/>
    <n v="0"/>
    <n v="7.0540000000000005E-2"/>
    <n v="5.2510000000000001E-2"/>
    <n v="2.5799999999999998E-3"/>
    <n v="9.1599999999999997E-3"/>
    <n v="0.49329000000000001"/>
    <n v="0"/>
  </r>
  <r>
    <x v="5"/>
    <x v="21"/>
    <x v="8"/>
    <x v="2"/>
    <n v="0"/>
    <n v="200"/>
    <n v="0"/>
    <n v="0"/>
    <n v="0"/>
    <n v="0"/>
    <n v="0"/>
    <n v="0"/>
    <n v="0"/>
  </r>
  <r>
    <x v="5"/>
    <x v="21"/>
    <x v="8"/>
    <x v="3"/>
    <n v="0"/>
    <n v="200"/>
    <n v="0"/>
    <n v="0"/>
    <n v="0"/>
    <n v="0"/>
    <n v="0"/>
    <n v="0"/>
    <n v="0"/>
  </r>
  <r>
    <x v="5"/>
    <x v="21"/>
    <x v="8"/>
    <x v="4"/>
    <n v="0"/>
    <n v="200"/>
    <n v="0"/>
    <n v="0"/>
    <n v="0"/>
    <n v="0"/>
    <n v="0"/>
    <n v="0"/>
    <n v="0"/>
  </r>
  <r>
    <x v="5"/>
    <x v="21"/>
    <x v="8"/>
    <x v="5"/>
    <n v="0"/>
    <n v="200"/>
    <n v="0"/>
    <n v="0"/>
    <n v="0"/>
    <n v="0"/>
    <n v="0"/>
    <n v="0"/>
    <n v="0"/>
  </r>
  <r>
    <x v="5"/>
    <x v="21"/>
    <x v="8"/>
    <x v="6"/>
    <n v="35.18"/>
    <n v="200"/>
    <n v="0"/>
    <n v="0.17105000000000001"/>
    <n v="0"/>
    <n v="5.323E-2"/>
    <n v="0.13413"/>
    <n v="1.19615"/>
    <n v="0"/>
  </r>
  <r>
    <x v="5"/>
    <x v="21"/>
    <x v="8"/>
    <x v="7"/>
    <n v="0"/>
    <n v="200"/>
    <n v="0"/>
    <n v="0"/>
    <n v="0"/>
    <n v="0"/>
    <n v="0"/>
    <n v="0"/>
    <n v="0"/>
  </r>
  <r>
    <x v="5"/>
    <x v="21"/>
    <x v="8"/>
    <x v="8"/>
    <n v="0"/>
    <n v="200"/>
    <n v="0"/>
    <n v="0"/>
    <n v="0"/>
    <n v="0"/>
    <n v="0"/>
    <n v="0"/>
    <n v="0"/>
  </r>
  <r>
    <x v="5"/>
    <x v="21"/>
    <x v="8"/>
    <x v="9"/>
    <n v="0"/>
    <n v="200"/>
    <n v="0"/>
    <n v="0"/>
    <n v="0"/>
    <n v="0"/>
    <n v="0"/>
    <n v="0"/>
    <n v="0"/>
  </r>
  <r>
    <x v="5"/>
    <x v="21"/>
    <x v="8"/>
    <x v="10"/>
    <n v="927.1"/>
    <n v="200"/>
    <n v="0"/>
    <n v="4.5076599999999996"/>
    <n v="2.30464"/>
    <n v="0.11852"/>
    <n v="0.61121000000000003"/>
    <n v="31.522099999999998"/>
    <n v="0"/>
  </r>
  <r>
    <x v="5"/>
    <x v="22"/>
    <x v="0"/>
    <x v="0"/>
    <n v="0"/>
    <n v="200"/>
    <n v="0"/>
    <n v="0"/>
    <n v="0"/>
    <n v="0"/>
    <n v="0"/>
    <n v="0"/>
    <n v="0"/>
  </r>
  <r>
    <x v="5"/>
    <x v="22"/>
    <x v="0"/>
    <x v="1"/>
    <n v="24.86"/>
    <n v="200"/>
    <n v="0"/>
    <n v="0.12088"/>
    <n v="4.2959999999999998E-2"/>
    <n v="1.5219999999999999E-2"/>
    <n v="2.5139999999999999E-2"/>
    <n v="0.84531000000000001"/>
    <n v="0"/>
  </r>
  <r>
    <x v="5"/>
    <x v="22"/>
    <x v="0"/>
    <x v="2"/>
    <n v="0"/>
    <n v="200"/>
    <n v="0"/>
    <n v="0"/>
    <n v="0"/>
    <n v="0"/>
    <n v="0"/>
    <n v="0"/>
    <n v="0"/>
  </r>
  <r>
    <x v="5"/>
    <x v="22"/>
    <x v="0"/>
    <x v="3"/>
    <n v="0"/>
    <n v="200"/>
    <n v="0"/>
    <n v="0"/>
    <n v="0"/>
    <n v="0"/>
    <n v="0"/>
    <n v="0"/>
    <n v="0"/>
  </r>
  <r>
    <x v="5"/>
    <x v="22"/>
    <x v="0"/>
    <x v="4"/>
    <n v="0"/>
    <n v="200"/>
    <n v="0"/>
    <n v="0"/>
    <n v="0"/>
    <n v="0"/>
    <n v="0"/>
    <n v="0"/>
    <n v="0"/>
  </r>
  <r>
    <x v="5"/>
    <x v="22"/>
    <x v="0"/>
    <x v="5"/>
    <n v="0"/>
    <n v="200"/>
    <n v="0"/>
    <n v="0"/>
    <n v="0"/>
    <n v="0"/>
    <n v="0"/>
    <n v="0"/>
    <n v="0"/>
  </r>
  <r>
    <x v="5"/>
    <x v="22"/>
    <x v="0"/>
    <x v="6"/>
    <n v="0"/>
    <n v="200"/>
    <n v="0"/>
    <n v="0"/>
    <n v="0"/>
    <n v="0"/>
    <n v="0"/>
    <n v="0"/>
    <n v="0"/>
  </r>
  <r>
    <x v="5"/>
    <x v="22"/>
    <x v="0"/>
    <x v="7"/>
    <n v="0"/>
    <n v="200"/>
    <n v="0"/>
    <n v="0"/>
    <n v="0"/>
    <n v="0"/>
    <n v="0"/>
    <n v="0"/>
    <n v="0"/>
  </r>
  <r>
    <x v="5"/>
    <x v="22"/>
    <x v="0"/>
    <x v="8"/>
    <n v="0"/>
    <n v="200"/>
    <n v="0"/>
    <n v="0"/>
    <n v="0"/>
    <n v="0"/>
    <n v="0"/>
    <n v="0"/>
    <n v="0"/>
  </r>
  <r>
    <x v="5"/>
    <x v="22"/>
    <x v="0"/>
    <x v="9"/>
    <n v="0"/>
    <n v="200"/>
    <n v="0"/>
    <n v="0"/>
    <n v="0"/>
    <n v="0"/>
    <n v="0"/>
    <n v="0"/>
    <n v="0"/>
  </r>
  <r>
    <x v="5"/>
    <x v="22"/>
    <x v="0"/>
    <x v="10"/>
    <n v="128.04"/>
    <n v="200"/>
    <n v="0"/>
    <n v="0.62256"/>
    <n v="0.36060999999999999"/>
    <n v="8.5599999999999999E-3"/>
    <n v="0.18226000000000001"/>
    <n v="4.3535599999999999"/>
    <n v="0"/>
  </r>
  <r>
    <x v="5"/>
    <x v="22"/>
    <x v="1"/>
    <x v="0"/>
    <n v="0"/>
    <n v="200"/>
    <n v="0"/>
    <n v="0"/>
    <n v="0"/>
    <n v="0"/>
    <n v="0"/>
    <n v="0"/>
    <n v="0"/>
  </r>
  <r>
    <x v="5"/>
    <x v="22"/>
    <x v="1"/>
    <x v="1"/>
    <n v="0"/>
    <n v="200"/>
    <n v="0"/>
    <n v="0"/>
    <n v="0"/>
    <n v="0"/>
    <n v="0"/>
    <n v="0"/>
    <n v="0"/>
  </r>
  <r>
    <x v="5"/>
    <x v="22"/>
    <x v="1"/>
    <x v="2"/>
    <n v="0"/>
    <n v="200"/>
    <n v="0"/>
    <n v="0"/>
    <n v="0"/>
    <n v="0"/>
    <n v="0"/>
    <n v="0"/>
    <n v="0"/>
  </r>
  <r>
    <x v="5"/>
    <x v="22"/>
    <x v="1"/>
    <x v="3"/>
    <n v="0"/>
    <n v="200"/>
    <n v="0"/>
    <n v="0"/>
    <n v="0"/>
    <n v="0"/>
    <n v="0"/>
    <n v="0"/>
    <n v="0"/>
  </r>
  <r>
    <x v="5"/>
    <x v="22"/>
    <x v="1"/>
    <x v="4"/>
    <n v="0"/>
    <n v="200"/>
    <n v="0"/>
    <n v="0"/>
    <n v="0"/>
    <n v="0"/>
    <n v="0"/>
    <n v="0"/>
    <n v="0"/>
  </r>
  <r>
    <x v="5"/>
    <x v="22"/>
    <x v="1"/>
    <x v="5"/>
    <n v="0"/>
    <n v="200"/>
    <n v="0"/>
    <n v="0"/>
    <n v="0"/>
    <n v="0"/>
    <n v="0"/>
    <n v="0"/>
    <n v="0"/>
  </r>
  <r>
    <x v="5"/>
    <x v="22"/>
    <x v="1"/>
    <x v="6"/>
    <n v="0"/>
    <n v="200"/>
    <n v="0"/>
    <n v="0"/>
    <n v="0"/>
    <n v="0"/>
    <n v="0"/>
    <n v="0"/>
    <n v="0"/>
  </r>
  <r>
    <x v="5"/>
    <x v="22"/>
    <x v="1"/>
    <x v="7"/>
    <n v="0"/>
    <n v="200"/>
    <n v="0"/>
    <n v="0"/>
    <n v="0"/>
    <n v="0"/>
    <n v="0"/>
    <n v="0"/>
    <n v="0"/>
  </r>
  <r>
    <x v="5"/>
    <x v="22"/>
    <x v="1"/>
    <x v="8"/>
    <n v="0"/>
    <n v="200"/>
    <n v="0"/>
    <n v="0"/>
    <n v="0"/>
    <n v="0"/>
    <n v="0"/>
    <n v="0"/>
    <n v="0"/>
  </r>
  <r>
    <x v="5"/>
    <x v="22"/>
    <x v="1"/>
    <x v="9"/>
    <n v="0"/>
    <n v="200"/>
    <n v="0"/>
    <n v="0"/>
    <n v="0"/>
    <n v="0"/>
    <n v="0"/>
    <n v="0"/>
    <n v="0"/>
  </r>
  <r>
    <x v="5"/>
    <x v="22"/>
    <x v="1"/>
    <x v="10"/>
    <n v="692.79"/>
    <n v="200"/>
    <n v="0"/>
    <n v="3.3684099999999999"/>
    <n v="1.3568199999999999"/>
    <n v="0.17935000000000001"/>
    <n v="1.4500599999999999"/>
    <n v="23.555330000000001"/>
    <n v="0"/>
  </r>
  <r>
    <x v="5"/>
    <x v="22"/>
    <x v="2"/>
    <x v="0"/>
    <n v="0"/>
    <n v="200"/>
    <n v="0"/>
    <n v="0"/>
    <n v="0"/>
    <n v="0"/>
    <n v="0"/>
    <n v="0"/>
    <n v="0"/>
  </r>
  <r>
    <x v="5"/>
    <x v="22"/>
    <x v="2"/>
    <x v="1"/>
    <n v="0"/>
    <n v="200"/>
    <n v="0"/>
    <n v="0"/>
    <n v="0"/>
    <n v="0"/>
    <n v="0"/>
    <n v="0"/>
    <n v="0"/>
  </r>
  <r>
    <x v="5"/>
    <x v="22"/>
    <x v="2"/>
    <x v="2"/>
    <n v="0"/>
    <n v="200"/>
    <n v="0"/>
    <n v="0"/>
    <n v="0"/>
    <n v="0"/>
    <n v="0"/>
    <n v="0"/>
    <n v="0"/>
  </r>
  <r>
    <x v="5"/>
    <x v="22"/>
    <x v="2"/>
    <x v="3"/>
    <n v="0"/>
    <n v="200"/>
    <n v="0"/>
    <n v="0"/>
    <n v="0"/>
    <n v="0"/>
    <n v="0"/>
    <n v="0"/>
    <n v="0"/>
  </r>
  <r>
    <x v="5"/>
    <x v="22"/>
    <x v="2"/>
    <x v="4"/>
    <n v="0"/>
    <n v="200"/>
    <n v="0"/>
    <n v="0"/>
    <n v="0"/>
    <n v="0"/>
    <n v="0"/>
    <n v="0"/>
    <n v="0"/>
  </r>
  <r>
    <x v="5"/>
    <x v="22"/>
    <x v="2"/>
    <x v="5"/>
    <n v="0"/>
    <n v="200"/>
    <n v="0"/>
    <n v="0"/>
    <n v="0"/>
    <n v="0"/>
    <n v="0"/>
    <n v="0"/>
    <n v="0"/>
  </r>
  <r>
    <x v="5"/>
    <x v="22"/>
    <x v="2"/>
    <x v="6"/>
    <n v="0"/>
    <n v="200"/>
    <n v="0"/>
    <n v="0"/>
    <n v="0"/>
    <n v="0"/>
    <n v="0"/>
    <n v="0"/>
    <n v="0"/>
  </r>
  <r>
    <x v="5"/>
    <x v="22"/>
    <x v="2"/>
    <x v="7"/>
    <n v="0"/>
    <n v="200"/>
    <n v="0"/>
    <n v="0"/>
    <n v="0"/>
    <n v="0"/>
    <n v="0"/>
    <n v="0"/>
    <n v="0"/>
  </r>
  <r>
    <x v="5"/>
    <x v="22"/>
    <x v="2"/>
    <x v="8"/>
    <n v="0"/>
    <n v="200"/>
    <n v="0"/>
    <n v="0"/>
    <n v="0"/>
    <n v="0"/>
    <n v="0"/>
    <n v="0"/>
    <n v="0"/>
  </r>
  <r>
    <x v="5"/>
    <x v="22"/>
    <x v="2"/>
    <x v="9"/>
    <n v="0"/>
    <n v="200"/>
    <n v="0"/>
    <n v="0"/>
    <n v="0"/>
    <n v="0"/>
    <n v="0"/>
    <n v="0"/>
    <n v="0"/>
  </r>
  <r>
    <x v="5"/>
    <x v="22"/>
    <x v="2"/>
    <x v="10"/>
    <n v="333.92"/>
    <n v="200"/>
    <n v="0"/>
    <n v="1.62354"/>
    <n v="0.78347"/>
    <n v="7.5889999999999999E-2"/>
    <n v="0.64266999999999996"/>
    <n v="11.353429999999999"/>
    <n v="0"/>
  </r>
  <r>
    <x v="5"/>
    <x v="22"/>
    <x v="3"/>
    <x v="0"/>
    <n v="0"/>
    <n v="200"/>
    <n v="0"/>
    <n v="0"/>
    <n v="0"/>
    <n v="0"/>
    <n v="0"/>
    <n v="0"/>
    <n v="0"/>
  </r>
  <r>
    <x v="5"/>
    <x v="22"/>
    <x v="3"/>
    <x v="1"/>
    <n v="8.94"/>
    <n v="200"/>
    <n v="0"/>
    <n v="4.3490000000000001E-2"/>
    <n v="1.3899999999999999E-2"/>
    <n v="3.0100000000000001E-3"/>
    <n v="2.741E-2"/>
    <n v="0.30412"/>
    <n v="0"/>
  </r>
  <r>
    <x v="5"/>
    <x v="22"/>
    <x v="3"/>
    <x v="2"/>
    <n v="0"/>
    <n v="200"/>
    <n v="0"/>
    <n v="0"/>
    <n v="0"/>
    <n v="0"/>
    <n v="0"/>
    <n v="0"/>
    <n v="0"/>
  </r>
  <r>
    <x v="5"/>
    <x v="22"/>
    <x v="3"/>
    <x v="3"/>
    <n v="0"/>
    <n v="200"/>
    <n v="0"/>
    <n v="0"/>
    <n v="0"/>
    <n v="0"/>
    <n v="0"/>
    <n v="0"/>
    <n v="0"/>
  </r>
  <r>
    <x v="5"/>
    <x v="22"/>
    <x v="3"/>
    <x v="4"/>
    <n v="0"/>
    <n v="200"/>
    <n v="0"/>
    <n v="0"/>
    <n v="0"/>
    <n v="0"/>
    <n v="0"/>
    <n v="0"/>
    <n v="0"/>
  </r>
  <r>
    <x v="5"/>
    <x v="22"/>
    <x v="3"/>
    <x v="5"/>
    <n v="0"/>
    <n v="200"/>
    <n v="0"/>
    <n v="0"/>
    <n v="0"/>
    <n v="0"/>
    <n v="0"/>
    <n v="0"/>
    <n v="0"/>
  </r>
  <r>
    <x v="5"/>
    <x v="22"/>
    <x v="3"/>
    <x v="6"/>
    <n v="0"/>
    <n v="200"/>
    <n v="0"/>
    <n v="0"/>
    <n v="0"/>
    <n v="0"/>
    <n v="0"/>
    <n v="0"/>
    <n v="0"/>
  </r>
  <r>
    <x v="5"/>
    <x v="22"/>
    <x v="3"/>
    <x v="7"/>
    <n v="0"/>
    <n v="200"/>
    <n v="0"/>
    <n v="0"/>
    <n v="0"/>
    <n v="0"/>
    <n v="0"/>
    <n v="0"/>
    <n v="0"/>
  </r>
  <r>
    <x v="5"/>
    <x v="22"/>
    <x v="3"/>
    <x v="8"/>
    <n v="0"/>
    <n v="200"/>
    <n v="0"/>
    <n v="0"/>
    <n v="0"/>
    <n v="0"/>
    <n v="0"/>
    <n v="0"/>
    <n v="0"/>
  </r>
  <r>
    <x v="5"/>
    <x v="22"/>
    <x v="3"/>
    <x v="9"/>
    <n v="0"/>
    <n v="200"/>
    <n v="0"/>
    <n v="0"/>
    <n v="0"/>
    <n v="0"/>
    <n v="0"/>
    <n v="0"/>
    <n v="0"/>
  </r>
  <r>
    <x v="5"/>
    <x v="22"/>
    <x v="3"/>
    <x v="10"/>
    <n v="51.95"/>
    <n v="200"/>
    <n v="0"/>
    <n v="0.25256000000000001"/>
    <n v="0.19244"/>
    <n v="8.2299999999999995E-3"/>
    <n v="2.767E-2"/>
    <n v="1.76617"/>
    <n v="0"/>
  </r>
  <r>
    <x v="5"/>
    <x v="22"/>
    <x v="4"/>
    <x v="0"/>
    <n v="185.95"/>
    <n v="200"/>
    <n v="0"/>
    <n v="0.90408999999999995"/>
    <n v="0.43925999999999998"/>
    <n v="3.9309999999999998E-2"/>
    <n v="0.37784000000000001"/>
    <n v="6.3223399999999996"/>
    <n v="0"/>
  </r>
  <r>
    <x v="5"/>
    <x v="22"/>
    <x v="4"/>
    <x v="1"/>
    <n v="4.99"/>
    <n v="200"/>
    <n v="0"/>
    <n v="2.4279999999999999E-2"/>
    <n v="7.3699999999999998E-3"/>
    <n v="2.7499999999999998E-3"/>
    <n v="2.8900000000000002E-3"/>
    <n v="0.16980999999999999"/>
    <n v="0"/>
  </r>
  <r>
    <x v="5"/>
    <x v="22"/>
    <x v="4"/>
    <x v="2"/>
    <n v="0"/>
    <n v="200"/>
    <n v="0"/>
    <n v="0"/>
    <n v="0"/>
    <n v="0"/>
    <n v="0"/>
    <n v="0"/>
    <n v="0"/>
  </r>
  <r>
    <x v="5"/>
    <x v="22"/>
    <x v="4"/>
    <x v="3"/>
    <n v="0"/>
    <n v="200"/>
    <n v="0"/>
    <n v="0"/>
    <n v="0"/>
    <n v="0"/>
    <n v="0"/>
    <n v="0"/>
    <n v="0"/>
  </r>
  <r>
    <x v="5"/>
    <x v="22"/>
    <x v="4"/>
    <x v="4"/>
    <n v="0"/>
    <n v="200"/>
    <n v="0"/>
    <n v="0"/>
    <n v="0"/>
    <n v="0"/>
    <n v="0"/>
    <n v="0"/>
    <n v="0"/>
  </r>
  <r>
    <x v="5"/>
    <x v="22"/>
    <x v="4"/>
    <x v="5"/>
    <n v="0"/>
    <n v="200"/>
    <n v="0"/>
    <n v="0"/>
    <n v="0"/>
    <n v="0"/>
    <n v="0"/>
    <n v="0"/>
    <n v="0"/>
  </r>
  <r>
    <x v="5"/>
    <x v="22"/>
    <x v="4"/>
    <x v="6"/>
    <n v="41.71"/>
    <n v="200"/>
    <n v="0"/>
    <n v="0.20277999999999999"/>
    <n v="1.7000000000000001E-4"/>
    <n v="3.5599999999999998E-3"/>
    <n v="5.4859999999999999E-2"/>
    <n v="1.4180200000000001"/>
    <n v="0"/>
  </r>
  <r>
    <x v="5"/>
    <x v="22"/>
    <x v="4"/>
    <x v="7"/>
    <n v="0"/>
    <n v="200"/>
    <n v="0"/>
    <n v="0"/>
    <n v="0"/>
    <n v="0"/>
    <n v="0"/>
    <n v="0"/>
    <n v="0"/>
  </r>
  <r>
    <x v="5"/>
    <x v="22"/>
    <x v="4"/>
    <x v="8"/>
    <n v="0"/>
    <n v="200"/>
    <n v="0"/>
    <n v="0"/>
    <n v="0"/>
    <n v="0"/>
    <n v="0"/>
    <n v="0"/>
    <n v="0"/>
  </r>
  <r>
    <x v="5"/>
    <x v="22"/>
    <x v="4"/>
    <x v="9"/>
    <n v="0"/>
    <n v="200"/>
    <n v="0"/>
    <n v="0"/>
    <n v="0"/>
    <n v="0"/>
    <n v="0"/>
    <n v="0"/>
    <n v="0"/>
  </r>
  <r>
    <x v="5"/>
    <x v="22"/>
    <x v="4"/>
    <x v="10"/>
    <n v="155.63999999999999"/>
    <n v="200"/>
    <n v="0"/>
    <n v="0.75673999999999997"/>
    <n v="0.26956999999999998"/>
    <n v="1.917E-2"/>
    <n v="0.15989"/>
    <n v="5.2918799999999999"/>
    <n v="0"/>
  </r>
  <r>
    <x v="5"/>
    <x v="22"/>
    <x v="5"/>
    <x v="0"/>
    <n v="0"/>
    <n v="200"/>
    <n v="0"/>
    <n v="0"/>
    <n v="0"/>
    <n v="0"/>
    <n v="0"/>
    <n v="0"/>
    <n v="0"/>
  </r>
  <r>
    <x v="5"/>
    <x v="22"/>
    <x v="5"/>
    <x v="1"/>
    <n v="0"/>
    <n v="200"/>
    <n v="0"/>
    <n v="0"/>
    <n v="0"/>
    <n v="0"/>
    <n v="0"/>
    <n v="0"/>
    <n v="0"/>
  </r>
  <r>
    <x v="5"/>
    <x v="22"/>
    <x v="5"/>
    <x v="2"/>
    <n v="0"/>
    <n v="200"/>
    <n v="0"/>
    <n v="0"/>
    <n v="0"/>
    <n v="0"/>
    <n v="0"/>
    <n v="0"/>
    <n v="0"/>
  </r>
  <r>
    <x v="5"/>
    <x v="22"/>
    <x v="5"/>
    <x v="3"/>
    <n v="0"/>
    <n v="200"/>
    <n v="0"/>
    <n v="0"/>
    <n v="0"/>
    <n v="0"/>
    <n v="0"/>
    <n v="0"/>
    <n v="0"/>
  </r>
  <r>
    <x v="5"/>
    <x v="22"/>
    <x v="5"/>
    <x v="4"/>
    <n v="0"/>
    <n v="200"/>
    <n v="0"/>
    <n v="0"/>
    <n v="0"/>
    <n v="0"/>
    <n v="0"/>
    <n v="0"/>
    <n v="0"/>
  </r>
  <r>
    <x v="5"/>
    <x v="22"/>
    <x v="5"/>
    <x v="5"/>
    <n v="0"/>
    <n v="200"/>
    <n v="0"/>
    <n v="0"/>
    <n v="0"/>
    <n v="0"/>
    <n v="0"/>
    <n v="0"/>
    <n v="0"/>
  </r>
  <r>
    <x v="5"/>
    <x v="22"/>
    <x v="5"/>
    <x v="6"/>
    <n v="0"/>
    <n v="200"/>
    <n v="0"/>
    <n v="0"/>
    <n v="0"/>
    <n v="0"/>
    <n v="0"/>
    <n v="0"/>
    <n v="0"/>
  </r>
  <r>
    <x v="5"/>
    <x v="22"/>
    <x v="5"/>
    <x v="7"/>
    <n v="0"/>
    <n v="200"/>
    <n v="0"/>
    <n v="0"/>
    <n v="0"/>
    <n v="0"/>
    <n v="0"/>
    <n v="0"/>
    <n v="0"/>
  </r>
  <r>
    <x v="5"/>
    <x v="22"/>
    <x v="5"/>
    <x v="8"/>
    <n v="0"/>
    <n v="200"/>
    <n v="0"/>
    <n v="0"/>
    <n v="0"/>
    <n v="0"/>
    <n v="0"/>
    <n v="0"/>
    <n v="0"/>
  </r>
  <r>
    <x v="5"/>
    <x v="22"/>
    <x v="5"/>
    <x v="9"/>
    <n v="0"/>
    <n v="200"/>
    <n v="0"/>
    <n v="0"/>
    <n v="0"/>
    <n v="0"/>
    <n v="0"/>
    <n v="0"/>
    <n v="0"/>
  </r>
  <r>
    <x v="5"/>
    <x v="22"/>
    <x v="5"/>
    <x v="10"/>
    <n v="0"/>
    <n v="200"/>
    <n v="0"/>
    <n v="0"/>
    <n v="0"/>
    <n v="0"/>
    <n v="0"/>
    <n v="0"/>
    <n v="0"/>
  </r>
  <r>
    <x v="5"/>
    <x v="22"/>
    <x v="6"/>
    <x v="0"/>
    <n v="0"/>
    <n v="200"/>
    <n v="0"/>
    <n v="0"/>
    <n v="0"/>
    <n v="0"/>
    <n v="0"/>
    <n v="0"/>
    <n v="0"/>
  </r>
  <r>
    <x v="5"/>
    <x v="22"/>
    <x v="6"/>
    <x v="1"/>
    <n v="0"/>
    <n v="200"/>
    <n v="0"/>
    <n v="0"/>
    <n v="0"/>
    <n v="0"/>
    <n v="0"/>
    <n v="0"/>
    <n v="0"/>
  </r>
  <r>
    <x v="5"/>
    <x v="22"/>
    <x v="6"/>
    <x v="2"/>
    <n v="0"/>
    <n v="200"/>
    <n v="0"/>
    <n v="0"/>
    <n v="0"/>
    <n v="0"/>
    <n v="0"/>
    <n v="0"/>
    <n v="0"/>
  </r>
  <r>
    <x v="5"/>
    <x v="22"/>
    <x v="6"/>
    <x v="3"/>
    <n v="0"/>
    <n v="200"/>
    <n v="0"/>
    <n v="0"/>
    <n v="0"/>
    <n v="0"/>
    <n v="0"/>
    <n v="0"/>
    <n v="0"/>
  </r>
  <r>
    <x v="5"/>
    <x v="22"/>
    <x v="6"/>
    <x v="4"/>
    <n v="0"/>
    <n v="200"/>
    <n v="0"/>
    <n v="0"/>
    <n v="0"/>
    <n v="0"/>
    <n v="0"/>
    <n v="0"/>
    <n v="0"/>
  </r>
  <r>
    <x v="5"/>
    <x v="22"/>
    <x v="6"/>
    <x v="5"/>
    <n v="0"/>
    <n v="200"/>
    <n v="0"/>
    <n v="0"/>
    <n v="0"/>
    <n v="0"/>
    <n v="0"/>
    <n v="0"/>
    <n v="0"/>
  </r>
  <r>
    <x v="5"/>
    <x v="22"/>
    <x v="6"/>
    <x v="6"/>
    <n v="0"/>
    <n v="200"/>
    <n v="0"/>
    <n v="0"/>
    <n v="0"/>
    <n v="0"/>
    <n v="0"/>
    <n v="0"/>
    <n v="0"/>
  </r>
  <r>
    <x v="5"/>
    <x v="22"/>
    <x v="6"/>
    <x v="7"/>
    <n v="0"/>
    <n v="200"/>
    <n v="0"/>
    <n v="0"/>
    <n v="0"/>
    <n v="0"/>
    <n v="0"/>
    <n v="0"/>
    <n v="0"/>
  </r>
  <r>
    <x v="5"/>
    <x v="22"/>
    <x v="6"/>
    <x v="8"/>
    <n v="0"/>
    <n v="200"/>
    <n v="0"/>
    <n v="0"/>
    <n v="0"/>
    <n v="0"/>
    <n v="0"/>
    <n v="0"/>
    <n v="0"/>
  </r>
  <r>
    <x v="5"/>
    <x v="22"/>
    <x v="6"/>
    <x v="9"/>
    <n v="0"/>
    <n v="200"/>
    <n v="0"/>
    <n v="0"/>
    <n v="0"/>
    <n v="0"/>
    <n v="0"/>
    <n v="0"/>
    <n v="0"/>
  </r>
  <r>
    <x v="5"/>
    <x v="22"/>
    <x v="6"/>
    <x v="10"/>
    <n v="26.36"/>
    <n v="200"/>
    <n v="0"/>
    <n v="0.12819"/>
    <n v="6.5350000000000005E-2"/>
    <n v="1.4E-3"/>
    <n v="8.2699999999999996E-3"/>
    <n v="0.89642999999999995"/>
    <n v="0"/>
  </r>
  <r>
    <x v="5"/>
    <x v="22"/>
    <x v="7"/>
    <x v="0"/>
    <n v="0"/>
    <n v="200"/>
    <n v="0"/>
    <n v="0"/>
    <n v="0"/>
    <n v="0"/>
    <n v="0"/>
    <n v="0"/>
    <n v="0"/>
  </r>
  <r>
    <x v="5"/>
    <x v="22"/>
    <x v="7"/>
    <x v="1"/>
    <n v="0"/>
    <n v="200"/>
    <n v="0"/>
    <n v="0"/>
    <n v="0"/>
    <n v="0"/>
    <n v="0"/>
    <n v="0"/>
    <n v="0"/>
  </r>
  <r>
    <x v="5"/>
    <x v="22"/>
    <x v="7"/>
    <x v="2"/>
    <n v="0"/>
    <n v="200"/>
    <n v="0"/>
    <n v="0"/>
    <n v="0"/>
    <n v="0"/>
    <n v="0"/>
    <n v="0"/>
    <n v="0"/>
  </r>
  <r>
    <x v="5"/>
    <x v="22"/>
    <x v="7"/>
    <x v="3"/>
    <n v="0"/>
    <n v="200"/>
    <n v="0"/>
    <n v="0"/>
    <n v="0"/>
    <n v="0"/>
    <n v="0"/>
    <n v="0"/>
    <n v="0"/>
  </r>
  <r>
    <x v="5"/>
    <x v="22"/>
    <x v="7"/>
    <x v="4"/>
    <n v="0"/>
    <n v="200"/>
    <n v="0"/>
    <n v="0"/>
    <n v="0"/>
    <n v="0"/>
    <n v="0"/>
    <n v="0"/>
    <n v="0"/>
  </r>
  <r>
    <x v="5"/>
    <x v="22"/>
    <x v="7"/>
    <x v="5"/>
    <n v="0"/>
    <n v="200"/>
    <n v="0"/>
    <n v="0"/>
    <n v="0"/>
    <n v="0"/>
    <n v="0"/>
    <n v="0"/>
    <n v="0"/>
  </r>
  <r>
    <x v="5"/>
    <x v="22"/>
    <x v="7"/>
    <x v="6"/>
    <n v="10.24"/>
    <n v="200"/>
    <n v="0"/>
    <n v="4.9770000000000002E-2"/>
    <n v="0"/>
    <n v="8.7200000000000003E-3"/>
    <n v="6.8669999999999995E-2"/>
    <n v="0.34804000000000002"/>
    <n v="0"/>
  </r>
  <r>
    <x v="5"/>
    <x v="22"/>
    <x v="7"/>
    <x v="7"/>
    <n v="0"/>
    <n v="200"/>
    <n v="0"/>
    <n v="0"/>
    <n v="0"/>
    <n v="0"/>
    <n v="0"/>
    <n v="0"/>
    <n v="0"/>
  </r>
  <r>
    <x v="5"/>
    <x v="22"/>
    <x v="7"/>
    <x v="8"/>
    <n v="0"/>
    <n v="200"/>
    <n v="0"/>
    <n v="0"/>
    <n v="0"/>
    <n v="0"/>
    <n v="0"/>
    <n v="0"/>
    <n v="0"/>
  </r>
  <r>
    <x v="5"/>
    <x v="22"/>
    <x v="7"/>
    <x v="9"/>
    <n v="0"/>
    <n v="200"/>
    <n v="0"/>
    <n v="0"/>
    <n v="0"/>
    <n v="0"/>
    <n v="0"/>
    <n v="0"/>
    <n v="0"/>
  </r>
  <r>
    <x v="5"/>
    <x v="22"/>
    <x v="7"/>
    <x v="10"/>
    <n v="6.04"/>
    <n v="200"/>
    <n v="0"/>
    <n v="2.9350000000000001E-2"/>
    <n v="2.1839999999999998E-2"/>
    <n v="9.0000000000000006E-5"/>
    <n v="1.1509999999999999E-2"/>
    <n v="0.20526"/>
    <n v="0"/>
  </r>
  <r>
    <x v="5"/>
    <x v="22"/>
    <x v="8"/>
    <x v="0"/>
    <n v="0"/>
    <n v="200"/>
    <n v="0"/>
    <n v="0"/>
    <n v="0"/>
    <n v="0"/>
    <n v="0"/>
    <n v="0"/>
    <n v="0"/>
  </r>
  <r>
    <x v="5"/>
    <x v="22"/>
    <x v="8"/>
    <x v="1"/>
    <n v="14.51"/>
    <n v="200"/>
    <n v="0"/>
    <n v="7.0540000000000005E-2"/>
    <n v="5.2510000000000001E-2"/>
    <n v="2.5799999999999998E-3"/>
    <n v="9.1599999999999997E-3"/>
    <n v="0.49329000000000001"/>
    <n v="0"/>
  </r>
  <r>
    <x v="5"/>
    <x v="22"/>
    <x v="8"/>
    <x v="2"/>
    <n v="0"/>
    <n v="200"/>
    <n v="0"/>
    <n v="0"/>
    <n v="0"/>
    <n v="0"/>
    <n v="0"/>
    <n v="0"/>
    <n v="0"/>
  </r>
  <r>
    <x v="5"/>
    <x v="22"/>
    <x v="8"/>
    <x v="3"/>
    <n v="0"/>
    <n v="200"/>
    <n v="0"/>
    <n v="0"/>
    <n v="0"/>
    <n v="0"/>
    <n v="0"/>
    <n v="0"/>
    <n v="0"/>
  </r>
  <r>
    <x v="5"/>
    <x v="22"/>
    <x v="8"/>
    <x v="4"/>
    <n v="0"/>
    <n v="200"/>
    <n v="0"/>
    <n v="0"/>
    <n v="0"/>
    <n v="0"/>
    <n v="0"/>
    <n v="0"/>
    <n v="0"/>
  </r>
  <r>
    <x v="5"/>
    <x v="22"/>
    <x v="8"/>
    <x v="5"/>
    <n v="0"/>
    <n v="200"/>
    <n v="0"/>
    <n v="0"/>
    <n v="0"/>
    <n v="0"/>
    <n v="0"/>
    <n v="0"/>
    <n v="0"/>
  </r>
  <r>
    <x v="5"/>
    <x v="22"/>
    <x v="8"/>
    <x v="6"/>
    <n v="35.18"/>
    <n v="200"/>
    <n v="0"/>
    <n v="0.17105000000000001"/>
    <n v="0"/>
    <n v="5.323E-2"/>
    <n v="0.13413"/>
    <n v="1.19615"/>
    <n v="0"/>
  </r>
  <r>
    <x v="5"/>
    <x v="22"/>
    <x v="8"/>
    <x v="7"/>
    <n v="0"/>
    <n v="200"/>
    <n v="0"/>
    <n v="0"/>
    <n v="0"/>
    <n v="0"/>
    <n v="0"/>
    <n v="0"/>
    <n v="0"/>
  </r>
  <r>
    <x v="5"/>
    <x v="22"/>
    <x v="8"/>
    <x v="8"/>
    <n v="0"/>
    <n v="200"/>
    <n v="0"/>
    <n v="0"/>
    <n v="0"/>
    <n v="0"/>
    <n v="0"/>
    <n v="0"/>
    <n v="0"/>
  </r>
  <r>
    <x v="5"/>
    <x v="22"/>
    <x v="8"/>
    <x v="9"/>
    <n v="0"/>
    <n v="200"/>
    <n v="0"/>
    <n v="0"/>
    <n v="0"/>
    <n v="0"/>
    <n v="0"/>
    <n v="0"/>
    <n v="0"/>
  </r>
  <r>
    <x v="5"/>
    <x v="22"/>
    <x v="8"/>
    <x v="10"/>
    <n v="927.1"/>
    <n v="200"/>
    <n v="0"/>
    <n v="4.5076599999999996"/>
    <n v="2.30464"/>
    <n v="0.11852"/>
    <n v="0.61121000000000003"/>
    <n v="31.522099999999998"/>
    <n v="0"/>
  </r>
  <r>
    <x v="5"/>
    <x v="23"/>
    <x v="0"/>
    <x v="0"/>
    <n v="0"/>
    <n v="200"/>
    <n v="0"/>
    <n v="0"/>
    <n v="0"/>
    <n v="0"/>
    <n v="0"/>
    <n v="0"/>
    <n v="0"/>
  </r>
  <r>
    <x v="5"/>
    <x v="23"/>
    <x v="0"/>
    <x v="1"/>
    <n v="24.86"/>
    <n v="200"/>
    <n v="0"/>
    <n v="0.12088"/>
    <n v="4.2959999999999998E-2"/>
    <n v="1.5219999999999999E-2"/>
    <n v="2.5139999999999999E-2"/>
    <n v="0.84531000000000001"/>
    <n v="0"/>
  </r>
  <r>
    <x v="5"/>
    <x v="23"/>
    <x v="0"/>
    <x v="2"/>
    <n v="0"/>
    <n v="200"/>
    <n v="0"/>
    <n v="0"/>
    <n v="0"/>
    <n v="0"/>
    <n v="0"/>
    <n v="0"/>
    <n v="0"/>
  </r>
  <r>
    <x v="5"/>
    <x v="23"/>
    <x v="0"/>
    <x v="3"/>
    <n v="0"/>
    <n v="200"/>
    <n v="0"/>
    <n v="0"/>
    <n v="0"/>
    <n v="0"/>
    <n v="0"/>
    <n v="0"/>
    <n v="0"/>
  </r>
  <r>
    <x v="5"/>
    <x v="23"/>
    <x v="0"/>
    <x v="4"/>
    <n v="0"/>
    <n v="200"/>
    <n v="0"/>
    <n v="0"/>
    <n v="0"/>
    <n v="0"/>
    <n v="0"/>
    <n v="0"/>
    <n v="0"/>
  </r>
  <r>
    <x v="5"/>
    <x v="23"/>
    <x v="0"/>
    <x v="5"/>
    <n v="0"/>
    <n v="200"/>
    <n v="0"/>
    <n v="0"/>
    <n v="0"/>
    <n v="0"/>
    <n v="0"/>
    <n v="0"/>
    <n v="0"/>
  </r>
  <r>
    <x v="5"/>
    <x v="23"/>
    <x v="0"/>
    <x v="6"/>
    <n v="0"/>
    <n v="200"/>
    <n v="0"/>
    <n v="0"/>
    <n v="0"/>
    <n v="0"/>
    <n v="0"/>
    <n v="0"/>
    <n v="0"/>
  </r>
  <r>
    <x v="5"/>
    <x v="23"/>
    <x v="0"/>
    <x v="7"/>
    <n v="0"/>
    <n v="200"/>
    <n v="0"/>
    <n v="0"/>
    <n v="0"/>
    <n v="0"/>
    <n v="0"/>
    <n v="0"/>
    <n v="0"/>
  </r>
  <r>
    <x v="5"/>
    <x v="23"/>
    <x v="0"/>
    <x v="8"/>
    <n v="0"/>
    <n v="200"/>
    <n v="0"/>
    <n v="0"/>
    <n v="0"/>
    <n v="0"/>
    <n v="0"/>
    <n v="0"/>
    <n v="0"/>
  </r>
  <r>
    <x v="5"/>
    <x v="23"/>
    <x v="0"/>
    <x v="9"/>
    <n v="0"/>
    <n v="200"/>
    <n v="0"/>
    <n v="0"/>
    <n v="0"/>
    <n v="0"/>
    <n v="0"/>
    <n v="0"/>
    <n v="0"/>
  </r>
  <r>
    <x v="5"/>
    <x v="23"/>
    <x v="0"/>
    <x v="10"/>
    <n v="128.04"/>
    <n v="200"/>
    <n v="0"/>
    <n v="0.62256"/>
    <n v="0.36060999999999999"/>
    <n v="8.5599999999999999E-3"/>
    <n v="0.18226000000000001"/>
    <n v="4.3535599999999999"/>
    <n v="0"/>
  </r>
  <r>
    <x v="5"/>
    <x v="23"/>
    <x v="1"/>
    <x v="0"/>
    <n v="0"/>
    <n v="200"/>
    <n v="0"/>
    <n v="0"/>
    <n v="0"/>
    <n v="0"/>
    <n v="0"/>
    <n v="0"/>
    <n v="0"/>
  </r>
  <r>
    <x v="5"/>
    <x v="23"/>
    <x v="1"/>
    <x v="1"/>
    <n v="0"/>
    <n v="200"/>
    <n v="0"/>
    <n v="0"/>
    <n v="0"/>
    <n v="0"/>
    <n v="0"/>
    <n v="0"/>
    <n v="0"/>
  </r>
  <r>
    <x v="5"/>
    <x v="23"/>
    <x v="1"/>
    <x v="2"/>
    <n v="0"/>
    <n v="200"/>
    <n v="0"/>
    <n v="0"/>
    <n v="0"/>
    <n v="0"/>
    <n v="0"/>
    <n v="0"/>
    <n v="0"/>
  </r>
  <r>
    <x v="5"/>
    <x v="23"/>
    <x v="1"/>
    <x v="3"/>
    <n v="0"/>
    <n v="200"/>
    <n v="0"/>
    <n v="0"/>
    <n v="0"/>
    <n v="0"/>
    <n v="0"/>
    <n v="0"/>
    <n v="0"/>
  </r>
  <r>
    <x v="5"/>
    <x v="23"/>
    <x v="1"/>
    <x v="4"/>
    <n v="0"/>
    <n v="200"/>
    <n v="0"/>
    <n v="0"/>
    <n v="0"/>
    <n v="0"/>
    <n v="0"/>
    <n v="0"/>
    <n v="0"/>
  </r>
  <r>
    <x v="5"/>
    <x v="23"/>
    <x v="1"/>
    <x v="5"/>
    <n v="0"/>
    <n v="200"/>
    <n v="0"/>
    <n v="0"/>
    <n v="0"/>
    <n v="0"/>
    <n v="0"/>
    <n v="0"/>
    <n v="0"/>
  </r>
  <r>
    <x v="5"/>
    <x v="23"/>
    <x v="1"/>
    <x v="6"/>
    <n v="0"/>
    <n v="200"/>
    <n v="0"/>
    <n v="0"/>
    <n v="0"/>
    <n v="0"/>
    <n v="0"/>
    <n v="0"/>
    <n v="0"/>
  </r>
  <r>
    <x v="5"/>
    <x v="23"/>
    <x v="1"/>
    <x v="7"/>
    <n v="0"/>
    <n v="200"/>
    <n v="0"/>
    <n v="0"/>
    <n v="0"/>
    <n v="0"/>
    <n v="0"/>
    <n v="0"/>
    <n v="0"/>
  </r>
  <r>
    <x v="5"/>
    <x v="23"/>
    <x v="1"/>
    <x v="8"/>
    <n v="0"/>
    <n v="200"/>
    <n v="0"/>
    <n v="0"/>
    <n v="0"/>
    <n v="0"/>
    <n v="0"/>
    <n v="0"/>
    <n v="0"/>
  </r>
  <r>
    <x v="5"/>
    <x v="23"/>
    <x v="1"/>
    <x v="9"/>
    <n v="0"/>
    <n v="200"/>
    <n v="0"/>
    <n v="0"/>
    <n v="0"/>
    <n v="0"/>
    <n v="0"/>
    <n v="0"/>
    <n v="0"/>
  </r>
  <r>
    <x v="5"/>
    <x v="23"/>
    <x v="1"/>
    <x v="10"/>
    <n v="692.79"/>
    <n v="200"/>
    <n v="0"/>
    <n v="3.3684099999999999"/>
    <n v="1.3568199999999999"/>
    <n v="0.17935000000000001"/>
    <n v="1.4500599999999999"/>
    <n v="23.555330000000001"/>
    <n v="0"/>
  </r>
  <r>
    <x v="5"/>
    <x v="23"/>
    <x v="2"/>
    <x v="0"/>
    <n v="0"/>
    <n v="200"/>
    <n v="0"/>
    <n v="0"/>
    <n v="0"/>
    <n v="0"/>
    <n v="0"/>
    <n v="0"/>
    <n v="0"/>
  </r>
  <r>
    <x v="5"/>
    <x v="23"/>
    <x v="2"/>
    <x v="1"/>
    <n v="0"/>
    <n v="200"/>
    <n v="0"/>
    <n v="0"/>
    <n v="0"/>
    <n v="0"/>
    <n v="0"/>
    <n v="0"/>
    <n v="0"/>
  </r>
  <r>
    <x v="5"/>
    <x v="23"/>
    <x v="2"/>
    <x v="2"/>
    <n v="0"/>
    <n v="200"/>
    <n v="0"/>
    <n v="0"/>
    <n v="0"/>
    <n v="0"/>
    <n v="0"/>
    <n v="0"/>
    <n v="0"/>
  </r>
  <r>
    <x v="5"/>
    <x v="23"/>
    <x v="2"/>
    <x v="3"/>
    <n v="0"/>
    <n v="200"/>
    <n v="0"/>
    <n v="0"/>
    <n v="0"/>
    <n v="0"/>
    <n v="0"/>
    <n v="0"/>
    <n v="0"/>
  </r>
  <r>
    <x v="5"/>
    <x v="23"/>
    <x v="2"/>
    <x v="4"/>
    <n v="0"/>
    <n v="200"/>
    <n v="0"/>
    <n v="0"/>
    <n v="0"/>
    <n v="0"/>
    <n v="0"/>
    <n v="0"/>
    <n v="0"/>
  </r>
  <r>
    <x v="5"/>
    <x v="23"/>
    <x v="2"/>
    <x v="5"/>
    <n v="0"/>
    <n v="200"/>
    <n v="0"/>
    <n v="0"/>
    <n v="0"/>
    <n v="0"/>
    <n v="0"/>
    <n v="0"/>
    <n v="0"/>
  </r>
  <r>
    <x v="5"/>
    <x v="23"/>
    <x v="2"/>
    <x v="6"/>
    <n v="0"/>
    <n v="200"/>
    <n v="0"/>
    <n v="0"/>
    <n v="0"/>
    <n v="0"/>
    <n v="0"/>
    <n v="0"/>
    <n v="0"/>
  </r>
  <r>
    <x v="5"/>
    <x v="23"/>
    <x v="2"/>
    <x v="7"/>
    <n v="0"/>
    <n v="200"/>
    <n v="0"/>
    <n v="0"/>
    <n v="0"/>
    <n v="0"/>
    <n v="0"/>
    <n v="0"/>
    <n v="0"/>
  </r>
  <r>
    <x v="5"/>
    <x v="23"/>
    <x v="2"/>
    <x v="8"/>
    <n v="0"/>
    <n v="200"/>
    <n v="0"/>
    <n v="0"/>
    <n v="0"/>
    <n v="0"/>
    <n v="0"/>
    <n v="0"/>
    <n v="0"/>
  </r>
  <r>
    <x v="5"/>
    <x v="23"/>
    <x v="2"/>
    <x v="9"/>
    <n v="0"/>
    <n v="200"/>
    <n v="0"/>
    <n v="0"/>
    <n v="0"/>
    <n v="0"/>
    <n v="0"/>
    <n v="0"/>
    <n v="0"/>
  </r>
  <r>
    <x v="5"/>
    <x v="23"/>
    <x v="2"/>
    <x v="10"/>
    <n v="333.92"/>
    <n v="200"/>
    <n v="0"/>
    <n v="1.62354"/>
    <n v="0.78347"/>
    <n v="7.5889999999999999E-2"/>
    <n v="0.64266999999999996"/>
    <n v="11.353429999999999"/>
    <n v="0"/>
  </r>
  <r>
    <x v="5"/>
    <x v="23"/>
    <x v="3"/>
    <x v="0"/>
    <n v="0"/>
    <n v="200"/>
    <n v="0"/>
    <n v="0"/>
    <n v="0"/>
    <n v="0"/>
    <n v="0"/>
    <n v="0"/>
    <n v="0"/>
  </r>
  <r>
    <x v="5"/>
    <x v="23"/>
    <x v="3"/>
    <x v="1"/>
    <n v="8.94"/>
    <n v="200"/>
    <n v="0"/>
    <n v="4.3490000000000001E-2"/>
    <n v="1.3899999999999999E-2"/>
    <n v="3.0100000000000001E-3"/>
    <n v="2.741E-2"/>
    <n v="0.30412"/>
    <n v="0"/>
  </r>
  <r>
    <x v="5"/>
    <x v="23"/>
    <x v="3"/>
    <x v="2"/>
    <n v="0"/>
    <n v="200"/>
    <n v="0"/>
    <n v="0"/>
    <n v="0"/>
    <n v="0"/>
    <n v="0"/>
    <n v="0"/>
    <n v="0"/>
  </r>
  <r>
    <x v="5"/>
    <x v="23"/>
    <x v="3"/>
    <x v="3"/>
    <n v="0"/>
    <n v="200"/>
    <n v="0"/>
    <n v="0"/>
    <n v="0"/>
    <n v="0"/>
    <n v="0"/>
    <n v="0"/>
    <n v="0"/>
  </r>
  <r>
    <x v="5"/>
    <x v="23"/>
    <x v="3"/>
    <x v="4"/>
    <n v="0"/>
    <n v="200"/>
    <n v="0"/>
    <n v="0"/>
    <n v="0"/>
    <n v="0"/>
    <n v="0"/>
    <n v="0"/>
    <n v="0"/>
  </r>
  <r>
    <x v="5"/>
    <x v="23"/>
    <x v="3"/>
    <x v="5"/>
    <n v="0"/>
    <n v="200"/>
    <n v="0"/>
    <n v="0"/>
    <n v="0"/>
    <n v="0"/>
    <n v="0"/>
    <n v="0"/>
    <n v="0"/>
  </r>
  <r>
    <x v="5"/>
    <x v="23"/>
    <x v="3"/>
    <x v="6"/>
    <n v="0"/>
    <n v="200"/>
    <n v="0"/>
    <n v="0"/>
    <n v="0"/>
    <n v="0"/>
    <n v="0"/>
    <n v="0"/>
    <n v="0"/>
  </r>
  <r>
    <x v="5"/>
    <x v="23"/>
    <x v="3"/>
    <x v="7"/>
    <n v="0"/>
    <n v="200"/>
    <n v="0"/>
    <n v="0"/>
    <n v="0"/>
    <n v="0"/>
    <n v="0"/>
    <n v="0"/>
    <n v="0"/>
  </r>
  <r>
    <x v="5"/>
    <x v="23"/>
    <x v="3"/>
    <x v="8"/>
    <n v="0"/>
    <n v="200"/>
    <n v="0"/>
    <n v="0"/>
    <n v="0"/>
    <n v="0"/>
    <n v="0"/>
    <n v="0"/>
    <n v="0"/>
  </r>
  <r>
    <x v="5"/>
    <x v="23"/>
    <x v="3"/>
    <x v="9"/>
    <n v="0"/>
    <n v="200"/>
    <n v="0"/>
    <n v="0"/>
    <n v="0"/>
    <n v="0"/>
    <n v="0"/>
    <n v="0"/>
    <n v="0"/>
  </r>
  <r>
    <x v="5"/>
    <x v="23"/>
    <x v="3"/>
    <x v="10"/>
    <n v="51.95"/>
    <n v="200"/>
    <n v="0"/>
    <n v="0.25256000000000001"/>
    <n v="0.19244"/>
    <n v="8.2299999999999995E-3"/>
    <n v="2.767E-2"/>
    <n v="1.76617"/>
    <n v="0"/>
  </r>
  <r>
    <x v="5"/>
    <x v="23"/>
    <x v="4"/>
    <x v="0"/>
    <n v="185.95"/>
    <n v="200"/>
    <n v="0"/>
    <n v="0.90408999999999995"/>
    <n v="0.43925999999999998"/>
    <n v="3.9309999999999998E-2"/>
    <n v="0.37784000000000001"/>
    <n v="6.3223399999999996"/>
    <n v="0"/>
  </r>
  <r>
    <x v="5"/>
    <x v="23"/>
    <x v="4"/>
    <x v="1"/>
    <n v="4.99"/>
    <n v="200"/>
    <n v="0"/>
    <n v="2.4279999999999999E-2"/>
    <n v="7.3699999999999998E-3"/>
    <n v="2.7499999999999998E-3"/>
    <n v="2.8900000000000002E-3"/>
    <n v="0.16980999999999999"/>
    <n v="0"/>
  </r>
  <r>
    <x v="5"/>
    <x v="23"/>
    <x v="4"/>
    <x v="2"/>
    <n v="0"/>
    <n v="200"/>
    <n v="0"/>
    <n v="0"/>
    <n v="0"/>
    <n v="0"/>
    <n v="0"/>
    <n v="0"/>
    <n v="0"/>
  </r>
  <r>
    <x v="5"/>
    <x v="23"/>
    <x v="4"/>
    <x v="3"/>
    <n v="0"/>
    <n v="200"/>
    <n v="0"/>
    <n v="0"/>
    <n v="0"/>
    <n v="0"/>
    <n v="0"/>
    <n v="0"/>
    <n v="0"/>
  </r>
  <r>
    <x v="5"/>
    <x v="23"/>
    <x v="4"/>
    <x v="4"/>
    <n v="0"/>
    <n v="200"/>
    <n v="0"/>
    <n v="0"/>
    <n v="0"/>
    <n v="0"/>
    <n v="0"/>
    <n v="0"/>
    <n v="0"/>
  </r>
  <r>
    <x v="5"/>
    <x v="23"/>
    <x v="4"/>
    <x v="5"/>
    <n v="0"/>
    <n v="200"/>
    <n v="0"/>
    <n v="0"/>
    <n v="0"/>
    <n v="0"/>
    <n v="0"/>
    <n v="0"/>
    <n v="0"/>
  </r>
  <r>
    <x v="5"/>
    <x v="23"/>
    <x v="4"/>
    <x v="6"/>
    <n v="41.71"/>
    <n v="200"/>
    <n v="0"/>
    <n v="0.20277999999999999"/>
    <n v="1.7000000000000001E-4"/>
    <n v="3.5599999999999998E-3"/>
    <n v="5.4859999999999999E-2"/>
    <n v="1.4180200000000001"/>
    <n v="0"/>
  </r>
  <r>
    <x v="5"/>
    <x v="23"/>
    <x v="4"/>
    <x v="7"/>
    <n v="0"/>
    <n v="200"/>
    <n v="0"/>
    <n v="0"/>
    <n v="0"/>
    <n v="0"/>
    <n v="0"/>
    <n v="0"/>
    <n v="0"/>
  </r>
  <r>
    <x v="5"/>
    <x v="23"/>
    <x v="4"/>
    <x v="8"/>
    <n v="0"/>
    <n v="200"/>
    <n v="0"/>
    <n v="0"/>
    <n v="0"/>
    <n v="0"/>
    <n v="0"/>
    <n v="0"/>
    <n v="0"/>
  </r>
  <r>
    <x v="5"/>
    <x v="23"/>
    <x v="4"/>
    <x v="9"/>
    <n v="0"/>
    <n v="200"/>
    <n v="0"/>
    <n v="0"/>
    <n v="0"/>
    <n v="0"/>
    <n v="0"/>
    <n v="0"/>
    <n v="0"/>
  </r>
  <r>
    <x v="5"/>
    <x v="23"/>
    <x v="4"/>
    <x v="10"/>
    <n v="155.63999999999999"/>
    <n v="200"/>
    <n v="0"/>
    <n v="0.75673999999999997"/>
    <n v="0.26956999999999998"/>
    <n v="1.917E-2"/>
    <n v="0.15989"/>
    <n v="5.2918799999999999"/>
    <n v="0"/>
  </r>
  <r>
    <x v="5"/>
    <x v="23"/>
    <x v="5"/>
    <x v="0"/>
    <n v="0"/>
    <n v="200"/>
    <n v="0"/>
    <n v="0"/>
    <n v="0"/>
    <n v="0"/>
    <n v="0"/>
    <n v="0"/>
    <n v="0"/>
  </r>
  <r>
    <x v="5"/>
    <x v="23"/>
    <x v="5"/>
    <x v="1"/>
    <n v="0"/>
    <n v="200"/>
    <n v="0"/>
    <n v="0"/>
    <n v="0"/>
    <n v="0"/>
    <n v="0"/>
    <n v="0"/>
    <n v="0"/>
  </r>
  <r>
    <x v="5"/>
    <x v="23"/>
    <x v="5"/>
    <x v="2"/>
    <n v="0"/>
    <n v="200"/>
    <n v="0"/>
    <n v="0"/>
    <n v="0"/>
    <n v="0"/>
    <n v="0"/>
    <n v="0"/>
    <n v="0"/>
  </r>
  <r>
    <x v="5"/>
    <x v="23"/>
    <x v="5"/>
    <x v="3"/>
    <n v="0"/>
    <n v="200"/>
    <n v="0"/>
    <n v="0"/>
    <n v="0"/>
    <n v="0"/>
    <n v="0"/>
    <n v="0"/>
    <n v="0"/>
  </r>
  <r>
    <x v="5"/>
    <x v="23"/>
    <x v="5"/>
    <x v="4"/>
    <n v="0"/>
    <n v="200"/>
    <n v="0"/>
    <n v="0"/>
    <n v="0"/>
    <n v="0"/>
    <n v="0"/>
    <n v="0"/>
    <n v="0"/>
  </r>
  <r>
    <x v="5"/>
    <x v="23"/>
    <x v="5"/>
    <x v="5"/>
    <n v="0"/>
    <n v="200"/>
    <n v="0"/>
    <n v="0"/>
    <n v="0"/>
    <n v="0"/>
    <n v="0"/>
    <n v="0"/>
    <n v="0"/>
  </r>
  <r>
    <x v="5"/>
    <x v="23"/>
    <x v="5"/>
    <x v="6"/>
    <n v="0"/>
    <n v="200"/>
    <n v="0"/>
    <n v="0"/>
    <n v="0"/>
    <n v="0"/>
    <n v="0"/>
    <n v="0"/>
    <n v="0"/>
  </r>
  <r>
    <x v="5"/>
    <x v="23"/>
    <x v="5"/>
    <x v="7"/>
    <n v="0"/>
    <n v="200"/>
    <n v="0"/>
    <n v="0"/>
    <n v="0"/>
    <n v="0"/>
    <n v="0"/>
    <n v="0"/>
    <n v="0"/>
  </r>
  <r>
    <x v="5"/>
    <x v="23"/>
    <x v="5"/>
    <x v="8"/>
    <n v="0"/>
    <n v="200"/>
    <n v="0"/>
    <n v="0"/>
    <n v="0"/>
    <n v="0"/>
    <n v="0"/>
    <n v="0"/>
    <n v="0"/>
  </r>
  <r>
    <x v="5"/>
    <x v="23"/>
    <x v="5"/>
    <x v="9"/>
    <n v="0"/>
    <n v="200"/>
    <n v="0"/>
    <n v="0"/>
    <n v="0"/>
    <n v="0"/>
    <n v="0"/>
    <n v="0"/>
    <n v="0"/>
  </r>
  <r>
    <x v="5"/>
    <x v="23"/>
    <x v="5"/>
    <x v="10"/>
    <n v="0"/>
    <n v="200"/>
    <n v="0"/>
    <n v="0"/>
    <n v="0"/>
    <n v="0"/>
    <n v="0"/>
    <n v="0"/>
    <n v="0"/>
  </r>
  <r>
    <x v="5"/>
    <x v="23"/>
    <x v="6"/>
    <x v="0"/>
    <n v="0"/>
    <n v="200"/>
    <n v="0"/>
    <n v="0"/>
    <n v="0"/>
    <n v="0"/>
    <n v="0"/>
    <n v="0"/>
    <n v="0"/>
  </r>
  <r>
    <x v="5"/>
    <x v="23"/>
    <x v="6"/>
    <x v="1"/>
    <n v="0"/>
    <n v="200"/>
    <n v="0"/>
    <n v="0"/>
    <n v="0"/>
    <n v="0"/>
    <n v="0"/>
    <n v="0"/>
    <n v="0"/>
  </r>
  <r>
    <x v="5"/>
    <x v="23"/>
    <x v="6"/>
    <x v="2"/>
    <n v="0"/>
    <n v="200"/>
    <n v="0"/>
    <n v="0"/>
    <n v="0"/>
    <n v="0"/>
    <n v="0"/>
    <n v="0"/>
    <n v="0"/>
  </r>
  <r>
    <x v="5"/>
    <x v="23"/>
    <x v="6"/>
    <x v="3"/>
    <n v="0"/>
    <n v="200"/>
    <n v="0"/>
    <n v="0"/>
    <n v="0"/>
    <n v="0"/>
    <n v="0"/>
    <n v="0"/>
    <n v="0"/>
  </r>
  <r>
    <x v="5"/>
    <x v="23"/>
    <x v="6"/>
    <x v="4"/>
    <n v="0"/>
    <n v="200"/>
    <n v="0"/>
    <n v="0"/>
    <n v="0"/>
    <n v="0"/>
    <n v="0"/>
    <n v="0"/>
    <n v="0"/>
  </r>
  <r>
    <x v="5"/>
    <x v="23"/>
    <x v="6"/>
    <x v="5"/>
    <n v="0"/>
    <n v="200"/>
    <n v="0"/>
    <n v="0"/>
    <n v="0"/>
    <n v="0"/>
    <n v="0"/>
    <n v="0"/>
    <n v="0"/>
  </r>
  <r>
    <x v="5"/>
    <x v="23"/>
    <x v="6"/>
    <x v="6"/>
    <n v="0"/>
    <n v="200"/>
    <n v="0"/>
    <n v="0"/>
    <n v="0"/>
    <n v="0"/>
    <n v="0"/>
    <n v="0"/>
    <n v="0"/>
  </r>
  <r>
    <x v="5"/>
    <x v="23"/>
    <x v="6"/>
    <x v="7"/>
    <n v="0"/>
    <n v="200"/>
    <n v="0"/>
    <n v="0"/>
    <n v="0"/>
    <n v="0"/>
    <n v="0"/>
    <n v="0"/>
    <n v="0"/>
  </r>
  <r>
    <x v="5"/>
    <x v="23"/>
    <x v="6"/>
    <x v="8"/>
    <n v="0"/>
    <n v="200"/>
    <n v="0"/>
    <n v="0"/>
    <n v="0"/>
    <n v="0"/>
    <n v="0"/>
    <n v="0"/>
    <n v="0"/>
  </r>
  <r>
    <x v="5"/>
    <x v="23"/>
    <x v="6"/>
    <x v="9"/>
    <n v="0"/>
    <n v="200"/>
    <n v="0"/>
    <n v="0"/>
    <n v="0"/>
    <n v="0"/>
    <n v="0"/>
    <n v="0"/>
    <n v="0"/>
  </r>
  <r>
    <x v="5"/>
    <x v="23"/>
    <x v="6"/>
    <x v="10"/>
    <n v="26.36"/>
    <n v="200"/>
    <n v="0"/>
    <n v="0.12819"/>
    <n v="6.5350000000000005E-2"/>
    <n v="1.4E-3"/>
    <n v="8.2699999999999996E-3"/>
    <n v="0.89642999999999995"/>
    <n v="0"/>
  </r>
  <r>
    <x v="5"/>
    <x v="23"/>
    <x v="7"/>
    <x v="0"/>
    <n v="0"/>
    <n v="200"/>
    <n v="0"/>
    <n v="0"/>
    <n v="0"/>
    <n v="0"/>
    <n v="0"/>
    <n v="0"/>
    <n v="0"/>
  </r>
  <r>
    <x v="5"/>
    <x v="23"/>
    <x v="7"/>
    <x v="1"/>
    <n v="0"/>
    <n v="200"/>
    <n v="0"/>
    <n v="0"/>
    <n v="0"/>
    <n v="0"/>
    <n v="0"/>
    <n v="0"/>
    <n v="0"/>
  </r>
  <r>
    <x v="5"/>
    <x v="23"/>
    <x v="7"/>
    <x v="2"/>
    <n v="0"/>
    <n v="200"/>
    <n v="0"/>
    <n v="0"/>
    <n v="0"/>
    <n v="0"/>
    <n v="0"/>
    <n v="0"/>
    <n v="0"/>
  </r>
  <r>
    <x v="5"/>
    <x v="23"/>
    <x v="7"/>
    <x v="3"/>
    <n v="0"/>
    <n v="200"/>
    <n v="0"/>
    <n v="0"/>
    <n v="0"/>
    <n v="0"/>
    <n v="0"/>
    <n v="0"/>
    <n v="0"/>
  </r>
  <r>
    <x v="5"/>
    <x v="23"/>
    <x v="7"/>
    <x v="4"/>
    <n v="0"/>
    <n v="200"/>
    <n v="0"/>
    <n v="0"/>
    <n v="0"/>
    <n v="0"/>
    <n v="0"/>
    <n v="0"/>
    <n v="0"/>
  </r>
  <r>
    <x v="5"/>
    <x v="23"/>
    <x v="7"/>
    <x v="5"/>
    <n v="0"/>
    <n v="200"/>
    <n v="0"/>
    <n v="0"/>
    <n v="0"/>
    <n v="0"/>
    <n v="0"/>
    <n v="0"/>
    <n v="0"/>
  </r>
  <r>
    <x v="5"/>
    <x v="23"/>
    <x v="7"/>
    <x v="6"/>
    <n v="10.24"/>
    <n v="200"/>
    <n v="0"/>
    <n v="4.9770000000000002E-2"/>
    <n v="0"/>
    <n v="8.7200000000000003E-3"/>
    <n v="6.8669999999999995E-2"/>
    <n v="0.34804000000000002"/>
    <n v="0"/>
  </r>
  <r>
    <x v="5"/>
    <x v="23"/>
    <x v="7"/>
    <x v="7"/>
    <n v="0"/>
    <n v="200"/>
    <n v="0"/>
    <n v="0"/>
    <n v="0"/>
    <n v="0"/>
    <n v="0"/>
    <n v="0"/>
    <n v="0"/>
  </r>
  <r>
    <x v="5"/>
    <x v="23"/>
    <x v="7"/>
    <x v="8"/>
    <n v="0"/>
    <n v="200"/>
    <n v="0"/>
    <n v="0"/>
    <n v="0"/>
    <n v="0"/>
    <n v="0"/>
    <n v="0"/>
    <n v="0"/>
  </r>
  <r>
    <x v="5"/>
    <x v="23"/>
    <x v="7"/>
    <x v="9"/>
    <n v="0"/>
    <n v="200"/>
    <n v="0"/>
    <n v="0"/>
    <n v="0"/>
    <n v="0"/>
    <n v="0"/>
    <n v="0"/>
    <n v="0"/>
  </r>
  <r>
    <x v="5"/>
    <x v="23"/>
    <x v="7"/>
    <x v="10"/>
    <n v="6.04"/>
    <n v="200"/>
    <n v="0"/>
    <n v="2.9350000000000001E-2"/>
    <n v="2.1839999999999998E-2"/>
    <n v="9.0000000000000006E-5"/>
    <n v="1.1509999999999999E-2"/>
    <n v="0.20526"/>
    <n v="0"/>
  </r>
  <r>
    <x v="5"/>
    <x v="23"/>
    <x v="8"/>
    <x v="0"/>
    <n v="0"/>
    <n v="200"/>
    <n v="0"/>
    <n v="0"/>
    <n v="0"/>
    <n v="0"/>
    <n v="0"/>
    <n v="0"/>
    <n v="0"/>
  </r>
  <r>
    <x v="5"/>
    <x v="23"/>
    <x v="8"/>
    <x v="1"/>
    <n v="14.51"/>
    <n v="200"/>
    <n v="0"/>
    <n v="7.0540000000000005E-2"/>
    <n v="5.2510000000000001E-2"/>
    <n v="2.5799999999999998E-3"/>
    <n v="9.1599999999999997E-3"/>
    <n v="0.49329000000000001"/>
    <n v="0"/>
  </r>
  <r>
    <x v="5"/>
    <x v="23"/>
    <x v="8"/>
    <x v="2"/>
    <n v="0"/>
    <n v="200"/>
    <n v="0"/>
    <n v="0"/>
    <n v="0"/>
    <n v="0"/>
    <n v="0"/>
    <n v="0"/>
    <n v="0"/>
  </r>
  <r>
    <x v="5"/>
    <x v="23"/>
    <x v="8"/>
    <x v="3"/>
    <n v="0"/>
    <n v="200"/>
    <n v="0"/>
    <n v="0"/>
    <n v="0"/>
    <n v="0"/>
    <n v="0"/>
    <n v="0"/>
    <n v="0"/>
  </r>
  <r>
    <x v="5"/>
    <x v="23"/>
    <x v="8"/>
    <x v="4"/>
    <n v="0"/>
    <n v="200"/>
    <n v="0"/>
    <n v="0"/>
    <n v="0"/>
    <n v="0"/>
    <n v="0"/>
    <n v="0"/>
    <n v="0"/>
  </r>
  <r>
    <x v="5"/>
    <x v="23"/>
    <x v="8"/>
    <x v="5"/>
    <n v="0"/>
    <n v="200"/>
    <n v="0"/>
    <n v="0"/>
    <n v="0"/>
    <n v="0"/>
    <n v="0"/>
    <n v="0"/>
    <n v="0"/>
  </r>
  <r>
    <x v="5"/>
    <x v="23"/>
    <x v="8"/>
    <x v="6"/>
    <n v="35.18"/>
    <n v="200"/>
    <n v="0"/>
    <n v="0.17105000000000001"/>
    <n v="0"/>
    <n v="5.323E-2"/>
    <n v="0.13413"/>
    <n v="1.19615"/>
    <n v="0"/>
  </r>
  <r>
    <x v="5"/>
    <x v="23"/>
    <x v="8"/>
    <x v="7"/>
    <n v="0"/>
    <n v="200"/>
    <n v="0"/>
    <n v="0"/>
    <n v="0"/>
    <n v="0"/>
    <n v="0"/>
    <n v="0"/>
    <n v="0"/>
  </r>
  <r>
    <x v="5"/>
    <x v="23"/>
    <x v="8"/>
    <x v="8"/>
    <n v="0"/>
    <n v="200"/>
    <n v="0"/>
    <n v="0"/>
    <n v="0"/>
    <n v="0"/>
    <n v="0"/>
    <n v="0"/>
    <n v="0"/>
  </r>
  <r>
    <x v="5"/>
    <x v="23"/>
    <x v="8"/>
    <x v="9"/>
    <n v="0"/>
    <n v="200"/>
    <n v="0"/>
    <n v="0"/>
    <n v="0"/>
    <n v="0"/>
    <n v="0"/>
    <n v="0"/>
    <n v="0"/>
  </r>
  <r>
    <x v="5"/>
    <x v="23"/>
    <x v="8"/>
    <x v="10"/>
    <n v="927.1"/>
    <n v="200"/>
    <n v="0"/>
    <n v="4.5076599999999996"/>
    <n v="2.30464"/>
    <n v="0.11852"/>
    <n v="0.61121000000000003"/>
    <n v="31.522099999999998"/>
    <n v="0"/>
  </r>
  <r>
    <x v="5"/>
    <x v="24"/>
    <x v="0"/>
    <x v="0"/>
    <n v="0"/>
    <n v="200"/>
    <n v="0"/>
    <n v="0"/>
    <n v="0"/>
    <n v="0"/>
    <n v="0"/>
    <n v="0"/>
    <n v="0"/>
  </r>
  <r>
    <x v="5"/>
    <x v="24"/>
    <x v="0"/>
    <x v="1"/>
    <n v="24.86"/>
    <n v="200"/>
    <n v="0"/>
    <n v="0.12088"/>
    <n v="4.2959999999999998E-2"/>
    <n v="1.5219999999999999E-2"/>
    <n v="2.5139999999999999E-2"/>
    <n v="0.84531000000000001"/>
    <n v="0"/>
  </r>
  <r>
    <x v="5"/>
    <x v="24"/>
    <x v="0"/>
    <x v="2"/>
    <n v="0"/>
    <n v="200"/>
    <n v="0"/>
    <n v="0"/>
    <n v="0"/>
    <n v="0"/>
    <n v="0"/>
    <n v="0"/>
    <n v="0"/>
  </r>
  <r>
    <x v="5"/>
    <x v="24"/>
    <x v="0"/>
    <x v="3"/>
    <n v="0"/>
    <n v="200"/>
    <n v="0"/>
    <n v="0"/>
    <n v="0"/>
    <n v="0"/>
    <n v="0"/>
    <n v="0"/>
    <n v="0"/>
  </r>
  <r>
    <x v="5"/>
    <x v="24"/>
    <x v="0"/>
    <x v="4"/>
    <n v="0"/>
    <n v="200"/>
    <n v="0"/>
    <n v="0"/>
    <n v="0"/>
    <n v="0"/>
    <n v="0"/>
    <n v="0"/>
    <n v="0"/>
  </r>
  <r>
    <x v="5"/>
    <x v="24"/>
    <x v="0"/>
    <x v="5"/>
    <n v="0"/>
    <n v="200"/>
    <n v="0"/>
    <n v="0"/>
    <n v="0"/>
    <n v="0"/>
    <n v="0"/>
    <n v="0"/>
    <n v="0"/>
  </r>
  <r>
    <x v="5"/>
    <x v="24"/>
    <x v="0"/>
    <x v="6"/>
    <n v="0"/>
    <n v="200"/>
    <n v="0"/>
    <n v="0"/>
    <n v="0"/>
    <n v="0"/>
    <n v="0"/>
    <n v="0"/>
    <n v="0"/>
  </r>
  <r>
    <x v="5"/>
    <x v="24"/>
    <x v="0"/>
    <x v="7"/>
    <n v="0"/>
    <n v="200"/>
    <n v="0"/>
    <n v="0"/>
    <n v="0"/>
    <n v="0"/>
    <n v="0"/>
    <n v="0"/>
    <n v="0"/>
  </r>
  <r>
    <x v="5"/>
    <x v="24"/>
    <x v="0"/>
    <x v="8"/>
    <n v="0"/>
    <n v="200"/>
    <n v="0"/>
    <n v="0"/>
    <n v="0"/>
    <n v="0"/>
    <n v="0"/>
    <n v="0"/>
    <n v="0"/>
  </r>
  <r>
    <x v="5"/>
    <x v="24"/>
    <x v="0"/>
    <x v="9"/>
    <n v="0"/>
    <n v="200"/>
    <n v="0"/>
    <n v="0"/>
    <n v="0"/>
    <n v="0"/>
    <n v="0"/>
    <n v="0"/>
    <n v="0"/>
  </r>
  <r>
    <x v="5"/>
    <x v="24"/>
    <x v="0"/>
    <x v="10"/>
    <n v="128.04"/>
    <n v="200"/>
    <n v="0"/>
    <n v="0.62256"/>
    <n v="0.36060999999999999"/>
    <n v="8.5599999999999999E-3"/>
    <n v="0.18226000000000001"/>
    <n v="4.3535599999999999"/>
    <n v="0"/>
  </r>
  <r>
    <x v="5"/>
    <x v="24"/>
    <x v="1"/>
    <x v="0"/>
    <n v="0"/>
    <n v="200"/>
    <n v="0"/>
    <n v="0"/>
    <n v="0"/>
    <n v="0"/>
    <n v="0"/>
    <n v="0"/>
    <n v="0"/>
  </r>
  <r>
    <x v="5"/>
    <x v="24"/>
    <x v="1"/>
    <x v="1"/>
    <n v="0"/>
    <n v="200"/>
    <n v="0"/>
    <n v="0"/>
    <n v="0"/>
    <n v="0"/>
    <n v="0"/>
    <n v="0"/>
    <n v="0"/>
  </r>
  <r>
    <x v="5"/>
    <x v="24"/>
    <x v="1"/>
    <x v="2"/>
    <n v="0"/>
    <n v="200"/>
    <n v="0"/>
    <n v="0"/>
    <n v="0"/>
    <n v="0"/>
    <n v="0"/>
    <n v="0"/>
    <n v="0"/>
  </r>
  <r>
    <x v="5"/>
    <x v="24"/>
    <x v="1"/>
    <x v="3"/>
    <n v="0"/>
    <n v="200"/>
    <n v="0"/>
    <n v="0"/>
    <n v="0"/>
    <n v="0"/>
    <n v="0"/>
    <n v="0"/>
    <n v="0"/>
  </r>
  <r>
    <x v="5"/>
    <x v="24"/>
    <x v="1"/>
    <x v="4"/>
    <n v="0"/>
    <n v="200"/>
    <n v="0"/>
    <n v="0"/>
    <n v="0"/>
    <n v="0"/>
    <n v="0"/>
    <n v="0"/>
    <n v="0"/>
  </r>
  <r>
    <x v="5"/>
    <x v="24"/>
    <x v="1"/>
    <x v="5"/>
    <n v="0"/>
    <n v="200"/>
    <n v="0"/>
    <n v="0"/>
    <n v="0"/>
    <n v="0"/>
    <n v="0"/>
    <n v="0"/>
    <n v="0"/>
  </r>
  <r>
    <x v="5"/>
    <x v="24"/>
    <x v="1"/>
    <x v="6"/>
    <n v="0"/>
    <n v="200"/>
    <n v="0"/>
    <n v="0"/>
    <n v="0"/>
    <n v="0"/>
    <n v="0"/>
    <n v="0"/>
    <n v="0"/>
  </r>
  <r>
    <x v="5"/>
    <x v="24"/>
    <x v="1"/>
    <x v="7"/>
    <n v="0"/>
    <n v="200"/>
    <n v="0"/>
    <n v="0"/>
    <n v="0"/>
    <n v="0"/>
    <n v="0"/>
    <n v="0"/>
    <n v="0"/>
  </r>
  <r>
    <x v="5"/>
    <x v="24"/>
    <x v="1"/>
    <x v="8"/>
    <n v="0"/>
    <n v="200"/>
    <n v="0"/>
    <n v="0"/>
    <n v="0"/>
    <n v="0"/>
    <n v="0"/>
    <n v="0"/>
    <n v="0"/>
  </r>
  <r>
    <x v="5"/>
    <x v="24"/>
    <x v="1"/>
    <x v="9"/>
    <n v="0"/>
    <n v="200"/>
    <n v="0"/>
    <n v="0"/>
    <n v="0"/>
    <n v="0"/>
    <n v="0"/>
    <n v="0"/>
    <n v="0"/>
  </r>
  <r>
    <x v="5"/>
    <x v="24"/>
    <x v="1"/>
    <x v="10"/>
    <n v="692.79"/>
    <n v="200"/>
    <n v="0"/>
    <n v="3.3684099999999999"/>
    <n v="1.3568199999999999"/>
    <n v="0.17935000000000001"/>
    <n v="1.4500599999999999"/>
    <n v="23.555330000000001"/>
    <n v="0"/>
  </r>
  <r>
    <x v="5"/>
    <x v="24"/>
    <x v="2"/>
    <x v="0"/>
    <n v="0"/>
    <n v="200"/>
    <n v="0"/>
    <n v="0"/>
    <n v="0"/>
    <n v="0"/>
    <n v="0"/>
    <n v="0"/>
    <n v="0"/>
  </r>
  <r>
    <x v="5"/>
    <x v="24"/>
    <x v="2"/>
    <x v="1"/>
    <n v="0"/>
    <n v="200"/>
    <n v="0"/>
    <n v="0"/>
    <n v="0"/>
    <n v="0"/>
    <n v="0"/>
    <n v="0"/>
    <n v="0"/>
  </r>
  <r>
    <x v="5"/>
    <x v="24"/>
    <x v="2"/>
    <x v="2"/>
    <n v="0"/>
    <n v="200"/>
    <n v="0"/>
    <n v="0"/>
    <n v="0"/>
    <n v="0"/>
    <n v="0"/>
    <n v="0"/>
    <n v="0"/>
  </r>
  <r>
    <x v="5"/>
    <x v="24"/>
    <x v="2"/>
    <x v="3"/>
    <n v="0"/>
    <n v="200"/>
    <n v="0"/>
    <n v="0"/>
    <n v="0"/>
    <n v="0"/>
    <n v="0"/>
    <n v="0"/>
    <n v="0"/>
  </r>
  <r>
    <x v="5"/>
    <x v="24"/>
    <x v="2"/>
    <x v="4"/>
    <n v="0"/>
    <n v="200"/>
    <n v="0"/>
    <n v="0"/>
    <n v="0"/>
    <n v="0"/>
    <n v="0"/>
    <n v="0"/>
    <n v="0"/>
  </r>
  <r>
    <x v="5"/>
    <x v="24"/>
    <x v="2"/>
    <x v="5"/>
    <n v="0"/>
    <n v="200"/>
    <n v="0"/>
    <n v="0"/>
    <n v="0"/>
    <n v="0"/>
    <n v="0"/>
    <n v="0"/>
    <n v="0"/>
  </r>
  <r>
    <x v="5"/>
    <x v="24"/>
    <x v="2"/>
    <x v="6"/>
    <n v="0"/>
    <n v="200"/>
    <n v="0"/>
    <n v="0"/>
    <n v="0"/>
    <n v="0"/>
    <n v="0"/>
    <n v="0"/>
    <n v="0"/>
  </r>
  <r>
    <x v="5"/>
    <x v="24"/>
    <x v="2"/>
    <x v="7"/>
    <n v="0"/>
    <n v="200"/>
    <n v="0"/>
    <n v="0"/>
    <n v="0"/>
    <n v="0"/>
    <n v="0"/>
    <n v="0"/>
    <n v="0"/>
  </r>
  <r>
    <x v="5"/>
    <x v="24"/>
    <x v="2"/>
    <x v="8"/>
    <n v="0"/>
    <n v="200"/>
    <n v="0"/>
    <n v="0"/>
    <n v="0"/>
    <n v="0"/>
    <n v="0"/>
    <n v="0"/>
    <n v="0"/>
  </r>
  <r>
    <x v="5"/>
    <x v="24"/>
    <x v="2"/>
    <x v="9"/>
    <n v="0"/>
    <n v="200"/>
    <n v="0"/>
    <n v="0"/>
    <n v="0"/>
    <n v="0"/>
    <n v="0"/>
    <n v="0"/>
    <n v="0"/>
  </r>
  <r>
    <x v="5"/>
    <x v="24"/>
    <x v="2"/>
    <x v="10"/>
    <n v="333.92"/>
    <n v="200"/>
    <n v="0"/>
    <n v="1.62354"/>
    <n v="0.78347"/>
    <n v="7.5889999999999999E-2"/>
    <n v="0.64266999999999996"/>
    <n v="11.353429999999999"/>
    <n v="0"/>
  </r>
  <r>
    <x v="5"/>
    <x v="24"/>
    <x v="3"/>
    <x v="0"/>
    <n v="0"/>
    <n v="200"/>
    <n v="0"/>
    <n v="0"/>
    <n v="0"/>
    <n v="0"/>
    <n v="0"/>
    <n v="0"/>
    <n v="0"/>
  </r>
  <r>
    <x v="5"/>
    <x v="24"/>
    <x v="3"/>
    <x v="1"/>
    <n v="8.94"/>
    <n v="200"/>
    <n v="0"/>
    <n v="4.3490000000000001E-2"/>
    <n v="1.3899999999999999E-2"/>
    <n v="3.0100000000000001E-3"/>
    <n v="2.741E-2"/>
    <n v="0.30412"/>
    <n v="0"/>
  </r>
  <r>
    <x v="5"/>
    <x v="24"/>
    <x v="3"/>
    <x v="2"/>
    <n v="0"/>
    <n v="200"/>
    <n v="0"/>
    <n v="0"/>
    <n v="0"/>
    <n v="0"/>
    <n v="0"/>
    <n v="0"/>
    <n v="0"/>
  </r>
  <r>
    <x v="5"/>
    <x v="24"/>
    <x v="3"/>
    <x v="3"/>
    <n v="0"/>
    <n v="200"/>
    <n v="0"/>
    <n v="0"/>
    <n v="0"/>
    <n v="0"/>
    <n v="0"/>
    <n v="0"/>
    <n v="0"/>
  </r>
  <r>
    <x v="5"/>
    <x v="24"/>
    <x v="3"/>
    <x v="4"/>
    <n v="0"/>
    <n v="200"/>
    <n v="0"/>
    <n v="0"/>
    <n v="0"/>
    <n v="0"/>
    <n v="0"/>
    <n v="0"/>
    <n v="0"/>
  </r>
  <r>
    <x v="5"/>
    <x v="24"/>
    <x v="3"/>
    <x v="5"/>
    <n v="0"/>
    <n v="200"/>
    <n v="0"/>
    <n v="0"/>
    <n v="0"/>
    <n v="0"/>
    <n v="0"/>
    <n v="0"/>
    <n v="0"/>
  </r>
  <r>
    <x v="5"/>
    <x v="24"/>
    <x v="3"/>
    <x v="6"/>
    <n v="0"/>
    <n v="200"/>
    <n v="0"/>
    <n v="0"/>
    <n v="0"/>
    <n v="0"/>
    <n v="0"/>
    <n v="0"/>
    <n v="0"/>
  </r>
  <r>
    <x v="5"/>
    <x v="24"/>
    <x v="3"/>
    <x v="7"/>
    <n v="0"/>
    <n v="200"/>
    <n v="0"/>
    <n v="0"/>
    <n v="0"/>
    <n v="0"/>
    <n v="0"/>
    <n v="0"/>
    <n v="0"/>
  </r>
  <r>
    <x v="5"/>
    <x v="24"/>
    <x v="3"/>
    <x v="8"/>
    <n v="0"/>
    <n v="200"/>
    <n v="0"/>
    <n v="0"/>
    <n v="0"/>
    <n v="0"/>
    <n v="0"/>
    <n v="0"/>
    <n v="0"/>
  </r>
  <r>
    <x v="5"/>
    <x v="24"/>
    <x v="3"/>
    <x v="9"/>
    <n v="0"/>
    <n v="200"/>
    <n v="0"/>
    <n v="0"/>
    <n v="0"/>
    <n v="0"/>
    <n v="0"/>
    <n v="0"/>
    <n v="0"/>
  </r>
  <r>
    <x v="5"/>
    <x v="24"/>
    <x v="3"/>
    <x v="10"/>
    <n v="51.95"/>
    <n v="200"/>
    <n v="0"/>
    <n v="0.25256000000000001"/>
    <n v="0.19244"/>
    <n v="8.2299999999999995E-3"/>
    <n v="2.767E-2"/>
    <n v="1.76617"/>
    <n v="0"/>
  </r>
  <r>
    <x v="5"/>
    <x v="24"/>
    <x v="4"/>
    <x v="0"/>
    <n v="185.95"/>
    <n v="200"/>
    <n v="0"/>
    <n v="0.90408999999999995"/>
    <n v="0.43925999999999998"/>
    <n v="3.9309999999999998E-2"/>
    <n v="0.37784000000000001"/>
    <n v="6.3223399999999996"/>
    <n v="0"/>
  </r>
  <r>
    <x v="5"/>
    <x v="24"/>
    <x v="4"/>
    <x v="1"/>
    <n v="4.99"/>
    <n v="200"/>
    <n v="0"/>
    <n v="2.4279999999999999E-2"/>
    <n v="7.3699999999999998E-3"/>
    <n v="2.7499999999999998E-3"/>
    <n v="2.8900000000000002E-3"/>
    <n v="0.16980999999999999"/>
    <n v="0"/>
  </r>
  <r>
    <x v="5"/>
    <x v="24"/>
    <x v="4"/>
    <x v="2"/>
    <n v="0"/>
    <n v="200"/>
    <n v="0"/>
    <n v="0"/>
    <n v="0"/>
    <n v="0"/>
    <n v="0"/>
    <n v="0"/>
    <n v="0"/>
  </r>
  <r>
    <x v="5"/>
    <x v="24"/>
    <x v="4"/>
    <x v="3"/>
    <n v="0"/>
    <n v="200"/>
    <n v="0"/>
    <n v="0"/>
    <n v="0"/>
    <n v="0"/>
    <n v="0"/>
    <n v="0"/>
    <n v="0"/>
  </r>
  <r>
    <x v="5"/>
    <x v="24"/>
    <x v="4"/>
    <x v="4"/>
    <n v="0"/>
    <n v="200"/>
    <n v="0"/>
    <n v="0"/>
    <n v="0"/>
    <n v="0"/>
    <n v="0"/>
    <n v="0"/>
    <n v="0"/>
  </r>
  <r>
    <x v="5"/>
    <x v="24"/>
    <x v="4"/>
    <x v="5"/>
    <n v="0"/>
    <n v="200"/>
    <n v="0"/>
    <n v="0"/>
    <n v="0"/>
    <n v="0"/>
    <n v="0"/>
    <n v="0"/>
    <n v="0"/>
  </r>
  <r>
    <x v="5"/>
    <x v="24"/>
    <x v="4"/>
    <x v="6"/>
    <n v="41.71"/>
    <n v="200"/>
    <n v="0"/>
    <n v="0.20277999999999999"/>
    <n v="1.7000000000000001E-4"/>
    <n v="3.5599999999999998E-3"/>
    <n v="5.4859999999999999E-2"/>
    <n v="1.4180200000000001"/>
    <n v="0"/>
  </r>
  <r>
    <x v="5"/>
    <x v="24"/>
    <x v="4"/>
    <x v="7"/>
    <n v="0"/>
    <n v="200"/>
    <n v="0"/>
    <n v="0"/>
    <n v="0"/>
    <n v="0"/>
    <n v="0"/>
    <n v="0"/>
    <n v="0"/>
  </r>
  <r>
    <x v="5"/>
    <x v="24"/>
    <x v="4"/>
    <x v="8"/>
    <n v="0"/>
    <n v="200"/>
    <n v="0"/>
    <n v="0"/>
    <n v="0"/>
    <n v="0"/>
    <n v="0"/>
    <n v="0"/>
    <n v="0"/>
  </r>
  <r>
    <x v="5"/>
    <x v="24"/>
    <x v="4"/>
    <x v="9"/>
    <n v="0"/>
    <n v="200"/>
    <n v="0"/>
    <n v="0"/>
    <n v="0"/>
    <n v="0"/>
    <n v="0"/>
    <n v="0"/>
    <n v="0"/>
  </r>
  <r>
    <x v="5"/>
    <x v="24"/>
    <x v="4"/>
    <x v="10"/>
    <n v="155.63999999999999"/>
    <n v="200"/>
    <n v="0"/>
    <n v="0.75673999999999997"/>
    <n v="0.26956999999999998"/>
    <n v="1.917E-2"/>
    <n v="0.15989"/>
    <n v="5.2918799999999999"/>
    <n v="0"/>
  </r>
  <r>
    <x v="5"/>
    <x v="24"/>
    <x v="5"/>
    <x v="0"/>
    <n v="0"/>
    <n v="200"/>
    <n v="0"/>
    <n v="0"/>
    <n v="0"/>
    <n v="0"/>
    <n v="0"/>
    <n v="0"/>
    <n v="0"/>
  </r>
  <r>
    <x v="5"/>
    <x v="24"/>
    <x v="5"/>
    <x v="1"/>
    <n v="0"/>
    <n v="200"/>
    <n v="0"/>
    <n v="0"/>
    <n v="0"/>
    <n v="0"/>
    <n v="0"/>
    <n v="0"/>
    <n v="0"/>
  </r>
  <r>
    <x v="5"/>
    <x v="24"/>
    <x v="5"/>
    <x v="2"/>
    <n v="0"/>
    <n v="200"/>
    <n v="0"/>
    <n v="0"/>
    <n v="0"/>
    <n v="0"/>
    <n v="0"/>
    <n v="0"/>
    <n v="0"/>
  </r>
  <r>
    <x v="5"/>
    <x v="24"/>
    <x v="5"/>
    <x v="3"/>
    <n v="0"/>
    <n v="200"/>
    <n v="0"/>
    <n v="0"/>
    <n v="0"/>
    <n v="0"/>
    <n v="0"/>
    <n v="0"/>
    <n v="0"/>
  </r>
  <r>
    <x v="5"/>
    <x v="24"/>
    <x v="5"/>
    <x v="4"/>
    <n v="0"/>
    <n v="200"/>
    <n v="0"/>
    <n v="0"/>
    <n v="0"/>
    <n v="0"/>
    <n v="0"/>
    <n v="0"/>
    <n v="0"/>
  </r>
  <r>
    <x v="5"/>
    <x v="24"/>
    <x v="5"/>
    <x v="5"/>
    <n v="0"/>
    <n v="200"/>
    <n v="0"/>
    <n v="0"/>
    <n v="0"/>
    <n v="0"/>
    <n v="0"/>
    <n v="0"/>
    <n v="0"/>
  </r>
  <r>
    <x v="5"/>
    <x v="24"/>
    <x v="5"/>
    <x v="6"/>
    <n v="0"/>
    <n v="200"/>
    <n v="0"/>
    <n v="0"/>
    <n v="0"/>
    <n v="0"/>
    <n v="0"/>
    <n v="0"/>
    <n v="0"/>
  </r>
  <r>
    <x v="5"/>
    <x v="24"/>
    <x v="5"/>
    <x v="7"/>
    <n v="0"/>
    <n v="200"/>
    <n v="0"/>
    <n v="0"/>
    <n v="0"/>
    <n v="0"/>
    <n v="0"/>
    <n v="0"/>
    <n v="0"/>
  </r>
  <r>
    <x v="5"/>
    <x v="24"/>
    <x v="5"/>
    <x v="8"/>
    <n v="0"/>
    <n v="200"/>
    <n v="0"/>
    <n v="0"/>
    <n v="0"/>
    <n v="0"/>
    <n v="0"/>
    <n v="0"/>
    <n v="0"/>
  </r>
  <r>
    <x v="5"/>
    <x v="24"/>
    <x v="5"/>
    <x v="9"/>
    <n v="0"/>
    <n v="200"/>
    <n v="0"/>
    <n v="0"/>
    <n v="0"/>
    <n v="0"/>
    <n v="0"/>
    <n v="0"/>
    <n v="0"/>
  </r>
  <r>
    <x v="5"/>
    <x v="24"/>
    <x v="5"/>
    <x v="10"/>
    <n v="0"/>
    <n v="200"/>
    <n v="0"/>
    <n v="0"/>
    <n v="0"/>
    <n v="0"/>
    <n v="0"/>
    <n v="0"/>
    <n v="0"/>
  </r>
  <r>
    <x v="5"/>
    <x v="24"/>
    <x v="6"/>
    <x v="0"/>
    <n v="0"/>
    <n v="200"/>
    <n v="0"/>
    <n v="0"/>
    <n v="0"/>
    <n v="0"/>
    <n v="0"/>
    <n v="0"/>
    <n v="0"/>
  </r>
  <r>
    <x v="5"/>
    <x v="24"/>
    <x v="6"/>
    <x v="1"/>
    <n v="0"/>
    <n v="200"/>
    <n v="0"/>
    <n v="0"/>
    <n v="0"/>
    <n v="0"/>
    <n v="0"/>
    <n v="0"/>
    <n v="0"/>
  </r>
  <r>
    <x v="5"/>
    <x v="24"/>
    <x v="6"/>
    <x v="2"/>
    <n v="0"/>
    <n v="200"/>
    <n v="0"/>
    <n v="0"/>
    <n v="0"/>
    <n v="0"/>
    <n v="0"/>
    <n v="0"/>
    <n v="0"/>
  </r>
  <r>
    <x v="5"/>
    <x v="24"/>
    <x v="6"/>
    <x v="3"/>
    <n v="0"/>
    <n v="200"/>
    <n v="0"/>
    <n v="0"/>
    <n v="0"/>
    <n v="0"/>
    <n v="0"/>
    <n v="0"/>
    <n v="0"/>
  </r>
  <r>
    <x v="5"/>
    <x v="24"/>
    <x v="6"/>
    <x v="4"/>
    <n v="0"/>
    <n v="200"/>
    <n v="0"/>
    <n v="0"/>
    <n v="0"/>
    <n v="0"/>
    <n v="0"/>
    <n v="0"/>
    <n v="0"/>
  </r>
  <r>
    <x v="5"/>
    <x v="24"/>
    <x v="6"/>
    <x v="5"/>
    <n v="0"/>
    <n v="200"/>
    <n v="0"/>
    <n v="0"/>
    <n v="0"/>
    <n v="0"/>
    <n v="0"/>
    <n v="0"/>
    <n v="0"/>
  </r>
  <r>
    <x v="5"/>
    <x v="24"/>
    <x v="6"/>
    <x v="6"/>
    <n v="0"/>
    <n v="200"/>
    <n v="0"/>
    <n v="0"/>
    <n v="0"/>
    <n v="0"/>
    <n v="0"/>
    <n v="0"/>
    <n v="0"/>
  </r>
  <r>
    <x v="5"/>
    <x v="24"/>
    <x v="6"/>
    <x v="7"/>
    <n v="0"/>
    <n v="200"/>
    <n v="0"/>
    <n v="0"/>
    <n v="0"/>
    <n v="0"/>
    <n v="0"/>
    <n v="0"/>
    <n v="0"/>
  </r>
  <r>
    <x v="5"/>
    <x v="24"/>
    <x v="6"/>
    <x v="8"/>
    <n v="0"/>
    <n v="200"/>
    <n v="0"/>
    <n v="0"/>
    <n v="0"/>
    <n v="0"/>
    <n v="0"/>
    <n v="0"/>
    <n v="0"/>
  </r>
  <r>
    <x v="5"/>
    <x v="24"/>
    <x v="6"/>
    <x v="9"/>
    <n v="0"/>
    <n v="200"/>
    <n v="0"/>
    <n v="0"/>
    <n v="0"/>
    <n v="0"/>
    <n v="0"/>
    <n v="0"/>
    <n v="0"/>
  </r>
  <r>
    <x v="5"/>
    <x v="24"/>
    <x v="6"/>
    <x v="10"/>
    <n v="26.36"/>
    <n v="200"/>
    <n v="0"/>
    <n v="0.12819"/>
    <n v="6.5350000000000005E-2"/>
    <n v="1.4E-3"/>
    <n v="8.2699999999999996E-3"/>
    <n v="0.89642999999999995"/>
    <n v="0"/>
  </r>
  <r>
    <x v="5"/>
    <x v="24"/>
    <x v="7"/>
    <x v="0"/>
    <n v="0"/>
    <n v="200"/>
    <n v="0"/>
    <n v="0"/>
    <n v="0"/>
    <n v="0"/>
    <n v="0"/>
    <n v="0"/>
    <n v="0"/>
  </r>
  <r>
    <x v="5"/>
    <x v="24"/>
    <x v="7"/>
    <x v="1"/>
    <n v="0"/>
    <n v="200"/>
    <n v="0"/>
    <n v="0"/>
    <n v="0"/>
    <n v="0"/>
    <n v="0"/>
    <n v="0"/>
    <n v="0"/>
  </r>
  <r>
    <x v="5"/>
    <x v="24"/>
    <x v="7"/>
    <x v="2"/>
    <n v="0"/>
    <n v="200"/>
    <n v="0"/>
    <n v="0"/>
    <n v="0"/>
    <n v="0"/>
    <n v="0"/>
    <n v="0"/>
    <n v="0"/>
  </r>
  <r>
    <x v="5"/>
    <x v="24"/>
    <x v="7"/>
    <x v="3"/>
    <n v="0"/>
    <n v="200"/>
    <n v="0"/>
    <n v="0"/>
    <n v="0"/>
    <n v="0"/>
    <n v="0"/>
    <n v="0"/>
    <n v="0"/>
  </r>
  <r>
    <x v="5"/>
    <x v="24"/>
    <x v="7"/>
    <x v="4"/>
    <n v="0"/>
    <n v="200"/>
    <n v="0"/>
    <n v="0"/>
    <n v="0"/>
    <n v="0"/>
    <n v="0"/>
    <n v="0"/>
    <n v="0"/>
  </r>
  <r>
    <x v="5"/>
    <x v="24"/>
    <x v="7"/>
    <x v="5"/>
    <n v="0"/>
    <n v="200"/>
    <n v="0"/>
    <n v="0"/>
    <n v="0"/>
    <n v="0"/>
    <n v="0"/>
    <n v="0"/>
    <n v="0"/>
  </r>
  <r>
    <x v="5"/>
    <x v="24"/>
    <x v="7"/>
    <x v="6"/>
    <n v="10.24"/>
    <n v="200"/>
    <n v="0"/>
    <n v="4.9770000000000002E-2"/>
    <n v="0"/>
    <n v="8.7200000000000003E-3"/>
    <n v="6.8669999999999995E-2"/>
    <n v="0.34804000000000002"/>
    <n v="0"/>
  </r>
  <r>
    <x v="5"/>
    <x v="24"/>
    <x v="7"/>
    <x v="7"/>
    <n v="0"/>
    <n v="200"/>
    <n v="0"/>
    <n v="0"/>
    <n v="0"/>
    <n v="0"/>
    <n v="0"/>
    <n v="0"/>
    <n v="0"/>
  </r>
  <r>
    <x v="5"/>
    <x v="24"/>
    <x v="7"/>
    <x v="8"/>
    <n v="0"/>
    <n v="200"/>
    <n v="0"/>
    <n v="0"/>
    <n v="0"/>
    <n v="0"/>
    <n v="0"/>
    <n v="0"/>
    <n v="0"/>
  </r>
  <r>
    <x v="5"/>
    <x v="24"/>
    <x v="7"/>
    <x v="9"/>
    <n v="0"/>
    <n v="200"/>
    <n v="0"/>
    <n v="0"/>
    <n v="0"/>
    <n v="0"/>
    <n v="0"/>
    <n v="0"/>
    <n v="0"/>
  </r>
  <r>
    <x v="5"/>
    <x v="24"/>
    <x v="7"/>
    <x v="10"/>
    <n v="6.04"/>
    <n v="200"/>
    <n v="0"/>
    <n v="2.9350000000000001E-2"/>
    <n v="2.1839999999999998E-2"/>
    <n v="9.0000000000000006E-5"/>
    <n v="1.1509999999999999E-2"/>
    <n v="0.20526"/>
    <n v="0"/>
  </r>
  <r>
    <x v="5"/>
    <x v="24"/>
    <x v="8"/>
    <x v="0"/>
    <n v="0"/>
    <n v="200"/>
    <n v="0"/>
    <n v="0"/>
    <n v="0"/>
    <n v="0"/>
    <n v="0"/>
    <n v="0"/>
    <n v="0"/>
  </r>
  <r>
    <x v="5"/>
    <x v="24"/>
    <x v="8"/>
    <x v="1"/>
    <n v="14.51"/>
    <n v="200"/>
    <n v="0"/>
    <n v="7.0540000000000005E-2"/>
    <n v="5.2510000000000001E-2"/>
    <n v="2.5799999999999998E-3"/>
    <n v="9.1599999999999997E-3"/>
    <n v="0.49329000000000001"/>
    <n v="0"/>
  </r>
  <r>
    <x v="5"/>
    <x v="24"/>
    <x v="8"/>
    <x v="2"/>
    <n v="0"/>
    <n v="200"/>
    <n v="0"/>
    <n v="0"/>
    <n v="0"/>
    <n v="0"/>
    <n v="0"/>
    <n v="0"/>
    <n v="0"/>
  </r>
  <r>
    <x v="5"/>
    <x v="24"/>
    <x v="8"/>
    <x v="3"/>
    <n v="0"/>
    <n v="200"/>
    <n v="0"/>
    <n v="0"/>
    <n v="0"/>
    <n v="0"/>
    <n v="0"/>
    <n v="0"/>
    <n v="0"/>
  </r>
  <r>
    <x v="5"/>
    <x v="24"/>
    <x v="8"/>
    <x v="4"/>
    <n v="0"/>
    <n v="200"/>
    <n v="0"/>
    <n v="0"/>
    <n v="0"/>
    <n v="0"/>
    <n v="0"/>
    <n v="0"/>
    <n v="0"/>
  </r>
  <r>
    <x v="5"/>
    <x v="24"/>
    <x v="8"/>
    <x v="5"/>
    <n v="0"/>
    <n v="200"/>
    <n v="0"/>
    <n v="0"/>
    <n v="0"/>
    <n v="0"/>
    <n v="0"/>
    <n v="0"/>
    <n v="0"/>
  </r>
  <r>
    <x v="5"/>
    <x v="24"/>
    <x v="8"/>
    <x v="6"/>
    <n v="35.18"/>
    <n v="200"/>
    <n v="0"/>
    <n v="0.17105000000000001"/>
    <n v="0"/>
    <n v="5.323E-2"/>
    <n v="0.13413"/>
    <n v="1.19615"/>
    <n v="0"/>
  </r>
  <r>
    <x v="5"/>
    <x v="24"/>
    <x v="8"/>
    <x v="7"/>
    <n v="0"/>
    <n v="200"/>
    <n v="0"/>
    <n v="0"/>
    <n v="0"/>
    <n v="0"/>
    <n v="0"/>
    <n v="0"/>
    <n v="0"/>
  </r>
  <r>
    <x v="5"/>
    <x v="24"/>
    <x v="8"/>
    <x v="8"/>
    <n v="0"/>
    <n v="200"/>
    <n v="0"/>
    <n v="0"/>
    <n v="0"/>
    <n v="0"/>
    <n v="0"/>
    <n v="0"/>
    <n v="0"/>
  </r>
  <r>
    <x v="5"/>
    <x v="24"/>
    <x v="8"/>
    <x v="9"/>
    <n v="0"/>
    <n v="200"/>
    <n v="0"/>
    <n v="0"/>
    <n v="0"/>
    <n v="0"/>
    <n v="0"/>
    <n v="0"/>
    <n v="0"/>
  </r>
  <r>
    <x v="5"/>
    <x v="24"/>
    <x v="8"/>
    <x v="10"/>
    <n v="927.1"/>
    <n v="200"/>
    <n v="0"/>
    <n v="4.5076599999999996"/>
    <n v="2.30464"/>
    <n v="0.11852"/>
    <n v="0.61121000000000003"/>
    <n v="31.522099999999998"/>
    <n v="0"/>
  </r>
  <r>
    <x v="5"/>
    <x v="25"/>
    <x v="0"/>
    <x v="0"/>
    <n v="0"/>
    <n v="200"/>
    <n v="0"/>
    <n v="0"/>
    <n v="0"/>
    <n v="0"/>
    <n v="0"/>
    <n v="0"/>
    <n v="0"/>
  </r>
  <r>
    <x v="5"/>
    <x v="25"/>
    <x v="0"/>
    <x v="1"/>
    <n v="24.86"/>
    <n v="200"/>
    <n v="0"/>
    <n v="0.12088"/>
    <n v="4.2959999999999998E-2"/>
    <n v="1.5219999999999999E-2"/>
    <n v="2.5139999999999999E-2"/>
    <n v="0.84531000000000001"/>
    <n v="0"/>
  </r>
  <r>
    <x v="5"/>
    <x v="25"/>
    <x v="0"/>
    <x v="2"/>
    <n v="0"/>
    <n v="200"/>
    <n v="0"/>
    <n v="0"/>
    <n v="0"/>
    <n v="0"/>
    <n v="0"/>
    <n v="0"/>
    <n v="0"/>
  </r>
  <r>
    <x v="5"/>
    <x v="25"/>
    <x v="0"/>
    <x v="3"/>
    <n v="0"/>
    <n v="200"/>
    <n v="0"/>
    <n v="0"/>
    <n v="0"/>
    <n v="0"/>
    <n v="0"/>
    <n v="0"/>
    <n v="0"/>
  </r>
  <r>
    <x v="5"/>
    <x v="25"/>
    <x v="0"/>
    <x v="4"/>
    <n v="0"/>
    <n v="200"/>
    <n v="0"/>
    <n v="0"/>
    <n v="0"/>
    <n v="0"/>
    <n v="0"/>
    <n v="0"/>
    <n v="0"/>
  </r>
  <r>
    <x v="5"/>
    <x v="25"/>
    <x v="0"/>
    <x v="5"/>
    <n v="0"/>
    <n v="200"/>
    <n v="0"/>
    <n v="0"/>
    <n v="0"/>
    <n v="0"/>
    <n v="0"/>
    <n v="0"/>
    <n v="0"/>
  </r>
  <r>
    <x v="5"/>
    <x v="25"/>
    <x v="0"/>
    <x v="6"/>
    <n v="0"/>
    <n v="200"/>
    <n v="0"/>
    <n v="0"/>
    <n v="0"/>
    <n v="0"/>
    <n v="0"/>
    <n v="0"/>
    <n v="0"/>
  </r>
  <r>
    <x v="5"/>
    <x v="25"/>
    <x v="0"/>
    <x v="7"/>
    <n v="0"/>
    <n v="200"/>
    <n v="0"/>
    <n v="0"/>
    <n v="0"/>
    <n v="0"/>
    <n v="0"/>
    <n v="0"/>
    <n v="0"/>
  </r>
  <r>
    <x v="5"/>
    <x v="25"/>
    <x v="0"/>
    <x v="8"/>
    <n v="0"/>
    <n v="200"/>
    <n v="0"/>
    <n v="0"/>
    <n v="0"/>
    <n v="0"/>
    <n v="0"/>
    <n v="0"/>
    <n v="0"/>
  </r>
  <r>
    <x v="5"/>
    <x v="25"/>
    <x v="0"/>
    <x v="9"/>
    <n v="0"/>
    <n v="200"/>
    <n v="0"/>
    <n v="0"/>
    <n v="0"/>
    <n v="0"/>
    <n v="0"/>
    <n v="0"/>
    <n v="0"/>
  </r>
  <r>
    <x v="5"/>
    <x v="25"/>
    <x v="0"/>
    <x v="10"/>
    <n v="128.04"/>
    <n v="200"/>
    <n v="0"/>
    <n v="0.62256"/>
    <n v="0.36060999999999999"/>
    <n v="8.5599999999999999E-3"/>
    <n v="0.18226000000000001"/>
    <n v="4.3535599999999999"/>
    <n v="0"/>
  </r>
  <r>
    <x v="5"/>
    <x v="25"/>
    <x v="1"/>
    <x v="0"/>
    <n v="0"/>
    <n v="200"/>
    <n v="0"/>
    <n v="0"/>
    <n v="0"/>
    <n v="0"/>
    <n v="0"/>
    <n v="0"/>
    <n v="0"/>
  </r>
  <r>
    <x v="5"/>
    <x v="25"/>
    <x v="1"/>
    <x v="1"/>
    <n v="0"/>
    <n v="200"/>
    <n v="0"/>
    <n v="0"/>
    <n v="0"/>
    <n v="0"/>
    <n v="0"/>
    <n v="0"/>
    <n v="0"/>
  </r>
  <r>
    <x v="5"/>
    <x v="25"/>
    <x v="1"/>
    <x v="2"/>
    <n v="0"/>
    <n v="200"/>
    <n v="0"/>
    <n v="0"/>
    <n v="0"/>
    <n v="0"/>
    <n v="0"/>
    <n v="0"/>
    <n v="0"/>
  </r>
  <r>
    <x v="5"/>
    <x v="25"/>
    <x v="1"/>
    <x v="3"/>
    <n v="0"/>
    <n v="200"/>
    <n v="0"/>
    <n v="0"/>
    <n v="0"/>
    <n v="0"/>
    <n v="0"/>
    <n v="0"/>
    <n v="0"/>
  </r>
  <r>
    <x v="5"/>
    <x v="25"/>
    <x v="1"/>
    <x v="4"/>
    <n v="0"/>
    <n v="200"/>
    <n v="0"/>
    <n v="0"/>
    <n v="0"/>
    <n v="0"/>
    <n v="0"/>
    <n v="0"/>
    <n v="0"/>
  </r>
  <r>
    <x v="5"/>
    <x v="25"/>
    <x v="1"/>
    <x v="5"/>
    <n v="0"/>
    <n v="200"/>
    <n v="0"/>
    <n v="0"/>
    <n v="0"/>
    <n v="0"/>
    <n v="0"/>
    <n v="0"/>
    <n v="0"/>
  </r>
  <r>
    <x v="5"/>
    <x v="25"/>
    <x v="1"/>
    <x v="6"/>
    <n v="0"/>
    <n v="200"/>
    <n v="0"/>
    <n v="0"/>
    <n v="0"/>
    <n v="0"/>
    <n v="0"/>
    <n v="0"/>
    <n v="0"/>
  </r>
  <r>
    <x v="5"/>
    <x v="25"/>
    <x v="1"/>
    <x v="7"/>
    <n v="0"/>
    <n v="200"/>
    <n v="0"/>
    <n v="0"/>
    <n v="0"/>
    <n v="0"/>
    <n v="0"/>
    <n v="0"/>
    <n v="0"/>
  </r>
  <r>
    <x v="5"/>
    <x v="25"/>
    <x v="1"/>
    <x v="8"/>
    <n v="0"/>
    <n v="200"/>
    <n v="0"/>
    <n v="0"/>
    <n v="0"/>
    <n v="0"/>
    <n v="0"/>
    <n v="0"/>
    <n v="0"/>
  </r>
  <r>
    <x v="5"/>
    <x v="25"/>
    <x v="1"/>
    <x v="9"/>
    <n v="0"/>
    <n v="200"/>
    <n v="0"/>
    <n v="0"/>
    <n v="0"/>
    <n v="0"/>
    <n v="0"/>
    <n v="0"/>
    <n v="0"/>
  </r>
  <r>
    <x v="5"/>
    <x v="25"/>
    <x v="1"/>
    <x v="10"/>
    <n v="692.79"/>
    <n v="200"/>
    <n v="0"/>
    <n v="3.3684099999999999"/>
    <n v="1.3568199999999999"/>
    <n v="0.17935000000000001"/>
    <n v="1.4500599999999999"/>
    <n v="23.555330000000001"/>
    <n v="0"/>
  </r>
  <r>
    <x v="5"/>
    <x v="25"/>
    <x v="2"/>
    <x v="0"/>
    <n v="0"/>
    <n v="200"/>
    <n v="0"/>
    <n v="0"/>
    <n v="0"/>
    <n v="0"/>
    <n v="0"/>
    <n v="0"/>
    <n v="0"/>
  </r>
  <r>
    <x v="5"/>
    <x v="25"/>
    <x v="2"/>
    <x v="1"/>
    <n v="0"/>
    <n v="200"/>
    <n v="0"/>
    <n v="0"/>
    <n v="0"/>
    <n v="0"/>
    <n v="0"/>
    <n v="0"/>
    <n v="0"/>
  </r>
  <r>
    <x v="5"/>
    <x v="25"/>
    <x v="2"/>
    <x v="2"/>
    <n v="0"/>
    <n v="200"/>
    <n v="0"/>
    <n v="0"/>
    <n v="0"/>
    <n v="0"/>
    <n v="0"/>
    <n v="0"/>
    <n v="0"/>
  </r>
  <r>
    <x v="5"/>
    <x v="25"/>
    <x v="2"/>
    <x v="3"/>
    <n v="0"/>
    <n v="200"/>
    <n v="0"/>
    <n v="0"/>
    <n v="0"/>
    <n v="0"/>
    <n v="0"/>
    <n v="0"/>
    <n v="0"/>
  </r>
  <r>
    <x v="5"/>
    <x v="25"/>
    <x v="2"/>
    <x v="4"/>
    <n v="0"/>
    <n v="200"/>
    <n v="0"/>
    <n v="0"/>
    <n v="0"/>
    <n v="0"/>
    <n v="0"/>
    <n v="0"/>
    <n v="0"/>
  </r>
  <r>
    <x v="5"/>
    <x v="25"/>
    <x v="2"/>
    <x v="5"/>
    <n v="0"/>
    <n v="200"/>
    <n v="0"/>
    <n v="0"/>
    <n v="0"/>
    <n v="0"/>
    <n v="0"/>
    <n v="0"/>
    <n v="0"/>
  </r>
  <r>
    <x v="5"/>
    <x v="25"/>
    <x v="2"/>
    <x v="6"/>
    <n v="0"/>
    <n v="200"/>
    <n v="0"/>
    <n v="0"/>
    <n v="0"/>
    <n v="0"/>
    <n v="0"/>
    <n v="0"/>
    <n v="0"/>
  </r>
  <r>
    <x v="5"/>
    <x v="25"/>
    <x v="2"/>
    <x v="7"/>
    <n v="0"/>
    <n v="200"/>
    <n v="0"/>
    <n v="0"/>
    <n v="0"/>
    <n v="0"/>
    <n v="0"/>
    <n v="0"/>
    <n v="0"/>
  </r>
  <r>
    <x v="5"/>
    <x v="25"/>
    <x v="2"/>
    <x v="8"/>
    <n v="0"/>
    <n v="200"/>
    <n v="0"/>
    <n v="0"/>
    <n v="0"/>
    <n v="0"/>
    <n v="0"/>
    <n v="0"/>
    <n v="0"/>
  </r>
  <r>
    <x v="5"/>
    <x v="25"/>
    <x v="2"/>
    <x v="9"/>
    <n v="0"/>
    <n v="200"/>
    <n v="0"/>
    <n v="0"/>
    <n v="0"/>
    <n v="0"/>
    <n v="0"/>
    <n v="0"/>
    <n v="0"/>
  </r>
  <r>
    <x v="5"/>
    <x v="25"/>
    <x v="2"/>
    <x v="10"/>
    <n v="333.92"/>
    <n v="200"/>
    <n v="0"/>
    <n v="1.62354"/>
    <n v="0.78347"/>
    <n v="7.5889999999999999E-2"/>
    <n v="0.64266999999999996"/>
    <n v="11.353429999999999"/>
    <n v="0"/>
  </r>
  <r>
    <x v="5"/>
    <x v="25"/>
    <x v="3"/>
    <x v="0"/>
    <n v="0"/>
    <n v="200"/>
    <n v="0"/>
    <n v="0"/>
    <n v="0"/>
    <n v="0"/>
    <n v="0"/>
    <n v="0"/>
    <n v="0"/>
  </r>
  <r>
    <x v="5"/>
    <x v="25"/>
    <x v="3"/>
    <x v="1"/>
    <n v="8.94"/>
    <n v="200"/>
    <n v="0"/>
    <n v="4.3490000000000001E-2"/>
    <n v="1.3899999999999999E-2"/>
    <n v="3.0100000000000001E-3"/>
    <n v="2.741E-2"/>
    <n v="0.30412"/>
    <n v="0"/>
  </r>
  <r>
    <x v="5"/>
    <x v="25"/>
    <x v="3"/>
    <x v="2"/>
    <n v="0"/>
    <n v="200"/>
    <n v="0"/>
    <n v="0"/>
    <n v="0"/>
    <n v="0"/>
    <n v="0"/>
    <n v="0"/>
    <n v="0"/>
  </r>
  <r>
    <x v="5"/>
    <x v="25"/>
    <x v="3"/>
    <x v="3"/>
    <n v="0"/>
    <n v="200"/>
    <n v="0"/>
    <n v="0"/>
    <n v="0"/>
    <n v="0"/>
    <n v="0"/>
    <n v="0"/>
    <n v="0"/>
  </r>
  <r>
    <x v="5"/>
    <x v="25"/>
    <x v="3"/>
    <x v="4"/>
    <n v="0"/>
    <n v="200"/>
    <n v="0"/>
    <n v="0"/>
    <n v="0"/>
    <n v="0"/>
    <n v="0"/>
    <n v="0"/>
    <n v="0"/>
  </r>
  <r>
    <x v="5"/>
    <x v="25"/>
    <x v="3"/>
    <x v="5"/>
    <n v="0"/>
    <n v="200"/>
    <n v="0"/>
    <n v="0"/>
    <n v="0"/>
    <n v="0"/>
    <n v="0"/>
    <n v="0"/>
    <n v="0"/>
  </r>
  <r>
    <x v="5"/>
    <x v="25"/>
    <x v="3"/>
    <x v="6"/>
    <n v="0"/>
    <n v="200"/>
    <n v="0"/>
    <n v="0"/>
    <n v="0"/>
    <n v="0"/>
    <n v="0"/>
    <n v="0"/>
    <n v="0"/>
  </r>
  <r>
    <x v="5"/>
    <x v="25"/>
    <x v="3"/>
    <x v="7"/>
    <n v="0"/>
    <n v="200"/>
    <n v="0"/>
    <n v="0"/>
    <n v="0"/>
    <n v="0"/>
    <n v="0"/>
    <n v="0"/>
    <n v="0"/>
  </r>
  <r>
    <x v="5"/>
    <x v="25"/>
    <x v="3"/>
    <x v="8"/>
    <n v="0"/>
    <n v="200"/>
    <n v="0"/>
    <n v="0"/>
    <n v="0"/>
    <n v="0"/>
    <n v="0"/>
    <n v="0"/>
    <n v="0"/>
  </r>
  <r>
    <x v="5"/>
    <x v="25"/>
    <x v="3"/>
    <x v="9"/>
    <n v="0"/>
    <n v="200"/>
    <n v="0"/>
    <n v="0"/>
    <n v="0"/>
    <n v="0"/>
    <n v="0"/>
    <n v="0"/>
    <n v="0"/>
  </r>
  <r>
    <x v="5"/>
    <x v="25"/>
    <x v="3"/>
    <x v="10"/>
    <n v="51.95"/>
    <n v="200"/>
    <n v="0"/>
    <n v="0.25256000000000001"/>
    <n v="0.19244"/>
    <n v="8.2299999999999995E-3"/>
    <n v="2.767E-2"/>
    <n v="1.76617"/>
    <n v="0"/>
  </r>
  <r>
    <x v="5"/>
    <x v="25"/>
    <x v="4"/>
    <x v="0"/>
    <n v="185.95"/>
    <n v="200"/>
    <n v="0"/>
    <n v="0.90408999999999995"/>
    <n v="0.43925999999999998"/>
    <n v="3.9309999999999998E-2"/>
    <n v="0.37784000000000001"/>
    <n v="6.3223399999999996"/>
    <n v="0"/>
  </r>
  <r>
    <x v="5"/>
    <x v="25"/>
    <x v="4"/>
    <x v="1"/>
    <n v="4.99"/>
    <n v="200"/>
    <n v="0"/>
    <n v="2.4279999999999999E-2"/>
    <n v="7.3699999999999998E-3"/>
    <n v="2.7499999999999998E-3"/>
    <n v="2.8900000000000002E-3"/>
    <n v="0.16980999999999999"/>
    <n v="0"/>
  </r>
  <r>
    <x v="5"/>
    <x v="25"/>
    <x v="4"/>
    <x v="2"/>
    <n v="0"/>
    <n v="200"/>
    <n v="0"/>
    <n v="0"/>
    <n v="0"/>
    <n v="0"/>
    <n v="0"/>
    <n v="0"/>
    <n v="0"/>
  </r>
  <r>
    <x v="5"/>
    <x v="25"/>
    <x v="4"/>
    <x v="3"/>
    <n v="0"/>
    <n v="200"/>
    <n v="0"/>
    <n v="0"/>
    <n v="0"/>
    <n v="0"/>
    <n v="0"/>
    <n v="0"/>
    <n v="0"/>
  </r>
  <r>
    <x v="5"/>
    <x v="25"/>
    <x v="4"/>
    <x v="4"/>
    <n v="0"/>
    <n v="200"/>
    <n v="0"/>
    <n v="0"/>
    <n v="0"/>
    <n v="0"/>
    <n v="0"/>
    <n v="0"/>
    <n v="0"/>
  </r>
  <r>
    <x v="5"/>
    <x v="25"/>
    <x v="4"/>
    <x v="5"/>
    <n v="0"/>
    <n v="200"/>
    <n v="0"/>
    <n v="0"/>
    <n v="0"/>
    <n v="0"/>
    <n v="0"/>
    <n v="0"/>
    <n v="0"/>
  </r>
  <r>
    <x v="5"/>
    <x v="25"/>
    <x v="4"/>
    <x v="6"/>
    <n v="41.71"/>
    <n v="200"/>
    <n v="0"/>
    <n v="0.20277999999999999"/>
    <n v="1.7000000000000001E-4"/>
    <n v="3.5599999999999998E-3"/>
    <n v="5.4859999999999999E-2"/>
    <n v="1.4180200000000001"/>
    <n v="0"/>
  </r>
  <r>
    <x v="5"/>
    <x v="25"/>
    <x v="4"/>
    <x v="7"/>
    <n v="0"/>
    <n v="200"/>
    <n v="0"/>
    <n v="0"/>
    <n v="0"/>
    <n v="0"/>
    <n v="0"/>
    <n v="0"/>
    <n v="0"/>
  </r>
  <r>
    <x v="5"/>
    <x v="25"/>
    <x v="4"/>
    <x v="8"/>
    <n v="0"/>
    <n v="200"/>
    <n v="0"/>
    <n v="0"/>
    <n v="0"/>
    <n v="0"/>
    <n v="0"/>
    <n v="0"/>
    <n v="0"/>
  </r>
  <r>
    <x v="5"/>
    <x v="25"/>
    <x v="4"/>
    <x v="9"/>
    <n v="0"/>
    <n v="200"/>
    <n v="0"/>
    <n v="0"/>
    <n v="0"/>
    <n v="0"/>
    <n v="0"/>
    <n v="0"/>
    <n v="0"/>
  </r>
  <r>
    <x v="5"/>
    <x v="25"/>
    <x v="4"/>
    <x v="10"/>
    <n v="155.63999999999999"/>
    <n v="200"/>
    <n v="0"/>
    <n v="0.75673999999999997"/>
    <n v="0.26956999999999998"/>
    <n v="1.917E-2"/>
    <n v="0.15989"/>
    <n v="5.2918799999999999"/>
    <n v="0"/>
  </r>
  <r>
    <x v="5"/>
    <x v="25"/>
    <x v="5"/>
    <x v="0"/>
    <n v="0"/>
    <n v="200"/>
    <n v="0"/>
    <n v="0"/>
    <n v="0"/>
    <n v="0"/>
    <n v="0"/>
    <n v="0"/>
    <n v="0"/>
  </r>
  <r>
    <x v="5"/>
    <x v="25"/>
    <x v="5"/>
    <x v="1"/>
    <n v="0"/>
    <n v="200"/>
    <n v="0"/>
    <n v="0"/>
    <n v="0"/>
    <n v="0"/>
    <n v="0"/>
    <n v="0"/>
    <n v="0"/>
  </r>
  <r>
    <x v="5"/>
    <x v="25"/>
    <x v="5"/>
    <x v="2"/>
    <n v="0"/>
    <n v="200"/>
    <n v="0"/>
    <n v="0"/>
    <n v="0"/>
    <n v="0"/>
    <n v="0"/>
    <n v="0"/>
    <n v="0"/>
  </r>
  <r>
    <x v="5"/>
    <x v="25"/>
    <x v="5"/>
    <x v="3"/>
    <n v="0"/>
    <n v="200"/>
    <n v="0"/>
    <n v="0"/>
    <n v="0"/>
    <n v="0"/>
    <n v="0"/>
    <n v="0"/>
    <n v="0"/>
  </r>
  <r>
    <x v="5"/>
    <x v="25"/>
    <x v="5"/>
    <x v="4"/>
    <n v="0"/>
    <n v="200"/>
    <n v="0"/>
    <n v="0"/>
    <n v="0"/>
    <n v="0"/>
    <n v="0"/>
    <n v="0"/>
    <n v="0"/>
  </r>
  <r>
    <x v="5"/>
    <x v="25"/>
    <x v="5"/>
    <x v="5"/>
    <n v="0"/>
    <n v="200"/>
    <n v="0"/>
    <n v="0"/>
    <n v="0"/>
    <n v="0"/>
    <n v="0"/>
    <n v="0"/>
    <n v="0"/>
  </r>
  <r>
    <x v="5"/>
    <x v="25"/>
    <x v="5"/>
    <x v="6"/>
    <n v="0"/>
    <n v="200"/>
    <n v="0"/>
    <n v="0"/>
    <n v="0"/>
    <n v="0"/>
    <n v="0"/>
    <n v="0"/>
    <n v="0"/>
  </r>
  <r>
    <x v="5"/>
    <x v="25"/>
    <x v="5"/>
    <x v="7"/>
    <n v="0"/>
    <n v="200"/>
    <n v="0"/>
    <n v="0"/>
    <n v="0"/>
    <n v="0"/>
    <n v="0"/>
    <n v="0"/>
    <n v="0"/>
  </r>
  <r>
    <x v="5"/>
    <x v="25"/>
    <x v="5"/>
    <x v="8"/>
    <n v="0"/>
    <n v="200"/>
    <n v="0"/>
    <n v="0"/>
    <n v="0"/>
    <n v="0"/>
    <n v="0"/>
    <n v="0"/>
    <n v="0"/>
  </r>
  <r>
    <x v="5"/>
    <x v="25"/>
    <x v="5"/>
    <x v="9"/>
    <n v="0"/>
    <n v="200"/>
    <n v="0"/>
    <n v="0"/>
    <n v="0"/>
    <n v="0"/>
    <n v="0"/>
    <n v="0"/>
    <n v="0"/>
  </r>
  <r>
    <x v="5"/>
    <x v="25"/>
    <x v="5"/>
    <x v="10"/>
    <n v="0"/>
    <n v="200"/>
    <n v="0"/>
    <n v="0"/>
    <n v="0"/>
    <n v="0"/>
    <n v="0"/>
    <n v="0"/>
    <n v="0"/>
  </r>
  <r>
    <x v="5"/>
    <x v="25"/>
    <x v="6"/>
    <x v="0"/>
    <n v="0"/>
    <n v="200"/>
    <n v="0"/>
    <n v="0"/>
    <n v="0"/>
    <n v="0"/>
    <n v="0"/>
    <n v="0"/>
    <n v="0"/>
  </r>
  <r>
    <x v="5"/>
    <x v="25"/>
    <x v="6"/>
    <x v="1"/>
    <n v="0"/>
    <n v="200"/>
    <n v="0"/>
    <n v="0"/>
    <n v="0"/>
    <n v="0"/>
    <n v="0"/>
    <n v="0"/>
    <n v="0"/>
  </r>
  <r>
    <x v="5"/>
    <x v="25"/>
    <x v="6"/>
    <x v="2"/>
    <n v="0"/>
    <n v="200"/>
    <n v="0"/>
    <n v="0"/>
    <n v="0"/>
    <n v="0"/>
    <n v="0"/>
    <n v="0"/>
    <n v="0"/>
  </r>
  <r>
    <x v="5"/>
    <x v="25"/>
    <x v="6"/>
    <x v="3"/>
    <n v="0"/>
    <n v="200"/>
    <n v="0"/>
    <n v="0"/>
    <n v="0"/>
    <n v="0"/>
    <n v="0"/>
    <n v="0"/>
    <n v="0"/>
  </r>
  <r>
    <x v="5"/>
    <x v="25"/>
    <x v="6"/>
    <x v="4"/>
    <n v="0"/>
    <n v="200"/>
    <n v="0"/>
    <n v="0"/>
    <n v="0"/>
    <n v="0"/>
    <n v="0"/>
    <n v="0"/>
    <n v="0"/>
  </r>
  <r>
    <x v="5"/>
    <x v="25"/>
    <x v="6"/>
    <x v="5"/>
    <n v="0"/>
    <n v="200"/>
    <n v="0"/>
    <n v="0"/>
    <n v="0"/>
    <n v="0"/>
    <n v="0"/>
    <n v="0"/>
    <n v="0"/>
  </r>
  <r>
    <x v="5"/>
    <x v="25"/>
    <x v="6"/>
    <x v="6"/>
    <n v="0"/>
    <n v="200"/>
    <n v="0"/>
    <n v="0"/>
    <n v="0"/>
    <n v="0"/>
    <n v="0"/>
    <n v="0"/>
    <n v="0"/>
  </r>
  <r>
    <x v="5"/>
    <x v="25"/>
    <x v="6"/>
    <x v="7"/>
    <n v="0"/>
    <n v="200"/>
    <n v="0"/>
    <n v="0"/>
    <n v="0"/>
    <n v="0"/>
    <n v="0"/>
    <n v="0"/>
    <n v="0"/>
  </r>
  <r>
    <x v="5"/>
    <x v="25"/>
    <x v="6"/>
    <x v="8"/>
    <n v="0"/>
    <n v="200"/>
    <n v="0"/>
    <n v="0"/>
    <n v="0"/>
    <n v="0"/>
    <n v="0"/>
    <n v="0"/>
    <n v="0"/>
  </r>
  <r>
    <x v="5"/>
    <x v="25"/>
    <x v="6"/>
    <x v="9"/>
    <n v="0"/>
    <n v="200"/>
    <n v="0"/>
    <n v="0"/>
    <n v="0"/>
    <n v="0"/>
    <n v="0"/>
    <n v="0"/>
    <n v="0"/>
  </r>
  <r>
    <x v="5"/>
    <x v="25"/>
    <x v="6"/>
    <x v="10"/>
    <n v="26.36"/>
    <n v="200"/>
    <n v="0"/>
    <n v="0.12819"/>
    <n v="6.5350000000000005E-2"/>
    <n v="1.4E-3"/>
    <n v="8.2699999999999996E-3"/>
    <n v="0.89642999999999995"/>
    <n v="0"/>
  </r>
  <r>
    <x v="5"/>
    <x v="25"/>
    <x v="7"/>
    <x v="0"/>
    <n v="0"/>
    <n v="200"/>
    <n v="0"/>
    <n v="0"/>
    <n v="0"/>
    <n v="0"/>
    <n v="0"/>
    <n v="0"/>
    <n v="0"/>
  </r>
  <r>
    <x v="5"/>
    <x v="25"/>
    <x v="7"/>
    <x v="1"/>
    <n v="0"/>
    <n v="200"/>
    <n v="0"/>
    <n v="0"/>
    <n v="0"/>
    <n v="0"/>
    <n v="0"/>
    <n v="0"/>
    <n v="0"/>
  </r>
  <r>
    <x v="5"/>
    <x v="25"/>
    <x v="7"/>
    <x v="2"/>
    <n v="0"/>
    <n v="200"/>
    <n v="0"/>
    <n v="0"/>
    <n v="0"/>
    <n v="0"/>
    <n v="0"/>
    <n v="0"/>
    <n v="0"/>
  </r>
  <r>
    <x v="5"/>
    <x v="25"/>
    <x v="7"/>
    <x v="3"/>
    <n v="0"/>
    <n v="200"/>
    <n v="0"/>
    <n v="0"/>
    <n v="0"/>
    <n v="0"/>
    <n v="0"/>
    <n v="0"/>
    <n v="0"/>
  </r>
  <r>
    <x v="5"/>
    <x v="25"/>
    <x v="7"/>
    <x v="4"/>
    <n v="0"/>
    <n v="200"/>
    <n v="0"/>
    <n v="0"/>
    <n v="0"/>
    <n v="0"/>
    <n v="0"/>
    <n v="0"/>
    <n v="0"/>
  </r>
  <r>
    <x v="5"/>
    <x v="25"/>
    <x v="7"/>
    <x v="5"/>
    <n v="0"/>
    <n v="200"/>
    <n v="0"/>
    <n v="0"/>
    <n v="0"/>
    <n v="0"/>
    <n v="0"/>
    <n v="0"/>
    <n v="0"/>
  </r>
  <r>
    <x v="5"/>
    <x v="25"/>
    <x v="7"/>
    <x v="6"/>
    <n v="10.24"/>
    <n v="200"/>
    <n v="0"/>
    <n v="4.9770000000000002E-2"/>
    <n v="0"/>
    <n v="8.7200000000000003E-3"/>
    <n v="6.8669999999999995E-2"/>
    <n v="0.34804000000000002"/>
    <n v="0"/>
  </r>
  <r>
    <x v="5"/>
    <x v="25"/>
    <x v="7"/>
    <x v="7"/>
    <n v="0"/>
    <n v="200"/>
    <n v="0"/>
    <n v="0"/>
    <n v="0"/>
    <n v="0"/>
    <n v="0"/>
    <n v="0"/>
    <n v="0"/>
  </r>
  <r>
    <x v="5"/>
    <x v="25"/>
    <x v="7"/>
    <x v="8"/>
    <n v="0"/>
    <n v="200"/>
    <n v="0"/>
    <n v="0"/>
    <n v="0"/>
    <n v="0"/>
    <n v="0"/>
    <n v="0"/>
    <n v="0"/>
  </r>
  <r>
    <x v="5"/>
    <x v="25"/>
    <x v="7"/>
    <x v="9"/>
    <n v="0"/>
    <n v="200"/>
    <n v="0"/>
    <n v="0"/>
    <n v="0"/>
    <n v="0"/>
    <n v="0"/>
    <n v="0"/>
    <n v="0"/>
  </r>
  <r>
    <x v="5"/>
    <x v="25"/>
    <x v="7"/>
    <x v="10"/>
    <n v="6.04"/>
    <n v="200"/>
    <n v="0"/>
    <n v="2.9350000000000001E-2"/>
    <n v="2.1839999999999998E-2"/>
    <n v="9.0000000000000006E-5"/>
    <n v="1.1509999999999999E-2"/>
    <n v="0.20526"/>
    <n v="0"/>
  </r>
  <r>
    <x v="5"/>
    <x v="25"/>
    <x v="8"/>
    <x v="0"/>
    <n v="0"/>
    <n v="200"/>
    <n v="0"/>
    <n v="0"/>
    <n v="0"/>
    <n v="0"/>
    <n v="0"/>
    <n v="0"/>
    <n v="0"/>
  </r>
  <r>
    <x v="5"/>
    <x v="25"/>
    <x v="8"/>
    <x v="1"/>
    <n v="14.51"/>
    <n v="200"/>
    <n v="0"/>
    <n v="7.0540000000000005E-2"/>
    <n v="5.2510000000000001E-2"/>
    <n v="2.5799999999999998E-3"/>
    <n v="9.1599999999999997E-3"/>
    <n v="0.49329000000000001"/>
    <n v="0"/>
  </r>
  <r>
    <x v="5"/>
    <x v="25"/>
    <x v="8"/>
    <x v="2"/>
    <n v="0"/>
    <n v="200"/>
    <n v="0"/>
    <n v="0"/>
    <n v="0"/>
    <n v="0"/>
    <n v="0"/>
    <n v="0"/>
    <n v="0"/>
  </r>
  <r>
    <x v="5"/>
    <x v="25"/>
    <x v="8"/>
    <x v="3"/>
    <n v="0"/>
    <n v="200"/>
    <n v="0"/>
    <n v="0"/>
    <n v="0"/>
    <n v="0"/>
    <n v="0"/>
    <n v="0"/>
    <n v="0"/>
  </r>
  <r>
    <x v="5"/>
    <x v="25"/>
    <x v="8"/>
    <x v="4"/>
    <n v="0"/>
    <n v="200"/>
    <n v="0"/>
    <n v="0"/>
    <n v="0"/>
    <n v="0"/>
    <n v="0"/>
    <n v="0"/>
    <n v="0"/>
  </r>
  <r>
    <x v="5"/>
    <x v="25"/>
    <x v="8"/>
    <x v="5"/>
    <n v="0"/>
    <n v="200"/>
    <n v="0"/>
    <n v="0"/>
    <n v="0"/>
    <n v="0"/>
    <n v="0"/>
    <n v="0"/>
    <n v="0"/>
  </r>
  <r>
    <x v="5"/>
    <x v="25"/>
    <x v="8"/>
    <x v="6"/>
    <n v="35.18"/>
    <n v="200"/>
    <n v="0"/>
    <n v="0.17105000000000001"/>
    <n v="0"/>
    <n v="5.323E-2"/>
    <n v="0.13413"/>
    <n v="1.19615"/>
    <n v="0"/>
  </r>
  <r>
    <x v="5"/>
    <x v="25"/>
    <x v="8"/>
    <x v="7"/>
    <n v="0"/>
    <n v="200"/>
    <n v="0"/>
    <n v="0"/>
    <n v="0"/>
    <n v="0"/>
    <n v="0"/>
    <n v="0"/>
    <n v="0"/>
  </r>
  <r>
    <x v="5"/>
    <x v="25"/>
    <x v="8"/>
    <x v="8"/>
    <n v="0"/>
    <n v="200"/>
    <n v="0"/>
    <n v="0"/>
    <n v="0"/>
    <n v="0"/>
    <n v="0"/>
    <n v="0"/>
    <n v="0"/>
  </r>
  <r>
    <x v="5"/>
    <x v="25"/>
    <x v="8"/>
    <x v="9"/>
    <n v="0"/>
    <n v="200"/>
    <n v="0"/>
    <n v="0"/>
    <n v="0"/>
    <n v="0"/>
    <n v="0"/>
    <n v="0"/>
    <n v="0"/>
  </r>
  <r>
    <x v="5"/>
    <x v="25"/>
    <x v="8"/>
    <x v="10"/>
    <n v="927.1"/>
    <n v="200"/>
    <n v="0"/>
    <n v="4.5076599999999996"/>
    <n v="2.30464"/>
    <n v="0.11852"/>
    <n v="0.61121000000000003"/>
    <n v="31.522099999999998"/>
    <n v="0"/>
  </r>
  <r>
    <x v="5"/>
    <x v="26"/>
    <x v="0"/>
    <x v="0"/>
    <n v="0"/>
    <n v="200"/>
    <n v="0"/>
    <n v="0"/>
    <n v="0"/>
    <n v="0"/>
    <n v="0"/>
    <n v="0"/>
    <n v="0"/>
  </r>
  <r>
    <x v="5"/>
    <x v="26"/>
    <x v="0"/>
    <x v="1"/>
    <n v="24.86"/>
    <n v="200"/>
    <n v="0"/>
    <n v="0.12088"/>
    <n v="4.2959999999999998E-2"/>
    <n v="1.5219999999999999E-2"/>
    <n v="2.5139999999999999E-2"/>
    <n v="0.84531000000000001"/>
    <n v="0"/>
  </r>
  <r>
    <x v="5"/>
    <x v="26"/>
    <x v="0"/>
    <x v="2"/>
    <n v="0"/>
    <n v="200"/>
    <n v="0"/>
    <n v="0"/>
    <n v="0"/>
    <n v="0"/>
    <n v="0"/>
    <n v="0"/>
    <n v="0"/>
  </r>
  <r>
    <x v="5"/>
    <x v="26"/>
    <x v="0"/>
    <x v="3"/>
    <n v="0"/>
    <n v="200"/>
    <n v="0"/>
    <n v="0"/>
    <n v="0"/>
    <n v="0"/>
    <n v="0"/>
    <n v="0"/>
    <n v="0"/>
  </r>
  <r>
    <x v="5"/>
    <x v="26"/>
    <x v="0"/>
    <x v="4"/>
    <n v="0"/>
    <n v="200"/>
    <n v="0"/>
    <n v="0"/>
    <n v="0"/>
    <n v="0"/>
    <n v="0"/>
    <n v="0"/>
    <n v="0"/>
  </r>
  <r>
    <x v="5"/>
    <x v="26"/>
    <x v="0"/>
    <x v="5"/>
    <n v="0"/>
    <n v="200"/>
    <n v="0"/>
    <n v="0"/>
    <n v="0"/>
    <n v="0"/>
    <n v="0"/>
    <n v="0"/>
    <n v="0"/>
  </r>
  <r>
    <x v="5"/>
    <x v="26"/>
    <x v="0"/>
    <x v="6"/>
    <n v="0"/>
    <n v="200"/>
    <n v="0"/>
    <n v="0"/>
    <n v="0"/>
    <n v="0"/>
    <n v="0"/>
    <n v="0"/>
    <n v="0"/>
  </r>
  <r>
    <x v="5"/>
    <x v="26"/>
    <x v="0"/>
    <x v="7"/>
    <n v="0"/>
    <n v="200"/>
    <n v="0"/>
    <n v="0"/>
    <n v="0"/>
    <n v="0"/>
    <n v="0"/>
    <n v="0"/>
    <n v="0"/>
  </r>
  <r>
    <x v="5"/>
    <x v="26"/>
    <x v="0"/>
    <x v="8"/>
    <n v="0"/>
    <n v="200"/>
    <n v="0"/>
    <n v="0"/>
    <n v="0"/>
    <n v="0"/>
    <n v="0"/>
    <n v="0"/>
    <n v="0"/>
  </r>
  <r>
    <x v="5"/>
    <x v="26"/>
    <x v="0"/>
    <x v="9"/>
    <n v="0"/>
    <n v="200"/>
    <n v="0"/>
    <n v="0"/>
    <n v="0"/>
    <n v="0"/>
    <n v="0"/>
    <n v="0"/>
    <n v="0"/>
  </r>
  <r>
    <x v="5"/>
    <x v="26"/>
    <x v="0"/>
    <x v="10"/>
    <n v="128.04"/>
    <n v="200"/>
    <n v="0"/>
    <n v="0.62256"/>
    <n v="0.36060999999999999"/>
    <n v="8.5599999999999999E-3"/>
    <n v="0.18226000000000001"/>
    <n v="4.3535599999999999"/>
    <n v="0"/>
  </r>
  <r>
    <x v="5"/>
    <x v="26"/>
    <x v="1"/>
    <x v="0"/>
    <n v="0"/>
    <n v="200"/>
    <n v="0"/>
    <n v="0"/>
    <n v="0"/>
    <n v="0"/>
    <n v="0"/>
    <n v="0"/>
    <n v="0"/>
  </r>
  <r>
    <x v="5"/>
    <x v="26"/>
    <x v="1"/>
    <x v="1"/>
    <n v="0"/>
    <n v="200"/>
    <n v="0"/>
    <n v="0"/>
    <n v="0"/>
    <n v="0"/>
    <n v="0"/>
    <n v="0"/>
    <n v="0"/>
  </r>
  <r>
    <x v="5"/>
    <x v="26"/>
    <x v="1"/>
    <x v="2"/>
    <n v="0"/>
    <n v="200"/>
    <n v="0"/>
    <n v="0"/>
    <n v="0"/>
    <n v="0"/>
    <n v="0"/>
    <n v="0"/>
    <n v="0"/>
  </r>
  <r>
    <x v="5"/>
    <x v="26"/>
    <x v="1"/>
    <x v="3"/>
    <n v="0"/>
    <n v="200"/>
    <n v="0"/>
    <n v="0"/>
    <n v="0"/>
    <n v="0"/>
    <n v="0"/>
    <n v="0"/>
    <n v="0"/>
  </r>
  <r>
    <x v="5"/>
    <x v="26"/>
    <x v="1"/>
    <x v="4"/>
    <n v="0"/>
    <n v="200"/>
    <n v="0"/>
    <n v="0"/>
    <n v="0"/>
    <n v="0"/>
    <n v="0"/>
    <n v="0"/>
    <n v="0"/>
  </r>
  <r>
    <x v="5"/>
    <x v="26"/>
    <x v="1"/>
    <x v="5"/>
    <n v="0"/>
    <n v="200"/>
    <n v="0"/>
    <n v="0"/>
    <n v="0"/>
    <n v="0"/>
    <n v="0"/>
    <n v="0"/>
    <n v="0"/>
  </r>
  <r>
    <x v="5"/>
    <x v="26"/>
    <x v="1"/>
    <x v="6"/>
    <n v="0"/>
    <n v="200"/>
    <n v="0"/>
    <n v="0"/>
    <n v="0"/>
    <n v="0"/>
    <n v="0"/>
    <n v="0"/>
    <n v="0"/>
  </r>
  <r>
    <x v="5"/>
    <x v="26"/>
    <x v="1"/>
    <x v="7"/>
    <n v="0"/>
    <n v="200"/>
    <n v="0"/>
    <n v="0"/>
    <n v="0"/>
    <n v="0"/>
    <n v="0"/>
    <n v="0"/>
    <n v="0"/>
  </r>
  <r>
    <x v="5"/>
    <x v="26"/>
    <x v="1"/>
    <x v="8"/>
    <n v="0"/>
    <n v="200"/>
    <n v="0"/>
    <n v="0"/>
    <n v="0"/>
    <n v="0"/>
    <n v="0"/>
    <n v="0"/>
    <n v="0"/>
  </r>
  <r>
    <x v="5"/>
    <x v="26"/>
    <x v="1"/>
    <x v="9"/>
    <n v="0"/>
    <n v="200"/>
    <n v="0"/>
    <n v="0"/>
    <n v="0"/>
    <n v="0"/>
    <n v="0"/>
    <n v="0"/>
    <n v="0"/>
  </r>
  <r>
    <x v="5"/>
    <x v="26"/>
    <x v="1"/>
    <x v="10"/>
    <n v="692.79"/>
    <n v="200"/>
    <n v="0"/>
    <n v="3.3684099999999999"/>
    <n v="1.3568199999999999"/>
    <n v="0.17935000000000001"/>
    <n v="1.4500599999999999"/>
    <n v="23.555330000000001"/>
    <n v="0"/>
  </r>
  <r>
    <x v="5"/>
    <x v="26"/>
    <x v="2"/>
    <x v="0"/>
    <n v="0"/>
    <n v="200"/>
    <n v="0"/>
    <n v="0"/>
    <n v="0"/>
    <n v="0"/>
    <n v="0"/>
    <n v="0"/>
    <n v="0"/>
  </r>
  <r>
    <x v="5"/>
    <x v="26"/>
    <x v="2"/>
    <x v="1"/>
    <n v="0"/>
    <n v="200"/>
    <n v="0"/>
    <n v="0"/>
    <n v="0"/>
    <n v="0"/>
    <n v="0"/>
    <n v="0"/>
    <n v="0"/>
  </r>
  <r>
    <x v="5"/>
    <x v="26"/>
    <x v="2"/>
    <x v="2"/>
    <n v="0"/>
    <n v="200"/>
    <n v="0"/>
    <n v="0"/>
    <n v="0"/>
    <n v="0"/>
    <n v="0"/>
    <n v="0"/>
    <n v="0"/>
  </r>
  <r>
    <x v="5"/>
    <x v="26"/>
    <x v="2"/>
    <x v="3"/>
    <n v="0"/>
    <n v="200"/>
    <n v="0"/>
    <n v="0"/>
    <n v="0"/>
    <n v="0"/>
    <n v="0"/>
    <n v="0"/>
    <n v="0"/>
  </r>
  <r>
    <x v="5"/>
    <x v="26"/>
    <x v="2"/>
    <x v="4"/>
    <n v="0"/>
    <n v="200"/>
    <n v="0"/>
    <n v="0"/>
    <n v="0"/>
    <n v="0"/>
    <n v="0"/>
    <n v="0"/>
    <n v="0"/>
  </r>
  <r>
    <x v="5"/>
    <x v="26"/>
    <x v="2"/>
    <x v="5"/>
    <n v="0"/>
    <n v="200"/>
    <n v="0"/>
    <n v="0"/>
    <n v="0"/>
    <n v="0"/>
    <n v="0"/>
    <n v="0"/>
    <n v="0"/>
  </r>
  <r>
    <x v="5"/>
    <x v="26"/>
    <x v="2"/>
    <x v="6"/>
    <n v="0"/>
    <n v="200"/>
    <n v="0"/>
    <n v="0"/>
    <n v="0"/>
    <n v="0"/>
    <n v="0"/>
    <n v="0"/>
    <n v="0"/>
  </r>
  <r>
    <x v="5"/>
    <x v="26"/>
    <x v="2"/>
    <x v="7"/>
    <n v="0"/>
    <n v="200"/>
    <n v="0"/>
    <n v="0"/>
    <n v="0"/>
    <n v="0"/>
    <n v="0"/>
    <n v="0"/>
    <n v="0"/>
  </r>
  <r>
    <x v="5"/>
    <x v="26"/>
    <x v="2"/>
    <x v="8"/>
    <n v="0"/>
    <n v="200"/>
    <n v="0"/>
    <n v="0"/>
    <n v="0"/>
    <n v="0"/>
    <n v="0"/>
    <n v="0"/>
    <n v="0"/>
  </r>
  <r>
    <x v="5"/>
    <x v="26"/>
    <x v="2"/>
    <x v="9"/>
    <n v="0"/>
    <n v="200"/>
    <n v="0"/>
    <n v="0"/>
    <n v="0"/>
    <n v="0"/>
    <n v="0"/>
    <n v="0"/>
    <n v="0"/>
  </r>
  <r>
    <x v="5"/>
    <x v="26"/>
    <x v="2"/>
    <x v="10"/>
    <n v="333.92"/>
    <n v="200"/>
    <n v="0"/>
    <n v="1.62354"/>
    <n v="0.78347"/>
    <n v="7.5889999999999999E-2"/>
    <n v="0.64266999999999996"/>
    <n v="11.353429999999999"/>
    <n v="0"/>
  </r>
  <r>
    <x v="5"/>
    <x v="26"/>
    <x v="3"/>
    <x v="0"/>
    <n v="0"/>
    <n v="200"/>
    <n v="0"/>
    <n v="0"/>
    <n v="0"/>
    <n v="0"/>
    <n v="0"/>
    <n v="0"/>
    <n v="0"/>
  </r>
  <r>
    <x v="5"/>
    <x v="26"/>
    <x v="3"/>
    <x v="1"/>
    <n v="8.94"/>
    <n v="200"/>
    <n v="0"/>
    <n v="4.3490000000000001E-2"/>
    <n v="1.3899999999999999E-2"/>
    <n v="3.0100000000000001E-3"/>
    <n v="2.741E-2"/>
    <n v="0.30412"/>
    <n v="0"/>
  </r>
  <r>
    <x v="5"/>
    <x v="26"/>
    <x v="3"/>
    <x v="2"/>
    <n v="0"/>
    <n v="200"/>
    <n v="0"/>
    <n v="0"/>
    <n v="0"/>
    <n v="0"/>
    <n v="0"/>
    <n v="0"/>
    <n v="0"/>
  </r>
  <r>
    <x v="5"/>
    <x v="26"/>
    <x v="3"/>
    <x v="3"/>
    <n v="0"/>
    <n v="200"/>
    <n v="0"/>
    <n v="0"/>
    <n v="0"/>
    <n v="0"/>
    <n v="0"/>
    <n v="0"/>
    <n v="0"/>
  </r>
  <r>
    <x v="5"/>
    <x v="26"/>
    <x v="3"/>
    <x v="4"/>
    <n v="0"/>
    <n v="200"/>
    <n v="0"/>
    <n v="0"/>
    <n v="0"/>
    <n v="0"/>
    <n v="0"/>
    <n v="0"/>
    <n v="0"/>
  </r>
  <r>
    <x v="5"/>
    <x v="26"/>
    <x v="3"/>
    <x v="5"/>
    <n v="0"/>
    <n v="200"/>
    <n v="0"/>
    <n v="0"/>
    <n v="0"/>
    <n v="0"/>
    <n v="0"/>
    <n v="0"/>
    <n v="0"/>
  </r>
  <r>
    <x v="5"/>
    <x v="26"/>
    <x v="3"/>
    <x v="6"/>
    <n v="0"/>
    <n v="200"/>
    <n v="0"/>
    <n v="0"/>
    <n v="0"/>
    <n v="0"/>
    <n v="0"/>
    <n v="0"/>
    <n v="0"/>
  </r>
  <r>
    <x v="5"/>
    <x v="26"/>
    <x v="3"/>
    <x v="7"/>
    <n v="0"/>
    <n v="200"/>
    <n v="0"/>
    <n v="0"/>
    <n v="0"/>
    <n v="0"/>
    <n v="0"/>
    <n v="0"/>
    <n v="0"/>
  </r>
  <r>
    <x v="5"/>
    <x v="26"/>
    <x v="3"/>
    <x v="8"/>
    <n v="0"/>
    <n v="200"/>
    <n v="0"/>
    <n v="0"/>
    <n v="0"/>
    <n v="0"/>
    <n v="0"/>
    <n v="0"/>
    <n v="0"/>
  </r>
  <r>
    <x v="5"/>
    <x v="26"/>
    <x v="3"/>
    <x v="9"/>
    <n v="0"/>
    <n v="200"/>
    <n v="0"/>
    <n v="0"/>
    <n v="0"/>
    <n v="0"/>
    <n v="0"/>
    <n v="0"/>
    <n v="0"/>
  </r>
  <r>
    <x v="5"/>
    <x v="26"/>
    <x v="3"/>
    <x v="10"/>
    <n v="51.95"/>
    <n v="200"/>
    <n v="0"/>
    <n v="0.25256000000000001"/>
    <n v="0.19244"/>
    <n v="8.2299999999999995E-3"/>
    <n v="2.767E-2"/>
    <n v="1.76617"/>
    <n v="0"/>
  </r>
  <r>
    <x v="5"/>
    <x v="26"/>
    <x v="4"/>
    <x v="0"/>
    <n v="185.95"/>
    <n v="200"/>
    <n v="0"/>
    <n v="0.90408999999999995"/>
    <n v="0.43925999999999998"/>
    <n v="3.9309999999999998E-2"/>
    <n v="0.37784000000000001"/>
    <n v="6.3223399999999996"/>
    <n v="0"/>
  </r>
  <r>
    <x v="5"/>
    <x v="26"/>
    <x v="4"/>
    <x v="1"/>
    <n v="4.99"/>
    <n v="200"/>
    <n v="0"/>
    <n v="2.4279999999999999E-2"/>
    <n v="7.3699999999999998E-3"/>
    <n v="2.7499999999999998E-3"/>
    <n v="2.8900000000000002E-3"/>
    <n v="0.16980999999999999"/>
    <n v="0"/>
  </r>
  <r>
    <x v="5"/>
    <x v="26"/>
    <x v="4"/>
    <x v="2"/>
    <n v="0"/>
    <n v="200"/>
    <n v="0"/>
    <n v="0"/>
    <n v="0"/>
    <n v="0"/>
    <n v="0"/>
    <n v="0"/>
    <n v="0"/>
  </r>
  <r>
    <x v="5"/>
    <x v="26"/>
    <x v="4"/>
    <x v="3"/>
    <n v="0"/>
    <n v="200"/>
    <n v="0"/>
    <n v="0"/>
    <n v="0"/>
    <n v="0"/>
    <n v="0"/>
    <n v="0"/>
    <n v="0"/>
  </r>
  <r>
    <x v="5"/>
    <x v="26"/>
    <x v="4"/>
    <x v="4"/>
    <n v="0"/>
    <n v="200"/>
    <n v="0"/>
    <n v="0"/>
    <n v="0"/>
    <n v="0"/>
    <n v="0"/>
    <n v="0"/>
    <n v="0"/>
  </r>
  <r>
    <x v="5"/>
    <x v="26"/>
    <x v="4"/>
    <x v="5"/>
    <n v="0"/>
    <n v="200"/>
    <n v="0"/>
    <n v="0"/>
    <n v="0"/>
    <n v="0"/>
    <n v="0"/>
    <n v="0"/>
    <n v="0"/>
  </r>
  <r>
    <x v="5"/>
    <x v="26"/>
    <x v="4"/>
    <x v="6"/>
    <n v="41.71"/>
    <n v="200"/>
    <n v="0"/>
    <n v="0.20277999999999999"/>
    <n v="1.7000000000000001E-4"/>
    <n v="3.5599999999999998E-3"/>
    <n v="5.4859999999999999E-2"/>
    <n v="1.4180200000000001"/>
    <n v="0"/>
  </r>
  <r>
    <x v="5"/>
    <x v="26"/>
    <x v="4"/>
    <x v="7"/>
    <n v="0"/>
    <n v="200"/>
    <n v="0"/>
    <n v="0"/>
    <n v="0"/>
    <n v="0"/>
    <n v="0"/>
    <n v="0"/>
    <n v="0"/>
  </r>
  <r>
    <x v="5"/>
    <x v="26"/>
    <x v="4"/>
    <x v="8"/>
    <n v="0"/>
    <n v="200"/>
    <n v="0"/>
    <n v="0"/>
    <n v="0"/>
    <n v="0"/>
    <n v="0"/>
    <n v="0"/>
    <n v="0"/>
  </r>
  <r>
    <x v="5"/>
    <x v="26"/>
    <x v="4"/>
    <x v="9"/>
    <n v="0"/>
    <n v="200"/>
    <n v="0"/>
    <n v="0"/>
    <n v="0"/>
    <n v="0"/>
    <n v="0"/>
    <n v="0"/>
    <n v="0"/>
  </r>
  <r>
    <x v="5"/>
    <x v="26"/>
    <x v="4"/>
    <x v="10"/>
    <n v="155.63999999999999"/>
    <n v="200"/>
    <n v="0"/>
    <n v="0.75673999999999997"/>
    <n v="0.26956999999999998"/>
    <n v="1.917E-2"/>
    <n v="0.15989"/>
    <n v="5.2918799999999999"/>
    <n v="0"/>
  </r>
  <r>
    <x v="5"/>
    <x v="26"/>
    <x v="5"/>
    <x v="0"/>
    <n v="0"/>
    <n v="200"/>
    <n v="0"/>
    <n v="0"/>
    <n v="0"/>
    <n v="0"/>
    <n v="0"/>
    <n v="0"/>
    <n v="0"/>
  </r>
  <r>
    <x v="5"/>
    <x v="26"/>
    <x v="5"/>
    <x v="1"/>
    <n v="0"/>
    <n v="200"/>
    <n v="0"/>
    <n v="0"/>
    <n v="0"/>
    <n v="0"/>
    <n v="0"/>
    <n v="0"/>
    <n v="0"/>
  </r>
  <r>
    <x v="5"/>
    <x v="26"/>
    <x v="5"/>
    <x v="2"/>
    <n v="0"/>
    <n v="200"/>
    <n v="0"/>
    <n v="0"/>
    <n v="0"/>
    <n v="0"/>
    <n v="0"/>
    <n v="0"/>
    <n v="0"/>
  </r>
  <r>
    <x v="5"/>
    <x v="26"/>
    <x v="5"/>
    <x v="3"/>
    <n v="0"/>
    <n v="200"/>
    <n v="0"/>
    <n v="0"/>
    <n v="0"/>
    <n v="0"/>
    <n v="0"/>
    <n v="0"/>
    <n v="0"/>
  </r>
  <r>
    <x v="5"/>
    <x v="26"/>
    <x v="5"/>
    <x v="4"/>
    <n v="0"/>
    <n v="200"/>
    <n v="0"/>
    <n v="0"/>
    <n v="0"/>
    <n v="0"/>
    <n v="0"/>
    <n v="0"/>
    <n v="0"/>
  </r>
  <r>
    <x v="5"/>
    <x v="26"/>
    <x v="5"/>
    <x v="5"/>
    <n v="0"/>
    <n v="200"/>
    <n v="0"/>
    <n v="0"/>
    <n v="0"/>
    <n v="0"/>
    <n v="0"/>
    <n v="0"/>
    <n v="0"/>
  </r>
  <r>
    <x v="5"/>
    <x v="26"/>
    <x v="5"/>
    <x v="6"/>
    <n v="0"/>
    <n v="200"/>
    <n v="0"/>
    <n v="0"/>
    <n v="0"/>
    <n v="0"/>
    <n v="0"/>
    <n v="0"/>
    <n v="0"/>
  </r>
  <r>
    <x v="5"/>
    <x v="26"/>
    <x v="5"/>
    <x v="7"/>
    <n v="0"/>
    <n v="200"/>
    <n v="0"/>
    <n v="0"/>
    <n v="0"/>
    <n v="0"/>
    <n v="0"/>
    <n v="0"/>
    <n v="0"/>
  </r>
  <r>
    <x v="5"/>
    <x v="26"/>
    <x v="5"/>
    <x v="8"/>
    <n v="0"/>
    <n v="200"/>
    <n v="0"/>
    <n v="0"/>
    <n v="0"/>
    <n v="0"/>
    <n v="0"/>
    <n v="0"/>
    <n v="0"/>
  </r>
  <r>
    <x v="5"/>
    <x v="26"/>
    <x v="5"/>
    <x v="9"/>
    <n v="0"/>
    <n v="200"/>
    <n v="0"/>
    <n v="0"/>
    <n v="0"/>
    <n v="0"/>
    <n v="0"/>
    <n v="0"/>
    <n v="0"/>
  </r>
  <r>
    <x v="5"/>
    <x v="26"/>
    <x v="5"/>
    <x v="10"/>
    <n v="0"/>
    <n v="200"/>
    <n v="0"/>
    <n v="0"/>
    <n v="0"/>
    <n v="0"/>
    <n v="0"/>
    <n v="0"/>
    <n v="0"/>
  </r>
  <r>
    <x v="5"/>
    <x v="26"/>
    <x v="6"/>
    <x v="0"/>
    <n v="0"/>
    <n v="200"/>
    <n v="0"/>
    <n v="0"/>
    <n v="0"/>
    <n v="0"/>
    <n v="0"/>
    <n v="0"/>
    <n v="0"/>
  </r>
  <r>
    <x v="5"/>
    <x v="26"/>
    <x v="6"/>
    <x v="1"/>
    <n v="0"/>
    <n v="200"/>
    <n v="0"/>
    <n v="0"/>
    <n v="0"/>
    <n v="0"/>
    <n v="0"/>
    <n v="0"/>
    <n v="0"/>
  </r>
  <r>
    <x v="5"/>
    <x v="26"/>
    <x v="6"/>
    <x v="2"/>
    <n v="0"/>
    <n v="200"/>
    <n v="0"/>
    <n v="0"/>
    <n v="0"/>
    <n v="0"/>
    <n v="0"/>
    <n v="0"/>
    <n v="0"/>
  </r>
  <r>
    <x v="5"/>
    <x v="26"/>
    <x v="6"/>
    <x v="3"/>
    <n v="0"/>
    <n v="200"/>
    <n v="0"/>
    <n v="0"/>
    <n v="0"/>
    <n v="0"/>
    <n v="0"/>
    <n v="0"/>
    <n v="0"/>
  </r>
  <r>
    <x v="5"/>
    <x v="26"/>
    <x v="6"/>
    <x v="4"/>
    <n v="0"/>
    <n v="200"/>
    <n v="0"/>
    <n v="0"/>
    <n v="0"/>
    <n v="0"/>
    <n v="0"/>
    <n v="0"/>
    <n v="0"/>
  </r>
  <r>
    <x v="5"/>
    <x v="26"/>
    <x v="6"/>
    <x v="5"/>
    <n v="0"/>
    <n v="200"/>
    <n v="0"/>
    <n v="0"/>
    <n v="0"/>
    <n v="0"/>
    <n v="0"/>
    <n v="0"/>
    <n v="0"/>
  </r>
  <r>
    <x v="5"/>
    <x v="26"/>
    <x v="6"/>
    <x v="6"/>
    <n v="0"/>
    <n v="200"/>
    <n v="0"/>
    <n v="0"/>
    <n v="0"/>
    <n v="0"/>
    <n v="0"/>
    <n v="0"/>
    <n v="0"/>
  </r>
  <r>
    <x v="5"/>
    <x v="26"/>
    <x v="6"/>
    <x v="7"/>
    <n v="0"/>
    <n v="200"/>
    <n v="0"/>
    <n v="0"/>
    <n v="0"/>
    <n v="0"/>
    <n v="0"/>
    <n v="0"/>
    <n v="0"/>
  </r>
  <r>
    <x v="5"/>
    <x v="26"/>
    <x v="6"/>
    <x v="8"/>
    <n v="0"/>
    <n v="200"/>
    <n v="0"/>
    <n v="0"/>
    <n v="0"/>
    <n v="0"/>
    <n v="0"/>
    <n v="0"/>
    <n v="0"/>
  </r>
  <r>
    <x v="5"/>
    <x v="26"/>
    <x v="6"/>
    <x v="9"/>
    <n v="0"/>
    <n v="200"/>
    <n v="0"/>
    <n v="0"/>
    <n v="0"/>
    <n v="0"/>
    <n v="0"/>
    <n v="0"/>
    <n v="0"/>
  </r>
  <r>
    <x v="5"/>
    <x v="26"/>
    <x v="6"/>
    <x v="10"/>
    <n v="26.36"/>
    <n v="200"/>
    <n v="0"/>
    <n v="0.12819"/>
    <n v="6.5350000000000005E-2"/>
    <n v="1.4E-3"/>
    <n v="8.2699999999999996E-3"/>
    <n v="0.89642999999999995"/>
    <n v="0"/>
  </r>
  <r>
    <x v="5"/>
    <x v="26"/>
    <x v="7"/>
    <x v="0"/>
    <n v="0"/>
    <n v="200"/>
    <n v="0"/>
    <n v="0"/>
    <n v="0"/>
    <n v="0"/>
    <n v="0"/>
    <n v="0"/>
    <n v="0"/>
  </r>
  <r>
    <x v="5"/>
    <x v="26"/>
    <x v="7"/>
    <x v="1"/>
    <n v="0"/>
    <n v="200"/>
    <n v="0"/>
    <n v="0"/>
    <n v="0"/>
    <n v="0"/>
    <n v="0"/>
    <n v="0"/>
    <n v="0"/>
  </r>
  <r>
    <x v="5"/>
    <x v="26"/>
    <x v="7"/>
    <x v="2"/>
    <n v="0"/>
    <n v="200"/>
    <n v="0"/>
    <n v="0"/>
    <n v="0"/>
    <n v="0"/>
    <n v="0"/>
    <n v="0"/>
    <n v="0"/>
  </r>
  <r>
    <x v="5"/>
    <x v="26"/>
    <x v="7"/>
    <x v="3"/>
    <n v="0"/>
    <n v="200"/>
    <n v="0"/>
    <n v="0"/>
    <n v="0"/>
    <n v="0"/>
    <n v="0"/>
    <n v="0"/>
    <n v="0"/>
  </r>
  <r>
    <x v="5"/>
    <x v="26"/>
    <x v="7"/>
    <x v="4"/>
    <n v="0"/>
    <n v="200"/>
    <n v="0"/>
    <n v="0"/>
    <n v="0"/>
    <n v="0"/>
    <n v="0"/>
    <n v="0"/>
    <n v="0"/>
  </r>
  <r>
    <x v="5"/>
    <x v="26"/>
    <x v="7"/>
    <x v="5"/>
    <n v="0"/>
    <n v="200"/>
    <n v="0"/>
    <n v="0"/>
    <n v="0"/>
    <n v="0"/>
    <n v="0"/>
    <n v="0"/>
    <n v="0"/>
  </r>
  <r>
    <x v="5"/>
    <x v="26"/>
    <x v="7"/>
    <x v="6"/>
    <n v="10.24"/>
    <n v="200"/>
    <n v="0"/>
    <n v="4.9770000000000002E-2"/>
    <n v="0"/>
    <n v="8.7200000000000003E-3"/>
    <n v="6.8669999999999995E-2"/>
    <n v="0.34804000000000002"/>
    <n v="0"/>
  </r>
  <r>
    <x v="5"/>
    <x v="26"/>
    <x v="7"/>
    <x v="7"/>
    <n v="0"/>
    <n v="200"/>
    <n v="0"/>
    <n v="0"/>
    <n v="0"/>
    <n v="0"/>
    <n v="0"/>
    <n v="0"/>
    <n v="0"/>
  </r>
  <r>
    <x v="5"/>
    <x v="26"/>
    <x v="7"/>
    <x v="8"/>
    <n v="0"/>
    <n v="200"/>
    <n v="0"/>
    <n v="0"/>
    <n v="0"/>
    <n v="0"/>
    <n v="0"/>
    <n v="0"/>
    <n v="0"/>
  </r>
  <r>
    <x v="5"/>
    <x v="26"/>
    <x v="7"/>
    <x v="9"/>
    <n v="0"/>
    <n v="200"/>
    <n v="0"/>
    <n v="0"/>
    <n v="0"/>
    <n v="0"/>
    <n v="0"/>
    <n v="0"/>
    <n v="0"/>
  </r>
  <r>
    <x v="5"/>
    <x v="26"/>
    <x v="7"/>
    <x v="10"/>
    <n v="6.04"/>
    <n v="200"/>
    <n v="0"/>
    <n v="2.9350000000000001E-2"/>
    <n v="2.1839999999999998E-2"/>
    <n v="9.0000000000000006E-5"/>
    <n v="1.1509999999999999E-2"/>
    <n v="0.20526"/>
    <n v="0"/>
  </r>
  <r>
    <x v="5"/>
    <x v="26"/>
    <x v="8"/>
    <x v="0"/>
    <n v="0"/>
    <n v="200"/>
    <n v="0"/>
    <n v="0"/>
    <n v="0"/>
    <n v="0"/>
    <n v="0"/>
    <n v="0"/>
    <n v="0"/>
  </r>
  <r>
    <x v="5"/>
    <x v="26"/>
    <x v="8"/>
    <x v="1"/>
    <n v="14.51"/>
    <n v="200"/>
    <n v="0"/>
    <n v="7.0540000000000005E-2"/>
    <n v="5.2510000000000001E-2"/>
    <n v="2.5799999999999998E-3"/>
    <n v="9.1599999999999997E-3"/>
    <n v="0.49329000000000001"/>
    <n v="0"/>
  </r>
  <r>
    <x v="5"/>
    <x v="26"/>
    <x v="8"/>
    <x v="2"/>
    <n v="0"/>
    <n v="200"/>
    <n v="0"/>
    <n v="0"/>
    <n v="0"/>
    <n v="0"/>
    <n v="0"/>
    <n v="0"/>
    <n v="0"/>
  </r>
  <r>
    <x v="5"/>
    <x v="26"/>
    <x v="8"/>
    <x v="3"/>
    <n v="0"/>
    <n v="200"/>
    <n v="0"/>
    <n v="0"/>
    <n v="0"/>
    <n v="0"/>
    <n v="0"/>
    <n v="0"/>
    <n v="0"/>
  </r>
  <r>
    <x v="5"/>
    <x v="26"/>
    <x v="8"/>
    <x v="4"/>
    <n v="0"/>
    <n v="200"/>
    <n v="0"/>
    <n v="0"/>
    <n v="0"/>
    <n v="0"/>
    <n v="0"/>
    <n v="0"/>
    <n v="0"/>
  </r>
  <r>
    <x v="5"/>
    <x v="26"/>
    <x v="8"/>
    <x v="5"/>
    <n v="0"/>
    <n v="200"/>
    <n v="0"/>
    <n v="0"/>
    <n v="0"/>
    <n v="0"/>
    <n v="0"/>
    <n v="0"/>
    <n v="0"/>
  </r>
  <r>
    <x v="5"/>
    <x v="26"/>
    <x v="8"/>
    <x v="6"/>
    <n v="35.18"/>
    <n v="200"/>
    <n v="0"/>
    <n v="0.17105000000000001"/>
    <n v="0"/>
    <n v="5.323E-2"/>
    <n v="0.13413"/>
    <n v="1.19615"/>
    <n v="0"/>
  </r>
  <r>
    <x v="5"/>
    <x v="26"/>
    <x v="8"/>
    <x v="7"/>
    <n v="0"/>
    <n v="200"/>
    <n v="0"/>
    <n v="0"/>
    <n v="0"/>
    <n v="0"/>
    <n v="0"/>
    <n v="0"/>
    <n v="0"/>
  </r>
  <r>
    <x v="5"/>
    <x v="26"/>
    <x v="8"/>
    <x v="8"/>
    <n v="0"/>
    <n v="200"/>
    <n v="0"/>
    <n v="0"/>
    <n v="0"/>
    <n v="0"/>
    <n v="0"/>
    <n v="0"/>
    <n v="0"/>
  </r>
  <r>
    <x v="5"/>
    <x v="26"/>
    <x v="8"/>
    <x v="9"/>
    <n v="0"/>
    <n v="200"/>
    <n v="0"/>
    <n v="0"/>
    <n v="0"/>
    <n v="0"/>
    <n v="0"/>
    <n v="0"/>
    <n v="0"/>
  </r>
  <r>
    <x v="5"/>
    <x v="26"/>
    <x v="8"/>
    <x v="10"/>
    <n v="927.1"/>
    <n v="200"/>
    <n v="0"/>
    <n v="4.5076599999999996"/>
    <n v="2.30464"/>
    <n v="0.11852"/>
    <n v="0.61121000000000003"/>
    <n v="31.522099999999998"/>
    <n v="0"/>
  </r>
  <r>
    <x v="5"/>
    <x v="27"/>
    <x v="0"/>
    <x v="0"/>
    <n v="0"/>
    <n v="200"/>
    <n v="0"/>
    <n v="0"/>
    <n v="0"/>
    <n v="0"/>
    <n v="0"/>
    <n v="0"/>
    <n v="0"/>
  </r>
  <r>
    <x v="5"/>
    <x v="27"/>
    <x v="0"/>
    <x v="1"/>
    <n v="24.86"/>
    <n v="200"/>
    <n v="0"/>
    <n v="0.12088"/>
    <n v="4.2959999999999998E-2"/>
    <n v="1.5219999999999999E-2"/>
    <n v="2.5139999999999999E-2"/>
    <n v="0.84531000000000001"/>
    <n v="0"/>
  </r>
  <r>
    <x v="5"/>
    <x v="27"/>
    <x v="0"/>
    <x v="2"/>
    <n v="0"/>
    <n v="200"/>
    <n v="0"/>
    <n v="0"/>
    <n v="0"/>
    <n v="0"/>
    <n v="0"/>
    <n v="0"/>
    <n v="0"/>
  </r>
  <r>
    <x v="5"/>
    <x v="27"/>
    <x v="0"/>
    <x v="3"/>
    <n v="0"/>
    <n v="200"/>
    <n v="0"/>
    <n v="0"/>
    <n v="0"/>
    <n v="0"/>
    <n v="0"/>
    <n v="0"/>
    <n v="0"/>
  </r>
  <r>
    <x v="5"/>
    <x v="27"/>
    <x v="0"/>
    <x v="4"/>
    <n v="0"/>
    <n v="200"/>
    <n v="0"/>
    <n v="0"/>
    <n v="0"/>
    <n v="0"/>
    <n v="0"/>
    <n v="0"/>
    <n v="0"/>
  </r>
  <r>
    <x v="5"/>
    <x v="27"/>
    <x v="0"/>
    <x v="5"/>
    <n v="0"/>
    <n v="200"/>
    <n v="0"/>
    <n v="0"/>
    <n v="0"/>
    <n v="0"/>
    <n v="0"/>
    <n v="0"/>
    <n v="0"/>
  </r>
  <r>
    <x v="5"/>
    <x v="27"/>
    <x v="0"/>
    <x v="6"/>
    <n v="0"/>
    <n v="200"/>
    <n v="0"/>
    <n v="0"/>
    <n v="0"/>
    <n v="0"/>
    <n v="0"/>
    <n v="0"/>
    <n v="0"/>
  </r>
  <r>
    <x v="5"/>
    <x v="27"/>
    <x v="0"/>
    <x v="7"/>
    <n v="0"/>
    <n v="200"/>
    <n v="0"/>
    <n v="0"/>
    <n v="0"/>
    <n v="0"/>
    <n v="0"/>
    <n v="0"/>
    <n v="0"/>
  </r>
  <r>
    <x v="5"/>
    <x v="27"/>
    <x v="0"/>
    <x v="8"/>
    <n v="0"/>
    <n v="200"/>
    <n v="0"/>
    <n v="0"/>
    <n v="0"/>
    <n v="0"/>
    <n v="0"/>
    <n v="0"/>
    <n v="0"/>
  </r>
  <r>
    <x v="5"/>
    <x v="27"/>
    <x v="0"/>
    <x v="9"/>
    <n v="0"/>
    <n v="200"/>
    <n v="0"/>
    <n v="0"/>
    <n v="0"/>
    <n v="0"/>
    <n v="0"/>
    <n v="0"/>
    <n v="0"/>
  </r>
  <r>
    <x v="5"/>
    <x v="27"/>
    <x v="0"/>
    <x v="10"/>
    <n v="128.04"/>
    <n v="200"/>
    <n v="0"/>
    <n v="0.62256"/>
    <n v="0.36060999999999999"/>
    <n v="8.5599999999999999E-3"/>
    <n v="0.18226000000000001"/>
    <n v="4.3535599999999999"/>
    <n v="0"/>
  </r>
  <r>
    <x v="5"/>
    <x v="27"/>
    <x v="1"/>
    <x v="0"/>
    <n v="0"/>
    <n v="200"/>
    <n v="0"/>
    <n v="0"/>
    <n v="0"/>
    <n v="0"/>
    <n v="0"/>
    <n v="0"/>
    <n v="0"/>
  </r>
  <r>
    <x v="5"/>
    <x v="27"/>
    <x v="1"/>
    <x v="1"/>
    <n v="0"/>
    <n v="200"/>
    <n v="0"/>
    <n v="0"/>
    <n v="0"/>
    <n v="0"/>
    <n v="0"/>
    <n v="0"/>
    <n v="0"/>
  </r>
  <r>
    <x v="5"/>
    <x v="27"/>
    <x v="1"/>
    <x v="2"/>
    <n v="0"/>
    <n v="200"/>
    <n v="0"/>
    <n v="0"/>
    <n v="0"/>
    <n v="0"/>
    <n v="0"/>
    <n v="0"/>
    <n v="0"/>
  </r>
  <r>
    <x v="5"/>
    <x v="27"/>
    <x v="1"/>
    <x v="3"/>
    <n v="0"/>
    <n v="200"/>
    <n v="0"/>
    <n v="0"/>
    <n v="0"/>
    <n v="0"/>
    <n v="0"/>
    <n v="0"/>
    <n v="0"/>
  </r>
  <r>
    <x v="5"/>
    <x v="27"/>
    <x v="1"/>
    <x v="4"/>
    <n v="0"/>
    <n v="200"/>
    <n v="0"/>
    <n v="0"/>
    <n v="0"/>
    <n v="0"/>
    <n v="0"/>
    <n v="0"/>
    <n v="0"/>
  </r>
  <r>
    <x v="5"/>
    <x v="27"/>
    <x v="1"/>
    <x v="5"/>
    <n v="0"/>
    <n v="200"/>
    <n v="0"/>
    <n v="0"/>
    <n v="0"/>
    <n v="0"/>
    <n v="0"/>
    <n v="0"/>
    <n v="0"/>
  </r>
  <r>
    <x v="5"/>
    <x v="27"/>
    <x v="1"/>
    <x v="6"/>
    <n v="0"/>
    <n v="200"/>
    <n v="0"/>
    <n v="0"/>
    <n v="0"/>
    <n v="0"/>
    <n v="0"/>
    <n v="0"/>
    <n v="0"/>
  </r>
  <r>
    <x v="5"/>
    <x v="27"/>
    <x v="1"/>
    <x v="7"/>
    <n v="0"/>
    <n v="200"/>
    <n v="0"/>
    <n v="0"/>
    <n v="0"/>
    <n v="0"/>
    <n v="0"/>
    <n v="0"/>
    <n v="0"/>
  </r>
  <r>
    <x v="5"/>
    <x v="27"/>
    <x v="1"/>
    <x v="8"/>
    <n v="0"/>
    <n v="200"/>
    <n v="0"/>
    <n v="0"/>
    <n v="0"/>
    <n v="0"/>
    <n v="0"/>
    <n v="0"/>
    <n v="0"/>
  </r>
  <r>
    <x v="5"/>
    <x v="27"/>
    <x v="1"/>
    <x v="9"/>
    <n v="0"/>
    <n v="200"/>
    <n v="0"/>
    <n v="0"/>
    <n v="0"/>
    <n v="0"/>
    <n v="0"/>
    <n v="0"/>
    <n v="0"/>
  </r>
  <r>
    <x v="5"/>
    <x v="27"/>
    <x v="1"/>
    <x v="10"/>
    <n v="692.79"/>
    <n v="200"/>
    <n v="0"/>
    <n v="3.3684099999999999"/>
    <n v="1.3568199999999999"/>
    <n v="0.17935000000000001"/>
    <n v="1.4500599999999999"/>
    <n v="23.555330000000001"/>
    <n v="0"/>
  </r>
  <r>
    <x v="5"/>
    <x v="27"/>
    <x v="2"/>
    <x v="0"/>
    <n v="0"/>
    <n v="200"/>
    <n v="0"/>
    <n v="0"/>
    <n v="0"/>
    <n v="0"/>
    <n v="0"/>
    <n v="0"/>
    <n v="0"/>
  </r>
  <r>
    <x v="5"/>
    <x v="27"/>
    <x v="2"/>
    <x v="1"/>
    <n v="0"/>
    <n v="200"/>
    <n v="0"/>
    <n v="0"/>
    <n v="0"/>
    <n v="0"/>
    <n v="0"/>
    <n v="0"/>
    <n v="0"/>
  </r>
  <r>
    <x v="5"/>
    <x v="27"/>
    <x v="2"/>
    <x v="2"/>
    <n v="0"/>
    <n v="200"/>
    <n v="0"/>
    <n v="0"/>
    <n v="0"/>
    <n v="0"/>
    <n v="0"/>
    <n v="0"/>
    <n v="0"/>
  </r>
  <r>
    <x v="5"/>
    <x v="27"/>
    <x v="2"/>
    <x v="3"/>
    <n v="0"/>
    <n v="200"/>
    <n v="0"/>
    <n v="0"/>
    <n v="0"/>
    <n v="0"/>
    <n v="0"/>
    <n v="0"/>
    <n v="0"/>
  </r>
  <r>
    <x v="5"/>
    <x v="27"/>
    <x v="2"/>
    <x v="4"/>
    <n v="0"/>
    <n v="200"/>
    <n v="0"/>
    <n v="0"/>
    <n v="0"/>
    <n v="0"/>
    <n v="0"/>
    <n v="0"/>
    <n v="0"/>
  </r>
  <r>
    <x v="5"/>
    <x v="27"/>
    <x v="2"/>
    <x v="5"/>
    <n v="0"/>
    <n v="200"/>
    <n v="0"/>
    <n v="0"/>
    <n v="0"/>
    <n v="0"/>
    <n v="0"/>
    <n v="0"/>
    <n v="0"/>
  </r>
  <r>
    <x v="5"/>
    <x v="27"/>
    <x v="2"/>
    <x v="6"/>
    <n v="0"/>
    <n v="200"/>
    <n v="0"/>
    <n v="0"/>
    <n v="0"/>
    <n v="0"/>
    <n v="0"/>
    <n v="0"/>
    <n v="0"/>
  </r>
  <r>
    <x v="5"/>
    <x v="27"/>
    <x v="2"/>
    <x v="7"/>
    <n v="0"/>
    <n v="200"/>
    <n v="0"/>
    <n v="0"/>
    <n v="0"/>
    <n v="0"/>
    <n v="0"/>
    <n v="0"/>
    <n v="0"/>
  </r>
  <r>
    <x v="5"/>
    <x v="27"/>
    <x v="2"/>
    <x v="8"/>
    <n v="0"/>
    <n v="200"/>
    <n v="0"/>
    <n v="0"/>
    <n v="0"/>
    <n v="0"/>
    <n v="0"/>
    <n v="0"/>
    <n v="0"/>
  </r>
  <r>
    <x v="5"/>
    <x v="27"/>
    <x v="2"/>
    <x v="9"/>
    <n v="0"/>
    <n v="200"/>
    <n v="0"/>
    <n v="0"/>
    <n v="0"/>
    <n v="0"/>
    <n v="0"/>
    <n v="0"/>
    <n v="0"/>
  </r>
  <r>
    <x v="5"/>
    <x v="27"/>
    <x v="2"/>
    <x v="10"/>
    <n v="333.92"/>
    <n v="200"/>
    <n v="0"/>
    <n v="1.62354"/>
    <n v="0.78347"/>
    <n v="7.5889999999999999E-2"/>
    <n v="0.64266999999999996"/>
    <n v="11.353429999999999"/>
    <n v="0"/>
  </r>
  <r>
    <x v="5"/>
    <x v="27"/>
    <x v="3"/>
    <x v="0"/>
    <n v="0"/>
    <n v="200"/>
    <n v="0"/>
    <n v="0"/>
    <n v="0"/>
    <n v="0"/>
    <n v="0"/>
    <n v="0"/>
    <n v="0"/>
  </r>
  <r>
    <x v="5"/>
    <x v="27"/>
    <x v="3"/>
    <x v="1"/>
    <n v="8.94"/>
    <n v="200"/>
    <n v="0"/>
    <n v="4.3490000000000001E-2"/>
    <n v="1.3899999999999999E-2"/>
    <n v="3.0100000000000001E-3"/>
    <n v="2.741E-2"/>
    <n v="0.30412"/>
    <n v="0"/>
  </r>
  <r>
    <x v="5"/>
    <x v="27"/>
    <x v="3"/>
    <x v="2"/>
    <n v="0"/>
    <n v="200"/>
    <n v="0"/>
    <n v="0"/>
    <n v="0"/>
    <n v="0"/>
    <n v="0"/>
    <n v="0"/>
    <n v="0"/>
  </r>
  <r>
    <x v="5"/>
    <x v="27"/>
    <x v="3"/>
    <x v="3"/>
    <n v="0"/>
    <n v="200"/>
    <n v="0"/>
    <n v="0"/>
    <n v="0"/>
    <n v="0"/>
    <n v="0"/>
    <n v="0"/>
    <n v="0"/>
  </r>
  <r>
    <x v="5"/>
    <x v="27"/>
    <x v="3"/>
    <x v="4"/>
    <n v="0"/>
    <n v="200"/>
    <n v="0"/>
    <n v="0"/>
    <n v="0"/>
    <n v="0"/>
    <n v="0"/>
    <n v="0"/>
    <n v="0"/>
  </r>
  <r>
    <x v="5"/>
    <x v="27"/>
    <x v="3"/>
    <x v="5"/>
    <n v="0"/>
    <n v="200"/>
    <n v="0"/>
    <n v="0"/>
    <n v="0"/>
    <n v="0"/>
    <n v="0"/>
    <n v="0"/>
    <n v="0"/>
  </r>
  <r>
    <x v="5"/>
    <x v="27"/>
    <x v="3"/>
    <x v="6"/>
    <n v="0"/>
    <n v="200"/>
    <n v="0"/>
    <n v="0"/>
    <n v="0"/>
    <n v="0"/>
    <n v="0"/>
    <n v="0"/>
    <n v="0"/>
  </r>
  <r>
    <x v="5"/>
    <x v="27"/>
    <x v="3"/>
    <x v="7"/>
    <n v="0"/>
    <n v="200"/>
    <n v="0"/>
    <n v="0"/>
    <n v="0"/>
    <n v="0"/>
    <n v="0"/>
    <n v="0"/>
    <n v="0"/>
  </r>
  <r>
    <x v="5"/>
    <x v="27"/>
    <x v="3"/>
    <x v="8"/>
    <n v="0"/>
    <n v="200"/>
    <n v="0"/>
    <n v="0"/>
    <n v="0"/>
    <n v="0"/>
    <n v="0"/>
    <n v="0"/>
    <n v="0"/>
  </r>
  <r>
    <x v="5"/>
    <x v="27"/>
    <x v="3"/>
    <x v="9"/>
    <n v="0"/>
    <n v="200"/>
    <n v="0"/>
    <n v="0"/>
    <n v="0"/>
    <n v="0"/>
    <n v="0"/>
    <n v="0"/>
    <n v="0"/>
  </r>
  <r>
    <x v="5"/>
    <x v="27"/>
    <x v="3"/>
    <x v="10"/>
    <n v="51.95"/>
    <n v="200"/>
    <n v="0"/>
    <n v="0.25256000000000001"/>
    <n v="0.19244"/>
    <n v="8.2299999999999995E-3"/>
    <n v="2.767E-2"/>
    <n v="1.76617"/>
    <n v="0"/>
  </r>
  <r>
    <x v="5"/>
    <x v="27"/>
    <x v="4"/>
    <x v="0"/>
    <n v="185.95"/>
    <n v="200"/>
    <n v="0"/>
    <n v="0.90408999999999995"/>
    <n v="0.43925999999999998"/>
    <n v="3.9309999999999998E-2"/>
    <n v="0.37784000000000001"/>
    <n v="6.3223399999999996"/>
    <n v="0"/>
  </r>
  <r>
    <x v="5"/>
    <x v="27"/>
    <x v="4"/>
    <x v="1"/>
    <n v="4.99"/>
    <n v="200"/>
    <n v="0"/>
    <n v="2.4279999999999999E-2"/>
    <n v="7.3699999999999998E-3"/>
    <n v="2.7499999999999998E-3"/>
    <n v="2.8900000000000002E-3"/>
    <n v="0.16980999999999999"/>
    <n v="0"/>
  </r>
  <r>
    <x v="5"/>
    <x v="27"/>
    <x v="4"/>
    <x v="2"/>
    <n v="0"/>
    <n v="200"/>
    <n v="0"/>
    <n v="0"/>
    <n v="0"/>
    <n v="0"/>
    <n v="0"/>
    <n v="0"/>
    <n v="0"/>
  </r>
  <r>
    <x v="5"/>
    <x v="27"/>
    <x v="4"/>
    <x v="3"/>
    <n v="0"/>
    <n v="200"/>
    <n v="0"/>
    <n v="0"/>
    <n v="0"/>
    <n v="0"/>
    <n v="0"/>
    <n v="0"/>
    <n v="0"/>
  </r>
  <r>
    <x v="5"/>
    <x v="27"/>
    <x v="4"/>
    <x v="4"/>
    <n v="0"/>
    <n v="200"/>
    <n v="0"/>
    <n v="0"/>
    <n v="0"/>
    <n v="0"/>
    <n v="0"/>
    <n v="0"/>
    <n v="0"/>
  </r>
  <r>
    <x v="5"/>
    <x v="27"/>
    <x v="4"/>
    <x v="5"/>
    <n v="0"/>
    <n v="200"/>
    <n v="0"/>
    <n v="0"/>
    <n v="0"/>
    <n v="0"/>
    <n v="0"/>
    <n v="0"/>
    <n v="0"/>
  </r>
  <r>
    <x v="5"/>
    <x v="27"/>
    <x v="4"/>
    <x v="6"/>
    <n v="41.71"/>
    <n v="200"/>
    <n v="0"/>
    <n v="0.20277999999999999"/>
    <n v="1.7000000000000001E-4"/>
    <n v="3.5599999999999998E-3"/>
    <n v="5.4859999999999999E-2"/>
    <n v="1.4180200000000001"/>
    <n v="0"/>
  </r>
  <r>
    <x v="5"/>
    <x v="27"/>
    <x v="4"/>
    <x v="7"/>
    <n v="0"/>
    <n v="200"/>
    <n v="0"/>
    <n v="0"/>
    <n v="0"/>
    <n v="0"/>
    <n v="0"/>
    <n v="0"/>
    <n v="0"/>
  </r>
  <r>
    <x v="5"/>
    <x v="27"/>
    <x v="4"/>
    <x v="8"/>
    <n v="0"/>
    <n v="200"/>
    <n v="0"/>
    <n v="0"/>
    <n v="0"/>
    <n v="0"/>
    <n v="0"/>
    <n v="0"/>
    <n v="0"/>
  </r>
  <r>
    <x v="5"/>
    <x v="27"/>
    <x v="4"/>
    <x v="9"/>
    <n v="0"/>
    <n v="200"/>
    <n v="0"/>
    <n v="0"/>
    <n v="0"/>
    <n v="0"/>
    <n v="0"/>
    <n v="0"/>
    <n v="0"/>
  </r>
  <r>
    <x v="5"/>
    <x v="27"/>
    <x v="4"/>
    <x v="10"/>
    <n v="155.63999999999999"/>
    <n v="200"/>
    <n v="0"/>
    <n v="0.75673999999999997"/>
    <n v="0.26956999999999998"/>
    <n v="1.917E-2"/>
    <n v="0.15989"/>
    <n v="5.2918799999999999"/>
    <n v="0"/>
  </r>
  <r>
    <x v="5"/>
    <x v="27"/>
    <x v="5"/>
    <x v="0"/>
    <n v="0"/>
    <n v="200"/>
    <n v="0"/>
    <n v="0"/>
    <n v="0"/>
    <n v="0"/>
    <n v="0"/>
    <n v="0"/>
    <n v="0"/>
  </r>
  <r>
    <x v="5"/>
    <x v="27"/>
    <x v="5"/>
    <x v="1"/>
    <n v="0"/>
    <n v="200"/>
    <n v="0"/>
    <n v="0"/>
    <n v="0"/>
    <n v="0"/>
    <n v="0"/>
    <n v="0"/>
    <n v="0"/>
  </r>
  <r>
    <x v="5"/>
    <x v="27"/>
    <x v="5"/>
    <x v="2"/>
    <n v="0"/>
    <n v="200"/>
    <n v="0"/>
    <n v="0"/>
    <n v="0"/>
    <n v="0"/>
    <n v="0"/>
    <n v="0"/>
    <n v="0"/>
  </r>
  <r>
    <x v="5"/>
    <x v="27"/>
    <x v="5"/>
    <x v="3"/>
    <n v="0"/>
    <n v="200"/>
    <n v="0"/>
    <n v="0"/>
    <n v="0"/>
    <n v="0"/>
    <n v="0"/>
    <n v="0"/>
    <n v="0"/>
  </r>
  <r>
    <x v="5"/>
    <x v="27"/>
    <x v="5"/>
    <x v="4"/>
    <n v="0"/>
    <n v="200"/>
    <n v="0"/>
    <n v="0"/>
    <n v="0"/>
    <n v="0"/>
    <n v="0"/>
    <n v="0"/>
    <n v="0"/>
  </r>
  <r>
    <x v="5"/>
    <x v="27"/>
    <x v="5"/>
    <x v="5"/>
    <n v="0"/>
    <n v="200"/>
    <n v="0"/>
    <n v="0"/>
    <n v="0"/>
    <n v="0"/>
    <n v="0"/>
    <n v="0"/>
    <n v="0"/>
  </r>
  <r>
    <x v="5"/>
    <x v="27"/>
    <x v="5"/>
    <x v="6"/>
    <n v="0"/>
    <n v="200"/>
    <n v="0"/>
    <n v="0"/>
    <n v="0"/>
    <n v="0"/>
    <n v="0"/>
    <n v="0"/>
    <n v="0"/>
  </r>
  <r>
    <x v="5"/>
    <x v="27"/>
    <x v="5"/>
    <x v="7"/>
    <n v="0"/>
    <n v="200"/>
    <n v="0"/>
    <n v="0"/>
    <n v="0"/>
    <n v="0"/>
    <n v="0"/>
    <n v="0"/>
    <n v="0"/>
  </r>
  <r>
    <x v="5"/>
    <x v="27"/>
    <x v="5"/>
    <x v="8"/>
    <n v="0"/>
    <n v="200"/>
    <n v="0"/>
    <n v="0"/>
    <n v="0"/>
    <n v="0"/>
    <n v="0"/>
    <n v="0"/>
    <n v="0"/>
  </r>
  <r>
    <x v="5"/>
    <x v="27"/>
    <x v="5"/>
    <x v="9"/>
    <n v="0"/>
    <n v="200"/>
    <n v="0"/>
    <n v="0"/>
    <n v="0"/>
    <n v="0"/>
    <n v="0"/>
    <n v="0"/>
    <n v="0"/>
  </r>
  <r>
    <x v="5"/>
    <x v="27"/>
    <x v="5"/>
    <x v="10"/>
    <n v="0"/>
    <n v="200"/>
    <n v="0"/>
    <n v="0"/>
    <n v="0"/>
    <n v="0"/>
    <n v="0"/>
    <n v="0"/>
    <n v="0"/>
  </r>
  <r>
    <x v="5"/>
    <x v="27"/>
    <x v="6"/>
    <x v="0"/>
    <n v="0"/>
    <n v="200"/>
    <n v="0"/>
    <n v="0"/>
    <n v="0"/>
    <n v="0"/>
    <n v="0"/>
    <n v="0"/>
    <n v="0"/>
  </r>
  <r>
    <x v="5"/>
    <x v="27"/>
    <x v="6"/>
    <x v="1"/>
    <n v="0"/>
    <n v="200"/>
    <n v="0"/>
    <n v="0"/>
    <n v="0"/>
    <n v="0"/>
    <n v="0"/>
    <n v="0"/>
    <n v="0"/>
  </r>
  <r>
    <x v="5"/>
    <x v="27"/>
    <x v="6"/>
    <x v="2"/>
    <n v="0"/>
    <n v="200"/>
    <n v="0"/>
    <n v="0"/>
    <n v="0"/>
    <n v="0"/>
    <n v="0"/>
    <n v="0"/>
    <n v="0"/>
  </r>
  <r>
    <x v="5"/>
    <x v="27"/>
    <x v="6"/>
    <x v="3"/>
    <n v="0"/>
    <n v="200"/>
    <n v="0"/>
    <n v="0"/>
    <n v="0"/>
    <n v="0"/>
    <n v="0"/>
    <n v="0"/>
    <n v="0"/>
  </r>
  <r>
    <x v="5"/>
    <x v="27"/>
    <x v="6"/>
    <x v="4"/>
    <n v="0"/>
    <n v="200"/>
    <n v="0"/>
    <n v="0"/>
    <n v="0"/>
    <n v="0"/>
    <n v="0"/>
    <n v="0"/>
    <n v="0"/>
  </r>
  <r>
    <x v="5"/>
    <x v="27"/>
    <x v="6"/>
    <x v="5"/>
    <n v="0"/>
    <n v="200"/>
    <n v="0"/>
    <n v="0"/>
    <n v="0"/>
    <n v="0"/>
    <n v="0"/>
    <n v="0"/>
    <n v="0"/>
  </r>
  <r>
    <x v="5"/>
    <x v="27"/>
    <x v="6"/>
    <x v="6"/>
    <n v="0"/>
    <n v="200"/>
    <n v="0"/>
    <n v="0"/>
    <n v="0"/>
    <n v="0"/>
    <n v="0"/>
    <n v="0"/>
    <n v="0"/>
  </r>
  <r>
    <x v="5"/>
    <x v="27"/>
    <x v="6"/>
    <x v="7"/>
    <n v="0"/>
    <n v="200"/>
    <n v="0"/>
    <n v="0"/>
    <n v="0"/>
    <n v="0"/>
    <n v="0"/>
    <n v="0"/>
    <n v="0"/>
  </r>
  <r>
    <x v="5"/>
    <x v="27"/>
    <x v="6"/>
    <x v="8"/>
    <n v="0"/>
    <n v="200"/>
    <n v="0"/>
    <n v="0"/>
    <n v="0"/>
    <n v="0"/>
    <n v="0"/>
    <n v="0"/>
    <n v="0"/>
  </r>
  <r>
    <x v="5"/>
    <x v="27"/>
    <x v="6"/>
    <x v="9"/>
    <n v="0"/>
    <n v="200"/>
    <n v="0"/>
    <n v="0"/>
    <n v="0"/>
    <n v="0"/>
    <n v="0"/>
    <n v="0"/>
    <n v="0"/>
  </r>
  <r>
    <x v="5"/>
    <x v="27"/>
    <x v="6"/>
    <x v="10"/>
    <n v="26.36"/>
    <n v="200"/>
    <n v="0"/>
    <n v="0.12819"/>
    <n v="6.5350000000000005E-2"/>
    <n v="1.4E-3"/>
    <n v="8.2699999999999996E-3"/>
    <n v="0.89642999999999995"/>
    <n v="0"/>
  </r>
  <r>
    <x v="5"/>
    <x v="27"/>
    <x v="7"/>
    <x v="0"/>
    <n v="0"/>
    <n v="200"/>
    <n v="0"/>
    <n v="0"/>
    <n v="0"/>
    <n v="0"/>
    <n v="0"/>
    <n v="0"/>
    <n v="0"/>
  </r>
  <r>
    <x v="5"/>
    <x v="27"/>
    <x v="7"/>
    <x v="1"/>
    <n v="0"/>
    <n v="200"/>
    <n v="0"/>
    <n v="0"/>
    <n v="0"/>
    <n v="0"/>
    <n v="0"/>
    <n v="0"/>
    <n v="0"/>
  </r>
  <r>
    <x v="5"/>
    <x v="27"/>
    <x v="7"/>
    <x v="2"/>
    <n v="0"/>
    <n v="200"/>
    <n v="0"/>
    <n v="0"/>
    <n v="0"/>
    <n v="0"/>
    <n v="0"/>
    <n v="0"/>
    <n v="0"/>
  </r>
  <r>
    <x v="5"/>
    <x v="27"/>
    <x v="7"/>
    <x v="3"/>
    <n v="0"/>
    <n v="200"/>
    <n v="0"/>
    <n v="0"/>
    <n v="0"/>
    <n v="0"/>
    <n v="0"/>
    <n v="0"/>
    <n v="0"/>
  </r>
  <r>
    <x v="5"/>
    <x v="27"/>
    <x v="7"/>
    <x v="4"/>
    <n v="0"/>
    <n v="200"/>
    <n v="0"/>
    <n v="0"/>
    <n v="0"/>
    <n v="0"/>
    <n v="0"/>
    <n v="0"/>
    <n v="0"/>
  </r>
  <r>
    <x v="5"/>
    <x v="27"/>
    <x v="7"/>
    <x v="5"/>
    <n v="0"/>
    <n v="200"/>
    <n v="0"/>
    <n v="0"/>
    <n v="0"/>
    <n v="0"/>
    <n v="0"/>
    <n v="0"/>
    <n v="0"/>
  </r>
  <r>
    <x v="5"/>
    <x v="27"/>
    <x v="7"/>
    <x v="6"/>
    <n v="10.24"/>
    <n v="200"/>
    <n v="0"/>
    <n v="4.9770000000000002E-2"/>
    <n v="0"/>
    <n v="8.7200000000000003E-3"/>
    <n v="6.8669999999999995E-2"/>
    <n v="0.34804000000000002"/>
    <n v="0"/>
  </r>
  <r>
    <x v="5"/>
    <x v="27"/>
    <x v="7"/>
    <x v="7"/>
    <n v="0"/>
    <n v="200"/>
    <n v="0"/>
    <n v="0"/>
    <n v="0"/>
    <n v="0"/>
    <n v="0"/>
    <n v="0"/>
    <n v="0"/>
  </r>
  <r>
    <x v="5"/>
    <x v="27"/>
    <x v="7"/>
    <x v="8"/>
    <n v="0"/>
    <n v="200"/>
    <n v="0"/>
    <n v="0"/>
    <n v="0"/>
    <n v="0"/>
    <n v="0"/>
    <n v="0"/>
    <n v="0"/>
  </r>
  <r>
    <x v="5"/>
    <x v="27"/>
    <x v="7"/>
    <x v="9"/>
    <n v="0"/>
    <n v="200"/>
    <n v="0"/>
    <n v="0"/>
    <n v="0"/>
    <n v="0"/>
    <n v="0"/>
    <n v="0"/>
    <n v="0"/>
  </r>
  <r>
    <x v="5"/>
    <x v="27"/>
    <x v="7"/>
    <x v="10"/>
    <n v="6.04"/>
    <n v="200"/>
    <n v="0"/>
    <n v="2.9350000000000001E-2"/>
    <n v="2.1839999999999998E-2"/>
    <n v="9.0000000000000006E-5"/>
    <n v="1.1509999999999999E-2"/>
    <n v="0.20526"/>
    <n v="0"/>
  </r>
  <r>
    <x v="5"/>
    <x v="27"/>
    <x v="8"/>
    <x v="0"/>
    <n v="0"/>
    <n v="200"/>
    <n v="0"/>
    <n v="0"/>
    <n v="0"/>
    <n v="0"/>
    <n v="0"/>
    <n v="0"/>
    <n v="0"/>
  </r>
  <r>
    <x v="5"/>
    <x v="27"/>
    <x v="8"/>
    <x v="1"/>
    <n v="14.51"/>
    <n v="200"/>
    <n v="0"/>
    <n v="7.0540000000000005E-2"/>
    <n v="5.2510000000000001E-2"/>
    <n v="2.5799999999999998E-3"/>
    <n v="9.1599999999999997E-3"/>
    <n v="0.49329000000000001"/>
    <n v="0"/>
  </r>
  <r>
    <x v="5"/>
    <x v="27"/>
    <x v="8"/>
    <x v="2"/>
    <n v="0"/>
    <n v="200"/>
    <n v="0"/>
    <n v="0"/>
    <n v="0"/>
    <n v="0"/>
    <n v="0"/>
    <n v="0"/>
    <n v="0"/>
  </r>
  <r>
    <x v="5"/>
    <x v="27"/>
    <x v="8"/>
    <x v="3"/>
    <n v="0"/>
    <n v="200"/>
    <n v="0"/>
    <n v="0"/>
    <n v="0"/>
    <n v="0"/>
    <n v="0"/>
    <n v="0"/>
    <n v="0"/>
  </r>
  <r>
    <x v="5"/>
    <x v="27"/>
    <x v="8"/>
    <x v="4"/>
    <n v="0"/>
    <n v="200"/>
    <n v="0"/>
    <n v="0"/>
    <n v="0"/>
    <n v="0"/>
    <n v="0"/>
    <n v="0"/>
    <n v="0"/>
  </r>
  <r>
    <x v="5"/>
    <x v="27"/>
    <x v="8"/>
    <x v="5"/>
    <n v="0"/>
    <n v="200"/>
    <n v="0"/>
    <n v="0"/>
    <n v="0"/>
    <n v="0"/>
    <n v="0"/>
    <n v="0"/>
    <n v="0"/>
  </r>
  <r>
    <x v="5"/>
    <x v="27"/>
    <x v="8"/>
    <x v="6"/>
    <n v="35.18"/>
    <n v="200"/>
    <n v="0"/>
    <n v="0.17105000000000001"/>
    <n v="0"/>
    <n v="5.323E-2"/>
    <n v="0.13413"/>
    <n v="1.19615"/>
    <n v="0"/>
  </r>
  <r>
    <x v="5"/>
    <x v="27"/>
    <x v="8"/>
    <x v="7"/>
    <n v="0"/>
    <n v="200"/>
    <n v="0"/>
    <n v="0"/>
    <n v="0"/>
    <n v="0"/>
    <n v="0"/>
    <n v="0"/>
    <n v="0"/>
  </r>
  <r>
    <x v="5"/>
    <x v="27"/>
    <x v="8"/>
    <x v="8"/>
    <n v="0"/>
    <n v="200"/>
    <n v="0"/>
    <n v="0"/>
    <n v="0"/>
    <n v="0"/>
    <n v="0"/>
    <n v="0"/>
    <n v="0"/>
  </r>
  <r>
    <x v="5"/>
    <x v="27"/>
    <x v="8"/>
    <x v="9"/>
    <n v="0"/>
    <n v="200"/>
    <n v="0"/>
    <n v="0"/>
    <n v="0"/>
    <n v="0"/>
    <n v="0"/>
    <n v="0"/>
    <n v="0"/>
  </r>
  <r>
    <x v="5"/>
    <x v="27"/>
    <x v="8"/>
    <x v="10"/>
    <n v="927.1"/>
    <n v="200"/>
    <n v="0"/>
    <n v="4.5076599999999996"/>
    <n v="2.30464"/>
    <n v="0.11852"/>
    <n v="0.61121000000000003"/>
    <n v="31.522099999999998"/>
    <n v="0"/>
  </r>
  <r>
    <x v="5"/>
    <x v="28"/>
    <x v="0"/>
    <x v="0"/>
    <n v="0"/>
    <n v="200"/>
    <n v="0"/>
    <n v="0"/>
    <n v="0"/>
    <n v="0"/>
    <n v="0"/>
    <n v="0"/>
    <n v="0"/>
  </r>
  <r>
    <x v="5"/>
    <x v="28"/>
    <x v="0"/>
    <x v="1"/>
    <n v="24.86"/>
    <n v="200"/>
    <n v="0"/>
    <n v="0.12088"/>
    <n v="4.2959999999999998E-2"/>
    <n v="1.5219999999999999E-2"/>
    <n v="2.5139999999999999E-2"/>
    <n v="0.84531000000000001"/>
    <n v="0"/>
  </r>
  <r>
    <x v="5"/>
    <x v="28"/>
    <x v="0"/>
    <x v="2"/>
    <n v="0"/>
    <n v="200"/>
    <n v="0"/>
    <n v="0"/>
    <n v="0"/>
    <n v="0"/>
    <n v="0"/>
    <n v="0"/>
    <n v="0"/>
  </r>
  <r>
    <x v="5"/>
    <x v="28"/>
    <x v="0"/>
    <x v="3"/>
    <n v="0"/>
    <n v="200"/>
    <n v="0"/>
    <n v="0"/>
    <n v="0"/>
    <n v="0"/>
    <n v="0"/>
    <n v="0"/>
    <n v="0"/>
  </r>
  <r>
    <x v="5"/>
    <x v="28"/>
    <x v="0"/>
    <x v="4"/>
    <n v="0"/>
    <n v="200"/>
    <n v="0"/>
    <n v="0"/>
    <n v="0"/>
    <n v="0"/>
    <n v="0"/>
    <n v="0"/>
    <n v="0"/>
  </r>
  <r>
    <x v="5"/>
    <x v="28"/>
    <x v="0"/>
    <x v="5"/>
    <n v="0"/>
    <n v="200"/>
    <n v="0"/>
    <n v="0"/>
    <n v="0"/>
    <n v="0"/>
    <n v="0"/>
    <n v="0"/>
    <n v="0"/>
  </r>
  <r>
    <x v="5"/>
    <x v="28"/>
    <x v="0"/>
    <x v="6"/>
    <n v="0"/>
    <n v="200"/>
    <n v="0"/>
    <n v="0"/>
    <n v="0"/>
    <n v="0"/>
    <n v="0"/>
    <n v="0"/>
    <n v="0"/>
  </r>
  <r>
    <x v="5"/>
    <x v="28"/>
    <x v="0"/>
    <x v="7"/>
    <n v="0"/>
    <n v="200"/>
    <n v="0"/>
    <n v="0"/>
    <n v="0"/>
    <n v="0"/>
    <n v="0"/>
    <n v="0"/>
    <n v="0"/>
  </r>
  <r>
    <x v="5"/>
    <x v="28"/>
    <x v="0"/>
    <x v="8"/>
    <n v="0"/>
    <n v="200"/>
    <n v="0"/>
    <n v="0"/>
    <n v="0"/>
    <n v="0"/>
    <n v="0"/>
    <n v="0"/>
    <n v="0"/>
  </r>
  <r>
    <x v="5"/>
    <x v="28"/>
    <x v="0"/>
    <x v="9"/>
    <n v="0"/>
    <n v="200"/>
    <n v="0"/>
    <n v="0"/>
    <n v="0"/>
    <n v="0"/>
    <n v="0"/>
    <n v="0"/>
    <n v="0"/>
  </r>
  <r>
    <x v="5"/>
    <x v="28"/>
    <x v="0"/>
    <x v="10"/>
    <n v="128.04"/>
    <n v="200"/>
    <n v="0"/>
    <n v="0.62256"/>
    <n v="0.36060999999999999"/>
    <n v="8.5599999999999999E-3"/>
    <n v="0.18226000000000001"/>
    <n v="4.3535599999999999"/>
    <n v="0"/>
  </r>
  <r>
    <x v="5"/>
    <x v="28"/>
    <x v="1"/>
    <x v="0"/>
    <n v="0"/>
    <n v="200"/>
    <n v="0"/>
    <n v="0"/>
    <n v="0"/>
    <n v="0"/>
    <n v="0"/>
    <n v="0"/>
    <n v="0"/>
  </r>
  <r>
    <x v="5"/>
    <x v="28"/>
    <x v="1"/>
    <x v="1"/>
    <n v="0"/>
    <n v="200"/>
    <n v="0"/>
    <n v="0"/>
    <n v="0"/>
    <n v="0"/>
    <n v="0"/>
    <n v="0"/>
    <n v="0"/>
  </r>
  <r>
    <x v="5"/>
    <x v="28"/>
    <x v="1"/>
    <x v="2"/>
    <n v="0"/>
    <n v="200"/>
    <n v="0"/>
    <n v="0"/>
    <n v="0"/>
    <n v="0"/>
    <n v="0"/>
    <n v="0"/>
    <n v="0"/>
  </r>
  <r>
    <x v="5"/>
    <x v="28"/>
    <x v="1"/>
    <x v="3"/>
    <n v="0"/>
    <n v="200"/>
    <n v="0"/>
    <n v="0"/>
    <n v="0"/>
    <n v="0"/>
    <n v="0"/>
    <n v="0"/>
    <n v="0"/>
  </r>
  <r>
    <x v="5"/>
    <x v="28"/>
    <x v="1"/>
    <x v="4"/>
    <n v="0"/>
    <n v="200"/>
    <n v="0"/>
    <n v="0"/>
    <n v="0"/>
    <n v="0"/>
    <n v="0"/>
    <n v="0"/>
    <n v="0"/>
  </r>
  <r>
    <x v="5"/>
    <x v="28"/>
    <x v="1"/>
    <x v="5"/>
    <n v="0"/>
    <n v="200"/>
    <n v="0"/>
    <n v="0"/>
    <n v="0"/>
    <n v="0"/>
    <n v="0"/>
    <n v="0"/>
    <n v="0"/>
  </r>
  <r>
    <x v="5"/>
    <x v="28"/>
    <x v="1"/>
    <x v="6"/>
    <n v="0"/>
    <n v="200"/>
    <n v="0"/>
    <n v="0"/>
    <n v="0"/>
    <n v="0"/>
    <n v="0"/>
    <n v="0"/>
    <n v="0"/>
  </r>
  <r>
    <x v="5"/>
    <x v="28"/>
    <x v="1"/>
    <x v="7"/>
    <n v="0"/>
    <n v="200"/>
    <n v="0"/>
    <n v="0"/>
    <n v="0"/>
    <n v="0"/>
    <n v="0"/>
    <n v="0"/>
    <n v="0"/>
  </r>
  <r>
    <x v="5"/>
    <x v="28"/>
    <x v="1"/>
    <x v="8"/>
    <n v="0"/>
    <n v="200"/>
    <n v="0"/>
    <n v="0"/>
    <n v="0"/>
    <n v="0"/>
    <n v="0"/>
    <n v="0"/>
    <n v="0"/>
  </r>
  <r>
    <x v="5"/>
    <x v="28"/>
    <x v="1"/>
    <x v="9"/>
    <n v="0"/>
    <n v="200"/>
    <n v="0"/>
    <n v="0"/>
    <n v="0"/>
    <n v="0"/>
    <n v="0"/>
    <n v="0"/>
    <n v="0"/>
  </r>
  <r>
    <x v="5"/>
    <x v="28"/>
    <x v="1"/>
    <x v="10"/>
    <n v="692.79"/>
    <n v="200"/>
    <n v="0"/>
    <n v="3.3684099999999999"/>
    <n v="1.3568199999999999"/>
    <n v="0.17935000000000001"/>
    <n v="1.4500599999999999"/>
    <n v="23.555330000000001"/>
    <n v="0"/>
  </r>
  <r>
    <x v="5"/>
    <x v="28"/>
    <x v="2"/>
    <x v="0"/>
    <n v="0"/>
    <n v="200"/>
    <n v="0"/>
    <n v="0"/>
    <n v="0"/>
    <n v="0"/>
    <n v="0"/>
    <n v="0"/>
    <n v="0"/>
  </r>
  <r>
    <x v="5"/>
    <x v="28"/>
    <x v="2"/>
    <x v="1"/>
    <n v="0"/>
    <n v="200"/>
    <n v="0"/>
    <n v="0"/>
    <n v="0"/>
    <n v="0"/>
    <n v="0"/>
    <n v="0"/>
    <n v="0"/>
  </r>
  <r>
    <x v="5"/>
    <x v="28"/>
    <x v="2"/>
    <x v="2"/>
    <n v="0"/>
    <n v="200"/>
    <n v="0"/>
    <n v="0"/>
    <n v="0"/>
    <n v="0"/>
    <n v="0"/>
    <n v="0"/>
    <n v="0"/>
  </r>
  <r>
    <x v="5"/>
    <x v="28"/>
    <x v="2"/>
    <x v="3"/>
    <n v="0"/>
    <n v="200"/>
    <n v="0"/>
    <n v="0"/>
    <n v="0"/>
    <n v="0"/>
    <n v="0"/>
    <n v="0"/>
    <n v="0"/>
  </r>
  <r>
    <x v="5"/>
    <x v="28"/>
    <x v="2"/>
    <x v="4"/>
    <n v="0"/>
    <n v="200"/>
    <n v="0"/>
    <n v="0"/>
    <n v="0"/>
    <n v="0"/>
    <n v="0"/>
    <n v="0"/>
    <n v="0"/>
  </r>
  <r>
    <x v="5"/>
    <x v="28"/>
    <x v="2"/>
    <x v="5"/>
    <n v="0"/>
    <n v="200"/>
    <n v="0"/>
    <n v="0"/>
    <n v="0"/>
    <n v="0"/>
    <n v="0"/>
    <n v="0"/>
    <n v="0"/>
  </r>
  <r>
    <x v="5"/>
    <x v="28"/>
    <x v="2"/>
    <x v="6"/>
    <n v="0"/>
    <n v="200"/>
    <n v="0"/>
    <n v="0"/>
    <n v="0"/>
    <n v="0"/>
    <n v="0"/>
    <n v="0"/>
    <n v="0"/>
  </r>
  <r>
    <x v="5"/>
    <x v="28"/>
    <x v="2"/>
    <x v="7"/>
    <n v="0"/>
    <n v="200"/>
    <n v="0"/>
    <n v="0"/>
    <n v="0"/>
    <n v="0"/>
    <n v="0"/>
    <n v="0"/>
    <n v="0"/>
  </r>
  <r>
    <x v="5"/>
    <x v="28"/>
    <x v="2"/>
    <x v="8"/>
    <n v="0"/>
    <n v="200"/>
    <n v="0"/>
    <n v="0"/>
    <n v="0"/>
    <n v="0"/>
    <n v="0"/>
    <n v="0"/>
    <n v="0"/>
  </r>
  <r>
    <x v="5"/>
    <x v="28"/>
    <x v="2"/>
    <x v="9"/>
    <n v="0"/>
    <n v="200"/>
    <n v="0"/>
    <n v="0"/>
    <n v="0"/>
    <n v="0"/>
    <n v="0"/>
    <n v="0"/>
    <n v="0"/>
  </r>
  <r>
    <x v="5"/>
    <x v="28"/>
    <x v="2"/>
    <x v="10"/>
    <n v="333.92"/>
    <n v="200"/>
    <n v="0"/>
    <n v="1.62354"/>
    <n v="0.78347"/>
    <n v="7.5889999999999999E-2"/>
    <n v="0.64266999999999996"/>
    <n v="11.353429999999999"/>
    <n v="0"/>
  </r>
  <r>
    <x v="5"/>
    <x v="28"/>
    <x v="3"/>
    <x v="0"/>
    <n v="0"/>
    <n v="200"/>
    <n v="0"/>
    <n v="0"/>
    <n v="0"/>
    <n v="0"/>
    <n v="0"/>
    <n v="0"/>
    <n v="0"/>
  </r>
  <r>
    <x v="5"/>
    <x v="28"/>
    <x v="3"/>
    <x v="1"/>
    <n v="8.94"/>
    <n v="200"/>
    <n v="0"/>
    <n v="4.3490000000000001E-2"/>
    <n v="1.3899999999999999E-2"/>
    <n v="3.0100000000000001E-3"/>
    <n v="2.741E-2"/>
    <n v="0.30412"/>
    <n v="0"/>
  </r>
  <r>
    <x v="5"/>
    <x v="28"/>
    <x v="3"/>
    <x v="2"/>
    <n v="0"/>
    <n v="200"/>
    <n v="0"/>
    <n v="0"/>
    <n v="0"/>
    <n v="0"/>
    <n v="0"/>
    <n v="0"/>
    <n v="0"/>
  </r>
  <r>
    <x v="5"/>
    <x v="28"/>
    <x v="3"/>
    <x v="3"/>
    <n v="0"/>
    <n v="200"/>
    <n v="0"/>
    <n v="0"/>
    <n v="0"/>
    <n v="0"/>
    <n v="0"/>
    <n v="0"/>
    <n v="0"/>
  </r>
  <r>
    <x v="5"/>
    <x v="28"/>
    <x v="3"/>
    <x v="4"/>
    <n v="0"/>
    <n v="200"/>
    <n v="0"/>
    <n v="0"/>
    <n v="0"/>
    <n v="0"/>
    <n v="0"/>
    <n v="0"/>
    <n v="0"/>
  </r>
  <r>
    <x v="5"/>
    <x v="28"/>
    <x v="3"/>
    <x v="5"/>
    <n v="0"/>
    <n v="200"/>
    <n v="0"/>
    <n v="0"/>
    <n v="0"/>
    <n v="0"/>
    <n v="0"/>
    <n v="0"/>
    <n v="0"/>
  </r>
  <r>
    <x v="5"/>
    <x v="28"/>
    <x v="3"/>
    <x v="6"/>
    <n v="0"/>
    <n v="200"/>
    <n v="0"/>
    <n v="0"/>
    <n v="0"/>
    <n v="0"/>
    <n v="0"/>
    <n v="0"/>
    <n v="0"/>
  </r>
  <r>
    <x v="5"/>
    <x v="28"/>
    <x v="3"/>
    <x v="7"/>
    <n v="0"/>
    <n v="200"/>
    <n v="0"/>
    <n v="0"/>
    <n v="0"/>
    <n v="0"/>
    <n v="0"/>
    <n v="0"/>
    <n v="0"/>
  </r>
  <r>
    <x v="5"/>
    <x v="28"/>
    <x v="3"/>
    <x v="8"/>
    <n v="0"/>
    <n v="200"/>
    <n v="0"/>
    <n v="0"/>
    <n v="0"/>
    <n v="0"/>
    <n v="0"/>
    <n v="0"/>
    <n v="0"/>
  </r>
  <r>
    <x v="5"/>
    <x v="28"/>
    <x v="3"/>
    <x v="9"/>
    <n v="0"/>
    <n v="200"/>
    <n v="0"/>
    <n v="0"/>
    <n v="0"/>
    <n v="0"/>
    <n v="0"/>
    <n v="0"/>
    <n v="0"/>
  </r>
  <r>
    <x v="5"/>
    <x v="28"/>
    <x v="3"/>
    <x v="10"/>
    <n v="51.95"/>
    <n v="200"/>
    <n v="0"/>
    <n v="0.25256000000000001"/>
    <n v="0.19244"/>
    <n v="8.2299999999999995E-3"/>
    <n v="2.767E-2"/>
    <n v="1.76617"/>
    <n v="0"/>
  </r>
  <r>
    <x v="5"/>
    <x v="28"/>
    <x v="4"/>
    <x v="0"/>
    <n v="185.95"/>
    <n v="200"/>
    <n v="0"/>
    <n v="0.90408999999999995"/>
    <n v="0.43925999999999998"/>
    <n v="3.9309999999999998E-2"/>
    <n v="0.37784000000000001"/>
    <n v="6.3223399999999996"/>
    <n v="0"/>
  </r>
  <r>
    <x v="5"/>
    <x v="28"/>
    <x v="4"/>
    <x v="1"/>
    <n v="4.99"/>
    <n v="200"/>
    <n v="0"/>
    <n v="2.4279999999999999E-2"/>
    <n v="7.3699999999999998E-3"/>
    <n v="2.7499999999999998E-3"/>
    <n v="2.8900000000000002E-3"/>
    <n v="0.16980999999999999"/>
    <n v="0"/>
  </r>
  <r>
    <x v="5"/>
    <x v="28"/>
    <x v="4"/>
    <x v="2"/>
    <n v="0"/>
    <n v="200"/>
    <n v="0"/>
    <n v="0"/>
    <n v="0"/>
    <n v="0"/>
    <n v="0"/>
    <n v="0"/>
    <n v="0"/>
  </r>
  <r>
    <x v="5"/>
    <x v="28"/>
    <x v="4"/>
    <x v="3"/>
    <n v="0"/>
    <n v="200"/>
    <n v="0"/>
    <n v="0"/>
    <n v="0"/>
    <n v="0"/>
    <n v="0"/>
    <n v="0"/>
    <n v="0"/>
  </r>
  <r>
    <x v="5"/>
    <x v="28"/>
    <x v="4"/>
    <x v="4"/>
    <n v="0"/>
    <n v="200"/>
    <n v="0"/>
    <n v="0"/>
    <n v="0"/>
    <n v="0"/>
    <n v="0"/>
    <n v="0"/>
    <n v="0"/>
  </r>
  <r>
    <x v="5"/>
    <x v="28"/>
    <x v="4"/>
    <x v="5"/>
    <n v="0"/>
    <n v="200"/>
    <n v="0"/>
    <n v="0"/>
    <n v="0"/>
    <n v="0"/>
    <n v="0"/>
    <n v="0"/>
    <n v="0"/>
  </r>
  <r>
    <x v="5"/>
    <x v="28"/>
    <x v="4"/>
    <x v="6"/>
    <n v="41.71"/>
    <n v="200"/>
    <n v="0"/>
    <n v="0.20277999999999999"/>
    <n v="1.7000000000000001E-4"/>
    <n v="3.5599999999999998E-3"/>
    <n v="5.4859999999999999E-2"/>
    <n v="1.4180200000000001"/>
    <n v="0"/>
  </r>
  <r>
    <x v="5"/>
    <x v="28"/>
    <x v="4"/>
    <x v="7"/>
    <n v="0"/>
    <n v="200"/>
    <n v="0"/>
    <n v="0"/>
    <n v="0"/>
    <n v="0"/>
    <n v="0"/>
    <n v="0"/>
    <n v="0"/>
  </r>
  <r>
    <x v="5"/>
    <x v="28"/>
    <x v="4"/>
    <x v="8"/>
    <n v="0"/>
    <n v="200"/>
    <n v="0"/>
    <n v="0"/>
    <n v="0"/>
    <n v="0"/>
    <n v="0"/>
    <n v="0"/>
    <n v="0"/>
  </r>
  <r>
    <x v="5"/>
    <x v="28"/>
    <x v="4"/>
    <x v="9"/>
    <n v="0"/>
    <n v="200"/>
    <n v="0"/>
    <n v="0"/>
    <n v="0"/>
    <n v="0"/>
    <n v="0"/>
    <n v="0"/>
    <n v="0"/>
  </r>
  <r>
    <x v="5"/>
    <x v="28"/>
    <x v="4"/>
    <x v="10"/>
    <n v="155.63999999999999"/>
    <n v="200"/>
    <n v="0"/>
    <n v="0.75673999999999997"/>
    <n v="0.26956999999999998"/>
    <n v="1.917E-2"/>
    <n v="0.15989"/>
    <n v="5.2918799999999999"/>
    <n v="0"/>
  </r>
  <r>
    <x v="5"/>
    <x v="28"/>
    <x v="5"/>
    <x v="0"/>
    <n v="0"/>
    <n v="200"/>
    <n v="0"/>
    <n v="0"/>
    <n v="0"/>
    <n v="0"/>
    <n v="0"/>
    <n v="0"/>
    <n v="0"/>
  </r>
  <r>
    <x v="5"/>
    <x v="28"/>
    <x v="5"/>
    <x v="1"/>
    <n v="0"/>
    <n v="200"/>
    <n v="0"/>
    <n v="0"/>
    <n v="0"/>
    <n v="0"/>
    <n v="0"/>
    <n v="0"/>
    <n v="0"/>
  </r>
  <r>
    <x v="5"/>
    <x v="28"/>
    <x v="5"/>
    <x v="2"/>
    <n v="0"/>
    <n v="200"/>
    <n v="0"/>
    <n v="0"/>
    <n v="0"/>
    <n v="0"/>
    <n v="0"/>
    <n v="0"/>
    <n v="0"/>
  </r>
  <r>
    <x v="5"/>
    <x v="28"/>
    <x v="5"/>
    <x v="3"/>
    <n v="0"/>
    <n v="200"/>
    <n v="0"/>
    <n v="0"/>
    <n v="0"/>
    <n v="0"/>
    <n v="0"/>
    <n v="0"/>
    <n v="0"/>
  </r>
  <r>
    <x v="5"/>
    <x v="28"/>
    <x v="5"/>
    <x v="4"/>
    <n v="0"/>
    <n v="200"/>
    <n v="0"/>
    <n v="0"/>
    <n v="0"/>
    <n v="0"/>
    <n v="0"/>
    <n v="0"/>
    <n v="0"/>
  </r>
  <r>
    <x v="5"/>
    <x v="28"/>
    <x v="5"/>
    <x v="5"/>
    <n v="0"/>
    <n v="200"/>
    <n v="0"/>
    <n v="0"/>
    <n v="0"/>
    <n v="0"/>
    <n v="0"/>
    <n v="0"/>
    <n v="0"/>
  </r>
  <r>
    <x v="5"/>
    <x v="28"/>
    <x v="5"/>
    <x v="6"/>
    <n v="0"/>
    <n v="200"/>
    <n v="0"/>
    <n v="0"/>
    <n v="0"/>
    <n v="0"/>
    <n v="0"/>
    <n v="0"/>
    <n v="0"/>
  </r>
  <r>
    <x v="5"/>
    <x v="28"/>
    <x v="5"/>
    <x v="7"/>
    <n v="0"/>
    <n v="200"/>
    <n v="0"/>
    <n v="0"/>
    <n v="0"/>
    <n v="0"/>
    <n v="0"/>
    <n v="0"/>
    <n v="0"/>
  </r>
  <r>
    <x v="5"/>
    <x v="28"/>
    <x v="5"/>
    <x v="8"/>
    <n v="0"/>
    <n v="200"/>
    <n v="0"/>
    <n v="0"/>
    <n v="0"/>
    <n v="0"/>
    <n v="0"/>
    <n v="0"/>
    <n v="0"/>
  </r>
  <r>
    <x v="5"/>
    <x v="28"/>
    <x v="5"/>
    <x v="9"/>
    <n v="0"/>
    <n v="200"/>
    <n v="0"/>
    <n v="0"/>
    <n v="0"/>
    <n v="0"/>
    <n v="0"/>
    <n v="0"/>
    <n v="0"/>
  </r>
  <r>
    <x v="5"/>
    <x v="28"/>
    <x v="5"/>
    <x v="10"/>
    <n v="0"/>
    <n v="200"/>
    <n v="0"/>
    <n v="0"/>
    <n v="0"/>
    <n v="0"/>
    <n v="0"/>
    <n v="0"/>
    <n v="0"/>
  </r>
  <r>
    <x v="5"/>
    <x v="28"/>
    <x v="6"/>
    <x v="0"/>
    <n v="0"/>
    <n v="200"/>
    <n v="0"/>
    <n v="0"/>
    <n v="0"/>
    <n v="0"/>
    <n v="0"/>
    <n v="0"/>
    <n v="0"/>
  </r>
  <r>
    <x v="5"/>
    <x v="28"/>
    <x v="6"/>
    <x v="1"/>
    <n v="0"/>
    <n v="200"/>
    <n v="0"/>
    <n v="0"/>
    <n v="0"/>
    <n v="0"/>
    <n v="0"/>
    <n v="0"/>
    <n v="0"/>
  </r>
  <r>
    <x v="5"/>
    <x v="28"/>
    <x v="6"/>
    <x v="2"/>
    <n v="0"/>
    <n v="200"/>
    <n v="0"/>
    <n v="0"/>
    <n v="0"/>
    <n v="0"/>
    <n v="0"/>
    <n v="0"/>
    <n v="0"/>
  </r>
  <r>
    <x v="5"/>
    <x v="28"/>
    <x v="6"/>
    <x v="3"/>
    <n v="0"/>
    <n v="200"/>
    <n v="0"/>
    <n v="0"/>
    <n v="0"/>
    <n v="0"/>
    <n v="0"/>
    <n v="0"/>
    <n v="0"/>
  </r>
  <r>
    <x v="5"/>
    <x v="28"/>
    <x v="6"/>
    <x v="4"/>
    <n v="0"/>
    <n v="200"/>
    <n v="0"/>
    <n v="0"/>
    <n v="0"/>
    <n v="0"/>
    <n v="0"/>
    <n v="0"/>
    <n v="0"/>
  </r>
  <r>
    <x v="5"/>
    <x v="28"/>
    <x v="6"/>
    <x v="5"/>
    <n v="0"/>
    <n v="200"/>
    <n v="0"/>
    <n v="0"/>
    <n v="0"/>
    <n v="0"/>
    <n v="0"/>
    <n v="0"/>
    <n v="0"/>
  </r>
  <r>
    <x v="5"/>
    <x v="28"/>
    <x v="6"/>
    <x v="6"/>
    <n v="0"/>
    <n v="200"/>
    <n v="0"/>
    <n v="0"/>
    <n v="0"/>
    <n v="0"/>
    <n v="0"/>
    <n v="0"/>
    <n v="0"/>
  </r>
  <r>
    <x v="5"/>
    <x v="28"/>
    <x v="6"/>
    <x v="7"/>
    <n v="0"/>
    <n v="200"/>
    <n v="0"/>
    <n v="0"/>
    <n v="0"/>
    <n v="0"/>
    <n v="0"/>
    <n v="0"/>
    <n v="0"/>
  </r>
  <r>
    <x v="5"/>
    <x v="28"/>
    <x v="6"/>
    <x v="8"/>
    <n v="0"/>
    <n v="200"/>
    <n v="0"/>
    <n v="0"/>
    <n v="0"/>
    <n v="0"/>
    <n v="0"/>
    <n v="0"/>
    <n v="0"/>
  </r>
  <r>
    <x v="5"/>
    <x v="28"/>
    <x v="6"/>
    <x v="9"/>
    <n v="0"/>
    <n v="200"/>
    <n v="0"/>
    <n v="0"/>
    <n v="0"/>
    <n v="0"/>
    <n v="0"/>
    <n v="0"/>
    <n v="0"/>
  </r>
  <r>
    <x v="5"/>
    <x v="28"/>
    <x v="6"/>
    <x v="10"/>
    <n v="26.36"/>
    <n v="200"/>
    <n v="0"/>
    <n v="0.12819"/>
    <n v="6.5350000000000005E-2"/>
    <n v="1.4E-3"/>
    <n v="8.2699999999999996E-3"/>
    <n v="0.89642999999999995"/>
    <n v="0"/>
  </r>
  <r>
    <x v="5"/>
    <x v="28"/>
    <x v="7"/>
    <x v="0"/>
    <n v="0"/>
    <n v="200"/>
    <n v="0"/>
    <n v="0"/>
    <n v="0"/>
    <n v="0"/>
    <n v="0"/>
    <n v="0"/>
    <n v="0"/>
  </r>
  <r>
    <x v="5"/>
    <x v="28"/>
    <x v="7"/>
    <x v="1"/>
    <n v="0"/>
    <n v="200"/>
    <n v="0"/>
    <n v="0"/>
    <n v="0"/>
    <n v="0"/>
    <n v="0"/>
    <n v="0"/>
    <n v="0"/>
  </r>
  <r>
    <x v="5"/>
    <x v="28"/>
    <x v="7"/>
    <x v="2"/>
    <n v="0"/>
    <n v="200"/>
    <n v="0"/>
    <n v="0"/>
    <n v="0"/>
    <n v="0"/>
    <n v="0"/>
    <n v="0"/>
    <n v="0"/>
  </r>
  <r>
    <x v="5"/>
    <x v="28"/>
    <x v="7"/>
    <x v="3"/>
    <n v="0"/>
    <n v="200"/>
    <n v="0"/>
    <n v="0"/>
    <n v="0"/>
    <n v="0"/>
    <n v="0"/>
    <n v="0"/>
    <n v="0"/>
  </r>
  <r>
    <x v="5"/>
    <x v="28"/>
    <x v="7"/>
    <x v="4"/>
    <n v="0"/>
    <n v="200"/>
    <n v="0"/>
    <n v="0"/>
    <n v="0"/>
    <n v="0"/>
    <n v="0"/>
    <n v="0"/>
    <n v="0"/>
  </r>
  <r>
    <x v="5"/>
    <x v="28"/>
    <x v="7"/>
    <x v="5"/>
    <n v="0"/>
    <n v="200"/>
    <n v="0"/>
    <n v="0"/>
    <n v="0"/>
    <n v="0"/>
    <n v="0"/>
    <n v="0"/>
    <n v="0"/>
  </r>
  <r>
    <x v="5"/>
    <x v="28"/>
    <x v="7"/>
    <x v="6"/>
    <n v="10.24"/>
    <n v="200"/>
    <n v="0"/>
    <n v="4.9770000000000002E-2"/>
    <n v="0"/>
    <n v="8.7200000000000003E-3"/>
    <n v="6.8669999999999995E-2"/>
    <n v="0.34804000000000002"/>
    <n v="0"/>
  </r>
  <r>
    <x v="5"/>
    <x v="28"/>
    <x v="7"/>
    <x v="7"/>
    <n v="0"/>
    <n v="200"/>
    <n v="0"/>
    <n v="0"/>
    <n v="0"/>
    <n v="0"/>
    <n v="0"/>
    <n v="0"/>
    <n v="0"/>
  </r>
  <r>
    <x v="5"/>
    <x v="28"/>
    <x v="7"/>
    <x v="8"/>
    <n v="0"/>
    <n v="200"/>
    <n v="0"/>
    <n v="0"/>
    <n v="0"/>
    <n v="0"/>
    <n v="0"/>
    <n v="0"/>
    <n v="0"/>
  </r>
  <r>
    <x v="5"/>
    <x v="28"/>
    <x v="7"/>
    <x v="9"/>
    <n v="0"/>
    <n v="200"/>
    <n v="0"/>
    <n v="0"/>
    <n v="0"/>
    <n v="0"/>
    <n v="0"/>
    <n v="0"/>
    <n v="0"/>
  </r>
  <r>
    <x v="5"/>
    <x v="28"/>
    <x v="7"/>
    <x v="10"/>
    <n v="6.04"/>
    <n v="200"/>
    <n v="0"/>
    <n v="2.9350000000000001E-2"/>
    <n v="2.1839999999999998E-2"/>
    <n v="9.0000000000000006E-5"/>
    <n v="1.1509999999999999E-2"/>
    <n v="0.20526"/>
    <n v="0"/>
  </r>
  <r>
    <x v="5"/>
    <x v="28"/>
    <x v="8"/>
    <x v="0"/>
    <n v="0"/>
    <n v="200"/>
    <n v="0"/>
    <n v="0"/>
    <n v="0"/>
    <n v="0"/>
    <n v="0"/>
    <n v="0"/>
    <n v="0"/>
  </r>
  <r>
    <x v="5"/>
    <x v="28"/>
    <x v="8"/>
    <x v="1"/>
    <n v="14.51"/>
    <n v="200"/>
    <n v="0"/>
    <n v="7.0540000000000005E-2"/>
    <n v="5.2510000000000001E-2"/>
    <n v="2.5799999999999998E-3"/>
    <n v="9.1599999999999997E-3"/>
    <n v="0.49329000000000001"/>
    <n v="0"/>
  </r>
  <r>
    <x v="5"/>
    <x v="28"/>
    <x v="8"/>
    <x v="2"/>
    <n v="0"/>
    <n v="200"/>
    <n v="0"/>
    <n v="0"/>
    <n v="0"/>
    <n v="0"/>
    <n v="0"/>
    <n v="0"/>
    <n v="0"/>
  </r>
  <r>
    <x v="5"/>
    <x v="28"/>
    <x v="8"/>
    <x v="3"/>
    <n v="0"/>
    <n v="200"/>
    <n v="0"/>
    <n v="0"/>
    <n v="0"/>
    <n v="0"/>
    <n v="0"/>
    <n v="0"/>
    <n v="0"/>
  </r>
  <r>
    <x v="5"/>
    <x v="28"/>
    <x v="8"/>
    <x v="4"/>
    <n v="0"/>
    <n v="200"/>
    <n v="0"/>
    <n v="0"/>
    <n v="0"/>
    <n v="0"/>
    <n v="0"/>
    <n v="0"/>
    <n v="0"/>
  </r>
  <r>
    <x v="5"/>
    <x v="28"/>
    <x v="8"/>
    <x v="5"/>
    <n v="0"/>
    <n v="200"/>
    <n v="0"/>
    <n v="0"/>
    <n v="0"/>
    <n v="0"/>
    <n v="0"/>
    <n v="0"/>
    <n v="0"/>
  </r>
  <r>
    <x v="5"/>
    <x v="28"/>
    <x v="8"/>
    <x v="6"/>
    <n v="35.18"/>
    <n v="200"/>
    <n v="0"/>
    <n v="0.17105000000000001"/>
    <n v="0"/>
    <n v="5.323E-2"/>
    <n v="0.13413"/>
    <n v="1.19615"/>
    <n v="0"/>
  </r>
  <r>
    <x v="5"/>
    <x v="28"/>
    <x v="8"/>
    <x v="7"/>
    <n v="0"/>
    <n v="200"/>
    <n v="0"/>
    <n v="0"/>
    <n v="0"/>
    <n v="0"/>
    <n v="0"/>
    <n v="0"/>
    <n v="0"/>
  </r>
  <r>
    <x v="5"/>
    <x v="28"/>
    <x v="8"/>
    <x v="8"/>
    <n v="0"/>
    <n v="200"/>
    <n v="0"/>
    <n v="0"/>
    <n v="0"/>
    <n v="0"/>
    <n v="0"/>
    <n v="0"/>
    <n v="0"/>
  </r>
  <r>
    <x v="5"/>
    <x v="28"/>
    <x v="8"/>
    <x v="9"/>
    <n v="0"/>
    <n v="200"/>
    <n v="0"/>
    <n v="0"/>
    <n v="0"/>
    <n v="0"/>
    <n v="0"/>
    <n v="0"/>
    <n v="0"/>
  </r>
  <r>
    <x v="5"/>
    <x v="28"/>
    <x v="8"/>
    <x v="10"/>
    <n v="927.1"/>
    <n v="200"/>
    <n v="0"/>
    <n v="4.5076599999999996"/>
    <n v="2.30464"/>
    <n v="0.11852"/>
    <n v="0.61121000000000003"/>
    <n v="31.522099999999998"/>
    <n v="0"/>
  </r>
  <r>
    <x v="5"/>
    <x v="29"/>
    <x v="0"/>
    <x v="0"/>
    <n v="0"/>
    <n v="200"/>
    <n v="0"/>
    <n v="0"/>
    <n v="0"/>
    <n v="0"/>
    <n v="0"/>
    <n v="0"/>
    <n v="0"/>
  </r>
  <r>
    <x v="5"/>
    <x v="29"/>
    <x v="0"/>
    <x v="1"/>
    <n v="24.86"/>
    <n v="200"/>
    <n v="0"/>
    <n v="0.12088"/>
    <n v="4.2959999999999998E-2"/>
    <n v="1.5219999999999999E-2"/>
    <n v="2.5139999999999999E-2"/>
    <n v="0.84531000000000001"/>
    <n v="0"/>
  </r>
  <r>
    <x v="5"/>
    <x v="29"/>
    <x v="0"/>
    <x v="2"/>
    <n v="0"/>
    <n v="200"/>
    <n v="0"/>
    <n v="0"/>
    <n v="0"/>
    <n v="0"/>
    <n v="0"/>
    <n v="0"/>
    <n v="0"/>
  </r>
  <r>
    <x v="5"/>
    <x v="29"/>
    <x v="0"/>
    <x v="3"/>
    <n v="0"/>
    <n v="200"/>
    <n v="0"/>
    <n v="0"/>
    <n v="0"/>
    <n v="0"/>
    <n v="0"/>
    <n v="0"/>
    <n v="0"/>
  </r>
  <r>
    <x v="5"/>
    <x v="29"/>
    <x v="0"/>
    <x v="4"/>
    <n v="0"/>
    <n v="200"/>
    <n v="0"/>
    <n v="0"/>
    <n v="0"/>
    <n v="0"/>
    <n v="0"/>
    <n v="0"/>
    <n v="0"/>
  </r>
  <r>
    <x v="5"/>
    <x v="29"/>
    <x v="0"/>
    <x v="5"/>
    <n v="0"/>
    <n v="200"/>
    <n v="0"/>
    <n v="0"/>
    <n v="0"/>
    <n v="0"/>
    <n v="0"/>
    <n v="0"/>
    <n v="0"/>
  </r>
  <r>
    <x v="5"/>
    <x v="29"/>
    <x v="0"/>
    <x v="6"/>
    <n v="0"/>
    <n v="200"/>
    <n v="0"/>
    <n v="0"/>
    <n v="0"/>
    <n v="0"/>
    <n v="0"/>
    <n v="0"/>
    <n v="0"/>
  </r>
  <r>
    <x v="5"/>
    <x v="29"/>
    <x v="0"/>
    <x v="7"/>
    <n v="0"/>
    <n v="200"/>
    <n v="0"/>
    <n v="0"/>
    <n v="0"/>
    <n v="0"/>
    <n v="0"/>
    <n v="0"/>
    <n v="0"/>
  </r>
  <r>
    <x v="5"/>
    <x v="29"/>
    <x v="0"/>
    <x v="8"/>
    <n v="0"/>
    <n v="200"/>
    <n v="0"/>
    <n v="0"/>
    <n v="0"/>
    <n v="0"/>
    <n v="0"/>
    <n v="0"/>
    <n v="0"/>
  </r>
  <r>
    <x v="5"/>
    <x v="29"/>
    <x v="0"/>
    <x v="9"/>
    <n v="0"/>
    <n v="200"/>
    <n v="0"/>
    <n v="0"/>
    <n v="0"/>
    <n v="0"/>
    <n v="0"/>
    <n v="0"/>
    <n v="0"/>
  </r>
  <r>
    <x v="5"/>
    <x v="29"/>
    <x v="0"/>
    <x v="10"/>
    <n v="128.04"/>
    <n v="200"/>
    <n v="0"/>
    <n v="0.62256"/>
    <n v="0.36060999999999999"/>
    <n v="8.5599999999999999E-3"/>
    <n v="0.18226000000000001"/>
    <n v="4.3535599999999999"/>
    <n v="0"/>
  </r>
  <r>
    <x v="5"/>
    <x v="29"/>
    <x v="1"/>
    <x v="0"/>
    <n v="0"/>
    <n v="200"/>
    <n v="0"/>
    <n v="0"/>
    <n v="0"/>
    <n v="0"/>
    <n v="0"/>
    <n v="0"/>
    <n v="0"/>
  </r>
  <r>
    <x v="5"/>
    <x v="29"/>
    <x v="1"/>
    <x v="1"/>
    <n v="0"/>
    <n v="200"/>
    <n v="0"/>
    <n v="0"/>
    <n v="0"/>
    <n v="0"/>
    <n v="0"/>
    <n v="0"/>
    <n v="0"/>
  </r>
  <r>
    <x v="5"/>
    <x v="29"/>
    <x v="1"/>
    <x v="2"/>
    <n v="0"/>
    <n v="200"/>
    <n v="0"/>
    <n v="0"/>
    <n v="0"/>
    <n v="0"/>
    <n v="0"/>
    <n v="0"/>
    <n v="0"/>
  </r>
  <r>
    <x v="5"/>
    <x v="29"/>
    <x v="1"/>
    <x v="3"/>
    <n v="0"/>
    <n v="200"/>
    <n v="0"/>
    <n v="0"/>
    <n v="0"/>
    <n v="0"/>
    <n v="0"/>
    <n v="0"/>
    <n v="0"/>
  </r>
  <r>
    <x v="5"/>
    <x v="29"/>
    <x v="1"/>
    <x v="4"/>
    <n v="0"/>
    <n v="200"/>
    <n v="0"/>
    <n v="0"/>
    <n v="0"/>
    <n v="0"/>
    <n v="0"/>
    <n v="0"/>
    <n v="0"/>
  </r>
  <r>
    <x v="5"/>
    <x v="29"/>
    <x v="1"/>
    <x v="5"/>
    <n v="0"/>
    <n v="200"/>
    <n v="0"/>
    <n v="0"/>
    <n v="0"/>
    <n v="0"/>
    <n v="0"/>
    <n v="0"/>
    <n v="0"/>
  </r>
  <r>
    <x v="5"/>
    <x v="29"/>
    <x v="1"/>
    <x v="6"/>
    <n v="0"/>
    <n v="200"/>
    <n v="0"/>
    <n v="0"/>
    <n v="0"/>
    <n v="0"/>
    <n v="0"/>
    <n v="0"/>
    <n v="0"/>
  </r>
  <r>
    <x v="5"/>
    <x v="29"/>
    <x v="1"/>
    <x v="7"/>
    <n v="0"/>
    <n v="200"/>
    <n v="0"/>
    <n v="0"/>
    <n v="0"/>
    <n v="0"/>
    <n v="0"/>
    <n v="0"/>
    <n v="0"/>
  </r>
  <r>
    <x v="5"/>
    <x v="29"/>
    <x v="1"/>
    <x v="8"/>
    <n v="0"/>
    <n v="200"/>
    <n v="0"/>
    <n v="0"/>
    <n v="0"/>
    <n v="0"/>
    <n v="0"/>
    <n v="0"/>
    <n v="0"/>
  </r>
  <r>
    <x v="5"/>
    <x v="29"/>
    <x v="1"/>
    <x v="9"/>
    <n v="0"/>
    <n v="200"/>
    <n v="0"/>
    <n v="0"/>
    <n v="0"/>
    <n v="0"/>
    <n v="0"/>
    <n v="0"/>
    <n v="0"/>
  </r>
  <r>
    <x v="5"/>
    <x v="29"/>
    <x v="1"/>
    <x v="10"/>
    <n v="692.79"/>
    <n v="200"/>
    <n v="0"/>
    <n v="3.3684099999999999"/>
    <n v="1.3568199999999999"/>
    <n v="0.17935000000000001"/>
    <n v="1.4500599999999999"/>
    <n v="23.555330000000001"/>
    <n v="0"/>
  </r>
  <r>
    <x v="5"/>
    <x v="29"/>
    <x v="2"/>
    <x v="0"/>
    <n v="0"/>
    <n v="200"/>
    <n v="0"/>
    <n v="0"/>
    <n v="0"/>
    <n v="0"/>
    <n v="0"/>
    <n v="0"/>
    <n v="0"/>
  </r>
  <r>
    <x v="5"/>
    <x v="29"/>
    <x v="2"/>
    <x v="1"/>
    <n v="0"/>
    <n v="200"/>
    <n v="0"/>
    <n v="0"/>
    <n v="0"/>
    <n v="0"/>
    <n v="0"/>
    <n v="0"/>
    <n v="0"/>
  </r>
  <r>
    <x v="5"/>
    <x v="29"/>
    <x v="2"/>
    <x v="2"/>
    <n v="0"/>
    <n v="200"/>
    <n v="0"/>
    <n v="0"/>
    <n v="0"/>
    <n v="0"/>
    <n v="0"/>
    <n v="0"/>
    <n v="0"/>
  </r>
  <r>
    <x v="5"/>
    <x v="29"/>
    <x v="2"/>
    <x v="3"/>
    <n v="0"/>
    <n v="200"/>
    <n v="0"/>
    <n v="0"/>
    <n v="0"/>
    <n v="0"/>
    <n v="0"/>
    <n v="0"/>
    <n v="0"/>
  </r>
  <r>
    <x v="5"/>
    <x v="29"/>
    <x v="2"/>
    <x v="4"/>
    <n v="0"/>
    <n v="200"/>
    <n v="0"/>
    <n v="0"/>
    <n v="0"/>
    <n v="0"/>
    <n v="0"/>
    <n v="0"/>
    <n v="0"/>
  </r>
  <r>
    <x v="5"/>
    <x v="29"/>
    <x v="2"/>
    <x v="5"/>
    <n v="0"/>
    <n v="200"/>
    <n v="0"/>
    <n v="0"/>
    <n v="0"/>
    <n v="0"/>
    <n v="0"/>
    <n v="0"/>
    <n v="0"/>
  </r>
  <r>
    <x v="5"/>
    <x v="29"/>
    <x v="2"/>
    <x v="6"/>
    <n v="0"/>
    <n v="200"/>
    <n v="0"/>
    <n v="0"/>
    <n v="0"/>
    <n v="0"/>
    <n v="0"/>
    <n v="0"/>
    <n v="0"/>
  </r>
  <r>
    <x v="5"/>
    <x v="29"/>
    <x v="2"/>
    <x v="7"/>
    <n v="0"/>
    <n v="200"/>
    <n v="0"/>
    <n v="0"/>
    <n v="0"/>
    <n v="0"/>
    <n v="0"/>
    <n v="0"/>
    <n v="0"/>
  </r>
  <r>
    <x v="5"/>
    <x v="29"/>
    <x v="2"/>
    <x v="8"/>
    <n v="0"/>
    <n v="200"/>
    <n v="0"/>
    <n v="0"/>
    <n v="0"/>
    <n v="0"/>
    <n v="0"/>
    <n v="0"/>
    <n v="0"/>
  </r>
  <r>
    <x v="5"/>
    <x v="29"/>
    <x v="2"/>
    <x v="9"/>
    <n v="0"/>
    <n v="200"/>
    <n v="0"/>
    <n v="0"/>
    <n v="0"/>
    <n v="0"/>
    <n v="0"/>
    <n v="0"/>
    <n v="0"/>
  </r>
  <r>
    <x v="5"/>
    <x v="29"/>
    <x v="2"/>
    <x v="10"/>
    <n v="333.92"/>
    <n v="200"/>
    <n v="0"/>
    <n v="1.62354"/>
    <n v="0.78347"/>
    <n v="7.5889999999999999E-2"/>
    <n v="0.64266999999999996"/>
    <n v="11.353429999999999"/>
    <n v="0"/>
  </r>
  <r>
    <x v="5"/>
    <x v="29"/>
    <x v="3"/>
    <x v="0"/>
    <n v="0"/>
    <n v="200"/>
    <n v="0"/>
    <n v="0"/>
    <n v="0"/>
    <n v="0"/>
    <n v="0"/>
    <n v="0"/>
    <n v="0"/>
  </r>
  <r>
    <x v="5"/>
    <x v="29"/>
    <x v="3"/>
    <x v="1"/>
    <n v="8.94"/>
    <n v="200"/>
    <n v="0"/>
    <n v="4.3490000000000001E-2"/>
    <n v="1.3899999999999999E-2"/>
    <n v="3.0100000000000001E-3"/>
    <n v="2.741E-2"/>
    <n v="0.30412"/>
    <n v="0"/>
  </r>
  <r>
    <x v="5"/>
    <x v="29"/>
    <x v="3"/>
    <x v="2"/>
    <n v="0"/>
    <n v="200"/>
    <n v="0"/>
    <n v="0"/>
    <n v="0"/>
    <n v="0"/>
    <n v="0"/>
    <n v="0"/>
    <n v="0"/>
  </r>
  <r>
    <x v="5"/>
    <x v="29"/>
    <x v="3"/>
    <x v="3"/>
    <n v="0"/>
    <n v="200"/>
    <n v="0"/>
    <n v="0"/>
    <n v="0"/>
    <n v="0"/>
    <n v="0"/>
    <n v="0"/>
    <n v="0"/>
  </r>
  <r>
    <x v="5"/>
    <x v="29"/>
    <x v="3"/>
    <x v="4"/>
    <n v="0"/>
    <n v="200"/>
    <n v="0"/>
    <n v="0"/>
    <n v="0"/>
    <n v="0"/>
    <n v="0"/>
    <n v="0"/>
    <n v="0"/>
  </r>
  <r>
    <x v="5"/>
    <x v="29"/>
    <x v="3"/>
    <x v="5"/>
    <n v="0"/>
    <n v="200"/>
    <n v="0"/>
    <n v="0"/>
    <n v="0"/>
    <n v="0"/>
    <n v="0"/>
    <n v="0"/>
    <n v="0"/>
  </r>
  <r>
    <x v="5"/>
    <x v="29"/>
    <x v="3"/>
    <x v="6"/>
    <n v="0"/>
    <n v="200"/>
    <n v="0"/>
    <n v="0"/>
    <n v="0"/>
    <n v="0"/>
    <n v="0"/>
    <n v="0"/>
    <n v="0"/>
  </r>
  <r>
    <x v="5"/>
    <x v="29"/>
    <x v="3"/>
    <x v="7"/>
    <n v="0"/>
    <n v="200"/>
    <n v="0"/>
    <n v="0"/>
    <n v="0"/>
    <n v="0"/>
    <n v="0"/>
    <n v="0"/>
    <n v="0"/>
  </r>
  <r>
    <x v="5"/>
    <x v="29"/>
    <x v="3"/>
    <x v="8"/>
    <n v="0"/>
    <n v="200"/>
    <n v="0"/>
    <n v="0"/>
    <n v="0"/>
    <n v="0"/>
    <n v="0"/>
    <n v="0"/>
    <n v="0"/>
  </r>
  <r>
    <x v="5"/>
    <x v="29"/>
    <x v="3"/>
    <x v="9"/>
    <n v="0"/>
    <n v="200"/>
    <n v="0"/>
    <n v="0"/>
    <n v="0"/>
    <n v="0"/>
    <n v="0"/>
    <n v="0"/>
    <n v="0"/>
  </r>
  <r>
    <x v="5"/>
    <x v="29"/>
    <x v="3"/>
    <x v="10"/>
    <n v="51.95"/>
    <n v="200"/>
    <n v="0"/>
    <n v="0.25256000000000001"/>
    <n v="0.19244"/>
    <n v="8.2299999999999995E-3"/>
    <n v="2.767E-2"/>
    <n v="1.76617"/>
    <n v="0"/>
  </r>
  <r>
    <x v="5"/>
    <x v="29"/>
    <x v="4"/>
    <x v="0"/>
    <n v="185.95"/>
    <n v="200"/>
    <n v="0"/>
    <n v="0.90408999999999995"/>
    <n v="0.43925999999999998"/>
    <n v="3.9309999999999998E-2"/>
    <n v="0.37784000000000001"/>
    <n v="6.3223399999999996"/>
    <n v="0"/>
  </r>
  <r>
    <x v="5"/>
    <x v="29"/>
    <x v="4"/>
    <x v="1"/>
    <n v="4.99"/>
    <n v="200"/>
    <n v="0"/>
    <n v="2.4279999999999999E-2"/>
    <n v="7.3699999999999998E-3"/>
    <n v="2.7499999999999998E-3"/>
    <n v="2.8900000000000002E-3"/>
    <n v="0.16980999999999999"/>
    <n v="0"/>
  </r>
  <r>
    <x v="5"/>
    <x v="29"/>
    <x v="4"/>
    <x v="2"/>
    <n v="0"/>
    <n v="200"/>
    <n v="0"/>
    <n v="0"/>
    <n v="0"/>
    <n v="0"/>
    <n v="0"/>
    <n v="0"/>
    <n v="0"/>
  </r>
  <r>
    <x v="5"/>
    <x v="29"/>
    <x v="4"/>
    <x v="3"/>
    <n v="0"/>
    <n v="200"/>
    <n v="0"/>
    <n v="0"/>
    <n v="0"/>
    <n v="0"/>
    <n v="0"/>
    <n v="0"/>
    <n v="0"/>
  </r>
  <r>
    <x v="5"/>
    <x v="29"/>
    <x v="4"/>
    <x v="4"/>
    <n v="0"/>
    <n v="200"/>
    <n v="0"/>
    <n v="0"/>
    <n v="0"/>
    <n v="0"/>
    <n v="0"/>
    <n v="0"/>
    <n v="0"/>
  </r>
  <r>
    <x v="5"/>
    <x v="29"/>
    <x v="4"/>
    <x v="5"/>
    <n v="0"/>
    <n v="200"/>
    <n v="0"/>
    <n v="0"/>
    <n v="0"/>
    <n v="0"/>
    <n v="0"/>
    <n v="0"/>
    <n v="0"/>
  </r>
  <r>
    <x v="5"/>
    <x v="29"/>
    <x v="4"/>
    <x v="6"/>
    <n v="41.71"/>
    <n v="200"/>
    <n v="0"/>
    <n v="0.20277999999999999"/>
    <n v="1.7000000000000001E-4"/>
    <n v="3.5599999999999998E-3"/>
    <n v="5.4859999999999999E-2"/>
    <n v="1.4180200000000001"/>
    <n v="0"/>
  </r>
  <r>
    <x v="5"/>
    <x v="29"/>
    <x v="4"/>
    <x v="7"/>
    <n v="0"/>
    <n v="200"/>
    <n v="0"/>
    <n v="0"/>
    <n v="0"/>
    <n v="0"/>
    <n v="0"/>
    <n v="0"/>
    <n v="0"/>
  </r>
  <r>
    <x v="5"/>
    <x v="29"/>
    <x v="4"/>
    <x v="8"/>
    <n v="0"/>
    <n v="200"/>
    <n v="0"/>
    <n v="0"/>
    <n v="0"/>
    <n v="0"/>
    <n v="0"/>
    <n v="0"/>
    <n v="0"/>
  </r>
  <r>
    <x v="5"/>
    <x v="29"/>
    <x v="4"/>
    <x v="9"/>
    <n v="0"/>
    <n v="200"/>
    <n v="0"/>
    <n v="0"/>
    <n v="0"/>
    <n v="0"/>
    <n v="0"/>
    <n v="0"/>
    <n v="0"/>
  </r>
  <r>
    <x v="5"/>
    <x v="29"/>
    <x v="4"/>
    <x v="10"/>
    <n v="155.63999999999999"/>
    <n v="200"/>
    <n v="0"/>
    <n v="0.75673999999999997"/>
    <n v="0.26956999999999998"/>
    <n v="1.917E-2"/>
    <n v="0.15989"/>
    <n v="5.2918799999999999"/>
    <n v="0"/>
  </r>
  <r>
    <x v="5"/>
    <x v="29"/>
    <x v="5"/>
    <x v="0"/>
    <n v="0"/>
    <n v="200"/>
    <n v="0"/>
    <n v="0"/>
    <n v="0"/>
    <n v="0"/>
    <n v="0"/>
    <n v="0"/>
    <n v="0"/>
  </r>
  <r>
    <x v="5"/>
    <x v="29"/>
    <x v="5"/>
    <x v="1"/>
    <n v="0"/>
    <n v="200"/>
    <n v="0"/>
    <n v="0"/>
    <n v="0"/>
    <n v="0"/>
    <n v="0"/>
    <n v="0"/>
    <n v="0"/>
  </r>
  <r>
    <x v="5"/>
    <x v="29"/>
    <x v="5"/>
    <x v="2"/>
    <n v="0"/>
    <n v="200"/>
    <n v="0"/>
    <n v="0"/>
    <n v="0"/>
    <n v="0"/>
    <n v="0"/>
    <n v="0"/>
    <n v="0"/>
  </r>
  <r>
    <x v="5"/>
    <x v="29"/>
    <x v="5"/>
    <x v="3"/>
    <n v="0"/>
    <n v="200"/>
    <n v="0"/>
    <n v="0"/>
    <n v="0"/>
    <n v="0"/>
    <n v="0"/>
    <n v="0"/>
    <n v="0"/>
  </r>
  <r>
    <x v="5"/>
    <x v="29"/>
    <x v="5"/>
    <x v="4"/>
    <n v="0"/>
    <n v="200"/>
    <n v="0"/>
    <n v="0"/>
    <n v="0"/>
    <n v="0"/>
    <n v="0"/>
    <n v="0"/>
    <n v="0"/>
  </r>
  <r>
    <x v="5"/>
    <x v="29"/>
    <x v="5"/>
    <x v="5"/>
    <n v="0"/>
    <n v="200"/>
    <n v="0"/>
    <n v="0"/>
    <n v="0"/>
    <n v="0"/>
    <n v="0"/>
    <n v="0"/>
    <n v="0"/>
  </r>
  <r>
    <x v="5"/>
    <x v="29"/>
    <x v="5"/>
    <x v="6"/>
    <n v="0"/>
    <n v="200"/>
    <n v="0"/>
    <n v="0"/>
    <n v="0"/>
    <n v="0"/>
    <n v="0"/>
    <n v="0"/>
    <n v="0"/>
  </r>
  <r>
    <x v="5"/>
    <x v="29"/>
    <x v="5"/>
    <x v="7"/>
    <n v="0"/>
    <n v="200"/>
    <n v="0"/>
    <n v="0"/>
    <n v="0"/>
    <n v="0"/>
    <n v="0"/>
    <n v="0"/>
    <n v="0"/>
  </r>
  <r>
    <x v="5"/>
    <x v="29"/>
    <x v="5"/>
    <x v="8"/>
    <n v="0"/>
    <n v="200"/>
    <n v="0"/>
    <n v="0"/>
    <n v="0"/>
    <n v="0"/>
    <n v="0"/>
    <n v="0"/>
    <n v="0"/>
  </r>
  <r>
    <x v="5"/>
    <x v="29"/>
    <x v="5"/>
    <x v="9"/>
    <n v="0"/>
    <n v="200"/>
    <n v="0"/>
    <n v="0"/>
    <n v="0"/>
    <n v="0"/>
    <n v="0"/>
    <n v="0"/>
    <n v="0"/>
  </r>
  <r>
    <x v="5"/>
    <x v="29"/>
    <x v="5"/>
    <x v="10"/>
    <n v="0"/>
    <n v="200"/>
    <n v="0"/>
    <n v="0"/>
    <n v="0"/>
    <n v="0"/>
    <n v="0"/>
    <n v="0"/>
    <n v="0"/>
  </r>
  <r>
    <x v="5"/>
    <x v="29"/>
    <x v="6"/>
    <x v="0"/>
    <n v="0"/>
    <n v="200"/>
    <n v="0"/>
    <n v="0"/>
    <n v="0"/>
    <n v="0"/>
    <n v="0"/>
    <n v="0"/>
    <n v="0"/>
  </r>
  <r>
    <x v="5"/>
    <x v="29"/>
    <x v="6"/>
    <x v="1"/>
    <n v="0"/>
    <n v="200"/>
    <n v="0"/>
    <n v="0"/>
    <n v="0"/>
    <n v="0"/>
    <n v="0"/>
    <n v="0"/>
    <n v="0"/>
  </r>
  <r>
    <x v="5"/>
    <x v="29"/>
    <x v="6"/>
    <x v="2"/>
    <n v="0"/>
    <n v="200"/>
    <n v="0"/>
    <n v="0"/>
    <n v="0"/>
    <n v="0"/>
    <n v="0"/>
    <n v="0"/>
    <n v="0"/>
  </r>
  <r>
    <x v="5"/>
    <x v="29"/>
    <x v="6"/>
    <x v="3"/>
    <n v="0"/>
    <n v="200"/>
    <n v="0"/>
    <n v="0"/>
    <n v="0"/>
    <n v="0"/>
    <n v="0"/>
    <n v="0"/>
    <n v="0"/>
  </r>
  <r>
    <x v="5"/>
    <x v="29"/>
    <x v="6"/>
    <x v="4"/>
    <n v="0"/>
    <n v="200"/>
    <n v="0"/>
    <n v="0"/>
    <n v="0"/>
    <n v="0"/>
    <n v="0"/>
    <n v="0"/>
    <n v="0"/>
  </r>
  <r>
    <x v="5"/>
    <x v="29"/>
    <x v="6"/>
    <x v="5"/>
    <n v="0"/>
    <n v="200"/>
    <n v="0"/>
    <n v="0"/>
    <n v="0"/>
    <n v="0"/>
    <n v="0"/>
    <n v="0"/>
    <n v="0"/>
  </r>
  <r>
    <x v="5"/>
    <x v="29"/>
    <x v="6"/>
    <x v="6"/>
    <n v="0"/>
    <n v="200"/>
    <n v="0"/>
    <n v="0"/>
    <n v="0"/>
    <n v="0"/>
    <n v="0"/>
    <n v="0"/>
    <n v="0"/>
  </r>
  <r>
    <x v="5"/>
    <x v="29"/>
    <x v="6"/>
    <x v="7"/>
    <n v="0"/>
    <n v="200"/>
    <n v="0"/>
    <n v="0"/>
    <n v="0"/>
    <n v="0"/>
    <n v="0"/>
    <n v="0"/>
    <n v="0"/>
  </r>
  <r>
    <x v="5"/>
    <x v="29"/>
    <x v="6"/>
    <x v="8"/>
    <n v="0"/>
    <n v="200"/>
    <n v="0"/>
    <n v="0"/>
    <n v="0"/>
    <n v="0"/>
    <n v="0"/>
    <n v="0"/>
    <n v="0"/>
  </r>
  <r>
    <x v="5"/>
    <x v="29"/>
    <x v="6"/>
    <x v="9"/>
    <n v="0"/>
    <n v="200"/>
    <n v="0"/>
    <n v="0"/>
    <n v="0"/>
    <n v="0"/>
    <n v="0"/>
    <n v="0"/>
    <n v="0"/>
  </r>
  <r>
    <x v="5"/>
    <x v="29"/>
    <x v="6"/>
    <x v="10"/>
    <n v="26.36"/>
    <n v="200"/>
    <n v="0"/>
    <n v="0.12819"/>
    <n v="6.5350000000000005E-2"/>
    <n v="1.4E-3"/>
    <n v="8.2699999999999996E-3"/>
    <n v="0.89642999999999995"/>
    <n v="0"/>
  </r>
  <r>
    <x v="5"/>
    <x v="29"/>
    <x v="7"/>
    <x v="0"/>
    <n v="0"/>
    <n v="200"/>
    <n v="0"/>
    <n v="0"/>
    <n v="0"/>
    <n v="0"/>
    <n v="0"/>
    <n v="0"/>
    <n v="0"/>
  </r>
  <r>
    <x v="5"/>
    <x v="29"/>
    <x v="7"/>
    <x v="1"/>
    <n v="0"/>
    <n v="200"/>
    <n v="0"/>
    <n v="0"/>
    <n v="0"/>
    <n v="0"/>
    <n v="0"/>
    <n v="0"/>
    <n v="0"/>
  </r>
  <r>
    <x v="5"/>
    <x v="29"/>
    <x v="7"/>
    <x v="2"/>
    <n v="0"/>
    <n v="200"/>
    <n v="0"/>
    <n v="0"/>
    <n v="0"/>
    <n v="0"/>
    <n v="0"/>
    <n v="0"/>
    <n v="0"/>
  </r>
  <r>
    <x v="5"/>
    <x v="29"/>
    <x v="7"/>
    <x v="3"/>
    <n v="0"/>
    <n v="200"/>
    <n v="0"/>
    <n v="0"/>
    <n v="0"/>
    <n v="0"/>
    <n v="0"/>
    <n v="0"/>
    <n v="0"/>
  </r>
  <r>
    <x v="5"/>
    <x v="29"/>
    <x v="7"/>
    <x v="4"/>
    <n v="0"/>
    <n v="200"/>
    <n v="0"/>
    <n v="0"/>
    <n v="0"/>
    <n v="0"/>
    <n v="0"/>
    <n v="0"/>
    <n v="0"/>
  </r>
  <r>
    <x v="5"/>
    <x v="29"/>
    <x v="7"/>
    <x v="5"/>
    <n v="0"/>
    <n v="200"/>
    <n v="0"/>
    <n v="0"/>
    <n v="0"/>
    <n v="0"/>
    <n v="0"/>
    <n v="0"/>
    <n v="0"/>
  </r>
  <r>
    <x v="5"/>
    <x v="29"/>
    <x v="7"/>
    <x v="6"/>
    <n v="10.24"/>
    <n v="200"/>
    <n v="0"/>
    <n v="4.9770000000000002E-2"/>
    <n v="0"/>
    <n v="8.7200000000000003E-3"/>
    <n v="6.8669999999999995E-2"/>
    <n v="0.34804000000000002"/>
    <n v="0"/>
  </r>
  <r>
    <x v="5"/>
    <x v="29"/>
    <x v="7"/>
    <x v="7"/>
    <n v="0"/>
    <n v="200"/>
    <n v="0"/>
    <n v="0"/>
    <n v="0"/>
    <n v="0"/>
    <n v="0"/>
    <n v="0"/>
    <n v="0"/>
  </r>
  <r>
    <x v="5"/>
    <x v="29"/>
    <x v="7"/>
    <x v="8"/>
    <n v="0"/>
    <n v="200"/>
    <n v="0"/>
    <n v="0"/>
    <n v="0"/>
    <n v="0"/>
    <n v="0"/>
    <n v="0"/>
    <n v="0"/>
  </r>
  <r>
    <x v="5"/>
    <x v="29"/>
    <x v="7"/>
    <x v="9"/>
    <n v="0"/>
    <n v="200"/>
    <n v="0"/>
    <n v="0"/>
    <n v="0"/>
    <n v="0"/>
    <n v="0"/>
    <n v="0"/>
    <n v="0"/>
  </r>
  <r>
    <x v="5"/>
    <x v="29"/>
    <x v="7"/>
    <x v="10"/>
    <n v="6.04"/>
    <n v="200"/>
    <n v="0"/>
    <n v="2.9350000000000001E-2"/>
    <n v="2.1839999999999998E-2"/>
    <n v="9.0000000000000006E-5"/>
    <n v="1.1509999999999999E-2"/>
    <n v="0.20526"/>
    <n v="0"/>
  </r>
  <r>
    <x v="5"/>
    <x v="29"/>
    <x v="8"/>
    <x v="0"/>
    <n v="0"/>
    <n v="200"/>
    <n v="0"/>
    <n v="0"/>
    <n v="0"/>
    <n v="0"/>
    <n v="0"/>
    <n v="0"/>
    <n v="0"/>
  </r>
  <r>
    <x v="5"/>
    <x v="29"/>
    <x v="8"/>
    <x v="1"/>
    <n v="14.51"/>
    <n v="200"/>
    <n v="0"/>
    <n v="7.0540000000000005E-2"/>
    <n v="5.2510000000000001E-2"/>
    <n v="2.5799999999999998E-3"/>
    <n v="9.1599999999999997E-3"/>
    <n v="0.49329000000000001"/>
    <n v="0"/>
  </r>
  <r>
    <x v="5"/>
    <x v="29"/>
    <x v="8"/>
    <x v="2"/>
    <n v="0"/>
    <n v="200"/>
    <n v="0"/>
    <n v="0"/>
    <n v="0"/>
    <n v="0"/>
    <n v="0"/>
    <n v="0"/>
    <n v="0"/>
  </r>
  <r>
    <x v="5"/>
    <x v="29"/>
    <x v="8"/>
    <x v="3"/>
    <n v="0"/>
    <n v="200"/>
    <n v="0"/>
    <n v="0"/>
    <n v="0"/>
    <n v="0"/>
    <n v="0"/>
    <n v="0"/>
    <n v="0"/>
  </r>
  <r>
    <x v="5"/>
    <x v="29"/>
    <x v="8"/>
    <x v="4"/>
    <n v="0"/>
    <n v="200"/>
    <n v="0"/>
    <n v="0"/>
    <n v="0"/>
    <n v="0"/>
    <n v="0"/>
    <n v="0"/>
    <n v="0"/>
  </r>
  <r>
    <x v="5"/>
    <x v="29"/>
    <x v="8"/>
    <x v="5"/>
    <n v="0"/>
    <n v="200"/>
    <n v="0"/>
    <n v="0"/>
    <n v="0"/>
    <n v="0"/>
    <n v="0"/>
    <n v="0"/>
    <n v="0"/>
  </r>
  <r>
    <x v="5"/>
    <x v="29"/>
    <x v="8"/>
    <x v="6"/>
    <n v="35.18"/>
    <n v="200"/>
    <n v="0"/>
    <n v="0.17105000000000001"/>
    <n v="0"/>
    <n v="5.323E-2"/>
    <n v="0.13413"/>
    <n v="1.19615"/>
    <n v="0"/>
  </r>
  <r>
    <x v="5"/>
    <x v="29"/>
    <x v="8"/>
    <x v="7"/>
    <n v="0"/>
    <n v="200"/>
    <n v="0"/>
    <n v="0"/>
    <n v="0"/>
    <n v="0"/>
    <n v="0"/>
    <n v="0"/>
    <n v="0"/>
  </r>
  <r>
    <x v="5"/>
    <x v="29"/>
    <x v="8"/>
    <x v="8"/>
    <n v="0"/>
    <n v="200"/>
    <n v="0"/>
    <n v="0"/>
    <n v="0"/>
    <n v="0"/>
    <n v="0"/>
    <n v="0"/>
    <n v="0"/>
  </r>
  <r>
    <x v="5"/>
    <x v="29"/>
    <x v="8"/>
    <x v="9"/>
    <n v="0"/>
    <n v="200"/>
    <n v="0"/>
    <n v="0"/>
    <n v="0"/>
    <n v="0"/>
    <n v="0"/>
    <n v="0"/>
    <n v="0"/>
  </r>
  <r>
    <x v="5"/>
    <x v="29"/>
    <x v="8"/>
    <x v="10"/>
    <n v="927.1"/>
    <n v="200"/>
    <n v="0"/>
    <n v="4.5076599999999996"/>
    <n v="2.30464"/>
    <n v="0.11852"/>
    <n v="0.61121000000000003"/>
    <n v="31.522099999999998"/>
    <n v="0"/>
  </r>
  <r>
    <x v="5"/>
    <x v="30"/>
    <x v="0"/>
    <x v="0"/>
    <n v="0"/>
    <n v="200"/>
    <n v="0"/>
    <n v="0"/>
    <n v="0"/>
    <n v="0"/>
    <n v="0"/>
    <n v="0"/>
    <n v="0"/>
  </r>
  <r>
    <x v="5"/>
    <x v="30"/>
    <x v="0"/>
    <x v="1"/>
    <n v="24.86"/>
    <n v="200"/>
    <n v="0"/>
    <n v="0.12088"/>
    <n v="4.2959999999999998E-2"/>
    <n v="1.5219999999999999E-2"/>
    <n v="2.5139999999999999E-2"/>
    <n v="0.84531000000000001"/>
    <n v="0"/>
  </r>
  <r>
    <x v="5"/>
    <x v="30"/>
    <x v="0"/>
    <x v="2"/>
    <n v="0"/>
    <n v="200"/>
    <n v="0"/>
    <n v="0"/>
    <n v="0"/>
    <n v="0"/>
    <n v="0"/>
    <n v="0"/>
    <n v="0"/>
  </r>
  <r>
    <x v="5"/>
    <x v="30"/>
    <x v="0"/>
    <x v="3"/>
    <n v="0"/>
    <n v="200"/>
    <n v="0"/>
    <n v="0"/>
    <n v="0"/>
    <n v="0"/>
    <n v="0"/>
    <n v="0"/>
    <n v="0"/>
  </r>
  <r>
    <x v="5"/>
    <x v="30"/>
    <x v="0"/>
    <x v="4"/>
    <n v="0"/>
    <n v="200"/>
    <n v="0"/>
    <n v="0"/>
    <n v="0"/>
    <n v="0"/>
    <n v="0"/>
    <n v="0"/>
    <n v="0"/>
  </r>
  <r>
    <x v="5"/>
    <x v="30"/>
    <x v="0"/>
    <x v="5"/>
    <n v="0"/>
    <n v="200"/>
    <n v="0"/>
    <n v="0"/>
    <n v="0"/>
    <n v="0"/>
    <n v="0"/>
    <n v="0"/>
    <n v="0"/>
  </r>
  <r>
    <x v="5"/>
    <x v="30"/>
    <x v="0"/>
    <x v="6"/>
    <n v="0"/>
    <n v="200"/>
    <n v="0"/>
    <n v="0"/>
    <n v="0"/>
    <n v="0"/>
    <n v="0"/>
    <n v="0"/>
    <n v="0"/>
  </r>
  <r>
    <x v="5"/>
    <x v="30"/>
    <x v="0"/>
    <x v="7"/>
    <n v="0"/>
    <n v="200"/>
    <n v="0"/>
    <n v="0"/>
    <n v="0"/>
    <n v="0"/>
    <n v="0"/>
    <n v="0"/>
    <n v="0"/>
  </r>
  <r>
    <x v="5"/>
    <x v="30"/>
    <x v="0"/>
    <x v="8"/>
    <n v="0"/>
    <n v="200"/>
    <n v="0"/>
    <n v="0"/>
    <n v="0"/>
    <n v="0"/>
    <n v="0"/>
    <n v="0"/>
    <n v="0"/>
  </r>
  <r>
    <x v="5"/>
    <x v="30"/>
    <x v="0"/>
    <x v="9"/>
    <n v="0"/>
    <n v="200"/>
    <n v="0"/>
    <n v="0"/>
    <n v="0"/>
    <n v="0"/>
    <n v="0"/>
    <n v="0"/>
    <n v="0"/>
  </r>
  <r>
    <x v="5"/>
    <x v="30"/>
    <x v="0"/>
    <x v="10"/>
    <n v="128.04"/>
    <n v="200"/>
    <n v="0"/>
    <n v="0.62256"/>
    <n v="0.36060999999999999"/>
    <n v="8.5599999999999999E-3"/>
    <n v="0.18226000000000001"/>
    <n v="4.3535599999999999"/>
    <n v="0"/>
  </r>
  <r>
    <x v="5"/>
    <x v="30"/>
    <x v="1"/>
    <x v="0"/>
    <n v="0"/>
    <n v="200"/>
    <n v="0"/>
    <n v="0"/>
    <n v="0"/>
    <n v="0"/>
    <n v="0"/>
    <n v="0"/>
    <n v="0"/>
  </r>
  <r>
    <x v="5"/>
    <x v="30"/>
    <x v="1"/>
    <x v="1"/>
    <n v="0"/>
    <n v="200"/>
    <n v="0"/>
    <n v="0"/>
    <n v="0"/>
    <n v="0"/>
    <n v="0"/>
    <n v="0"/>
    <n v="0"/>
  </r>
  <r>
    <x v="5"/>
    <x v="30"/>
    <x v="1"/>
    <x v="2"/>
    <n v="0"/>
    <n v="200"/>
    <n v="0"/>
    <n v="0"/>
    <n v="0"/>
    <n v="0"/>
    <n v="0"/>
    <n v="0"/>
    <n v="0"/>
  </r>
  <r>
    <x v="5"/>
    <x v="30"/>
    <x v="1"/>
    <x v="3"/>
    <n v="0"/>
    <n v="200"/>
    <n v="0"/>
    <n v="0"/>
    <n v="0"/>
    <n v="0"/>
    <n v="0"/>
    <n v="0"/>
    <n v="0"/>
  </r>
  <r>
    <x v="5"/>
    <x v="30"/>
    <x v="1"/>
    <x v="4"/>
    <n v="0"/>
    <n v="200"/>
    <n v="0"/>
    <n v="0"/>
    <n v="0"/>
    <n v="0"/>
    <n v="0"/>
    <n v="0"/>
    <n v="0"/>
  </r>
  <r>
    <x v="5"/>
    <x v="30"/>
    <x v="1"/>
    <x v="5"/>
    <n v="0"/>
    <n v="200"/>
    <n v="0"/>
    <n v="0"/>
    <n v="0"/>
    <n v="0"/>
    <n v="0"/>
    <n v="0"/>
    <n v="0"/>
  </r>
  <r>
    <x v="5"/>
    <x v="30"/>
    <x v="1"/>
    <x v="6"/>
    <n v="0"/>
    <n v="200"/>
    <n v="0"/>
    <n v="0"/>
    <n v="0"/>
    <n v="0"/>
    <n v="0"/>
    <n v="0"/>
    <n v="0"/>
  </r>
  <r>
    <x v="5"/>
    <x v="30"/>
    <x v="1"/>
    <x v="7"/>
    <n v="0"/>
    <n v="200"/>
    <n v="0"/>
    <n v="0"/>
    <n v="0"/>
    <n v="0"/>
    <n v="0"/>
    <n v="0"/>
    <n v="0"/>
  </r>
  <r>
    <x v="5"/>
    <x v="30"/>
    <x v="1"/>
    <x v="8"/>
    <n v="0"/>
    <n v="200"/>
    <n v="0"/>
    <n v="0"/>
    <n v="0"/>
    <n v="0"/>
    <n v="0"/>
    <n v="0"/>
    <n v="0"/>
  </r>
  <r>
    <x v="5"/>
    <x v="30"/>
    <x v="1"/>
    <x v="9"/>
    <n v="0"/>
    <n v="200"/>
    <n v="0"/>
    <n v="0"/>
    <n v="0"/>
    <n v="0"/>
    <n v="0"/>
    <n v="0"/>
    <n v="0"/>
  </r>
  <r>
    <x v="5"/>
    <x v="30"/>
    <x v="1"/>
    <x v="10"/>
    <n v="692.79"/>
    <n v="200"/>
    <n v="0"/>
    <n v="3.3684099999999999"/>
    <n v="1.3568199999999999"/>
    <n v="0.17935000000000001"/>
    <n v="1.4500599999999999"/>
    <n v="23.555330000000001"/>
    <n v="0"/>
  </r>
  <r>
    <x v="5"/>
    <x v="30"/>
    <x v="2"/>
    <x v="0"/>
    <n v="0"/>
    <n v="200"/>
    <n v="0"/>
    <n v="0"/>
    <n v="0"/>
    <n v="0"/>
    <n v="0"/>
    <n v="0"/>
    <n v="0"/>
  </r>
  <r>
    <x v="5"/>
    <x v="30"/>
    <x v="2"/>
    <x v="1"/>
    <n v="0"/>
    <n v="200"/>
    <n v="0"/>
    <n v="0"/>
    <n v="0"/>
    <n v="0"/>
    <n v="0"/>
    <n v="0"/>
    <n v="0"/>
  </r>
  <r>
    <x v="5"/>
    <x v="30"/>
    <x v="2"/>
    <x v="2"/>
    <n v="0"/>
    <n v="200"/>
    <n v="0"/>
    <n v="0"/>
    <n v="0"/>
    <n v="0"/>
    <n v="0"/>
    <n v="0"/>
    <n v="0"/>
  </r>
  <r>
    <x v="5"/>
    <x v="30"/>
    <x v="2"/>
    <x v="3"/>
    <n v="0"/>
    <n v="200"/>
    <n v="0"/>
    <n v="0"/>
    <n v="0"/>
    <n v="0"/>
    <n v="0"/>
    <n v="0"/>
    <n v="0"/>
  </r>
  <r>
    <x v="5"/>
    <x v="30"/>
    <x v="2"/>
    <x v="4"/>
    <n v="0"/>
    <n v="200"/>
    <n v="0"/>
    <n v="0"/>
    <n v="0"/>
    <n v="0"/>
    <n v="0"/>
    <n v="0"/>
    <n v="0"/>
  </r>
  <r>
    <x v="5"/>
    <x v="30"/>
    <x v="2"/>
    <x v="5"/>
    <n v="0"/>
    <n v="200"/>
    <n v="0"/>
    <n v="0"/>
    <n v="0"/>
    <n v="0"/>
    <n v="0"/>
    <n v="0"/>
    <n v="0"/>
  </r>
  <r>
    <x v="5"/>
    <x v="30"/>
    <x v="2"/>
    <x v="6"/>
    <n v="0"/>
    <n v="200"/>
    <n v="0"/>
    <n v="0"/>
    <n v="0"/>
    <n v="0"/>
    <n v="0"/>
    <n v="0"/>
    <n v="0"/>
  </r>
  <r>
    <x v="5"/>
    <x v="30"/>
    <x v="2"/>
    <x v="7"/>
    <n v="0"/>
    <n v="200"/>
    <n v="0"/>
    <n v="0"/>
    <n v="0"/>
    <n v="0"/>
    <n v="0"/>
    <n v="0"/>
    <n v="0"/>
  </r>
  <r>
    <x v="5"/>
    <x v="30"/>
    <x v="2"/>
    <x v="8"/>
    <n v="0"/>
    <n v="200"/>
    <n v="0"/>
    <n v="0"/>
    <n v="0"/>
    <n v="0"/>
    <n v="0"/>
    <n v="0"/>
    <n v="0"/>
  </r>
  <r>
    <x v="5"/>
    <x v="30"/>
    <x v="2"/>
    <x v="9"/>
    <n v="0"/>
    <n v="200"/>
    <n v="0"/>
    <n v="0"/>
    <n v="0"/>
    <n v="0"/>
    <n v="0"/>
    <n v="0"/>
    <n v="0"/>
  </r>
  <r>
    <x v="5"/>
    <x v="30"/>
    <x v="2"/>
    <x v="10"/>
    <n v="333.92"/>
    <n v="200"/>
    <n v="0"/>
    <n v="1.62354"/>
    <n v="0.78347"/>
    <n v="7.5889999999999999E-2"/>
    <n v="0.64266999999999996"/>
    <n v="11.353429999999999"/>
    <n v="0"/>
  </r>
  <r>
    <x v="5"/>
    <x v="30"/>
    <x v="3"/>
    <x v="0"/>
    <n v="0"/>
    <n v="200"/>
    <n v="0"/>
    <n v="0"/>
    <n v="0"/>
    <n v="0"/>
    <n v="0"/>
    <n v="0"/>
    <n v="0"/>
  </r>
  <r>
    <x v="5"/>
    <x v="30"/>
    <x v="3"/>
    <x v="1"/>
    <n v="8.94"/>
    <n v="200"/>
    <n v="0"/>
    <n v="4.3490000000000001E-2"/>
    <n v="1.3899999999999999E-2"/>
    <n v="3.0100000000000001E-3"/>
    <n v="2.741E-2"/>
    <n v="0.30412"/>
    <n v="0"/>
  </r>
  <r>
    <x v="5"/>
    <x v="30"/>
    <x v="3"/>
    <x v="2"/>
    <n v="0"/>
    <n v="200"/>
    <n v="0"/>
    <n v="0"/>
    <n v="0"/>
    <n v="0"/>
    <n v="0"/>
    <n v="0"/>
    <n v="0"/>
  </r>
  <r>
    <x v="5"/>
    <x v="30"/>
    <x v="3"/>
    <x v="3"/>
    <n v="0"/>
    <n v="200"/>
    <n v="0"/>
    <n v="0"/>
    <n v="0"/>
    <n v="0"/>
    <n v="0"/>
    <n v="0"/>
    <n v="0"/>
  </r>
  <r>
    <x v="5"/>
    <x v="30"/>
    <x v="3"/>
    <x v="4"/>
    <n v="0"/>
    <n v="200"/>
    <n v="0"/>
    <n v="0"/>
    <n v="0"/>
    <n v="0"/>
    <n v="0"/>
    <n v="0"/>
    <n v="0"/>
  </r>
  <r>
    <x v="5"/>
    <x v="30"/>
    <x v="3"/>
    <x v="5"/>
    <n v="0"/>
    <n v="200"/>
    <n v="0"/>
    <n v="0"/>
    <n v="0"/>
    <n v="0"/>
    <n v="0"/>
    <n v="0"/>
    <n v="0"/>
  </r>
  <r>
    <x v="5"/>
    <x v="30"/>
    <x v="3"/>
    <x v="6"/>
    <n v="0"/>
    <n v="200"/>
    <n v="0"/>
    <n v="0"/>
    <n v="0"/>
    <n v="0"/>
    <n v="0"/>
    <n v="0"/>
    <n v="0"/>
  </r>
  <r>
    <x v="5"/>
    <x v="30"/>
    <x v="3"/>
    <x v="7"/>
    <n v="0"/>
    <n v="200"/>
    <n v="0"/>
    <n v="0"/>
    <n v="0"/>
    <n v="0"/>
    <n v="0"/>
    <n v="0"/>
    <n v="0"/>
  </r>
  <r>
    <x v="5"/>
    <x v="30"/>
    <x v="3"/>
    <x v="8"/>
    <n v="0"/>
    <n v="200"/>
    <n v="0"/>
    <n v="0"/>
    <n v="0"/>
    <n v="0"/>
    <n v="0"/>
    <n v="0"/>
    <n v="0"/>
  </r>
  <r>
    <x v="5"/>
    <x v="30"/>
    <x v="3"/>
    <x v="9"/>
    <n v="0"/>
    <n v="200"/>
    <n v="0"/>
    <n v="0"/>
    <n v="0"/>
    <n v="0"/>
    <n v="0"/>
    <n v="0"/>
    <n v="0"/>
  </r>
  <r>
    <x v="5"/>
    <x v="30"/>
    <x v="3"/>
    <x v="10"/>
    <n v="51.95"/>
    <n v="200"/>
    <n v="0"/>
    <n v="0.25256000000000001"/>
    <n v="0.19244"/>
    <n v="8.2299999999999995E-3"/>
    <n v="2.767E-2"/>
    <n v="1.76617"/>
    <n v="0"/>
  </r>
  <r>
    <x v="5"/>
    <x v="30"/>
    <x v="4"/>
    <x v="0"/>
    <n v="185.95"/>
    <n v="200"/>
    <n v="0"/>
    <n v="0.90408999999999995"/>
    <n v="0.43925999999999998"/>
    <n v="3.9309999999999998E-2"/>
    <n v="0.37784000000000001"/>
    <n v="6.3223399999999996"/>
    <n v="0"/>
  </r>
  <r>
    <x v="5"/>
    <x v="30"/>
    <x v="4"/>
    <x v="1"/>
    <n v="4.99"/>
    <n v="200"/>
    <n v="0"/>
    <n v="2.4279999999999999E-2"/>
    <n v="7.3699999999999998E-3"/>
    <n v="2.7499999999999998E-3"/>
    <n v="2.8900000000000002E-3"/>
    <n v="0.16980999999999999"/>
    <n v="0"/>
  </r>
  <r>
    <x v="5"/>
    <x v="30"/>
    <x v="4"/>
    <x v="2"/>
    <n v="0"/>
    <n v="200"/>
    <n v="0"/>
    <n v="0"/>
    <n v="0"/>
    <n v="0"/>
    <n v="0"/>
    <n v="0"/>
    <n v="0"/>
  </r>
  <r>
    <x v="5"/>
    <x v="30"/>
    <x v="4"/>
    <x v="3"/>
    <n v="0"/>
    <n v="200"/>
    <n v="0"/>
    <n v="0"/>
    <n v="0"/>
    <n v="0"/>
    <n v="0"/>
    <n v="0"/>
    <n v="0"/>
  </r>
  <r>
    <x v="5"/>
    <x v="30"/>
    <x v="4"/>
    <x v="4"/>
    <n v="0"/>
    <n v="200"/>
    <n v="0"/>
    <n v="0"/>
    <n v="0"/>
    <n v="0"/>
    <n v="0"/>
    <n v="0"/>
    <n v="0"/>
  </r>
  <r>
    <x v="5"/>
    <x v="30"/>
    <x v="4"/>
    <x v="5"/>
    <n v="0"/>
    <n v="200"/>
    <n v="0"/>
    <n v="0"/>
    <n v="0"/>
    <n v="0"/>
    <n v="0"/>
    <n v="0"/>
    <n v="0"/>
  </r>
  <r>
    <x v="5"/>
    <x v="30"/>
    <x v="4"/>
    <x v="6"/>
    <n v="41.71"/>
    <n v="200"/>
    <n v="0"/>
    <n v="0.20277999999999999"/>
    <n v="1.7000000000000001E-4"/>
    <n v="3.5599999999999998E-3"/>
    <n v="5.4859999999999999E-2"/>
    <n v="1.4180200000000001"/>
    <n v="0"/>
  </r>
  <r>
    <x v="5"/>
    <x v="30"/>
    <x v="4"/>
    <x v="7"/>
    <n v="0"/>
    <n v="200"/>
    <n v="0"/>
    <n v="0"/>
    <n v="0"/>
    <n v="0"/>
    <n v="0"/>
    <n v="0"/>
    <n v="0"/>
  </r>
  <r>
    <x v="5"/>
    <x v="30"/>
    <x v="4"/>
    <x v="8"/>
    <n v="0"/>
    <n v="200"/>
    <n v="0"/>
    <n v="0"/>
    <n v="0"/>
    <n v="0"/>
    <n v="0"/>
    <n v="0"/>
    <n v="0"/>
  </r>
  <r>
    <x v="5"/>
    <x v="30"/>
    <x v="4"/>
    <x v="9"/>
    <n v="0"/>
    <n v="200"/>
    <n v="0"/>
    <n v="0"/>
    <n v="0"/>
    <n v="0"/>
    <n v="0"/>
    <n v="0"/>
    <n v="0"/>
  </r>
  <r>
    <x v="5"/>
    <x v="30"/>
    <x v="4"/>
    <x v="10"/>
    <n v="155.63999999999999"/>
    <n v="200"/>
    <n v="0"/>
    <n v="0.75673999999999997"/>
    <n v="0.26956999999999998"/>
    <n v="1.917E-2"/>
    <n v="0.15989"/>
    <n v="5.2918799999999999"/>
    <n v="0"/>
  </r>
  <r>
    <x v="5"/>
    <x v="30"/>
    <x v="5"/>
    <x v="0"/>
    <n v="0"/>
    <n v="200"/>
    <n v="0"/>
    <n v="0"/>
    <n v="0"/>
    <n v="0"/>
    <n v="0"/>
    <n v="0"/>
    <n v="0"/>
  </r>
  <r>
    <x v="5"/>
    <x v="30"/>
    <x v="5"/>
    <x v="1"/>
    <n v="0"/>
    <n v="200"/>
    <n v="0"/>
    <n v="0"/>
    <n v="0"/>
    <n v="0"/>
    <n v="0"/>
    <n v="0"/>
    <n v="0"/>
  </r>
  <r>
    <x v="5"/>
    <x v="30"/>
    <x v="5"/>
    <x v="2"/>
    <n v="0"/>
    <n v="200"/>
    <n v="0"/>
    <n v="0"/>
    <n v="0"/>
    <n v="0"/>
    <n v="0"/>
    <n v="0"/>
    <n v="0"/>
  </r>
  <r>
    <x v="5"/>
    <x v="30"/>
    <x v="5"/>
    <x v="3"/>
    <n v="0"/>
    <n v="200"/>
    <n v="0"/>
    <n v="0"/>
    <n v="0"/>
    <n v="0"/>
    <n v="0"/>
    <n v="0"/>
    <n v="0"/>
  </r>
  <r>
    <x v="5"/>
    <x v="30"/>
    <x v="5"/>
    <x v="4"/>
    <n v="0"/>
    <n v="200"/>
    <n v="0"/>
    <n v="0"/>
    <n v="0"/>
    <n v="0"/>
    <n v="0"/>
    <n v="0"/>
    <n v="0"/>
  </r>
  <r>
    <x v="5"/>
    <x v="30"/>
    <x v="5"/>
    <x v="5"/>
    <n v="0"/>
    <n v="200"/>
    <n v="0"/>
    <n v="0"/>
    <n v="0"/>
    <n v="0"/>
    <n v="0"/>
    <n v="0"/>
    <n v="0"/>
  </r>
  <r>
    <x v="5"/>
    <x v="30"/>
    <x v="5"/>
    <x v="6"/>
    <n v="0"/>
    <n v="200"/>
    <n v="0"/>
    <n v="0"/>
    <n v="0"/>
    <n v="0"/>
    <n v="0"/>
    <n v="0"/>
    <n v="0"/>
  </r>
  <r>
    <x v="5"/>
    <x v="30"/>
    <x v="5"/>
    <x v="7"/>
    <n v="0"/>
    <n v="200"/>
    <n v="0"/>
    <n v="0"/>
    <n v="0"/>
    <n v="0"/>
    <n v="0"/>
    <n v="0"/>
    <n v="0"/>
  </r>
  <r>
    <x v="5"/>
    <x v="30"/>
    <x v="5"/>
    <x v="8"/>
    <n v="0"/>
    <n v="200"/>
    <n v="0"/>
    <n v="0"/>
    <n v="0"/>
    <n v="0"/>
    <n v="0"/>
    <n v="0"/>
    <n v="0"/>
  </r>
  <r>
    <x v="5"/>
    <x v="30"/>
    <x v="5"/>
    <x v="9"/>
    <n v="0"/>
    <n v="200"/>
    <n v="0"/>
    <n v="0"/>
    <n v="0"/>
    <n v="0"/>
    <n v="0"/>
    <n v="0"/>
    <n v="0"/>
  </r>
  <r>
    <x v="5"/>
    <x v="30"/>
    <x v="5"/>
    <x v="10"/>
    <n v="0"/>
    <n v="200"/>
    <n v="0"/>
    <n v="0"/>
    <n v="0"/>
    <n v="0"/>
    <n v="0"/>
    <n v="0"/>
    <n v="0"/>
  </r>
  <r>
    <x v="5"/>
    <x v="30"/>
    <x v="6"/>
    <x v="0"/>
    <n v="0"/>
    <n v="200"/>
    <n v="0"/>
    <n v="0"/>
    <n v="0"/>
    <n v="0"/>
    <n v="0"/>
    <n v="0"/>
    <n v="0"/>
  </r>
  <r>
    <x v="5"/>
    <x v="30"/>
    <x v="6"/>
    <x v="1"/>
    <n v="0"/>
    <n v="200"/>
    <n v="0"/>
    <n v="0"/>
    <n v="0"/>
    <n v="0"/>
    <n v="0"/>
    <n v="0"/>
    <n v="0"/>
  </r>
  <r>
    <x v="5"/>
    <x v="30"/>
    <x v="6"/>
    <x v="2"/>
    <n v="0"/>
    <n v="200"/>
    <n v="0"/>
    <n v="0"/>
    <n v="0"/>
    <n v="0"/>
    <n v="0"/>
    <n v="0"/>
    <n v="0"/>
  </r>
  <r>
    <x v="5"/>
    <x v="30"/>
    <x v="6"/>
    <x v="3"/>
    <n v="0"/>
    <n v="200"/>
    <n v="0"/>
    <n v="0"/>
    <n v="0"/>
    <n v="0"/>
    <n v="0"/>
    <n v="0"/>
    <n v="0"/>
  </r>
  <r>
    <x v="5"/>
    <x v="30"/>
    <x v="6"/>
    <x v="4"/>
    <n v="0"/>
    <n v="200"/>
    <n v="0"/>
    <n v="0"/>
    <n v="0"/>
    <n v="0"/>
    <n v="0"/>
    <n v="0"/>
    <n v="0"/>
  </r>
  <r>
    <x v="5"/>
    <x v="30"/>
    <x v="6"/>
    <x v="5"/>
    <n v="0"/>
    <n v="200"/>
    <n v="0"/>
    <n v="0"/>
    <n v="0"/>
    <n v="0"/>
    <n v="0"/>
    <n v="0"/>
    <n v="0"/>
  </r>
  <r>
    <x v="5"/>
    <x v="30"/>
    <x v="6"/>
    <x v="6"/>
    <n v="0"/>
    <n v="200"/>
    <n v="0"/>
    <n v="0"/>
    <n v="0"/>
    <n v="0"/>
    <n v="0"/>
    <n v="0"/>
    <n v="0"/>
  </r>
  <r>
    <x v="5"/>
    <x v="30"/>
    <x v="6"/>
    <x v="7"/>
    <n v="0"/>
    <n v="200"/>
    <n v="0"/>
    <n v="0"/>
    <n v="0"/>
    <n v="0"/>
    <n v="0"/>
    <n v="0"/>
    <n v="0"/>
  </r>
  <r>
    <x v="5"/>
    <x v="30"/>
    <x v="6"/>
    <x v="8"/>
    <n v="0"/>
    <n v="200"/>
    <n v="0"/>
    <n v="0"/>
    <n v="0"/>
    <n v="0"/>
    <n v="0"/>
    <n v="0"/>
    <n v="0"/>
  </r>
  <r>
    <x v="5"/>
    <x v="30"/>
    <x v="6"/>
    <x v="9"/>
    <n v="0"/>
    <n v="200"/>
    <n v="0"/>
    <n v="0"/>
    <n v="0"/>
    <n v="0"/>
    <n v="0"/>
    <n v="0"/>
    <n v="0"/>
  </r>
  <r>
    <x v="5"/>
    <x v="30"/>
    <x v="6"/>
    <x v="10"/>
    <n v="26.36"/>
    <n v="200"/>
    <n v="0"/>
    <n v="0.12819"/>
    <n v="6.5350000000000005E-2"/>
    <n v="1.4E-3"/>
    <n v="8.2699999999999996E-3"/>
    <n v="0.89642999999999995"/>
    <n v="0"/>
  </r>
  <r>
    <x v="5"/>
    <x v="30"/>
    <x v="7"/>
    <x v="0"/>
    <n v="0"/>
    <n v="200"/>
    <n v="0"/>
    <n v="0"/>
    <n v="0"/>
    <n v="0"/>
    <n v="0"/>
    <n v="0"/>
    <n v="0"/>
  </r>
  <r>
    <x v="5"/>
    <x v="30"/>
    <x v="7"/>
    <x v="1"/>
    <n v="0"/>
    <n v="200"/>
    <n v="0"/>
    <n v="0"/>
    <n v="0"/>
    <n v="0"/>
    <n v="0"/>
    <n v="0"/>
    <n v="0"/>
  </r>
  <r>
    <x v="5"/>
    <x v="30"/>
    <x v="7"/>
    <x v="2"/>
    <n v="0"/>
    <n v="200"/>
    <n v="0"/>
    <n v="0"/>
    <n v="0"/>
    <n v="0"/>
    <n v="0"/>
    <n v="0"/>
    <n v="0"/>
  </r>
  <r>
    <x v="5"/>
    <x v="30"/>
    <x v="7"/>
    <x v="3"/>
    <n v="0"/>
    <n v="200"/>
    <n v="0"/>
    <n v="0"/>
    <n v="0"/>
    <n v="0"/>
    <n v="0"/>
    <n v="0"/>
    <n v="0"/>
  </r>
  <r>
    <x v="5"/>
    <x v="30"/>
    <x v="7"/>
    <x v="4"/>
    <n v="0"/>
    <n v="200"/>
    <n v="0"/>
    <n v="0"/>
    <n v="0"/>
    <n v="0"/>
    <n v="0"/>
    <n v="0"/>
    <n v="0"/>
  </r>
  <r>
    <x v="5"/>
    <x v="30"/>
    <x v="7"/>
    <x v="5"/>
    <n v="0"/>
    <n v="200"/>
    <n v="0"/>
    <n v="0"/>
    <n v="0"/>
    <n v="0"/>
    <n v="0"/>
    <n v="0"/>
    <n v="0"/>
  </r>
  <r>
    <x v="5"/>
    <x v="30"/>
    <x v="7"/>
    <x v="6"/>
    <n v="10.24"/>
    <n v="200"/>
    <n v="0"/>
    <n v="4.9770000000000002E-2"/>
    <n v="0"/>
    <n v="8.7200000000000003E-3"/>
    <n v="6.8669999999999995E-2"/>
    <n v="0.34804000000000002"/>
    <n v="0"/>
  </r>
  <r>
    <x v="5"/>
    <x v="30"/>
    <x v="7"/>
    <x v="7"/>
    <n v="0"/>
    <n v="200"/>
    <n v="0"/>
    <n v="0"/>
    <n v="0"/>
    <n v="0"/>
    <n v="0"/>
    <n v="0"/>
    <n v="0"/>
  </r>
  <r>
    <x v="5"/>
    <x v="30"/>
    <x v="7"/>
    <x v="8"/>
    <n v="0"/>
    <n v="200"/>
    <n v="0"/>
    <n v="0"/>
    <n v="0"/>
    <n v="0"/>
    <n v="0"/>
    <n v="0"/>
    <n v="0"/>
  </r>
  <r>
    <x v="5"/>
    <x v="30"/>
    <x v="7"/>
    <x v="9"/>
    <n v="0"/>
    <n v="200"/>
    <n v="0"/>
    <n v="0"/>
    <n v="0"/>
    <n v="0"/>
    <n v="0"/>
    <n v="0"/>
    <n v="0"/>
  </r>
  <r>
    <x v="5"/>
    <x v="30"/>
    <x v="7"/>
    <x v="10"/>
    <n v="6.04"/>
    <n v="200"/>
    <n v="0"/>
    <n v="2.9350000000000001E-2"/>
    <n v="2.1839999999999998E-2"/>
    <n v="9.0000000000000006E-5"/>
    <n v="1.1509999999999999E-2"/>
    <n v="0.20526"/>
    <n v="0"/>
  </r>
  <r>
    <x v="5"/>
    <x v="30"/>
    <x v="8"/>
    <x v="0"/>
    <n v="0"/>
    <n v="200"/>
    <n v="0"/>
    <n v="0"/>
    <n v="0"/>
    <n v="0"/>
    <n v="0"/>
    <n v="0"/>
    <n v="0"/>
  </r>
  <r>
    <x v="5"/>
    <x v="30"/>
    <x v="8"/>
    <x v="1"/>
    <n v="14.51"/>
    <n v="200"/>
    <n v="0"/>
    <n v="7.0540000000000005E-2"/>
    <n v="5.2510000000000001E-2"/>
    <n v="2.5799999999999998E-3"/>
    <n v="9.1599999999999997E-3"/>
    <n v="0.49329000000000001"/>
    <n v="0"/>
  </r>
  <r>
    <x v="5"/>
    <x v="30"/>
    <x v="8"/>
    <x v="2"/>
    <n v="0"/>
    <n v="200"/>
    <n v="0"/>
    <n v="0"/>
    <n v="0"/>
    <n v="0"/>
    <n v="0"/>
    <n v="0"/>
    <n v="0"/>
  </r>
  <r>
    <x v="5"/>
    <x v="30"/>
    <x v="8"/>
    <x v="3"/>
    <n v="0"/>
    <n v="200"/>
    <n v="0"/>
    <n v="0"/>
    <n v="0"/>
    <n v="0"/>
    <n v="0"/>
    <n v="0"/>
    <n v="0"/>
  </r>
  <r>
    <x v="5"/>
    <x v="30"/>
    <x v="8"/>
    <x v="4"/>
    <n v="0"/>
    <n v="200"/>
    <n v="0"/>
    <n v="0"/>
    <n v="0"/>
    <n v="0"/>
    <n v="0"/>
    <n v="0"/>
    <n v="0"/>
  </r>
  <r>
    <x v="5"/>
    <x v="30"/>
    <x v="8"/>
    <x v="5"/>
    <n v="0"/>
    <n v="200"/>
    <n v="0"/>
    <n v="0"/>
    <n v="0"/>
    <n v="0"/>
    <n v="0"/>
    <n v="0"/>
    <n v="0"/>
  </r>
  <r>
    <x v="5"/>
    <x v="30"/>
    <x v="8"/>
    <x v="6"/>
    <n v="35.18"/>
    <n v="200"/>
    <n v="0"/>
    <n v="0.17105000000000001"/>
    <n v="0"/>
    <n v="5.323E-2"/>
    <n v="0.13413"/>
    <n v="1.19615"/>
    <n v="0"/>
  </r>
  <r>
    <x v="5"/>
    <x v="30"/>
    <x v="8"/>
    <x v="7"/>
    <n v="0"/>
    <n v="200"/>
    <n v="0"/>
    <n v="0"/>
    <n v="0"/>
    <n v="0"/>
    <n v="0"/>
    <n v="0"/>
    <n v="0"/>
  </r>
  <r>
    <x v="5"/>
    <x v="30"/>
    <x v="8"/>
    <x v="8"/>
    <n v="0"/>
    <n v="200"/>
    <n v="0"/>
    <n v="0"/>
    <n v="0"/>
    <n v="0"/>
    <n v="0"/>
    <n v="0"/>
    <n v="0"/>
  </r>
  <r>
    <x v="5"/>
    <x v="30"/>
    <x v="8"/>
    <x v="9"/>
    <n v="0"/>
    <n v="200"/>
    <n v="0"/>
    <n v="0"/>
    <n v="0"/>
    <n v="0"/>
    <n v="0"/>
    <n v="0"/>
    <n v="0"/>
  </r>
  <r>
    <x v="5"/>
    <x v="30"/>
    <x v="8"/>
    <x v="10"/>
    <n v="927.1"/>
    <n v="200"/>
    <n v="0"/>
    <n v="4.5076599999999996"/>
    <n v="2.30464"/>
    <n v="0.11852"/>
    <n v="0.61121000000000003"/>
    <n v="31.522099999999998"/>
    <n v="0"/>
  </r>
  <r>
    <x v="5"/>
    <x v="31"/>
    <x v="0"/>
    <x v="0"/>
    <n v="0"/>
    <n v="200"/>
    <n v="0"/>
    <n v="0"/>
    <n v="0"/>
    <n v="0"/>
    <n v="0"/>
    <n v="0"/>
    <n v="0"/>
  </r>
  <r>
    <x v="5"/>
    <x v="31"/>
    <x v="0"/>
    <x v="1"/>
    <n v="24.86"/>
    <n v="200"/>
    <n v="0"/>
    <n v="0.12088"/>
    <n v="4.2959999999999998E-2"/>
    <n v="1.5219999999999999E-2"/>
    <n v="2.5139999999999999E-2"/>
    <n v="0.84531000000000001"/>
    <n v="0"/>
  </r>
  <r>
    <x v="5"/>
    <x v="31"/>
    <x v="0"/>
    <x v="2"/>
    <n v="0"/>
    <n v="200"/>
    <n v="0"/>
    <n v="0"/>
    <n v="0"/>
    <n v="0"/>
    <n v="0"/>
    <n v="0"/>
    <n v="0"/>
  </r>
  <r>
    <x v="5"/>
    <x v="31"/>
    <x v="0"/>
    <x v="3"/>
    <n v="0"/>
    <n v="200"/>
    <n v="0"/>
    <n v="0"/>
    <n v="0"/>
    <n v="0"/>
    <n v="0"/>
    <n v="0"/>
    <n v="0"/>
  </r>
  <r>
    <x v="5"/>
    <x v="31"/>
    <x v="0"/>
    <x v="4"/>
    <n v="0"/>
    <n v="200"/>
    <n v="0"/>
    <n v="0"/>
    <n v="0"/>
    <n v="0"/>
    <n v="0"/>
    <n v="0"/>
    <n v="0"/>
  </r>
  <r>
    <x v="5"/>
    <x v="31"/>
    <x v="0"/>
    <x v="5"/>
    <n v="0"/>
    <n v="200"/>
    <n v="0"/>
    <n v="0"/>
    <n v="0"/>
    <n v="0"/>
    <n v="0"/>
    <n v="0"/>
    <n v="0"/>
  </r>
  <r>
    <x v="5"/>
    <x v="31"/>
    <x v="0"/>
    <x v="6"/>
    <n v="0"/>
    <n v="200"/>
    <n v="0"/>
    <n v="0"/>
    <n v="0"/>
    <n v="0"/>
    <n v="0"/>
    <n v="0"/>
    <n v="0"/>
  </r>
  <r>
    <x v="5"/>
    <x v="31"/>
    <x v="0"/>
    <x v="7"/>
    <n v="0"/>
    <n v="200"/>
    <n v="0"/>
    <n v="0"/>
    <n v="0"/>
    <n v="0"/>
    <n v="0"/>
    <n v="0"/>
    <n v="0"/>
  </r>
  <r>
    <x v="5"/>
    <x v="31"/>
    <x v="0"/>
    <x v="8"/>
    <n v="0"/>
    <n v="200"/>
    <n v="0"/>
    <n v="0"/>
    <n v="0"/>
    <n v="0"/>
    <n v="0"/>
    <n v="0"/>
    <n v="0"/>
  </r>
  <r>
    <x v="5"/>
    <x v="31"/>
    <x v="0"/>
    <x v="9"/>
    <n v="0"/>
    <n v="200"/>
    <n v="0"/>
    <n v="0"/>
    <n v="0"/>
    <n v="0"/>
    <n v="0"/>
    <n v="0"/>
    <n v="0"/>
  </r>
  <r>
    <x v="5"/>
    <x v="31"/>
    <x v="0"/>
    <x v="10"/>
    <n v="128.04"/>
    <n v="200"/>
    <n v="0"/>
    <n v="0.62256"/>
    <n v="0.36060999999999999"/>
    <n v="8.5599999999999999E-3"/>
    <n v="0.18226000000000001"/>
    <n v="4.3535599999999999"/>
    <n v="0"/>
  </r>
  <r>
    <x v="5"/>
    <x v="31"/>
    <x v="1"/>
    <x v="0"/>
    <n v="0"/>
    <n v="200"/>
    <n v="0"/>
    <n v="0"/>
    <n v="0"/>
    <n v="0"/>
    <n v="0"/>
    <n v="0"/>
    <n v="0"/>
  </r>
  <r>
    <x v="5"/>
    <x v="31"/>
    <x v="1"/>
    <x v="1"/>
    <n v="0"/>
    <n v="200"/>
    <n v="0"/>
    <n v="0"/>
    <n v="0"/>
    <n v="0"/>
    <n v="0"/>
    <n v="0"/>
    <n v="0"/>
  </r>
  <r>
    <x v="5"/>
    <x v="31"/>
    <x v="1"/>
    <x v="2"/>
    <n v="0"/>
    <n v="200"/>
    <n v="0"/>
    <n v="0"/>
    <n v="0"/>
    <n v="0"/>
    <n v="0"/>
    <n v="0"/>
    <n v="0"/>
  </r>
  <r>
    <x v="5"/>
    <x v="31"/>
    <x v="1"/>
    <x v="3"/>
    <n v="0"/>
    <n v="200"/>
    <n v="0"/>
    <n v="0"/>
    <n v="0"/>
    <n v="0"/>
    <n v="0"/>
    <n v="0"/>
    <n v="0"/>
  </r>
  <r>
    <x v="5"/>
    <x v="31"/>
    <x v="1"/>
    <x v="4"/>
    <n v="0"/>
    <n v="200"/>
    <n v="0"/>
    <n v="0"/>
    <n v="0"/>
    <n v="0"/>
    <n v="0"/>
    <n v="0"/>
    <n v="0"/>
  </r>
  <r>
    <x v="5"/>
    <x v="31"/>
    <x v="1"/>
    <x v="5"/>
    <n v="0"/>
    <n v="200"/>
    <n v="0"/>
    <n v="0"/>
    <n v="0"/>
    <n v="0"/>
    <n v="0"/>
    <n v="0"/>
    <n v="0"/>
  </r>
  <r>
    <x v="5"/>
    <x v="31"/>
    <x v="1"/>
    <x v="6"/>
    <n v="0"/>
    <n v="200"/>
    <n v="0"/>
    <n v="0"/>
    <n v="0"/>
    <n v="0"/>
    <n v="0"/>
    <n v="0"/>
    <n v="0"/>
  </r>
  <r>
    <x v="5"/>
    <x v="31"/>
    <x v="1"/>
    <x v="7"/>
    <n v="0"/>
    <n v="200"/>
    <n v="0"/>
    <n v="0"/>
    <n v="0"/>
    <n v="0"/>
    <n v="0"/>
    <n v="0"/>
    <n v="0"/>
  </r>
  <r>
    <x v="5"/>
    <x v="31"/>
    <x v="1"/>
    <x v="8"/>
    <n v="0"/>
    <n v="200"/>
    <n v="0"/>
    <n v="0"/>
    <n v="0"/>
    <n v="0"/>
    <n v="0"/>
    <n v="0"/>
    <n v="0"/>
  </r>
  <r>
    <x v="5"/>
    <x v="31"/>
    <x v="1"/>
    <x v="9"/>
    <n v="0"/>
    <n v="200"/>
    <n v="0"/>
    <n v="0"/>
    <n v="0"/>
    <n v="0"/>
    <n v="0"/>
    <n v="0"/>
    <n v="0"/>
  </r>
  <r>
    <x v="5"/>
    <x v="31"/>
    <x v="1"/>
    <x v="10"/>
    <n v="692.79"/>
    <n v="200"/>
    <n v="0"/>
    <n v="3.3684099999999999"/>
    <n v="1.3568199999999999"/>
    <n v="0.17935000000000001"/>
    <n v="1.4500599999999999"/>
    <n v="23.555330000000001"/>
    <n v="0"/>
  </r>
  <r>
    <x v="5"/>
    <x v="31"/>
    <x v="2"/>
    <x v="0"/>
    <n v="0"/>
    <n v="200"/>
    <n v="0"/>
    <n v="0"/>
    <n v="0"/>
    <n v="0"/>
    <n v="0"/>
    <n v="0"/>
    <n v="0"/>
  </r>
  <r>
    <x v="5"/>
    <x v="31"/>
    <x v="2"/>
    <x v="1"/>
    <n v="0"/>
    <n v="200"/>
    <n v="0"/>
    <n v="0"/>
    <n v="0"/>
    <n v="0"/>
    <n v="0"/>
    <n v="0"/>
    <n v="0"/>
  </r>
  <r>
    <x v="5"/>
    <x v="31"/>
    <x v="2"/>
    <x v="2"/>
    <n v="0"/>
    <n v="200"/>
    <n v="0"/>
    <n v="0"/>
    <n v="0"/>
    <n v="0"/>
    <n v="0"/>
    <n v="0"/>
    <n v="0"/>
  </r>
  <r>
    <x v="5"/>
    <x v="31"/>
    <x v="2"/>
    <x v="3"/>
    <n v="0"/>
    <n v="200"/>
    <n v="0"/>
    <n v="0"/>
    <n v="0"/>
    <n v="0"/>
    <n v="0"/>
    <n v="0"/>
    <n v="0"/>
  </r>
  <r>
    <x v="5"/>
    <x v="31"/>
    <x v="2"/>
    <x v="4"/>
    <n v="0"/>
    <n v="200"/>
    <n v="0"/>
    <n v="0"/>
    <n v="0"/>
    <n v="0"/>
    <n v="0"/>
    <n v="0"/>
    <n v="0"/>
  </r>
  <r>
    <x v="5"/>
    <x v="31"/>
    <x v="2"/>
    <x v="5"/>
    <n v="0"/>
    <n v="200"/>
    <n v="0"/>
    <n v="0"/>
    <n v="0"/>
    <n v="0"/>
    <n v="0"/>
    <n v="0"/>
    <n v="0"/>
  </r>
  <r>
    <x v="5"/>
    <x v="31"/>
    <x v="2"/>
    <x v="6"/>
    <n v="0"/>
    <n v="200"/>
    <n v="0"/>
    <n v="0"/>
    <n v="0"/>
    <n v="0"/>
    <n v="0"/>
    <n v="0"/>
    <n v="0"/>
  </r>
  <r>
    <x v="5"/>
    <x v="31"/>
    <x v="2"/>
    <x v="7"/>
    <n v="0"/>
    <n v="200"/>
    <n v="0"/>
    <n v="0"/>
    <n v="0"/>
    <n v="0"/>
    <n v="0"/>
    <n v="0"/>
    <n v="0"/>
  </r>
  <r>
    <x v="5"/>
    <x v="31"/>
    <x v="2"/>
    <x v="8"/>
    <n v="0"/>
    <n v="200"/>
    <n v="0"/>
    <n v="0"/>
    <n v="0"/>
    <n v="0"/>
    <n v="0"/>
    <n v="0"/>
    <n v="0"/>
  </r>
  <r>
    <x v="5"/>
    <x v="31"/>
    <x v="2"/>
    <x v="9"/>
    <n v="0"/>
    <n v="200"/>
    <n v="0"/>
    <n v="0"/>
    <n v="0"/>
    <n v="0"/>
    <n v="0"/>
    <n v="0"/>
    <n v="0"/>
  </r>
  <r>
    <x v="5"/>
    <x v="31"/>
    <x v="2"/>
    <x v="10"/>
    <n v="333.92"/>
    <n v="200"/>
    <n v="0"/>
    <n v="1.62354"/>
    <n v="0.78347"/>
    <n v="7.5889999999999999E-2"/>
    <n v="0.64266999999999996"/>
    <n v="11.353429999999999"/>
    <n v="0"/>
  </r>
  <r>
    <x v="5"/>
    <x v="31"/>
    <x v="3"/>
    <x v="0"/>
    <n v="0"/>
    <n v="200"/>
    <n v="0"/>
    <n v="0"/>
    <n v="0"/>
    <n v="0"/>
    <n v="0"/>
    <n v="0"/>
    <n v="0"/>
  </r>
  <r>
    <x v="5"/>
    <x v="31"/>
    <x v="3"/>
    <x v="1"/>
    <n v="8.94"/>
    <n v="200"/>
    <n v="0"/>
    <n v="4.3490000000000001E-2"/>
    <n v="1.3899999999999999E-2"/>
    <n v="3.0100000000000001E-3"/>
    <n v="2.741E-2"/>
    <n v="0.30412"/>
    <n v="0"/>
  </r>
  <r>
    <x v="5"/>
    <x v="31"/>
    <x v="3"/>
    <x v="2"/>
    <n v="0"/>
    <n v="200"/>
    <n v="0"/>
    <n v="0"/>
    <n v="0"/>
    <n v="0"/>
    <n v="0"/>
    <n v="0"/>
    <n v="0"/>
  </r>
  <r>
    <x v="5"/>
    <x v="31"/>
    <x v="3"/>
    <x v="3"/>
    <n v="0"/>
    <n v="200"/>
    <n v="0"/>
    <n v="0"/>
    <n v="0"/>
    <n v="0"/>
    <n v="0"/>
    <n v="0"/>
    <n v="0"/>
  </r>
  <r>
    <x v="5"/>
    <x v="31"/>
    <x v="3"/>
    <x v="4"/>
    <n v="0"/>
    <n v="200"/>
    <n v="0"/>
    <n v="0"/>
    <n v="0"/>
    <n v="0"/>
    <n v="0"/>
    <n v="0"/>
    <n v="0"/>
  </r>
  <r>
    <x v="5"/>
    <x v="31"/>
    <x v="3"/>
    <x v="5"/>
    <n v="0"/>
    <n v="200"/>
    <n v="0"/>
    <n v="0"/>
    <n v="0"/>
    <n v="0"/>
    <n v="0"/>
    <n v="0"/>
    <n v="0"/>
  </r>
  <r>
    <x v="5"/>
    <x v="31"/>
    <x v="3"/>
    <x v="6"/>
    <n v="0"/>
    <n v="200"/>
    <n v="0"/>
    <n v="0"/>
    <n v="0"/>
    <n v="0"/>
    <n v="0"/>
    <n v="0"/>
    <n v="0"/>
  </r>
  <r>
    <x v="5"/>
    <x v="31"/>
    <x v="3"/>
    <x v="7"/>
    <n v="0"/>
    <n v="200"/>
    <n v="0"/>
    <n v="0"/>
    <n v="0"/>
    <n v="0"/>
    <n v="0"/>
    <n v="0"/>
    <n v="0"/>
  </r>
  <r>
    <x v="5"/>
    <x v="31"/>
    <x v="3"/>
    <x v="8"/>
    <n v="0"/>
    <n v="200"/>
    <n v="0"/>
    <n v="0"/>
    <n v="0"/>
    <n v="0"/>
    <n v="0"/>
    <n v="0"/>
    <n v="0"/>
  </r>
  <r>
    <x v="5"/>
    <x v="31"/>
    <x v="3"/>
    <x v="9"/>
    <n v="0"/>
    <n v="200"/>
    <n v="0"/>
    <n v="0"/>
    <n v="0"/>
    <n v="0"/>
    <n v="0"/>
    <n v="0"/>
    <n v="0"/>
  </r>
  <r>
    <x v="5"/>
    <x v="31"/>
    <x v="3"/>
    <x v="10"/>
    <n v="51.95"/>
    <n v="200"/>
    <n v="0"/>
    <n v="0.25256000000000001"/>
    <n v="0.19244"/>
    <n v="8.2299999999999995E-3"/>
    <n v="2.767E-2"/>
    <n v="1.76617"/>
    <n v="0"/>
  </r>
  <r>
    <x v="5"/>
    <x v="31"/>
    <x v="4"/>
    <x v="0"/>
    <n v="185.95"/>
    <n v="200"/>
    <n v="0"/>
    <n v="0.90408999999999995"/>
    <n v="0.43925999999999998"/>
    <n v="3.9309999999999998E-2"/>
    <n v="0.37784000000000001"/>
    <n v="6.3223399999999996"/>
    <n v="0"/>
  </r>
  <r>
    <x v="5"/>
    <x v="31"/>
    <x v="4"/>
    <x v="1"/>
    <n v="4.99"/>
    <n v="200"/>
    <n v="0"/>
    <n v="2.4279999999999999E-2"/>
    <n v="7.3699999999999998E-3"/>
    <n v="2.7499999999999998E-3"/>
    <n v="2.8900000000000002E-3"/>
    <n v="0.16980999999999999"/>
    <n v="0"/>
  </r>
  <r>
    <x v="5"/>
    <x v="31"/>
    <x v="4"/>
    <x v="2"/>
    <n v="0"/>
    <n v="200"/>
    <n v="0"/>
    <n v="0"/>
    <n v="0"/>
    <n v="0"/>
    <n v="0"/>
    <n v="0"/>
    <n v="0"/>
  </r>
  <r>
    <x v="5"/>
    <x v="31"/>
    <x v="4"/>
    <x v="3"/>
    <n v="0"/>
    <n v="200"/>
    <n v="0"/>
    <n v="0"/>
    <n v="0"/>
    <n v="0"/>
    <n v="0"/>
    <n v="0"/>
    <n v="0"/>
  </r>
  <r>
    <x v="5"/>
    <x v="31"/>
    <x v="4"/>
    <x v="4"/>
    <n v="0"/>
    <n v="200"/>
    <n v="0"/>
    <n v="0"/>
    <n v="0"/>
    <n v="0"/>
    <n v="0"/>
    <n v="0"/>
    <n v="0"/>
  </r>
  <r>
    <x v="5"/>
    <x v="31"/>
    <x v="4"/>
    <x v="5"/>
    <n v="0"/>
    <n v="200"/>
    <n v="0"/>
    <n v="0"/>
    <n v="0"/>
    <n v="0"/>
    <n v="0"/>
    <n v="0"/>
    <n v="0"/>
  </r>
  <r>
    <x v="5"/>
    <x v="31"/>
    <x v="4"/>
    <x v="6"/>
    <n v="41.71"/>
    <n v="200"/>
    <n v="0"/>
    <n v="0.20277999999999999"/>
    <n v="1.7000000000000001E-4"/>
    <n v="3.5599999999999998E-3"/>
    <n v="5.4859999999999999E-2"/>
    <n v="1.4180200000000001"/>
    <n v="0"/>
  </r>
  <r>
    <x v="5"/>
    <x v="31"/>
    <x v="4"/>
    <x v="7"/>
    <n v="0"/>
    <n v="200"/>
    <n v="0"/>
    <n v="0"/>
    <n v="0"/>
    <n v="0"/>
    <n v="0"/>
    <n v="0"/>
    <n v="0"/>
  </r>
  <r>
    <x v="5"/>
    <x v="31"/>
    <x v="4"/>
    <x v="8"/>
    <n v="0"/>
    <n v="200"/>
    <n v="0"/>
    <n v="0"/>
    <n v="0"/>
    <n v="0"/>
    <n v="0"/>
    <n v="0"/>
    <n v="0"/>
  </r>
  <r>
    <x v="5"/>
    <x v="31"/>
    <x v="4"/>
    <x v="9"/>
    <n v="0"/>
    <n v="200"/>
    <n v="0"/>
    <n v="0"/>
    <n v="0"/>
    <n v="0"/>
    <n v="0"/>
    <n v="0"/>
    <n v="0"/>
  </r>
  <r>
    <x v="5"/>
    <x v="31"/>
    <x v="4"/>
    <x v="10"/>
    <n v="155.63999999999999"/>
    <n v="200"/>
    <n v="0"/>
    <n v="0.75673999999999997"/>
    <n v="0.26956999999999998"/>
    <n v="1.917E-2"/>
    <n v="0.15989"/>
    <n v="5.2918799999999999"/>
    <n v="0"/>
  </r>
  <r>
    <x v="5"/>
    <x v="31"/>
    <x v="5"/>
    <x v="0"/>
    <n v="0"/>
    <n v="200"/>
    <n v="0"/>
    <n v="0"/>
    <n v="0"/>
    <n v="0"/>
    <n v="0"/>
    <n v="0"/>
    <n v="0"/>
  </r>
  <r>
    <x v="5"/>
    <x v="31"/>
    <x v="5"/>
    <x v="1"/>
    <n v="0"/>
    <n v="200"/>
    <n v="0"/>
    <n v="0"/>
    <n v="0"/>
    <n v="0"/>
    <n v="0"/>
    <n v="0"/>
    <n v="0"/>
  </r>
  <r>
    <x v="5"/>
    <x v="31"/>
    <x v="5"/>
    <x v="2"/>
    <n v="0"/>
    <n v="200"/>
    <n v="0"/>
    <n v="0"/>
    <n v="0"/>
    <n v="0"/>
    <n v="0"/>
    <n v="0"/>
    <n v="0"/>
  </r>
  <r>
    <x v="5"/>
    <x v="31"/>
    <x v="5"/>
    <x v="3"/>
    <n v="0"/>
    <n v="200"/>
    <n v="0"/>
    <n v="0"/>
    <n v="0"/>
    <n v="0"/>
    <n v="0"/>
    <n v="0"/>
    <n v="0"/>
  </r>
  <r>
    <x v="5"/>
    <x v="31"/>
    <x v="5"/>
    <x v="4"/>
    <n v="0"/>
    <n v="200"/>
    <n v="0"/>
    <n v="0"/>
    <n v="0"/>
    <n v="0"/>
    <n v="0"/>
    <n v="0"/>
    <n v="0"/>
  </r>
  <r>
    <x v="5"/>
    <x v="31"/>
    <x v="5"/>
    <x v="5"/>
    <n v="0"/>
    <n v="200"/>
    <n v="0"/>
    <n v="0"/>
    <n v="0"/>
    <n v="0"/>
    <n v="0"/>
    <n v="0"/>
    <n v="0"/>
  </r>
  <r>
    <x v="5"/>
    <x v="31"/>
    <x v="5"/>
    <x v="6"/>
    <n v="0"/>
    <n v="200"/>
    <n v="0"/>
    <n v="0"/>
    <n v="0"/>
    <n v="0"/>
    <n v="0"/>
    <n v="0"/>
    <n v="0"/>
  </r>
  <r>
    <x v="5"/>
    <x v="31"/>
    <x v="5"/>
    <x v="7"/>
    <n v="0"/>
    <n v="200"/>
    <n v="0"/>
    <n v="0"/>
    <n v="0"/>
    <n v="0"/>
    <n v="0"/>
    <n v="0"/>
    <n v="0"/>
  </r>
  <r>
    <x v="5"/>
    <x v="31"/>
    <x v="5"/>
    <x v="8"/>
    <n v="0"/>
    <n v="200"/>
    <n v="0"/>
    <n v="0"/>
    <n v="0"/>
    <n v="0"/>
    <n v="0"/>
    <n v="0"/>
    <n v="0"/>
  </r>
  <r>
    <x v="5"/>
    <x v="31"/>
    <x v="5"/>
    <x v="9"/>
    <n v="0"/>
    <n v="200"/>
    <n v="0"/>
    <n v="0"/>
    <n v="0"/>
    <n v="0"/>
    <n v="0"/>
    <n v="0"/>
    <n v="0"/>
  </r>
  <r>
    <x v="5"/>
    <x v="31"/>
    <x v="5"/>
    <x v="10"/>
    <n v="0"/>
    <n v="200"/>
    <n v="0"/>
    <n v="0"/>
    <n v="0"/>
    <n v="0"/>
    <n v="0"/>
    <n v="0"/>
    <n v="0"/>
  </r>
  <r>
    <x v="5"/>
    <x v="31"/>
    <x v="6"/>
    <x v="0"/>
    <n v="0"/>
    <n v="200"/>
    <n v="0"/>
    <n v="0"/>
    <n v="0"/>
    <n v="0"/>
    <n v="0"/>
    <n v="0"/>
    <n v="0"/>
  </r>
  <r>
    <x v="5"/>
    <x v="31"/>
    <x v="6"/>
    <x v="1"/>
    <n v="0"/>
    <n v="200"/>
    <n v="0"/>
    <n v="0"/>
    <n v="0"/>
    <n v="0"/>
    <n v="0"/>
    <n v="0"/>
    <n v="0"/>
  </r>
  <r>
    <x v="5"/>
    <x v="31"/>
    <x v="6"/>
    <x v="2"/>
    <n v="0"/>
    <n v="200"/>
    <n v="0"/>
    <n v="0"/>
    <n v="0"/>
    <n v="0"/>
    <n v="0"/>
    <n v="0"/>
    <n v="0"/>
  </r>
  <r>
    <x v="5"/>
    <x v="31"/>
    <x v="6"/>
    <x v="3"/>
    <n v="0"/>
    <n v="200"/>
    <n v="0"/>
    <n v="0"/>
    <n v="0"/>
    <n v="0"/>
    <n v="0"/>
    <n v="0"/>
    <n v="0"/>
  </r>
  <r>
    <x v="5"/>
    <x v="31"/>
    <x v="6"/>
    <x v="4"/>
    <n v="0"/>
    <n v="200"/>
    <n v="0"/>
    <n v="0"/>
    <n v="0"/>
    <n v="0"/>
    <n v="0"/>
    <n v="0"/>
    <n v="0"/>
  </r>
  <r>
    <x v="5"/>
    <x v="31"/>
    <x v="6"/>
    <x v="5"/>
    <n v="0"/>
    <n v="200"/>
    <n v="0"/>
    <n v="0"/>
    <n v="0"/>
    <n v="0"/>
    <n v="0"/>
    <n v="0"/>
    <n v="0"/>
  </r>
  <r>
    <x v="5"/>
    <x v="31"/>
    <x v="6"/>
    <x v="6"/>
    <n v="0"/>
    <n v="200"/>
    <n v="0"/>
    <n v="0"/>
    <n v="0"/>
    <n v="0"/>
    <n v="0"/>
    <n v="0"/>
    <n v="0"/>
  </r>
  <r>
    <x v="5"/>
    <x v="31"/>
    <x v="6"/>
    <x v="7"/>
    <n v="0"/>
    <n v="200"/>
    <n v="0"/>
    <n v="0"/>
    <n v="0"/>
    <n v="0"/>
    <n v="0"/>
    <n v="0"/>
    <n v="0"/>
  </r>
  <r>
    <x v="5"/>
    <x v="31"/>
    <x v="6"/>
    <x v="8"/>
    <n v="0"/>
    <n v="200"/>
    <n v="0"/>
    <n v="0"/>
    <n v="0"/>
    <n v="0"/>
    <n v="0"/>
    <n v="0"/>
    <n v="0"/>
  </r>
  <r>
    <x v="5"/>
    <x v="31"/>
    <x v="6"/>
    <x v="9"/>
    <n v="0"/>
    <n v="200"/>
    <n v="0"/>
    <n v="0"/>
    <n v="0"/>
    <n v="0"/>
    <n v="0"/>
    <n v="0"/>
    <n v="0"/>
  </r>
  <r>
    <x v="5"/>
    <x v="31"/>
    <x v="6"/>
    <x v="10"/>
    <n v="26.36"/>
    <n v="200"/>
    <n v="0"/>
    <n v="0.12819"/>
    <n v="6.5350000000000005E-2"/>
    <n v="1.4E-3"/>
    <n v="8.2699999999999996E-3"/>
    <n v="0.89642999999999995"/>
    <n v="0"/>
  </r>
  <r>
    <x v="5"/>
    <x v="31"/>
    <x v="7"/>
    <x v="0"/>
    <n v="0"/>
    <n v="200"/>
    <n v="0"/>
    <n v="0"/>
    <n v="0"/>
    <n v="0"/>
    <n v="0"/>
    <n v="0"/>
    <n v="0"/>
  </r>
  <r>
    <x v="5"/>
    <x v="31"/>
    <x v="7"/>
    <x v="1"/>
    <n v="0"/>
    <n v="200"/>
    <n v="0"/>
    <n v="0"/>
    <n v="0"/>
    <n v="0"/>
    <n v="0"/>
    <n v="0"/>
    <n v="0"/>
  </r>
  <r>
    <x v="5"/>
    <x v="31"/>
    <x v="7"/>
    <x v="2"/>
    <n v="0"/>
    <n v="200"/>
    <n v="0"/>
    <n v="0"/>
    <n v="0"/>
    <n v="0"/>
    <n v="0"/>
    <n v="0"/>
    <n v="0"/>
  </r>
  <r>
    <x v="5"/>
    <x v="31"/>
    <x v="7"/>
    <x v="3"/>
    <n v="0"/>
    <n v="200"/>
    <n v="0"/>
    <n v="0"/>
    <n v="0"/>
    <n v="0"/>
    <n v="0"/>
    <n v="0"/>
    <n v="0"/>
  </r>
  <r>
    <x v="5"/>
    <x v="31"/>
    <x v="7"/>
    <x v="4"/>
    <n v="0"/>
    <n v="200"/>
    <n v="0"/>
    <n v="0"/>
    <n v="0"/>
    <n v="0"/>
    <n v="0"/>
    <n v="0"/>
    <n v="0"/>
  </r>
  <r>
    <x v="5"/>
    <x v="31"/>
    <x v="7"/>
    <x v="5"/>
    <n v="0"/>
    <n v="200"/>
    <n v="0"/>
    <n v="0"/>
    <n v="0"/>
    <n v="0"/>
    <n v="0"/>
    <n v="0"/>
    <n v="0"/>
  </r>
  <r>
    <x v="5"/>
    <x v="31"/>
    <x v="7"/>
    <x v="6"/>
    <n v="10.24"/>
    <n v="200"/>
    <n v="0"/>
    <n v="4.9770000000000002E-2"/>
    <n v="0"/>
    <n v="8.7200000000000003E-3"/>
    <n v="6.8669999999999995E-2"/>
    <n v="0.34804000000000002"/>
    <n v="0"/>
  </r>
  <r>
    <x v="5"/>
    <x v="31"/>
    <x v="7"/>
    <x v="7"/>
    <n v="0"/>
    <n v="200"/>
    <n v="0"/>
    <n v="0"/>
    <n v="0"/>
    <n v="0"/>
    <n v="0"/>
    <n v="0"/>
    <n v="0"/>
  </r>
  <r>
    <x v="5"/>
    <x v="31"/>
    <x v="7"/>
    <x v="8"/>
    <n v="0"/>
    <n v="200"/>
    <n v="0"/>
    <n v="0"/>
    <n v="0"/>
    <n v="0"/>
    <n v="0"/>
    <n v="0"/>
    <n v="0"/>
  </r>
  <r>
    <x v="5"/>
    <x v="31"/>
    <x v="7"/>
    <x v="9"/>
    <n v="0"/>
    <n v="200"/>
    <n v="0"/>
    <n v="0"/>
    <n v="0"/>
    <n v="0"/>
    <n v="0"/>
    <n v="0"/>
    <n v="0"/>
  </r>
  <r>
    <x v="5"/>
    <x v="31"/>
    <x v="7"/>
    <x v="10"/>
    <n v="6.04"/>
    <n v="200"/>
    <n v="0"/>
    <n v="2.9350000000000001E-2"/>
    <n v="2.1839999999999998E-2"/>
    <n v="9.0000000000000006E-5"/>
    <n v="1.1509999999999999E-2"/>
    <n v="0.20526"/>
    <n v="0"/>
  </r>
  <r>
    <x v="5"/>
    <x v="31"/>
    <x v="8"/>
    <x v="0"/>
    <n v="0"/>
    <n v="200"/>
    <n v="0"/>
    <n v="0"/>
    <n v="0"/>
    <n v="0"/>
    <n v="0"/>
    <n v="0"/>
    <n v="0"/>
  </r>
  <r>
    <x v="5"/>
    <x v="31"/>
    <x v="8"/>
    <x v="1"/>
    <n v="14.51"/>
    <n v="200"/>
    <n v="0"/>
    <n v="7.0540000000000005E-2"/>
    <n v="5.2510000000000001E-2"/>
    <n v="2.5799999999999998E-3"/>
    <n v="9.1599999999999997E-3"/>
    <n v="0.49329000000000001"/>
    <n v="0"/>
  </r>
  <r>
    <x v="5"/>
    <x v="31"/>
    <x v="8"/>
    <x v="2"/>
    <n v="0"/>
    <n v="200"/>
    <n v="0"/>
    <n v="0"/>
    <n v="0"/>
    <n v="0"/>
    <n v="0"/>
    <n v="0"/>
    <n v="0"/>
  </r>
  <r>
    <x v="5"/>
    <x v="31"/>
    <x v="8"/>
    <x v="3"/>
    <n v="0"/>
    <n v="200"/>
    <n v="0"/>
    <n v="0"/>
    <n v="0"/>
    <n v="0"/>
    <n v="0"/>
    <n v="0"/>
    <n v="0"/>
  </r>
  <r>
    <x v="5"/>
    <x v="31"/>
    <x v="8"/>
    <x v="4"/>
    <n v="0"/>
    <n v="200"/>
    <n v="0"/>
    <n v="0"/>
    <n v="0"/>
    <n v="0"/>
    <n v="0"/>
    <n v="0"/>
    <n v="0"/>
  </r>
  <r>
    <x v="5"/>
    <x v="31"/>
    <x v="8"/>
    <x v="5"/>
    <n v="0"/>
    <n v="200"/>
    <n v="0"/>
    <n v="0"/>
    <n v="0"/>
    <n v="0"/>
    <n v="0"/>
    <n v="0"/>
    <n v="0"/>
  </r>
  <r>
    <x v="5"/>
    <x v="31"/>
    <x v="8"/>
    <x v="6"/>
    <n v="35.18"/>
    <n v="200"/>
    <n v="0"/>
    <n v="0.17105000000000001"/>
    <n v="0"/>
    <n v="5.323E-2"/>
    <n v="0.13413"/>
    <n v="1.19615"/>
    <n v="0"/>
  </r>
  <r>
    <x v="5"/>
    <x v="31"/>
    <x v="8"/>
    <x v="7"/>
    <n v="0"/>
    <n v="200"/>
    <n v="0"/>
    <n v="0"/>
    <n v="0"/>
    <n v="0"/>
    <n v="0"/>
    <n v="0"/>
    <n v="0"/>
  </r>
  <r>
    <x v="5"/>
    <x v="31"/>
    <x v="8"/>
    <x v="8"/>
    <n v="0"/>
    <n v="200"/>
    <n v="0"/>
    <n v="0"/>
    <n v="0"/>
    <n v="0"/>
    <n v="0"/>
    <n v="0"/>
    <n v="0"/>
  </r>
  <r>
    <x v="5"/>
    <x v="31"/>
    <x v="8"/>
    <x v="9"/>
    <n v="0"/>
    <n v="200"/>
    <n v="0"/>
    <n v="0"/>
    <n v="0"/>
    <n v="0"/>
    <n v="0"/>
    <n v="0"/>
    <n v="0"/>
  </r>
  <r>
    <x v="5"/>
    <x v="31"/>
    <x v="8"/>
    <x v="10"/>
    <n v="927.1"/>
    <n v="200"/>
    <n v="0"/>
    <n v="4.5076599999999996"/>
    <n v="2.30464"/>
    <n v="0.11852"/>
    <n v="0.61121000000000003"/>
    <n v="31.522099999999998"/>
    <n v="0"/>
  </r>
  <r>
    <x v="5"/>
    <x v="32"/>
    <x v="0"/>
    <x v="0"/>
    <n v="0"/>
    <n v="200"/>
    <n v="0"/>
    <n v="0"/>
    <n v="0"/>
    <n v="0"/>
    <n v="0"/>
    <n v="0"/>
    <n v="0"/>
  </r>
  <r>
    <x v="5"/>
    <x v="32"/>
    <x v="0"/>
    <x v="1"/>
    <n v="24.86"/>
    <n v="200"/>
    <n v="0"/>
    <n v="0.12088"/>
    <n v="4.2959999999999998E-2"/>
    <n v="1.5219999999999999E-2"/>
    <n v="2.5139999999999999E-2"/>
    <n v="0.84531000000000001"/>
    <n v="0"/>
  </r>
  <r>
    <x v="5"/>
    <x v="32"/>
    <x v="0"/>
    <x v="2"/>
    <n v="0"/>
    <n v="200"/>
    <n v="0"/>
    <n v="0"/>
    <n v="0"/>
    <n v="0"/>
    <n v="0"/>
    <n v="0"/>
    <n v="0"/>
  </r>
  <r>
    <x v="5"/>
    <x v="32"/>
    <x v="0"/>
    <x v="3"/>
    <n v="0"/>
    <n v="200"/>
    <n v="0"/>
    <n v="0"/>
    <n v="0"/>
    <n v="0"/>
    <n v="0"/>
    <n v="0"/>
    <n v="0"/>
  </r>
  <r>
    <x v="5"/>
    <x v="32"/>
    <x v="0"/>
    <x v="4"/>
    <n v="0"/>
    <n v="200"/>
    <n v="0"/>
    <n v="0"/>
    <n v="0"/>
    <n v="0"/>
    <n v="0"/>
    <n v="0"/>
    <n v="0"/>
  </r>
  <r>
    <x v="5"/>
    <x v="32"/>
    <x v="0"/>
    <x v="5"/>
    <n v="0"/>
    <n v="200"/>
    <n v="0"/>
    <n v="0"/>
    <n v="0"/>
    <n v="0"/>
    <n v="0"/>
    <n v="0"/>
    <n v="0"/>
  </r>
  <r>
    <x v="5"/>
    <x v="32"/>
    <x v="0"/>
    <x v="6"/>
    <n v="0"/>
    <n v="200"/>
    <n v="0"/>
    <n v="0"/>
    <n v="0"/>
    <n v="0"/>
    <n v="0"/>
    <n v="0"/>
    <n v="0"/>
  </r>
  <r>
    <x v="5"/>
    <x v="32"/>
    <x v="0"/>
    <x v="7"/>
    <n v="0"/>
    <n v="200"/>
    <n v="0"/>
    <n v="0"/>
    <n v="0"/>
    <n v="0"/>
    <n v="0"/>
    <n v="0"/>
    <n v="0"/>
  </r>
  <r>
    <x v="5"/>
    <x v="32"/>
    <x v="0"/>
    <x v="8"/>
    <n v="0"/>
    <n v="200"/>
    <n v="0"/>
    <n v="0"/>
    <n v="0"/>
    <n v="0"/>
    <n v="0"/>
    <n v="0"/>
    <n v="0"/>
  </r>
  <r>
    <x v="5"/>
    <x v="32"/>
    <x v="0"/>
    <x v="9"/>
    <n v="0"/>
    <n v="200"/>
    <n v="0"/>
    <n v="0"/>
    <n v="0"/>
    <n v="0"/>
    <n v="0"/>
    <n v="0"/>
    <n v="0"/>
  </r>
  <r>
    <x v="5"/>
    <x v="32"/>
    <x v="0"/>
    <x v="10"/>
    <n v="128.04"/>
    <n v="200"/>
    <n v="0"/>
    <n v="0.62256"/>
    <n v="0.36060999999999999"/>
    <n v="8.5599999999999999E-3"/>
    <n v="0.18226000000000001"/>
    <n v="4.3535599999999999"/>
    <n v="0"/>
  </r>
  <r>
    <x v="5"/>
    <x v="32"/>
    <x v="1"/>
    <x v="0"/>
    <n v="0"/>
    <n v="200"/>
    <n v="0"/>
    <n v="0"/>
    <n v="0"/>
    <n v="0"/>
    <n v="0"/>
    <n v="0"/>
    <n v="0"/>
  </r>
  <r>
    <x v="5"/>
    <x v="32"/>
    <x v="1"/>
    <x v="1"/>
    <n v="0"/>
    <n v="200"/>
    <n v="0"/>
    <n v="0"/>
    <n v="0"/>
    <n v="0"/>
    <n v="0"/>
    <n v="0"/>
    <n v="0"/>
  </r>
  <r>
    <x v="5"/>
    <x v="32"/>
    <x v="1"/>
    <x v="2"/>
    <n v="0"/>
    <n v="200"/>
    <n v="0"/>
    <n v="0"/>
    <n v="0"/>
    <n v="0"/>
    <n v="0"/>
    <n v="0"/>
    <n v="0"/>
  </r>
  <r>
    <x v="5"/>
    <x v="32"/>
    <x v="1"/>
    <x v="3"/>
    <n v="0"/>
    <n v="200"/>
    <n v="0"/>
    <n v="0"/>
    <n v="0"/>
    <n v="0"/>
    <n v="0"/>
    <n v="0"/>
    <n v="0"/>
  </r>
  <r>
    <x v="5"/>
    <x v="32"/>
    <x v="1"/>
    <x v="4"/>
    <n v="0"/>
    <n v="200"/>
    <n v="0"/>
    <n v="0"/>
    <n v="0"/>
    <n v="0"/>
    <n v="0"/>
    <n v="0"/>
    <n v="0"/>
  </r>
  <r>
    <x v="5"/>
    <x v="32"/>
    <x v="1"/>
    <x v="5"/>
    <n v="0"/>
    <n v="200"/>
    <n v="0"/>
    <n v="0"/>
    <n v="0"/>
    <n v="0"/>
    <n v="0"/>
    <n v="0"/>
    <n v="0"/>
  </r>
  <r>
    <x v="5"/>
    <x v="32"/>
    <x v="1"/>
    <x v="6"/>
    <n v="0"/>
    <n v="200"/>
    <n v="0"/>
    <n v="0"/>
    <n v="0"/>
    <n v="0"/>
    <n v="0"/>
    <n v="0"/>
    <n v="0"/>
  </r>
  <r>
    <x v="5"/>
    <x v="32"/>
    <x v="1"/>
    <x v="7"/>
    <n v="0"/>
    <n v="200"/>
    <n v="0"/>
    <n v="0"/>
    <n v="0"/>
    <n v="0"/>
    <n v="0"/>
    <n v="0"/>
    <n v="0"/>
  </r>
  <r>
    <x v="5"/>
    <x v="32"/>
    <x v="1"/>
    <x v="8"/>
    <n v="0"/>
    <n v="200"/>
    <n v="0"/>
    <n v="0"/>
    <n v="0"/>
    <n v="0"/>
    <n v="0"/>
    <n v="0"/>
    <n v="0"/>
  </r>
  <r>
    <x v="5"/>
    <x v="32"/>
    <x v="1"/>
    <x v="9"/>
    <n v="0"/>
    <n v="200"/>
    <n v="0"/>
    <n v="0"/>
    <n v="0"/>
    <n v="0"/>
    <n v="0"/>
    <n v="0"/>
    <n v="0"/>
  </r>
  <r>
    <x v="5"/>
    <x v="32"/>
    <x v="1"/>
    <x v="10"/>
    <n v="692.79"/>
    <n v="200"/>
    <n v="0"/>
    <n v="3.3684099999999999"/>
    <n v="1.3568199999999999"/>
    <n v="0.17935000000000001"/>
    <n v="1.4500599999999999"/>
    <n v="23.555330000000001"/>
    <n v="0"/>
  </r>
  <r>
    <x v="5"/>
    <x v="32"/>
    <x v="2"/>
    <x v="0"/>
    <n v="0"/>
    <n v="200"/>
    <n v="0"/>
    <n v="0"/>
    <n v="0"/>
    <n v="0"/>
    <n v="0"/>
    <n v="0"/>
    <n v="0"/>
  </r>
  <r>
    <x v="5"/>
    <x v="32"/>
    <x v="2"/>
    <x v="1"/>
    <n v="0"/>
    <n v="200"/>
    <n v="0"/>
    <n v="0"/>
    <n v="0"/>
    <n v="0"/>
    <n v="0"/>
    <n v="0"/>
    <n v="0"/>
  </r>
  <r>
    <x v="5"/>
    <x v="32"/>
    <x v="2"/>
    <x v="2"/>
    <n v="0"/>
    <n v="200"/>
    <n v="0"/>
    <n v="0"/>
    <n v="0"/>
    <n v="0"/>
    <n v="0"/>
    <n v="0"/>
    <n v="0"/>
  </r>
  <r>
    <x v="5"/>
    <x v="32"/>
    <x v="2"/>
    <x v="3"/>
    <n v="0"/>
    <n v="200"/>
    <n v="0"/>
    <n v="0"/>
    <n v="0"/>
    <n v="0"/>
    <n v="0"/>
    <n v="0"/>
    <n v="0"/>
  </r>
  <r>
    <x v="5"/>
    <x v="32"/>
    <x v="2"/>
    <x v="4"/>
    <n v="0"/>
    <n v="200"/>
    <n v="0"/>
    <n v="0"/>
    <n v="0"/>
    <n v="0"/>
    <n v="0"/>
    <n v="0"/>
    <n v="0"/>
  </r>
  <r>
    <x v="5"/>
    <x v="32"/>
    <x v="2"/>
    <x v="5"/>
    <n v="0"/>
    <n v="200"/>
    <n v="0"/>
    <n v="0"/>
    <n v="0"/>
    <n v="0"/>
    <n v="0"/>
    <n v="0"/>
    <n v="0"/>
  </r>
  <r>
    <x v="5"/>
    <x v="32"/>
    <x v="2"/>
    <x v="6"/>
    <n v="0"/>
    <n v="200"/>
    <n v="0"/>
    <n v="0"/>
    <n v="0"/>
    <n v="0"/>
    <n v="0"/>
    <n v="0"/>
    <n v="0"/>
  </r>
  <r>
    <x v="5"/>
    <x v="32"/>
    <x v="2"/>
    <x v="7"/>
    <n v="0"/>
    <n v="200"/>
    <n v="0"/>
    <n v="0"/>
    <n v="0"/>
    <n v="0"/>
    <n v="0"/>
    <n v="0"/>
    <n v="0"/>
  </r>
  <r>
    <x v="5"/>
    <x v="32"/>
    <x v="2"/>
    <x v="8"/>
    <n v="0"/>
    <n v="200"/>
    <n v="0"/>
    <n v="0"/>
    <n v="0"/>
    <n v="0"/>
    <n v="0"/>
    <n v="0"/>
    <n v="0"/>
  </r>
  <r>
    <x v="5"/>
    <x v="32"/>
    <x v="2"/>
    <x v="9"/>
    <n v="0"/>
    <n v="200"/>
    <n v="0"/>
    <n v="0"/>
    <n v="0"/>
    <n v="0"/>
    <n v="0"/>
    <n v="0"/>
    <n v="0"/>
  </r>
  <r>
    <x v="5"/>
    <x v="32"/>
    <x v="2"/>
    <x v="10"/>
    <n v="333.92"/>
    <n v="200"/>
    <n v="0"/>
    <n v="1.62354"/>
    <n v="0.78347"/>
    <n v="7.5889999999999999E-2"/>
    <n v="0.64266999999999996"/>
    <n v="11.353429999999999"/>
    <n v="0"/>
  </r>
  <r>
    <x v="5"/>
    <x v="32"/>
    <x v="3"/>
    <x v="0"/>
    <n v="0"/>
    <n v="200"/>
    <n v="0"/>
    <n v="0"/>
    <n v="0"/>
    <n v="0"/>
    <n v="0"/>
    <n v="0"/>
    <n v="0"/>
  </r>
  <r>
    <x v="5"/>
    <x v="32"/>
    <x v="3"/>
    <x v="1"/>
    <n v="8.94"/>
    <n v="200"/>
    <n v="0"/>
    <n v="4.3490000000000001E-2"/>
    <n v="1.3899999999999999E-2"/>
    <n v="3.0100000000000001E-3"/>
    <n v="2.741E-2"/>
    <n v="0.30412"/>
    <n v="0"/>
  </r>
  <r>
    <x v="5"/>
    <x v="32"/>
    <x v="3"/>
    <x v="2"/>
    <n v="0"/>
    <n v="200"/>
    <n v="0"/>
    <n v="0"/>
    <n v="0"/>
    <n v="0"/>
    <n v="0"/>
    <n v="0"/>
    <n v="0"/>
  </r>
  <r>
    <x v="5"/>
    <x v="32"/>
    <x v="3"/>
    <x v="3"/>
    <n v="0"/>
    <n v="200"/>
    <n v="0"/>
    <n v="0"/>
    <n v="0"/>
    <n v="0"/>
    <n v="0"/>
    <n v="0"/>
    <n v="0"/>
  </r>
  <r>
    <x v="5"/>
    <x v="32"/>
    <x v="3"/>
    <x v="4"/>
    <n v="0"/>
    <n v="200"/>
    <n v="0"/>
    <n v="0"/>
    <n v="0"/>
    <n v="0"/>
    <n v="0"/>
    <n v="0"/>
    <n v="0"/>
  </r>
  <r>
    <x v="5"/>
    <x v="32"/>
    <x v="3"/>
    <x v="5"/>
    <n v="0"/>
    <n v="200"/>
    <n v="0"/>
    <n v="0"/>
    <n v="0"/>
    <n v="0"/>
    <n v="0"/>
    <n v="0"/>
    <n v="0"/>
  </r>
  <r>
    <x v="5"/>
    <x v="32"/>
    <x v="3"/>
    <x v="6"/>
    <n v="0"/>
    <n v="200"/>
    <n v="0"/>
    <n v="0"/>
    <n v="0"/>
    <n v="0"/>
    <n v="0"/>
    <n v="0"/>
    <n v="0"/>
  </r>
  <r>
    <x v="5"/>
    <x v="32"/>
    <x v="3"/>
    <x v="7"/>
    <n v="0"/>
    <n v="200"/>
    <n v="0"/>
    <n v="0"/>
    <n v="0"/>
    <n v="0"/>
    <n v="0"/>
    <n v="0"/>
    <n v="0"/>
  </r>
  <r>
    <x v="5"/>
    <x v="32"/>
    <x v="3"/>
    <x v="8"/>
    <n v="0"/>
    <n v="200"/>
    <n v="0"/>
    <n v="0"/>
    <n v="0"/>
    <n v="0"/>
    <n v="0"/>
    <n v="0"/>
    <n v="0"/>
  </r>
  <r>
    <x v="5"/>
    <x v="32"/>
    <x v="3"/>
    <x v="9"/>
    <n v="0"/>
    <n v="200"/>
    <n v="0"/>
    <n v="0"/>
    <n v="0"/>
    <n v="0"/>
    <n v="0"/>
    <n v="0"/>
    <n v="0"/>
  </r>
  <r>
    <x v="5"/>
    <x v="32"/>
    <x v="3"/>
    <x v="10"/>
    <n v="51.95"/>
    <n v="200"/>
    <n v="0"/>
    <n v="0.25256000000000001"/>
    <n v="0.19244"/>
    <n v="8.2299999999999995E-3"/>
    <n v="2.767E-2"/>
    <n v="1.76617"/>
    <n v="0"/>
  </r>
  <r>
    <x v="5"/>
    <x v="32"/>
    <x v="4"/>
    <x v="0"/>
    <n v="185.95"/>
    <n v="200"/>
    <n v="0"/>
    <n v="0.90408999999999995"/>
    <n v="0.43925999999999998"/>
    <n v="3.9309999999999998E-2"/>
    <n v="0.37784000000000001"/>
    <n v="6.3223399999999996"/>
    <n v="0"/>
  </r>
  <r>
    <x v="5"/>
    <x v="32"/>
    <x v="4"/>
    <x v="1"/>
    <n v="4.99"/>
    <n v="200"/>
    <n v="0"/>
    <n v="2.4279999999999999E-2"/>
    <n v="7.3699999999999998E-3"/>
    <n v="2.7499999999999998E-3"/>
    <n v="2.8900000000000002E-3"/>
    <n v="0.16980999999999999"/>
    <n v="0"/>
  </r>
  <r>
    <x v="5"/>
    <x v="32"/>
    <x v="4"/>
    <x v="2"/>
    <n v="0"/>
    <n v="200"/>
    <n v="0"/>
    <n v="0"/>
    <n v="0"/>
    <n v="0"/>
    <n v="0"/>
    <n v="0"/>
    <n v="0"/>
  </r>
  <r>
    <x v="5"/>
    <x v="32"/>
    <x v="4"/>
    <x v="3"/>
    <n v="0"/>
    <n v="200"/>
    <n v="0"/>
    <n v="0"/>
    <n v="0"/>
    <n v="0"/>
    <n v="0"/>
    <n v="0"/>
    <n v="0"/>
  </r>
  <r>
    <x v="5"/>
    <x v="32"/>
    <x v="4"/>
    <x v="4"/>
    <n v="0"/>
    <n v="200"/>
    <n v="0"/>
    <n v="0"/>
    <n v="0"/>
    <n v="0"/>
    <n v="0"/>
    <n v="0"/>
    <n v="0"/>
  </r>
  <r>
    <x v="5"/>
    <x v="32"/>
    <x v="4"/>
    <x v="5"/>
    <n v="0"/>
    <n v="200"/>
    <n v="0"/>
    <n v="0"/>
    <n v="0"/>
    <n v="0"/>
    <n v="0"/>
    <n v="0"/>
    <n v="0"/>
  </r>
  <r>
    <x v="5"/>
    <x v="32"/>
    <x v="4"/>
    <x v="6"/>
    <n v="41.71"/>
    <n v="200"/>
    <n v="0"/>
    <n v="0.20277999999999999"/>
    <n v="1.7000000000000001E-4"/>
    <n v="3.5599999999999998E-3"/>
    <n v="5.4859999999999999E-2"/>
    <n v="1.4180200000000001"/>
    <n v="0"/>
  </r>
  <r>
    <x v="5"/>
    <x v="32"/>
    <x v="4"/>
    <x v="7"/>
    <n v="0"/>
    <n v="200"/>
    <n v="0"/>
    <n v="0"/>
    <n v="0"/>
    <n v="0"/>
    <n v="0"/>
    <n v="0"/>
    <n v="0"/>
  </r>
  <r>
    <x v="5"/>
    <x v="32"/>
    <x v="4"/>
    <x v="8"/>
    <n v="0"/>
    <n v="200"/>
    <n v="0"/>
    <n v="0"/>
    <n v="0"/>
    <n v="0"/>
    <n v="0"/>
    <n v="0"/>
    <n v="0"/>
  </r>
  <r>
    <x v="5"/>
    <x v="32"/>
    <x v="4"/>
    <x v="9"/>
    <n v="0"/>
    <n v="200"/>
    <n v="0"/>
    <n v="0"/>
    <n v="0"/>
    <n v="0"/>
    <n v="0"/>
    <n v="0"/>
    <n v="0"/>
  </r>
  <r>
    <x v="5"/>
    <x v="32"/>
    <x v="4"/>
    <x v="10"/>
    <n v="155.63999999999999"/>
    <n v="200"/>
    <n v="0"/>
    <n v="0.75673999999999997"/>
    <n v="0.26956999999999998"/>
    <n v="1.917E-2"/>
    <n v="0.15989"/>
    <n v="5.2918799999999999"/>
    <n v="0"/>
  </r>
  <r>
    <x v="5"/>
    <x v="32"/>
    <x v="5"/>
    <x v="0"/>
    <n v="0"/>
    <n v="200"/>
    <n v="0"/>
    <n v="0"/>
    <n v="0"/>
    <n v="0"/>
    <n v="0"/>
    <n v="0"/>
    <n v="0"/>
  </r>
  <r>
    <x v="5"/>
    <x v="32"/>
    <x v="5"/>
    <x v="1"/>
    <n v="0"/>
    <n v="200"/>
    <n v="0"/>
    <n v="0"/>
    <n v="0"/>
    <n v="0"/>
    <n v="0"/>
    <n v="0"/>
    <n v="0"/>
  </r>
  <r>
    <x v="5"/>
    <x v="32"/>
    <x v="5"/>
    <x v="2"/>
    <n v="0"/>
    <n v="200"/>
    <n v="0"/>
    <n v="0"/>
    <n v="0"/>
    <n v="0"/>
    <n v="0"/>
    <n v="0"/>
    <n v="0"/>
  </r>
  <r>
    <x v="5"/>
    <x v="32"/>
    <x v="5"/>
    <x v="3"/>
    <n v="0"/>
    <n v="200"/>
    <n v="0"/>
    <n v="0"/>
    <n v="0"/>
    <n v="0"/>
    <n v="0"/>
    <n v="0"/>
    <n v="0"/>
  </r>
  <r>
    <x v="5"/>
    <x v="32"/>
    <x v="5"/>
    <x v="4"/>
    <n v="0"/>
    <n v="200"/>
    <n v="0"/>
    <n v="0"/>
    <n v="0"/>
    <n v="0"/>
    <n v="0"/>
    <n v="0"/>
    <n v="0"/>
  </r>
  <r>
    <x v="5"/>
    <x v="32"/>
    <x v="5"/>
    <x v="5"/>
    <n v="0"/>
    <n v="200"/>
    <n v="0"/>
    <n v="0"/>
    <n v="0"/>
    <n v="0"/>
    <n v="0"/>
    <n v="0"/>
    <n v="0"/>
  </r>
  <r>
    <x v="5"/>
    <x v="32"/>
    <x v="5"/>
    <x v="6"/>
    <n v="0"/>
    <n v="200"/>
    <n v="0"/>
    <n v="0"/>
    <n v="0"/>
    <n v="0"/>
    <n v="0"/>
    <n v="0"/>
    <n v="0"/>
  </r>
  <r>
    <x v="5"/>
    <x v="32"/>
    <x v="5"/>
    <x v="7"/>
    <n v="0"/>
    <n v="200"/>
    <n v="0"/>
    <n v="0"/>
    <n v="0"/>
    <n v="0"/>
    <n v="0"/>
    <n v="0"/>
    <n v="0"/>
  </r>
  <r>
    <x v="5"/>
    <x v="32"/>
    <x v="5"/>
    <x v="8"/>
    <n v="0"/>
    <n v="200"/>
    <n v="0"/>
    <n v="0"/>
    <n v="0"/>
    <n v="0"/>
    <n v="0"/>
    <n v="0"/>
    <n v="0"/>
  </r>
  <r>
    <x v="5"/>
    <x v="32"/>
    <x v="5"/>
    <x v="9"/>
    <n v="0"/>
    <n v="200"/>
    <n v="0"/>
    <n v="0"/>
    <n v="0"/>
    <n v="0"/>
    <n v="0"/>
    <n v="0"/>
    <n v="0"/>
  </r>
  <r>
    <x v="5"/>
    <x v="32"/>
    <x v="5"/>
    <x v="10"/>
    <n v="0"/>
    <n v="200"/>
    <n v="0"/>
    <n v="0"/>
    <n v="0"/>
    <n v="0"/>
    <n v="0"/>
    <n v="0"/>
    <n v="0"/>
  </r>
  <r>
    <x v="5"/>
    <x v="32"/>
    <x v="6"/>
    <x v="0"/>
    <n v="0"/>
    <n v="200"/>
    <n v="0"/>
    <n v="0"/>
    <n v="0"/>
    <n v="0"/>
    <n v="0"/>
    <n v="0"/>
    <n v="0"/>
  </r>
  <r>
    <x v="5"/>
    <x v="32"/>
    <x v="6"/>
    <x v="1"/>
    <n v="0"/>
    <n v="200"/>
    <n v="0"/>
    <n v="0"/>
    <n v="0"/>
    <n v="0"/>
    <n v="0"/>
    <n v="0"/>
    <n v="0"/>
  </r>
  <r>
    <x v="5"/>
    <x v="32"/>
    <x v="6"/>
    <x v="2"/>
    <n v="0"/>
    <n v="200"/>
    <n v="0"/>
    <n v="0"/>
    <n v="0"/>
    <n v="0"/>
    <n v="0"/>
    <n v="0"/>
    <n v="0"/>
  </r>
  <r>
    <x v="5"/>
    <x v="32"/>
    <x v="6"/>
    <x v="3"/>
    <n v="0"/>
    <n v="200"/>
    <n v="0"/>
    <n v="0"/>
    <n v="0"/>
    <n v="0"/>
    <n v="0"/>
    <n v="0"/>
    <n v="0"/>
  </r>
  <r>
    <x v="5"/>
    <x v="32"/>
    <x v="6"/>
    <x v="4"/>
    <n v="0"/>
    <n v="200"/>
    <n v="0"/>
    <n v="0"/>
    <n v="0"/>
    <n v="0"/>
    <n v="0"/>
    <n v="0"/>
    <n v="0"/>
  </r>
  <r>
    <x v="5"/>
    <x v="32"/>
    <x v="6"/>
    <x v="5"/>
    <n v="0"/>
    <n v="200"/>
    <n v="0"/>
    <n v="0"/>
    <n v="0"/>
    <n v="0"/>
    <n v="0"/>
    <n v="0"/>
    <n v="0"/>
  </r>
  <r>
    <x v="5"/>
    <x v="32"/>
    <x v="6"/>
    <x v="6"/>
    <n v="0"/>
    <n v="200"/>
    <n v="0"/>
    <n v="0"/>
    <n v="0"/>
    <n v="0"/>
    <n v="0"/>
    <n v="0"/>
    <n v="0"/>
  </r>
  <r>
    <x v="5"/>
    <x v="32"/>
    <x v="6"/>
    <x v="7"/>
    <n v="0"/>
    <n v="200"/>
    <n v="0"/>
    <n v="0"/>
    <n v="0"/>
    <n v="0"/>
    <n v="0"/>
    <n v="0"/>
    <n v="0"/>
  </r>
  <r>
    <x v="5"/>
    <x v="32"/>
    <x v="6"/>
    <x v="8"/>
    <n v="0"/>
    <n v="200"/>
    <n v="0"/>
    <n v="0"/>
    <n v="0"/>
    <n v="0"/>
    <n v="0"/>
    <n v="0"/>
    <n v="0"/>
  </r>
  <r>
    <x v="5"/>
    <x v="32"/>
    <x v="6"/>
    <x v="9"/>
    <n v="0"/>
    <n v="200"/>
    <n v="0"/>
    <n v="0"/>
    <n v="0"/>
    <n v="0"/>
    <n v="0"/>
    <n v="0"/>
    <n v="0"/>
  </r>
  <r>
    <x v="5"/>
    <x v="32"/>
    <x v="6"/>
    <x v="10"/>
    <n v="26.36"/>
    <n v="200"/>
    <n v="0"/>
    <n v="0.12819"/>
    <n v="6.5350000000000005E-2"/>
    <n v="1.4E-3"/>
    <n v="8.2699999999999996E-3"/>
    <n v="0.89642999999999995"/>
    <n v="0"/>
  </r>
  <r>
    <x v="5"/>
    <x v="32"/>
    <x v="7"/>
    <x v="0"/>
    <n v="0"/>
    <n v="200"/>
    <n v="0"/>
    <n v="0"/>
    <n v="0"/>
    <n v="0"/>
    <n v="0"/>
    <n v="0"/>
    <n v="0"/>
  </r>
  <r>
    <x v="5"/>
    <x v="32"/>
    <x v="7"/>
    <x v="1"/>
    <n v="0"/>
    <n v="200"/>
    <n v="0"/>
    <n v="0"/>
    <n v="0"/>
    <n v="0"/>
    <n v="0"/>
    <n v="0"/>
    <n v="0"/>
  </r>
  <r>
    <x v="5"/>
    <x v="32"/>
    <x v="7"/>
    <x v="2"/>
    <n v="0"/>
    <n v="200"/>
    <n v="0"/>
    <n v="0"/>
    <n v="0"/>
    <n v="0"/>
    <n v="0"/>
    <n v="0"/>
    <n v="0"/>
  </r>
  <r>
    <x v="5"/>
    <x v="32"/>
    <x v="7"/>
    <x v="3"/>
    <n v="0"/>
    <n v="200"/>
    <n v="0"/>
    <n v="0"/>
    <n v="0"/>
    <n v="0"/>
    <n v="0"/>
    <n v="0"/>
    <n v="0"/>
  </r>
  <r>
    <x v="5"/>
    <x v="32"/>
    <x v="7"/>
    <x v="4"/>
    <n v="0"/>
    <n v="200"/>
    <n v="0"/>
    <n v="0"/>
    <n v="0"/>
    <n v="0"/>
    <n v="0"/>
    <n v="0"/>
    <n v="0"/>
  </r>
  <r>
    <x v="5"/>
    <x v="32"/>
    <x v="7"/>
    <x v="5"/>
    <n v="0"/>
    <n v="200"/>
    <n v="0"/>
    <n v="0"/>
    <n v="0"/>
    <n v="0"/>
    <n v="0"/>
    <n v="0"/>
    <n v="0"/>
  </r>
  <r>
    <x v="5"/>
    <x v="32"/>
    <x v="7"/>
    <x v="6"/>
    <n v="10.24"/>
    <n v="200"/>
    <n v="0"/>
    <n v="4.9770000000000002E-2"/>
    <n v="0"/>
    <n v="8.7200000000000003E-3"/>
    <n v="6.8669999999999995E-2"/>
    <n v="0.34804000000000002"/>
    <n v="0"/>
  </r>
  <r>
    <x v="5"/>
    <x v="32"/>
    <x v="7"/>
    <x v="7"/>
    <n v="0"/>
    <n v="200"/>
    <n v="0"/>
    <n v="0"/>
    <n v="0"/>
    <n v="0"/>
    <n v="0"/>
    <n v="0"/>
    <n v="0"/>
  </r>
  <r>
    <x v="5"/>
    <x v="32"/>
    <x v="7"/>
    <x v="8"/>
    <n v="0"/>
    <n v="200"/>
    <n v="0"/>
    <n v="0"/>
    <n v="0"/>
    <n v="0"/>
    <n v="0"/>
    <n v="0"/>
    <n v="0"/>
  </r>
  <r>
    <x v="5"/>
    <x v="32"/>
    <x v="7"/>
    <x v="9"/>
    <n v="0"/>
    <n v="200"/>
    <n v="0"/>
    <n v="0"/>
    <n v="0"/>
    <n v="0"/>
    <n v="0"/>
    <n v="0"/>
    <n v="0"/>
  </r>
  <r>
    <x v="5"/>
    <x v="32"/>
    <x v="7"/>
    <x v="10"/>
    <n v="6.04"/>
    <n v="200"/>
    <n v="0"/>
    <n v="2.9350000000000001E-2"/>
    <n v="2.1839999999999998E-2"/>
    <n v="9.0000000000000006E-5"/>
    <n v="1.1509999999999999E-2"/>
    <n v="0.20526"/>
    <n v="0"/>
  </r>
  <r>
    <x v="5"/>
    <x v="32"/>
    <x v="8"/>
    <x v="0"/>
    <n v="0"/>
    <n v="200"/>
    <n v="0"/>
    <n v="0"/>
    <n v="0"/>
    <n v="0"/>
    <n v="0"/>
    <n v="0"/>
    <n v="0"/>
  </r>
  <r>
    <x v="5"/>
    <x v="32"/>
    <x v="8"/>
    <x v="1"/>
    <n v="14.51"/>
    <n v="200"/>
    <n v="0"/>
    <n v="7.0540000000000005E-2"/>
    <n v="5.2510000000000001E-2"/>
    <n v="2.5799999999999998E-3"/>
    <n v="9.1599999999999997E-3"/>
    <n v="0.49329000000000001"/>
    <n v="0"/>
  </r>
  <r>
    <x v="5"/>
    <x v="32"/>
    <x v="8"/>
    <x v="2"/>
    <n v="0"/>
    <n v="200"/>
    <n v="0"/>
    <n v="0"/>
    <n v="0"/>
    <n v="0"/>
    <n v="0"/>
    <n v="0"/>
    <n v="0"/>
  </r>
  <r>
    <x v="5"/>
    <x v="32"/>
    <x v="8"/>
    <x v="3"/>
    <n v="0"/>
    <n v="200"/>
    <n v="0"/>
    <n v="0"/>
    <n v="0"/>
    <n v="0"/>
    <n v="0"/>
    <n v="0"/>
    <n v="0"/>
  </r>
  <r>
    <x v="5"/>
    <x v="32"/>
    <x v="8"/>
    <x v="4"/>
    <n v="0"/>
    <n v="200"/>
    <n v="0"/>
    <n v="0"/>
    <n v="0"/>
    <n v="0"/>
    <n v="0"/>
    <n v="0"/>
    <n v="0"/>
  </r>
  <r>
    <x v="5"/>
    <x v="32"/>
    <x v="8"/>
    <x v="5"/>
    <n v="0"/>
    <n v="200"/>
    <n v="0"/>
    <n v="0"/>
    <n v="0"/>
    <n v="0"/>
    <n v="0"/>
    <n v="0"/>
    <n v="0"/>
  </r>
  <r>
    <x v="5"/>
    <x v="32"/>
    <x v="8"/>
    <x v="6"/>
    <n v="35.18"/>
    <n v="200"/>
    <n v="0"/>
    <n v="0.17105000000000001"/>
    <n v="0"/>
    <n v="5.323E-2"/>
    <n v="0.13413"/>
    <n v="1.19615"/>
    <n v="0"/>
  </r>
  <r>
    <x v="5"/>
    <x v="32"/>
    <x v="8"/>
    <x v="7"/>
    <n v="0"/>
    <n v="200"/>
    <n v="0"/>
    <n v="0"/>
    <n v="0"/>
    <n v="0"/>
    <n v="0"/>
    <n v="0"/>
    <n v="0"/>
  </r>
  <r>
    <x v="5"/>
    <x v="32"/>
    <x v="8"/>
    <x v="8"/>
    <n v="0"/>
    <n v="200"/>
    <n v="0"/>
    <n v="0"/>
    <n v="0"/>
    <n v="0"/>
    <n v="0"/>
    <n v="0"/>
    <n v="0"/>
  </r>
  <r>
    <x v="5"/>
    <x v="32"/>
    <x v="8"/>
    <x v="9"/>
    <n v="0"/>
    <n v="200"/>
    <n v="0"/>
    <n v="0"/>
    <n v="0"/>
    <n v="0"/>
    <n v="0"/>
    <n v="0"/>
    <n v="0"/>
  </r>
  <r>
    <x v="5"/>
    <x v="32"/>
    <x v="8"/>
    <x v="10"/>
    <n v="927.1"/>
    <n v="200"/>
    <n v="0"/>
    <n v="4.5076599999999996"/>
    <n v="2.30464"/>
    <n v="0.11852"/>
    <n v="0.61121000000000003"/>
    <n v="31.522099999999998"/>
    <n v="0"/>
  </r>
  <r>
    <x v="5"/>
    <x v="33"/>
    <x v="0"/>
    <x v="0"/>
    <n v="0"/>
    <n v="200"/>
    <n v="0"/>
    <n v="0"/>
    <n v="0"/>
    <n v="0"/>
    <n v="0"/>
    <n v="0"/>
    <n v="0"/>
  </r>
  <r>
    <x v="5"/>
    <x v="33"/>
    <x v="0"/>
    <x v="1"/>
    <n v="24.86"/>
    <n v="200"/>
    <n v="0"/>
    <n v="0.12088"/>
    <n v="4.2959999999999998E-2"/>
    <n v="1.5219999999999999E-2"/>
    <n v="2.5139999999999999E-2"/>
    <n v="0.84531000000000001"/>
    <n v="0"/>
  </r>
  <r>
    <x v="5"/>
    <x v="33"/>
    <x v="0"/>
    <x v="2"/>
    <n v="0"/>
    <n v="200"/>
    <n v="0"/>
    <n v="0"/>
    <n v="0"/>
    <n v="0"/>
    <n v="0"/>
    <n v="0"/>
    <n v="0"/>
  </r>
  <r>
    <x v="5"/>
    <x v="33"/>
    <x v="0"/>
    <x v="3"/>
    <n v="0"/>
    <n v="200"/>
    <n v="0"/>
    <n v="0"/>
    <n v="0"/>
    <n v="0"/>
    <n v="0"/>
    <n v="0"/>
    <n v="0"/>
  </r>
  <r>
    <x v="5"/>
    <x v="33"/>
    <x v="0"/>
    <x v="4"/>
    <n v="0"/>
    <n v="200"/>
    <n v="0"/>
    <n v="0"/>
    <n v="0"/>
    <n v="0"/>
    <n v="0"/>
    <n v="0"/>
    <n v="0"/>
  </r>
  <r>
    <x v="5"/>
    <x v="33"/>
    <x v="0"/>
    <x v="5"/>
    <n v="0"/>
    <n v="200"/>
    <n v="0"/>
    <n v="0"/>
    <n v="0"/>
    <n v="0"/>
    <n v="0"/>
    <n v="0"/>
    <n v="0"/>
  </r>
  <r>
    <x v="5"/>
    <x v="33"/>
    <x v="0"/>
    <x v="6"/>
    <n v="0"/>
    <n v="200"/>
    <n v="0"/>
    <n v="0"/>
    <n v="0"/>
    <n v="0"/>
    <n v="0"/>
    <n v="0"/>
    <n v="0"/>
  </r>
  <r>
    <x v="5"/>
    <x v="33"/>
    <x v="0"/>
    <x v="7"/>
    <n v="0"/>
    <n v="200"/>
    <n v="0"/>
    <n v="0"/>
    <n v="0"/>
    <n v="0"/>
    <n v="0"/>
    <n v="0"/>
    <n v="0"/>
  </r>
  <r>
    <x v="5"/>
    <x v="33"/>
    <x v="0"/>
    <x v="8"/>
    <n v="0"/>
    <n v="200"/>
    <n v="0"/>
    <n v="0"/>
    <n v="0"/>
    <n v="0"/>
    <n v="0"/>
    <n v="0"/>
    <n v="0"/>
  </r>
  <r>
    <x v="5"/>
    <x v="33"/>
    <x v="0"/>
    <x v="9"/>
    <n v="0"/>
    <n v="200"/>
    <n v="0"/>
    <n v="0"/>
    <n v="0"/>
    <n v="0"/>
    <n v="0"/>
    <n v="0"/>
    <n v="0"/>
  </r>
  <r>
    <x v="5"/>
    <x v="33"/>
    <x v="0"/>
    <x v="10"/>
    <n v="128.04"/>
    <n v="200"/>
    <n v="0"/>
    <n v="0.62256"/>
    <n v="0.36060999999999999"/>
    <n v="8.5599999999999999E-3"/>
    <n v="0.18226000000000001"/>
    <n v="4.3535599999999999"/>
    <n v="0"/>
  </r>
  <r>
    <x v="5"/>
    <x v="33"/>
    <x v="1"/>
    <x v="0"/>
    <n v="0"/>
    <n v="200"/>
    <n v="0"/>
    <n v="0"/>
    <n v="0"/>
    <n v="0"/>
    <n v="0"/>
    <n v="0"/>
    <n v="0"/>
  </r>
  <r>
    <x v="5"/>
    <x v="33"/>
    <x v="1"/>
    <x v="1"/>
    <n v="0"/>
    <n v="200"/>
    <n v="0"/>
    <n v="0"/>
    <n v="0"/>
    <n v="0"/>
    <n v="0"/>
    <n v="0"/>
    <n v="0"/>
  </r>
  <r>
    <x v="5"/>
    <x v="33"/>
    <x v="1"/>
    <x v="2"/>
    <n v="0"/>
    <n v="200"/>
    <n v="0"/>
    <n v="0"/>
    <n v="0"/>
    <n v="0"/>
    <n v="0"/>
    <n v="0"/>
    <n v="0"/>
  </r>
  <r>
    <x v="5"/>
    <x v="33"/>
    <x v="1"/>
    <x v="3"/>
    <n v="0"/>
    <n v="200"/>
    <n v="0"/>
    <n v="0"/>
    <n v="0"/>
    <n v="0"/>
    <n v="0"/>
    <n v="0"/>
    <n v="0"/>
  </r>
  <r>
    <x v="5"/>
    <x v="33"/>
    <x v="1"/>
    <x v="4"/>
    <n v="0"/>
    <n v="200"/>
    <n v="0"/>
    <n v="0"/>
    <n v="0"/>
    <n v="0"/>
    <n v="0"/>
    <n v="0"/>
    <n v="0"/>
  </r>
  <r>
    <x v="5"/>
    <x v="33"/>
    <x v="1"/>
    <x v="5"/>
    <n v="0"/>
    <n v="200"/>
    <n v="0"/>
    <n v="0"/>
    <n v="0"/>
    <n v="0"/>
    <n v="0"/>
    <n v="0"/>
    <n v="0"/>
  </r>
  <r>
    <x v="5"/>
    <x v="33"/>
    <x v="1"/>
    <x v="6"/>
    <n v="0"/>
    <n v="200"/>
    <n v="0"/>
    <n v="0"/>
    <n v="0"/>
    <n v="0"/>
    <n v="0"/>
    <n v="0"/>
    <n v="0"/>
  </r>
  <r>
    <x v="5"/>
    <x v="33"/>
    <x v="1"/>
    <x v="7"/>
    <n v="0"/>
    <n v="200"/>
    <n v="0"/>
    <n v="0"/>
    <n v="0"/>
    <n v="0"/>
    <n v="0"/>
    <n v="0"/>
    <n v="0"/>
  </r>
  <r>
    <x v="5"/>
    <x v="33"/>
    <x v="1"/>
    <x v="8"/>
    <n v="0"/>
    <n v="200"/>
    <n v="0"/>
    <n v="0"/>
    <n v="0"/>
    <n v="0"/>
    <n v="0"/>
    <n v="0"/>
    <n v="0"/>
  </r>
  <r>
    <x v="5"/>
    <x v="33"/>
    <x v="1"/>
    <x v="9"/>
    <n v="0"/>
    <n v="200"/>
    <n v="0"/>
    <n v="0"/>
    <n v="0"/>
    <n v="0"/>
    <n v="0"/>
    <n v="0"/>
    <n v="0"/>
  </r>
  <r>
    <x v="5"/>
    <x v="33"/>
    <x v="1"/>
    <x v="10"/>
    <n v="692.79"/>
    <n v="200"/>
    <n v="0"/>
    <n v="3.3684099999999999"/>
    <n v="1.3568199999999999"/>
    <n v="0.17935000000000001"/>
    <n v="1.4500599999999999"/>
    <n v="23.555330000000001"/>
    <n v="0"/>
  </r>
  <r>
    <x v="5"/>
    <x v="33"/>
    <x v="2"/>
    <x v="0"/>
    <n v="0"/>
    <n v="200"/>
    <n v="0"/>
    <n v="0"/>
    <n v="0"/>
    <n v="0"/>
    <n v="0"/>
    <n v="0"/>
    <n v="0"/>
  </r>
  <r>
    <x v="5"/>
    <x v="33"/>
    <x v="2"/>
    <x v="1"/>
    <n v="0"/>
    <n v="200"/>
    <n v="0"/>
    <n v="0"/>
    <n v="0"/>
    <n v="0"/>
    <n v="0"/>
    <n v="0"/>
    <n v="0"/>
  </r>
  <r>
    <x v="5"/>
    <x v="33"/>
    <x v="2"/>
    <x v="2"/>
    <n v="0"/>
    <n v="200"/>
    <n v="0"/>
    <n v="0"/>
    <n v="0"/>
    <n v="0"/>
    <n v="0"/>
    <n v="0"/>
    <n v="0"/>
  </r>
  <r>
    <x v="5"/>
    <x v="33"/>
    <x v="2"/>
    <x v="3"/>
    <n v="0"/>
    <n v="200"/>
    <n v="0"/>
    <n v="0"/>
    <n v="0"/>
    <n v="0"/>
    <n v="0"/>
    <n v="0"/>
    <n v="0"/>
  </r>
  <r>
    <x v="5"/>
    <x v="33"/>
    <x v="2"/>
    <x v="4"/>
    <n v="0"/>
    <n v="200"/>
    <n v="0"/>
    <n v="0"/>
    <n v="0"/>
    <n v="0"/>
    <n v="0"/>
    <n v="0"/>
    <n v="0"/>
  </r>
  <r>
    <x v="5"/>
    <x v="33"/>
    <x v="2"/>
    <x v="5"/>
    <n v="0"/>
    <n v="200"/>
    <n v="0"/>
    <n v="0"/>
    <n v="0"/>
    <n v="0"/>
    <n v="0"/>
    <n v="0"/>
    <n v="0"/>
  </r>
  <r>
    <x v="5"/>
    <x v="33"/>
    <x v="2"/>
    <x v="6"/>
    <n v="0"/>
    <n v="200"/>
    <n v="0"/>
    <n v="0"/>
    <n v="0"/>
    <n v="0"/>
    <n v="0"/>
    <n v="0"/>
    <n v="0"/>
  </r>
  <r>
    <x v="5"/>
    <x v="33"/>
    <x v="2"/>
    <x v="7"/>
    <n v="0"/>
    <n v="200"/>
    <n v="0"/>
    <n v="0"/>
    <n v="0"/>
    <n v="0"/>
    <n v="0"/>
    <n v="0"/>
    <n v="0"/>
  </r>
  <r>
    <x v="5"/>
    <x v="33"/>
    <x v="2"/>
    <x v="8"/>
    <n v="0"/>
    <n v="200"/>
    <n v="0"/>
    <n v="0"/>
    <n v="0"/>
    <n v="0"/>
    <n v="0"/>
    <n v="0"/>
    <n v="0"/>
  </r>
  <r>
    <x v="5"/>
    <x v="33"/>
    <x v="2"/>
    <x v="9"/>
    <n v="0"/>
    <n v="200"/>
    <n v="0"/>
    <n v="0"/>
    <n v="0"/>
    <n v="0"/>
    <n v="0"/>
    <n v="0"/>
    <n v="0"/>
  </r>
  <r>
    <x v="5"/>
    <x v="33"/>
    <x v="2"/>
    <x v="10"/>
    <n v="333.92"/>
    <n v="200"/>
    <n v="0"/>
    <n v="1.62354"/>
    <n v="0.78347"/>
    <n v="7.5889999999999999E-2"/>
    <n v="0.64266999999999996"/>
    <n v="11.353429999999999"/>
    <n v="0"/>
  </r>
  <r>
    <x v="5"/>
    <x v="33"/>
    <x v="3"/>
    <x v="0"/>
    <n v="0"/>
    <n v="200"/>
    <n v="0"/>
    <n v="0"/>
    <n v="0"/>
    <n v="0"/>
    <n v="0"/>
    <n v="0"/>
    <n v="0"/>
  </r>
  <r>
    <x v="5"/>
    <x v="33"/>
    <x v="3"/>
    <x v="1"/>
    <n v="8.94"/>
    <n v="200"/>
    <n v="0"/>
    <n v="4.3490000000000001E-2"/>
    <n v="1.3899999999999999E-2"/>
    <n v="3.0100000000000001E-3"/>
    <n v="2.741E-2"/>
    <n v="0.30412"/>
    <n v="0"/>
  </r>
  <r>
    <x v="5"/>
    <x v="33"/>
    <x v="3"/>
    <x v="2"/>
    <n v="0"/>
    <n v="200"/>
    <n v="0"/>
    <n v="0"/>
    <n v="0"/>
    <n v="0"/>
    <n v="0"/>
    <n v="0"/>
    <n v="0"/>
  </r>
  <r>
    <x v="5"/>
    <x v="33"/>
    <x v="3"/>
    <x v="3"/>
    <n v="0"/>
    <n v="200"/>
    <n v="0"/>
    <n v="0"/>
    <n v="0"/>
    <n v="0"/>
    <n v="0"/>
    <n v="0"/>
    <n v="0"/>
  </r>
  <r>
    <x v="5"/>
    <x v="33"/>
    <x v="3"/>
    <x v="4"/>
    <n v="0"/>
    <n v="200"/>
    <n v="0"/>
    <n v="0"/>
    <n v="0"/>
    <n v="0"/>
    <n v="0"/>
    <n v="0"/>
    <n v="0"/>
  </r>
  <r>
    <x v="5"/>
    <x v="33"/>
    <x v="3"/>
    <x v="5"/>
    <n v="0"/>
    <n v="200"/>
    <n v="0"/>
    <n v="0"/>
    <n v="0"/>
    <n v="0"/>
    <n v="0"/>
    <n v="0"/>
    <n v="0"/>
  </r>
  <r>
    <x v="5"/>
    <x v="33"/>
    <x v="3"/>
    <x v="6"/>
    <n v="0"/>
    <n v="200"/>
    <n v="0"/>
    <n v="0"/>
    <n v="0"/>
    <n v="0"/>
    <n v="0"/>
    <n v="0"/>
    <n v="0"/>
  </r>
  <r>
    <x v="5"/>
    <x v="33"/>
    <x v="3"/>
    <x v="7"/>
    <n v="0"/>
    <n v="200"/>
    <n v="0"/>
    <n v="0"/>
    <n v="0"/>
    <n v="0"/>
    <n v="0"/>
    <n v="0"/>
    <n v="0"/>
  </r>
  <r>
    <x v="5"/>
    <x v="33"/>
    <x v="3"/>
    <x v="8"/>
    <n v="0"/>
    <n v="200"/>
    <n v="0"/>
    <n v="0"/>
    <n v="0"/>
    <n v="0"/>
    <n v="0"/>
    <n v="0"/>
    <n v="0"/>
  </r>
  <r>
    <x v="5"/>
    <x v="33"/>
    <x v="3"/>
    <x v="9"/>
    <n v="0"/>
    <n v="200"/>
    <n v="0"/>
    <n v="0"/>
    <n v="0"/>
    <n v="0"/>
    <n v="0"/>
    <n v="0"/>
    <n v="0"/>
  </r>
  <r>
    <x v="5"/>
    <x v="33"/>
    <x v="3"/>
    <x v="10"/>
    <n v="51.95"/>
    <n v="200"/>
    <n v="0"/>
    <n v="0.25256000000000001"/>
    <n v="0.19244"/>
    <n v="8.2299999999999995E-3"/>
    <n v="2.767E-2"/>
    <n v="1.76617"/>
    <n v="0"/>
  </r>
  <r>
    <x v="5"/>
    <x v="33"/>
    <x v="4"/>
    <x v="0"/>
    <n v="185.95"/>
    <n v="200"/>
    <n v="0"/>
    <n v="0.90408999999999995"/>
    <n v="0.43925999999999998"/>
    <n v="3.9309999999999998E-2"/>
    <n v="0.37784000000000001"/>
    <n v="6.3223399999999996"/>
    <n v="0"/>
  </r>
  <r>
    <x v="5"/>
    <x v="33"/>
    <x v="4"/>
    <x v="1"/>
    <n v="4.99"/>
    <n v="200"/>
    <n v="0"/>
    <n v="2.4279999999999999E-2"/>
    <n v="7.3699999999999998E-3"/>
    <n v="2.7499999999999998E-3"/>
    <n v="2.8900000000000002E-3"/>
    <n v="0.16980999999999999"/>
    <n v="0"/>
  </r>
  <r>
    <x v="5"/>
    <x v="33"/>
    <x v="4"/>
    <x v="2"/>
    <n v="0"/>
    <n v="200"/>
    <n v="0"/>
    <n v="0"/>
    <n v="0"/>
    <n v="0"/>
    <n v="0"/>
    <n v="0"/>
    <n v="0"/>
  </r>
  <r>
    <x v="5"/>
    <x v="33"/>
    <x v="4"/>
    <x v="3"/>
    <n v="0"/>
    <n v="200"/>
    <n v="0"/>
    <n v="0"/>
    <n v="0"/>
    <n v="0"/>
    <n v="0"/>
    <n v="0"/>
    <n v="0"/>
  </r>
  <r>
    <x v="5"/>
    <x v="33"/>
    <x v="4"/>
    <x v="4"/>
    <n v="0"/>
    <n v="200"/>
    <n v="0"/>
    <n v="0"/>
    <n v="0"/>
    <n v="0"/>
    <n v="0"/>
    <n v="0"/>
    <n v="0"/>
  </r>
  <r>
    <x v="5"/>
    <x v="33"/>
    <x v="4"/>
    <x v="5"/>
    <n v="0"/>
    <n v="200"/>
    <n v="0"/>
    <n v="0"/>
    <n v="0"/>
    <n v="0"/>
    <n v="0"/>
    <n v="0"/>
    <n v="0"/>
  </r>
  <r>
    <x v="5"/>
    <x v="33"/>
    <x v="4"/>
    <x v="6"/>
    <n v="41.71"/>
    <n v="200"/>
    <n v="0"/>
    <n v="0.20277999999999999"/>
    <n v="1.7000000000000001E-4"/>
    <n v="3.5599999999999998E-3"/>
    <n v="5.4859999999999999E-2"/>
    <n v="1.4180200000000001"/>
    <n v="0"/>
  </r>
  <r>
    <x v="5"/>
    <x v="33"/>
    <x v="4"/>
    <x v="7"/>
    <n v="0"/>
    <n v="200"/>
    <n v="0"/>
    <n v="0"/>
    <n v="0"/>
    <n v="0"/>
    <n v="0"/>
    <n v="0"/>
    <n v="0"/>
  </r>
  <r>
    <x v="5"/>
    <x v="33"/>
    <x v="4"/>
    <x v="8"/>
    <n v="0"/>
    <n v="200"/>
    <n v="0"/>
    <n v="0"/>
    <n v="0"/>
    <n v="0"/>
    <n v="0"/>
    <n v="0"/>
    <n v="0"/>
  </r>
  <r>
    <x v="5"/>
    <x v="33"/>
    <x v="4"/>
    <x v="9"/>
    <n v="0"/>
    <n v="200"/>
    <n v="0"/>
    <n v="0"/>
    <n v="0"/>
    <n v="0"/>
    <n v="0"/>
    <n v="0"/>
    <n v="0"/>
  </r>
  <r>
    <x v="5"/>
    <x v="33"/>
    <x v="4"/>
    <x v="10"/>
    <n v="155.63999999999999"/>
    <n v="200"/>
    <n v="0"/>
    <n v="0.75673999999999997"/>
    <n v="0.26956999999999998"/>
    <n v="1.917E-2"/>
    <n v="0.15989"/>
    <n v="5.2918799999999999"/>
    <n v="0"/>
  </r>
  <r>
    <x v="5"/>
    <x v="33"/>
    <x v="5"/>
    <x v="0"/>
    <n v="0"/>
    <n v="200"/>
    <n v="0"/>
    <n v="0"/>
    <n v="0"/>
    <n v="0"/>
    <n v="0"/>
    <n v="0"/>
    <n v="0"/>
  </r>
  <r>
    <x v="5"/>
    <x v="33"/>
    <x v="5"/>
    <x v="1"/>
    <n v="0"/>
    <n v="200"/>
    <n v="0"/>
    <n v="0"/>
    <n v="0"/>
    <n v="0"/>
    <n v="0"/>
    <n v="0"/>
    <n v="0"/>
  </r>
  <r>
    <x v="5"/>
    <x v="33"/>
    <x v="5"/>
    <x v="2"/>
    <n v="0"/>
    <n v="200"/>
    <n v="0"/>
    <n v="0"/>
    <n v="0"/>
    <n v="0"/>
    <n v="0"/>
    <n v="0"/>
    <n v="0"/>
  </r>
  <r>
    <x v="5"/>
    <x v="33"/>
    <x v="5"/>
    <x v="3"/>
    <n v="0"/>
    <n v="200"/>
    <n v="0"/>
    <n v="0"/>
    <n v="0"/>
    <n v="0"/>
    <n v="0"/>
    <n v="0"/>
    <n v="0"/>
  </r>
  <r>
    <x v="5"/>
    <x v="33"/>
    <x v="5"/>
    <x v="4"/>
    <n v="0"/>
    <n v="200"/>
    <n v="0"/>
    <n v="0"/>
    <n v="0"/>
    <n v="0"/>
    <n v="0"/>
    <n v="0"/>
    <n v="0"/>
  </r>
  <r>
    <x v="5"/>
    <x v="33"/>
    <x v="5"/>
    <x v="5"/>
    <n v="0"/>
    <n v="200"/>
    <n v="0"/>
    <n v="0"/>
    <n v="0"/>
    <n v="0"/>
    <n v="0"/>
    <n v="0"/>
    <n v="0"/>
  </r>
  <r>
    <x v="5"/>
    <x v="33"/>
    <x v="5"/>
    <x v="6"/>
    <n v="0"/>
    <n v="200"/>
    <n v="0"/>
    <n v="0"/>
    <n v="0"/>
    <n v="0"/>
    <n v="0"/>
    <n v="0"/>
    <n v="0"/>
  </r>
  <r>
    <x v="5"/>
    <x v="33"/>
    <x v="5"/>
    <x v="7"/>
    <n v="0"/>
    <n v="200"/>
    <n v="0"/>
    <n v="0"/>
    <n v="0"/>
    <n v="0"/>
    <n v="0"/>
    <n v="0"/>
    <n v="0"/>
  </r>
  <r>
    <x v="5"/>
    <x v="33"/>
    <x v="5"/>
    <x v="8"/>
    <n v="0"/>
    <n v="200"/>
    <n v="0"/>
    <n v="0"/>
    <n v="0"/>
    <n v="0"/>
    <n v="0"/>
    <n v="0"/>
    <n v="0"/>
  </r>
  <r>
    <x v="5"/>
    <x v="33"/>
    <x v="5"/>
    <x v="9"/>
    <n v="0"/>
    <n v="200"/>
    <n v="0"/>
    <n v="0"/>
    <n v="0"/>
    <n v="0"/>
    <n v="0"/>
    <n v="0"/>
    <n v="0"/>
  </r>
  <r>
    <x v="5"/>
    <x v="33"/>
    <x v="5"/>
    <x v="10"/>
    <n v="0"/>
    <n v="200"/>
    <n v="0"/>
    <n v="0"/>
    <n v="0"/>
    <n v="0"/>
    <n v="0"/>
    <n v="0"/>
    <n v="0"/>
  </r>
  <r>
    <x v="5"/>
    <x v="33"/>
    <x v="6"/>
    <x v="0"/>
    <n v="0"/>
    <n v="200"/>
    <n v="0"/>
    <n v="0"/>
    <n v="0"/>
    <n v="0"/>
    <n v="0"/>
    <n v="0"/>
    <n v="0"/>
  </r>
  <r>
    <x v="5"/>
    <x v="33"/>
    <x v="6"/>
    <x v="1"/>
    <n v="0"/>
    <n v="200"/>
    <n v="0"/>
    <n v="0"/>
    <n v="0"/>
    <n v="0"/>
    <n v="0"/>
    <n v="0"/>
    <n v="0"/>
  </r>
  <r>
    <x v="5"/>
    <x v="33"/>
    <x v="6"/>
    <x v="2"/>
    <n v="0"/>
    <n v="200"/>
    <n v="0"/>
    <n v="0"/>
    <n v="0"/>
    <n v="0"/>
    <n v="0"/>
    <n v="0"/>
    <n v="0"/>
  </r>
  <r>
    <x v="5"/>
    <x v="33"/>
    <x v="6"/>
    <x v="3"/>
    <n v="0"/>
    <n v="200"/>
    <n v="0"/>
    <n v="0"/>
    <n v="0"/>
    <n v="0"/>
    <n v="0"/>
    <n v="0"/>
    <n v="0"/>
  </r>
  <r>
    <x v="5"/>
    <x v="33"/>
    <x v="6"/>
    <x v="4"/>
    <n v="0"/>
    <n v="200"/>
    <n v="0"/>
    <n v="0"/>
    <n v="0"/>
    <n v="0"/>
    <n v="0"/>
    <n v="0"/>
    <n v="0"/>
  </r>
  <r>
    <x v="5"/>
    <x v="33"/>
    <x v="6"/>
    <x v="5"/>
    <n v="0"/>
    <n v="200"/>
    <n v="0"/>
    <n v="0"/>
    <n v="0"/>
    <n v="0"/>
    <n v="0"/>
    <n v="0"/>
    <n v="0"/>
  </r>
  <r>
    <x v="5"/>
    <x v="33"/>
    <x v="6"/>
    <x v="6"/>
    <n v="0"/>
    <n v="200"/>
    <n v="0"/>
    <n v="0"/>
    <n v="0"/>
    <n v="0"/>
    <n v="0"/>
    <n v="0"/>
    <n v="0"/>
  </r>
  <r>
    <x v="5"/>
    <x v="33"/>
    <x v="6"/>
    <x v="7"/>
    <n v="0"/>
    <n v="200"/>
    <n v="0"/>
    <n v="0"/>
    <n v="0"/>
    <n v="0"/>
    <n v="0"/>
    <n v="0"/>
    <n v="0"/>
  </r>
  <r>
    <x v="5"/>
    <x v="33"/>
    <x v="6"/>
    <x v="8"/>
    <n v="0"/>
    <n v="200"/>
    <n v="0"/>
    <n v="0"/>
    <n v="0"/>
    <n v="0"/>
    <n v="0"/>
    <n v="0"/>
    <n v="0"/>
  </r>
  <r>
    <x v="5"/>
    <x v="33"/>
    <x v="6"/>
    <x v="9"/>
    <n v="0"/>
    <n v="200"/>
    <n v="0"/>
    <n v="0"/>
    <n v="0"/>
    <n v="0"/>
    <n v="0"/>
    <n v="0"/>
    <n v="0"/>
  </r>
  <r>
    <x v="5"/>
    <x v="33"/>
    <x v="6"/>
    <x v="10"/>
    <n v="26.36"/>
    <n v="200"/>
    <n v="0"/>
    <n v="0.12819"/>
    <n v="6.5350000000000005E-2"/>
    <n v="1.4E-3"/>
    <n v="8.2699999999999996E-3"/>
    <n v="0.89642999999999995"/>
    <n v="0"/>
  </r>
  <r>
    <x v="5"/>
    <x v="33"/>
    <x v="7"/>
    <x v="0"/>
    <n v="0"/>
    <n v="200"/>
    <n v="0"/>
    <n v="0"/>
    <n v="0"/>
    <n v="0"/>
    <n v="0"/>
    <n v="0"/>
    <n v="0"/>
  </r>
  <r>
    <x v="5"/>
    <x v="33"/>
    <x v="7"/>
    <x v="1"/>
    <n v="0"/>
    <n v="200"/>
    <n v="0"/>
    <n v="0"/>
    <n v="0"/>
    <n v="0"/>
    <n v="0"/>
    <n v="0"/>
    <n v="0"/>
  </r>
  <r>
    <x v="5"/>
    <x v="33"/>
    <x v="7"/>
    <x v="2"/>
    <n v="0"/>
    <n v="200"/>
    <n v="0"/>
    <n v="0"/>
    <n v="0"/>
    <n v="0"/>
    <n v="0"/>
    <n v="0"/>
    <n v="0"/>
  </r>
  <r>
    <x v="5"/>
    <x v="33"/>
    <x v="7"/>
    <x v="3"/>
    <n v="0"/>
    <n v="200"/>
    <n v="0"/>
    <n v="0"/>
    <n v="0"/>
    <n v="0"/>
    <n v="0"/>
    <n v="0"/>
    <n v="0"/>
  </r>
  <r>
    <x v="5"/>
    <x v="33"/>
    <x v="7"/>
    <x v="4"/>
    <n v="0"/>
    <n v="200"/>
    <n v="0"/>
    <n v="0"/>
    <n v="0"/>
    <n v="0"/>
    <n v="0"/>
    <n v="0"/>
    <n v="0"/>
  </r>
  <r>
    <x v="5"/>
    <x v="33"/>
    <x v="7"/>
    <x v="5"/>
    <n v="0"/>
    <n v="200"/>
    <n v="0"/>
    <n v="0"/>
    <n v="0"/>
    <n v="0"/>
    <n v="0"/>
    <n v="0"/>
    <n v="0"/>
  </r>
  <r>
    <x v="5"/>
    <x v="33"/>
    <x v="7"/>
    <x v="6"/>
    <n v="10.24"/>
    <n v="200"/>
    <n v="0"/>
    <n v="4.9770000000000002E-2"/>
    <n v="0"/>
    <n v="8.7200000000000003E-3"/>
    <n v="6.8669999999999995E-2"/>
    <n v="0.34804000000000002"/>
    <n v="0"/>
  </r>
  <r>
    <x v="5"/>
    <x v="33"/>
    <x v="7"/>
    <x v="7"/>
    <n v="0"/>
    <n v="200"/>
    <n v="0"/>
    <n v="0"/>
    <n v="0"/>
    <n v="0"/>
    <n v="0"/>
    <n v="0"/>
    <n v="0"/>
  </r>
  <r>
    <x v="5"/>
    <x v="33"/>
    <x v="7"/>
    <x v="8"/>
    <n v="0"/>
    <n v="200"/>
    <n v="0"/>
    <n v="0"/>
    <n v="0"/>
    <n v="0"/>
    <n v="0"/>
    <n v="0"/>
    <n v="0"/>
  </r>
  <r>
    <x v="5"/>
    <x v="33"/>
    <x v="7"/>
    <x v="9"/>
    <n v="0"/>
    <n v="200"/>
    <n v="0"/>
    <n v="0"/>
    <n v="0"/>
    <n v="0"/>
    <n v="0"/>
    <n v="0"/>
    <n v="0"/>
  </r>
  <r>
    <x v="5"/>
    <x v="33"/>
    <x v="7"/>
    <x v="10"/>
    <n v="6.04"/>
    <n v="200"/>
    <n v="0"/>
    <n v="2.9350000000000001E-2"/>
    <n v="2.1839999999999998E-2"/>
    <n v="9.0000000000000006E-5"/>
    <n v="1.1509999999999999E-2"/>
    <n v="0.20526"/>
    <n v="0"/>
  </r>
  <r>
    <x v="5"/>
    <x v="33"/>
    <x v="8"/>
    <x v="0"/>
    <n v="0"/>
    <n v="200"/>
    <n v="0"/>
    <n v="0"/>
    <n v="0"/>
    <n v="0"/>
    <n v="0"/>
    <n v="0"/>
    <n v="0"/>
  </r>
  <r>
    <x v="5"/>
    <x v="33"/>
    <x v="8"/>
    <x v="1"/>
    <n v="14.51"/>
    <n v="200"/>
    <n v="0"/>
    <n v="7.0540000000000005E-2"/>
    <n v="5.2510000000000001E-2"/>
    <n v="2.5799999999999998E-3"/>
    <n v="9.1599999999999997E-3"/>
    <n v="0.49329000000000001"/>
    <n v="0"/>
  </r>
  <r>
    <x v="5"/>
    <x v="33"/>
    <x v="8"/>
    <x v="2"/>
    <n v="0"/>
    <n v="200"/>
    <n v="0"/>
    <n v="0"/>
    <n v="0"/>
    <n v="0"/>
    <n v="0"/>
    <n v="0"/>
    <n v="0"/>
  </r>
  <r>
    <x v="5"/>
    <x v="33"/>
    <x v="8"/>
    <x v="3"/>
    <n v="0"/>
    <n v="200"/>
    <n v="0"/>
    <n v="0"/>
    <n v="0"/>
    <n v="0"/>
    <n v="0"/>
    <n v="0"/>
    <n v="0"/>
  </r>
  <r>
    <x v="5"/>
    <x v="33"/>
    <x v="8"/>
    <x v="4"/>
    <n v="0"/>
    <n v="200"/>
    <n v="0"/>
    <n v="0"/>
    <n v="0"/>
    <n v="0"/>
    <n v="0"/>
    <n v="0"/>
    <n v="0"/>
  </r>
  <r>
    <x v="5"/>
    <x v="33"/>
    <x v="8"/>
    <x v="5"/>
    <n v="0"/>
    <n v="200"/>
    <n v="0"/>
    <n v="0"/>
    <n v="0"/>
    <n v="0"/>
    <n v="0"/>
    <n v="0"/>
    <n v="0"/>
  </r>
  <r>
    <x v="5"/>
    <x v="33"/>
    <x v="8"/>
    <x v="6"/>
    <n v="35.18"/>
    <n v="200"/>
    <n v="0"/>
    <n v="0.17105000000000001"/>
    <n v="0"/>
    <n v="5.323E-2"/>
    <n v="0.13413"/>
    <n v="1.19615"/>
    <n v="0"/>
  </r>
  <r>
    <x v="5"/>
    <x v="33"/>
    <x v="8"/>
    <x v="7"/>
    <n v="0"/>
    <n v="200"/>
    <n v="0"/>
    <n v="0"/>
    <n v="0"/>
    <n v="0"/>
    <n v="0"/>
    <n v="0"/>
    <n v="0"/>
  </r>
  <r>
    <x v="5"/>
    <x v="33"/>
    <x v="8"/>
    <x v="8"/>
    <n v="0"/>
    <n v="200"/>
    <n v="0"/>
    <n v="0"/>
    <n v="0"/>
    <n v="0"/>
    <n v="0"/>
    <n v="0"/>
    <n v="0"/>
  </r>
  <r>
    <x v="5"/>
    <x v="33"/>
    <x v="8"/>
    <x v="9"/>
    <n v="0"/>
    <n v="200"/>
    <n v="0"/>
    <n v="0"/>
    <n v="0"/>
    <n v="0"/>
    <n v="0"/>
    <n v="0"/>
    <n v="0"/>
  </r>
  <r>
    <x v="5"/>
    <x v="33"/>
    <x v="8"/>
    <x v="10"/>
    <n v="927.1"/>
    <n v="200"/>
    <n v="0"/>
    <n v="4.5076599999999996"/>
    <n v="2.30464"/>
    <n v="0.11852"/>
    <n v="0.61121000000000003"/>
    <n v="31.522099999999998"/>
    <n v="0"/>
  </r>
  <r>
    <x v="5"/>
    <x v="34"/>
    <x v="0"/>
    <x v="0"/>
    <n v="0"/>
    <n v="200"/>
    <n v="0"/>
    <n v="0"/>
    <n v="0"/>
    <n v="0"/>
    <n v="0"/>
    <n v="0"/>
    <n v="0"/>
  </r>
  <r>
    <x v="5"/>
    <x v="34"/>
    <x v="0"/>
    <x v="1"/>
    <n v="24.86"/>
    <n v="200"/>
    <n v="0"/>
    <n v="0.12088"/>
    <n v="4.2959999999999998E-2"/>
    <n v="1.5219999999999999E-2"/>
    <n v="2.5139999999999999E-2"/>
    <n v="0.84531000000000001"/>
    <n v="0"/>
  </r>
  <r>
    <x v="5"/>
    <x v="34"/>
    <x v="0"/>
    <x v="2"/>
    <n v="0"/>
    <n v="200"/>
    <n v="0"/>
    <n v="0"/>
    <n v="0"/>
    <n v="0"/>
    <n v="0"/>
    <n v="0"/>
    <n v="0"/>
  </r>
  <r>
    <x v="5"/>
    <x v="34"/>
    <x v="0"/>
    <x v="3"/>
    <n v="0"/>
    <n v="200"/>
    <n v="0"/>
    <n v="0"/>
    <n v="0"/>
    <n v="0"/>
    <n v="0"/>
    <n v="0"/>
    <n v="0"/>
  </r>
  <r>
    <x v="5"/>
    <x v="34"/>
    <x v="0"/>
    <x v="4"/>
    <n v="0"/>
    <n v="200"/>
    <n v="0"/>
    <n v="0"/>
    <n v="0"/>
    <n v="0"/>
    <n v="0"/>
    <n v="0"/>
    <n v="0"/>
  </r>
  <r>
    <x v="5"/>
    <x v="34"/>
    <x v="0"/>
    <x v="5"/>
    <n v="0"/>
    <n v="200"/>
    <n v="0"/>
    <n v="0"/>
    <n v="0"/>
    <n v="0"/>
    <n v="0"/>
    <n v="0"/>
    <n v="0"/>
  </r>
  <r>
    <x v="5"/>
    <x v="34"/>
    <x v="0"/>
    <x v="6"/>
    <n v="0"/>
    <n v="200"/>
    <n v="0"/>
    <n v="0"/>
    <n v="0"/>
    <n v="0"/>
    <n v="0"/>
    <n v="0"/>
    <n v="0"/>
  </r>
  <r>
    <x v="5"/>
    <x v="34"/>
    <x v="0"/>
    <x v="7"/>
    <n v="0"/>
    <n v="200"/>
    <n v="0"/>
    <n v="0"/>
    <n v="0"/>
    <n v="0"/>
    <n v="0"/>
    <n v="0"/>
    <n v="0"/>
  </r>
  <r>
    <x v="5"/>
    <x v="34"/>
    <x v="0"/>
    <x v="8"/>
    <n v="0"/>
    <n v="200"/>
    <n v="0"/>
    <n v="0"/>
    <n v="0"/>
    <n v="0"/>
    <n v="0"/>
    <n v="0"/>
    <n v="0"/>
  </r>
  <r>
    <x v="5"/>
    <x v="34"/>
    <x v="0"/>
    <x v="9"/>
    <n v="0"/>
    <n v="200"/>
    <n v="0"/>
    <n v="0"/>
    <n v="0"/>
    <n v="0"/>
    <n v="0"/>
    <n v="0"/>
    <n v="0"/>
  </r>
  <r>
    <x v="5"/>
    <x v="34"/>
    <x v="0"/>
    <x v="10"/>
    <n v="128.04"/>
    <n v="200"/>
    <n v="0"/>
    <n v="0.62256"/>
    <n v="0.36060999999999999"/>
    <n v="8.5599999999999999E-3"/>
    <n v="0.18226000000000001"/>
    <n v="4.3535599999999999"/>
    <n v="0"/>
  </r>
  <r>
    <x v="5"/>
    <x v="34"/>
    <x v="1"/>
    <x v="0"/>
    <n v="0"/>
    <n v="200"/>
    <n v="0"/>
    <n v="0"/>
    <n v="0"/>
    <n v="0"/>
    <n v="0"/>
    <n v="0"/>
    <n v="0"/>
  </r>
  <r>
    <x v="5"/>
    <x v="34"/>
    <x v="1"/>
    <x v="1"/>
    <n v="0"/>
    <n v="200"/>
    <n v="0"/>
    <n v="0"/>
    <n v="0"/>
    <n v="0"/>
    <n v="0"/>
    <n v="0"/>
    <n v="0"/>
  </r>
  <r>
    <x v="5"/>
    <x v="34"/>
    <x v="1"/>
    <x v="2"/>
    <n v="0"/>
    <n v="200"/>
    <n v="0"/>
    <n v="0"/>
    <n v="0"/>
    <n v="0"/>
    <n v="0"/>
    <n v="0"/>
    <n v="0"/>
  </r>
  <r>
    <x v="5"/>
    <x v="34"/>
    <x v="1"/>
    <x v="3"/>
    <n v="0"/>
    <n v="200"/>
    <n v="0"/>
    <n v="0"/>
    <n v="0"/>
    <n v="0"/>
    <n v="0"/>
    <n v="0"/>
    <n v="0"/>
  </r>
  <r>
    <x v="5"/>
    <x v="34"/>
    <x v="1"/>
    <x v="4"/>
    <n v="0"/>
    <n v="200"/>
    <n v="0"/>
    <n v="0"/>
    <n v="0"/>
    <n v="0"/>
    <n v="0"/>
    <n v="0"/>
    <n v="0"/>
  </r>
  <r>
    <x v="5"/>
    <x v="34"/>
    <x v="1"/>
    <x v="5"/>
    <n v="0"/>
    <n v="200"/>
    <n v="0"/>
    <n v="0"/>
    <n v="0"/>
    <n v="0"/>
    <n v="0"/>
    <n v="0"/>
    <n v="0"/>
  </r>
  <r>
    <x v="5"/>
    <x v="34"/>
    <x v="1"/>
    <x v="6"/>
    <n v="0"/>
    <n v="200"/>
    <n v="0"/>
    <n v="0"/>
    <n v="0"/>
    <n v="0"/>
    <n v="0"/>
    <n v="0"/>
    <n v="0"/>
  </r>
  <r>
    <x v="5"/>
    <x v="34"/>
    <x v="1"/>
    <x v="7"/>
    <n v="0"/>
    <n v="200"/>
    <n v="0"/>
    <n v="0"/>
    <n v="0"/>
    <n v="0"/>
    <n v="0"/>
    <n v="0"/>
    <n v="0"/>
  </r>
  <r>
    <x v="5"/>
    <x v="34"/>
    <x v="1"/>
    <x v="8"/>
    <n v="0"/>
    <n v="200"/>
    <n v="0"/>
    <n v="0"/>
    <n v="0"/>
    <n v="0"/>
    <n v="0"/>
    <n v="0"/>
    <n v="0"/>
  </r>
  <r>
    <x v="5"/>
    <x v="34"/>
    <x v="1"/>
    <x v="9"/>
    <n v="0"/>
    <n v="200"/>
    <n v="0"/>
    <n v="0"/>
    <n v="0"/>
    <n v="0"/>
    <n v="0"/>
    <n v="0"/>
    <n v="0"/>
  </r>
  <r>
    <x v="5"/>
    <x v="34"/>
    <x v="1"/>
    <x v="10"/>
    <n v="692.79"/>
    <n v="200"/>
    <n v="0"/>
    <n v="3.3684099999999999"/>
    <n v="1.3568199999999999"/>
    <n v="0.17935000000000001"/>
    <n v="1.4500599999999999"/>
    <n v="23.555330000000001"/>
    <n v="0"/>
  </r>
  <r>
    <x v="5"/>
    <x v="34"/>
    <x v="2"/>
    <x v="0"/>
    <n v="0"/>
    <n v="200"/>
    <n v="0"/>
    <n v="0"/>
    <n v="0"/>
    <n v="0"/>
    <n v="0"/>
    <n v="0"/>
    <n v="0"/>
  </r>
  <r>
    <x v="5"/>
    <x v="34"/>
    <x v="2"/>
    <x v="1"/>
    <n v="0"/>
    <n v="200"/>
    <n v="0"/>
    <n v="0"/>
    <n v="0"/>
    <n v="0"/>
    <n v="0"/>
    <n v="0"/>
    <n v="0"/>
  </r>
  <r>
    <x v="5"/>
    <x v="34"/>
    <x v="2"/>
    <x v="2"/>
    <n v="0"/>
    <n v="200"/>
    <n v="0"/>
    <n v="0"/>
    <n v="0"/>
    <n v="0"/>
    <n v="0"/>
    <n v="0"/>
    <n v="0"/>
  </r>
  <r>
    <x v="5"/>
    <x v="34"/>
    <x v="2"/>
    <x v="3"/>
    <n v="0"/>
    <n v="200"/>
    <n v="0"/>
    <n v="0"/>
    <n v="0"/>
    <n v="0"/>
    <n v="0"/>
    <n v="0"/>
    <n v="0"/>
  </r>
  <r>
    <x v="5"/>
    <x v="34"/>
    <x v="2"/>
    <x v="4"/>
    <n v="0"/>
    <n v="200"/>
    <n v="0"/>
    <n v="0"/>
    <n v="0"/>
    <n v="0"/>
    <n v="0"/>
    <n v="0"/>
    <n v="0"/>
  </r>
  <r>
    <x v="5"/>
    <x v="34"/>
    <x v="2"/>
    <x v="5"/>
    <n v="0"/>
    <n v="200"/>
    <n v="0"/>
    <n v="0"/>
    <n v="0"/>
    <n v="0"/>
    <n v="0"/>
    <n v="0"/>
    <n v="0"/>
  </r>
  <r>
    <x v="5"/>
    <x v="34"/>
    <x v="2"/>
    <x v="6"/>
    <n v="0"/>
    <n v="200"/>
    <n v="0"/>
    <n v="0"/>
    <n v="0"/>
    <n v="0"/>
    <n v="0"/>
    <n v="0"/>
    <n v="0"/>
  </r>
  <r>
    <x v="5"/>
    <x v="34"/>
    <x v="2"/>
    <x v="7"/>
    <n v="0"/>
    <n v="200"/>
    <n v="0"/>
    <n v="0"/>
    <n v="0"/>
    <n v="0"/>
    <n v="0"/>
    <n v="0"/>
    <n v="0"/>
  </r>
  <r>
    <x v="5"/>
    <x v="34"/>
    <x v="2"/>
    <x v="8"/>
    <n v="0"/>
    <n v="200"/>
    <n v="0"/>
    <n v="0"/>
    <n v="0"/>
    <n v="0"/>
    <n v="0"/>
    <n v="0"/>
    <n v="0"/>
  </r>
  <r>
    <x v="5"/>
    <x v="34"/>
    <x v="2"/>
    <x v="9"/>
    <n v="0"/>
    <n v="200"/>
    <n v="0"/>
    <n v="0"/>
    <n v="0"/>
    <n v="0"/>
    <n v="0"/>
    <n v="0"/>
    <n v="0"/>
  </r>
  <r>
    <x v="5"/>
    <x v="34"/>
    <x v="2"/>
    <x v="10"/>
    <n v="333.92"/>
    <n v="200"/>
    <n v="0"/>
    <n v="1.62354"/>
    <n v="0.78347"/>
    <n v="7.5889999999999999E-2"/>
    <n v="0.64266999999999996"/>
    <n v="11.353429999999999"/>
    <n v="0"/>
  </r>
  <r>
    <x v="5"/>
    <x v="34"/>
    <x v="3"/>
    <x v="0"/>
    <n v="0"/>
    <n v="200"/>
    <n v="0"/>
    <n v="0"/>
    <n v="0"/>
    <n v="0"/>
    <n v="0"/>
    <n v="0"/>
    <n v="0"/>
  </r>
  <r>
    <x v="5"/>
    <x v="34"/>
    <x v="3"/>
    <x v="1"/>
    <n v="8.94"/>
    <n v="200"/>
    <n v="0"/>
    <n v="4.3490000000000001E-2"/>
    <n v="1.3899999999999999E-2"/>
    <n v="3.0100000000000001E-3"/>
    <n v="2.741E-2"/>
    <n v="0.30412"/>
    <n v="0"/>
  </r>
  <r>
    <x v="5"/>
    <x v="34"/>
    <x v="3"/>
    <x v="2"/>
    <n v="0"/>
    <n v="200"/>
    <n v="0"/>
    <n v="0"/>
    <n v="0"/>
    <n v="0"/>
    <n v="0"/>
    <n v="0"/>
    <n v="0"/>
  </r>
  <r>
    <x v="5"/>
    <x v="34"/>
    <x v="3"/>
    <x v="3"/>
    <n v="0"/>
    <n v="200"/>
    <n v="0"/>
    <n v="0"/>
    <n v="0"/>
    <n v="0"/>
    <n v="0"/>
    <n v="0"/>
    <n v="0"/>
  </r>
  <r>
    <x v="5"/>
    <x v="34"/>
    <x v="3"/>
    <x v="4"/>
    <n v="0"/>
    <n v="200"/>
    <n v="0"/>
    <n v="0"/>
    <n v="0"/>
    <n v="0"/>
    <n v="0"/>
    <n v="0"/>
    <n v="0"/>
  </r>
  <r>
    <x v="5"/>
    <x v="34"/>
    <x v="3"/>
    <x v="5"/>
    <n v="0"/>
    <n v="200"/>
    <n v="0"/>
    <n v="0"/>
    <n v="0"/>
    <n v="0"/>
    <n v="0"/>
    <n v="0"/>
    <n v="0"/>
  </r>
  <r>
    <x v="5"/>
    <x v="34"/>
    <x v="3"/>
    <x v="6"/>
    <n v="0"/>
    <n v="200"/>
    <n v="0"/>
    <n v="0"/>
    <n v="0"/>
    <n v="0"/>
    <n v="0"/>
    <n v="0"/>
    <n v="0"/>
  </r>
  <r>
    <x v="5"/>
    <x v="34"/>
    <x v="3"/>
    <x v="7"/>
    <n v="0"/>
    <n v="200"/>
    <n v="0"/>
    <n v="0"/>
    <n v="0"/>
    <n v="0"/>
    <n v="0"/>
    <n v="0"/>
    <n v="0"/>
  </r>
  <r>
    <x v="5"/>
    <x v="34"/>
    <x v="3"/>
    <x v="8"/>
    <n v="0"/>
    <n v="200"/>
    <n v="0"/>
    <n v="0"/>
    <n v="0"/>
    <n v="0"/>
    <n v="0"/>
    <n v="0"/>
    <n v="0"/>
  </r>
  <r>
    <x v="5"/>
    <x v="34"/>
    <x v="3"/>
    <x v="9"/>
    <n v="0"/>
    <n v="200"/>
    <n v="0"/>
    <n v="0"/>
    <n v="0"/>
    <n v="0"/>
    <n v="0"/>
    <n v="0"/>
    <n v="0"/>
  </r>
  <r>
    <x v="5"/>
    <x v="34"/>
    <x v="3"/>
    <x v="10"/>
    <n v="51.95"/>
    <n v="200"/>
    <n v="0"/>
    <n v="0.25256000000000001"/>
    <n v="0.19244"/>
    <n v="8.2299999999999995E-3"/>
    <n v="2.767E-2"/>
    <n v="1.76617"/>
    <n v="0"/>
  </r>
  <r>
    <x v="5"/>
    <x v="34"/>
    <x v="4"/>
    <x v="0"/>
    <n v="185.95"/>
    <n v="200"/>
    <n v="0"/>
    <n v="0.90408999999999995"/>
    <n v="0.43925999999999998"/>
    <n v="3.9309999999999998E-2"/>
    <n v="0.37784000000000001"/>
    <n v="6.3223399999999996"/>
    <n v="0"/>
  </r>
  <r>
    <x v="5"/>
    <x v="34"/>
    <x v="4"/>
    <x v="1"/>
    <n v="4.99"/>
    <n v="200"/>
    <n v="0"/>
    <n v="2.4279999999999999E-2"/>
    <n v="7.3699999999999998E-3"/>
    <n v="2.7499999999999998E-3"/>
    <n v="2.8900000000000002E-3"/>
    <n v="0.16980999999999999"/>
    <n v="0"/>
  </r>
  <r>
    <x v="5"/>
    <x v="34"/>
    <x v="4"/>
    <x v="2"/>
    <n v="0"/>
    <n v="200"/>
    <n v="0"/>
    <n v="0"/>
    <n v="0"/>
    <n v="0"/>
    <n v="0"/>
    <n v="0"/>
    <n v="0"/>
  </r>
  <r>
    <x v="5"/>
    <x v="34"/>
    <x v="4"/>
    <x v="3"/>
    <n v="0"/>
    <n v="200"/>
    <n v="0"/>
    <n v="0"/>
    <n v="0"/>
    <n v="0"/>
    <n v="0"/>
    <n v="0"/>
    <n v="0"/>
  </r>
  <r>
    <x v="5"/>
    <x v="34"/>
    <x v="4"/>
    <x v="4"/>
    <n v="0"/>
    <n v="200"/>
    <n v="0"/>
    <n v="0"/>
    <n v="0"/>
    <n v="0"/>
    <n v="0"/>
    <n v="0"/>
    <n v="0"/>
  </r>
  <r>
    <x v="5"/>
    <x v="34"/>
    <x v="4"/>
    <x v="5"/>
    <n v="0"/>
    <n v="200"/>
    <n v="0"/>
    <n v="0"/>
    <n v="0"/>
    <n v="0"/>
    <n v="0"/>
    <n v="0"/>
    <n v="0"/>
  </r>
  <r>
    <x v="5"/>
    <x v="34"/>
    <x v="4"/>
    <x v="6"/>
    <n v="41.71"/>
    <n v="200"/>
    <n v="0"/>
    <n v="0.20277999999999999"/>
    <n v="1.7000000000000001E-4"/>
    <n v="3.5599999999999998E-3"/>
    <n v="5.4859999999999999E-2"/>
    <n v="1.4180200000000001"/>
    <n v="0"/>
  </r>
  <r>
    <x v="5"/>
    <x v="34"/>
    <x v="4"/>
    <x v="7"/>
    <n v="0"/>
    <n v="200"/>
    <n v="0"/>
    <n v="0"/>
    <n v="0"/>
    <n v="0"/>
    <n v="0"/>
    <n v="0"/>
    <n v="0"/>
  </r>
  <r>
    <x v="5"/>
    <x v="34"/>
    <x v="4"/>
    <x v="8"/>
    <n v="0"/>
    <n v="200"/>
    <n v="0"/>
    <n v="0"/>
    <n v="0"/>
    <n v="0"/>
    <n v="0"/>
    <n v="0"/>
    <n v="0"/>
  </r>
  <r>
    <x v="5"/>
    <x v="34"/>
    <x v="4"/>
    <x v="9"/>
    <n v="0"/>
    <n v="200"/>
    <n v="0"/>
    <n v="0"/>
    <n v="0"/>
    <n v="0"/>
    <n v="0"/>
    <n v="0"/>
    <n v="0"/>
  </r>
  <r>
    <x v="5"/>
    <x v="34"/>
    <x v="4"/>
    <x v="10"/>
    <n v="155.63999999999999"/>
    <n v="200"/>
    <n v="0"/>
    <n v="0.75673999999999997"/>
    <n v="0.26956999999999998"/>
    <n v="1.917E-2"/>
    <n v="0.15989"/>
    <n v="5.2918799999999999"/>
    <n v="0"/>
  </r>
  <r>
    <x v="5"/>
    <x v="34"/>
    <x v="5"/>
    <x v="0"/>
    <n v="0"/>
    <n v="200"/>
    <n v="0"/>
    <n v="0"/>
    <n v="0"/>
    <n v="0"/>
    <n v="0"/>
    <n v="0"/>
    <n v="0"/>
  </r>
  <r>
    <x v="5"/>
    <x v="34"/>
    <x v="5"/>
    <x v="1"/>
    <n v="0"/>
    <n v="200"/>
    <n v="0"/>
    <n v="0"/>
    <n v="0"/>
    <n v="0"/>
    <n v="0"/>
    <n v="0"/>
    <n v="0"/>
  </r>
  <r>
    <x v="5"/>
    <x v="34"/>
    <x v="5"/>
    <x v="2"/>
    <n v="0"/>
    <n v="200"/>
    <n v="0"/>
    <n v="0"/>
    <n v="0"/>
    <n v="0"/>
    <n v="0"/>
    <n v="0"/>
    <n v="0"/>
  </r>
  <r>
    <x v="5"/>
    <x v="34"/>
    <x v="5"/>
    <x v="3"/>
    <n v="0"/>
    <n v="200"/>
    <n v="0"/>
    <n v="0"/>
    <n v="0"/>
    <n v="0"/>
    <n v="0"/>
    <n v="0"/>
    <n v="0"/>
  </r>
  <r>
    <x v="5"/>
    <x v="34"/>
    <x v="5"/>
    <x v="4"/>
    <n v="0"/>
    <n v="200"/>
    <n v="0"/>
    <n v="0"/>
    <n v="0"/>
    <n v="0"/>
    <n v="0"/>
    <n v="0"/>
    <n v="0"/>
  </r>
  <r>
    <x v="5"/>
    <x v="34"/>
    <x v="5"/>
    <x v="5"/>
    <n v="0"/>
    <n v="200"/>
    <n v="0"/>
    <n v="0"/>
    <n v="0"/>
    <n v="0"/>
    <n v="0"/>
    <n v="0"/>
    <n v="0"/>
  </r>
  <r>
    <x v="5"/>
    <x v="34"/>
    <x v="5"/>
    <x v="6"/>
    <n v="0"/>
    <n v="200"/>
    <n v="0"/>
    <n v="0"/>
    <n v="0"/>
    <n v="0"/>
    <n v="0"/>
    <n v="0"/>
    <n v="0"/>
  </r>
  <r>
    <x v="5"/>
    <x v="34"/>
    <x v="5"/>
    <x v="7"/>
    <n v="0"/>
    <n v="200"/>
    <n v="0"/>
    <n v="0"/>
    <n v="0"/>
    <n v="0"/>
    <n v="0"/>
    <n v="0"/>
    <n v="0"/>
  </r>
  <r>
    <x v="5"/>
    <x v="34"/>
    <x v="5"/>
    <x v="8"/>
    <n v="0"/>
    <n v="200"/>
    <n v="0"/>
    <n v="0"/>
    <n v="0"/>
    <n v="0"/>
    <n v="0"/>
    <n v="0"/>
    <n v="0"/>
  </r>
  <r>
    <x v="5"/>
    <x v="34"/>
    <x v="5"/>
    <x v="9"/>
    <n v="0"/>
    <n v="200"/>
    <n v="0"/>
    <n v="0"/>
    <n v="0"/>
    <n v="0"/>
    <n v="0"/>
    <n v="0"/>
    <n v="0"/>
  </r>
  <r>
    <x v="5"/>
    <x v="34"/>
    <x v="5"/>
    <x v="10"/>
    <n v="0"/>
    <n v="200"/>
    <n v="0"/>
    <n v="0"/>
    <n v="0"/>
    <n v="0"/>
    <n v="0"/>
    <n v="0"/>
    <n v="0"/>
  </r>
  <r>
    <x v="5"/>
    <x v="34"/>
    <x v="6"/>
    <x v="0"/>
    <n v="0"/>
    <n v="200"/>
    <n v="0"/>
    <n v="0"/>
    <n v="0"/>
    <n v="0"/>
    <n v="0"/>
    <n v="0"/>
    <n v="0"/>
  </r>
  <r>
    <x v="5"/>
    <x v="34"/>
    <x v="6"/>
    <x v="1"/>
    <n v="0"/>
    <n v="200"/>
    <n v="0"/>
    <n v="0"/>
    <n v="0"/>
    <n v="0"/>
    <n v="0"/>
    <n v="0"/>
    <n v="0"/>
  </r>
  <r>
    <x v="5"/>
    <x v="34"/>
    <x v="6"/>
    <x v="2"/>
    <n v="0"/>
    <n v="200"/>
    <n v="0"/>
    <n v="0"/>
    <n v="0"/>
    <n v="0"/>
    <n v="0"/>
    <n v="0"/>
    <n v="0"/>
  </r>
  <r>
    <x v="5"/>
    <x v="34"/>
    <x v="6"/>
    <x v="3"/>
    <n v="0"/>
    <n v="200"/>
    <n v="0"/>
    <n v="0"/>
    <n v="0"/>
    <n v="0"/>
    <n v="0"/>
    <n v="0"/>
    <n v="0"/>
  </r>
  <r>
    <x v="5"/>
    <x v="34"/>
    <x v="6"/>
    <x v="4"/>
    <n v="0"/>
    <n v="200"/>
    <n v="0"/>
    <n v="0"/>
    <n v="0"/>
    <n v="0"/>
    <n v="0"/>
    <n v="0"/>
    <n v="0"/>
  </r>
  <r>
    <x v="5"/>
    <x v="34"/>
    <x v="6"/>
    <x v="5"/>
    <n v="0"/>
    <n v="200"/>
    <n v="0"/>
    <n v="0"/>
    <n v="0"/>
    <n v="0"/>
    <n v="0"/>
    <n v="0"/>
    <n v="0"/>
  </r>
  <r>
    <x v="5"/>
    <x v="34"/>
    <x v="6"/>
    <x v="6"/>
    <n v="0"/>
    <n v="200"/>
    <n v="0"/>
    <n v="0"/>
    <n v="0"/>
    <n v="0"/>
    <n v="0"/>
    <n v="0"/>
    <n v="0"/>
  </r>
  <r>
    <x v="5"/>
    <x v="34"/>
    <x v="6"/>
    <x v="7"/>
    <n v="0"/>
    <n v="200"/>
    <n v="0"/>
    <n v="0"/>
    <n v="0"/>
    <n v="0"/>
    <n v="0"/>
    <n v="0"/>
    <n v="0"/>
  </r>
  <r>
    <x v="5"/>
    <x v="34"/>
    <x v="6"/>
    <x v="8"/>
    <n v="0"/>
    <n v="200"/>
    <n v="0"/>
    <n v="0"/>
    <n v="0"/>
    <n v="0"/>
    <n v="0"/>
    <n v="0"/>
    <n v="0"/>
  </r>
  <r>
    <x v="5"/>
    <x v="34"/>
    <x v="6"/>
    <x v="9"/>
    <n v="0"/>
    <n v="200"/>
    <n v="0"/>
    <n v="0"/>
    <n v="0"/>
    <n v="0"/>
    <n v="0"/>
    <n v="0"/>
    <n v="0"/>
  </r>
  <r>
    <x v="5"/>
    <x v="34"/>
    <x v="6"/>
    <x v="10"/>
    <n v="26.36"/>
    <n v="200"/>
    <n v="0"/>
    <n v="0.12819"/>
    <n v="6.5350000000000005E-2"/>
    <n v="1.4E-3"/>
    <n v="8.2699999999999996E-3"/>
    <n v="0.89642999999999995"/>
    <n v="0"/>
  </r>
  <r>
    <x v="5"/>
    <x v="34"/>
    <x v="7"/>
    <x v="0"/>
    <n v="0"/>
    <n v="200"/>
    <n v="0"/>
    <n v="0"/>
    <n v="0"/>
    <n v="0"/>
    <n v="0"/>
    <n v="0"/>
    <n v="0"/>
  </r>
  <r>
    <x v="5"/>
    <x v="34"/>
    <x v="7"/>
    <x v="1"/>
    <n v="0"/>
    <n v="200"/>
    <n v="0"/>
    <n v="0"/>
    <n v="0"/>
    <n v="0"/>
    <n v="0"/>
    <n v="0"/>
    <n v="0"/>
  </r>
  <r>
    <x v="5"/>
    <x v="34"/>
    <x v="7"/>
    <x v="2"/>
    <n v="0"/>
    <n v="200"/>
    <n v="0"/>
    <n v="0"/>
    <n v="0"/>
    <n v="0"/>
    <n v="0"/>
    <n v="0"/>
    <n v="0"/>
  </r>
  <r>
    <x v="5"/>
    <x v="34"/>
    <x v="7"/>
    <x v="3"/>
    <n v="0"/>
    <n v="200"/>
    <n v="0"/>
    <n v="0"/>
    <n v="0"/>
    <n v="0"/>
    <n v="0"/>
    <n v="0"/>
    <n v="0"/>
  </r>
  <r>
    <x v="5"/>
    <x v="34"/>
    <x v="7"/>
    <x v="4"/>
    <n v="0"/>
    <n v="200"/>
    <n v="0"/>
    <n v="0"/>
    <n v="0"/>
    <n v="0"/>
    <n v="0"/>
    <n v="0"/>
    <n v="0"/>
  </r>
  <r>
    <x v="5"/>
    <x v="34"/>
    <x v="7"/>
    <x v="5"/>
    <n v="0"/>
    <n v="200"/>
    <n v="0"/>
    <n v="0"/>
    <n v="0"/>
    <n v="0"/>
    <n v="0"/>
    <n v="0"/>
    <n v="0"/>
  </r>
  <r>
    <x v="5"/>
    <x v="34"/>
    <x v="7"/>
    <x v="6"/>
    <n v="10.24"/>
    <n v="200"/>
    <n v="0"/>
    <n v="4.9770000000000002E-2"/>
    <n v="0"/>
    <n v="8.7200000000000003E-3"/>
    <n v="6.8669999999999995E-2"/>
    <n v="0.34804000000000002"/>
    <n v="0"/>
  </r>
  <r>
    <x v="5"/>
    <x v="34"/>
    <x v="7"/>
    <x v="7"/>
    <n v="0"/>
    <n v="200"/>
    <n v="0"/>
    <n v="0"/>
    <n v="0"/>
    <n v="0"/>
    <n v="0"/>
    <n v="0"/>
    <n v="0"/>
  </r>
  <r>
    <x v="5"/>
    <x v="34"/>
    <x v="7"/>
    <x v="8"/>
    <n v="0"/>
    <n v="200"/>
    <n v="0"/>
    <n v="0"/>
    <n v="0"/>
    <n v="0"/>
    <n v="0"/>
    <n v="0"/>
    <n v="0"/>
  </r>
  <r>
    <x v="5"/>
    <x v="34"/>
    <x v="7"/>
    <x v="9"/>
    <n v="0"/>
    <n v="200"/>
    <n v="0"/>
    <n v="0"/>
    <n v="0"/>
    <n v="0"/>
    <n v="0"/>
    <n v="0"/>
    <n v="0"/>
  </r>
  <r>
    <x v="5"/>
    <x v="34"/>
    <x v="7"/>
    <x v="10"/>
    <n v="6.04"/>
    <n v="200"/>
    <n v="0"/>
    <n v="2.9350000000000001E-2"/>
    <n v="2.1839999999999998E-2"/>
    <n v="9.0000000000000006E-5"/>
    <n v="1.1509999999999999E-2"/>
    <n v="0.20526"/>
    <n v="0"/>
  </r>
  <r>
    <x v="5"/>
    <x v="34"/>
    <x v="8"/>
    <x v="0"/>
    <n v="0"/>
    <n v="200"/>
    <n v="0"/>
    <n v="0"/>
    <n v="0"/>
    <n v="0"/>
    <n v="0"/>
    <n v="0"/>
    <n v="0"/>
  </r>
  <r>
    <x v="5"/>
    <x v="34"/>
    <x v="8"/>
    <x v="1"/>
    <n v="14.51"/>
    <n v="200"/>
    <n v="0"/>
    <n v="7.0540000000000005E-2"/>
    <n v="5.2510000000000001E-2"/>
    <n v="2.5799999999999998E-3"/>
    <n v="9.1599999999999997E-3"/>
    <n v="0.49329000000000001"/>
    <n v="0"/>
  </r>
  <r>
    <x v="5"/>
    <x v="34"/>
    <x v="8"/>
    <x v="2"/>
    <n v="0"/>
    <n v="200"/>
    <n v="0"/>
    <n v="0"/>
    <n v="0"/>
    <n v="0"/>
    <n v="0"/>
    <n v="0"/>
    <n v="0"/>
  </r>
  <r>
    <x v="5"/>
    <x v="34"/>
    <x v="8"/>
    <x v="3"/>
    <n v="0"/>
    <n v="200"/>
    <n v="0"/>
    <n v="0"/>
    <n v="0"/>
    <n v="0"/>
    <n v="0"/>
    <n v="0"/>
    <n v="0"/>
  </r>
  <r>
    <x v="5"/>
    <x v="34"/>
    <x v="8"/>
    <x v="4"/>
    <n v="0"/>
    <n v="200"/>
    <n v="0"/>
    <n v="0"/>
    <n v="0"/>
    <n v="0"/>
    <n v="0"/>
    <n v="0"/>
    <n v="0"/>
  </r>
  <r>
    <x v="5"/>
    <x v="34"/>
    <x v="8"/>
    <x v="5"/>
    <n v="0"/>
    <n v="200"/>
    <n v="0"/>
    <n v="0"/>
    <n v="0"/>
    <n v="0"/>
    <n v="0"/>
    <n v="0"/>
    <n v="0"/>
  </r>
  <r>
    <x v="5"/>
    <x v="34"/>
    <x v="8"/>
    <x v="6"/>
    <n v="35.18"/>
    <n v="200"/>
    <n v="0"/>
    <n v="0.17105000000000001"/>
    <n v="0"/>
    <n v="5.323E-2"/>
    <n v="0.13413"/>
    <n v="1.19615"/>
    <n v="0"/>
  </r>
  <r>
    <x v="5"/>
    <x v="34"/>
    <x v="8"/>
    <x v="7"/>
    <n v="0"/>
    <n v="200"/>
    <n v="0"/>
    <n v="0"/>
    <n v="0"/>
    <n v="0"/>
    <n v="0"/>
    <n v="0"/>
    <n v="0"/>
  </r>
  <r>
    <x v="5"/>
    <x v="34"/>
    <x v="8"/>
    <x v="8"/>
    <n v="0"/>
    <n v="200"/>
    <n v="0"/>
    <n v="0"/>
    <n v="0"/>
    <n v="0"/>
    <n v="0"/>
    <n v="0"/>
    <n v="0"/>
  </r>
  <r>
    <x v="5"/>
    <x v="34"/>
    <x v="8"/>
    <x v="9"/>
    <n v="0"/>
    <n v="200"/>
    <n v="0"/>
    <n v="0"/>
    <n v="0"/>
    <n v="0"/>
    <n v="0"/>
    <n v="0"/>
    <n v="0"/>
  </r>
  <r>
    <x v="5"/>
    <x v="34"/>
    <x v="8"/>
    <x v="10"/>
    <n v="927.1"/>
    <n v="200"/>
    <n v="0"/>
    <n v="4.5076599999999996"/>
    <n v="2.30464"/>
    <n v="0.11852"/>
    <n v="0.61121000000000003"/>
    <n v="31.522099999999998"/>
    <n v="0"/>
  </r>
  <r>
    <x v="5"/>
    <x v="35"/>
    <x v="0"/>
    <x v="0"/>
    <n v="0"/>
    <n v="200"/>
    <n v="0"/>
    <n v="0"/>
    <n v="0"/>
    <n v="0"/>
    <n v="0"/>
    <n v="0"/>
    <n v="0"/>
  </r>
  <r>
    <x v="5"/>
    <x v="35"/>
    <x v="0"/>
    <x v="1"/>
    <n v="24.86"/>
    <n v="200"/>
    <n v="0"/>
    <n v="0.12088"/>
    <n v="4.2959999999999998E-2"/>
    <n v="1.5219999999999999E-2"/>
    <n v="2.5139999999999999E-2"/>
    <n v="0.84531000000000001"/>
    <n v="0"/>
  </r>
  <r>
    <x v="5"/>
    <x v="35"/>
    <x v="0"/>
    <x v="2"/>
    <n v="0"/>
    <n v="200"/>
    <n v="0"/>
    <n v="0"/>
    <n v="0"/>
    <n v="0"/>
    <n v="0"/>
    <n v="0"/>
    <n v="0"/>
  </r>
  <r>
    <x v="5"/>
    <x v="35"/>
    <x v="0"/>
    <x v="3"/>
    <n v="0"/>
    <n v="200"/>
    <n v="0"/>
    <n v="0"/>
    <n v="0"/>
    <n v="0"/>
    <n v="0"/>
    <n v="0"/>
    <n v="0"/>
  </r>
  <r>
    <x v="5"/>
    <x v="35"/>
    <x v="0"/>
    <x v="4"/>
    <n v="0"/>
    <n v="200"/>
    <n v="0"/>
    <n v="0"/>
    <n v="0"/>
    <n v="0"/>
    <n v="0"/>
    <n v="0"/>
    <n v="0"/>
  </r>
  <r>
    <x v="5"/>
    <x v="35"/>
    <x v="0"/>
    <x v="5"/>
    <n v="0"/>
    <n v="200"/>
    <n v="0"/>
    <n v="0"/>
    <n v="0"/>
    <n v="0"/>
    <n v="0"/>
    <n v="0"/>
    <n v="0"/>
  </r>
  <r>
    <x v="5"/>
    <x v="35"/>
    <x v="0"/>
    <x v="6"/>
    <n v="0"/>
    <n v="200"/>
    <n v="0"/>
    <n v="0"/>
    <n v="0"/>
    <n v="0"/>
    <n v="0"/>
    <n v="0"/>
    <n v="0"/>
  </r>
  <r>
    <x v="5"/>
    <x v="35"/>
    <x v="0"/>
    <x v="7"/>
    <n v="0"/>
    <n v="200"/>
    <n v="0"/>
    <n v="0"/>
    <n v="0"/>
    <n v="0"/>
    <n v="0"/>
    <n v="0"/>
    <n v="0"/>
  </r>
  <r>
    <x v="5"/>
    <x v="35"/>
    <x v="0"/>
    <x v="8"/>
    <n v="0"/>
    <n v="200"/>
    <n v="0"/>
    <n v="0"/>
    <n v="0"/>
    <n v="0"/>
    <n v="0"/>
    <n v="0"/>
    <n v="0"/>
  </r>
  <r>
    <x v="5"/>
    <x v="35"/>
    <x v="0"/>
    <x v="9"/>
    <n v="0"/>
    <n v="200"/>
    <n v="0"/>
    <n v="0"/>
    <n v="0"/>
    <n v="0"/>
    <n v="0"/>
    <n v="0"/>
    <n v="0"/>
  </r>
  <r>
    <x v="5"/>
    <x v="35"/>
    <x v="0"/>
    <x v="10"/>
    <n v="128.04"/>
    <n v="200"/>
    <n v="0"/>
    <n v="0.62256"/>
    <n v="0.36060999999999999"/>
    <n v="8.5599999999999999E-3"/>
    <n v="0.18226000000000001"/>
    <n v="4.3535599999999999"/>
    <n v="0"/>
  </r>
  <r>
    <x v="5"/>
    <x v="35"/>
    <x v="1"/>
    <x v="0"/>
    <n v="0"/>
    <n v="200"/>
    <n v="0"/>
    <n v="0"/>
    <n v="0"/>
    <n v="0"/>
    <n v="0"/>
    <n v="0"/>
    <n v="0"/>
  </r>
  <r>
    <x v="5"/>
    <x v="35"/>
    <x v="1"/>
    <x v="1"/>
    <n v="0"/>
    <n v="200"/>
    <n v="0"/>
    <n v="0"/>
    <n v="0"/>
    <n v="0"/>
    <n v="0"/>
    <n v="0"/>
    <n v="0"/>
  </r>
  <r>
    <x v="5"/>
    <x v="35"/>
    <x v="1"/>
    <x v="2"/>
    <n v="0"/>
    <n v="200"/>
    <n v="0"/>
    <n v="0"/>
    <n v="0"/>
    <n v="0"/>
    <n v="0"/>
    <n v="0"/>
    <n v="0"/>
  </r>
  <r>
    <x v="5"/>
    <x v="35"/>
    <x v="1"/>
    <x v="3"/>
    <n v="0"/>
    <n v="200"/>
    <n v="0"/>
    <n v="0"/>
    <n v="0"/>
    <n v="0"/>
    <n v="0"/>
    <n v="0"/>
    <n v="0"/>
  </r>
  <r>
    <x v="5"/>
    <x v="35"/>
    <x v="1"/>
    <x v="4"/>
    <n v="0"/>
    <n v="200"/>
    <n v="0"/>
    <n v="0"/>
    <n v="0"/>
    <n v="0"/>
    <n v="0"/>
    <n v="0"/>
    <n v="0"/>
  </r>
  <r>
    <x v="5"/>
    <x v="35"/>
    <x v="1"/>
    <x v="5"/>
    <n v="0"/>
    <n v="200"/>
    <n v="0"/>
    <n v="0"/>
    <n v="0"/>
    <n v="0"/>
    <n v="0"/>
    <n v="0"/>
    <n v="0"/>
  </r>
  <r>
    <x v="5"/>
    <x v="35"/>
    <x v="1"/>
    <x v="6"/>
    <n v="0"/>
    <n v="200"/>
    <n v="0"/>
    <n v="0"/>
    <n v="0"/>
    <n v="0"/>
    <n v="0"/>
    <n v="0"/>
    <n v="0"/>
  </r>
  <r>
    <x v="5"/>
    <x v="35"/>
    <x v="1"/>
    <x v="7"/>
    <n v="0"/>
    <n v="200"/>
    <n v="0"/>
    <n v="0"/>
    <n v="0"/>
    <n v="0"/>
    <n v="0"/>
    <n v="0"/>
    <n v="0"/>
  </r>
  <r>
    <x v="5"/>
    <x v="35"/>
    <x v="1"/>
    <x v="8"/>
    <n v="0"/>
    <n v="200"/>
    <n v="0"/>
    <n v="0"/>
    <n v="0"/>
    <n v="0"/>
    <n v="0"/>
    <n v="0"/>
    <n v="0"/>
  </r>
  <r>
    <x v="5"/>
    <x v="35"/>
    <x v="1"/>
    <x v="9"/>
    <n v="0"/>
    <n v="200"/>
    <n v="0"/>
    <n v="0"/>
    <n v="0"/>
    <n v="0"/>
    <n v="0"/>
    <n v="0"/>
    <n v="0"/>
  </r>
  <r>
    <x v="5"/>
    <x v="35"/>
    <x v="1"/>
    <x v="10"/>
    <n v="692.79"/>
    <n v="200"/>
    <n v="0"/>
    <n v="3.3684099999999999"/>
    <n v="1.3568199999999999"/>
    <n v="0.17935000000000001"/>
    <n v="1.4500599999999999"/>
    <n v="23.555330000000001"/>
    <n v="0"/>
  </r>
  <r>
    <x v="5"/>
    <x v="35"/>
    <x v="2"/>
    <x v="0"/>
    <n v="0"/>
    <n v="200"/>
    <n v="0"/>
    <n v="0"/>
    <n v="0"/>
    <n v="0"/>
    <n v="0"/>
    <n v="0"/>
    <n v="0"/>
  </r>
  <r>
    <x v="5"/>
    <x v="35"/>
    <x v="2"/>
    <x v="1"/>
    <n v="0"/>
    <n v="200"/>
    <n v="0"/>
    <n v="0"/>
    <n v="0"/>
    <n v="0"/>
    <n v="0"/>
    <n v="0"/>
    <n v="0"/>
  </r>
  <r>
    <x v="5"/>
    <x v="35"/>
    <x v="2"/>
    <x v="2"/>
    <n v="0"/>
    <n v="200"/>
    <n v="0"/>
    <n v="0"/>
    <n v="0"/>
    <n v="0"/>
    <n v="0"/>
    <n v="0"/>
    <n v="0"/>
  </r>
  <r>
    <x v="5"/>
    <x v="35"/>
    <x v="2"/>
    <x v="3"/>
    <n v="0"/>
    <n v="200"/>
    <n v="0"/>
    <n v="0"/>
    <n v="0"/>
    <n v="0"/>
    <n v="0"/>
    <n v="0"/>
    <n v="0"/>
  </r>
  <r>
    <x v="5"/>
    <x v="35"/>
    <x v="2"/>
    <x v="4"/>
    <n v="0"/>
    <n v="200"/>
    <n v="0"/>
    <n v="0"/>
    <n v="0"/>
    <n v="0"/>
    <n v="0"/>
    <n v="0"/>
    <n v="0"/>
  </r>
  <r>
    <x v="5"/>
    <x v="35"/>
    <x v="2"/>
    <x v="5"/>
    <n v="0"/>
    <n v="200"/>
    <n v="0"/>
    <n v="0"/>
    <n v="0"/>
    <n v="0"/>
    <n v="0"/>
    <n v="0"/>
    <n v="0"/>
  </r>
  <r>
    <x v="5"/>
    <x v="35"/>
    <x v="2"/>
    <x v="6"/>
    <n v="0"/>
    <n v="200"/>
    <n v="0"/>
    <n v="0"/>
    <n v="0"/>
    <n v="0"/>
    <n v="0"/>
    <n v="0"/>
    <n v="0"/>
  </r>
  <r>
    <x v="5"/>
    <x v="35"/>
    <x v="2"/>
    <x v="7"/>
    <n v="0"/>
    <n v="200"/>
    <n v="0"/>
    <n v="0"/>
    <n v="0"/>
    <n v="0"/>
    <n v="0"/>
    <n v="0"/>
    <n v="0"/>
  </r>
  <r>
    <x v="5"/>
    <x v="35"/>
    <x v="2"/>
    <x v="8"/>
    <n v="0"/>
    <n v="200"/>
    <n v="0"/>
    <n v="0"/>
    <n v="0"/>
    <n v="0"/>
    <n v="0"/>
    <n v="0"/>
    <n v="0"/>
  </r>
  <r>
    <x v="5"/>
    <x v="35"/>
    <x v="2"/>
    <x v="9"/>
    <n v="0"/>
    <n v="200"/>
    <n v="0"/>
    <n v="0"/>
    <n v="0"/>
    <n v="0"/>
    <n v="0"/>
    <n v="0"/>
    <n v="0"/>
  </r>
  <r>
    <x v="5"/>
    <x v="35"/>
    <x v="2"/>
    <x v="10"/>
    <n v="333.92"/>
    <n v="200"/>
    <n v="0"/>
    <n v="1.62354"/>
    <n v="0.78347"/>
    <n v="7.5889999999999999E-2"/>
    <n v="0.64266999999999996"/>
    <n v="11.353429999999999"/>
    <n v="0"/>
  </r>
  <r>
    <x v="5"/>
    <x v="35"/>
    <x v="3"/>
    <x v="0"/>
    <n v="0"/>
    <n v="200"/>
    <n v="0"/>
    <n v="0"/>
    <n v="0"/>
    <n v="0"/>
    <n v="0"/>
    <n v="0"/>
    <n v="0"/>
  </r>
  <r>
    <x v="5"/>
    <x v="35"/>
    <x v="3"/>
    <x v="1"/>
    <n v="8.94"/>
    <n v="200"/>
    <n v="0"/>
    <n v="4.3490000000000001E-2"/>
    <n v="1.3899999999999999E-2"/>
    <n v="3.0100000000000001E-3"/>
    <n v="2.741E-2"/>
    <n v="0.30412"/>
    <n v="0"/>
  </r>
  <r>
    <x v="5"/>
    <x v="35"/>
    <x v="3"/>
    <x v="2"/>
    <n v="0"/>
    <n v="200"/>
    <n v="0"/>
    <n v="0"/>
    <n v="0"/>
    <n v="0"/>
    <n v="0"/>
    <n v="0"/>
    <n v="0"/>
  </r>
  <r>
    <x v="5"/>
    <x v="35"/>
    <x v="3"/>
    <x v="3"/>
    <n v="0"/>
    <n v="200"/>
    <n v="0"/>
    <n v="0"/>
    <n v="0"/>
    <n v="0"/>
    <n v="0"/>
    <n v="0"/>
    <n v="0"/>
  </r>
  <r>
    <x v="5"/>
    <x v="35"/>
    <x v="3"/>
    <x v="4"/>
    <n v="0"/>
    <n v="200"/>
    <n v="0"/>
    <n v="0"/>
    <n v="0"/>
    <n v="0"/>
    <n v="0"/>
    <n v="0"/>
    <n v="0"/>
  </r>
  <r>
    <x v="5"/>
    <x v="35"/>
    <x v="3"/>
    <x v="5"/>
    <n v="0"/>
    <n v="200"/>
    <n v="0"/>
    <n v="0"/>
    <n v="0"/>
    <n v="0"/>
    <n v="0"/>
    <n v="0"/>
    <n v="0"/>
  </r>
  <r>
    <x v="5"/>
    <x v="35"/>
    <x v="3"/>
    <x v="6"/>
    <n v="0"/>
    <n v="200"/>
    <n v="0"/>
    <n v="0"/>
    <n v="0"/>
    <n v="0"/>
    <n v="0"/>
    <n v="0"/>
    <n v="0"/>
  </r>
  <r>
    <x v="5"/>
    <x v="35"/>
    <x v="3"/>
    <x v="7"/>
    <n v="0"/>
    <n v="200"/>
    <n v="0"/>
    <n v="0"/>
    <n v="0"/>
    <n v="0"/>
    <n v="0"/>
    <n v="0"/>
    <n v="0"/>
  </r>
  <r>
    <x v="5"/>
    <x v="35"/>
    <x v="3"/>
    <x v="8"/>
    <n v="0"/>
    <n v="200"/>
    <n v="0"/>
    <n v="0"/>
    <n v="0"/>
    <n v="0"/>
    <n v="0"/>
    <n v="0"/>
    <n v="0"/>
  </r>
  <r>
    <x v="5"/>
    <x v="35"/>
    <x v="3"/>
    <x v="9"/>
    <n v="0"/>
    <n v="200"/>
    <n v="0"/>
    <n v="0"/>
    <n v="0"/>
    <n v="0"/>
    <n v="0"/>
    <n v="0"/>
    <n v="0"/>
  </r>
  <r>
    <x v="5"/>
    <x v="35"/>
    <x v="3"/>
    <x v="10"/>
    <n v="51.95"/>
    <n v="200"/>
    <n v="0"/>
    <n v="0.25256000000000001"/>
    <n v="0.19244"/>
    <n v="8.2299999999999995E-3"/>
    <n v="2.767E-2"/>
    <n v="1.76617"/>
    <n v="0"/>
  </r>
  <r>
    <x v="5"/>
    <x v="35"/>
    <x v="4"/>
    <x v="0"/>
    <n v="185.95"/>
    <n v="200"/>
    <n v="0"/>
    <n v="0.90408999999999995"/>
    <n v="0.43925999999999998"/>
    <n v="3.9309999999999998E-2"/>
    <n v="0.37784000000000001"/>
    <n v="6.3223399999999996"/>
    <n v="0"/>
  </r>
  <r>
    <x v="5"/>
    <x v="35"/>
    <x v="4"/>
    <x v="1"/>
    <n v="4.99"/>
    <n v="200"/>
    <n v="0"/>
    <n v="2.4279999999999999E-2"/>
    <n v="7.3699999999999998E-3"/>
    <n v="2.7499999999999998E-3"/>
    <n v="2.8900000000000002E-3"/>
    <n v="0.16980999999999999"/>
    <n v="0"/>
  </r>
  <r>
    <x v="5"/>
    <x v="35"/>
    <x v="4"/>
    <x v="2"/>
    <n v="0"/>
    <n v="200"/>
    <n v="0"/>
    <n v="0"/>
    <n v="0"/>
    <n v="0"/>
    <n v="0"/>
    <n v="0"/>
    <n v="0"/>
  </r>
  <r>
    <x v="5"/>
    <x v="35"/>
    <x v="4"/>
    <x v="3"/>
    <n v="0"/>
    <n v="200"/>
    <n v="0"/>
    <n v="0"/>
    <n v="0"/>
    <n v="0"/>
    <n v="0"/>
    <n v="0"/>
    <n v="0"/>
  </r>
  <r>
    <x v="5"/>
    <x v="35"/>
    <x v="4"/>
    <x v="4"/>
    <n v="0"/>
    <n v="200"/>
    <n v="0"/>
    <n v="0"/>
    <n v="0"/>
    <n v="0"/>
    <n v="0"/>
    <n v="0"/>
    <n v="0"/>
  </r>
  <r>
    <x v="5"/>
    <x v="35"/>
    <x v="4"/>
    <x v="5"/>
    <n v="0"/>
    <n v="200"/>
    <n v="0"/>
    <n v="0"/>
    <n v="0"/>
    <n v="0"/>
    <n v="0"/>
    <n v="0"/>
    <n v="0"/>
  </r>
  <r>
    <x v="5"/>
    <x v="35"/>
    <x v="4"/>
    <x v="6"/>
    <n v="41.71"/>
    <n v="200"/>
    <n v="0"/>
    <n v="0.20277999999999999"/>
    <n v="1.7000000000000001E-4"/>
    <n v="3.5599999999999998E-3"/>
    <n v="5.4859999999999999E-2"/>
    <n v="1.4180200000000001"/>
    <n v="0"/>
  </r>
  <r>
    <x v="5"/>
    <x v="35"/>
    <x v="4"/>
    <x v="7"/>
    <n v="0"/>
    <n v="200"/>
    <n v="0"/>
    <n v="0"/>
    <n v="0"/>
    <n v="0"/>
    <n v="0"/>
    <n v="0"/>
    <n v="0"/>
  </r>
  <r>
    <x v="5"/>
    <x v="35"/>
    <x v="4"/>
    <x v="8"/>
    <n v="0"/>
    <n v="200"/>
    <n v="0"/>
    <n v="0"/>
    <n v="0"/>
    <n v="0"/>
    <n v="0"/>
    <n v="0"/>
    <n v="0"/>
  </r>
  <r>
    <x v="5"/>
    <x v="35"/>
    <x v="4"/>
    <x v="9"/>
    <n v="0"/>
    <n v="200"/>
    <n v="0"/>
    <n v="0"/>
    <n v="0"/>
    <n v="0"/>
    <n v="0"/>
    <n v="0"/>
    <n v="0"/>
  </r>
  <r>
    <x v="5"/>
    <x v="35"/>
    <x v="4"/>
    <x v="10"/>
    <n v="155.63999999999999"/>
    <n v="200"/>
    <n v="0"/>
    <n v="0.75673999999999997"/>
    <n v="0.26956999999999998"/>
    <n v="1.917E-2"/>
    <n v="0.15989"/>
    <n v="5.2918799999999999"/>
    <n v="0"/>
  </r>
  <r>
    <x v="5"/>
    <x v="35"/>
    <x v="5"/>
    <x v="0"/>
    <n v="0"/>
    <n v="200"/>
    <n v="0"/>
    <n v="0"/>
    <n v="0"/>
    <n v="0"/>
    <n v="0"/>
    <n v="0"/>
    <n v="0"/>
  </r>
  <r>
    <x v="5"/>
    <x v="35"/>
    <x v="5"/>
    <x v="1"/>
    <n v="0"/>
    <n v="200"/>
    <n v="0"/>
    <n v="0"/>
    <n v="0"/>
    <n v="0"/>
    <n v="0"/>
    <n v="0"/>
    <n v="0"/>
  </r>
  <r>
    <x v="5"/>
    <x v="35"/>
    <x v="5"/>
    <x v="2"/>
    <n v="0"/>
    <n v="200"/>
    <n v="0"/>
    <n v="0"/>
    <n v="0"/>
    <n v="0"/>
    <n v="0"/>
    <n v="0"/>
    <n v="0"/>
  </r>
  <r>
    <x v="5"/>
    <x v="35"/>
    <x v="5"/>
    <x v="3"/>
    <n v="0"/>
    <n v="200"/>
    <n v="0"/>
    <n v="0"/>
    <n v="0"/>
    <n v="0"/>
    <n v="0"/>
    <n v="0"/>
    <n v="0"/>
  </r>
  <r>
    <x v="5"/>
    <x v="35"/>
    <x v="5"/>
    <x v="4"/>
    <n v="0"/>
    <n v="200"/>
    <n v="0"/>
    <n v="0"/>
    <n v="0"/>
    <n v="0"/>
    <n v="0"/>
    <n v="0"/>
    <n v="0"/>
  </r>
  <r>
    <x v="5"/>
    <x v="35"/>
    <x v="5"/>
    <x v="5"/>
    <n v="0"/>
    <n v="200"/>
    <n v="0"/>
    <n v="0"/>
    <n v="0"/>
    <n v="0"/>
    <n v="0"/>
    <n v="0"/>
    <n v="0"/>
  </r>
  <r>
    <x v="5"/>
    <x v="35"/>
    <x v="5"/>
    <x v="6"/>
    <n v="0"/>
    <n v="200"/>
    <n v="0"/>
    <n v="0"/>
    <n v="0"/>
    <n v="0"/>
    <n v="0"/>
    <n v="0"/>
    <n v="0"/>
  </r>
  <r>
    <x v="5"/>
    <x v="35"/>
    <x v="5"/>
    <x v="7"/>
    <n v="0"/>
    <n v="200"/>
    <n v="0"/>
    <n v="0"/>
    <n v="0"/>
    <n v="0"/>
    <n v="0"/>
    <n v="0"/>
    <n v="0"/>
  </r>
  <r>
    <x v="5"/>
    <x v="35"/>
    <x v="5"/>
    <x v="8"/>
    <n v="0"/>
    <n v="200"/>
    <n v="0"/>
    <n v="0"/>
    <n v="0"/>
    <n v="0"/>
    <n v="0"/>
    <n v="0"/>
    <n v="0"/>
  </r>
  <r>
    <x v="5"/>
    <x v="35"/>
    <x v="5"/>
    <x v="9"/>
    <n v="0"/>
    <n v="200"/>
    <n v="0"/>
    <n v="0"/>
    <n v="0"/>
    <n v="0"/>
    <n v="0"/>
    <n v="0"/>
    <n v="0"/>
  </r>
  <r>
    <x v="5"/>
    <x v="35"/>
    <x v="5"/>
    <x v="10"/>
    <n v="0"/>
    <n v="200"/>
    <n v="0"/>
    <n v="0"/>
    <n v="0"/>
    <n v="0"/>
    <n v="0"/>
    <n v="0"/>
    <n v="0"/>
  </r>
  <r>
    <x v="5"/>
    <x v="35"/>
    <x v="6"/>
    <x v="0"/>
    <n v="0"/>
    <n v="200"/>
    <n v="0"/>
    <n v="0"/>
    <n v="0"/>
    <n v="0"/>
    <n v="0"/>
    <n v="0"/>
    <n v="0"/>
  </r>
  <r>
    <x v="5"/>
    <x v="35"/>
    <x v="6"/>
    <x v="1"/>
    <n v="0"/>
    <n v="200"/>
    <n v="0"/>
    <n v="0"/>
    <n v="0"/>
    <n v="0"/>
    <n v="0"/>
    <n v="0"/>
    <n v="0"/>
  </r>
  <r>
    <x v="5"/>
    <x v="35"/>
    <x v="6"/>
    <x v="2"/>
    <n v="0"/>
    <n v="200"/>
    <n v="0"/>
    <n v="0"/>
    <n v="0"/>
    <n v="0"/>
    <n v="0"/>
    <n v="0"/>
    <n v="0"/>
  </r>
  <r>
    <x v="5"/>
    <x v="35"/>
    <x v="6"/>
    <x v="3"/>
    <n v="0"/>
    <n v="200"/>
    <n v="0"/>
    <n v="0"/>
    <n v="0"/>
    <n v="0"/>
    <n v="0"/>
    <n v="0"/>
    <n v="0"/>
  </r>
  <r>
    <x v="5"/>
    <x v="35"/>
    <x v="6"/>
    <x v="4"/>
    <n v="0"/>
    <n v="200"/>
    <n v="0"/>
    <n v="0"/>
    <n v="0"/>
    <n v="0"/>
    <n v="0"/>
    <n v="0"/>
    <n v="0"/>
  </r>
  <r>
    <x v="5"/>
    <x v="35"/>
    <x v="6"/>
    <x v="5"/>
    <n v="0"/>
    <n v="200"/>
    <n v="0"/>
    <n v="0"/>
    <n v="0"/>
    <n v="0"/>
    <n v="0"/>
    <n v="0"/>
    <n v="0"/>
  </r>
  <r>
    <x v="5"/>
    <x v="35"/>
    <x v="6"/>
    <x v="6"/>
    <n v="0"/>
    <n v="200"/>
    <n v="0"/>
    <n v="0"/>
    <n v="0"/>
    <n v="0"/>
    <n v="0"/>
    <n v="0"/>
    <n v="0"/>
  </r>
  <r>
    <x v="5"/>
    <x v="35"/>
    <x v="6"/>
    <x v="7"/>
    <n v="0"/>
    <n v="200"/>
    <n v="0"/>
    <n v="0"/>
    <n v="0"/>
    <n v="0"/>
    <n v="0"/>
    <n v="0"/>
    <n v="0"/>
  </r>
  <r>
    <x v="5"/>
    <x v="35"/>
    <x v="6"/>
    <x v="8"/>
    <n v="0"/>
    <n v="200"/>
    <n v="0"/>
    <n v="0"/>
    <n v="0"/>
    <n v="0"/>
    <n v="0"/>
    <n v="0"/>
    <n v="0"/>
  </r>
  <r>
    <x v="5"/>
    <x v="35"/>
    <x v="6"/>
    <x v="9"/>
    <n v="0"/>
    <n v="200"/>
    <n v="0"/>
    <n v="0"/>
    <n v="0"/>
    <n v="0"/>
    <n v="0"/>
    <n v="0"/>
    <n v="0"/>
  </r>
  <r>
    <x v="5"/>
    <x v="35"/>
    <x v="6"/>
    <x v="10"/>
    <n v="26.36"/>
    <n v="200"/>
    <n v="0"/>
    <n v="0.12819"/>
    <n v="6.5350000000000005E-2"/>
    <n v="1.4E-3"/>
    <n v="8.2699999999999996E-3"/>
    <n v="0.89642999999999995"/>
    <n v="0"/>
  </r>
  <r>
    <x v="5"/>
    <x v="35"/>
    <x v="7"/>
    <x v="0"/>
    <n v="0"/>
    <n v="200"/>
    <n v="0"/>
    <n v="0"/>
    <n v="0"/>
    <n v="0"/>
    <n v="0"/>
    <n v="0"/>
    <n v="0"/>
  </r>
  <r>
    <x v="5"/>
    <x v="35"/>
    <x v="7"/>
    <x v="1"/>
    <n v="0"/>
    <n v="200"/>
    <n v="0"/>
    <n v="0"/>
    <n v="0"/>
    <n v="0"/>
    <n v="0"/>
    <n v="0"/>
    <n v="0"/>
  </r>
  <r>
    <x v="5"/>
    <x v="35"/>
    <x v="7"/>
    <x v="2"/>
    <n v="0"/>
    <n v="200"/>
    <n v="0"/>
    <n v="0"/>
    <n v="0"/>
    <n v="0"/>
    <n v="0"/>
    <n v="0"/>
    <n v="0"/>
  </r>
  <r>
    <x v="5"/>
    <x v="35"/>
    <x v="7"/>
    <x v="3"/>
    <n v="0"/>
    <n v="200"/>
    <n v="0"/>
    <n v="0"/>
    <n v="0"/>
    <n v="0"/>
    <n v="0"/>
    <n v="0"/>
    <n v="0"/>
  </r>
  <r>
    <x v="5"/>
    <x v="35"/>
    <x v="7"/>
    <x v="4"/>
    <n v="0"/>
    <n v="200"/>
    <n v="0"/>
    <n v="0"/>
    <n v="0"/>
    <n v="0"/>
    <n v="0"/>
    <n v="0"/>
    <n v="0"/>
  </r>
  <r>
    <x v="5"/>
    <x v="35"/>
    <x v="7"/>
    <x v="5"/>
    <n v="0"/>
    <n v="200"/>
    <n v="0"/>
    <n v="0"/>
    <n v="0"/>
    <n v="0"/>
    <n v="0"/>
    <n v="0"/>
    <n v="0"/>
  </r>
  <r>
    <x v="5"/>
    <x v="35"/>
    <x v="7"/>
    <x v="6"/>
    <n v="10.24"/>
    <n v="200"/>
    <n v="0"/>
    <n v="4.9770000000000002E-2"/>
    <n v="0"/>
    <n v="8.7200000000000003E-3"/>
    <n v="6.8669999999999995E-2"/>
    <n v="0.34804000000000002"/>
    <n v="0"/>
  </r>
  <r>
    <x v="5"/>
    <x v="35"/>
    <x v="7"/>
    <x v="7"/>
    <n v="0"/>
    <n v="200"/>
    <n v="0"/>
    <n v="0"/>
    <n v="0"/>
    <n v="0"/>
    <n v="0"/>
    <n v="0"/>
    <n v="0"/>
  </r>
  <r>
    <x v="5"/>
    <x v="35"/>
    <x v="7"/>
    <x v="8"/>
    <n v="0"/>
    <n v="200"/>
    <n v="0"/>
    <n v="0"/>
    <n v="0"/>
    <n v="0"/>
    <n v="0"/>
    <n v="0"/>
    <n v="0"/>
  </r>
  <r>
    <x v="5"/>
    <x v="35"/>
    <x v="7"/>
    <x v="9"/>
    <n v="0"/>
    <n v="200"/>
    <n v="0"/>
    <n v="0"/>
    <n v="0"/>
    <n v="0"/>
    <n v="0"/>
    <n v="0"/>
    <n v="0"/>
  </r>
  <r>
    <x v="5"/>
    <x v="35"/>
    <x v="7"/>
    <x v="10"/>
    <n v="6.04"/>
    <n v="200"/>
    <n v="0"/>
    <n v="2.9350000000000001E-2"/>
    <n v="2.1839999999999998E-2"/>
    <n v="9.0000000000000006E-5"/>
    <n v="1.1509999999999999E-2"/>
    <n v="0.20526"/>
    <n v="0"/>
  </r>
  <r>
    <x v="5"/>
    <x v="35"/>
    <x v="8"/>
    <x v="0"/>
    <n v="0"/>
    <n v="200"/>
    <n v="0"/>
    <n v="0"/>
    <n v="0"/>
    <n v="0"/>
    <n v="0"/>
    <n v="0"/>
    <n v="0"/>
  </r>
  <r>
    <x v="5"/>
    <x v="35"/>
    <x v="8"/>
    <x v="1"/>
    <n v="14.51"/>
    <n v="200"/>
    <n v="0"/>
    <n v="7.0540000000000005E-2"/>
    <n v="5.2510000000000001E-2"/>
    <n v="2.5799999999999998E-3"/>
    <n v="9.1599999999999997E-3"/>
    <n v="0.49329000000000001"/>
    <n v="0"/>
  </r>
  <r>
    <x v="5"/>
    <x v="35"/>
    <x v="8"/>
    <x v="2"/>
    <n v="0"/>
    <n v="200"/>
    <n v="0"/>
    <n v="0"/>
    <n v="0"/>
    <n v="0"/>
    <n v="0"/>
    <n v="0"/>
    <n v="0"/>
  </r>
  <r>
    <x v="5"/>
    <x v="35"/>
    <x v="8"/>
    <x v="3"/>
    <n v="0"/>
    <n v="200"/>
    <n v="0"/>
    <n v="0"/>
    <n v="0"/>
    <n v="0"/>
    <n v="0"/>
    <n v="0"/>
    <n v="0"/>
  </r>
  <r>
    <x v="5"/>
    <x v="35"/>
    <x v="8"/>
    <x v="4"/>
    <n v="0"/>
    <n v="200"/>
    <n v="0"/>
    <n v="0"/>
    <n v="0"/>
    <n v="0"/>
    <n v="0"/>
    <n v="0"/>
    <n v="0"/>
  </r>
  <r>
    <x v="5"/>
    <x v="35"/>
    <x v="8"/>
    <x v="5"/>
    <n v="0"/>
    <n v="200"/>
    <n v="0"/>
    <n v="0"/>
    <n v="0"/>
    <n v="0"/>
    <n v="0"/>
    <n v="0"/>
    <n v="0"/>
  </r>
  <r>
    <x v="5"/>
    <x v="35"/>
    <x v="8"/>
    <x v="6"/>
    <n v="35.18"/>
    <n v="200"/>
    <n v="0"/>
    <n v="0.17105000000000001"/>
    <n v="0"/>
    <n v="5.323E-2"/>
    <n v="0.13413"/>
    <n v="1.19615"/>
    <n v="0"/>
  </r>
  <r>
    <x v="5"/>
    <x v="35"/>
    <x v="8"/>
    <x v="7"/>
    <n v="0"/>
    <n v="200"/>
    <n v="0"/>
    <n v="0"/>
    <n v="0"/>
    <n v="0"/>
    <n v="0"/>
    <n v="0"/>
    <n v="0"/>
  </r>
  <r>
    <x v="5"/>
    <x v="35"/>
    <x v="8"/>
    <x v="8"/>
    <n v="0"/>
    <n v="200"/>
    <n v="0"/>
    <n v="0"/>
    <n v="0"/>
    <n v="0"/>
    <n v="0"/>
    <n v="0"/>
    <n v="0"/>
  </r>
  <r>
    <x v="5"/>
    <x v="35"/>
    <x v="8"/>
    <x v="9"/>
    <n v="0"/>
    <n v="200"/>
    <n v="0"/>
    <n v="0"/>
    <n v="0"/>
    <n v="0"/>
    <n v="0"/>
    <n v="0"/>
    <n v="0"/>
  </r>
  <r>
    <x v="5"/>
    <x v="35"/>
    <x v="8"/>
    <x v="10"/>
    <n v="927.1"/>
    <n v="200"/>
    <n v="0"/>
    <n v="4.5076599999999996"/>
    <n v="2.30464"/>
    <n v="0.11852"/>
    <n v="0.61121000000000003"/>
    <n v="31.522099999999998"/>
    <n v="0"/>
  </r>
  <r>
    <x v="5"/>
    <x v="36"/>
    <x v="0"/>
    <x v="0"/>
    <n v="0"/>
    <n v="200"/>
    <n v="0"/>
    <n v="0"/>
    <n v="0"/>
    <n v="0"/>
    <n v="0"/>
    <n v="0"/>
    <n v="0"/>
  </r>
  <r>
    <x v="5"/>
    <x v="36"/>
    <x v="0"/>
    <x v="1"/>
    <n v="24.86"/>
    <n v="200"/>
    <n v="0"/>
    <n v="0.12088"/>
    <n v="4.2959999999999998E-2"/>
    <n v="1.5219999999999999E-2"/>
    <n v="2.5139999999999999E-2"/>
    <n v="0.84531000000000001"/>
    <n v="0"/>
  </r>
  <r>
    <x v="5"/>
    <x v="36"/>
    <x v="0"/>
    <x v="2"/>
    <n v="0"/>
    <n v="200"/>
    <n v="0"/>
    <n v="0"/>
    <n v="0"/>
    <n v="0"/>
    <n v="0"/>
    <n v="0"/>
    <n v="0"/>
  </r>
  <r>
    <x v="5"/>
    <x v="36"/>
    <x v="0"/>
    <x v="3"/>
    <n v="0"/>
    <n v="200"/>
    <n v="0"/>
    <n v="0"/>
    <n v="0"/>
    <n v="0"/>
    <n v="0"/>
    <n v="0"/>
    <n v="0"/>
  </r>
  <r>
    <x v="5"/>
    <x v="36"/>
    <x v="0"/>
    <x v="4"/>
    <n v="0"/>
    <n v="200"/>
    <n v="0"/>
    <n v="0"/>
    <n v="0"/>
    <n v="0"/>
    <n v="0"/>
    <n v="0"/>
    <n v="0"/>
  </r>
  <r>
    <x v="5"/>
    <x v="36"/>
    <x v="0"/>
    <x v="5"/>
    <n v="0"/>
    <n v="200"/>
    <n v="0"/>
    <n v="0"/>
    <n v="0"/>
    <n v="0"/>
    <n v="0"/>
    <n v="0"/>
    <n v="0"/>
  </r>
  <r>
    <x v="5"/>
    <x v="36"/>
    <x v="0"/>
    <x v="6"/>
    <n v="0"/>
    <n v="200"/>
    <n v="0"/>
    <n v="0"/>
    <n v="0"/>
    <n v="0"/>
    <n v="0"/>
    <n v="0"/>
    <n v="0"/>
  </r>
  <r>
    <x v="5"/>
    <x v="36"/>
    <x v="0"/>
    <x v="7"/>
    <n v="0"/>
    <n v="200"/>
    <n v="0"/>
    <n v="0"/>
    <n v="0"/>
    <n v="0"/>
    <n v="0"/>
    <n v="0"/>
    <n v="0"/>
  </r>
  <r>
    <x v="5"/>
    <x v="36"/>
    <x v="0"/>
    <x v="8"/>
    <n v="0"/>
    <n v="200"/>
    <n v="0"/>
    <n v="0"/>
    <n v="0"/>
    <n v="0"/>
    <n v="0"/>
    <n v="0"/>
    <n v="0"/>
  </r>
  <r>
    <x v="5"/>
    <x v="36"/>
    <x v="0"/>
    <x v="9"/>
    <n v="0"/>
    <n v="200"/>
    <n v="0"/>
    <n v="0"/>
    <n v="0"/>
    <n v="0"/>
    <n v="0"/>
    <n v="0"/>
    <n v="0"/>
  </r>
  <r>
    <x v="5"/>
    <x v="36"/>
    <x v="0"/>
    <x v="10"/>
    <n v="128.04"/>
    <n v="200"/>
    <n v="0"/>
    <n v="0.62256"/>
    <n v="0.36060999999999999"/>
    <n v="8.5599999999999999E-3"/>
    <n v="0.18226000000000001"/>
    <n v="4.3535599999999999"/>
    <n v="0"/>
  </r>
  <r>
    <x v="5"/>
    <x v="36"/>
    <x v="1"/>
    <x v="0"/>
    <n v="0"/>
    <n v="200"/>
    <n v="0"/>
    <n v="0"/>
    <n v="0"/>
    <n v="0"/>
    <n v="0"/>
    <n v="0"/>
    <n v="0"/>
  </r>
  <r>
    <x v="5"/>
    <x v="36"/>
    <x v="1"/>
    <x v="1"/>
    <n v="0"/>
    <n v="200"/>
    <n v="0"/>
    <n v="0"/>
    <n v="0"/>
    <n v="0"/>
    <n v="0"/>
    <n v="0"/>
    <n v="0"/>
  </r>
  <r>
    <x v="5"/>
    <x v="36"/>
    <x v="1"/>
    <x v="2"/>
    <n v="0"/>
    <n v="200"/>
    <n v="0"/>
    <n v="0"/>
    <n v="0"/>
    <n v="0"/>
    <n v="0"/>
    <n v="0"/>
    <n v="0"/>
  </r>
  <r>
    <x v="5"/>
    <x v="36"/>
    <x v="1"/>
    <x v="3"/>
    <n v="0"/>
    <n v="200"/>
    <n v="0"/>
    <n v="0"/>
    <n v="0"/>
    <n v="0"/>
    <n v="0"/>
    <n v="0"/>
    <n v="0"/>
  </r>
  <r>
    <x v="5"/>
    <x v="36"/>
    <x v="1"/>
    <x v="4"/>
    <n v="0"/>
    <n v="200"/>
    <n v="0"/>
    <n v="0"/>
    <n v="0"/>
    <n v="0"/>
    <n v="0"/>
    <n v="0"/>
    <n v="0"/>
  </r>
  <r>
    <x v="5"/>
    <x v="36"/>
    <x v="1"/>
    <x v="5"/>
    <n v="0"/>
    <n v="200"/>
    <n v="0"/>
    <n v="0"/>
    <n v="0"/>
    <n v="0"/>
    <n v="0"/>
    <n v="0"/>
    <n v="0"/>
  </r>
  <r>
    <x v="5"/>
    <x v="36"/>
    <x v="1"/>
    <x v="6"/>
    <n v="0"/>
    <n v="200"/>
    <n v="0"/>
    <n v="0"/>
    <n v="0"/>
    <n v="0"/>
    <n v="0"/>
    <n v="0"/>
    <n v="0"/>
  </r>
  <r>
    <x v="5"/>
    <x v="36"/>
    <x v="1"/>
    <x v="7"/>
    <n v="0"/>
    <n v="200"/>
    <n v="0"/>
    <n v="0"/>
    <n v="0"/>
    <n v="0"/>
    <n v="0"/>
    <n v="0"/>
    <n v="0"/>
  </r>
  <r>
    <x v="5"/>
    <x v="36"/>
    <x v="1"/>
    <x v="8"/>
    <n v="0"/>
    <n v="200"/>
    <n v="0"/>
    <n v="0"/>
    <n v="0"/>
    <n v="0"/>
    <n v="0"/>
    <n v="0"/>
    <n v="0"/>
  </r>
  <r>
    <x v="5"/>
    <x v="36"/>
    <x v="1"/>
    <x v="9"/>
    <n v="0"/>
    <n v="200"/>
    <n v="0"/>
    <n v="0"/>
    <n v="0"/>
    <n v="0"/>
    <n v="0"/>
    <n v="0"/>
    <n v="0"/>
  </r>
  <r>
    <x v="5"/>
    <x v="36"/>
    <x v="1"/>
    <x v="10"/>
    <n v="692.79"/>
    <n v="200"/>
    <n v="0"/>
    <n v="3.3684099999999999"/>
    <n v="1.3568199999999999"/>
    <n v="0.17935000000000001"/>
    <n v="1.4500599999999999"/>
    <n v="23.555330000000001"/>
    <n v="0"/>
  </r>
  <r>
    <x v="5"/>
    <x v="36"/>
    <x v="2"/>
    <x v="0"/>
    <n v="0"/>
    <n v="200"/>
    <n v="0"/>
    <n v="0"/>
    <n v="0"/>
    <n v="0"/>
    <n v="0"/>
    <n v="0"/>
    <n v="0"/>
  </r>
  <r>
    <x v="5"/>
    <x v="36"/>
    <x v="2"/>
    <x v="1"/>
    <n v="0"/>
    <n v="200"/>
    <n v="0"/>
    <n v="0"/>
    <n v="0"/>
    <n v="0"/>
    <n v="0"/>
    <n v="0"/>
    <n v="0"/>
  </r>
  <r>
    <x v="5"/>
    <x v="36"/>
    <x v="2"/>
    <x v="2"/>
    <n v="0"/>
    <n v="200"/>
    <n v="0"/>
    <n v="0"/>
    <n v="0"/>
    <n v="0"/>
    <n v="0"/>
    <n v="0"/>
    <n v="0"/>
  </r>
  <r>
    <x v="5"/>
    <x v="36"/>
    <x v="2"/>
    <x v="3"/>
    <n v="0"/>
    <n v="200"/>
    <n v="0"/>
    <n v="0"/>
    <n v="0"/>
    <n v="0"/>
    <n v="0"/>
    <n v="0"/>
    <n v="0"/>
  </r>
  <r>
    <x v="5"/>
    <x v="36"/>
    <x v="2"/>
    <x v="4"/>
    <n v="0"/>
    <n v="200"/>
    <n v="0"/>
    <n v="0"/>
    <n v="0"/>
    <n v="0"/>
    <n v="0"/>
    <n v="0"/>
    <n v="0"/>
  </r>
  <r>
    <x v="5"/>
    <x v="36"/>
    <x v="2"/>
    <x v="5"/>
    <n v="0"/>
    <n v="200"/>
    <n v="0"/>
    <n v="0"/>
    <n v="0"/>
    <n v="0"/>
    <n v="0"/>
    <n v="0"/>
    <n v="0"/>
  </r>
  <r>
    <x v="5"/>
    <x v="36"/>
    <x v="2"/>
    <x v="6"/>
    <n v="0"/>
    <n v="200"/>
    <n v="0"/>
    <n v="0"/>
    <n v="0"/>
    <n v="0"/>
    <n v="0"/>
    <n v="0"/>
    <n v="0"/>
  </r>
  <r>
    <x v="5"/>
    <x v="36"/>
    <x v="2"/>
    <x v="7"/>
    <n v="0"/>
    <n v="200"/>
    <n v="0"/>
    <n v="0"/>
    <n v="0"/>
    <n v="0"/>
    <n v="0"/>
    <n v="0"/>
    <n v="0"/>
  </r>
  <r>
    <x v="5"/>
    <x v="36"/>
    <x v="2"/>
    <x v="8"/>
    <n v="0"/>
    <n v="200"/>
    <n v="0"/>
    <n v="0"/>
    <n v="0"/>
    <n v="0"/>
    <n v="0"/>
    <n v="0"/>
    <n v="0"/>
  </r>
  <r>
    <x v="5"/>
    <x v="36"/>
    <x v="2"/>
    <x v="9"/>
    <n v="0"/>
    <n v="200"/>
    <n v="0"/>
    <n v="0"/>
    <n v="0"/>
    <n v="0"/>
    <n v="0"/>
    <n v="0"/>
    <n v="0"/>
  </r>
  <r>
    <x v="5"/>
    <x v="36"/>
    <x v="2"/>
    <x v="10"/>
    <n v="333.92"/>
    <n v="200"/>
    <n v="0"/>
    <n v="1.62354"/>
    <n v="0.78347"/>
    <n v="7.5889999999999999E-2"/>
    <n v="0.64266999999999996"/>
    <n v="11.353429999999999"/>
    <n v="0"/>
  </r>
  <r>
    <x v="5"/>
    <x v="36"/>
    <x v="3"/>
    <x v="0"/>
    <n v="0"/>
    <n v="200"/>
    <n v="0"/>
    <n v="0"/>
    <n v="0"/>
    <n v="0"/>
    <n v="0"/>
    <n v="0"/>
    <n v="0"/>
  </r>
  <r>
    <x v="5"/>
    <x v="36"/>
    <x v="3"/>
    <x v="1"/>
    <n v="8.94"/>
    <n v="200"/>
    <n v="0"/>
    <n v="4.3490000000000001E-2"/>
    <n v="1.3899999999999999E-2"/>
    <n v="3.0100000000000001E-3"/>
    <n v="2.741E-2"/>
    <n v="0.30412"/>
    <n v="0"/>
  </r>
  <r>
    <x v="5"/>
    <x v="36"/>
    <x v="3"/>
    <x v="2"/>
    <n v="0"/>
    <n v="200"/>
    <n v="0"/>
    <n v="0"/>
    <n v="0"/>
    <n v="0"/>
    <n v="0"/>
    <n v="0"/>
    <n v="0"/>
  </r>
  <r>
    <x v="5"/>
    <x v="36"/>
    <x v="3"/>
    <x v="3"/>
    <n v="0"/>
    <n v="200"/>
    <n v="0"/>
    <n v="0"/>
    <n v="0"/>
    <n v="0"/>
    <n v="0"/>
    <n v="0"/>
    <n v="0"/>
  </r>
  <r>
    <x v="5"/>
    <x v="36"/>
    <x v="3"/>
    <x v="4"/>
    <n v="0"/>
    <n v="200"/>
    <n v="0"/>
    <n v="0"/>
    <n v="0"/>
    <n v="0"/>
    <n v="0"/>
    <n v="0"/>
    <n v="0"/>
  </r>
  <r>
    <x v="5"/>
    <x v="36"/>
    <x v="3"/>
    <x v="5"/>
    <n v="0"/>
    <n v="200"/>
    <n v="0"/>
    <n v="0"/>
    <n v="0"/>
    <n v="0"/>
    <n v="0"/>
    <n v="0"/>
    <n v="0"/>
  </r>
  <r>
    <x v="5"/>
    <x v="36"/>
    <x v="3"/>
    <x v="6"/>
    <n v="0"/>
    <n v="200"/>
    <n v="0"/>
    <n v="0"/>
    <n v="0"/>
    <n v="0"/>
    <n v="0"/>
    <n v="0"/>
    <n v="0"/>
  </r>
  <r>
    <x v="5"/>
    <x v="36"/>
    <x v="3"/>
    <x v="7"/>
    <n v="0"/>
    <n v="200"/>
    <n v="0"/>
    <n v="0"/>
    <n v="0"/>
    <n v="0"/>
    <n v="0"/>
    <n v="0"/>
    <n v="0"/>
  </r>
  <r>
    <x v="5"/>
    <x v="36"/>
    <x v="3"/>
    <x v="8"/>
    <n v="0"/>
    <n v="200"/>
    <n v="0"/>
    <n v="0"/>
    <n v="0"/>
    <n v="0"/>
    <n v="0"/>
    <n v="0"/>
    <n v="0"/>
  </r>
  <r>
    <x v="5"/>
    <x v="36"/>
    <x v="3"/>
    <x v="9"/>
    <n v="0"/>
    <n v="200"/>
    <n v="0"/>
    <n v="0"/>
    <n v="0"/>
    <n v="0"/>
    <n v="0"/>
    <n v="0"/>
    <n v="0"/>
  </r>
  <r>
    <x v="5"/>
    <x v="36"/>
    <x v="3"/>
    <x v="10"/>
    <n v="51.95"/>
    <n v="200"/>
    <n v="0"/>
    <n v="0.25256000000000001"/>
    <n v="0.19244"/>
    <n v="8.2299999999999995E-3"/>
    <n v="2.767E-2"/>
    <n v="1.76617"/>
    <n v="0"/>
  </r>
  <r>
    <x v="5"/>
    <x v="36"/>
    <x v="4"/>
    <x v="0"/>
    <n v="185.95"/>
    <n v="200"/>
    <n v="0"/>
    <n v="0.90408999999999995"/>
    <n v="0.43925999999999998"/>
    <n v="3.9309999999999998E-2"/>
    <n v="0.37784000000000001"/>
    <n v="6.3223399999999996"/>
    <n v="0"/>
  </r>
  <r>
    <x v="5"/>
    <x v="36"/>
    <x v="4"/>
    <x v="1"/>
    <n v="4.99"/>
    <n v="200"/>
    <n v="0"/>
    <n v="2.4279999999999999E-2"/>
    <n v="7.3699999999999998E-3"/>
    <n v="2.7499999999999998E-3"/>
    <n v="2.8900000000000002E-3"/>
    <n v="0.16980999999999999"/>
    <n v="0"/>
  </r>
  <r>
    <x v="5"/>
    <x v="36"/>
    <x v="4"/>
    <x v="2"/>
    <n v="0"/>
    <n v="200"/>
    <n v="0"/>
    <n v="0"/>
    <n v="0"/>
    <n v="0"/>
    <n v="0"/>
    <n v="0"/>
    <n v="0"/>
  </r>
  <r>
    <x v="5"/>
    <x v="36"/>
    <x v="4"/>
    <x v="3"/>
    <n v="0"/>
    <n v="200"/>
    <n v="0"/>
    <n v="0"/>
    <n v="0"/>
    <n v="0"/>
    <n v="0"/>
    <n v="0"/>
    <n v="0"/>
  </r>
  <r>
    <x v="5"/>
    <x v="36"/>
    <x v="4"/>
    <x v="4"/>
    <n v="0"/>
    <n v="200"/>
    <n v="0"/>
    <n v="0"/>
    <n v="0"/>
    <n v="0"/>
    <n v="0"/>
    <n v="0"/>
    <n v="0"/>
  </r>
  <r>
    <x v="5"/>
    <x v="36"/>
    <x v="4"/>
    <x v="5"/>
    <n v="0"/>
    <n v="200"/>
    <n v="0"/>
    <n v="0"/>
    <n v="0"/>
    <n v="0"/>
    <n v="0"/>
    <n v="0"/>
    <n v="0"/>
  </r>
  <r>
    <x v="5"/>
    <x v="36"/>
    <x v="4"/>
    <x v="6"/>
    <n v="41.71"/>
    <n v="200"/>
    <n v="0"/>
    <n v="0.20277999999999999"/>
    <n v="1.7000000000000001E-4"/>
    <n v="3.5599999999999998E-3"/>
    <n v="5.4859999999999999E-2"/>
    <n v="1.4180200000000001"/>
    <n v="0"/>
  </r>
  <r>
    <x v="5"/>
    <x v="36"/>
    <x v="4"/>
    <x v="7"/>
    <n v="0"/>
    <n v="200"/>
    <n v="0"/>
    <n v="0"/>
    <n v="0"/>
    <n v="0"/>
    <n v="0"/>
    <n v="0"/>
    <n v="0"/>
  </r>
  <r>
    <x v="5"/>
    <x v="36"/>
    <x v="4"/>
    <x v="8"/>
    <n v="0"/>
    <n v="200"/>
    <n v="0"/>
    <n v="0"/>
    <n v="0"/>
    <n v="0"/>
    <n v="0"/>
    <n v="0"/>
    <n v="0"/>
  </r>
  <r>
    <x v="5"/>
    <x v="36"/>
    <x v="4"/>
    <x v="9"/>
    <n v="0"/>
    <n v="200"/>
    <n v="0"/>
    <n v="0"/>
    <n v="0"/>
    <n v="0"/>
    <n v="0"/>
    <n v="0"/>
    <n v="0"/>
  </r>
  <r>
    <x v="5"/>
    <x v="36"/>
    <x v="4"/>
    <x v="10"/>
    <n v="155.63999999999999"/>
    <n v="200"/>
    <n v="0"/>
    <n v="0.75673999999999997"/>
    <n v="0.26956999999999998"/>
    <n v="1.917E-2"/>
    <n v="0.15989"/>
    <n v="5.2918799999999999"/>
    <n v="0"/>
  </r>
  <r>
    <x v="5"/>
    <x v="36"/>
    <x v="5"/>
    <x v="0"/>
    <n v="0"/>
    <n v="200"/>
    <n v="0"/>
    <n v="0"/>
    <n v="0"/>
    <n v="0"/>
    <n v="0"/>
    <n v="0"/>
    <n v="0"/>
  </r>
  <r>
    <x v="5"/>
    <x v="36"/>
    <x v="5"/>
    <x v="1"/>
    <n v="0"/>
    <n v="200"/>
    <n v="0"/>
    <n v="0"/>
    <n v="0"/>
    <n v="0"/>
    <n v="0"/>
    <n v="0"/>
    <n v="0"/>
  </r>
  <r>
    <x v="5"/>
    <x v="36"/>
    <x v="5"/>
    <x v="2"/>
    <n v="0"/>
    <n v="200"/>
    <n v="0"/>
    <n v="0"/>
    <n v="0"/>
    <n v="0"/>
    <n v="0"/>
    <n v="0"/>
    <n v="0"/>
  </r>
  <r>
    <x v="5"/>
    <x v="36"/>
    <x v="5"/>
    <x v="3"/>
    <n v="0"/>
    <n v="200"/>
    <n v="0"/>
    <n v="0"/>
    <n v="0"/>
    <n v="0"/>
    <n v="0"/>
    <n v="0"/>
    <n v="0"/>
  </r>
  <r>
    <x v="5"/>
    <x v="36"/>
    <x v="5"/>
    <x v="4"/>
    <n v="0"/>
    <n v="200"/>
    <n v="0"/>
    <n v="0"/>
    <n v="0"/>
    <n v="0"/>
    <n v="0"/>
    <n v="0"/>
    <n v="0"/>
  </r>
  <r>
    <x v="5"/>
    <x v="36"/>
    <x v="5"/>
    <x v="5"/>
    <n v="0"/>
    <n v="200"/>
    <n v="0"/>
    <n v="0"/>
    <n v="0"/>
    <n v="0"/>
    <n v="0"/>
    <n v="0"/>
    <n v="0"/>
  </r>
  <r>
    <x v="5"/>
    <x v="36"/>
    <x v="5"/>
    <x v="6"/>
    <n v="0"/>
    <n v="200"/>
    <n v="0"/>
    <n v="0"/>
    <n v="0"/>
    <n v="0"/>
    <n v="0"/>
    <n v="0"/>
    <n v="0"/>
  </r>
  <r>
    <x v="5"/>
    <x v="36"/>
    <x v="5"/>
    <x v="7"/>
    <n v="0"/>
    <n v="200"/>
    <n v="0"/>
    <n v="0"/>
    <n v="0"/>
    <n v="0"/>
    <n v="0"/>
    <n v="0"/>
    <n v="0"/>
  </r>
  <r>
    <x v="5"/>
    <x v="36"/>
    <x v="5"/>
    <x v="8"/>
    <n v="0"/>
    <n v="200"/>
    <n v="0"/>
    <n v="0"/>
    <n v="0"/>
    <n v="0"/>
    <n v="0"/>
    <n v="0"/>
    <n v="0"/>
  </r>
  <r>
    <x v="5"/>
    <x v="36"/>
    <x v="5"/>
    <x v="9"/>
    <n v="0"/>
    <n v="200"/>
    <n v="0"/>
    <n v="0"/>
    <n v="0"/>
    <n v="0"/>
    <n v="0"/>
    <n v="0"/>
    <n v="0"/>
  </r>
  <r>
    <x v="5"/>
    <x v="36"/>
    <x v="5"/>
    <x v="10"/>
    <n v="0"/>
    <n v="200"/>
    <n v="0"/>
    <n v="0"/>
    <n v="0"/>
    <n v="0"/>
    <n v="0"/>
    <n v="0"/>
    <n v="0"/>
  </r>
  <r>
    <x v="5"/>
    <x v="36"/>
    <x v="6"/>
    <x v="0"/>
    <n v="0"/>
    <n v="200"/>
    <n v="0"/>
    <n v="0"/>
    <n v="0"/>
    <n v="0"/>
    <n v="0"/>
    <n v="0"/>
    <n v="0"/>
  </r>
  <r>
    <x v="5"/>
    <x v="36"/>
    <x v="6"/>
    <x v="1"/>
    <n v="0"/>
    <n v="200"/>
    <n v="0"/>
    <n v="0"/>
    <n v="0"/>
    <n v="0"/>
    <n v="0"/>
    <n v="0"/>
    <n v="0"/>
  </r>
  <r>
    <x v="5"/>
    <x v="36"/>
    <x v="6"/>
    <x v="2"/>
    <n v="0"/>
    <n v="200"/>
    <n v="0"/>
    <n v="0"/>
    <n v="0"/>
    <n v="0"/>
    <n v="0"/>
    <n v="0"/>
    <n v="0"/>
  </r>
  <r>
    <x v="5"/>
    <x v="36"/>
    <x v="6"/>
    <x v="3"/>
    <n v="0"/>
    <n v="200"/>
    <n v="0"/>
    <n v="0"/>
    <n v="0"/>
    <n v="0"/>
    <n v="0"/>
    <n v="0"/>
    <n v="0"/>
  </r>
  <r>
    <x v="5"/>
    <x v="36"/>
    <x v="6"/>
    <x v="4"/>
    <n v="0"/>
    <n v="200"/>
    <n v="0"/>
    <n v="0"/>
    <n v="0"/>
    <n v="0"/>
    <n v="0"/>
    <n v="0"/>
    <n v="0"/>
  </r>
  <r>
    <x v="5"/>
    <x v="36"/>
    <x v="6"/>
    <x v="5"/>
    <n v="0"/>
    <n v="200"/>
    <n v="0"/>
    <n v="0"/>
    <n v="0"/>
    <n v="0"/>
    <n v="0"/>
    <n v="0"/>
    <n v="0"/>
  </r>
  <r>
    <x v="5"/>
    <x v="36"/>
    <x v="6"/>
    <x v="6"/>
    <n v="0"/>
    <n v="200"/>
    <n v="0"/>
    <n v="0"/>
    <n v="0"/>
    <n v="0"/>
    <n v="0"/>
    <n v="0"/>
    <n v="0"/>
  </r>
  <r>
    <x v="5"/>
    <x v="36"/>
    <x v="6"/>
    <x v="7"/>
    <n v="0"/>
    <n v="200"/>
    <n v="0"/>
    <n v="0"/>
    <n v="0"/>
    <n v="0"/>
    <n v="0"/>
    <n v="0"/>
    <n v="0"/>
  </r>
  <r>
    <x v="5"/>
    <x v="36"/>
    <x v="6"/>
    <x v="8"/>
    <n v="0"/>
    <n v="200"/>
    <n v="0"/>
    <n v="0"/>
    <n v="0"/>
    <n v="0"/>
    <n v="0"/>
    <n v="0"/>
    <n v="0"/>
  </r>
  <r>
    <x v="5"/>
    <x v="36"/>
    <x v="6"/>
    <x v="9"/>
    <n v="0"/>
    <n v="200"/>
    <n v="0"/>
    <n v="0"/>
    <n v="0"/>
    <n v="0"/>
    <n v="0"/>
    <n v="0"/>
    <n v="0"/>
  </r>
  <r>
    <x v="5"/>
    <x v="36"/>
    <x v="6"/>
    <x v="10"/>
    <n v="26.36"/>
    <n v="200"/>
    <n v="0"/>
    <n v="0.12819"/>
    <n v="6.5350000000000005E-2"/>
    <n v="1.4E-3"/>
    <n v="8.2699999999999996E-3"/>
    <n v="0.89642999999999995"/>
    <n v="0"/>
  </r>
  <r>
    <x v="5"/>
    <x v="36"/>
    <x v="7"/>
    <x v="0"/>
    <n v="0"/>
    <n v="200"/>
    <n v="0"/>
    <n v="0"/>
    <n v="0"/>
    <n v="0"/>
    <n v="0"/>
    <n v="0"/>
    <n v="0"/>
  </r>
  <r>
    <x v="5"/>
    <x v="36"/>
    <x v="7"/>
    <x v="1"/>
    <n v="0"/>
    <n v="200"/>
    <n v="0"/>
    <n v="0"/>
    <n v="0"/>
    <n v="0"/>
    <n v="0"/>
    <n v="0"/>
    <n v="0"/>
  </r>
  <r>
    <x v="5"/>
    <x v="36"/>
    <x v="7"/>
    <x v="2"/>
    <n v="0"/>
    <n v="200"/>
    <n v="0"/>
    <n v="0"/>
    <n v="0"/>
    <n v="0"/>
    <n v="0"/>
    <n v="0"/>
    <n v="0"/>
  </r>
  <r>
    <x v="5"/>
    <x v="36"/>
    <x v="7"/>
    <x v="3"/>
    <n v="0"/>
    <n v="200"/>
    <n v="0"/>
    <n v="0"/>
    <n v="0"/>
    <n v="0"/>
    <n v="0"/>
    <n v="0"/>
    <n v="0"/>
  </r>
  <r>
    <x v="5"/>
    <x v="36"/>
    <x v="7"/>
    <x v="4"/>
    <n v="0"/>
    <n v="200"/>
    <n v="0"/>
    <n v="0"/>
    <n v="0"/>
    <n v="0"/>
    <n v="0"/>
    <n v="0"/>
    <n v="0"/>
  </r>
  <r>
    <x v="5"/>
    <x v="36"/>
    <x v="7"/>
    <x v="5"/>
    <n v="0"/>
    <n v="200"/>
    <n v="0"/>
    <n v="0"/>
    <n v="0"/>
    <n v="0"/>
    <n v="0"/>
    <n v="0"/>
    <n v="0"/>
  </r>
  <r>
    <x v="5"/>
    <x v="36"/>
    <x v="7"/>
    <x v="6"/>
    <n v="10.24"/>
    <n v="200"/>
    <n v="0"/>
    <n v="4.9770000000000002E-2"/>
    <n v="0"/>
    <n v="8.7200000000000003E-3"/>
    <n v="6.8669999999999995E-2"/>
    <n v="0.34804000000000002"/>
    <n v="0"/>
  </r>
  <r>
    <x v="5"/>
    <x v="36"/>
    <x v="7"/>
    <x v="7"/>
    <n v="0"/>
    <n v="200"/>
    <n v="0"/>
    <n v="0"/>
    <n v="0"/>
    <n v="0"/>
    <n v="0"/>
    <n v="0"/>
    <n v="0"/>
  </r>
  <r>
    <x v="5"/>
    <x v="36"/>
    <x v="7"/>
    <x v="8"/>
    <n v="0"/>
    <n v="200"/>
    <n v="0"/>
    <n v="0"/>
    <n v="0"/>
    <n v="0"/>
    <n v="0"/>
    <n v="0"/>
    <n v="0"/>
  </r>
  <r>
    <x v="5"/>
    <x v="36"/>
    <x v="7"/>
    <x v="9"/>
    <n v="0"/>
    <n v="200"/>
    <n v="0"/>
    <n v="0"/>
    <n v="0"/>
    <n v="0"/>
    <n v="0"/>
    <n v="0"/>
    <n v="0"/>
  </r>
  <r>
    <x v="5"/>
    <x v="36"/>
    <x v="7"/>
    <x v="10"/>
    <n v="6.04"/>
    <n v="200"/>
    <n v="0"/>
    <n v="2.9350000000000001E-2"/>
    <n v="2.1839999999999998E-2"/>
    <n v="9.0000000000000006E-5"/>
    <n v="1.1509999999999999E-2"/>
    <n v="0.20526"/>
    <n v="0"/>
  </r>
  <r>
    <x v="5"/>
    <x v="36"/>
    <x v="8"/>
    <x v="0"/>
    <n v="0"/>
    <n v="200"/>
    <n v="0"/>
    <n v="0"/>
    <n v="0"/>
    <n v="0"/>
    <n v="0"/>
    <n v="0"/>
    <n v="0"/>
  </r>
  <r>
    <x v="5"/>
    <x v="36"/>
    <x v="8"/>
    <x v="1"/>
    <n v="14.51"/>
    <n v="200"/>
    <n v="0"/>
    <n v="7.0540000000000005E-2"/>
    <n v="5.2510000000000001E-2"/>
    <n v="2.5799999999999998E-3"/>
    <n v="9.1599999999999997E-3"/>
    <n v="0.49329000000000001"/>
    <n v="0"/>
  </r>
  <r>
    <x v="5"/>
    <x v="36"/>
    <x v="8"/>
    <x v="2"/>
    <n v="0"/>
    <n v="200"/>
    <n v="0"/>
    <n v="0"/>
    <n v="0"/>
    <n v="0"/>
    <n v="0"/>
    <n v="0"/>
    <n v="0"/>
  </r>
  <r>
    <x v="5"/>
    <x v="36"/>
    <x v="8"/>
    <x v="3"/>
    <n v="0"/>
    <n v="200"/>
    <n v="0"/>
    <n v="0"/>
    <n v="0"/>
    <n v="0"/>
    <n v="0"/>
    <n v="0"/>
    <n v="0"/>
  </r>
  <r>
    <x v="5"/>
    <x v="36"/>
    <x v="8"/>
    <x v="4"/>
    <n v="0"/>
    <n v="200"/>
    <n v="0"/>
    <n v="0"/>
    <n v="0"/>
    <n v="0"/>
    <n v="0"/>
    <n v="0"/>
    <n v="0"/>
  </r>
  <r>
    <x v="5"/>
    <x v="36"/>
    <x v="8"/>
    <x v="5"/>
    <n v="0"/>
    <n v="200"/>
    <n v="0"/>
    <n v="0"/>
    <n v="0"/>
    <n v="0"/>
    <n v="0"/>
    <n v="0"/>
    <n v="0"/>
  </r>
  <r>
    <x v="5"/>
    <x v="36"/>
    <x v="8"/>
    <x v="6"/>
    <n v="35.18"/>
    <n v="200"/>
    <n v="0"/>
    <n v="0.17105000000000001"/>
    <n v="0"/>
    <n v="5.323E-2"/>
    <n v="0.13413"/>
    <n v="1.19615"/>
    <n v="0"/>
  </r>
  <r>
    <x v="5"/>
    <x v="36"/>
    <x v="8"/>
    <x v="7"/>
    <n v="0"/>
    <n v="200"/>
    <n v="0"/>
    <n v="0"/>
    <n v="0"/>
    <n v="0"/>
    <n v="0"/>
    <n v="0"/>
    <n v="0"/>
  </r>
  <r>
    <x v="5"/>
    <x v="36"/>
    <x v="8"/>
    <x v="8"/>
    <n v="0"/>
    <n v="200"/>
    <n v="0"/>
    <n v="0"/>
    <n v="0"/>
    <n v="0"/>
    <n v="0"/>
    <n v="0"/>
    <n v="0"/>
  </r>
  <r>
    <x v="5"/>
    <x v="36"/>
    <x v="8"/>
    <x v="9"/>
    <n v="0"/>
    <n v="200"/>
    <n v="0"/>
    <n v="0"/>
    <n v="0"/>
    <n v="0"/>
    <n v="0"/>
    <n v="0"/>
    <n v="0"/>
  </r>
  <r>
    <x v="5"/>
    <x v="36"/>
    <x v="8"/>
    <x v="10"/>
    <n v="927.1"/>
    <n v="200"/>
    <n v="0"/>
    <n v="4.5076599999999996"/>
    <n v="2.30464"/>
    <n v="0.11852"/>
    <n v="0.61121000000000003"/>
    <n v="31.522099999999998"/>
    <n v="0"/>
  </r>
  <r>
    <x v="5"/>
    <x v="37"/>
    <x v="0"/>
    <x v="0"/>
    <n v="0"/>
    <n v="200"/>
    <n v="0"/>
    <n v="0"/>
    <n v="0"/>
    <n v="0"/>
    <n v="0"/>
    <n v="0"/>
    <n v="0"/>
  </r>
  <r>
    <x v="5"/>
    <x v="37"/>
    <x v="0"/>
    <x v="1"/>
    <n v="24.86"/>
    <n v="200"/>
    <n v="0"/>
    <n v="0.12088"/>
    <n v="4.2959999999999998E-2"/>
    <n v="1.5219999999999999E-2"/>
    <n v="2.5139999999999999E-2"/>
    <n v="0.84531000000000001"/>
    <n v="0"/>
  </r>
  <r>
    <x v="5"/>
    <x v="37"/>
    <x v="0"/>
    <x v="2"/>
    <n v="0"/>
    <n v="200"/>
    <n v="0"/>
    <n v="0"/>
    <n v="0"/>
    <n v="0"/>
    <n v="0"/>
    <n v="0"/>
    <n v="0"/>
  </r>
  <r>
    <x v="5"/>
    <x v="37"/>
    <x v="0"/>
    <x v="3"/>
    <n v="0"/>
    <n v="200"/>
    <n v="0"/>
    <n v="0"/>
    <n v="0"/>
    <n v="0"/>
    <n v="0"/>
    <n v="0"/>
    <n v="0"/>
  </r>
  <r>
    <x v="5"/>
    <x v="37"/>
    <x v="0"/>
    <x v="4"/>
    <n v="0"/>
    <n v="200"/>
    <n v="0"/>
    <n v="0"/>
    <n v="0"/>
    <n v="0"/>
    <n v="0"/>
    <n v="0"/>
    <n v="0"/>
  </r>
  <r>
    <x v="5"/>
    <x v="37"/>
    <x v="0"/>
    <x v="5"/>
    <n v="0"/>
    <n v="200"/>
    <n v="0"/>
    <n v="0"/>
    <n v="0"/>
    <n v="0"/>
    <n v="0"/>
    <n v="0"/>
    <n v="0"/>
  </r>
  <r>
    <x v="5"/>
    <x v="37"/>
    <x v="0"/>
    <x v="6"/>
    <n v="0"/>
    <n v="200"/>
    <n v="0"/>
    <n v="0"/>
    <n v="0"/>
    <n v="0"/>
    <n v="0"/>
    <n v="0"/>
    <n v="0"/>
  </r>
  <r>
    <x v="5"/>
    <x v="37"/>
    <x v="0"/>
    <x v="7"/>
    <n v="0"/>
    <n v="200"/>
    <n v="0"/>
    <n v="0"/>
    <n v="0"/>
    <n v="0"/>
    <n v="0"/>
    <n v="0"/>
    <n v="0"/>
  </r>
  <r>
    <x v="5"/>
    <x v="37"/>
    <x v="0"/>
    <x v="8"/>
    <n v="0"/>
    <n v="200"/>
    <n v="0"/>
    <n v="0"/>
    <n v="0"/>
    <n v="0"/>
    <n v="0"/>
    <n v="0"/>
    <n v="0"/>
  </r>
  <r>
    <x v="5"/>
    <x v="37"/>
    <x v="0"/>
    <x v="9"/>
    <n v="0"/>
    <n v="200"/>
    <n v="0"/>
    <n v="0"/>
    <n v="0"/>
    <n v="0"/>
    <n v="0"/>
    <n v="0"/>
    <n v="0"/>
  </r>
  <r>
    <x v="5"/>
    <x v="37"/>
    <x v="0"/>
    <x v="10"/>
    <n v="128.04"/>
    <n v="200"/>
    <n v="0"/>
    <n v="0.62256"/>
    <n v="0.36060999999999999"/>
    <n v="8.5599999999999999E-3"/>
    <n v="0.18226000000000001"/>
    <n v="4.3535599999999999"/>
    <n v="0"/>
  </r>
  <r>
    <x v="5"/>
    <x v="37"/>
    <x v="1"/>
    <x v="0"/>
    <n v="0"/>
    <n v="200"/>
    <n v="0"/>
    <n v="0"/>
    <n v="0"/>
    <n v="0"/>
    <n v="0"/>
    <n v="0"/>
    <n v="0"/>
  </r>
  <r>
    <x v="5"/>
    <x v="37"/>
    <x v="1"/>
    <x v="1"/>
    <n v="0"/>
    <n v="200"/>
    <n v="0"/>
    <n v="0"/>
    <n v="0"/>
    <n v="0"/>
    <n v="0"/>
    <n v="0"/>
    <n v="0"/>
  </r>
  <r>
    <x v="5"/>
    <x v="37"/>
    <x v="1"/>
    <x v="2"/>
    <n v="0"/>
    <n v="200"/>
    <n v="0"/>
    <n v="0"/>
    <n v="0"/>
    <n v="0"/>
    <n v="0"/>
    <n v="0"/>
    <n v="0"/>
  </r>
  <r>
    <x v="5"/>
    <x v="37"/>
    <x v="1"/>
    <x v="3"/>
    <n v="0"/>
    <n v="200"/>
    <n v="0"/>
    <n v="0"/>
    <n v="0"/>
    <n v="0"/>
    <n v="0"/>
    <n v="0"/>
    <n v="0"/>
  </r>
  <r>
    <x v="5"/>
    <x v="37"/>
    <x v="1"/>
    <x v="4"/>
    <n v="0"/>
    <n v="200"/>
    <n v="0"/>
    <n v="0"/>
    <n v="0"/>
    <n v="0"/>
    <n v="0"/>
    <n v="0"/>
    <n v="0"/>
  </r>
  <r>
    <x v="5"/>
    <x v="37"/>
    <x v="1"/>
    <x v="5"/>
    <n v="0"/>
    <n v="200"/>
    <n v="0"/>
    <n v="0"/>
    <n v="0"/>
    <n v="0"/>
    <n v="0"/>
    <n v="0"/>
    <n v="0"/>
  </r>
  <r>
    <x v="5"/>
    <x v="37"/>
    <x v="1"/>
    <x v="6"/>
    <n v="0"/>
    <n v="200"/>
    <n v="0"/>
    <n v="0"/>
    <n v="0"/>
    <n v="0"/>
    <n v="0"/>
    <n v="0"/>
    <n v="0"/>
  </r>
  <r>
    <x v="5"/>
    <x v="37"/>
    <x v="1"/>
    <x v="7"/>
    <n v="0"/>
    <n v="200"/>
    <n v="0"/>
    <n v="0"/>
    <n v="0"/>
    <n v="0"/>
    <n v="0"/>
    <n v="0"/>
    <n v="0"/>
  </r>
  <r>
    <x v="5"/>
    <x v="37"/>
    <x v="1"/>
    <x v="8"/>
    <n v="0"/>
    <n v="200"/>
    <n v="0"/>
    <n v="0"/>
    <n v="0"/>
    <n v="0"/>
    <n v="0"/>
    <n v="0"/>
    <n v="0"/>
  </r>
  <r>
    <x v="5"/>
    <x v="37"/>
    <x v="1"/>
    <x v="9"/>
    <n v="0"/>
    <n v="200"/>
    <n v="0"/>
    <n v="0"/>
    <n v="0"/>
    <n v="0"/>
    <n v="0"/>
    <n v="0"/>
    <n v="0"/>
  </r>
  <r>
    <x v="5"/>
    <x v="37"/>
    <x v="1"/>
    <x v="10"/>
    <n v="692.79"/>
    <n v="200"/>
    <n v="0"/>
    <n v="3.3684099999999999"/>
    <n v="1.3568199999999999"/>
    <n v="0.17935000000000001"/>
    <n v="1.4500599999999999"/>
    <n v="23.555330000000001"/>
    <n v="0"/>
  </r>
  <r>
    <x v="5"/>
    <x v="37"/>
    <x v="2"/>
    <x v="0"/>
    <n v="0"/>
    <n v="200"/>
    <n v="0"/>
    <n v="0"/>
    <n v="0"/>
    <n v="0"/>
    <n v="0"/>
    <n v="0"/>
    <n v="0"/>
  </r>
  <r>
    <x v="5"/>
    <x v="37"/>
    <x v="2"/>
    <x v="1"/>
    <n v="0"/>
    <n v="200"/>
    <n v="0"/>
    <n v="0"/>
    <n v="0"/>
    <n v="0"/>
    <n v="0"/>
    <n v="0"/>
    <n v="0"/>
  </r>
  <r>
    <x v="5"/>
    <x v="37"/>
    <x v="2"/>
    <x v="2"/>
    <n v="0"/>
    <n v="200"/>
    <n v="0"/>
    <n v="0"/>
    <n v="0"/>
    <n v="0"/>
    <n v="0"/>
    <n v="0"/>
    <n v="0"/>
  </r>
  <r>
    <x v="5"/>
    <x v="37"/>
    <x v="2"/>
    <x v="3"/>
    <n v="0"/>
    <n v="200"/>
    <n v="0"/>
    <n v="0"/>
    <n v="0"/>
    <n v="0"/>
    <n v="0"/>
    <n v="0"/>
    <n v="0"/>
  </r>
  <r>
    <x v="5"/>
    <x v="37"/>
    <x v="2"/>
    <x v="4"/>
    <n v="0"/>
    <n v="200"/>
    <n v="0"/>
    <n v="0"/>
    <n v="0"/>
    <n v="0"/>
    <n v="0"/>
    <n v="0"/>
    <n v="0"/>
  </r>
  <r>
    <x v="5"/>
    <x v="37"/>
    <x v="2"/>
    <x v="5"/>
    <n v="0"/>
    <n v="200"/>
    <n v="0"/>
    <n v="0"/>
    <n v="0"/>
    <n v="0"/>
    <n v="0"/>
    <n v="0"/>
    <n v="0"/>
  </r>
  <r>
    <x v="5"/>
    <x v="37"/>
    <x v="2"/>
    <x v="6"/>
    <n v="0"/>
    <n v="200"/>
    <n v="0"/>
    <n v="0"/>
    <n v="0"/>
    <n v="0"/>
    <n v="0"/>
    <n v="0"/>
    <n v="0"/>
  </r>
  <r>
    <x v="5"/>
    <x v="37"/>
    <x v="2"/>
    <x v="7"/>
    <n v="0"/>
    <n v="200"/>
    <n v="0"/>
    <n v="0"/>
    <n v="0"/>
    <n v="0"/>
    <n v="0"/>
    <n v="0"/>
    <n v="0"/>
  </r>
  <r>
    <x v="5"/>
    <x v="37"/>
    <x v="2"/>
    <x v="8"/>
    <n v="0"/>
    <n v="200"/>
    <n v="0"/>
    <n v="0"/>
    <n v="0"/>
    <n v="0"/>
    <n v="0"/>
    <n v="0"/>
    <n v="0"/>
  </r>
  <r>
    <x v="5"/>
    <x v="37"/>
    <x v="2"/>
    <x v="9"/>
    <n v="0"/>
    <n v="200"/>
    <n v="0"/>
    <n v="0"/>
    <n v="0"/>
    <n v="0"/>
    <n v="0"/>
    <n v="0"/>
    <n v="0"/>
  </r>
  <r>
    <x v="5"/>
    <x v="37"/>
    <x v="2"/>
    <x v="10"/>
    <n v="333.92"/>
    <n v="200"/>
    <n v="0"/>
    <n v="1.62354"/>
    <n v="0.78347"/>
    <n v="7.5889999999999999E-2"/>
    <n v="0.64266999999999996"/>
    <n v="11.353429999999999"/>
    <n v="0"/>
  </r>
  <r>
    <x v="5"/>
    <x v="37"/>
    <x v="3"/>
    <x v="0"/>
    <n v="0"/>
    <n v="200"/>
    <n v="0"/>
    <n v="0"/>
    <n v="0"/>
    <n v="0"/>
    <n v="0"/>
    <n v="0"/>
    <n v="0"/>
  </r>
  <r>
    <x v="5"/>
    <x v="37"/>
    <x v="3"/>
    <x v="1"/>
    <n v="8.94"/>
    <n v="200"/>
    <n v="0"/>
    <n v="4.3490000000000001E-2"/>
    <n v="1.3899999999999999E-2"/>
    <n v="3.0100000000000001E-3"/>
    <n v="2.741E-2"/>
    <n v="0.30412"/>
    <n v="0"/>
  </r>
  <r>
    <x v="5"/>
    <x v="37"/>
    <x v="3"/>
    <x v="2"/>
    <n v="0"/>
    <n v="200"/>
    <n v="0"/>
    <n v="0"/>
    <n v="0"/>
    <n v="0"/>
    <n v="0"/>
    <n v="0"/>
    <n v="0"/>
  </r>
  <r>
    <x v="5"/>
    <x v="37"/>
    <x v="3"/>
    <x v="3"/>
    <n v="0"/>
    <n v="200"/>
    <n v="0"/>
    <n v="0"/>
    <n v="0"/>
    <n v="0"/>
    <n v="0"/>
    <n v="0"/>
    <n v="0"/>
  </r>
  <r>
    <x v="5"/>
    <x v="37"/>
    <x v="3"/>
    <x v="4"/>
    <n v="0"/>
    <n v="200"/>
    <n v="0"/>
    <n v="0"/>
    <n v="0"/>
    <n v="0"/>
    <n v="0"/>
    <n v="0"/>
    <n v="0"/>
  </r>
  <r>
    <x v="5"/>
    <x v="37"/>
    <x v="3"/>
    <x v="5"/>
    <n v="0"/>
    <n v="200"/>
    <n v="0"/>
    <n v="0"/>
    <n v="0"/>
    <n v="0"/>
    <n v="0"/>
    <n v="0"/>
    <n v="0"/>
  </r>
  <r>
    <x v="5"/>
    <x v="37"/>
    <x v="3"/>
    <x v="6"/>
    <n v="0"/>
    <n v="200"/>
    <n v="0"/>
    <n v="0"/>
    <n v="0"/>
    <n v="0"/>
    <n v="0"/>
    <n v="0"/>
    <n v="0"/>
  </r>
  <r>
    <x v="5"/>
    <x v="37"/>
    <x v="3"/>
    <x v="7"/>
    <n v="0"/>
    <n v="200"/>
    <n v="0"/>
    <n v="0"/>
    <n v="0"/>
    <n v="0"/>
    <n v="0"/>
    <n v="0"/>
    <n v="0"/>
  </r>
  <r>
    <x v="5"/>
    <x v="37"/>
    <x v="3"/>
    <x v="8"/>
    <n v="0"/>
    <n v="200"/>
    <n v="0"/>
    <n v="0"/>
    <n v="0"/>
    <n v="0"/>
    <n v="0"/>
    <n v="0"/>
    <n v="0"/>
  </r>
  <r>
    <x v="5"/>
    <x v="37"/>
    <x v="3"/>
    <x v="9"/>
    <n v="0"/>
    <n v="200"/>
    <n v="0"/>
    <n v="0"/>
    <n v="0"/>
    <n v="0"/>
    <n v="0"/>
    <n v="0"/>
    <n v="0"/>
  </r>
  <r>
    <x v="5"/>
    <x v="37"/>
    <x v="3"/>
    <x v="10"/>
    <n v="51.95"/>
    <n v="200"/>
    <n v="0"/>
    <n v="0.25256000000000001"/>
    <n v="0.19244"/>
    <n v="8.2299999999999995E-3"/>
    <n v="2.767E-2"/>
    <n v="1.76617"/>
    <n v="0"/>
  </r>
  <r>
    <x v="5"/>
    <x v="37"/>
    <x v="4"/>
    <x v="0"/>
    <n v="185.95"/>
    <n v="200"/>
    <n v="0"/>
    <n v="0.90408999999999995"/>
    <n v="0.43925999999999998"/>
    <n v="3.9309999999999998E-2"/>
    <n v="0.37784000000000001"/>
    <n v="6.3223399999999996"/>
    <n v="0"/>
  </r>
  <r>
    <x v="5"/>
    <x v="37"/>
    <x v="4"/>
    <x v="1"/>
    <n v="4.99"/>
    <n v="200"/>
    <n v="0"/>
    <n v="2.4279999999999999E-2"/>
    <n v="7.3699999999999998E-3"/>
    <n v="2.7499999999999998E-3"/>
    <n v="2.8900000000000002E-3"/>
    <n v="0.16980999999999999"/>
    <n v="0"/>
  </r>
  <r>
    <x v="5"/>
    <x v="37"/>
    <x v="4"/>
    <x v="2"/>
    <n v="0"/>
    <n v="200"/>
    <n v="0"/>
    <n v="0"/>
    <n v="0"/>
    <n v="0"/>
    <n v="0"/>
    <n v="0"/>
    <n v="0"/>
  </r>
  <r>
    <x v="5"/>
    <x v="37"/>
    <x v="4"/>
    <x v="3"/>
    <n v="0"/>
    <n v="200"/>
    <n v="0"/>
    <n v="0"/>
    <n v="0"/>
    <n v="0"/>
    <n v="0"/>
    <n v="0"/>
    <n v="0"/>
  </r>
  <r>
    <x v="5"/>
    <x v="37"/>
    <x v="4"/>
    <x v="4"/>
    <n v="0"/>
    <n v="200"/>
    <n v="0"/>
    <n v="0"/>
    <n v="0"/>
    <n v="0"/>
    <n v="0"/>
    <n v="0"/>
    <n v="0"/>
  </r>
  <r>
    <x v="5"/>
    <x v="37"/>
    <x v="4"/>
    <x v="5"/>
    <n v="0"/>
    <n v="200"/>
    <n v="0"/>
    <n v="0"/>
    <n v="0"/>
    <n v="0"/>
    <n v="0"/>
    <n v="0"/>
    <n v="0"/>
  </r>
  <r>
    <x v="5"/>
    <x v="37"/>
    <x v="4"/>
    <x v="6"/>
    <n v="41.71"/>
    <n v="200"/>
    <n v="0"/>
    <n v="0.20277999999999999"/>
    <n v="1.7000000000000001E-4"/>
    <n v="3.5599999999999998E-3"/>
    <n v="5.4859999999999999E-2"/>
    <n v="1.4180200000000001"/>
    <n v="0"/>
  </r>
  <r>
    <x v="5"/>
    <x v="37"/>
    <x v="4"/>
    <x v="7"/>
    <n v="0"/>
    <n v="200"/>
    <n v="0"/>
    <n v="0"/>
    <n v="0"/>
    <n v="0"/>
    <n v="0"/>
    <n v="0"/>
    <n v="0"/>
  </r>
  <r>
    <x v="5"/>
    <x v="37"/>
    <x v="4"/>
    <x v="8"/>
    <n v="0"/>
    <n v="200"/>
    <n v="0"/>
    <n v="0"/>
    <n v="0"/>
    <n v="0"/>
    <n v="0"/>
    <n v="0"/>
    <n v="0"/>
  </r>
  <r>
    <x v="5"/>
    <x v="37"/>
    <x v="4"/>
    <x v="9"/>
    <n v="0"/>
    <n v="200"/>
    <n v="0"/>
    <n v="0"/>
    <n v="0"/>
    <n v="0"/>
    <n v="0"/>
    <n v="0"/>
    <n v="0"/>
  </r>
  <r>
    <x v="5"/>
    <x v="37"/>
    <x v="4"/>
    <x v="10"/>
    <n v="155.63999999999999"/>
    <n v="200"/>
    <n v="0"/>
    <n v="0.75673999999999997"/>
    <n v="0.26956999999999998"/>
    <n v="1.917E-2"/>
    <n v="0.15989"/>
    <n v="5.2918799999999999"/>
    <n v="0"/>
  </r>
  <r>
    <x v="5"/>
    <x v="37"/>
    <x v="5"/>
    <x v="0"/>
    <n v="0"/>
    <n v="200"/>
    <n v="0"/>
    <n v="0"/>
    <n v="0"/>
    <n v="0"/>
    <n v="0"/>
    <n v="0"/>
    <n v="0"/>
  </r>
  <r>
    <x v="5"/>
    <x v="37"/>
    <x v="5"/>
    <x v="1"/>
    <n v="0"/>
    <n v="200"/>
    <n v="0"/>
    <n v="0"/>
    <n v="0"/>
    <n v="0"/>
    <n v="0"/>
    <n v="0"/>
    <n v="0"/>
  </r>
  <r>
    <x v="5"/>
    <x v="37"/>
    <x v="5"/>
    <x v="2"/>
    <n v="0"/>
    <n v="200"/>
    <n v="0"/>
    <n v="0"/>
    <n v="0"/>
    <n v="0"/>
    <n v="0"/>
    <n v="0"/>
    <n v="0"/>
  </r>
  <r>
    <x v="5"/>
    <x v="37"/>
    <x v="5"/>
    <x v="3"/>
    <n v="0"/>
    <n v="200"/>
    <n v="0"/>
    <n v="0"/>
    <n v="0"/>
    <n v="0"/>
    <n v="0"/>
    <n v="0"/>
    <n v="0"/>
  </r>
  <r>
    <x v="5"/>
    <x v="37"/>
    <x v="5"/>
    <x v="4"/>
    <n v="0"/>
    <n v="200"/>
    <n v="0"/>
    <n v="0"/>
    <n v="0"/>
    <n v="0"/>
    <n v="0"/>
    <n v="0"/>
    <n v="0"/>
  </r>
  <r>
    <x v="5"/>
    <x v="37"/>
    <x v="5"/>
    <x v="5"/>
    <n v="0"/>
    <n v="200"/>
    <n v="0"/>
    <n v="0"/>
    <n v="0"/>
    <n v="0"/>
    <n v="0"/>
    <n v="0"/>
    <n v="0"/>
  </r>
  <r>
    <x v="5"/>
    <x v="37"/>
    <x v="5"/>
    <x v="6"/>
    <n v="0"/>
    <n v="200"/>
    <n v="0"/>
    <n v="0"/>
    <n v="0"/>
    <n v="0"/>
    <n v="0"/>
    <n v="0"/>
    <n v="0"/>
  </r>
  <r>
    <x v="5"/>
    <x v="37"/>
    <x v="5"/>
    <x v="7"/>
    <n v="0"/>
    <n v="200"/>
    <n v="0"/>
    <n v="0"/>
    <n v="0"/>
    <n v="0"/>
    <n v="0"/>
    <n v="0"/>
    <n v="0"/>
  </r>
  <r>
    <x v="5"/>
    <x v="37"/>
    <x v="5"/>
    <x v="8"/>
    <n v="0"/>
    <n v="200"/>
    <n v="0"/>
    <n v="0"/>
    <n v="0"/>
    <n v="0"/>
    <n v="0"/>
    <n v="0"/>
    <n v="0"/>
  </r>
  <r>
    <x v="5"/>
    <x v="37"/>
    <x v="5"/>
    <x v="9"/>
    <n v="0"/>
    <n v="200"/>
    <n v="0"/>
    <n v="0"/>
    <n v="0"/>
    <n v="0"/>
    <n v="0"/>
    <n v="0"/>
    <n v="0"/>
  </r>
  <r>
    <x v="5"/>
    <x v="37"/>
    <x v="5"/>
    <x v="10"/>
    <n v="0"/>
    <n v="200"/>
    <n v="0"/>
    <n v="0"/>
    <n v="0"/>
    <n v="0"/>
    <n v="0"/>
    <n v="0"/>
    <n v="0"/>
  </r>
  <r>
    <x v="5"/>
    <x v="37"/>
    <x v="6"/>
    <x v="0"/>
    <n v="0"/>
    <n v="200"/>
    <n v="0"/>
    <n v="0"/>
    <n v="0"/>
    <n v="0"/>
    <n v="0"/>
    <n v="0"/>
    <n v="0"/>
  </r>
  <r>
    <x v="5"/>
    <x v="37"/>
    <x v="6"/>
    <x v="1"/>
    <n v="0"/>
    <n v="200"/>
    <n v="0"/>
    <n v="0"/>
    <n v="0"/>
    <n v="0"/>
    <n v="0"/>
    <n v="0"/>
    <n v="0"/>
  </r>
  <r>
    <x v="5"/>
    <x v="37"/>
    <x v="6"/>
    <x v="2"/>
    <n v="0"/>
    <n v="200"/>
    <n v="0"/>
    <n v="0"/>
    <n v="0"/>
    <n v="0"/>
    <n v="0"/>
    <n v="0"/>
    <n v="0"/>
  </r>
  <r>
    <x v="5"/>
    <x v="37"/>
    <x v="6"/>
    <x v="3"/>
    <n v="0"/>
    <n v="200"/>
    <n v="0"/>
    <n v="0"/>
    <n v="0"/>
    <n v="0"/>
    <n v="0"/>
    <n v="0"/>
    <n v="0"/>
  </r>
  <r>
    <x v="5"/>
    <x v="37"/>
    <x v="6"/>
    <x v="4"/>
    <n v="0"/>
    <n v="200"/>
    <n v="0"/>
    <n v="0"/>
    <n v="0"/>
    <n v="0"/>
    <n v="0"/>
    <n v="0"/>
    <n v="0"/>
  </r>
  <r>
    <x v="5"/>
    <x v="37"/>
    <x v="6"/>
    <x v="5"/>
    <n v="0"/>
    <n v="200"/>
    <n v="0"/>
    <n v="0"/>
    <n v="0"/>
    <n v="0"/>
    <n v="0"/>
    <n v="0"/>
    <n v="0"/>
  </r>
  <r>
    <x v="5"/>
    <x v="37"/>
    <x v="6"/>
    <x v="6"/>
    <n v="0"/>
    <n v="200"/>
    <n v="0"/>
    <n v="0"/>
    <n v="0"/>
    <n v="0"/>
    <n v="0"/>
    <n v="0"/>
    <n v="0"/>
  </r>
  <r>
    <x v="5"/>
    <x v="37"/>
    <x v="6"/>
    <x v="7"/>
    <n v="0"/>
    <n v="200"/>
    <n v="0"/>
    <n v="0"/>
    <n v="0"/>
    <n v="0"/>
    <n v="0"/>
    <n v="0"/>
    <n v="0"/>
  </r>
  <r>
    <x v="5"/>
    <x v="37"/>
    <x v="6"/>
    <x v="8"/>
    <n v="0"/>
    <n v="200"/>
    <n v="0"/>
    <n v="0"/>
    <n v="0"/>
    <n v="0"/>
    <n v="0"/>
    <n v="0"/>
    <n v="0"/>
  </r>
  <r>
    <x v="5"/>
    <x v="37"/>
    <x v="6"/>
    <x v="9"/>
    <n v="0"/>
    <n v="200"/>
    <n v="0"/>
    <n v="0"/>
    <n v="0"/>
    <n v="0"/>
    <n v="0"/>
    <n v="0"/>
    <n v="0"/>
  </r>
  <r>
    <x v="5"/>
    <x v="37"/>
    <x v="6"/>
    <x v="10"/>
    <n v="26.36"/>
    <n v="200"/>
    <n v="0"/>
    <n v="0.12819"/>
    <n v="6.5350000000000005E-2"/>
    <n v="1.4E-3"/>
    <n v="8.2699999999999996E-3"/>
    <n v="0.89642999999999995"/>
    <n v="0"/>
  </r>
  <r>
    <x v="5"/>
    <x v="37"/>
    <x v="7"/>
    <x v="0"/>
    <n v="0"/>
    <n v="200"/>
    <n v="0"/>
    <n v="0"/>
    <n v="0"/>
    <n v="0"/>
    <n v="0"/>
    <n v="0"/>
    <n v="0"/>
  </r>
  <r>
    <x v="5"/>
    <x v="37"/>
    <x v="7"/>
    <x v="1"/>
    <n v="0"/>
    <n v="200"/>
    <n v="0"/>
    <n v="0"/>
    <n v="0"/>
    <n v="0"/>
    <n v="0"/>
    <n v="0"/>
    <n v="0"/>
  </r>
  <r>
    <x v="5"/>
    <x v="37"/>
    <x v="7"/>
    <x v="2"/>
    <n v="0"/>
    <n v="200"/>
    <n v="0"/>
    <n v="0"/>
    <n v="0"/>
    <n v="0"/>
    <n v="0"/>
    <n v="0"/>
    <n v="0"/>
  </r>
  <r>
    <x v="5"/>
    <x v="37"/>
    <x v="7"/>
    <x v="3"/>
    <n v="0"/>
    <n v="200"/>
    <n v="0"/>
    <n v="0"/>
    <n v="0"/>
    <n v="0"/>
    <n v="0"/>
    <n v="0"/>
    <n v="0"/>
  </r>
  <r>
    <x v="5"/>
    <x v="37"/>
    <x v="7"/>
    <x v="4"/>
    <n v="0"/>
    <n v="200"/>
    <n v="0"/>
    <n v="0"/>
    <n v="0"/>
    <n v="0"/>
    <n v="0"/>
    <n v="0"/>
    <n v="0"/>
  </r>
  <r>
    <x v="5"/>
    <x v="37"/>
    <x v="7"/>
    <x v="5"/>
    <n v="0"/>
    <n v="200"/>
    <n v="0"/>
    <n v="0"/>
    <n v="0"/>
    <n v="0"/>
    <n v="0"/>
    <n v="0"/>
    <n v="0"/>
  </r>
  <r>
    <x v="5"/>
    <x v="37"/>
    <x v="7"/>
    <x v="6"/>
    <n v="10.24"/>
    <n v="200"/>
    <n v="0"/>
    <n v="4.9770000000000002E-2"/>
    <n v="0"/>
    <n v="8.7200000000000003E-3"/>
    <n v="6.8669999999999995E-2"/>
    <n v="0.34804000000000002"/>
    <n v="0"/>
  </r>
  <r>
    <x v="5"/>
    <x v="37"/>
    <x v="7"/>
    <x v="7"/>
    <n v="0"/>
    <n v="200"/>
    <n v="0"/>
    <n v="0"/>
    <n v="0"/>
    <n v="0"/>
    <n v="0"/>
    <n v="0"/>
    <n v="0"/>
  </r>
  <r>
    <x v="5"/>
    <x v="37"/>
    <x v="7"/>
    <x v="8"/>
    <n v="0"/>
    <n v="200"/>
    <n v="0"/>
    <n v="0"/>
    <n v="0"/>
    <n v="0"/>
    <n v="0"/>
    <n v="0"/>
    <n v="0"/>
  </r>
  <r>
    <x v="5"/>
    <x v="37"/>
    <x v="7"/>
    <x v="9"/>
    <n v="0"/>
    <n v="200"/>
    <n v="0"/>
    <n v="0"/>
    <n v="0"/>
    <n v="0"/>
    <n v="0"/>
    <n v="0"/>
    <n v="0"/>
  </r>
  <r>
    <x v="5"/>
    <x v="37"/>
    <x v="7"/>
    <x v="10"/>
    <n v="6.04"/>
    <n v="200"/>
    <n v="0"/>
    <n v="2.9350000000000001E-2"/>
    <n v="2.1839999999999998E-2"/>
    <n v="9.0000000000000006E-5"/>
    <n v="1.1509999999999999E-2"/>
    <n v="0.20526"/>
    <n v="0"/>
  </r>
  <r>
    <x v="5"/>
    <x v="37"/>
    <x v="8"/>
    <x v="0"/>
    <n v="0"/>
    <n v="200"/>
    <n v="0"/>
    <n v="0"/>
    <n v="0"/>
    <n v="0"/>
    <n v="0"/>
    <n v="0"/>
    <n v="0"/>
  </r>
  <r>
    <x v="5"/>
    <x v="37"/>
    <x v="8"/>
    <x v="1"/>
    <n v="14.51"/>
    <n v="200"/>
    <n v="0"/>
    <n v="7.0540000000000005E-2"/>
    <n v="5.2510000000000001E-2"/>
    <n v="2.5799999999999998E-3"/>
    <n v="9.1599999999999997E-3"/>
    <n v="0.49329000000000001"/>
    <n v="0"/>
  </r>
  <r>
    <x v="5"/>
    <x v="37"/>
    <x v="8"/>
    <x v="2"/>
    <n v="0"/>
    <n v="200"/>
    <n v="0"/>
    <n v="0"/>
    <n v="0"/>
    <n v="0"/>
    <n v="0"/>
    <n v="0"/>
    <n v="0"/>
  </r>
  <r>
    <x v="5"/>
    <x v="37"/>
    <x v="8"/>
    <x v="3"/>
    <n v="0"/>
    <n v="200"/>
    <n v="0"/>
    <n v="0"/>
    <n v="0"/>
    <n v="0"/>
    <n v="0"/>
    <n v="0"/>
    <n v="0"/>
  </r>
  <r>
    <x v="5"/>
    <x v="37"/>
    <x v="8"/>
    <x v="4"/>
    <n v="0"/>
    <n v="200"/>
    <n v="0"/>
    <n v="0"/>
    <n v="0"/>
    <n v="0"/>
    <n v="0"/>
    <n v="0"/>
    <n v="0"/>
  </r>
  <r>
    <x v="5"/>
    <x v="37"/>
    <x v="8"/>
    <x v="5"/>
    <n v="0"/>
    <n v="200"/>
    <n v="0"/>
    <n v="0"/>
    <n v="0"/>
    <n v="0"/>
    <n v="0"/>
    <n v="0"/>
    <n v="0"/>
  </r>
  <r>
    <x v="5"/>
    <x v="37"/>
    <x v="8"/>
    <x v="6"/>
    <n v="35.18"/>
    <n v="200"/>
    <n v="0"/>
    <n v="0.17105000000000001"/>
    <n v="0"/>
    <n v="5.323E-2"/>
    <n v="0.13413"/>
    <n v="1.19615"/>
    <n v="0"/>
  </r>
  <r>
    <x v="5"/>
    <x v="37"/>
    <x v="8"/>
    <x v="7"/>
    <n v="0"/>
    <n v="200"/>
    <n v="0"/>
    <n v="0"/>
    <n v="0"/>
    <n v="0"/>
    <n v="0"/>
    <n v="0"/>
    <n v="0"/>
  </r>
  <r>
    <x v="5"/>
    <x v="37"/>
    <x v="8"/>
    <x v="8"/>
    <n v="0"/>
    <n v="200"/>
    <n v="0"/>
    <n v="0"/>
    <n v="0"/>
    <n v="0"/>
    <n v="0"/>
    <n v="0"/>
    <n v="0"/>
  </r>
  <r>
    <x v="5"/>
    <x v="37"/>
    <x v="8"/>
    <x v="9"/>
    <n v="0"/>
    <n v="200"/>
    <n v="0"/>
    <n v="0"/>
    <n v="0"/>
    <n v="0"/>
    <n v="0"/>
    <n v="0"/>
    <n v="0"/>
  </r>
  <r>
    <x v="5"/>
    <x v="37"/>
    <x v="8"/>
    <x v="10"/>
    <n v="927.1"/>
    <n v="200"/>
    <n v="0"/>
    <n v="4.5076599999999996"/>
    <n v="2.30464"/>
    <n v="0.11852"/>
    <n v="0.61121000000000003"/>
    <n v="31.522099999999998"/>
    <n v="0"/>
  </r>
  <r>
    <x v="6"/>
    <x v="0"/>
    <x v="0"/>
    <x v="0"/>
    <n v="9.77"/>
    <n v="1593"/>
    <n v="15566.64746"/>
    <n v="0.38640000000000002"/>
    <n v="0.37564999999999998"/>
    <n v="6.0000000000000002E-5"/>
    <n v="2.7100000000000002E-3"/>
    <n v="1.6033200000000001"/>
    <n v="0"/>
  </r>
  <r>
    <x v="6"/>
    <x v="0"/>
    <x v="0"/>
    <x v="1"/>
    <n v="23.36"/>
    <n v="1593"/>
    <n v="37213.308590000001"/>
    <n v="0.92371999999999999"/>
    <n v="0.79332000000000003"/>
    <n v="1.431E-2"/>
    <n v="2.3619999999999999E-2"/>
    <n v="3.8328600000000002"/>
    <n v="0"/>
  </r>
  <r>
    <x v="6"/>
    <x v="0"/>
    <x v="0"/>
    <x v="2"/>
    <n v="0"/>
    <n v="1593"/>
    <n v="0"/>
    <n v="0"/>
    <n v="0"/>
    <n v="0"/>
    <n v="0"/>
    <n v="0"/>
    <n v="0"/>
  </r>
  <r>
    <x v="6"/>
    <x v="0"/>
    <x v="0"/>
    <x v="3"/>
    <n v="0"/>
    <n v="1593"/>
    <n v="0"/>
    <n v="0"/>
    <n v="0"/>
    <n v="0"/>
    <n v="0"/>
    <n v="0"/>
    <n v="0"/>
  </r>
  <r>
    <x v="6"/>
    <x v="0"/>
    <x v="0"/>
    <x v="4"/>
    <n v="34.200000000000003"/>
    <n v="1593"/>
    <n v="54487.035159999999"/>
    <n v="1.35249"/>
    <n v="0.42432999999999998"/>
    <n v="5.7910000000000003E-2"/>
    <n v="0.26346000000000003"/>
    <n v="5.6120099999999997"/>
    <n v="0"/>
  </r>
  <r>
    <x v="6"/>
    <x v="0"/>
    <x v="0"/>
    <x v="5"/>
    <n v="0"/>
    <n v="1593"/>
    <n v="0"/>
    <n v="0"/>
    <n v="0"/>
    <n v="0"/>
    <n v="0"/>
    <n v="0"/>
    <n v="0"/>
  </r>
  <r>
    <x v="6"/>
    <x v="0"/>
    <x v="0"/>
    <x v="6"/>
    <n v="0"/>
    <n v="1593"/>
    <n v="0"/>
    <n v="0"/>
    <n v="0"/>
    <n v="0"/>
    <n v="0"/>
    <n v="0"/>
    <n v="0"/>
  </r>
  <r>
    <x v="6"/>
    <x v="0"/>
    <x v="0"/>
    <x v="7"/>
    <n v="0"/>
    <n v="1593"/>
    <n v="0"/>
    <n v="0"/>
    <n v="0"/>
    <n v="0"/>
    <n v="0"/>
    <n v="0"/>
    <n v="0"/>
  </r>
  <r>
    <x v="6"/>
    <x v="0"/>
    <x v="0"/>
    <x v="8"/>
    <n v="0"/>
    <n v="1593"/>
    <n v="0"/>
    <n v="0"/>
    <n v="0"/>
    <n v="0"/>
    <n v="0"/>
    <n v="0"/>
    <n v="0"/>
  </r>
  <r>
    <x v="6"/>
    <x v="0"/>
    <x v="0"/>
    <x v="9"/>
    <n v="0"/>
    <n v="1593"/>
    <n v="0"/>
    <n v="0"/>
    <n v="0"/>
    <n v="0"/>
    <n v="0"/>
    <n v="0"/>
    <n v="0"/>
  </r>
  <r>
    <x v="6"/>
    <x v="0"/>
    <x v="0"/>
    <x v="10"/>
    <n v="0.02"/>
    <n v="1593"/>
    <n v="34.243749999999999"/>
    <n v="8.4999999999999995E-4"/>
    <n v="6.8999999999999997E-4"/>
    <n v="0"/>
    <n v="3.0000000000000001E-5"/>
    <n v="3.5300000000000002E-3"/>
    <n v="0"/>
  </r>
  <r>
    <x v="6"/>
    <x v="0"/>
    <x v="1"/>
    <x v="0"/>
    <n v="0"/>
    <n v="1593"/>
    <n v="0"/>
    <n v="0"/>
    <n v="0"/>
    <n v="0"/>
    <n v="0"/>
    <n v="0"/>
    <n v="0"/>
  </r>
  <r>
    <x v="6"/>
    <x v="0"/>
    <x v="1"/>
    <x v="1"/>
    <n v="46.04"/>
    <n v="1593"/>
    <n v="73338.4375"/>
    <n v="1.82043"/>
    <n v="1.6045400000000001"/>
    <n v="3.6790000000000003E-2"/>
    <n v="0.21898000000000001"/>
    <n v="7.5536399999999997"/>
    <n v="0"/>
  </r>
  <r>
    <x v="6"/>
    <x v="0"/>
    <x v="1"/>
    <x v="2"/>
    <n v="0"/>
    <n v="1593"/>
    <n v="0"/>
    <n v="0"/>
    <n v="0"/>
    <n v="0"/>
    <n v="0"/>
    <n v="0"/>
    <n v="0"/>
  </r>
  <r>
    <x v="6"/>
    <x v="0"/>
    <x v="1"/>
    <x v="3"/>
    <n v="0"/>
    <n v="1593"/>
    <n v="0"/>
    <n v="0"/>
    <n v="0"/>
    <n v="0"/>
    <n v="0"/>
    <n v="0"/>
    <n v="0"/>
  </r>
  <r>
    <x v="6"/>
    <x v="0"/>
    <x v="1"/>
    <x v="4"/>
    <n v="2.11"/>
    <n v="1593"/>
    <n v="3354"/>
    <n v="8.3250000000000005E-2"/>
    <n v="1.251E-2"/>
    <n v="2.9059999999999999E-2"/>
    <n v="9.4710000000000003E-2"/>
    <n v="0.34544999999999998"/>
    <n v="0"/>
  </r>
  <r>
    <x v="6"/>
    <x v="0"/>
    <x v="1"/>
    <x v="5"/>
    <n v="10.17"/>
    <n v="1593"/>
    <n v="16193.16504"/>
    <n v="0.40194999999999997"/>
    <n v="0.31797999999999998"/>
    <n v="4.53E-2"/>
    <n v="2.3980000000000001E-2"/>
    <n v="1.6678500000000001"/>
    <n v="0"/>
  </r>
  <r>
    <x v="6"/>
    <x v="0"/>
    <x v="1"/>
    <x v="6"/>
    <n v="4.05"/>
    <n v="1593"/>
    <n v="6457.9077100000004"/>
    <n v="0.1603"/>
    <n v="7.5069999999999998E-2"/>
    <n v="9.0500000000000008E-3"/>
    <n v="4.0469999999999999E-2"/>
    <n v="0.66515000000000002"/>
    <n v="0"/>
  </r>
  <r>
    <x v="6"/>
    <x v="0"/>
    <x v="1"/>
    <x v="7"/>
    <n v="0"/>
    <n v="1593"/>
    <n v="0"/>
    <n v="0"/>
    <n v="0"/>
    <n v="0"/>
    <n v="0"/>
    <n v="0"/>
    <n v="0"/>
  </r>
  <r>
    <x v="6"/>
    <x v="0"/>
    <x v="1"/>
    <x v="8"/>
    <n v="9.9"/>
    <n v="1593"/>
    <n v="15768.277340000001"/>
    <n v="0.39140000000000003"/>
    <n v="0.31081999999999999"/>
    <n v="5.9819999999999998E-2"/>
    <n v="6.9269999999999998E-2"/>
    <n v="1.62409"/>
    <n v="0"/>
  </r>
  <r>
    <x v="6"/>
    <x v="0"/>
    <x v="1"/>
    <x v="9"/>
    <n v="0"/>
    <n v="1593"/>
    <n v="0"/>
    <n v="0"/>
    <n v="0"/>
    <n v="0"/>
    <n v="0"/>
    <n v="0"/>
    <n v="0"/>
  </r>
  <r>
    <x v="6"/>
    <x v="0"/>
    <x v="1"/>
    <x v="10"/>
    <n v="0.17"/>
    <n v="1593"/>
    <n v="271.39832000000001"/>
    <n v="6.7400000000000003E-3"/>
    <n v="4.4600000000000004E-3"/>
    <n v="4.0000000000000003E-5"/>
    <n v="3.6000000000000002E-4"/>
    <n v="2.7949999999999999E-2"/>
    <n v="0"/>
  </r>
  <r>
    <x v="6"/>
    <x v="0"/>
    <x v="2"/>
    <x v="0"/>
    <n v="0"/>
    <n v="1593"/>
    <n v="0"/>
    <n v="0"/>
    <n v="0"/>
    <n v="0"/>
    <n v="0"/>
    <n v="0"/>
    <n v="0"/>
  </r>
  <r>
    <x v="6"/>
    <x v="0"/>
    <x v="2"/>
    <x v="1"/>
    <n v="95.7"/>
    <n v="1593"/>
    <n v="152449.21875"/>
    <n v="3.7841399999999998"/>
    <n v="3.3546999999999998"/>
    <n v="9.2289999999999997E-2"/>
    <n v="0.53215999999999997"/>
    <n v="15.70182"/>
    <n v="0"/>
  </r>
  <r>
    <x v="6"/>
    <x v="0"/>
    <x v="2"/>
    <x v="2"/>
    <n v="0"/>
    <n v="1593"/>
    <n v="0"/>
    <n v="0"/>
    <n v="0"/>
    <n v="0"/>
    <n v="0"/>
    <n v="0"/>
    <n v="0"/>
  </r>
  <r>
    <x v="6"/>
    <x v="0"/>
    <x v="2"/>
    <x v="3"/>
    <n v="0"/>
    <n v="1593"/>
    <n v="0"/>
    <n v="0"/>
    <n v="0"/>
    <n v="0"/>
    <n v="0"/>
    <n v="0"/>
    <n v="0"/>
  </r>
  <r>
    <x v="6"/>
    <x v="0"/>
    <x v="2"/>
    <x v="4"/>
    <n v="7.34"/>
    <n v="1593"/>
    <n v="11692.309569999999"/>
    <n v="0.29022999999999999"/>
    <n v="1.753E-2"/>
    <n v="0.44383"/>
    <n v="0.25538"/>
    <n v="1.20427"/>
    <n v="0"/>
  </r>
  <r>
    <x v="6"/>
    <x v="0"/>
    <x v="2"/>
    <x v="5"/>
    <n v="0"/>
    <n v="1593"/>
    <n v="0"/>
    <n v="0"/>
    <n v="0"/>
    <n v="0"/>
    <n v="0"/>
    <n v="0"/>
    <n v="0"/>
  </r>
  <r>
    <x v="6"/>
    <x v="0"/>
    <x v="2"/>
    <x v="6"/>
    <n v="13.52"/>
    <n v="1593"/>
    <n v="21537.083979999999"/>
    <n v="0.53459999999999996"/>
    <n v="0.29743000000000003"/>
    <n v="5.2700000000000004E-3"/>
    <n v="9.3880000000000005E-2"/>
    <n v="2.2182599999999999"/>
    <n v="0"/>
  </r>
  <r>
    <x v="6"/>
    <x v="0"/>
    <x v="2"/>
    <x v="7"/>
    <n v="0"/>
    <n v="1593"/>
    <n v="0"/>
    <n v="0"/>
    <n v="0"/>
    <n v="0"/>
    <n v="0"/>
    <n v="0"/>
    <n v="0"/>
  </r>
  <r>
    <x v="6"/>
    <x v="0"/>
    <x v="2"/>
    <x v="8"/>
    <n v="0"/>
    <n v="1593"/>
    <n v="0"/>
    <n v="0"/>
    <n v="0"/>
    <n v="0"/>
    <n v="0"/>
    <n v="0"/>
    <n v="0"/>
  </r>
  <r>
    <x v="6"/>
    <x v="0"/>
    <x v="2"/>
    <x v="9"/>
    <n v="0"/>
    <n v="1593"/>
    <n v="0"/>
    <n v="0"/>
    <n v="0"/>
    <n v="0"/>
    <n v="0"/>
    <n v="0"/>
    <n v="0"/>
  </r>
  <r>
    <x v="6"/>
    <x v="0"/>
    <x v="2"/>
    <x v="10"/>
    <n v="5.65"/>
    <n v="1593"/>
    <n v="8994.7333999999992"/>
    <n v="0.22327"/>
    <n v="0.18121000000000001"/>
    <n v="1.2800000000000001E-3"/>
    <n v="1.166E-2"/>
    <n v="0.92642999999999998"/>
    <n v="0"/>
  </r>
  <r>
    <x v="6"/>
    <x v="0"/>
    <x v="3"/>
    <x v="0"/>
    <n v="0"/>
    <n v="1593"/>
    <n v="0"/>
    <n v="0"/>
    <n v="0"/>
    <n v="0"/>
    <n v="0"/>
    <n v="0"/>
    <n v="0"/>
  </r>
  <r>
    <x v="6"/>
    <x v="0"/>
    <x v="3"/>
    <x v="1"/>
    <n v="8.9"/>
    <n v="1593"/>
    <n v="14180.86426"/>
    <n v="0.35199999999999998"/>
    <n v="0.30870999999999998"/>
    <n v="3.0000000000000001E-3"/>
    <n v="2.7279999999999999E-2"/>
    <n v="1.4605900000000001"/>
    <n v="0"/>
  </r>
  <r>
    <x v="6"/>
    <x v="0"/>
    <x v="3"/>
    <x v="2"/>
    <n v="0"/>
    <n v="1593"/>
    <n v="0"/>
    <n v="0"/>
    <n v="0"/>
    <n v="0"/>
    <n v="0"/>
    <n v="0"/>
    <n v="0"/>
  </r>
  <r>
    <x v="6"/>
    <x v="0"/>
    <x v="3"/>
    <x v="3"/>
    <n v="0"/>
    <n v="1593"/>
    <n v="0"/>
    <n v="0"/>
    <n v="0"/>
    <n v="0"/>
    <n v="0"/>
    <n v="0"/>
    <n v="0"/>
  </r>
  <r>
    <x v="6"/>
    <x v="0"/>
    <x v="3"/>
    <x v="4"/>
    <n v="8.84"/>
    <n v="1593"/>
    <n v="14086.90137"/>
    <n v="0.34966999999999998"/>
    <n v="0.11894"/>
    <n v="4.5569999999999999E-2"/>
    <n v="0.29658000000000001"/>
    <n v="1.4509099999999999"/>
    <n v="0"/>
  </r>
  <r>
    <x v="6"/>
    <x v="0"/>
    <x v="3"/>
    <x v="5"/>
    <n v="0"/>
    <n v="1593"/>
    <n v="0"/>
    <n v="0"/>
    <n v="0"/>
    <n v="0"/>
    <n v="0"/>
    <n v="0"/>
    <n v="0"/>
  </r>
  <r>
    <x v="6"/>
    <x v="0"/>
    <x v="3"/>
    <x v="6"/>
    <n v="0"/>
    <n v="1593"/>
    <n v="0"/>
    <n v="0"/>
    <n v="0"/>
    <n v="0"/>
    <n v="0"/>
    <n v="0"/>
    <n v="0"/>
  </r>
  <r>
    <x v="6"/>
    <x v="0"/>
    <x v="3"/>
    <x v="7"/>
    <n v="0"/>
    <n v="1593"/>
    <n v="0"/>
    <n v="0"/>
    <n v="0"/>
    <n v="0"/>
    <n v="0"/>
    <n v="0"/>
    <n v="0"/>
  </r>
  <r>
    <x v="6"/>
    <x v="0"/>
    <x v="3"/>
    <x v="8"/>
    <n v="0"/>
    <n v="1593"/>
    <n v="0"/>
    <n v="0"/>
    <n v="0"/>
    <n v="0"/>
    <n v="0"/>
    <n v="0"/>
    <n v="0"/>
  </r>
  <r>
    <x v="6"/>
    <x v="0"/>
    <x v="3"/>
    <x v="9"/>
    <n v="0"/>
    <n v="1593"/>
    <n v="0"/>
    <n v="0"/>
    <n v="0"/>
    <n v="0"/>
    <n v="0"/>
    <n v="0"/>
    <n v="0"/>
  </r>
  <r>
    <x v="6"/>
    <x v="0"/>
    <x v="3"/>
    <x v="10"/>
    <n v="0.02"/>
    <n v="1593"/>
    <n v="24.599250000000001"/>
    <n v="6.0999999999999997E-4"/>
    <n v="5.6999999999999998E-4"/>
    <n v="0"/>
    <n v="1.0000000000000001E-5"/>
    <n v="2.5300000000000001E-3"/>
    <n v="0"/>
  </r>
  <r>
    <x v="6"/>
    <x v="0"/>
    <x v="4"/>
    <x v="0"/>
    <n v="0"/>
    <n v="1593"/>
    <n v="0"/>
    <n v="0"/>
    <n v="0"/>
    <n v="0"/>
    <n v="0"/>
    <n v="0"/>
    <n v="0"/>
  </r>
  <r>
    <x v="6"/>
    <x v="0"/>
    <x v="4"/>
    <x v="1"/>
    <n v="1.04"/>
    <n v="1593"/>
    <n v="1657.0214800000001"/>
    <n v="4.113E-2"/>
    <n v="3.6260000000000001E-2"/>
    <n v="5.6999999999999998E-4"/>
    <n v="5.9999999999999995E-4"/>
    <n v="0.17066999999999999"/>
    <n v="0"/>
  </r>
  <r>
    <x v="6"/>
    <x v="0"/>
    <x v="4"/>
    <x v="2"/>
    <n v="0"/>
    <n v="1593"/>
    <n v="0"/>
    <n v="0"/>
    <n v="0"/>
    <n v="0"/>
    <n v="0"/>
    <n v="0"/>
    <n v="0"/>
  </r>
  <r>
    <x v="6"/>
    <x v="0"/>
    <x v="4"/>
    <x v="3"/>
    <n v="0"/>
    <n v="1593"/>
    <n v="0"/>
    <n v="0"/>
    <n v="0"/>
    <n v="0"/>
    <n v="0"/>
    <n v="0"/>
    <n v="0"/>
  </r>
  <r>
    <x v="6"/>
    <x v="0"/>
    <x v="4"/>
    <x v="4"/>
    <n v="17.059999999999999"/>
    <n v="1593"/>
    <n v="27170.347659999999"/>
    <n v="0.67442999999999997"/>
    <n v="8.319E-2"/>
    <n v="0.28339999999999999"/>
    <n v="0.13077"/>
    <n v="2.79847"/>
    <n v="0"/>
  </r>
  <r>
    <x v="6"/>
    <x v="0"/>
    <x v="4"/>
    <x v="5"/>
    <n v="0"/>
    <n v="1593"/>
    <n v="0"/>
    <n v="0"/>
    <n v="0"/>
    <n v="0"/>
    <n v="0"/>
    <n v="0"/>
    <n v="0"/>
  </r>
  <r>
    <x v="6"/>
    <x v="0"/>
    <x v="4"/>
    <x v="6"/>
    <n v="6.35"/>
    <n v="1593"/>
    <n v="10116.342769999999"/>
    <n v="0.25111"/>
    <n v="0.10743"/>
    <n v="5.4000000000000001E-4"/>
    <n v="8.3499999999999998E-3"/>
    <n v="1.0419499999999999"/>
    <n v="0"/>
  </r>
  <r>
    <x v="6"/>
    <x v="0"/>
    <x v="4"/>
    <x v="7"/>
    <n v="0"/>
    <n v="1593"/>
    <n v="0"/>
    <n v="0"/>
    <n v="0"/>
    <n v="0"/>
    <n v="0"/>
    <n v="0"/>
    <n v="0"/>
  </r>
  <r>
    <x v="6"/>
    <x v="0"/>
    <x v="4"/>
    <x v="8"/>
    <n v="0"/>
    <n v="1593"/>
    <n v="0"/>
    <n v="0"/>
    <n v="0"/>
    <n v="0"/>
    <n v="0"/>
    <n v="0"/>
    <n v="0"/>
  </r>
  <r>
    <x v="6"/>
    <x v="0"/>
    <x v="4"/>
    <x v="9"/>
    <n v="0"/>
    <n v="1593"/>
    <n v="0"/>
    <n v="0"/>
    <n v="0"/>
    <n v="0"/>
    <n v="0"/>
    <n v="0"/>
    <n v="0"/>
  </r>
  <r>
    <x v="6"/>
    <x v="0"/>
    <x v="4"/>
    <x v="10"/>
    <n v="5.69"/>
    <n v="1593"/>
    <n v="9060.99316"/>
    <n v="0.22491"/>
    <n v="0.17397000000000001"/>
    <n v="6.9999999999999999E-4"/>
    <n v="5.8399999999999997E-3"/>
    <n v="0.93325999999999998"/>
    <n v="0"/>
  </r>
  <r>
    <x v="6"/>
    <x v="0"/>
    <x v="5"/>
    <x v="0"/>
    <n v="0"/>
    <n v="1593"/>
    <n v="0"/>
    <n v="0"/>
    <n v="0"/>
    <n v="0"/>
    <n v="0"/>
    <n v="0"/>
    <n v="0"/>
  </r>
  <r>
    <x v="6"/>
    <x v="0"/>
    <x v="5"/>
    <x v="1"/>
    <n v="11.98"/>
    <n v="1593"/>
    <n v="19083.373049999998"/>
    <n v="0.47369"/>
    <n v="0.42170999999999997"/>
    <n v="3.3600000000000001E-3"/>
    <n v="1.03E-2"/>
    <n v="1.96553"/>
    <n v="0"/>
  </r>
  <r>
    <x v="6"/>
    <x v="0"/>
    <x v="5"/>
    <x v="2"/>
    <n v="0"/>
    <n v="1593"/>
    <n v="0"/>
    <n v="0"/>
    <n v="0"/>
    <n v="0"/>
    <n v="0"/>
    <n v="0"/>
    <n v="0"/>
  </r>
  <r>
    <x v="6"/>
    <x v="0"/>
    <x v="5"/>
    <x v="3"/>
    <n v="0"/>
    <n v="1593"/>
    <n v="0"/>
    <n v="0"/>
    <n v="0"/>
    <n v="0"/>
    <n v="0"/>
    <n v="0"/>
    <n v="0"/>
  </r>
  <r>
    <x v="6"/>
    <x v="0"/>
    <x v="5"/>
    <x v="4"/>
    <n v="1.95"/>
    <n v="1593"/>
    <n v="3102.7319299999999"/>
    <n v="7.7020000000000005E-2"/>
    <n v="2.0930000000000001E-2"/>
    <n v="2.1739999999999999E-2"/>
    <n v="3.1009999999999999E-2"/>
    <n v="0.31957000000000002"/>
    <n v="0"/>
  </r>
  <r>
    <x v="6"/>
    <x v="0"/>
    <x v="5"/>
    <x v="5"/>
    <n v="2.71"/>
    <n v="1593"/>
    <n v="4319.0263699999996"/>
    <n v="0.10721"/>
    <n v="8.7870000000000004E-2"/>
    <n v="9.8799999999999999E-3"/>
    <n v="3.4499999999999999E-3"/>
    <n v="0.44485000000000002"/>
    <n v="0"/>
  </r>
  <r>
    <x v="6"/>
    <x v="0"/>
    <x v="5"/>
    <x v="6"/>
    <n v="0"/>
    <n v="1593"/>
    <n v="0"/>
    <n v="0"/>
    <n v="0"/>
    <n v="0"/>
    <n v="0"/>
    <n v="0"/>
    <n v="0"/>
  </r>
  <r>
    <x v="6"/>
    <x v="0"/>
    <x v="5"/>
    <x v="7"/>
    <n v="0"/>
    <n v="1593"/>
    <n v="0"/>
    <n v="0"/>
    <n v="0"/>
    <n v="0"/>
    <n v="0"/>
    <n v="0"/>
    <n v="0"/>
  </r>
  <r>
    <x v="6"/>
    <x v="0"/>
    <x v="5"/>
    <x v="8"/>
    <n v="0"/>
    <n v="1593"/>
    <n v="0"/>
    <n v="0"/>
    <n v="0"/>
    <n v="0"/>
    <n v="0"/>
    <n v="0"/>
    <n v="0"/>
  </r>
  <r>
    <x v="6"/>
    <x v="0"/>
    <x v="5"/>
    <x v="9"/>
    <n v="0"/>
    <n v="1593"/>
    <n v="0"/>
    <n v="0"/>
    <n v="0"/>
    <n v="0"/>
    <n v="0"/>
    <n v="0"/>
    <n v="0"/>
  </r>
  <r>
    <x v="6"/>
    <x v="0"/>
    <x v="5"/>
    <x v="10"/>
    <n v="0"/>
    <n v="1593"/>
    <n v="0"/>
    <n v="0"/>
    <n v="0"/>
    <n v="0"/>
    <n v="0"/>
    <n v="0"/>
    <n v="0"/>
  </r>
  <r>
    <x v="6"/>
    <x v="0"/>
    <x v="6"/>
    <x v="0"/>
    <n v="0"/>
    <n v="1593"/>
    <n v="0"/>
    <n v="0"/>
    <n v="0"/>
    <n v="0"/>
    <n v="0"/>
    <n v="0"/>
    <n v="0"/>
  </r>
  <r>
    <x v="6"/>
    <x v="0"/>
    <x v="6"/>
    <x v="1"/>
    <n v="63.83"/>
    <n v="1593"/>
    <n v="101678.99219"/>
    <n v="2.5239099999999999"/>
    <n v="2.2036199999999999"/>
    <n v="5.7680000000000002E-2"/>
    <n v="5.5509999999999997E-2"/>
    <n v="10.47264"/>
    <n v="0"/>
  </r>
  <r>
    <x v="6"/>
    <x v="0"/>
    <x v="6"/>
    <x v="2"/>
    <n v="0"/>
    <n v="1593"/>
    <n v="0"/>
    <n v="0"/>
    <n v="0"/>
    <n v="0"/>
    <n v="0"/>
    <n v="0"/>
    <n v="0"/>
  </r>
  <r>
    <x v="6"/>
    <x v="0"/>
    <x v="6"/>
    <x v="3"/>
    <n v="0"/>
    <n v="1593"/>
    <n v="0"/>
    <n v="0"/>
    <n v="0"/>
    <n v="0"/>
    <n v="0"/>
    <n v="0"/>
    <n v="0"/>
  </r>
  <r>
    <x v="6"/>
    <x v="0"/>
    <x v="6"/>
    <x v="4"/>
    <n v="8.57"/>
    <n v="1593"/>
    <n v="13652.58496"/>
    <n v="0.33889000000000002"/>
    <n v="5.5109999999999999E-2"/>
    <n v="0.11705"/>
    <n v="0.19522999999999999"/>
    <n v="1.40618"/>
    <n v="0"/>
  </r>
  <r>
    <x v="6"/>
    <x v="0"/>
    <x v="6"/>
    <x v="5"/>
    <n v="0"/>
    <n v="1593"/>
    <n v="0"/>
    <n v="0"/>
    <n v="0"/>
    <n v="0"/>
    <n v="0"/>
    <n v="0"/>
    <n v="0"/>
  </r>
  <r>
    <x v="6"/>
    <x v="0"/>
    <x v="6"/>
    <x v="6"/>
    <n v="0"/>
    <n v="1593"/>
    <n v="4.8391999999999999"/>
    <n v="1.2E-4"/>
    <n v="6.9999999999999994E-5"/>
    <n v="0"/>
    <n v="1.0000000000000001E-5"/>
    <n v="5.0000000000000001E-4"/>
    <n v="0"/>
  </r>
  <r>
    <x v="6"/>
    <x v="0"/>
    <x v="6"/>
    <x v="7"/>
    <n v="0"/>
    <n v="1593"/>
    <n v="0"/>
    <n v="0"/>
    <n v="0"/>
    <n v="0"/>
    <n v="0"/>
    <n v="0"/>
    <n v="0"/>
  </r>
  <r>
    <x v="6"/>
    <x v="0"/>
    <x v="6"/>
    <x v="8"/>
    <n v="0"/>
    <n v="1593"/>
    <n v="0"/>
    <n v="0"/>
    <n v="0"/>
    <n v="0"/>
    <n v="0"/>
    <n v="0"/>
    <n v="0"/>
  </r>
  <r>
    <x v="6"/>
    <x v="0"/>
    <x v="6"/>
    <x v="9"/>
    <n v="0"/>
    <n v="1593"/>
    <n v="0"/>
    <n v="0"/>
    <n v="0"/>
    <n v="0"/>
    <n v="0"/>
    <n v="0"/>
    <n v="0"/>
  </r>
  <r>
    <x v="6"/>
    <x v="0"/>
    <x v="6"/>
    <x v="10"/>
    <n v="0.04"/>
    <n v="1593"/>
    <n v="68.152019999999993"/>
    <n v="1.6900000000000001E-3"/>
    <n v="1.57E-3"/>
    <n v="0"/>
    <n v="1.0000000000000001E-5"/>
    <n v="7.0200000000000002E-3"/>
    <n v="0"/>
  </r>
  <r>
    <x v="6"/>
    <x v="0"/>
    <x v="7"/>
    <x v="0"/>
    <n v="0"/>
    <n v="1593"/>
    <n v="0"/>
    <n v="0"/>
    <n v="0"/>
    <n v="0"/>
    <n v="0"/>
    <n v="0"/>
    <n v="0"/>
  </r>
  <r>
    <x v="6"/>
    <x v="0"/>
    <x v="7"/>
    <x v="1"/>
    <n v="27.19"/>
    <n v="1593"/>
    <n v="43307.207029999998"/>
    <n v="1.07498"/>
    <n v="0.97363"/>
    <n v="1.5980000000000001E-2"/>
    <n v="3.7740000000000003E-2"/>
    <n v="4.4605199999999998"/>
    <n v="0"/>
  </r>
  <r>
    <x v="6"/>
    <x v="0"/>
    <x v="7"/>
    <x v="2"/>
    <n v="0"/>
    <n v="1593"/>
    <n v="0"/>
    <n v="0"/>
    <n v="0"/>
    <n v="0"/>
    <n v="0"/>
    <n v="0"/>
    <n v="0"/>
  </r>
  <r>
    <x v="6"/>
    <x v="0"/>
    <x v="7"/>
    <x v="3"/>
    <n v="0"/>
    <n v="1593"/>
    <n v="0"/>
    <n v="0"/>
    <n v="0"/>
    <n v="0"/>
    <n v="0"/>
    <n v="0"/>
    <n v="0"/>
  </r>
  <r>
    <x v="6"/>
    <x v="0"/>
    <x v="7"/>
    <x v="4"/>
    <n v="0"/>
    <n v="1593"/>
    <n v="0"/>
    <n v="0"/>
    <n v="0"/>
    <n v="0"/>
    <n v="0"/>
    <n v="0"/>
    <n v="0"/>
  </r>
  <r>
    <x v="6"/>
    <x v="0"/>
    <x v="7"/>
    <x v="5"/>
    <n v="5.76"/>
    <n v="1593"/>
    <n v="9176.7314499999993"/>
    <n v="0.22778999999999999"/>
    <n v="0.11866"/>
    <n v="0.12877"/>
    <n v="1.915E-2"/>
    <n v="0.94518000000000002"/>
    <n v="0"/>
  </r>
  <r>
    <x v="6"/>
    <x v="0"/>
    <x v="7"/>
    <x v="6"/>
    <n v="0"/>
    <n v="1593"/>
    <n v="0"/>
    <n v="0"/>
    <n v="0"/>
    <n v="0"/>
    <n v="0"/>
    <n v="0"/>
    <n v="0"/>
  </r>
  <r>
    <x v="6"/>
    <x v="0"/>
    <x v="7"/>
    <x v="7"/>
    <n v="0"/>
    <n v="1593"/>
    <n v="0"/>
    <n v="0"/>
    <n v="0"/>
    <n v="0"/>
    <n v="0"/>
    <n v="0"/>
    <n v="0"/>
  </r>
  <r>
    <x v="6"/>
    <x v="0"/>
    <x v="7"/>
    <x v="8"/>
    <n v="0"/>
    <n v="1593"/>
    <n v="0"/>
    <n v="0"/>
    <n v="0"/>
    <n v="0"/>
    <n v="0"/>
    <n v="0"/>
    <n v="0"/>
  </r>
  <r>
    <x v="6"/>
    <x v="0"/>
    <x v="7"/>
    <x v="9"/>
    <n v="0"/>
    <n v="1593"/>
    <n v="0"/>
    <n v="0"/>
    <n v="0"/>
    <n v="0"/>
    <n v="0"/>
    <n v="0"/>
    <n v="0"/>
  </r>
  <r>
    <x v="6"/>
    <x v="0"/>
    <x v="7"/>
    <x v="10"/>
    <n v="0"/>
    <n v="1593"/>
    <n v="0"/>
    <n v="0"/>
    <n v="0"/>
    <n v="0"/>
    <n v="0"/>
    <n v="0"/>
    <n v="0"/>
  </r>
  <r>
    <x v="6"/>
    <x v="0"/>
    <x v="8"/>
    <x v="0"/>
    <n v="2.1"/>
    <n v="1593"/>
    <n v="3351.7910200000001"/>
    <n v="8.3199999999999996E-2"/>
    <n v="7.7909999999999993E-2"/>
    <n v="2.0100000000000001E-3"/>
    <n v="1.5399999999999999E-3"/>
    <n v="0.34522000000000003"/>
    <n v="0"/>
  </r>
  <r>
    <x v="6"/>
    <x v="0"/>
    <x v="8"/>
    <x v="1"/>
    <n v="95.56"/>
    <n v="1593"/>
    <n v="152221.98438000001"/>
    <n v="3.7785000000000002"/>
    <n v="3.6337100000000002"/>
    <n v="1.7000000000000001E-2"/>
    <n v="6.0359999999999997E-2"/>
    <n v="15.678419999999999"/>
    <n v="0"/>
  </r>
  <r>
    <x v="6"/>
    <x v="0"/>
    <x v="8"/>
    <x v="2"/>
    <n v="0"/>
    <n v="1593"/>
    <n v="0"/>
    <n v="0"/>
    <n v="0"/>
    <n v="0"/>
    <n v="0"/>
    <n v="0"/>
    <n v="0"/>
  </r>
  <r>
    <x v="6"/>
    <x v="0"/>
    <x v="8"/>
    <x v="3"/>
    <n v="0"/>
    <n v="1593"/>
    <n v="0"/>
    <n v="0"/>
    <n v="0"/>
    <n v="0"/>
    <n v="0"/>
    <n v="0"/>
    <n v="0"/>
  </r>
  <r>
    <x v="6"/>
    <x v="0"/>
    <x v="8"/>
    <x v="4"/>
    <n v="6.99"/>
    <n v="1593"/>
    <n v="11133.53613"/>
    <n v="0.27635999999999999"/>
    <n v="3.9510000000000003E-2"/>
    <n v="0.1109"/>
    <n v="0.10144"/>
    <n v="1.14672"/>
    <n v="0"/>
  </r>
  <r>
    <x v="6"/>
    <x v="0"/>
    <x v="8"/>
    <x v="5"/>
    <n v="0"/>
    <n v="1593"/>
    <n v="0"/>
    <n v="0"/>
    <n v="0"/>
    <n v="0"/>
    <n v="0"/>
    <n v="0"/>
    <n v="0"/>
  </r>
  <r>
    <x v="6"/>
    <x v="0"/>
    <x v="8"/>
    <x v="6"/>
    <n v="2.86"/>
    <n v="1593"/>
    <n v="4553.1640600000001"/>
    <n v="0.11302"/>
    <n v="6.6720000000000002E-2"/>
    <n v="4.3200000000000001E-3"/>
    <n v="1.6920000000000001E-2"/>
    <n v="0.46895999999999999"/>
    <n v="0"/>
  </r>
  <r>
    <x v="6"/>
    <x v="0"/>
    <x v="8"/>
    <x v="7"/>
    <n v="0"/>
    <n v="1593"/>
    <n v="0"/>
    <n v="0"/>
    <n v="0"/>
    <n v="0"/>
    <n v="0"/>
    <n v="0"/>
    <n v="0"/>
  </r>
  <r>
    <x v="6"/>
    <x v="0"/>
    <x v="8"/>
    <x v="8"/>
    <n v="11.02"/>
    <n v="1593"/>
    <n v="17557.601559999999"/>
    <n v="0.43581999999999999"/>
    <n v="0.35622999999999999"/>
    <n v="9.4000000000000004E-3"/>
    <n v="1.942E-2"/>
    <n v="1.8083800000000001"/>
    <n v="0"/>
  </r>
  <r>
    <x v="6"/>
    <x v="0"/>
    <x v="8"/>
    <x v="9"/>
    <n v="0"/>
    <n v="1593"/>
    <n v="0"/>
    <n v="0"/>
    <n v="0"/>
    <n v="0"/>
    <n v="0"/>
    <n v="0"/>
    <n v="0"/>
  </r>
  <r>
    <x v="6"/>
    <x v="0"/>
    <x v="8"/>
    <x v="10"/>
    <n v="20.91"/>
    <n v="1593"/>
    <n v="33314"/>
    <n v="0.82693000000000005"/>
    <n v="0.68484"/>
    <n v="2.6700000000000001E-3"/>
    <n v="1.379E-2"/>
    <n v="3.4312499999999999"/>
    <n v="0"/>
  </r>
  <r>
    <x v="6"/>
    <x v="1"/>
    <x v="0"/>
    <x v="0"/>
    <n v="10.98"/>
    <n v="1402"/>
    <n v="1688.7705100000001"/>
    <n v="0.42831999999999998"/>
    <n v="0.41625000000000001"/>
    <n v="6.9999999999999994E-5"/>
    <n v="3.0500000000000002E-3"/>
    <n v="1.7772600000000001"/>
    <n v="1.1089800000000001"/>
  </r>
  <r>
    <x v="6"/>
    <x v="1"/>
    <x v="0"/>
    <x v="1"/>
    <n v="36.950000000000003"/>
    <n v="1402"/>
    <n v="19047.136719999999"/>
    <n v="1.3965099999999999"/>
    <n v="1.1902900000000001"/>
    <n v="2.2620000000000001E-2"/>
    <n v="3.7359999999999997E-2"/>
    <n v="5.7946600000000004"/>
    <n v="12.50784"/>
  </r>
  <r>
    <x v="6"/>
    <x v="1"/>
    <x v="0"/>
    <x v="2"/>
    <n v="0"/>
    <n v="1402"/>
    <n v="0"/>
    <n v="0"/>
    <n v="0"/>
    <n v="0"/>
    <n v="0"/>
    <n v="0"/>
    <n v="0"/>
  </r>
  <r>
    <x v="6"/>
    <x v="1"/>
    <x v="0"/>
    <x v="3"/>
    <n v="0"/>
    <n v="1402"/>
    <n v="0"/>
    <n v="0"/>
    <n v="0"/>
    <n v="0"/>
    <n v="0"/>
    <n v="0"/>
    <n v="0"/>
  </r>
  <r>
    <x v="6"/>
    <x v="1"/>
    <x v="0"/>
    <x v="4"/>
    <n v="39.49"/>
    <n v="1402"/>
    <n v="7415.1757799999996"/>
    <n v="1.5365599999999999"/>
    <n v="0.47776999999999997"/>
    <n v="6.6869999999999999E-2"/>
    <n v="0.30420000000000003"/>
    <n v="6.37575"/>
    <n v="4.8693900000000001"/>
  </r>
  <r>
    <x v="6"/>
    <x v="1"/>
    <x v="0"/>
    <x v="5"/>
    <n v="0"/>
    <n v="1402"/>
    <n v="0"/>
    <n v="0"/>
    <n v="0"/>
    <n v="0"/>
    <n v="0"/>
    <n v="0"/>
    <n v="0"/>
  </r>
  <r>
    <x v="6"/>
    <x v="1"/>
    <x v="0"/>
    <x v="6"/>
    <n v="0"/>
    <n v="1402"/>
    <n v="0"/>
    <n v="0"/>
    <n v="0"/>
    <n v="0"/>
    <n v="0"/>
    <n v="0"/>
    <n v="0"/>
  </r>
  <r>
    <x v="6"/>
    <x v="1"/>
    <x v="0"/>
    <x v="7"/>
    <n v="0"/>
    <n v="1402"/>
    <n v="0"/>
    <n v="0"/>
    <n v="0"/>
    <n v="0"/>
    <n v="0"/>
    <n v="0"/>
    <n v="0"/>
  </r>
  <r>
    <x v="6"/>
    <x v="1"/>
    <x v="0"/>
    <x v="8"/>
    <n v="0"/>
    <n v="1402"/>
    <n v="0"/>
    <n v="0"/>
    <n v="0"/>
    <n v="0"/>
    <n v="0"/>
    <n v="0"/>
    <n v="0"/>
  </r>
  <r>
    <x v="6"/>
    <x v="1"/>
    <x v="0"/>
    <x v="9"/>
    <n v="0"/>
    <n v="1402"/>
    <n v="0"/>
    <n v="0"/>
    <n v="0"/>
    <n v="0"/>
    <n v="0"/>
    <n v="0"/>
    <n v="0"/>
  </r>
  <r>
    <x v="6"/>
    <x v="1"/>
    <x v="0"/>
    <x v="10"/>
    <n v="0.04"/>
    <n v="1402"/>
    <n v="19.011610000000001"/>
    <n v="1.32E-3"/>
    <n v="1.06E-3"/>
    <n v="0"/>
    <n v="5.0000000000000002E-5"/>
    <n v="5.4900000000000001E-3"/>
    <n v="1.248E-2"/>
  </r>
  <r>
    <x v="6"/>
    <x v="1"/>
    <x v="1"/>
    <x v="0"/>
    <n v="0"/>
    <n v="1402"/>
    <n v="0"/>
    <n v="0"/>
    <n v="0"/>
    <n v="0"/>
    <n v="0"/>
    <n v="0"/>
    <n v="0"/>
  </r>
  <r>
    <x v="6"/>
    <x v="1"/>
    <x v="1"/>
    <x v="1"/>
    <n v="47.02"/>
    <n v="1402"/>
    <n v="1376.75"/>
    <n v="1.8546"/>
    <n v="1.63411"/>
    <n v="3.7569999999999999E-2"/>
    <n v="0.22364999999999999"/>
    <n v="7.6954500000000001"/>
    <n v="0.90407999999999999"/>
  </r>
  <r>
    <x v="6"/>
    <x v="1"/>
    <x v="1"/>
    <x v="2"/>
    <n v="0"/>
    <n v="1402"/>
    <n v="0"/>
    <n v="0"/>
    <n v="0"/>
    <n v="0"/>
    <n v="0"/>
    <n v="0"/>
    <n v="0"/>
  </r>
  <r>
    <x v="6"/>
    <x v="1"/>
    <x v="1"/>
    <x v="3"/>
    <n v="0"/>
    <n v="1402"/>
    <n v="0"/>
    <n v="0"/>
    <n v="0"/>
    <n v="0"/>
    <n v="0"/>
    <n v="0"/>
    <n v="0"/>
  </r>
  <r>
    <x v="6"/>
    <x v="1"/>
    <x v="1"/>
    <x v="4"/>
    <n v="12.49"/>
    <n v="1402"/>
    <n v="14563.23047"/>
    <n v="0.44474999999999998"/>
    <n v="5.5329999999999997E-2"/>
    <n v="0.17241999999999999"/>
    <n v="0.56196000000000002"/>
    <n v="1.8454200000000001"/>
    <n v="9.5633599999999994"/>
  </r>
  <r>
    <x v="6"/>
    <x v="1"/>
    <x v="1"/>
    <x v="5"/>
    <n v="8.8800000000000008"/>
    <n v="1402"/>
    <n v="-1798.8823199999999"/>
    <n v="0.35730000000000001"/>
    <n v="0.28392000000000001"/>
    <n v="3.9579999999999997E-2"/>
    <n v="2.0959999999999999E-2"/>
    <n v="1.4825699999999999"/>
    <n v="-1.18129"/>
  </r>
  <r>
    <x v="6"/>
    <x v="1"/>
    <x v="1"/>
    <x v="6"/>
    <n v="0.02"/>
    <n v="1402"/>
    <n v="-5661.0629900000004"/>
    <n v="1.9779999999999999E-2"/>
    <n v="1.372E-2"/>
    <n v="4.0000000000000003E-5"/>
    <n v="1.6000000000000001E-4"/>
    <n v="8.2070000000000004E-2"/>
    <n v="-3.7174999999999998"/>
  </r>
  <r>
    <x v="6"/>
    <x v="1"/>
    <x v="1"/>
    <x v="7"/>
    <n v="0"/>
    <n v="1402"/>
    <n v="0"/>
    <n v="0"/>
    <n v="0"/>
    <n v="0"/>
    <n v="0"/>
    <n v="0"/>
    <n v="0"/>
  </r>
  <r>
    <x v="6"/>
    <x v="1"/>
    <x v="1"/>
    <x v="8"/>
    <n v="12.15"/>
    <n v="1402"/>
    <n v="3149.7168000000001"/>
    <n v="0.46959000000000001"/>
    <n v="0.37202000000000002"/>
    <n v="7.3389999999999997E-2"/>
    <n v="8.4989999999999996E-2"/>
    <n v="1.9484999999999999"/>
    <n v="2.0683500000000001"/>
  </r>
  <r>
    <x v="6"/>
    <x v="1"/>
    <x v="1"/>
    <x v="9"/>
    <n v="0"/>
    <n v="1402"/>
    <n v="0"/>
    <n v="0"/>
    <n v="0"/>
    <n v="0"/>
    <n v="0"/>
    <n v="0"/>
    <n v="0"/>
  </r>
  <r>
    <x v="6"/>
    <x v="1"/>
    <x v="1"/>
    <x v="10"/>
    <n v="0.18"/>
    <n v="1402"/>
    <n v="10.12201"/>
    <n v="6.9899999999999997E-3"/>
    <n v="4.6299999999999996E-3"/>
    <n v="5.0000000000000002E-5"/>
    <n v="3.6999999999999999E-4"/>
    <n v="2.9000000000000001E-2"/>
    <n v="6.6499999999999997E-3"/>
  </r>
  <r>
    <x v="6"/>
    <x v="1"/>
    <x v="2"/>
    <x v="0"/>
    <n v="0"/>
    <n v="1402"/>
    <n v="0"/>
    <n v="0"/>
    <n v="0"/>
    <n v="0"/>
    <n v="0"/>
    <n v="0"/>
    <n v="0"/>
  </r>
  <r>
    <x v="6"/>
    <x v="1"/>
    <x v="2"/>
    <x v="1"/>
    <n v="110.64"/>
    <n v="1402"/>
    <n v="20941.921880000002"/>
    <n v="4.3039699999999996"/>
    <n v="3.8075000000000001"/>
    <n v="0.1067"/>
    <n v="0.61521999999999999"/>
    <n v="17.858779999999999"/>
    <n v="13.7521"/>
  </r>
  <r>
    <x v="6"/>
    <x v="1"/>
    <x v="2"/>
    <x v="2"/>
    <n v="0"/>
    <n v="1402"/>
    <n v="0"/>
    <n v="0"/>
    <n v="0"/>
    <n v="0"/>
    <n v="0"/>
    <n v="0"/>
    <n v="0"/>
  </r>
  <r>
    <x v="6"/>
    <x v="1"/>
    <x v="2"/>
    <x v="3"/>
    <n v="0"/>
    <n v="1402"/>
    <n v="0"/>
    <n v="0"/>
    <n v="0"/>
    <n v="0"/>
    <n v="0"/>
    <n v="0"/>
    <n v="0"/>
  </r>
  <r>
    <x v="6"/>
    <x v="1"/>
    <x v="2"/>
    <x v="4"/>
    <n v="10.71"/>
    <n v="1402"/>
    <n v="4726.7343799999999"/>
    <n v="0.40755999999999998"/>
    <n v="2.4049999999999998E-2"/>
    <n v="0.64770000000000005"/>
    <n v="0.34459000000000001"/>
    <n v="1.6911099999999999"/>
    <n v="3.1039400000000001"/>
  </r>
  <r>
    <x v="6"/>
    <x v="1"/>
    <x v="2"/>
    <x v="5"/>
    <n v="0"/>
    <n v="1402"/>
    <n v="0"/>
    <n v="0"/>
    <n v="0"/>
    <n v="0"/>
    <n v="0"/>
    <n v="0"/>
    <n v="0"/>
  </r>
  <r>
    <x v="6"/>
    <x v="1"/>
    <x v="2"/>
    <x v="6"/>
    <n v="3.68"/>
    <n v="1402"/>
    <n v="-13789.68262"/>
    <n v="0.19231000000000001"/>
    <n v="0.11747"/>
    <n v="1.4400000000000001E-3"/>
    <n v="2.5579999999999999E-2"/>
    <n v="0.79796"/>
    <n v="-9.0553899999999992"/>
  </r>
  <r>
    <x v="6"/>
    <x v="1"/>
    <x v="2"/>
    <x v="7"/>
    <n v="0"/>
    <n v="1402"/>
    <n v="0"/>
    <n v="0"/>
    <n v="0"/>
    <n v="0"/>
    <n v="0"/>
    <n v="0"/>
    <n v="0"/>
  </r>
  <r>
    <x v="6"/>
    <x v="1"/>
    <x v="2"/>
    <x v="8"/>
    <n v="0"/>
    <n v="1402"/>
    <n v="0"/>
    <n v="0"/>
    <n v="0"/>
    <n v="0"/>
    <n v="0"/>
    <n v="0"/>
    <n v="0"/>
  </r>
  <r>
    <x v="6"/>
    <x v="1"/>
    <x v="2"/>
    <x v="9"/>
    <n v="0"/>
    <n v="1402"/>
    <n v="0"/>
    <n v="0"/>
    <n v="0"/>
    <n v="0"/>
    <n v="0"/>
    <n v="0"/>
    <n v="0"/>
  </r>
  <r>
    <x v="6"/>
    <x v="1"/>
    <x v="2"/>
    <x v="10"/>
    <n v="5.41"/>
    <n v="1402"/>
    <n v="-328.33368000000002"/>
    <n v="0.21512000000000001"/>
    <n v="0.17476"/>
    <n v="1.23E-3"/>
    <n v="1.1180000000000001E-2"/>
    <n v="0.89261000000000001"/>
    <n v="-0.21561"/>
  </r>
  <r>
    <x v="6"/>
    <x v="1"/>
    <x v="3"/>
    <x v="0"/>
    <n v="0"/>
    <n v="1402"/>
    <n v="0"/>
    <n v="0"/>
    <n v="0"/>
    <n v="0"/>
    <n v="0"/>
    <n v="0"/>
    <n v="0"/>
  </r>
  <r>
    <x v="6"/>
    <x v="1"/>
    <x v="3"/>
    <x v="1"/>
    <n v="10.09"/>
    <n v="1402"/>
    <n v="1668.4414099999999"/>
    <n v="0.39341999999999999"/>
    <n v="0.34433999999999998"/>
    <n v="3.3999999999999998E-3"/>
    <n v="3.0929999999999999E-2"/>
    <n v="1.63243"/>
    <n v="1.0956300000000001"/>
  </r>
  <r>
    <x v="6"/>
    <x v="1"/>
    <x v="3"/>
    <x v="2"/>
    <n v="0"/>
    <n v="1402"/>
    <n v="0"/>
    <n v="0"/>
    <n v="0"/>
    <n v="0"/>
    <n v="0"/>
    <n v="0"/>
    <n v="0"/>
  </r>
  <r>
    <x v="6"/>
    <x v="1"/>
    <x v="3"/>
    <x v="3"/>
    <n v="0"/>
    <n v="1402"/>
    <n v="0"/>
    <n v="0"/>
    <n v="0"/>
    <n v="0"/>
    <n v="0"/>
    <n v="0"/>
    <n v="0"/>
  </r>
  <r>
    <x v="6"/>
    <x v="1"/>
    <x v="3"/>
    <x v="4"/>
    <n v="9.75"/>
    <n v="1402"/>
    <n v="1274.5605499999999"/>
    <n v="0.38130999999999998"/>
    <n v="0.12878000000000001"/>
    <n v="5.0259999999999999E-2"/>
    <n v="0.32707000000000003"/>
    <n v="1.58219"/>
    <n v="0.83697999999999995"/>
  </r>
  <r>
    <x v="6"/>
    <x v="1"/>
    <x v="3"/>
    <x v="5"/>
    <n v="0"/>
    <n v="1402"/>
    <n v="0"/>
    <n v="0"/>
    <n v="0"/>
    <n v="0"/>
    <n v="0"/>
    <n v="0"/>
    <n v="0"/>
  </r>
  <r>
    <x v="6"/>
    <x v="1"/>
    <x v="3"/>
    <x v="6"/>
    <n v="0"/>
    <n v="1402"/>
    <n v="0"/>
    <n v="0"/>
    <n v="0"/>
    <n v="0"/>
    <n v="0"/>
    <n v="0"/>
    <n v="0"/>
  </r>
  <r>
    <x v="6"/>
    <x v="1"/>
    <x v="3"/>
    <x v="7"/>
    <n v="0"/>
    <n v="1402"/>
    <n v="0"/>
    <n v="0"/>
    <n v="0"/>
    <n v="0"/>
    <n v="0"/>
    <n v="0"/>
    <n v="0"/>
  </r>
  <r>
    <x v="6"/>
    <x v="1"/>
    <x v="3"/>
    <x v="8"/>
    <n v="0"/>
    <n v="1402"/>
    <n v="0"/>
    <n v="0"/>
    <n v="0"/>
    <n v="0"/>
    <n v="0"/>
    <n v="0"/>
    <n v="0"/>
  </r>
  <r>
    <x v="6"/>
    <x v="1"/>
    <x v="3"/>
    <x v="9"/>
    <n v="0"/>
    <n v="1402"/>
    <n v="0"/>
    <n v="0"/>
    <n v="0"/>
    <n v="0"/>
    <n v="0"/>
    <n v="0"/>
    <n v="0"/>
  </r>
  <r>
    <x v="6"/>
    <x v="1"/>
    <x v="3"/>
    <x v="10"/>
    <n v="0.06"/>
    <n v="1402"/>
    <n v="66.240600000000001"/>
    <n v="2.2499999999999998E-3"/>
    <n v="2.1099999999999999E-3"/>
    <n v="1.0000000000000001E-5"/>
    <n v="3.0000000000000001E-5"/>
    <n v="9.3600000000000003E-3"/>
    <n v="4.3499999999999997E-2"/>
  </r>
  <r>
    <x v="6"/>
    <x v="1"/>
    <x v="4"/>
    <x v="0"/>
    <n v="0"/>
    <n v="1402"/>
    <n v="0"/>
    <n v="0"/>
    <n v="0"/>
    <n v="0"/>
    <n v="0"/>
    <n v="0"/>
    <n v="0"/>
  </r>
  <r>
    <x v="6"/>
    <x v="1"/>
    <x v="4"/>
    <x v="1"/>
    <n v="0.85"/>
    <n v="1402"/>
    <n v="-262.90893999999997"/>
    <n v="3.4610000000000002E-2"/>
    <n v="3.0609999999999998E-2"/>
    <n v="4.6999999999999999E-4"/>
    <n v="4.8999999999999998E-4"/>
    <n v="0.14359"/>
    <n v="-0.17265"/>
  </r>
  <r>
    <x v="6"/>
    <x v="1"/>
    <x v="4"/>
    <x v="2"/>
    <n v="0"/>
    <n v="1402"/>
    <n v="0"/>
    <n v="0"/>
    <n v="0"/>
    <n v="0"/>
    <n v="0"/>
    <n v="0"/>
    <n v="0"/>
  </r>
  <r>
    <x v="6"/>
    <x v="1"/>
    <x v="4"/>
    <x v="3"/>
    <n v="0"/>
    <n v="1402"/>
    <n v="0"/>
    <n v="0"/>
    <n v="0"/>
    <n v="0"/>
    <n v="0"/>
    <n v="0"/>
    <n v="0"/>
  </r>
  <r>
    <x v="6"/>
    <x v="1"/>
    <x v="4"/>
    <x v="4"/>
    <n v="16.32"/>
    <n v="1402"/>
    <n v="-1035.0595699999999"/>
    <n v="0.64873999999999998"/>
    <n v="8.0130000000000007E-2"/>
    <n v="0.27112999999999998"/>
    <n v="0.12511"/>
    <n v="2.6918600000000001"/>
    <n v="-0.67969999999999997"/>
  </r>
  <r>
    <x v="6"/>
    <x v="1"/>
    <x v="4"/>
    <x v="5"/>
    <n v="0"/>
    <n v="1402"/>
    <n v="0"/>
    <n v="0"/>
    <n v="0"/>
    <n v="0"/>
    <n v="0"/>
    <n v="0"/>
    <n v="0"/>
  </r>
  <r>
    <x v="6"/>
    <x v="1"/>
    <x v="4"/>
    <x v="6"/>
    <n v="8.18"/>
    <n v="1402"/>
    <n v="2560.6279300000001"/>
    <n v="0.31467000000000001"/>
    <n v="0.13303999999999999"/>
    <n v="6.9999999999999999E-4"/>
    <n v="1.076E-2"/>
    <n v="1.30569"/>
    <n v="1.6815100000000001"/>
  </r>
  <r>
    <x v="6"/>
    <x v="1"/>
    <x v="4"/>
    <x v="7"/>
    <n v="0"/>
    <n v="1402"/>
    <n v="0"/>
    <n v="0"/>
    <n v="0"/>
    <n v="0"/>
    <n v="0"/>
    <n v="0"/>
    <n v="0"/>
  </r>
  <r>
    <x v="6"/>
    <x v="1"/>
    <x v="4"/>
    <x v="8"/>
    <n v="0"/>
    <n v="1402"/>
    <n v="0"/>
    <n v="0"/>
    <n v="0"/>
    <n v="0"/>
    <n v="0"/>
    <n v="0"/>
    <n v="0"/>
  </r>
  <r>
    <x v="6"/>
    <x v="1"/>
    <x v="4"/>
    <x v="9"/>
    <n v="0"/>
    <n v="1402"/>
    <n v="0"/>
    <n v="0"/>
    <n v="0"/>
    <n v="0"/>
    <n v="0"/>
    <n v="0"/>
    <n v="0"/>
  </r>
  <r>
    <x v="6"/>
    <x v="1"/>
    <x v="4"/>
    <x v="10"/>
    <n v="6.63"/>
    <n v="1402"/>
    <n v="1320.39453"/>
    <n v="0.25768999999999997"/>
    <n v="0.19853999999999999"/>
    <n v="8.1999999999999998E-4"/>
    <n v="6.8100000000000001E-3"/>
    <n v="1.06925"/>
    <n v="0.86707000000000001"/>
  </r>
  <r>
    <x v="6"/>
    <x v="1"/>
    <x v="5"/>
    <x v="0"/>
    <n v="0"/>
    <n v="1402"/>
    <n v="0"/>
    <n v="0"/>
    <n v="0"/>
    <n v="0"/>
    <n v="0"/>
    <n v="0"/>
    <n v="0"/>
  </r>
  <r>
    <x v="6"/>
    <x v="1"/>
    <x v="5"/>
    <x v="1"/>
    <n v="8.25"/>
    <n v="1402"/>
    <n v="-5226.6406200000001"/>
    <n v="0.34395999999999999"/>
    <n v="0.30814999999999998"/>
    <n v="2.32E-3"/>
    <n v="7.0899999999999999E-3"/>
    <n v="1.4272"/>
    <n v="-3.43222"/>
  </r>
  <r>
    <x v="6"/>
    <x v="1"/>
    <x v="5"/>
    <x v="2"/>
    <n v="0"/>
    <n v="1402"/>
    <n v="0"/>
    <n v="0"/>
    <n v="0"/>
    <n v="0"/>
    <n v="0"/>
    <n v="0"/>
    <n v="0"/>
  </r>
  <r>
    <x v="6"/>
    <x v="1"/>
    <x v="5"/>
    <x v="3"/>
    <n v="0"/>
    <n v="1402"/>
    <n v="0"/>
    <n v="0"/>
    <n v="0"/>
    <n v="0"/>
    <n v="0"/>
    <n v="0"/>
    <n v="0"/>
  </r>
  <r>
    <x v="6"/>
    <x v="1"/>
    <x v="5"/>
    <x v="4"/>
    <n v="2.06"/>
    <n v="1402"/>
    <n v="154.34448"/>
    <n v="8.0850000000000005E-2"/>
    <n v="2.1829999999999999E-2"/>
    <n v="2.2970000000000001E-2"/>
    <n v="3.2759999999999997E-2"/>
    <n v="0.33546999999999999"/>
    <n v="0.10135"/>
  </r>
  <r>
    <x v="6"/>
    <x v="1"/>
    <x v="5"/>
    <x v="5"/>
    <n v="3.53"/>
    <n v="1402"/>
    <n v="1147.95117"/>
    <n v="0.13569999999999999"/>
    <n v="0.11076999999999999"/>
    <n v="1.286E-2"/>
    <n v="4.4900000000000001E-3"/>
    <n v="0.56308000000000002"/>
    <n v="0.75383"/>
  </r>
  <r>
    <x v="6"/>
    <x v="1"/>
    <x v="5"/>
    <x v="6"/>
    <n v="0"/>
    <n v="1402"/>
    <n v="0"/>
    <n v="0"/>
    <n v="0"/>
    <n v="0"/>
    <n v="0"/>
    <n v="0"/>
    <n v="0"/>
  </r>
  <r>
    <x v="6"/>
    <x v="1"/>
    <x v="5"/>
    <x v="7"/>
    <n v="0"/>
    <n v="1402"/>
    <n v="0"/>
    <n v="0"/>
    <n v="0"/>
    <n v="0"/>
    <n v="0"/>
    <n v="0"/>
    <n v="0"/>
  </r>
  <r>
    <x v="6"/>
    <x v="1"/>
    <x v="5"/>
    <x v="8"/>
    <n v="0"/>
    <n v="1402"/>
    <n v="0"/>
    <n v="0"/>
    <n v="0"/>
    <n v="0"/>
    <n v="0"/>
    <n v="0"/>
    <n v="0"/>
  </r>
  <r>
    <x v="6"/>
    <x v="1"/>
    <x v="5"/>
    <x v="9"/>
    <n v="0"/>
    <n v="1402"/>
    <n v="0"/>
    <n v="0"/>
    <n v="0"/>
    <n v="0"/>
    <n v="0"/>
    <n v="0"/>
    <n v="0"/>
  </r>
  <r>
    <x v="6"/>
    <x v="1"/>
    <x v="5"/>
    <x v="10"/>
    <n v="0"/>
    <n v="1402"/>
    <n v="0"/>
    <n v="0"/>
    <n v="0"/>
    <n v="0"/>
    <n v="0"/>
    <n v="0"/>
    <n v="0"/>
  </r>
  <r>
    <x v="6"/>
    <x v="1"/>
    <x v="6"/>
    <x v="0"/>
    <n v="0"/>
    <n v="1402"/>
    <n v="0"/>
    <n v="0"/>
    <n v="0"/>
    <n v="0"/>
    <n v="0"/>
    <n v="0"/>
    <n v="0"/>
  </r>
  <r>
    <x v="6"/>
    <x v="1"/>
    <x v="6"/>
    <x v="1"/>
    <n v="72.59"/>
    <n v="1402"/>
    <n v="12282.90625"/>
    <n v="2.8288000000000002"/>
    <n v="2.46455"/>
    <n v="6.5600000000000006E-2"/>
    <n v="6.3130000000000006E-2"/>
    <n v="11.737740000000001"/>
    <n v="8.0659200000000002"/>
  </r>
  <r>
    <x v="6"/>
    <x v="1"/>
    <x v="6"/>
    <x v="2"/>
    <n v="0"/>
    <n v="1402"/>
    <n v="0"/>
    <n v="0"/>
    <n v="0"/>
    <n v="0"/>
    <n v="0"/>
    <n v="0"/>
    <n v="0"/>
  </r>
  <r>
    <x v="6"/>
    <x v="1"/>
    <x v="6"/>
    <x v="3"/>
    <n v="0"/>
    <n v="1402"/>
    <n v="0"/>
    <n v="0"/>
    <n v="0"/>
    <n v="0"/>
    <n v="0"/>
    <n v="0"/>
    <n v="0"/>
  </r>
  <r>
    <x v="6"/>
    <x v="1"/>
    <x v="6"/>
    <x v="4"/>
    <n v="10.19"/>
    <n v="1402"/>
    <n v="2270.1464799999999"/>
    <n v="0.39523999999999998"/>
    <n v="6.3549999999999995E-2"/>
    <n v="0.13916999999999999"/>
    <n v="0.23211000000000001"/>
    <n v="1.6399900000000001"/>
    <n v="1.4907600000000001"/>
  </r>
  <r>
    <x v="6"/>
    <x v="1"/>
    <x v="6"/>
    <x v="5"/>
    <n v="0"/>
    <n v="1402"/>
    <n v="0"/>
    <n v="0"/>
    <n v="0"/>
    <n v="0"/>
    <n v="0"/>
    <n v="0"/>
    <n v="0"/>
  </r>
  <r>
    <x v="6"/>
    <x v="1"/>
    <x v="6"/>
    <x v="6"/>
    <n v="0.06"/>
    <n v="1402"/>
    <n v="80.422709999999995"/>
    <n v="2.1199999999999999E-3"/>
    <n v="1.15E-3"/>
    <n v="2.0000000000000002E-5"/>
    <n v="2.0000000000000001E-4"/>
    <n v="8.7799999999999996E-3"/>
    <n v="5.2810000000000003E-2"/>
  </r>
  <r>
    <x v="6"/>
    <x v="1"/>
    <x v="6"/>
    <x v="7"/>
    <n v="0"/>
    <n v="1402"/>
    <n v="0"/>
    <n v="0"/>
    <n v="0"/>
    <n v="0"/>
    <n v="0"/>
    <n v="0"/>
    <n v="0"/>
  </r>
  <r>
    <x v="6"/>
    <x v="1"/>
    <x v="6"/>
    <x v="8"/>
    <n v="0"/>
    <n v="1402"/>
    <n v="0"/>
    <n v="0"/>
    <n v="0"/>
    <n v="0"/>
    <n v="0"/>
    <n v="0"/>
    <n v="0"/>
  </r>
  <r>
    <x v="6"/>
    <x v="1"/>
    <x v="6"/>
    <x v="9"/>
    <n v="0"/>
    <n v="1402"/>
    <n v="0"/>
    <n v="0"/>
    <n v="0"/>
    <n v="0"/>
    <n v="0"/>
    <n v="0"/>
    <n v="0"/>
  </r>
  <r>
    <x v="6"/>
    <x v="1"/>
    <x v="6"/>
    <x v="10"/>
    <n v="0.04"/>
    <n v="1402"/>
    <n v="-10.84211"/>
    <n v="1.42E-3"/>
    <n v="1.32E-3"/>
    <n v="0"/>
    <n v="1.0000000000000001E-5"/>
    <n v="5.8999999999999999E-3"/>
    <n v="-7.1199999999999996E-3"/>
  </r>
  <r>
    <x v="6"/>
    <x v="1"/>
    <x v="7"/>
    <x v="0"/>
    <n v="0"/>
    <n v="1402"/>
    <n v="0"/>
    <n v="0"/>
    <n v="0"/>
    <n v="0"/>
    <n v="0"/>
    <n v="0"/>
    <n v="0"/>
  </r>
  <r>
    <x v="6"/>
    <x v="1"/>
    <x v="7"/>
    <x v="1"/>
    <n v="32.53"/>
    <n v="1402"/>
    <n v="7489.3710899999996"/>
    <n v="1.2608900000000001"/>
    <n v="1.13961"/>
    <n v="1.9120000000000002E-2"/>
    <n v="4.5159999999999999E-2"/>
    <n v="5.2319000000000004"/>
    <n v="4.9181100000000004"/>
  </r>
  <r>
    <x v="6"/>
    <x v="1"/>
    <x v="7"/>
    <x v="2"/>
    <n v="0"/>
    <n v="1402"/>
    <n v="0"/>
    <n v="0"/>
    <n v="0"/>
    <n v="0"/>
    <n v="0"/>
    <n v="0"/>
    <n v="0"/>
  </r>
  <r>
    <x v="6"/>
    <x v="1"/>
    <x v="7"/>
    <x v="3"/>
    <n v="0"/>
    <n v="1402"/>
    <n v="0"/>
    <n v="0"/>
    <n v="0"/>
    <n v="0"/>
    <n v="0"/>
    <n v="0"/>
    <n v="0"/>
  </r>
  <r>
    <x v="6"/>
    <x v="1"/>
    <x v="7"/>
    <x v="4"/>
    <n v="0"/>
    <n v="1402"/>
    <n v="0"/>
    <n v="0"/>
    <n v="0"/>
    <n v="0"/>
    <n v="0"/>
    <n v="0"/>
    <n v="0"/>
  </r>
  <r>
    <x v="6"/>
    <x v="1"/>
    <x v="7"/>
    <x v="5"/>
    <n v="6.3"/>
    <n v="1402"/>
    <n v="757.90033000000005"/>
    <n v="0.24660000000000001"/>
    <n v="0.12823000000000001"/>
    <n v="0.14086000000000001"/>
    <n v="2.095E-2"/>
    <n v="1.0232399999999999"/>
    <n v="0.49769999999999998"/>
  </r>
  <r>
    <x v="6"/>
    <x v="1"/>
    <x v="7"/>
    <x v="6"/>
    <n v="0"/>
    <n v="1402"/>
    <n v="0"/>
    <n v="0"/>
    <n v="0"/>
    <n v="0"/>
    <n v="0"/>
    <n v="0"/>
    <n v="0"/>
  </r>
  <r>
    <x v="6"/>
    <x v="1"/>
    <x v="7"/>
    <x v="7"/>
    <n v="0"/>
    <n v="1402"/>
    <n v="0"/>
    <n v="0"/>
    <n v="0"/>
    <n v="0"/>
    <n v="0"/>
    <n v="0"/>
    <n v="0"/>
  </r>
  <r>
    <x v="6"/>
    <x v="1"/>
    <x v="7"/>
    <x v="8"/>
    <n v="0"/>
    <n v="1402"/>
    <n v="0"/>
    <n v="0"/>
    <n v="0"/>
    <n v="0"/>
    <n v="0"/>
    <n v="0"/>
    <n v="0"/>
  </r>
  <r>
    <x v="6"/>
    <x v="1"/>
    <x v="7"/>
    <x v="9"/>
    <n v="0"/>
    <n v="1402"/>
    <n v="0"/>
    <n v="0"/>
    <n v="0"/>
    <n v="0"/>
    <n v="0"/>
    <n v="0"/>
    <n v="0"/>
  </r>
  <r>
    <x v="6"/>
    <x v="1"/>
    <x v="7"/>
    <x v="10"/>
    <n v="0"/>
    <n v="1402"/>
    <n v="0"/>
    <n v="0"/>
    <n v="0"/>
    <n v="0"/>
    <n v="0"/>
    <n v="0"/>
    <n v="0"/>
  </r>
  <r>
    <x v="6"/>
    <x v="1"/>
    <x v="8"/>
    <x v="0"/>
    <n v="0"/>
    <n v="1402"/>
    <n v="-2949.8840300000002"/>
    <n v="9.9799999999999993E-3"/>
    <n v="9.92E-3"/>
    <n v="0"/>
    <n v="0"/>
    <n v="4.1399999999999999E-2"/>
    <n v="-1.93712"/>
  </r>
  <r>
    <x v="6"/>
    <x v="1"/>
    <x v="8"/>
    <x v="1"/>
    <n v="110.82"/>
    <n v="1402"/>
    <n v="21394.90625"/>
    <n v="4.3095699999999999"/>
    <n v="4.14222"/>
    <n v="1.9709999999999998E-2"/>
    <n v="7.0000000000000007E-2"/>
    <n v="17.88204"/>
    <n v="14.049569999999999"/>
  </r>
  <r>
    <x v="6"/>
    <x v="1"/>
    <x v="8"/>
    <x v="2"/>
    <n v="0"/>
    <n v="1402"/>
    <n v="0"/>
    <n v="0"/>
    <n v="0"/>
    <n v="0"/>
    <n v="0"/>
    <n v="0"/>
    <n v="0"/>
  </r>
  <r>
    <x v="6"/>
    <x v="1"/>
    <x v="8"/>
    <x v="3"/>
    <n v="0"/>
    <n v="1402"/>
    <n v="0"/>
    <n v="0"/>
    <n v="0"/>
    <n v="0"/>
    <n v="0"/>
    <n v="0"/>
    <n v="0"/>
  </r>
  <r>
    <x v="6"/>
    <x v="1"/>
    <x v="8"/>
    <x v="4"/>
    <n v="9.41"/>
    <n v="1402"/>
    <n v="3396.3593799999999"/>
    <n v="0.36066999999999999"/>
    <n v="4.9349999999999998E-2"/>
    <n v="0.14932999999999999"/>
    <n v="0.1366"/>
    <n v="1.49654"/>
    <n v="2.2303199999999999"/>
  </r>
  <r>
    <x v="6"/>
    <x v="1"/>
    <x v="8"/>
    <x v="5"/>
    <n v="0"/>
    <n v="1402"/>
    <n v="0"/>
    <n v="0"/>
    <n v="0"/>
    <n v="0"/>
    <n v="0"/>
    <n v="0"/>
    <n v="0"/>
  </r>
  <r>
    <x v="6"/>
    <x v="1"/>
    <x v="8"/>
    <x v="6"/>
    <n v="12.4"/>
    <n v="1402"/>
    <n v="13381.15625"/>
    <n v="0.44517000000000001"/>
    <n v="0.25374999999999998"/>
    <n v="1.8769999999999998E-2"/>
    <n v="7.3410000000000003E-2"/>
    <n v="1.84718"/>
    <n v="8.7871199999999998"/>
  </r>
  <r>
    <x v="6"/>
    <x v="1"/>
    <x v="8"/>
    <x v="7"/>
    <n v="0"/>
    <n v="1402"/>
    <n v="0"/>
    <n v="0"/>
    <n v="0"/>
    <n v="0"/>
    <n v="0"/>
    <n v="0"/>
    <n v="0"/>
  </r>
  <r>
    <x v="6"/>
    <x v="1"/>
    <x v="8"/>
    <x v="8"/>
    <n v="11.97"/>
    <n v="1402"/>
    <n v="1330.4394500000001"/>
    <n v="0.46883999999999998"/>
    <n v="0.38278000000000001"/>
    <n v="1.021E-2"/>
    <n v="2.1090000000000001E-2"/>
    <n v="1.9454100000000001"/>
    <n v="0.87366999999999995"/>
  </r>
  <r>
    <x v="6"/>
    <x v="1"/>
    <x v="8"/>
    <x v="9"/>
    <n v="0"/>
    <n v="1402"/>
    <n v="0"/>
    <n v="0"/>
    <n v="0"/>
    <n v="0"/>
    <n v="0"/>
    <n v="0"/>
    <n v="0"/>
  </r>
  <r>
    <x v="6"/>
    <x v="1"/>
    <x v="8"/>
    <x v="10"/>
    <n v="20.67"/>
    <n v="1402"/>
    <n v="-344.51001000000002"/>
    <n v="0.81838"/>
    <n v="0.67793999999999999"/>
    <n v="2.64E-3"/>
    <n v="1.363E-2"/>
    <n v="3.3957600000000001"/>
    <n v="-0.22622999999999999"/>
  </r>
  <r>
    <x v="6"/>
    <x v="2"/>
    <x v="0"/>
    <x v="0"/>
    <n v="12.97"/>
    <n v="1210"/>
    <n v="2417.28125"/>
    <n v="0.48831999999999998"/>
    <n v="0.47405000000000003"/>
    <n v="8.0000000000000007E-5"/>
    <n v="3.5999999999999999E-3"/>
    <n v="2.0272700000000001"/>
    <n v="1.8389899999999999"/>
  </r>
  <r>
    <x v="6"/>
    <x v="2"/>
    <x v="0"/>
    <x v="1"/>
    <n v="40.07"/>
    <n v="1210"/>
    <n v="3778.5039099999999"/>
    <n v="1.4903"/>
    <n v="1.2666500000000001"/>
    <n v="2.4539999999999999E-2"/>
    <n v="4.052E-2"/>
    <n v="6.18546"/>
    <n v="2.8745599999999998"/>
  </r>
  <r>
    <x v="6"/>
    <x v="2"/>
    <x v="0"/>
    <x v="2"/>
    <n v="0"/>
    <n v="1210"/>
    <n v="0"/>
    <n v="0"/>
    <n v="0"/>
    <n v="0"/>
    <n v="0"/>
    <n v="0"/>
    <n v="0"/>
  </r>
  <r>
    <x v="6"/>
    <x v="2"/>
    <x v="0"/>
    <x v="3"/>
    <n v="0"/>
    <n v="1210"/>
    <n v="0"/>
    <n v="0"/>
    <n v="0"/>
    <n v="0"/>
    <n v="0"/>
    <n v="0"/>
    <n v="0"/>
  </r>
  <r>
    <x v="6"/>
    <x v="2"/>
    <x v="0"/>
    <x v="4"/>
    <n v="46.33"/>
    <n v="1210"/>
    <n v="8274.7890599999992"/>
    <n v="1.7419500000000001"/>
    <n v="0.53256000000000003"/>
    <n v="7.8450000000000006E-2"/>
    <n v="0.35687000000000002"/>
    <n v="7.2315800000000001"/>
    <n v="6.2951800000000002"/>
  </r>
  <r>
    <x v="6"/>
    <x v="2"/>
    <x v="0"/>
    <x v="5"/>
    <n v="0"/>
    <n v="1210"/>
    <n v="0"/>
    <n v="0"/>
    <n v="0"/>
    <n v="0"/>
    <n v="0"/>
    <n v="0"/>
    <n v="0"/>
  </r>
  <r>
    <x v="6"/>
    <x v="2"/>
    <x v="0"/>
    <x v="6"/>
    <n v="0"/>
    <n v="1210"/>
    <n v="0"/>
    <n v="0"/>
    <n v="0"/>
    <n v="0"/>
    <n v="0"/>
    <n v="0"/>
    <n v="0"/>
  </r>
  <r>
    <x v="6"/>
    <x v="2"/>
    <x v="0"/>
    <x v="7"/>
    <n v="0"/>
    <n v="1210"/>
    <n v="0"/>
    <n v="0"/>
    <n v="0"/>
    <n v="0"/>
    <n v="0"/>
    <n v="0"/>
    <n v="0"/>
  </r>
  <r>
    <x v="6"/>
    <x v="2"/>
    <x v="0"/>
    <x v="8"/>
    <n v="0"/>
    <n v="1210"/>
    <n v="0"/>
    <n v="0"/>
    <n v="0"/>
    <n v="0"/>
    <n v="0"/>
    <n v="0"/>
    <n v="0"/>
  </r>
  <r>
    <x v="6"/>
    <x v="2"/>
    <x v="0"/>
    <x v="9"/>
    <n v="0"/>
    <n v="1210"/>
    <n v="0"/>
    <n v="0"/>
    <n v="0"/>
    <n v="0"/>
    <n v="0"/>
    <n v="0"/>
    <n v="0"/>
  </r>
  <r>
    <x v="6"/>
    <x v="2"/>
    <x v="0"/>
    <x v="10"/>
    <n v="0.01"/>
    <n v="1210"/>
    <n v="-24.692889999999998"/>
    <n v="7.1000000000000002E-4"/>
    <n v="5.8E-4"/>
    <n v="0"/>
    <n v="2.0000000000000002E-5"/>
    <n v="2.9299999999999999E-3"/>
    <n v="-1.8790000000000001E-2"/>
  </r>
  <r>
    <x v="6"/>
    <x v="2"/>
    <x v="1"/>
    <x v="0"/>
    <n v="0"/>
    <n v="1210"/>
    <n v="0"/>
    <n v="0"/>
    <n v="0"/>
    <n v="0"/>
    <n v="0"/>
    <n v="0"/>
    <n v="0"/>
  </r>
  <r>
    <x v="6"/>
    <x v="2"/>
    <x v="1"/>
    <x v="1"/>
    <n v="64.09"/>
    <n v="1210"/>
    <n v="20651.570309999999"/>
    <n v="2.3672200000000001"/>
    <n v="2.0667"/>
    <n v="5.1209999999999999E-2"/>
    <n v="0.30482999999999999"/>
    <n v="9.8313600000000001"/>
    <n v="15.71101"/>
  </r>
  <r>
    <x v="6"/>
    <x v="2"/>
    <x v="1"/>
    <x v="2"/>
    <n v="0"/>
    <n v="1210"/>
    <n v="0"/>
    <n v="0"/>
    <n v="0"/>
    <n v="0"/>
    <n v="0"/>
    <n v="0"/>
    <n v="0"/>
  </r>
  <r>
    <x v="6"/>
    <x v="2"/>
    <x v="1"/>
    <x v="3"/>
    <n v="0"/>
    <n v="1210"/>
    <n v="0"/>
    <n v="0"/>
    <n v="0"/>
    <n v="0"/>
    <n v="0"/>
    <n v="0"/>
    <n v="0"/>
  </r>
  <r>
    <x v="6"/>
    <x v="2"/>
    <x v="1"/>
    <x v="4"/>
    <n v="15.07"/>
    <n v="1210"/>
    <n v="3115.0683600000002"/>
    <n v="0.52207000000000003"/>
    <n v="6.1240000000000003E-2"/>
    <n v="0.20796000000000001"/>
    <n v="0.67776000000000003"/>
    <n v="2.1676000000000002"/>
    <n v="2.3698399999999999"/>
  </r>
  <r>
    <x v="6"/>
    <x v="2"/>
    <x v="1"/>
    <x v="5"/>
    <n v="8.2799999999999994"/>
    <n v="1210"/>
    <n v="-726.85784999999998"/>
    <n v="0.33926000000000001"/>
    <n v="0.27084000000000003"/>
    <n v="3.6909999999999998E-2"/>
    <n v="1.9539999999999998E-2"/>
    <n v="1.4073899999999999"/>
    <n v="-0.55296999999999996"/>
  </r>
  <r>
    <x v="6"/>
    <x v="2"/>
    <x v="1"/>
    <x v="6"/>
    <n v="0"/>
    <n v="1210"/>
    <n v="-13.83099"/>
    <n v="1.9439999999999999E-2"/>
    <n v="1.358E-2"/>
    <n v="1.0000000000000001E-5"/>
    <n v="5.0000000000000002E-5"/>
    <n v="8.0640000000000003E-2"/>
    <n v="-1.052E-2"/>
  </r>
  <r>
    <x v="6"/>
    <x v="2"/>
    <x v="1"/>
    <x v="7"/>
    <n v="0"/>
    <n v="1210"/>
    <n v="0"/>
    <n v="0"/>
    <n v="0"/>
    <n v="0"/>
    <n v="0"/>
    <n v="0"/>
    <n v="0"/>
  </r>
  <r>
    <x v="6"/>
    <x v="2"/>
    <x v="1"/>
    <x v="8"/>
    <n v="12.06"/>
    <n v="1210"/>
    <n v="-107.95049"/>
    <n v="0.46690999999999999"/>
    <n v="0.36997000000000002"/>
    <n v="7.2849999999999998E-2"/>
    <n v="8.4360000000000004E-2"/>
    <n v="1.93733"/>
    <n v="-8.2129999999999995E-2"/>
  </r>
  <r>
    <x v="6"/>
    <x v="2"/>
    <x v="1"/>
    <x v="9"/>
    <n v="0"/>
    <n v="1210"/>
    <n v="0"/>
    <n v="0"/>
    <n v="0"/>
    <n v="0"/>
    <n v="0"/>
    <n v="0"/>
    <n v="0"/>
  </r>
  <r>
    <x v="6"/>
    <x v="2"/>
    <x v="1"/>
    <x v="10"/>
    <n v="0.32"/>
    <n v="1210"/>
    <n v="173.24796000000001"/>
    <n v="1.129E-2"/>
    <n v="7.4200000000000004E-3"/>
    <n v="8.0000000000000007E-5"/>
    <n v="6.7000000000000002E-4"/>
    <n v="4.691E-2"/>
    <n v="0.1318"/>
  </r>
  <r>
    <x v="6"/>
    <x v="2"/>
    <x v="2"/>
    <x v="0"/>
    <n v="0"/>
    <n v="1210"/>
    <n v="0"/>
    <n v="0"/>
    <n v="0"/>
    <n v="0"/>
    <n v="0"/>
    <n v="0"/>
    <n v="0"/>
  </r>
  <r>
    <x v="6"/>
    <x v="2"/>
    <x v="2"/>
    <x v="1"/>
    <n v="134.29"/>
    <n v="1210"/>
    <n v="28621.078119999998"/>
    <n v="5.0144099999999998"/>
    <n v="4.4118000000000004"/>
    <n v="0.12950999999999999"/>
    <n v="0.74675000000000002"/>
    <n v="20.818950000000001"/>
    <n v="21.773949999999999"/>
  </r>
  <r>
    <x v="6"/>
    <x v="2"/>
    <x v="2"/>
    <x v="2"/>
    <n v="0"/>
    <n v="1210"/>
    <n v="0"/>
    <n v="0"/>
    <n v="0"/>
    <n v="0"/>
    <n v="0"/>
    <n v="0"/>
    <n v="0"/>
  </r>
  <r>
    <x v="6"/>
    <x v="2"/>
    <x v="2"/>
    <x v="3"/>
    <n v="0"/>
    <n v="1210"/>
    <n v="0"/>
    <n v="0"/>
    <n v="0"/>
    <n v="0"/>
    <n v="0"/>
    <n v="0"/>
    <n v="0"/>
  </r>
  <r>
    <x v="6"/>
    <x v="2"/>
    <x v="2"/>
    <x v="4"/>
    <n v="6.4"/>
    <n v="1210"/>
    <n v="-5219.1591799999997"/>
    <n v="0.27800999999999998"/>
    <n v="1.7690000000000001E-2"/>
    <n v="0.38686999999999999"/>
    <n v="0.26946999999999999"/>
    <n v="1.1513199999999999"/>
    <n v="-3.9705599999999999"/>
  </r>
  <r>
    <x v="6"/>
    <x v="2"/>
    <x v="2"/>
    <x v="5"/>
    <n v="0"/>
    <n v="1210"/>
    <n v="0"/>
    <n v="0"/>
    <n v="0"/>
    <n v="0"/>
    <n v="0"/>
    <n v="0"/>
    <n v="0"/>
  </r>
  <r>
    <x v="6"/>
    <x v="2"/>
    <x v="2"/>
    <x v="6"/>
    <n v="4.3899999999999997"/>
    <n v="1210"/>
    <n v="858.82324000000006"/>
    <n v="0.21362999999999999"/>
    <n v="0.12781000000000001"/>
    <n v="1.7099999999999999E-3"/>
    <n v="3.0509999999999999E-2"/>
    <n v="0.88678000000000001"/>
    <n v="0.65336000000000005"/>
  </r>
  <r>
    <x v="6"/>
    <x v="2"/>
    <x v="2"/>
    <x v="7"/>
    <n v="0"/>
    <n v="1210"/>
    <n v="0"/>
    <n v="0"/>
    <n v="0"/>
    <n v="0"/>
    <n v="0"/>
    <n v="0"/>
    <n v="0"/>
  </r>
  <r>
    <x v="6"/>
    <x v="2"/>
    <x v="2"/>
    <x v="8"/>
    <n v="0"/>
    <n v="1210"/>
    <n v="0"/>
    <n v="0"/>
    <n v="0"/>
    <n v="0"/>
    <n v="0"/>
    <n v="0"/>
    <n v="0"/>
  </r>
  <r>
    <x v="6"/>
    <x v="2"/>
    <x v="2"/>
    <x v="9"/>
    <n v="0"/>
    <n v="1210"/>
    <n v="0"/>
    <n v="0"/>
    <n v="0"/>
    <n v="0"/>
    <n v="0"/>
    <n v="0"/>
    <n v="0"/>
  </r>
  <r>
    <x v="6"/>
    <x v="2"/>
    <x v="2"/>
    <x v="10"/>
    <n v="8.1199999999999992"/>
    <n v="1210"/>
    <n v="3280.2751499999999"/>
    <n v="0.29654000000000003"/>
    <n v="0.2369"/>
    <n v="1.8500000000000001E-3"/>
    <n v="1.678E-2"/>
    <n v="1.2318800000000001"/>
    <n v="2.49552"/>
  </r>
  <r>
    <x v="6"/>
    <x v="2"/>
    <x v="3"/>
    <x v="0"/>
    <n v="0"/>
    <n v="1210"/>
    <n v="0"/>
    <n v="0"/>
    <n v="0"/>
    <n v="0"/>
    <n v="0"/>
    <n v="0"/>
    <n v="0"/>
  </r>
  <r>
    <x v="6"/>
    <x v="2"/>
    <x v="3"/>
    <x v="1"/>
    <n v="14.38"/>
    <n v="1210"/>
    <n v="5184.2343799999999"/>
    <n v="0.52210000000000001"/>
    <n v="0.45218999999999998"/>
    <n v="4.8399999999999997E-3"/>
    <n v="4.4060000000000002E-2"/>
    <n v="2.1686200000000002"/>
    <n v="3.9439899999999999"/>
  </r>
  <r>
    <x v="6"/>
    <x v="2"/>
    <x v="3"/>
    <x v="2"/>
    <n v="0"/>
    <n v="1210"/>
    <n v="0"/>
    <n v="0"/>
    <n v="0"/>
    <n v="0"/>
    <n v="0"/>
    <n v="0"/>
    <n v="0"/>
  </r>
  <r>
    <x v="6"/>
    <x v="2"/>
    <x v="3"/>
    <x v="3"/>
    <n v="0"/>
    <n v="1210"/>
    <n v="0"/>
    <n v="0"/>
    <n v="0"/>
    <n v="0"/>
    <n v="0"/>
    <n v="0"/>
    <n v="0"/>
  </r>
  <r>
    <x v="6"/>
    <x v="2"/>
    <x v="3"/>
    <x v="4"/>
    <n v="11.14"/>
    <n v="1210"/>
    <n v="1683.0644500000001"/>
    <n v="0.42308000000000001"/>
    <n v="0.14021"/>
    <n v="5.7430000000000002E-2"/>
    <n v="0.37373000000000001"/>
    <n v="1.7562599999999999"/>
    <n v="1.2804199999999999"/>
  </r>
  <r>
    <x v="6"/>
    <x v="2"/>
    <x v="3"/>
    <x v="5"/>
    <n v="0"/>
    <n v="1210"/>
    <n v="0"/>
    <n v="0"/>
    <n v="0"/>
    <n v="0"/>
    <n v="0"/>
    <n v="0"/>
    <n v="0"/>
  </r>
  <r>
    <x v="6"/>
    <x v="2"/>
    <x v="3"/>
    <x v="6"/>
    <n v="0"/>
    <n v="1210"/>
    <n v="0"/>
    <n v="0"/>
    <n v="0"/>
    <n v="0"/>
    <n v="0"/>
    <n v="0"/>
    <n v="0"/>
  </r>
  <r>
    <x v="6"/>
    <x v="2"/>
    <x v="3"/>
    <x v="7"/>
    <n v="0"/>
    <n v="1210"/>
    <n v="0"/>
    <n v="0"/>
    <n v="0"/>
    <n v="0"/>
    <n v="0"/>
    <n v="0"/>
    <n v="0"/>
  </r>
  <r>
    <x v="6"/>
    <x v="2"/>
    <x v="3"/>
    <x v="8"/>
    <n v="0"/>
    <n v="1210"/>
    <n v="0"/>
    <n v="0"/>
    <n v="0"/>
    <n v="0"/>
    <n v="0"/>
    <n v="0"/>
    <n v="0"/>
  </r>
  <r>
    <x v="6"/>
    <x v="2"/>
    <x v="3"/>
    <x v="9"/>
    <n v="0"/>
    <n v="1210"/>
    <n v="0"/>
    <n v="0"/>
    <n v="0"/>
    <n v="0"/>
    <n v="0"/>
    <n v="0"/>
    <n v="0"/>
  </r>
  <r>
    <x v="6"/>
    <x v="2"/>
    <x v="3"/>
    <x v="10"/>
    <n v="0.06"/>
    <n v="1210"/>
    <n v="-1.3256399999999999"/>
    <n v="2.2200000000000002E-3"/>
    <n v="2.0799999999999998E-3"/>
    <n v="1.0000000000000001E-5"/>
    <n v="3.0000000000000001E-5"/>
    <n v="9.2200000000000008E-3"/>
    <n v="-1.01E-3"/>
  </r>
  <r>
    <x v="6"/>
    <x v="2"/>
    <x v="4"/>
    <x v="0"/>
    <n v="0"/>
    <n v="1210"/>
    <n v="0"/>
    <n v="0"/>
    <n v="0"/>
    <n v="0"/>
    <n v="0"/>
    <n v="0"/>
    <n v="0"/>
  </r>
  <r>
    <x v="6"/>
    <x v="2"/>
    <x v="4"/>
    <x v="1"/>
    <n v="1.78"/>
    <n v="1210"/>
    <n v="1124.7188699999999"/>
    <n v="6.2520000000000006E-2"/>
    <n v="5.4170000000000003E-2"/>
    <n v="9.7999999999999997E-4"/>
    <n v="1.0300000000000001E-3"/>
    <n v="0.25990999999999997"/>
    <n v="0.85565000000000002"/>
  </r>
  <r>
    <x v="6"/>
    <x v="2"/>
    <x v="4"/>
    <x v="2"/>
    <n v="0"/>
    <n v="1210"/>
    <n v="0"/>
    <n v="0"/>
    <n v="0"/>
    <n v="0"/>
    <n v="0"/>
    <n v="0"/>
    <n v="0"/>
  </r>
  <r>
    <x v="6"/>
    <x v="2"/>
    <x v="4"/>
    <x v="3"/>
    <n v="0"/>
    <n v="1210"/>
    <n v="0"/>
    <n v="0"/>
    <n v="0"/>
    <n v="0"/>
    <n v="0"/>
    <n v="0"/>
    <n v="0"/>
  </r>
  <r>
    <x v="6"/>
    <x v="2"/>
    <x v="4"/>
    <x v="4"/>
    <n v="18.32"/>
    <n v="1210"/>
    <n v="2420.6210900000001"/>
    <n v="0.70882000000000001"/>
    <n v="8.6919999999999997E-2"/>
    <n v="0.30436999999999997"/>
    <n v="0.14044999999999999"/>
    <n v="2.9422100000000002"/>
    <n v="1.8415299999999999"/>
  </r>
  <r>
    <x v="6"/>
    <x v="2"/>
    <x v="4"/>
    <x v="5"/>
    <n v="0"/>
    <n v="1210"/>
    <n v="0"/>
    <n v="0"/>
    <n v="0"/>
    <n v="0"/>
    <n v="0"/>
    <n v="0"/>
    <n v="0"/>
  </r>
  <r>
    <x v="6"/>
    <x v="2"/>
    <x v="4"/>
    <x v="6"/>
    <n v="15.07"/>
    <n v="1210"/>
    <n v="8336.1923800000004"/>
    <n v="0.52159999999999995"/>
    <n v="0.20967"/>
    <n v="1.2899999999999999E-3"/>
    <n v="1.9820000000000001E-2"/>
    <n v="2.1678700000000002"/>
    <n v="6.3418900000000002"/>
  </r>
  <r>
    <x v="6"/>
    <x v="2"/>
    <x v="4"/>
    <x v="7"/>
    <n v="0"/>
    <n v="1210"/>
    <n v="0"/>
    <n v="0"/>
    <n v="0"/>
    <n v="0"/>
    <n v="0"/>
    <n v="0"/>
    <n v="0"/>
  </r>
  <r>
    <x v="6"/>
    <x v="2"/>
    <x v="4"/>
    <x v="8"/>
    <n v="0"/>
    <n v="1210"/>
    <n v="0"/>
    <n v="0"/>
    <n v="0"/>
    <n v="0"/>
    <n v="0"/>
    <n v="0"/>
    <n v="0"/>
  </r>
  <r>
    <x v="6"/>
    <x v="2"/>
    <x v="4"/>
    <x v="9"/>
    <n v="0"/>
    <n v="1210"/>
    <n v="0"/>
    <n v="0"/>
    <n v="0"/>
    <n v="0"/>
    <n v="0"/>
    <n v="0"/>
    <n v="0"/>
  </r>
  <r>
    <x v="6"/>
    <x v="2"/>
    <x v="4"/>
    <x v="10"/>
    <n v="2.57"/>
    <n v="1210"/>
    <n v="-4913.2319299999999"/>
    <n v="0.13572999999999999"/>
    <n v="0.111"/>
    <n v="3.2000000000000003E-4"/>
    <n v="2.64E-3"/>
    <n v="0.56110000000000004"/>
    <n v="-3.7378200000000001"/>
  </r>
  <r>
    <x v="6"/>
    <x v="2"/>
    <x v="5"/>
    <x v="0"/>
    <n v="0"/>
    <n v="1210"/>
    <n v="0"/>
    <n v="0"/>
    <n v="0"/>
    <n v="0"/>
    <n v="0"/>
    <n v="0"/>
    <n v="0"/>
  </r>
  <r>
    <x v="6"/>
    <x v="2"/>
    <x v="5"/>
    <x v="1"/>
    <n v="12.17"/>
    <n v="1210"/>
    <n v="4735.7753899999998"/>
    <n v="0.46150999999999998"/>
    <n v="0.40871000000000002"/>
    <n v="3.4099999999999998E-3"/>
    <n v="1.0460000000000001E-2"/>
    <n v="1.9170100000000001"/>
    <n v="3.6028199999999999"/>
  </r>
  <r>
    <x v="6"/>
    <x v="2"/>
    <x v="5"/>
    <x v="2"/>
    <n v="0"/>
    <n v="1210"/>
    <n v="0"/>
    <n v="0"/>
    <n v="0"/>
    <n v="0"/>
    <n v="0"/>
    <n v="0"/>
    <n v="0"/>
  </r>
  <r>
    <x v="6"/>
    <x v="2"/>
    <x v="5"/>
    <x v="3"/>
    <n v="0"/>
    <n v="1210"/>
    <n v="0"/>
    <n v="0"/>
    <n v="0"/>
    <n v="0"/>
    <n v="0"/>
    <n v="0"/>
    <n v="0"/>
  </r>
  <r>
    <x v="6"/>
    <x v="2"/>
    <x v="5"/>
    <x v="4"/>
    <n v="0.81"/>
    <n v="1210"/>
    <n v="-1513.3181199999999"/>
    <n v="4.3279999999999999E-2"/>
    <n v="1.3679999999999999E-2"/>
    <n v="9.0100000000000006E-3"/>
    <n v="1.285E-2"/>
    <n v="0.17895"/>
    <n v="-1.1512800000000001"/>
  </r>
  <r>
    <x v="6"/>
    <x v="2"/>
    <x v="5"/>
    <x v="5"/>
    <n v="4.1399999999999997"/>
    <n v="1210"/>
    <n v="735.36572000000001"/>
    <n v="0.15396000000000001"/>
    <n v="0.12506"/>
    <n v="1.508E-2"/>
    <n v="5.2599999999999999E-3"/>
    <n v="0.63914000000000004"/>
    <n v="0.55944000000000005"/>
  </r>
  <r>
    <x v="6"/>
    <x v="2"/>
    <x v="5"/>
    <x v="6"/>
    <n v="0"/>
    <n v="1210"/>
    <n v="0"/>
    <n v="0"/>
    <n v="0"/>
    <n v="0"/>
    <n v="0"/>
    <n v="0"/>
    <n v="0"/>
  </r>
  <r>
    <x v="6"/>
    <x v="2"/>
    <x v="5"/>
    <x v="7"/>
    <n v="0"/>
    <n v="1210"/>
    <n v="0"/>
    <n v="0"/>
    <n v="0"/>
    <n v="0"/>
    <n v="0"/>
    <n v="0"/>
    <n v="0"/>
  </r>
  <r>
    <x v="6"/>
    <x v="2"/>
    <x v="5"/>
    <x v="8"/>
    <n v="0"/>
    <n v="1210"/>
    <n v="0"/>
    <n v="0"/>
    <n v="0"/>
    <n v="0"/>
    <n v="0"/>
    <n v="0"/>
    <n v="0"/>
  </r>
  <r>
    <x v="6"/>
    <x v="2"/>
    <x v="5"/>
    <x v="9"/>
    <n v="0"/>
    <n v="1210"/>
    <n v="0"/>
    <n v="0"/>
    <n v="0"/>
    <n v="0"/>
    <n v="0"/>
    <n v="0"/>
    <n v="0"/>
  </r>
  <r>
    <x v="6"/>
    <x v="2"/>
    <x v="5"/>
    <x v="10"/>
    <n v="0"/>
    <n v="1210"/>
    <n v="0"/>
    <n v="0"/>
    <n v="0"/>
    <n v="0"/>
    <n v="0"/>
    <n v="0"/>
    <n v="0"/>
  </r>
  <r>
    <x v="6"/>
    <x v="2"/>
    <x v="6"/>
    <x v="0"/>
    <n v="0"/>
    <n v="1210"/>
    <n v="0"/>
    <n v="0"/>
    <n v="0"/>
    <n v="0"/>
    <n v="0"/>
    <n v="0"/>
    <n v="0"/>
  </r>
  <r>
    <x v="6"/>
    <x v="2"/>
    <x v="6"/>
    <x v="1"/>
    <n v="82.77"/>
    <n v="1210"/>
    <n v="12316.929690000001"/>
    <n v="3.1345299999999998"/>
    <n v="2.7192099999999999"/>
    <n v="7.4800000000000005E-2"/>
    <n v="7.1980000000000002E-2"/>
    <n v="13.01164"/>
    <n v="9.3703000000000003"/>
  </r>
  <r>
    <x v="6"/>
    <x v="2"/>
    <x v="6"/>
    <x v="2"/>
    <n v="0"/>
    <n v="1210"/>
    <n v="0"/>
    <n v="0"/>
    <n v="0"/>
    <n v="0"/>
    <n v="0"/>
    <n v="0"/>
    <n v="0"/>
  </r>
  <r>
    <x v="6"/>
    <x v="2"/>
    <x v="6"/>
    <x v="3"/>
    <n v="0"/>
    <n v="1210"/>
    <n v="0"/>
    <n v="0"/>
    <n v="0"/>
    <n v="0"/>
    <n v="0"/>
    <n v="0"/>
    <n v="0"/>
  </r>
  <r>
    <x v="6"/>
    <x v="2"/>
    <x v="6"/>
    <x v="4"/>
    <n v="8.15"/>
    <n v="1210"/>
    <n v="-2468.95264"/>
    <n v="0.33395000000000002"/>
    <n v="5.5410000000000001E-2"/>
    <n v="0.1113"/>
    <n v="0.18562999999999999"/>
    <n v="1.3846400000000001"/>
    <n v="-1.8783000000000001"/>
  </r>
  <r>
    <x v="6"/>
    <x v="2"/>
    <x v="6"/>
    <x v="5"/>
    <n v="0"/>
    <n v="1210"/>
    <n v="0"/>
    <n v="0"/>
    <n v="0"/>
    <n v="0"/>
    <n v="0"/>
    <n v="0"/>
    <n v="0"/>
  </r>
  <r>
    <x v="6"/>
    <x v="2"/>
    <x v="6"/>
    <x v="6"/>
    <n v="7.0000000000000007E-2"/>
    <n v="1210"/>
    <n v="16.770569999999999"/>
    <n v="2.5300000000000001E-3"/>
    <n v="1.3600000000000001E-3"/>
    <n v="3.0000000000000001E-5"/>
    <n v="2.5000000000000001E-4"/>
    <n v="1.052E-2"/>
    <n v="1.2760000000000001E-2"/>
  </r>
  <r>
    <x v="6"/>
    <x v="2"/>
    <x v="6"/>
    <x v="7"/>
    <n v="0"/>
    <n v="1210"/>
    <n v="0"/>
    <n v="0"/>
    <n v="0"/>
    <n v="0"/>
    <n v="0"/>
    <n v="0"/>
    <n v="0"/>
  </r>
  <r>
    <x v="6"/>
    <x v="2"/>
    <x v="6"/>
    <x v="8"/>
    <n v="0"/>
    <n v="1210"/>
    <n v="0"/>
    <n v="0"/>
    <n v="0"/>
    <n v="0"/>
    <n v="0"/>
    <n v="0"/>
    <n v="0"/>
  </r>
  <r>
    <x v="6"/>
    <x v="2"/>
    <x v="6"/>
    <x v="9"/>
    <n v="0"/>
    <n v="1210"/>
    <n v="0"/>
    <n v="0"/>
    <n v="0"/>
    <n v="0"/>
    <n v="0"/>
    <n v="0"/>
    <n v="0"/>
  </r>
  <r>
    <x v="6"/>
    <x v="2"/>
    <x v="6"/>
    <x v="10"/>
    <n v="0.02"/>
    <n v="1210"/>
    <n v="-20.675149999999999"/>
    <n v="9.1E-4"/>
    <n v="8.5999999999999998E-4"/>
    <n v="0"/>
    <n v="1.0000000000000001E-5"/>
    <n v="3.7599999999999999E-3"/>
    <n v="-1.5730000000000001E-2"/>
  </r>
  <r>
    <x v="6"/>
    <x v="2"/>
    <x v="7"/>
    <x v="0"/>
    <n v="0"/>
    <n v="1210"/>
    <n v="0"/>
    <n v="0"/>
    <n v="0"/>
    <n v="0"/>
    <n v="0"/>
    <n v="0"/>
    <n v="0"/>
  </r>
  <r>
    <x v="6"/>
    <x v="2"/>
    <x v="7"/>
    <x v="1"/>
    <n v="39.58"/>
    <n v="1210"/>
    <n v="8537.0859400000008"/>
    <n v="1.4728000000000001"/>
    <n v="1.3252200000000001"/>
    <n v="2.3269999999999999E-2"/>
    <n v="5.4949999999999999E-2"/>
    <n v="6.1148600000000002"/>
    <n v="6.4947299999999997"/>
  </r>
  <r>
    <x v="6"/>
    <x v="2"/>
    <x v="7"/>
    <x v="2"/>
    <n v="0"/>
    <n v="1210"/>
    <n v="0"/>
    <n v="0"/>
    <n v="0"/>
    <n v="0"/>
    <n v="0"/>
    <n v="0"/>
    <n v="0"/>
  </r>
  <r>
    <x v="6"/>
    <x v="2"/>
    <x v="7"/>
    <x v="3"/>
    <n v="0"/>
    <n v="1210"/>
    <n v="0"/>
    <n v="0"/>
    <n v="0"/>
    <n v="0"/>
    <n v="0"/>
    <n v="0"/>
    <n v="0"/>
  </r>
  <r>
    <x v="6"/>
    <x v="2"/>
    <x v="7"/>
    <x v="4"/>
    <n v="0"/>
    <n v="1210"/>
    <n v="0"/>
    <n v="0"/>
    <n v="0"/>
    <n v="0"/>
    <n v="0"/>
    <n v="0"/>
    <n v="0"/>
  </r>
  <r>
    <x v="6"/>
    <x v="2"/>
    <x v="7"/>
    <x v="5"/>
    <n v="7.87"/>
    <n v="1210"/>
    <n v="1893.8281199999999"/>
    <n v="0.29360999999999998"/>
    <n v="0.15140000000000001"/>
    <n v="0.17585000000000001"/>
    <n v="2.6159999999999999E-2"/>
    <n v="1.2191099999999999"/>
    <n v="1.44076"/>
  </r>
  <r>
    <x v="6"/>
    <x v="2"/>
    <x v="7"/>
    <x v="6"/>
    <n v="0"/>
    <n v="1210"/>
    <n v="0"/>
    <n v="0"/>
    <n v="0"/>
    <n v="0"/>
    <n v="0"/>
    <n v="0"/>
    <n v="0"/>
  </r>
  <r>
    <x v="6"/>
    <x v="2"/>
    <x v="7"/>
    <x v="7"/>
    <n v="0"/>
    <n v="1210"/>
    <n v="0"/>
    <n v="0"/>
    <n v="0"/>
    <n v="0"/>
    <n v="0"/>
    <n v="0"/>
    <n v="0"/>
  </r>
  <r>
    <x v="6"/>
    <x v="2"/>
    <x v="7"/>
    <x v="8"/>
    <n v="0"/>
    <n v="1210"/>
    <n v="0"/>
    <n v="0"/>
    <n v="0"/>
    <n v="0"/>
    <n v="0"/>
    <n v="0"/>
    <n v="0"/>
  </r>
  <r>
    <x v="6"/>
    <x v="2"/>
    <x v="7"/>
    <x v="9"/>
    <n v="0"/>
    <n v="1210"/>
    <n v="0"/>
    <n v="0"/>
    <n v="0"/>
    <n v="0"/>
    <n v="0"/>
    <n v="0"/>
    <n v="0"/>
  </r>
  <r>
    <x v="6"/>
    <x v="2"/>
    <x v="7"/>
    <x v="10"/>
    <n v="0"/>
    <n v="1210"/>
    <n v="0"/>
    <n v="0"/>
    <n v="0"/>
    <n v="0"/>
    <n v="0"/>
    <n v="0"/>
    <n v="0"/>
  </r>
  <r>
    <x v="6"/>
    <x v="2"/>
    <x v="8"/>
    <x v="0"/>
    <n v="1.23"/>
    <n v="1210"/>
    <n v="1486.1241500000001"/>
    <n v="4.6870000000000002E-2"/>
    <n v="4.3790000000000003E-2"/>
    <n v="1.17E-3"/>
    <n v="8.9999999999999998E-4"/>
    <n v="0.1951"/>
    <n v="1.13059"/>
  </r>
  <r>
    <x v="6"/>
    <x v="2"/>
    <x v="8"/>
    <x v="1"/>
    <n v="136.06"/>
    <n v="1210"/>
    <n v="30549.189450000002"/>
    <n v="5.0678700000000001"/>
    <n v="4.8641500000000004"/>
    <n v="2.4209999999999999E-2"/>
    <n v="8.5949999999999999E-2"/>
    <n v="21.041620000000002"/>
    <n v="23.240790000000001"/>
  </r>
  <r>
    <x v="6"/>
    <x v="2"/>
    <x v="8"/>
    <x v="2"/>
    <n v="0"/>
    <n v="1210"/>
    <n v="0"/>
    <n v="0"/>
    <n v="0"/>
    <n v="0"/>
    <n v="0"/>
    <n v="0"/>
    <n v="0"/>
  </r>
  <r>
    <x v="6"/>
    <x v="2"/>
    <x v="8"/>
    <x v="3"/>
    <n v="0"/>
    <n v="1210"/>
    <n v="0"/>
    <n v="0"/>
    <n v="0"/>
    <n v="0"/>
    <n v="0"/>
    <n v="0"/>
    <n v="0"/>
  </r>
  <r>
    <x v="6"/>
    <x v="2"/>
    <x v="8"/>
    <x v="4"/>
    <n v="9.2100000000000009"/>
    <n v="1210"/>
    <n v="-241.94552999999999"/>
    <n v="0.35465999999999998"/>
    <n v="4.87E-2"/>
    <n v="0.14616000000000001"/>
    <n v="0.13370000000000001"/>
    <n v="1.4715100000000001"/>
    <n v="-0.18406"/>
  </r>
  <r>
    <x v="6"/>
    <x v="2"/>
    <x v="8"/>
    <x v="5"/>
    <n v="0"/>
    <n v="1210"/>
    <n v="0"/>
    <n v="0"/>
    <n v="0"/>
    <n v="0"/>
    <n v="0"/>
    <n v="0"/>
    <n v="0"/>
  </r>
  <r>
    <x v="6"/>
    <x v="2"/>
    <x v="8"/>
    <x v="6"/>
    <n v="14.49"/>
    <n v="1210"/>
    <n v="2520.2851599999999"/>
    <n v="0.50773000000000001"/>
    <n v="0.28671999999999997"/>
    <n v="2.1919999999999999E-2"/>
    <n v="8.5739999999999997E-2"/>
    <n v="2.10785"/>
    <n v="1.9173500000000001"/>
  </r>
  <r>
    <x v="6"/>
    <x v="2"/>
    <x v="8"/>
    <x v="7"/>
    <n v="0"/>
    <n v="1210"/>
    <n v="0"/>
    <n v="0"/>
    <n v="0"/>
    <n v="0"/>
    <n v="0"/>
    <n v="0"/>
    <n v="0"/>
  </r>
  <r>
    <x v="6"/>
    <x v="2"/>
    <x v="8"/>
    <x v="8"/>
    <n v="15.11"/>
    <n v="1210"/>
    <n v="3801.45532"/>
    <n v="0.56320999999999999"/>
    <n v="0.45695999999999998"/>
    <n v="1.289E-2"/>
    <n v="2.6620000000000001E-2"/>
    <n v="2.3385799999999999"/>
    <n v="2.89202"/>
  </r>
  <r>
    <x v="6"/>
    <x v="2"/>
    <x v="8"/>
    <x v="9"/>
    <n v="0"/>
    <n v="1210"/>
    <n v="0"/>
    <n v="0"/>
    <n v="0"/>
    <n v="0"/>
    <n v="0"/>
    <n v="0"/>
    <n v="0"/>
  </r>
  <r>
    <x v="6"/>
    <x v="2"/>
    <x v="8"/>
    <x v="10"/>
    <n v="28.01"/>
    <n v="1210"/>
    <n v="8884.2109400000008"/>
    <n v="1.03891"/>
    <n v="0.84965999999999997"/>
    <n v="3.5799999999999998E-3"/>
    <n v="1.847E-2"/>
    <n v="4.3146199999999997"/>
    <n v="6.7588100000000004"/>
  </r>
  <r>
    <x v="6"/>
    <x v="3"/>
    <x v="0"/>
    <x v="0"/>
    <n v="12.97"/>
    <n v="1212"/>
    <n v="0"/>
    <n v="0.48831999999999998"/>
    <n v="0.47405000000000003"/>
    <n v="8.0000000000000007E-5"/>
    <n v="3.5999999999999999E-3"/>
    <n v="2.0272700000000001"/>
    <n v="0"/>
  </r>
  <r>
    <x v="6"/>
    <x v="3"/>
    <x v="0"/>
    <x v="1"/>
    <n v="40.07"/>
    <n v="1212"/>
    <n v="0"/>
    <n v="1.4903"/>
    <n v="1.2666500000000001"/>
    <n v="2.4539999999999999E-2"/>
    <n v="4.052E-2"/>
    <n v="6.18546"/>
    <n v="0"/>
  </r>
  <r>
    <x v="6"/>
    <x v="3"/>
    <x v="0"/>
    <x v="2"/>
    <n v="0"/>
    <n v="1212"/>
    <n v="0"/>
    <n v="0"/>
    <n v="0"/>
    <n v="0"/>
    <n v="0"/>
    <n v="0"/>
    <n v="0"/>
  </r>
  <r>
    <x v="6"/>
    <x v="3"/>
    <x v="0"/>
    <x v="3"/>
    <n v="0"/>
    <n v="1212"/>
    <n v="0"/>
    <n v="0"/>
    <n v="0"/>
    <n v="0"/>
    <n v="0"/>
    <n v="0"/>
    <n v="0"/>
  </r>
  <r>
    <x v="6"/>
    <x v="3"/>
    <x v="0"/>
    <x v="4"/>
    <n v="46.37"/>
    <n v="2024.37"/>
    <n v="80.976560000000006"/>
    <n v="1.74396"/>
    <n v="0.53256000000000003"/>
    <n v="7.8560000000000005E-2"/>
    <n v="0.35736000000000001"/>
    <n v="7.2398800000000003"/>
    <n v="0.1168"/>
  </r>
  <r>
    <x v="6"/>
    <x v="3"/>
    <x v="0"/>
    <x v="5"/>
    <n v="0.01"/>
    <n v="1000"/>
    <n v="10"/>
    <n v="2.5000000000000001E-4"/>
    <n v="5.0000000000000002E-5"/>
    <n v="3.0000000000000001E-5"/>
    <n v="2.0000000000000002E-5"/>
    <n v="1.0300000000000001E-3"/>
    <n v="2.6110000000000001E-2"/>
  </r>
  <r>
    <x v="6"/>
    <x v="3"/>
    <x v="0"/>
    <x v="6"/>
    <n v="0.03"/>
    <n v="1000"/>
    <n v="30"/>
    <n v="7.3999999999999999E-4"/>
    <n v="6.9999999999999994E-5"/>
    <n v="0"/>
    <n v="9.0000000000000006E-5"/>
    <n v="3.0799999999999998E-3"/>
    <n v="7.8329999999999997E-2"/>
  </r>
  <r>
    <x v="6"/>
    <x v="3"/>
    <x v="0"/>
    <x v="7"/>
    <n v="0"/>
    <n v="1212"/>
    <n v="0"/>
    <n v="0"/>
    <n v="0"/>
    <n v="0"/>
    <n v="0"/>
    <n v="0"/>
    <n v="0"/>
  </r>
  <r>
    <x v="6"/>
    <x v="3"/>
    <x v="0"/>
    <x v="8"/>
    <n v="0.01"/>
    <n v="1000"/>
    <n v="10"/>
    <n v="2.5000000000000001E-4"/>
    <n v="5.0000000000000002E-5"/>
    <n v="0"/>
    <n v="2.0000000000000002E-5"/>
    <n v="1.0300000000000001E-3"/>
    <n v="2.6110000000000001E-2"/>
  </r>
  <r>
    <x v="6"/>
    <x v="3"/>
    <x v="0"/>
    <x v="9"/>
    <n v="0"/>
    <n v="1212"/>
    <n v="0"/>
    <n v="0"/>
    <n v="0"/>
    <n v="0"/>
    <n v="0"/>
    <n v="0"/>
    <n v="0"/>
  </r>
  <r>
    <x v="6"/>
    <x v="3"/>
    <x v="0"/>
    <x v="10"/>
    <n v="0.06"/>
    <n v="2320.1999999999998"/>
    <n v="116.00999"/>
    <n v="3.5899999999999999E-3"/>
    <n v="5.8E-4"/>
    <n v="2.0000000000000002E-5"/>
    <n v="3.8000000000000002E-4"/>
    <n v="1.4829999999999999E-2"/>
    <n v="0.14713999999999999"/>
  </r>
  <r>
    <x v="6"/>
    <x v="3"/>
    <x v="1"/>
    <x v="0"/>
    <n v="0.2"/>
    <n v="1550.8"/>
    <n v="310.16000000000003"/>
    <n v="7.7000000000000002E-3"/>
    <n v="0"/>
    <n v="1.3999999999999999E-4"/>
    <n v="2.8400000000000001E-3"/>
    <n v="3.1809999999999998E-2"/>
    <n v="0.54569999999999996"/>
  </r>
  <r>
    <x v="6"/>
    <x v="3"/>
    <x v="1"/>
    <x v="1"/>
    <n v="64.09"/>
    <n v="1212"/>
    <n v="0"/>
    <n v="2.3672200000000001"/>
    <n v="2.0667"/>
    <n v="5.1209999999999999E-2"/>
    <n v="0.30482999999999999"/>
    <n v="9.8313600000000001"/>
    <n v="0"/>
  </r>
  <r>
    <x v="6"/>
    <x v="3"/>
    <x v="1"/>
    <x v="2"/>
    <n v="0"/>
    <n v="1212"/>
    <n v="0"/>
    <n v="0"/>
    <n v="0"/>
    <n v="0"/>
    <n v="0"/>
    <n v="0"/>
    <n v="0"/>
  </r>
  <r>
    <x v="6"/>
    <x v="3"/>
    <x v="1"/>
    <x v="3"/>
    <n v="0"/>
    <n v="1212"/>
    <n v="0"/>
    <n v="0"/>
    <n v="0"/>
    <n v="0"/>
    <n v="0"/>
    <n v="0"/>
    <n v="0"/>
  </r>
  <r>
    <x v="6"/>
    <x v="3"/>
    <x v="1"/>
    <x v="4"/>
    <n v="15.99"/>
    <n v="2073.4699999999998"/>
    <n v="1907.5898400000001"/>
    <n v="0.56942000000000004"/>
    <n v="6.1240000000000003E-2"/>
    <n v="0.22158"/>
    <n v="0.72218000000000004"/>
    <n v="2.36327"/>
    <n v="2.6855099999999998"/>
  </r>
  <r>
    <x v="6"/>
    <x v="3"/>
    <x v="1"/>
    <x v="5"/>
    <n v="8.4"/>
    <n v="1000"/>
    <n v="120"/>
    <n v="0.34223999999999999"/>
    <n v="0.27141999999999999"/>
    <n v="3.8449999999999998E-2"/>
    <n v="2.035E-2"/>
    <n v="1.4197"/>
    <n v="0.31334000000000001"/>
  </r>
  <r>
    <x v="6"/>
    <x v="3"/>
    <x v="1"/>
    <x v="6"/>
    <n v="2.0099999999999998"/>
    <n v="1105.07"/>
    <n v="2221.1999500000002"/>
    <n v="7.4569999999999997E-2"/>
    <n v="1.358E-2"/>
    <n v="6.5799999999999999E-3"/>
    <n v="2.9420000000000002E-2"/>
    <n v="0.30847000000000002"/>
    <n v="5.3339999999999996"/>
  </r>
  <r>
    <x v="6"/>
    <x v="3"/>
    <x v="1"/>
    <x v="7"/>
    <n v="0"/>
    <n v="1212"/>
    <n v="0"/>
    <n v="0"/>
    <n v="0"/>
    <n v="0"/>
    <n v="0"/>
    <n v="0"/>
    <n v="0"/>
  </r>
  <r>
    <x v="6"/>
    <x v="3"/>
    <x v="1"/>
    <x v="8"/>
    <n v="12.52"/>
    <n v="1416"/>
    <n v="651.35937999999999"/>
    <n v="0.48308000000000001"/>
    <n v="0.36997000000000002"/>
    <n v="8.8669999999999999E-2"/>
    <n v="0.10267999999999999"/>
    <n v="2.00414"/>
    <n v="1.2743"/>
  </r>
  <r>
    <x v="6"/>
    <x v="3"/>
    <x v="1"/>
    <x v="9"/>
    <n v="0"/>
    <n v="1212"/>
    <n v="0"/>
    <n v="0"/>
    <n v="0"/>
    <n v="0"/>
    <n v="0"/>
    <n v="0"/>
    <n v="0"/>
  </r>
  <r>
    <x v="6"/>
    <x v="3"/>
    <x v="1"/>
    <x v="10"/>
    <n v="0.9"/>
    <n v="1528.28"/>
    <n v="886.39995999999996"/>
    <n v="3.329E-2"/>
    <n v="7.4200000000000004E-3"/>
    <n v="4.0999999999999999E-4"/>
    <n v="3.32E-3"/>
    <n v="0.13783000000000001"/>
    <n v="1.6252500000000001"/>
  </r>
  <r>
    <x v="6"/>
    <x v="3"/>
    <x v="2"/>
    <x v="0"/>
    <n v="0.13"/>
    <n v="1729.69"/>
    <n v="224.86"/>
    <n v="5.5799999999999999E-3"/>
    <n v="0"/>
    <n v="1.4999999999999999E-4"/>
    <n v="3.3700000000000002E-3"/>
    <n v="2.3060000000000001E-2"/>
    <n v="0.37003999999999998"/>
  </r>
  <r>
    <x v="6"/>
    <x v="3"/>
    <x v="2"/>
    <x v="1"/>
    <n v="134.29"/>
    <n v="1212"/>
    <n v="0"/>
    <n v="5.0144099999999998"/>
    <n v="4.4118000000000004"/>
    <n v="0.12950999999999999"/>
    <n v="0.74675000000000002"/>
    <n v="20.818950000000001"/>
    <n v="0"/>
  </r>
  <r>
    <x v="6"/>
    <x v="3"/>
    <x v="2"/>
    <x v="2"/>
    <n v="0"/>
    <n v="1212"/>
    <n v="0"/>
    <n v="0"/>
    <n v="0"/>
    <n v="0"/>
    <n v="0"/>
    <n v="0"/>
    <n v="0"/>
  </r>
  <r>
    <x v="6"/>
    <x v="3"/>
    <x v="2"/>
    <x v="3"/>
    <n v="0"/>
    <n v="1212"/>
    <n v="0"/>
    <n v="0"/>
    <n v="0"/>
    <n v="0"/>
    <n v="0"/>
    <n v="0"/>
    <n v="0"/>
  </r>
  <r>
    <x v="6"/>
    <x v="3"/>
    <x v="2"/>
    <x v="4"/>
    <n v="7.22"/>
    <n v="1987.89"/>
    <n v="1630.0703100000001"/>
    <n v="0.31846999999999998"/>
    <n v="1.7690000000000001E-2"/>
    <n v="0.44651999999999997"/>
    <n v="0.30612"/>
    <n v="1.3185100000000001"/>
    <n v="2.3991799999999999"/>
  </r>
  <r>
    <x v="6"/>
    <x v="3"/>
    <x v="2"/>
    <x v="5"/>
    <n v="0.02"/>
    <n v="1511"/>
    <n v="30.22"/>
    <n v="7.5000000000000002E-4"/>
    <n v="0"/>
    <n v="4.8999999999999998E-4"/>
    <n v="3.4000000000000002E-4"/>
    <n v="3.0999999999999999E-3"/>
    <n v="5.602E-2"/>
  </r>
  <r>
    <x v="6"/>
    <x v="3"/>
    <x v="2"/>
    <x v="6"/>
    <n v="4.5"/>
    <n v="1431.82"/>
    <n v="157.5"/>
    <n v="0.21754000000000001"/>
    <n v="0.12787000000000001"/>
    <n v="1.82E-3"/>
    <n v="3.2410000000000001E-2"/>
    <n v="0.90293999999999996"/>
    <n v="0.30506"/>
  </r>
  <r>
    <x v="6"/>
    <x v="3"/>
    <x v="2"/>
    <x v="7"/>
    <n v="0"/>
    <n v="1212"/>
    <n v="0"/>
    <n v="0"/>
    <n v="0"/>
    <n v="0"/>
    <n v="0"/>
    <n v="0"/>
    <n v="0"/>
  </r>
  <r>
    <x v="6"/>
    <x v="3"/>
    <x v="2"/>
    <x v="8"/>
    <n v="0.04"/>
    <n v="1213"/>
    <n v="48.52"/>
    <n v="1.1999999999999999E-3"/>
    <n v="0"/>
    <n v="1.7000000000000001E-4"/>
    <n v="1.6000000000000001E-3"/>
    <n v="4.9800000000000001E-3"/>
    <n v="0.10793"/>
  </r>
  <r>
    <x v="6"/>
    <x v="3"/>
    <x v="2"/>
    <x v="9"/>
    <n v="0.02"/>
    <n v="1000"/>
    <n v="20"/>
    <n v="5.0000000000000001E-4"/>
    <n v="0"/>
    <n v="1.0000000000000001E-5"/>
    <n v="2.1000000000000001E-4"/>
    <n v="2.0500000000000002E-3"/>
    <n v="5.2220000000000003E-2"/>
  </r>
  <r>
    <x v="6"/>
    <x v="3"/>
    <x v="2"/>
    <x v="10"/>
    <n v="8.14"/>
    <n v="2541.9299999999998"/>
    <n v="50.839840000000002"/>
    <n v="0.29781000000000002"/>
    <n v="0.2369"/>
    <n v="1.8799999999999999E-3"/>
    <n v="1.7090000000000001E-2"/>
    <n v="1.2371000000000001"/>
    <n v="6.1199999999999997E-2"/>
  </r>
  <r>
    <x v="6"/>
    <x v="3"/>
    <x v="3"/>
    <x v="0"/>
    <n v="0.08"/>
    <n v="3245"/>
    <n v="259.60001"/>
    <n v="6.4400000000000004E-3"/>
    <n v="0"/>
    <n v="1.1E-4"/>
    <n v="1.64E-3"/>
    <n v="2.6630000000000001E-2"/>
    <n v="0.25517000000000001"/>
  </r>
  <r>
    <x v="6"/>
    <x v="3"/>
    <x v="3"/>
    <x v="1"/>
    <n v="14.38"/>
    <n v="1212"/>
    <n v="0"/>
    <n v="0.52210000000000001"/>
    <n v="0.45218999999999998"/>
    <n v="4.8399999999999997E-3"/>
    <n v="4.4060000000000002E-2"/>
    <n v="2.1686200000000002"/>
    <n v="0"/>
  </r>
  <r>
    <x v="6"/>
    <x v="3"/>
    <x v="3"/>
    <x v="2"/>
    <n v="0"/>
    <n v="1212"/>
    <n v="0"/>
    <n v="0"/>
    <n v="0"/>
    <n v="0"/>
    <n v="0"/>
    <n v="0"/>
    <n v="0"/>
  </r>
  <r>
    <x v="6"/>
    <x v="3"/>
    <x v="3"/>
    <x v="3"/>
    <n v="0"/>
    <n v="1212"/>
    <n v="0"/>
    <n v="0"/>
    <n v="0"/>
    <n v="0"/>
    <n v="0"/>
    <n v="0"/>
    <n v="0"/>
  </r>
  <r>
    <x v="6"/>
    <x v="3"/>
    <x v="3"/>
    <x v="4"/>
    <n v="11.27"/>
    <n v="2086.15"/>
    <n v="271.19922000000003"/>
    <n v="0.42981999999999998"/>
    <n v="0.14021"/>
    <n v="5.8430000000000003E-2"/>
    <n v="0.38024000000000002"/>
    <n v="1.7840800000000001"/>
    <n v="0.38161"/>
  </r>
  <r>
    <x v="6"/>
    <x v="3"/>
    <x v="3"/>
    <x v="5"/>
    <n v="0.03"/>
    <n v="1322"/>
    <n v="39.659999999999997"/>
    <n v="9.7999999999999997E-4"/>
    <n v="0"/>
    <n v="1.2999999999999999E-4"/>
    <n v="1.1E-4"/>
    <n v="4.0699999999999998E-3"/>
    <n v="8.2140000000000005E-2"/>
  </r>
  <r>
    <x v="6"/>
    <x v="3"/>
    <x v="3"/>
    <x v="6"/>
    <n v="0.06"/>
    <n v="1290.83"/>
    <n v="77.45"/>
    <n v="1.92E-3"/>
    <n v="5.0000000000000002E-5"/>
    <n v="8.0000000000000007E-5"/>
    <n v="1.7899999999999999E-3"/>
    <n v="7.9399999999999991E-3"/>
    <n v="0.16349"/>
  </r>
  <r>
    <x v="6"/>
    <x v="3"/>
    <x v="3"/>
    <x v="7"/>
    <n v="0"/>
    <n v="1212"/>
    <n v="0"/>
    <n v="0"/>
    <n v="0"/>
    <n v="0"/>
    <n v="0"/>
    <n v="0"/>
    <n v="0"/>
  </r>
  <r>
    <x v="6"/>
    <x v="3"/>
    <x v="3"/>
    <x v="8"/>
    <n v="0.01"/>
    <n v="1000"/>
    <n v="10"/>
    <n v="2.5000000000000001E-4"/>
    <n v="4.0000000000000003E-5"/>
    <n v="0"/>
    <n v="5.0000000000000002E-5"/>
    <n v="1.0300000000000001E-3"/>
    <n v="2.6110000000000001E-2"/>
  </r>
  <r>
    <x v="6"/>
    <x v="3"/>
    <x v="3"/>
    <x v="9"/>
    <n v="0"/>
    <n v="1212"/>
    <n v="0"/>
    <n v="0"/>
    <n v="0"/>
    <n v="0"/>
    <n v="0"/>
    <n v="0"/>
    <n v="0"/>
  </r>
  <r>
    <x v="6"/>
    <x v="3"/>
    <x v="3"/>
    <x v="10"/>
    <n v="7.0000000000000007E-2"/>
    <n v="1452"/>
    <n v="14.52"/>
    <n v="2.5799999999999998E-3"/>
    <n v="2.0799999999999998E-3"/>
    <n v="2.0000000000000002E-5"/>
    <n v="6.0000000000000002E-5"/>
    <n v="1.0710000000000001E-2"/>
    <n v="2.7820000000000001E-2"/>
  </r>
  <r>
    <x v="6"/>
    <x v="3"/>
    <x v="4"/>
    <x v="0"/>
    <n v="0"/>
    <n v="1212"/>
    <n v="0"/>
    <n v="0"/>
    <n v="0"/>
    <n v="0"/>
    <n v="0"/>
    <n v="0"/>
    <n v="0"/>
  </r>
  <r>
    <x v="6"/>
    <x v="3"/>
    <x v="4"/>
    <x v="1"/>
    <n v="1.78"/>
    <n v="1212"/>
    <n v="0"/>
    <n v="6.2520000000000006E-2"/>
    <n v="5.4170000000000003E-2"/>
    <n v="9.7999999999999997E-4"/>
    <n v="1.0300000000000001E-3"/>
    <n v="0.25990999999999997"/>
    <n v="0"/>
  </r>
  <r>
    <x v="6"/>
    <x v="3"/>
    <x v="4"/>
    <x v="2"/>
    <n v="0"/>
    <n v="1212"/>
    <n v="0"/>
    <n v="0"/>
    <n v="0"/>
    <n v="0"/>
    <n v="0"/>
    <n v="0"/>
    <n v="0"/>
  </r>
  <r>
    <x v="6"/>
    <x v="3"/>
    <x v="4"/>
    <x v="3"/>
    <n v="0"/>
    <n v="1212"/>
    <n v="0"/>
    <n v="0"/>
    <n v="0"/>
    <n v="0"/>
    <n v="0"/>
    <n v="0"/>
    <n v="0"/>
  </r>
  <r>
    <x v="6"/>
    <x v="3"/>
    <x v="4"/>
    <x v="4"/>
    <n v="18.32"/>
    <n v="1212"/>
    <n v="0"/>
    <n v="0.70882000000000001"/>
    <n v="8.6919999999999997E-2"/>
    <n v="0.30436999999999997"/>
    <n v="0.14044999999999999"/>
    <n v="2.9422100000000002"/>
    <n v="0"/>
  </r>
  <r>
    <x v="6"/>
    <x v="3"/>
    <x v="4"/>
    <x v="5"/>
    <n v="0"/>
    <n v="1212"/>
    <n v="0"/>
    <n v="0"/>
    <n v="0"/>
    <n v="0"/>
    <n v="0"/>
    <n v="0"/>
    <n v="0"/>
  </r>
  <r>
    <x v="6"/>
    <x v="3"/>
    <x v="4"/>
    <x v="6"/>
    <n v="15.07"/>
    <n v="1212"/>
    <n v="0"/>
    <n v="0.52159999999999995"/>
    <n v="0.20967"/>
    <n v="1.2899999999999999E-3"/>
    <n v="1.9820000000000001E-2"/>
    <n v="2.1678700000000002"/>
    <n v="0"/>
  </r>
  <r>
    <x v="6"/>
    <x v="3"/>
    <x v="4"/>
    <x v="7"/>
    <n v="0"/>
    <n v="1212"/>
    <n v="0"/>
    <n v="0"/>
    <n v="0"/>
    <n v="0"/>
    <n v="0"/>
    <n v="0"/>
    <n v="0"/>
  </r>
  <r>
    <x v="6"/>
    <x v="3"/>
    <x v="4"/>
    <x v="8"/>
    <n v="0"/>
    <n v="1212"/>
    <n v="0"/>
    <n v="0"/>
    <n v="0"/>
    <n v="0"/>
    <n v="0"/>
    <n v="0"/>
    <n v="0"/>
  </r>
  <r>
    <x v="6"/>
    <x v="3"/>
    <x v="4"/>
    <x v="9"/>
    <n v="0"/>
    <n v="1212"/>
    <n v="0"/>
    <n v="0"/>
    <n v="0"/>
    <n v="0"/>
    <n v="0"/>
    <n v="0"/>
    <n v="0"/>
  </r>
  <r>
    <x v="6"/>
    <x v="3"/>
    <x v="4"/>
    <x v="10"/>
    <n v="2.57"/>
    <n v="1212"/>
    <n v="0"/>
    <n v="0.13572999999999999"/>
    <n v="0.111"/>
    <n v="3.2000000000000003E-4"/>
    <n v="2.64E-3"/>
    <n v="0.56110000000000004"/>
    <n v="0"/>
  </r>
  <r>
    <x v="6"/>
    <x v="3"/>
    <x v="5"/>
    <x v="0"/>
    <n v="0"/>
    <n v="1212"/>
    <n v="0"/>
    <n v="0"/>
    <n v="0"/>
    <n v="0"/>
    <n v="0"/>
    <n v="0"/>
    <n v="0"/>
  </r>
  <r>
    <x v="6"/>
    <x v="3"/>
    <x v="5"/>
    <x v="1"/>
    <n v="12.17"/>
    <n v="1212"/>
    <n v="0"/>
    <n v="0.46150999999999998"/>
    <n v="0.40871000000000002"/>
    <n v="3.4099999999999998E-3"/>
    <n v="1.0460000000000001E-2"/>
    <n v="1.9170100000000001"/>
    <n v="0"/>
  </r>
  <r>
    <x v="6"/>
    <x v="3"/>
    <x v="5"/>
    <x v="2"/>
    <n v="0"/>
    <n v="1212"/>
    <n v="0"/>
    <n v="0"/>
    <n v="0"/>
    <n v="0"/>
    <n v="0"/>
    <n v="0"/>
    <n v="0"/>
  </r>
  <r>
    <x v="6"/>
    <x v="3"/>
    <x v="5"/>
    <x v="3"/>
    <n v="0"/>
    <n v="1212"/>
    <n v="0"/>
    <n v="0"/>
    <n v="0"/>
    <n v="0"/>
    <n v="0"/>
    <n v="0"/>
    <n v="0"/>
  </r>
  <r>
    <x v="6"/>
    <x v="3"/>
    <x v="5"/>
    <x v="4"/>
    <n v="0.81"/>
    <n v="1212"/>
    <n v="0"/>
    <n v="4.3279999999999999E-2"/>
    <n v="1.3679999999999999E-2"/>
    <n v="9.0100000000000006E-3"/>
    <n v="1.285E-2"/>
    <n v="0.17895"/>
    <n v="0"/>
  </r>
  <r>
    <x v="6"/>
    <x v="3"/>
    <x v="5"/>
    <x v="5"/>
    <n v="4.1399999999999997"/>
    <n v="1212"/>
    <n v="0"/>
    <n v="0.15396000000000001"/>
    <n v="0.12506"/>
    <n v="1.508E-2"/>
    <n v="5.2599999999999999E-3"/>
    <n v="0.63914000000000004"/>
    <n v="0"/>
  </r>
  <r>
    <x v="6"/>
    <x v="3"/>
    <x v="5"/>
    <x v="6"/>
    <n v="0"/>
    <n v="1212"/>
    <n v="0"/>
    <n v="0"/>
    <n v="0"/>
    <n v="0"/>
    <n v="0"/>
    <n v="0"/>
    <n v="0"/>
  </r>
  <r>
    <x v="6"/>
    <x v="3"/>
    <x v="5"/>
    <x v="7"/>
    <n v="0"/>
    <n v="1212"/>
    <n v="0"/>
    <n v="0"/>
    <n v="0"/>
    <n v="0"/>
    <n v="0"/>
    <n v="0"/>
    <n v="0"/>
  </r>
  <r>
    <x v="6"/>
    <x v="3"/>
    <x v="5"/>
    <x v="8"/>
    <n v="0"/>
    <n v="1212"/>
    <n v="0"/>
    <n v="0"/>
    <n v="0"/>
    <n v="0"/>
    <n v="0"/>
    <n v="0"/>
    <n v="0"/>
  </r>
  <r>
    <x v="6"/>
    <x v="3"/>
    <x v="5"/>
    <x v="9"/>
    <n v="0"/>
    <n v="1212"/>
    <n v="0"/>
    <n v="0"/>
    <n v="0"/>
    <n v="0"/>
    <n v="0"/>
    <n v="0"/>
    <n v="0"/>
  </r>
  <r>
    <x v="6"/>
    <x v="3"/>
    <x v="5"/>
    <x v="10"/>
    <n v="0"/>
    <n v="1212"/>
    <n v="0"/>
    <n v="0"/>
    <n v="0"/>
    <n v="0"/>
    <n v="0"/>
    <n v="0"/>
    <n v="0"/>
  </r>
  <r>
    <x v="6"/>
    <x v="3"/>
    <x v="6"/>
    <x v="0"/>
    <n v="0"/>
    <n v="1212"/>
    <n v="0"/>
    <n v="0"/>
    <n v="0"/>
    <n v="0"/>
    <n v="0"/>
    <n v="0"/>
    <n v="0"/>
  </r>
  <r>
    <x v="6"/>
    <x v="3"/>
    <x v="6"/>
    <x v="1"/>
    <n v="82.77"/>
    <n v="1212"/>
    <n v="0"/>
    <n v="3.1345299999999998"/>
    <n v="2.7192099999999999"/>
    <n v="7.4800000000000005E-2"/>
    <n v="7.1980000000000002E-2"/>
    <n v="13.01164"/>
    <n v="0"/>
  </r>
  <r>
    <x v="6"/>
    <x v="3"/>
    <x v="6"/>
    <x v="2"/>
    <n v="0"/>
    <n v="1212"/>
    <n v="0"/>
    <n v="0"/>
    <n v="0"/>
    <n v="0"/>
    <n v="0"/>
    <n v="0"/>
    <n v="0"/>
  </r>
  <r>
    <x v="6"/>
    <x v="3"/>
    <x v="6"/>
    <x v="3"/>
    <n v="0"/>
    <n v="1212"/>
    <n v="0"/>
    <n v="0"/>
    <n v="0"/>
    <n v="0"/>
    <n v="0"/>
    <n v="0"/>
    <n v="0"/>
  </r>
  <r>
    <x v="6"/>
    <x v="3"/>
    <x v="6"/>
    <x v="4"/>
    <n v="8.19"/>
    <n v="2794"/>
    <n v="111.75977"/>
    <n v="0.33672999999999997"/>
    <n v="5.5410000000000001E-2"/>
    <n v="0.11224000000000001"/>
    <n v="0.18720000000000001"/>
    <n v="1.3960999999999999"/>
    <n v="0.12438"/>
  </r>
  <r>
    <x v="6"/>
    <x v="3"/>
    <x v="6"/>
    <x v="5"/>
    <n v="0"/>
    <n v="1212"/>
    <n v="0"/>
    <n v="0"/>
    <n v="0"/>
    <n v="0"/>
    <n v="0"/>
    <n v="0"/>
    <n v="0"/>
  </r>
  <r>
    <x v="6"/>
    <x v="3"/>
    <x v="6"/>
    <x v="6"/>
    <n v="7.0000000000000007E-2"/>
    <n v="1212"/>
    <n v="0"/>
    <n v="2.5300000000000001E-3"/>
    <n v="1.3600000000000001E-3"/>
    <n v="3.0000000000000001E-5"/>
    <n v="2.5000000000000001E-4"/>
    <n v="1.052E-2"/>
    <n v="0"/>
  </r>
  <r>
    <x v="6"/>
    <x v="3"/>
    <x v="6"/>
    <x v="7"/>
    <n v="0"/>
    <n v="1212"/>
    <n v="0"/>
    <n v="0"/>
    <n v="0"/>
    <n v="0"/>
    <n v="0"/>
    <n v="0"/>
    <n v="0"/>
  </r>
  <r>
    <x v="6"/>
    <x v="3"/>
    <x v="6"/>
    <x v="8"/>
    <n v="0"/>
    <n v="1212"/>
    <n v="0"/>
    <n v="0"/>
    <n v="0"/>
    <n v="0"/>
    <n v="0"/>
    <n v="0"/>
    <n v="0"/>
  </r>
  <r>
    <x v="6"/>
    <x v="3"/>
    <x v="6"/>
    <x v="9"/>
    <n v="0"/>
    <n v="1212"/>
    <n v="0"/>
    <n v="0"/>
    <n v="0"/>
    <n v="0"/>
    <n v="0"/>
    <n v="0"/>
    <n v="0"/>
  </r>
  <r>
    <x v="6"/>
    <x v="3"/>
    <x v="6"/>
    <x v="10"/>
    <n v="0.02"/>
    <n v="1212"/>
    <n v="0"/>
    <n v="9.1E-4"/>
    <n v="8.5999999999999998E-4"/>
    <n v="0"/>
    <n v="1.0000000000000001E-5"/>
    <n v="3.7599999999999999E-3"/>
    <n v="0"/>
  </r>
  <r>
    <x v="6"/>
    <x v="3"/>
    <x v="7"/>
    <x v="0"/>
    <n v="0.01"/>
    <n v="2024"/>
    <n v="20.239999999999998"/>
    <n v="5.0000000000000001E-4"/>
    <n v="0"/>
    <n v="1.0000000000000001E-5"/>
    <n v="1.9000000000000001E-4"/>
    <n v="2.0799999999999998E-3"/>
    <n v="2.9440000000000001E-2"/>
  </r>
  <r>
    <x v="6"/>
    <x v="3"/>
    <x v="7"/>
    <x v="1"/>
    <n v="39.58"/>
    <n v="1212"/>
    <n v="0"/>
    <n v="1.4728000000000001"/>
    <n v="1.3252200000000001"/>
    <n v="2.3269999999999999E-2"/>
    <n v="5.4949999999999999E-2"/>
    <n v="6.1148600000000002"/>
    <n v="0"/>
  </r>
  <r>
    <x v="6"/>
    <x v="3"/>
    <x v="7"/>
    <x v="2"/>
    <n v="0"/>
    <n v="1212"/>
    <n v="0"/>
    <n v="0"/>
    <n v="0"/>
    <n v="0"/>
    <n v="0"/>
    <n v="0"/>
    <n v="0"/>
  </r>
  <r>
    <x v="6"/>
    <x v="3"/>
    <x v="7"/>
    <x v="3"/>
    <n v="0"/>
    <n v="1212"/>
    <n v="0"/>
    <n v="0"/>
    <n v="0"/>
    <n v="0"/>
    <n v="0"/>
    <n v="0"/>
    <n v="0"/>
  </r>
  <r>
    <x v="6"/>
    <x v="3"/>
    <x v="7"/>
    <x v="4"/>
    <n v="0.18"/>
    <n v="1803.44"/>
    <n v="324.62"/>
    <n v="8.0599999999999995E-3"/>
    <n v="0"/>
    <n v="3.0300000000000001E-3"/>
    <n v="1.406E-2"/>
    <n v="3.3300000000000003E-2"/>
    <n v="0.51687000000000005"/>
  </r>
  <r>
    <x v="6"/>
    <x v="3"/>
    <x v="7"/>
    <x v="5"/>
    <n v="8.0299999999999994"/>
    <n v="1630"/>
    <n v="260.7998"/>
    <n v="0.30008000000000001"/>
    <n v="0.15140000000000001"/>
    <n v="0.18254999999999999"/>
    <n v="2.7150000000000001E-2"/>
    <n v="1.24586"/>
    <n v="0.45201000000000002"/>
  </r>
  <r>
    <x v="6"/>
    <x v="3"/>
    <x v="7"/>
    <x v="6"/>
    <n v="0.04"/>
    <n v="1000"/>
    <n v="40"/>
    <n v="9.8999999999999999E-4"/>
    <n v="0"/>
    <n v="8.0000000000000007E-5"/>
    <n v="8.5999999999999998E-4"/>
    <n v="4.1000000000000003E-3"/>
    <n v="0.10445"/>
  </r>
  <r>
    <x v="6"/>
    <x v="3"/>
    <x v="7"/>
    <x v="7"/>
    <n v="0"/>
    <n v="1212"/>
    <n v="0"/>
    <n v="0"/>
    <n v="0"/>
    <n v="0"/>
    <n v="0"/>
    <n v="0"/>
    <n v="0"/>
  </r>
  <r>
    <x v="6"/>
    <x v="3"/>
    <x v="7"/>
    <x v="8"/>
    <n v="0.03"/>
    <n v="1083.33"/>
    <n v="32.5"/>
    <n v="8.0999999999999996E-4"/>
    <n v="6.9999999999999994E-5"/>
    <n v="1.4999999999999999E-4"/>
    <n v="4.6000000000000001E-4"/>
    <n v="3.3300000000000001E-3"/>
    <n v="7.9390000000000002E-2"/>
  </r>
  <r>
    <x v="6"/>
    <x v="3"/>
    <x v="7"/>
    <x v="9"/>
    <n v="0"/>
    <n v="1212"/>
    <n v="0"/>
    <n v="0"/>
    <n v="0"/>
    <n v="0"/>
    <n v="0"/>
    <n v="0"/>
    <n v="0"/>
  </r>
  <r>
    <x v="6"/>
    <x v="3"/>
    <x v="7"/>
    <x v="10"/>
    <n v="0.05"/>
    <n v="1000"/>
    <n v="50"/>
    <n v="1.24E-3"/>
    <n v="0"/>
    <n v="0"/>
    <n v="4.4999999999999999E-4"/>
    <n v="5.13E-3"/>
    <n v="0.13056000000000001"/>
  </r>
  <r>
    <x v="6"/>
    <x v="3"/>
    <x v="8"/>
    <x v="0"/>
    <n v="1.24"/>
    <n v="2814"/>
    <n v="28.14001"/>
    <n v="4.7559999999999998E-2"/>
    <n v="4.3790000000000003E-2"/>
    <n v="1.4400000000000001E-3"/>
    <n v="1.1000000000000001E-3"/>
    <n v="0.19799"/>
    <n v="3.1130000000000001E-2"/>
  </r>
  <r>
    <x v="6"/>
    <x v="3"/>
    <x v="8"/>
    <x v="1"/>
    <n v="136.08000000000001"/>
    <n v="1353.62"/>
    <n v="27.078119999999998"/>
    <n v="5.0685399999999996"/>
    <n v="4.8641500000000004"/>
    <n v="2.4230000000000002E-2"/>
    <n v="8.6040000000000005E-2"/>
    <n v="21.0444"/>
    <n v="5.4980000000000001E-2"/>
  </r>
  <r>
    <x v="6"/>
    <x v="3"/>
    <x v="8"/>
    <x v="2"/>
    <n v="0"/>
    <n v="1212"/>
    <n v="0"/>
    <n v="0"/>
    <n v="0"/>
    <n v="0"/>
    <n v="0"/>
    <n v="0"/>
    <n v="0"/>
  </r>
  <r>
    <x v="6"/>
    <x v="3"/>
    <x v="8"/>
    <x v="3"/>
    <n v="0"/>
    <n v="1212"/>
    <n v="0"/>
    <n v="0"/>
    <n v="0"/>
    <n v="0"/>
    <n v="0"/>
    <n v="0"/>
    <n v="0"/>
  </r>
  <r>
    <x v="6"/>
    <x v="3"/>
    <x v="8"/>
    <x v="4"/>
    <n v="9.9600000000000009"/>
    <n v="1574.64"/>
    <n v="1180.98047"/>
    <n v="0.38396999999999998"/>
    <n v="4.87E-2"/>
    <n v="0.16200000000000001"/>
    <n v="0.14818999999999999"/>
    <n v="1.5926499999999999"/>
    <n v="2.0898699999999999"/>
  </r>
  <r>
    <x v="6"/>
    <x v="3"/>
    <x v="8"/>
    <x v="5"/>
    <n v="0.21"/>
    <n v="1206"/>
    <n v="253.26000999999999"/>
    <n v="6.2899999999999996E-3"/>
    <n v="0"/>
    <n v="7.5799999999999999E-3"/>
    <n v="1.0499999999999999E-3"/>
    <n v="2.598E-2"/>
    <n v="0.56608000000000003"/>
  </r>
  <r>
    <x v="6"/>
    <x v="3"/>
    <x v="8"/>
    <x v="6"/>
    <n v="14.72"/>
    <n v="1404"/>
    <n v="322.91991999999999"/>
    <n v="0.51575000000000004"/>
    <n v="0.28671999999999997"/>
    <n v="2.3E-2"/>
    <n v="8.9980000000000004E-2"/>
    <n v="2.1409699999999998"/>
    <n v="0.63622999999999996"/>
  </r>
  <r>
    <x v="6"/>
    <x v="3"/>
    <x v="8"/>
    <x v="7"/>
    <n v="0"/>
    <n v="1212"/>
    <n v="0"/>
    <n v="0"/>
    <n v="0"/>
    <n v="0"/>
    <n v="0"/>
    <n v="0"/>
    <n v="0"/>
  </r>
  <r>
    <x v="6"/>
    <x v="3"/>
    <x v="8"/>
    <x v="8"/>
    <n v="15.25"/>
    <n v="1151.99"/>
    <n v="161.27930000000001"/>
    <n v="0.56720999999999999"/>
    <n v="0.45695999999999998"/>
    <n v="1.372E-2"/>
    <n v="2.8340000000000001E-2"/>
    <n v="2.3551299999999999"/>
    <n v="0.37446000000000002"/>
  </r>
  <r>
    <x v="6"/>
    <x v="3"/>
    <x v="8"/>
    <x v="9"/>
    <n v="0"/>
    <n v="1212"/>
    <n v="0"/>
    <n v="0"/>
    <n v="0"/>
    <n v="0"/>
    <n v="0"/>
    <n v="0"/>
    <n v="0"/>
  </r>
  <r>
    <x v="6"/>
    <x v="3"/>
    <x v="8"/>
    <x v="10"/>
    <n v="28.02"/>
    <n v="1142.94"/>
    <n v="11.429690000000001"/>
    <n v="1.0391900000000001"/>
    <n v="0.84965999999999997"/>
    <n v="3.5899999999999999E-3"/>
    <n v="1.8530000000000001E-2"/>
    <n v="4.3157899999999998"/>
    <n v="2.6710000000000001E-2"/>
  </r>
  <r>
    <x v="6"/>
    <x v="4"/>
    <x v="0"/>
    <x v="0"/>
    <n v="12.97"/>
    <n v="1215"/>
    <n v="0"/>
    <n v="0.48831999999999998"/>
    <n v="0.47405000000000003"/>
    <n v="8.0000000000000007E-5"/>
    <n v="3.5999999999999999E-3"/>
    <n v="2.0272700000000001"/>
    <n v="0"/>
  </r>
  <r>
    <x v="6"/>
    <x v="4"/>
    <x v="0"/>
    <x v="1"/>
    <n v="40.07"/>
    <n v="1215"/>
    <n v="0"/>
    <n v="1.4903"/>
    <n v="1.2666500000000001"/>
    <n v="2.4539999999999999E-2"/>
    <n v="4.052E-2"/>
    <n v="6.18546"/>
    <n v="0"/>
  </r>
  <r>
    <x v="6"/>
    <x v="4"/>
    <x v="0"/>
    <x v="2"/>
    <n v="0"/>
    <n v="1215"/>
    <n v="0"/>
    <n v="0"/>
    <n v="0"/>
    <n v="0"/>
    <n v="0"/>
    <n v="0"/>
    <n v="0"/>
  </r>
  <r>
    <x v="6"/>
    <x v="4"/>
    <x v="0"/>
    <x v="3"/>
    <n v="0"/>
    <n v="1215"/>
    <n v="0"/>
    <n v="0"/>
    <n v="0"/>
    <n v="0"/>
    <n v="0"/>
    <n v="0"/>
    <n v="0"/>
  </r>
  <r>
    <x v="6"/>
    <x v="4"/>
    <x v="0"/>
    <x v="4"/>
    <n v="46.43"/>
    <n v="1910.63"/>
    <n v="114.64062"/>
    <n v="1.74681"/>
    <n v="0.53256000000000003"/>
    <n v="7.8710000000000002E-2"/>
    <n v="0.35804999999999998"/>
    <n v="7.2515499999999999"/>
    <n v="0.17365"/>
  </r>
  <r>
    <x v="6"/>
    <x v="4"/>
    <x v="0"/>
    <x v="5"/>
    <n v="0.02"/>
    <n v="1000"/>
    <n v="10"/>
    <n v="5.0000000000000001E-4"/>
    <n v="9.0000000000000006E-5"/>
    <n v="5.0000000000000002E-5"/>
    <n v="4.0000000000000003E-5"/>
    <n v="2.0400000000000001E-3"/>
    <n v="2.6190000000000001E-2"/>
  </r>
  <r>
    <x v="6"/>
    <x v="4"/>
    <x v="0"/>
    <x v="6"/>
    <n v="7.0000000000000007E-2"/>
    <n v="1000"/>
    <n v="40"/>
    <n v="1.74E-3"/>
    <n v="1.7000000000000001E-4"/>
    <n v="0"/>
    <n v="2.1000000000000001E-4"/>
    <n v="7.1500000000000001E-3"/>
    <n v="0.10475"/>
  </r>
  <r>
    <x v="6"/>
    <x v="4"/>
    <x v="0"/>
    <x v="7"/>
    <n v="0"/>
    <n v="1215"/>
    <n v="0"/>
    <n v="0"/>
    <n v="0"/>
    <n v="0"/>
    <n v="0"/>
    <n v="0"/>
    <n v="0"/>
  </r>
  <r>
    <x v="6"/>
    <x v="4"/>
    <x v="0"/>
    <x v="8"/>
    <n v="0.02"/>
    <n v="1000"/>
    <n v="10"/>
    <n v="5.0000000000000001E-4"/>
    <n v="1.1E-4"/>
    <n v="1.0000000000000001E-5"/>
    <n v="4.0000000000000003E-5"/>
    <n v="2.0400000000000001E-3"/>
    <n v="2.6190000000000001E-2"/>
  </r>
  <r>
    <x v="6"/>
    <x v="4"/>
    <x v="0"/>
    <x v="9"/>
    <n v="0"/>
    <n v="1215"/>
    <n v="0"/>
    <n v="0"/>
    <n v="0"/>
    <n v="0"/>
    <n v="0"/>
    <n v="0"/>
    <n v="0"/>
  </r>
  <r>
    <x v="6"/>
    <x v="4"/>
    <x v="0"/>
    <x v="10"/>
    <n v="0.11"/>
    <n v="2320.1999999999998"/>
    <n v="116.01002"/>
    <n v="6.4700000000000001E-3"/>
    <n v="5.8E-4"/>
    <n v="3.0000000000000001E-5"/>
    <n v="7.3999999999999999E-4"/>
    <n v="2.6630000000000001E-2"/>
    <n v="0.14757000000000001"/>
  </r>
  <r>
    <x v="6"/>
    <x v="4"/>
    <x v="1"/>
    <x v="0"/>
    <n v="0.4"/>
    <n v="1550.8"/>
    <n v="310.16000000000003"/>
    <n v="1.54E-2"/>
    <n v="0"/>
    <n v="2.9E-4"/>
    <n v="5.6899999999999997E-3"/>
    <n v="6.3369999999999996E-2"/>
    <n v="0.54730999999999996"/>
  </r>
  <r>
    <x v="6"/>
    <x v="4"/>
    <x v="1"/>
    <x v="1"/>
    <n v="64.09"/>
    <n v="1215"/>
    <n v="0"/>
    <n v="2.3672200000000001"/>
    <n v="2.0667"/>
    <n v="5.1209999999999999E-2"/>
    <n v="0.30482999999999999"/>
    <n v="9.8313600000000001"/>
    <n v="0"/>
  </r>
  <r>
    <x v="6"/>
    <x v="4"/>
    <x v="1"/>
    <x v="2"/>
    <n v="0"/>
    <n v="1215"/>
    <n v="0"/>
    <n v="0"/>
    <n v="0"/>
    <n v="0"/>
    <n v="0"/>
    <n v="0"/>
    <n v="0"/>
  </r>
  <r>
    <x v="6"/>
    <x v="4"/>
    <x v="1"/>
    <x v="3"/>
    <n v="0"/>
    <n v="1215"/>
    <n v="0"/>
    <n v="0"/>
    <n v="0"/>
    <n v="0"/>
    <n v="0"/>
    <n v="0"/>
    <n v="0"/>
  </r>
  <r>
    <x v="6"/>
    <x v="4"/>
    <x v="1"/>
    <x v="4"/>
    <n v="16.95"/>
    <n v="2045.6"/>
    <n v="1963.7792999999999"/>
    <n v="0.61817"/>
    <n v="6.1240000000000003E-2"/>
    <n v="0.2356"/>
    <n v="0.76783999999999997"/>
    <n v="2.56304"/>
    <n v="2.8028599999999999"/>
  </r>
  <r>
    <x v="6"/>
    <x v="4"/>
    <x v="1"/>
    <x v="5"/>
    <n v="8.49"/>
    <n v="1000"/>
    <n v="90"/>
    <n v="0.34447"/>
    <n v="0.27178999999999998"/>
    <n v="3.968E-2"/>
    <n v="2.1010000000000001E-2"/>
    <n v="1.42886"/>
    <n v="0.23569999999999999"/>
  </r>
  <r>
    <x v="6"/>
    <x v="4"/>
    <x v="1"/>
    <x v="6"/>
    <n v="4.04"/>
    <n v="1108.77"/>
    <n v="2250.8000499999998"/>
    <n v="0.13044"/>
    <n v="1.358E-2"/>
    <n v="1.332E-2"/>
    <n v="5.9560000000000002E-2"/>
    <n v="0.53744999999999998"/>
    <n v="5.40604"/>
  </r>
  <r>
    <x v="6"/>
    <x v="4"/>
    <x v="1"/>
    <x v="7"/>
    <n v="0"/>
    <n v="1215"/>
    <n v="0"/>
    <n v="0"/>
    <n v="0"/>
    <n v="0"/>
    <n v="0"/>
    <n v="0"/>
    <n v="0"/>
  </r>
  <r>
    <x v="6"/>
    <x v="4"/>
    <x v="1"/>
    <x v="8"/>
    <n v="12.98"/>
    <n v="1416"/>
    <n v="651.35937999999999"/>
    <n v="0.49925000000000003"/>
    <n v="0.36997000000000002"/>
    <n v="0.10449"/>
    <n v="0.121"/>
    <n v="2.0704099999999999"/>
    <n v="1.27806"/>
  </r>
  <r>
    <x v="6"/>
    <x v="4"/>
    <x v="1"/>
    <x v="9"/>
    <n v="0"/>
    <n v="1215"/>
    <n v="0"/>
    <n v="0"/>
    <n v="0"/>
    <n v="0"/>
    <n v="0"/>
    <n v="0"/>
    <n v="0"/>
  </r>
  <r>
    <x v="6"/>
    <x v="4"/>
    <x v="1"/>
    <x v="10"/>
    <n v="1.49"/>
    <n v="1535.32"/>
    <n v="905.84009000000003"/>
    <n v="5.5780000000000003E-2"/>
    <n v="7.4200000000000004E-3"/>
    <n v="7.5000000000000002E-4"/>
    <n v="6.0499999999999998E-3"/>
    <n v="0.22999"/>
    <n v="1.65937"/>
  </r>
  <r>
    <x v="6"/>
    <x v="4"/>
    <x v="2"/>
    <x v="0"/>
    <n v="0.25"/>
    <n v="1790.5"/>
    <n v="214.86"/>
    <n v="1.091E-2"/>
    <n v="0"/>
    <n v="2.9999999999999997E-4"/>
    <n v="6.6400000000000001E-3"/>
    <n v="4.4920000000000002E-2"/>
    <n v="0.34494000000000002"/>
  </r>
  <r>
    <x v="6"/>
    <x v="4"/>
    <x v="2"/>
    <x v="1"/>
    <n v="134.29"/>
    <n v="1215"/>
    <n v="0"/>
    <n v="5.0144099999999998"/>
    <n v="4.4118000000000004"/>
    <n v="0.12950999999999999"/>
    <n v="0.74675000000000002"/>
    <n v="20.818950000000001"/>
    <n v="0"/>
  </r>
  <r>
    <x v="6"/>
    <x v="4"/>
    <x v="2"/>
    <x v="2"/>
    <n v="0"/>
    <n v="1215"/>
    <n v="0"/>
    <n v="0"/>
    <n v="0"/>
    <n v="0"/>
    <n v="0"/>
    <n v="0"/>
    <n v="0"/>
  </r>
  <r>
    <x v="6"/>
    <x v="4"/>
    <x v="2"/>
    <x v="3"/>
    <n v="0"/>
    <n v="1215"/>
    <n v="0"/>
    <n v="0"/>
    <n v="0"/>
    <n v="0"/>
    <n v="0"/>
    <n v="0"/>
    <n v="0"/>
  </r>
  <r>
    <x v="6"/>
    <x v="4"/>
    <x v="2"/>
    <x v="4"/>
    <n v="8.0500000000000007"/>
    <n v="1989.57"/>
    <n v="1651.3398400000001"/>
    <n v="0.35946"/>
    <n v="1.7690000000000001E-2"/>
    <n v="0.50695999999999997"/>
    <n v="0.34325"/>
    <n v="1.48651"/>
    <n v="2.4360400000000002"/>
  </r>
  <r>
    <x v="6"/>
    <x v="4"/>
    <x v="2"/>
    <x v="5"/>
    <n v="0.04"/>
    <n v="1511"/>
    <n v="30.22"/>
    <n v="1.5E-3"/>
    <n v="0"/>
    <n v="9.7999999999999997E-4"/>
    <n v="6.8000000000000005E-4"/>
    <n v="6.1700000000000001E-3"/>
    <n v="5.6180000000000001E-2"/>
  </r>
  <r>
    <x v="6"/>
    <x v="4"/>
    <x v="2"/>
    <x v="6"/>
    <n v="4.59"/>
    <n v="1475"/>
    <n v="132.75"/>
    <n v="0.22083"/>
    <n v="0.12787000000000001"/>
    <n v="1.91E-3"/>
    <n v="3.406E-2"/>
    <n v="0.91644000000000003"/>
    <n v="0.25180000000000002"/>
  </r>
  <r>
    <x v="6"/>
    <x v="4"/>
    <x v="2"/>
    <x v="7"/>
    <n v="0"/>
    <n v="1215"/>
    <n v="0"/>
    <n v="0"/>
    <n v="0"/>
    <n v="0"/>
    <n v="0"/>
    <n v="0"/>
    <n v="0"/>
  </r>
  <r>
    <x v="6"/>
    <x v="4"/>
    <x v="2"/>
    <x v="8"/>
    <n v="0.08"/>
    <n v="1213"/>
    <n v="48.52"/>
    <n v="2.4099999999999998E-3"/>
    <n v="0"/>
    <n v="3.4000000000000002E-4"/>
    <n v="3.2000000000000002E-3"/>
    <n v="9.9100000000000004E-3"/>
    <n v="0.10825"/>
  </r>
  <r>
    <x v="6"/>
    <x v="4"/>
    <x v="2"/>
    <x v="9"/>
    <n v="0.04"/>
    <n v="1000"/>
    <n v="20"/>
    <n v="9.8999999999999999E-4"/>
    <n v="0"/>
    <n v="1.0000000000000001E-5"/>
    <n v="4.2000000000000002E-4"/>
    <n v="4.0899999999999999E-3"/>
    <n v="5.2380000000000003E-2"/>
  </r>
  <r>
    <x v="6"/>
    <x v="4"/>
    <x v="2"/>
    <x v="10"/>
    <n v="8.16"/>
    <n v="2541.9299999999998"/>
    <n v="50.839840000000002"/>
    <n v="0.29907"/>
    <n v="0.2369"/>
    <n v="1.91E-3"/>
    <n v="1.7399999999999999E-2"/>
    <n v="1.24227"/>
    <n v="6.1379999999999997E-2"/>
  </r>
  <r>
    <x v="6"/>
    <x v="4"/>
    <x v="3"/>
    <x v="0"/>
    <n v="0.15"/>
    <n v="3245"/>
    <n v="227.14999"/>
    <n v="1.208E-2"/>
    <n v="0"/>
    <n v="2.1000000000000001E-4"/>
    <n v="3.0799999999999998E-3"/>
    <n v="4.9739999999999999E-2"/>
    <n v="0.22392999999999999"/>
  </r>
  <r>
    <x v="6"/>
    <x v="4"/>
    <x v="3"/>
    <x v="1"/>
    <n v="14.38"/>
    <n v="1215"/>
    <n v="0"/>
    <n v="0.52210000000000001"/>
    <n v="0.45218999999999998"/>
    <n v="4.8399999999999997E-3"/>
    <n v="4.4060000000000002E-2"/>
    <n v="2.1686200000000002"/>
    <n v="0"/>
  </r>
  <r>
    <x v="6"/>
    <x v="4"/>
    <x v="3"/>
    <x v="2"/>
    <n v="0"/>
    <n v="1215"/>
    <n v="0"/>
    <n v="0"/>
    <n v="0"/>
    <n v="0"/>
    <n v="0"/>
    <n v="0"/>
    <n v="0"/>
  </r>
  <r>
    <x v="6"/>
    <x v="4"/>
    <x v="3"/>
    <x v="3"/>
    <n v="0"/>
    <n v="1215"/>
    <n v="0"/>
    <n v="0"/>
    <n v="0"/>
    <n v="0"/>
    <n v="0"/>
    <n v="0"/>
    <n v="0"/>
  </r>
  <r>
    <x v="6"/>
    <x v="4"/>
    <x v="3"/>
    <x v="4"/>
    <n v="11.38"/>
    <n v="2026.92"/>
    <n v="222.96093999999999"/>
    <n v="0.43535000000000001"/>
    <n v="0.14021"/>
    <n v="5.9249999999999997E-2"/>
    <n v="0.38558999999999999"/>
    <n v="1.8067599999999999"/>
    <n v="0.32190000000000002"/>
  </r>
  <r>
    <x v="6"/>
    <x v="4"/>
    <x v="3"/>
    <x v="5"/>
    <n v="0.05"/>
    <n v="1322"/>
    <n v="26.439990000000002"/>
    <n v="1.64E-3"/>
    <n v="0"/>
    <n v="2.2000000000000001E-4"/>
    <n v="1.8000000000000001E-4"/>
    <n v="6.7600000000000004E-3"/>
    <n v="5.4919999999999997E-2"/>
  </r>
  <r>
    <x v="6"/>
    <x v="4"/>
    <x v="3"/>
    <x v="6"/>
    <n v="0.1"/>
    <n v="1349"/>
    <n v="53.960009999999997"/>
    <n v="3.2599999999999999E-3"/>
    <n v="5.0000000000000002E-5"/>
    <n v="1.3999999999999999E-4"/>
    <n v="3.14E-3"/>
    <n v="1.3429999999999999E-2"/>
    <n v="0.11022"/>
  </r>
  <r>
    <x v="6"/>
    <x v="4"/>
    <x v="3"/>
    <x v="7"/>
    <n v="0"/>
    <n v="1215"/>
    <n v="0"/>
    <n v="0"/>
    <n v="0"/>
    <n v="0"/>
    <n v="0"/>
    <n v="0"/>
    <n v="0"/>
  </r>
  <r>
    <x v="6"/>
    <x v="4"/>
    <x v="3"/>
    <x v="8"/>
    <n v="0.01"/>
    <n v="1215"/>
    <n v="0"/>
    <n v="2.5000000000000001E-4"/>
    <n v="4.0000000000000003E-5"/>
    <n v="0"/>
    <n v="5.0000000000000002E-5"/>
    <n v="1.0300000000000001E-3"/>
    <n v="0"/>
  </r>
  <r>
    <x v="6"/>
    <x v="4"/>
    <x v="3"/>
    <x v="9"/>
    <n v="0"/>
    <n v="1215"/>
    <n v="0"/>
    <n v="0"/>
    <n v="0"/>
    <n v="0"/>
    <n v="0"/>
    <n v="0"/>
    <n v="0"/>
  </r>
  <r>
    <x v="6"/>
    <x v="4"/>
    <x v="3"/>
    <x v="10"/>
    <n v="0.08"/>
    <n v="1452"/>
    <n v="14.52"/>
    <n v="2.9399999999999999E-3"/>
    <n v="2.0799999999999998E-3"/>
    <n v="3.0000000000000001E-5"/>
    <n v="9.0000000000000006E-5"/>
    <n v="1.2189999999999999E-2"/>
    <n v="2.7900000000000001E-2"/>
  </r>
  <r>
    <x v="6"/>
    <x v="4"/>
    <x v="4"/>
    <x v="0"/>
    <n v="0"/>
    <n v="1215"/>
    <n v="0"/>
    <n v="0"/>
    <n v="0"/>
    <n v="0"/>
    <n v="0"/>
    <n v="0"/>
    <n v="0"/>
  </r>
  <r>
    <x v="6"/>
    <x v="4"/>
    <x v="4"/>
    <x v="1"/>
    <n v="1.78"/>
    <n v="1215"/>
    <n v="0"/>
    <n v="6.2520000000000006E-2"/>
    <n v="5.4170000000000003E-2"/>
    <n v="9.7999999999999997E-4"/>
    <n v="1.0300000000000001E-3"/>
    <n v="0.25990999999999997"/>
    <n v="0"/>
  </r>
  <r>
    <x v="6"/>
    <x v="4"/>
    <x v="4"/>
    <x v="2"/>
    <n v="0"/>
    <n v="1215"/>
    <n v="0"/>
    <n v="0"/>
    <n v="0"/>
    <n v="0"/>
    <n v="0"/>
    <n v="0"/>
    <n v="0"/>
  </r>
  <r>
    <x v="6"/>
    <x v="4"/>
    <x v="4"/>
    <x v="3"/>
    <n v="0"/>
    <n v="1215"/>
    <n v="0"/>
    <n v="0"/>
    <n v="0"/>
    <n v="0"/>
    <n v="0"/>
    <n v="0"/>
    <n v="0"/>
  </r>
  <r>
    <x v="6"/>
    <x v="4"/>
    <x v="4"/>
    <x v="4"/>
    <n v="18.32"/>
    <n v="1215"/>
    <n v="0"/>
    <n v="0.70882000000000001"/>
    <n v="8.6919999999999997E-2"/>
    <n v="0.30436999999999997"/>
    <n v="0.14044999999999999"/>
    <n v="2.9422100000000002"/>
    <n v="0"/>
  </r>
  <r>
    <x v="6"/>
    <x v="4"/>
    <x v="4"/>
    <x v="5"/>
    <n v="0"/>
    <n v="1215"/>
    <n v="0"/>
    <n v="0"/>
    <n v="0"/>
    <n v="0"/>
    <n v="0"/>
    <n v="0"/>
    <n v="0"/>
  </r>
  <r>
    <x v="6"/>
    <x v="4"/>
    <x v="4"/>
    <x v="6"/>
    <n v="15.07"/>
    <n v="1215"/>
    <n v="0"/>
    <n v="0.52159999999999995"/>
    <n v="0.20967"/>
    <n v="1.2899999999999999E-3"/>
    <n v="1.9820000000000001E-2"/>
    <n v="2.1678700000000002"/>
    <n v="0"/>
  </r>
  <r>
    <x v="6"/>
    <x v="4"/>
    <x v="4"/>
    <x v="7"/>
    <n v="0"/>
    <n v="1215"/>
    <n v="0"/>
    <n v="0"/>
    <n v="0"/>
    <n v="0"/>
    <n v="0"/>
    <n v="0"/>
    <n v="0"/>
  </r>
  <r>
    <x v="6"/>
    <x v="4"/>
    <x v="4"/>
    <x v="8"/>
    <n v="0"/>
    <n v="1215"/>
    <n v="0"/>
    <n v="0"/>
    <n v="0"/>
    <n v="0"/>
    <n v="0"/>
    <n v="0"/>
    <n v="0"/>
  </r>
  <r>
    <x v="6"/>
    <x v="4"/>
    <x v="4"/>
    <x v="9"/>
    <n v="0"/>
    <n v="1215"/>
    <n v="0"/>
    <n v="0"/>
    <n v="0"/>
    <n v="0"/>
    <n v="0"/>
    <n v="0"/>
    <n v="0"/>
  </r>
  <r>
    <x v="6"/>
    <x v="4"/>
    <x v="4"/>
    <x v="10"/>
    <n v="2.57"/>
    <n v="1215"/>
    <n v="0"/>
    <n v="0.13572999999999999"/>
    <n v="0.111"/>
    <n v="3.2000000000000003E-4"/>
    <n v="2.64E-3"/>
    <n v="0.56110000000000004"/>
    <n v="0"/>
  </r>
  <r>
    <x v="6"/>
    <x v="4"/>
    <x v="5"/>
    <x v="0"/>
    <n v="0"/>
    <n v="1215"/>
    <n v="0"/>
    <n v="0"/>
    <n v="0"/>
    <n v="0"/>
    <n v="0"/>
    <n v="0"/>
    <n v="0"/>
  </r>
  <r>
    <x v="6"/>
    <x v="4"/>
    <x v="5"/>
    <x v="1"/>
    <n v="12.17"/>
    <n v="1215"/>
    <n v="0"/>
    <n v="0.46150999999999998"/>
    <n v="0.40871000000000002"/>
    <n v="3.4099999999999998E-3"/>
    <n v="1.0460000000000001E-2"/>
    <n v="1.9170100000000001"/>
    <n v="0"/>
  </r>
  <r>
    <x v="6"/>
    <x v="4"/>
    <x v="5"/>
    <x v="2"/>
    <n v="0"/>
    <n v="1215"/>
    <n v="0"/>
    <n v="0"/>
    <n v="0"/>
    <n v="0"/>
    <n v="0"/>
    <n v="0"/>
    <n v="0"/>
  </r>
  <r>
    <x v="6"/>
    <x v="4"/>
    <x v="5"/>
    <x v="3"/>
    <n v="0"/>
    <n v="1215"/>
    <n v="0"/>
    <n v="0"/>
    <n v="0"/>
    <n v="0"/>
    <n v="0"/>
    <n v="0"/>
    <n v="0"/>
  </r>
  <r>
    <x v="6"/>
    <x v="4"/>
    <x v="5"/>
    <x v="4"/>
    <n v="0.81"/>
    <n v="1215"/>
    <n v="0"/>
    <n v="4.3279999999999999E-2"/>
    <n v="1.3679999999999999E-2"/>
    <n v="9.0100000000000006E-3"/>
    <n v="1.285E-2"/>
    <n v="0.17895"/>
    <n v="0"/>
  </r>
  <r>
    <x v="6"/>
    <x v="4"/>
    <x v="5"/>
    <x v="5"/>
    <n v="4.1399999999999997"/>
    <n v="1215"/>
    <n v="0"/>
    <n v="0.15396000000000001"/>
    <n v="0.12506"/>
    <n v="1.508E-2"/>
    <n v="5.2599999999999999E-3"/>
    <n v="0.63914000000000004"/>
    <n v="0"/>
  </r>
  <r>
    <x v="6"/>
    <x v="4"/>
    <x v="5"/>
    <x v="6"/>
    <n v="0"/>
    <n v="1215"/>
    <n v="0"/>
    <n v="0"/>
    <n v="0"/>
    <n v="0"/>
    <n v="0"/>
    <n v="0"/>
    <n v="0"/>
  </r>
  <r>
    <x v="6"/>
    <x v="4"/>
    <x v="5"/>
    <x v="7"/>
    <n v="0"/>
    <n v="1215"/>
    <n v="0"/>
    <n v="0"/>
    <n v="0"/>
    <n v="0"/>
    <n v="0"/>
    <n v="0"/>
    <n v="0"/>
  </r>
  <r>
    <x v="6"/>
    <x v="4"/>
    <x v="5"/>
    <x v="8"/>
    <n v="0"/>
    <n v="1215"/>
    <n v="0"/>
    <n v="0"/>
    <n v="0"/>
    <n v="0"/>
    <n v="0"/>
    <n v="0"/>
    <n v="0"/>
  </r>
  <r>
    <x v="6"/>
    <x v="4"/>
    <x v="5"/>
    <x v="9"/>
    <n v="0"/>
    <n v="1215"/>
    <n v="0"/>
    <n v="0"/>
    <n v="0"/>
    <n v="0"/>
    <n v="0"/>
    <n v="0"/>
    <n v="0"/>
  </r>
  <r>
    <x v="6"/>
    <x v="4"/>
    <x v="5"/>
    <x v="10"/>
    <n v="0"/>
    <n v="1215"/>
    <n v="0"/>
    <n v="0"/>
    <n v="0"/>
    <n v="0"/>
    <n v="0"/>
    <n v="0"/>
    <n v="0"/>
  </r>
  <r>
    <x v="6"/>
    <x v="4"/>
    <x v="6"/>
    <x v="0"/>
    <n v="0"/>
    <n v="1215"/>
    <n v="0"/>
    <n v="0"/>
    <n v="0"/>
    <n v="0"/>
    <n v="0"/>
    <n v="0"/>
    <n v="0"/>
  </r>
  <r>
    <x v="6"/>
    <x v="4"/>
    <x v="6"/>
    <x v="1"/>
    <n v="82.77"/>
    <n v="1215"/>
    <n v="0"/>
    <n v="3.1345299999999998"/>
    <n v="2.7192099999999999"/>
    <n v="7.4800000000000005E-2"/>
    <n v="7.1980000000000002E-2"/>
    <n v="13.01164"/>
    <n v="0"/>
  </r>
  <r>
    <x v="6"/>
    <x v="4"/>
    <x v="6"/>
    <x v="2"/>
    <n v="0"/>
    <n v="1215"/>
    <n v="0"/>
    <n v="0"/>
    <n v="0"/>
    <n v="0"/>
    <n v="0"/>
    <n v="0"/>
    <n v="0"/>
  </r>
  <r>
    <x v="6"/>
    <x v="4"/>
    <x v="6"/>
    <x v="3"/>
    <n v="0"/>
    <n v="1215"/>
    <n v="0"/>
    <n v="0"/>
    <n v="0"/>
    <n v="0"/>
    <n v="0"/>
    <n v="0"/>
    <n v="0"/>
  </r>
  <r>
    <x v="6"/>
    <x v="4"/>
    <x v="6"/>
    <x v="4"/>
    <n v="8.2200000000000006"/>
    <n v="2794.04"/>
    <n v="83.820310000000006"/>
    <n v="0.33881"/>
    <n v="5.5410000000000001E-2"/>
    <n v="0.11294999999999999"/>
    <n v="0.18837999999999999"/>
    <n v="1.40463"/>
    <n v="9.3560000000000004E-2"/>
  </r>
  <r>
    <x v="6"/>
    <x v="4"/>
    <x v="6"/>
    <x v="5"/>
    <n v="0"/>
    <n v="1215"/>
    <n v="0"/>
    <n v="0"/>
    <n v="0"/>
    <n v="0"/>
    <n v="0"/>
    <n v="0"/>
    <n v="0"/>
  </r>
  <r>
    <x v="6"/>
    <x v="4"/>
    <x v="6"/>
    <x v="6"/>
    <n v="7.0000000000000007E-2"/>
    <n v="1215"/>
    <n v="0"/>
    <n v="2.5300000000000001E-3"/>
    <n v="1.3600000000000001E-3"/>
    <n v="3.0000000000000001E-5"/>
    <n v="2.5000000000000001E-4"/>
    <n v="1.052E-2"/>
    <n v="0"/>
  </r>
  <r>
    <x v="6"/>
    <x v="4"/>
    <x v="6"/>
    <x v="7"/>
    <n v="0"/>
    <n v="1215"/>
    <n v="0"/>
    <n v="0"/>
    <n v="0"/>
    <n v="0"/>
    <n v="0"/>
    <n v="0"/>
    <n v="0"/>
  </r>
  <r>
    <x v="6"/>
    <x v="4"/>
    <x v="6"/>
    <x v="8"/>
    <n v="0"/>
    <n v="1215"/>
    <n v="0"/>
    <n v="0"/>
    <n v="0"/>
    <n v="0"/>
    <n v="0"/>
    <n v="0"/>
    <n v="0"/>
  </r>
  <r>
    <x v="6"/>
    <x v="4"/>
    <x v="6"/>
    <x v="9"/>
    <n v="0"/>
    <n v="1215"/>
    <n v="0"/>
    <n v="0"/>
    <n v="0"/>
    <n v="0"/>
    <n v="0"/>
    <n v="0"/>
    <n v="0"/>
  </r>
  <r>
    <x v="6"/>
    <x v="4"/>
    <x v="6"/>
    <x v="10"/>
    <n v="0.02"/>
    <n v="1215"/>
    <n v="0"/>
    <n v="9.1E-4"/>
    <n v="8.5999999999999998E-4"/>
    <n v="0"/>
    <n v="1.0000000000000001E-5"/>
    <n v="3.7599999999999999E-3"/>
    <n v="0"/>
  </r>
  <r>
    <x v="6"/>
    <x v="4"/>
    <x v="7"/>
    <x v="0"/>
    <n v="0.02"/>
    <n v="2024"/>
    <n v="20.239999999999998"/>
    <n v="1E-3"/>
    <n v="0"/>
    <n v="1.0000000000000001E-5"/>
    <n v="3.8999999999999999E-4"/>
    <n v="4.1399999999999996E-3"/>
    <n v="2.9520000000000001E-2"/>
  </r>
  <r>
    <x v="6"/>
    <x v="4"/>
    <x v="7"/>
    <x v="1"/>
    <n v="39.58"/>
    <n v="1215"/>
    <n v="0"/>
    <n v="1.4728000000000001"/>
    <n v="1.3252200000000001"/>
    <n v="2.3269999999999999E-2"/>
    <n v="5.4949999999999999E-2"/>
    <n v="6.1148600000000002"/>
    <n v="0"/>
  </r>
  <r>
    <x v="6"/>
    <x v="4"/>
    <x v="7"/>
    <x v="2"/>
    <n v="0"/>
    <n v="1215"/>
    <n v="0"/>
    <n v="0"/>
    <n v="0"/>
    <n v="0"/>
    <n v="0"/>
    <n v="0"/>
    <n v="0"/>
  </r>
  <r>
    <x v="6"/>
    <x v="4"/>
    <x v="7"/>
    <x v="3"/>
    <n v="0"/>
    <n v="1215"/>
    <n v="0"/>
    <n v="0"/>
    <n v="0"/>
    <n v="0"/>
    <n v="0"/>
    <n v="0"/>
    <n v="0"/>
  </r>
  <r>
    <x v="6"/>
    <x v="4"/>
    <x v="7"/>
    <x v="4"/>
    <n v="0.33"/>
    <n v="1757.53"/>
    <n v="263.63"/>
    <n v="1.46E-2"/>
    <n v="0"/>
    <n v="5.4599999999999996E-3"/>
    <n v="2.5329999999999998E-2"/>
    <n v="6.012E-2"/>
    <n v="0.42975999999999998"/>
  </r>
  <r>
    <x v="6"/>
    <x v="4"/>
    <x v="7"/>
    <x v="5"/>
    <n v="8.18"/>
    <n v="1672"/>
    <n v="250.7998"/>
    <n v="0.30631000000000003"/>
    <n v="0.15140000000000001"/>
    <n v="0.18906000000000001"/>
    <n v="2.8119999999999999E-2"/>
    <n v="1.2713699999999999"/>
    <n v="0.42714999999999997"/>
  </r>
  <r>
    <x v="6"/>
    <x v="4"/>
    <x v="7"/>
    <x v="6"/>
    <n v="7.0000000000000007E-2"/>
    <n v="1000"/>
    <n v="30"/>
    <n v="1.74E-3"/>
    <n v="0"/>
    <n v="1.3999999999999999E-4"/>
    <n v="1.5E-3"/>
    <n v="7.1500000000000001E-3"/>
    <n v="7.8570000000000001E-2"/>
  </r>
  <r>
    <x v="6"/>
    <x v="4"/>
    <x v="7"/>
    <x v="7"/>
    <n v="0"/>
    <n v="1215"/>
    <n v="0"/>
    <n v="0"/>
    <n v="0"/>
    <n v="0"/>
    <n v="0"/>
    <n v="0"/>
    <n v="0"/>
  </r>
  <r>
    <x v="6"/>
    <x v="4"/>
    <x v="7"/>
    <x v="8"/>
    <n v="0.05"/>
    <n v="1125"/>
    <n v="22.5"/>
    <n v="1.3699999999999999E-3"/>
    <n v="6.9999999999999994E-5"/>
    <n v="2.7999999999999998E-4"/>
    <n v="8.7000000000000001E-4"/>
    <n v="5.62E-3"/>
    <n v="5.3440000000000001E-2"/>
  </r>
  <r>
    <x v="6"/>
    <x v="4"/>
    <x v="7"/>
    <x v="9"/>
    <n v="0"/>
    <n v="1215"/>
    <n v="0"/>
    <n v="0"/>
    <n v="0"/>
    <n v="0"/>
    <n v="0"/>
    <n v="0"/>
    <n v="0"/>
  </r>
  <r>
    <x v="6"/>
    <x v="4"/>
    <x v="7"/>
    <x v="10"/>
    <n v="0.08"/>
    <n v="1000"/>
    <n v="30"/>
    <n v="1.99E-3"/>
    <n v="0"/>
    <n v="1.0000000000000001E-5"/>
    <n v="7.2000000000000005E-4"/>
    <n v="8.1799999999999998E-3"/>
    <n v="7.8570000000000001E-2"/>
  </r>
  <r>
    <x v="6"/>
    <x v="4"/>
    <x v="8"/>
    <x v="0"/>
    <n v="1.24"/>
    <n v="1215"/>
    <n v="0"/>
    <n v="4.7559999999999998E-2"/>
    <n v="4.3790000000000003E-2"/>
    <n v="1.4400000000000001E-3"/>
    <n v="1.1000000000000001E-3"/>
    <n v="0.19799"/>
    <n v="0"/>
  </r>
  <r>
    <x v="6"/>
    <x v="4"/>
    <x v="8"/>
    <x v="1"/>
    <n v="136.09"/>
    <n v="1355.43"/>
    <n v="13.54687"/>
    <n v="5.0688800000000001"/>
    <n v="4.8641500000000004"/>
    <n v="2.4240000000000001E-2"/>
    <n v="8.6080000000000004E-2"/>
    <n v="21.045780000000001"/>
    <n v="2.7570000000000001E-2"/>
  </r>
  <r>
    <x v="6"/>
    <x v="4"/>
    <x v="8"/>
    <x v="2"/>
    <n v="0"/>
    <n v="1215"/>
    <n v="0"/>
    <n v="0"/>
    <n v="0"/>
    <n v="0"/>
    <n v="0"/>
    <n v="0"/>
    <n v="0"/>
  </r>
  <r>
    <x v="6"/>
    <x v="4"/>
    <x v="8"/>
    <x v="3"/>
    <n v="0"/>
    <n v="1215"/>
    <n v="0"/>
    <n v="0"/>
    <n v="0"/>
    <n v="0"/>
    <n v="0"/>
    <n v="0"/>
    <n v="0"/>
  </r>
  <r>
    <x v="6"/>
    <x v="4"/>
    <x v="8"/>
    <x v="4"/>
    <n v="10.41"/>
    <n v="1551.42"/>
    <n v="698.13964999999996"/>
    <n v="0.40129999999999999"/>
    <n v="4.87E-2"/>
    <n v="0.17133999999999999"/>
    <n v="0.15673000000000001"/>
    <n v="1.66367"/>
    <n v="1.2544299999999999"/>
  </r>
  <r>
    <x v="6"/>
    <x v="4"/>
    <x v="8"/>
    <x v="5"/>
    <n v="0.34"/>
    <n v="1206"/>
    <n v="156.78"/>
    <n v="1.018E-2"/>
    <n v="0"/>
    <n v="1.227E-2"/>
    <n v="1.6900000000000001E-3"/>
    <n v="4.1930000000000002E-2"/>
    <n v="0.35147"/>
  </r>
  <r>
    <x v="6"/>
    <x v="4"/>
    <x v="8"/>
    <x v="6"/>
    <n v="14.87"/>
    <n v="1404"/>
    <n v="210.59961000000001"/>
    <n v="0.52097000000000004"/>
    <n v="0.28671999999999997"/>
    <n v="2.3709999999999998E-2"/>
    <n v="9.2749999999999999E-2"/>
    <n v="2.1623899999999998"/>
    <n v="0.41615999999999997"/>
  </r>
  <r>
    <x v="6"/>
    <x v="4"/>
    <x v="8"/>
    <x v="7"/>
    <n v="0"/>
    <n v="1215"/>
    <n v="0"/>
    <n v="0"/>
    <n v="0"/>
    <n v="0"/>
    <n v="0"/>
    <n v="0"/>
    <n v="0"/>
  </r>
  <r>
    <x v="6"/>
    <x v="4"/>
    <x v="8"/>
    <x v="8"/>
    <n v="15.35"/>
    <n v="1151.99"/>
    <n v="115.19922"/>
    <n v="0.57006999999999997"/>
    <n v="0.45695999999999998"/>
    <n v="1.431E-2"/>
    <n v="2.9569999999999999E-2"/>
    <n v="2.3668499999999999"/>
    <n v="0.26826"/>
  </r>
  <r>
    <x v="6"/>
    <x v="4"/>
    <x v="8"/>
    <x v="9"/>
    <n v="0"/>
    <n v="1215"/>
    <n v="0"/>
    <n v="0"/>
    <n v="0"/>
    <n v="0"/>
    <n v="0"/>
    <n v="0"/>
    <n v="0"/>
  </r>
  <r>
    <x v="6"/>
    <x v="4"/>
    <x v="8"/>
    <x v="10"/>
    <n v="28.03"/>
    <n v="1142.94"/>
    <n v="11.429690000000001"/>
    <n v="1.0394699999999999"/>
    <n v="0.84965999999999997"/>
    <n v="3.6099999999999999E-3"/>
    <n v="1.8599999999999998E-2"/>
    <n v="4.3169599999999999"/>
    <n v="2.6790000000000001E-2"/>
  </r>
  <r>
    <x v="6"/>
    <x v="5"/>
    <x v="0"/>
    <x v="0"/>
    <n v="12.97"/>
    <n v="1217"/>
    <n v="0"/>
    <n v="0.48831999999999998"/>
    <n v="0.47405000000000003"/>
    <n v="8.0000000000000007E-5"/>
    <n v="3.5999999999999999E-3"/>
    <n v="2.0272700000000001"/>
    <n v="0"/>
  </r>
  <r>
    <x v="6"/>
    <x v="5"/>
    <x v="0"/>
    <x v="1"/>
    <n v="40.07"/>
    <n v="1217"/>
    <n v="0"/>
    <n v="1.4903"/>
    <n v="1.2666500000000001"/>
    <n v="2.4539999999999999E-2"/>
    <n v="4.052E-2"/>
    <n v="6.18546"/>
    <n v="0"/>
  </r>
  <r>
    <x v="6"/>
    <x v="5"/>
    <x v="0"/>
    <x v="2"/>
    <n v="0"/>
    <n v="1217"/>
    <n v="0"/>
    <n v="0"/>
    <n v="0"/>
    <n v="0"/>
    <n v="0"/>
    <n v="0"/>
    <n v="0"/>
  </r>
  <r>
    <x v="6"/>
    <x v="5"/>
    <x v="0"/>
    <x v="3"/>
    <n v="0"/>
    <n v="1217"/>
    <n v="0"/>
    <n v="0"/>
    <n v="0"/>
    <n v="0"/>
    <n v="0"/>
    <n v="0"/>
    <n v="0"/>
  </r>
  <r>
    <x v="6"/>
    <x v="5"/>
    <x v="0"/>
    <x v="4"/>
    <n v="46.47"/>
    <n v="2024.37"/>
    <n v="80.976560000000006"/>
    <n v="1.74882"/>
    <n v="0.53256000000000003"/>
    <n v="7.8810000000000005E-2"/>
    <n v="0.35854000000000003"/>
    <n v="7.2597199999999997"/>
    <n v="0.11745999999999999"/>
  </r>
  <r>
    <x v="6"/>
    <x v="5"/>
    <x v="0"/>
    <x v="5"/>
    <n v="0.02"/>
    <n v="1217"/>
    <n v="0"/>
    <n v="5.0000000000000001E-4"/>
    <n v="9.0000000000000006E-5"/>
    <n v="5.0000000000000002E-5"/>
    <n v="4.0000000000000003E-5"/>
    <n v="2.0400000000000001E-3"/>
    <n v="0"/>
  </r>
  <r>
    <x v="6"/>
    <x v="5"/>
    <x v="0"/>
    <x v="6"/>
    <n v="0.09"/>
    <n v="1000"/>
    <n v="20"/>
    <n v="2.2300000000000002E-3"/>
    <n v="2.1000000000000001E-4"/>
    <n v="0"/>
    <n v="2.7E-4"/>
    <n v="9.1599999999999997E-3"/>
    <n v="5.2519999999999997E-2"/>
  </r>
  <r>
    <x v="6"/>
    <x v="5"/>
    <x v="0"/>
    <x v="7"/>
    <n v="0"/>
    <n v="1217"/>
    <n v="0"/>
    <n v="0"/>
    <n v="0"/>
    <n v="0"/>
    <n v="0"/>
    <n v="0"/>
    <n v="0"/>
  </r>
  <r>
    <x v="6"/>
    <x v="5"/>
    <x v="0"/>
    <x v="8"/>
    <n v="0.02"/>
    <n v="1217"/>
    <n v="0"/>
    <n v="5.0000000000000001E-4"/>
    <n v="1.1E-4"/>
    <n v="1.0000000000000001E-5"/>
    <n v="4.0000000000000003E-5"/>
    <n v="2.0400000000000001E-3"/>
    <n v="0"/>
  </r>
  <r>
    <x v="6"/>
    <x v="5"/>
    <x v="0"/>
    <x v="9"/>
    <n v="0"/>
    <n v="1217"/>
    <n v="0"/>
    <n v="0"/>
    <n v="0"/>
    <n v="0"/>
    <n v="0"/>
    <n v="0"/>
    <n v="0"/>
  </r>
  <r>
    <x v="6"/>
    <x v="5"/>
    <x v="0"/>
    <x v="10"/>
    <n v="0.14000000000000001"/>
    <n v="2139"/>
    <n v="64.169979999999995"/>
    <n v="8.0599999999999995E-3"/>
    <n v="5.8E-4"/>
    <n v="4.0000000000000003E-5"/>
    <n v="9.3999999999999997E-4"/>
    <n v="3.3110000000000001E-2"/>
    <n v="8.7590000000000001E-2"/>
  </r>
  <r>
    <x v="6"/>
    <x v="5"/>
    <x v="1"/>
    <x v="0"/>
    <n v="0.63"/>
    <n v="1478.96"/>
    <n v="340.15996999999999"/>
    <n v="2.384E-2"/>
    <n v="0"/>
    <n v="4.4999999999999999E-4"/>
    <n v="8.8699999999999994E-3"/>
    <n v="9.7689999999999999E-2"/>
    <n v="0.62758000000000003"/>
  </r>
  <r>
    <x v="6"/>
    <x v="5"/>
    <x v="1"/>
    <x v="1"/>
    <n v="64.09"/>
    <n v="1217"/>
    <n v="0"/>
    <n v="2.3672200000000001"/>
    <n v="2.0667"/>
    <n v="5.1209999999999999E-2"/>
    <n v="0.30482999999999999"/>
    <n v="9.8313600000000001"/>
    <n v="0"/>
  </r>
  <r>
    <x v="6"/>
    <x v="5"/>
    <x v="1"/>
    <x v="2"/>
    <n v="0"/>
    <n v="1217"/>
    <n v="0"/>
    <n v="0"/>
    <n v="0"/>
    <n v="0"/>
    <n v="0"/>
    <n v="0"/>
    <n v="0"/>
  </r>
  <r>
    <x v="6"/>
    <x v="5"/>
    <x v="1"/>
    <x v="3"/>
    <n v="0"/>
    <n v="1217"/>
    <n v="0"/>
    <n v="0"/>
    <n v="0"/>
    <n v="0"/>
    <n v="0"/>
    <n v="0"/>
    <n v="0"/>
  </r>
  <r>
    <x v="6"/>
    <x v="5"/>
    <x v="1"/>
    <x v="4"/>
    <n v="17.96"/>
    <n v="2025.9"/>
    <n v="2046.1601599999999"/>
    <n v="0.66896"/>
    <n v="6.1240000000000003E-2"/>
    <n v="0.25018000000000001"/>
    <n v="0.81537999999999999"/>
    <n v="2.7695099999999999"/>
    <n v="2.9510999999999998"/>
  </r>
  <r>
    <x v="6"/>
    <x v="5"/>
    <x v="1"/>
    <x v="5"/>
    <n v="8.6"/>
    <n v="1000"/>
    <n v="110"/>
    <n v="0.34720000000000001"/>
    <n v="0.27223999999999998"/>
    <n v="4.1209999999999997E-2"/>
    <n v="2.1819999999999999E-2"/>
    <n v="1.4399599999999999"/>
    <n v="0.28886000000000001"/>
  </r>
  <r>
    <x v="6"/>
    <x v="5"/>
    <x v="1"/>
    <x v="6"/>
    <n v="6.26"/>
    <n v="1103.78"/>
    <n v="2450.3998999999999"/>
    <n v="0.19127"/>
    <n v="1.358E-2"/>
    <n v="2.0539999999999999E-2"/>
    <n v="9.1810000000000003E-2"/>
    <n v="0.78469999999999995"/>
    <n v="5.9235600000000002"/>
  </r>
  <r>
    <x v="6"/>
    <x v="5"/>
    <x v="1"/>
    <x v="7"/>
    <n v="0"/>
    <n v="1217"/>
    <n v="0"/>
    <n v="0"/>
    <n v="0"/>
    <n v="0"/>
    <n v="0"/>
    <n v="0"/>
    <n v="0"/>
  </r>
  <r>
    <x v="6"/>
    <x v="5"/>
    <x v="1"/>
    <x v="8"/>
    <n v="13.52"/>
    <n v="1416"/>
    <n v="764.64062000000001"/>
    <n v="0.51822999999999997"/>
    <n v="0.36997000000000002"/>
    <n v="0.12306"/>
    <n v="0.14249999999999999"/>
    <n v="2.1475599999999999"/>
    <n v="1.50441"/>
  </r>
  <r>
    <x v="6"/>
    <x v="5"/>
    <x v="1"/>
    <x v="9"/>
    <n v="0"/>
    <n v="1217"/>
    <n v="0"/>
    <n v="0"/>
    <n v="0"/>
    <n v="0"/>
    <n v="0"/>
    <n v="0"/>
    <n v="0"/>
  </r>
  <r>
    <x v="6"/>
    <x v="5"/>
    <x v="1"/>
    <x v="10"/>
    <n v="2.12"/>
    <n v="1535.17"/>
    <n v="967.15990999999997"/>
    <n v="7.9780000000000004E-2"/>
    <n v="7.4200000000000004E-3"/>
    <n v="1.1100000000000001E-3"/>
    <n v="8.9700000000000005E-3"/>
    <n v="0.32757999999999998"/>
    <n v="1.7766500000000001"/>
  </r>
  <r>
    <x v="6"/>
    <x v="5"/>
    <x v="2"/>
    <x v="0"/>
    <n v="0.36"/>
    <n v="1862.36"/>
    <n v="204.86001999999999"/>
    <n v="1.6E-2"/>
    <n v="0"/>
    <n v="4.4000000000000002E-4"/>
    <n v="9.8300000000000002E-3"/>
    <n v="6.5589999999999996E-2"/>
    <n v="0.31962000000000002"/>
  </r>
  <r>
    <x v="6"/>
    <x v="5"/>
    <x v="2"/>
    <x v="1"/>
    <n v="134.29"/>
    <n v="1217"/>
    <n v="0"/>
    <n v="5.0144099999999998"/>
    <n v="4.4118000000000004"/>
    <n v="0.12950999999999999"/>
    <n v="0.74675000000000002"/>
    <n v="20.818950000000001"/>
    <n v="0"/>
  </r>
  <r>
    <x v="6"/>
    <x v="5"/>
    <x v="2"/>
    <x v="2"/>
    <n v="0"/>
    <n v="1217"/>
    <n v="0"/>
    <n v="0"/>
    <n v="0"/>
    <n v="0"/>
    <n v="0"/>
    <n v="0"/>
    <n v="0"/>
  </r>
  <r>
    <x v="6"/>
    <x v="5"/>
    <x v="2"/>
    <x v="3"/>
    <n v="0"/>
    <n v="1217"/>
    <n v="0"/>
    <n v="0"/>
    <n v="0"/>
    <n v="0"/>
    <n v="0"/>
    <n v="0"/>
    <n v="0"/>
  </r>
  <r>
    <x v="6"/>
    <x v="5"/>
    <x v="2"/>
    <x v="4"/>
    <n v="8.89"/>
    <n v="1991.2"/>
    <n v="1672.6103499999999"/>
    <n v="0.40098"/>
    <n v="1.7690000000000001E-2"/>
    <n v="0.56818999999999997"/>
    <n v="0.38085999999999998"/>
    <n v="1.6552800000000001"/>
    <n v="2.4725100000000002"/>
  </r>
  <r>
    <x v="6"/>
    <x v="5"/>
    <x v="2"/>
    <x v="5"/>
    <n v="0.06"/>
    <n v="1511"/>
    <n v="30.22"/>
    <n v="2.2499999999999998E-3"/>
    <n v="0"/>
    <n v="1.47E-3"/>
    <n v="1.01E-3"/>
    <n v="9.2200000000000008E-3"/>
    <n v="5.6340000000000001E-2"/>
  </r>
  <r>
    <x v="6"/>
    <x v="5"/>
    <x v="2"/>
    <x v="6"/>
    <n v="4.67"/>
    <n v="1475"/>
    <n v="118.00001"/>
    <n v="0.22375999999999999"/>
    <n v="0.12787000000000001"/>
    <n v="2E-3"/>
    <n v="3.5520000000000003E-2"/>
    <n v="0.92835000000000001"/>
    <n v="0.22442999999999999"/>
  </r>
  <r>
    <x v="6"/>
    <x v="5"/>
    <x v="2"/>
    <x v="7"/>
    <n v="0"/>
    <n v="1217"/>
    <n v="0"/>
    <n v="0"/>
    <n v="0"/>
    <n v="0"/>
    <n v="0"/>
    <n v="0"/>
    <n v="0"/>
  </r>
  <r>
    <x v="6"/>
    <x v="5"/>
    <x v="2"/>
    <x v="8"/>
    <n v="0.14000000000000001"/>
    <n v="1177.5"/>
    <n v="70.650000000000006"/>
    <n v="4.1599999999999996E-3"/>
    <n v="2.5000000000000001E-4"/>
    <n v="5.5000000000000003E-4"/>
    <n v="5.1999999999999998E-3"/>
    <n v="1.704E-2"/>
    <n v="0.16194"/>
  </r>
  <r>
    <x v="6"/>
    <x v="5"/>
    <x v="2"/>
    <x v="9"/>
    <n v="0.05"/>
    <n v="1000"/>
    <n v="10"/>
    <n v="1.24E-3"/>
    <n v="0"/>
    <n v="2.0000000000000002E-5"/>
    <n v="5.2999999999999998E-4"/>
    <n v="5.1000000000000004E-3"/>
    <n v="2.6259999999999999E-2"/>
  </r>
  <r>
    <x v="6"/>
    <x v="5"/>
    <x v="2"/>
    <x v="10"/>
    <n v="8.18"/>
    <n v="2541.9299999999998"/>
    <n v="50.839840000000002"/>
    <n v="0.30032999999999999"/>
    <n v="0.2369"/>
    <n v="1.9499999999999999E-3"/>
    <n v="1.771E-2"/>
    <n v="1.2474000000000001"/>
    <n v="6.1550000000000001E-2"/>
  </r>
  <r>
    <x v="6"/>
    <x v="5"/>
    <x v="3"/>
    <x v="0"/>
    <n v="0.19"/>
    <n v="3245"/>
    <n v="129.79999000000001"/>
    <n v="1.5299999999999999E-2"/>
    <n v="0"/>
    <n v="2.7E-4"/>
    <n v="3.8999999999999998E-3"/>
    <n v="6.2829999999999997E-2"/>
    <n v="0.12831000000000001"/>
  </r>
  <r>
    <x v="6"/>
    <x v="5"/>
    <x v="3"/>
    <x v="1"/>
    <n v="14.38"/>
    <n v="1217"/>
    <n v="0"/>
    <n v="0.52210000000000001"/>
    <n v="0.45218999999999998"/>
    <n v="4.8399999999999997E-3"/>
    <n v="4.4060000000000002E-2"/>
    <n v="2.1686200000000002"/>
    <n v="0"/>
  </r>
  <r>
    <x v="6"/>
    <x v="5"/>
    <x v="3"/>
    <x v="2"/>
    <n v="0"/>
    <n v="1217"/>
    <n v="0"/>
    <n v="0"/>
    <n v="0"/>
    <n v="0"/>
    <n v="0"/>
    <n v="0"/>
    <n v="0"/>
  </r>
  <r>
    <x v="6"/>
    <x v="5"/>
    <x v="3"/>
    <x v="3"/>
    <n v="0"/>
    <n v="1217"/>
    <n v="0"/>
    <n v="0"/>
    <n v="0"/>
    <n v="0"/>
    <n v="0"/>
    <n v="0"/>
    <n v="0"/>
  </r>
  <r>
    <x v="6"/>
    <x v="5"/>
    <x v="3"/>
    <x v="4"/>
    <n v="11.46"/>
    <n v="2235.5"/>
    <n v="178.83984000000001"/>
    <n v="0.43979000000000001"/>
    <n v="0.14021"/>
    <n v="5.9909999999999998E-2"/>
    <n v="0.38990999999999998"/>
    <n v="1.8248"/>
    <n v="0.23976"/>
  </r>
  <r>
    <x v="6"/>
    <x v="5"/>
    <x v="3"/>
    <x v="5"/>
    <n v="0.06"/>
    <n v="1322"/>
    <n v="13.22"/>
    <n v="1.97E-3"/>
    <n v="0"/>
    <n v="2.7E-4"/>
    <n v="2.1000000000000001E-4"/>
    <n v="8.09E-3"/>
    <n v="2.7539999999999999E-2"/>
  </r>
  <r>
    <x v="6"/>
    <x v="5"/>
    <x v="3"/>
    <x v="6"/>
    <n v="0.13"/>
    <n v="1349"/>
    <n v="40.47"/>
    <n v="4.2700000000000004E-3"/>
    <n v="5.0000000000000002E-5"/>
    <n v="1.8000000000000001E-4"/>
    <n v="4.1599999999999996E-3"/>
    <n v="1.7520000000000001E-2"/>
    <n v="8.2890000000000005E-2"/>
  </r>
  <r>
    <x v="6"/>
    <x v="5"/>
    <x v="3"/>
    <x v="7"/>
    <n v="0"/>
    <n v="1217"/>
    <n v="0"/>
    <n v="0"/>
    <n v="0"/>
    <n v="0"/>
    <n v="0"/>
    <n v="0"/>
    <n v="0"/>
  </r>
  <r>
    <x v="6"/>
    <x v="5"/>
    <x v="3"/>
    <x v="8"/>
    <n v="0.01"/>
    <n v="1217"/>
    <n v="0"/>
    <n v="2.5000000000000001E-4"/>
    <n v="4.0000000000000003E-5"/>
    <n v="0"/>
    <n v="5.0000000000000002E-5"/>
    <n v="1.0300000000000001E-3"/>
    <n v="0"/>
  </r>
  <r>
    <x v="6"/>
    <x v="5"/>
    <x v="3"/>
    <x v="9"/>
    <n v="0"/>
    <n v="1217"/>
    <n v="0"/>
    <n v="0"/>
    <n v="0"/>
    <n v="0"/>
    <n v="0"/>
    <n v="0"/>
    <n v="0"/>
  </r>
  <r>
    <x v="6"/>
    <x v="5"/>
    <x v="3"/>
    <x v="10"/>
    <n v="0.08"/>
    <n v="1217"/>
    <n v="0"/>
    <n v="2.9399999999999999E-3"/>
    <n v="2.0799999999999998E-3"/>
    <n v="3.0000000000000001E-5"/>
    <n v="9.0000000000000006E-5"/>
    <n v="1.2189999999999999E-2"/>
    <n v="0"/>
  </r>
  <r>
    <x v="6"/>
    <x v="5"/>
    <x v="4"/>
    <x v="0"/>
    <n v="0"/>
    <n v="1217"/>
    <n v="0"/>
    <n v="0"/>
    <n v="0"/>
    <n v="0"/>
    <n v="0"/>
    <n v="0"/>
    <n v="0"/>
  </r>
  <r>
    <x v="6"/>
    <x v="5"/>
    <x v="4"/>
    <x v="1"/>
    <n v="1.78"/>
    <n v="1217"/>
    <n v="0"/>
    <n v="6.2520000000000006E-2"/>
    <n v="5.4170000000000003E-2"/>
    <n v="9.7999999999999997E-4"/>
    <n v="1.0300000000000001E-3"/>
    <n v="0.25990999999999997"/>
    <n v="0"/>
  </r>
  <r>
    <x v="6"/>
    <x v="5"/>
    <x v="4"/>
    <x v="2"/>
    <n v="0"/>
    <n v="1217"/>
    <n v="0"/>
    <n v="0"/>
    <n v="0"/>
    <n v="0"/>
    <n v="0"/>
    <n v="0"/>
    <n v="0"/>
  </r>
  <r>
    <x v="6"/>
    <x v="5"/>
    <x v="4"/>
    <x v="3"/>
    <n v="0"/>
    <n v="1217"/>
    <n v="0"/>
    <n v="0"/>
    <n v="0"/>
    <n v="0"/>
    <n v="0"/>
    <n v="0"/>
    <n v="0"/>
  </r>
  <r>
    <x v="6"/>
    <x v="5"/>
    <x v="4"/>
    <x v="4"/>
    <n v="18.32"/>
    <n v="1217"/>
    <n v="0"/>
    <n v="0.70882000000000001"/>
    <n v="8.6919999999999997E-2"/>
    <n v="0.30436999999999997"/>
    <n v="0.14044999999999999"/>
    <n v="2.9422100000000002"/>
    <n v="0"/>
  </r>
  <r>
    <x v="6"/>
    <x v="5"/>
    <x v="4"/>
    <x v="5"/>
    <n v="0"/>
    <n v="1217"/>
    <n v="0"/>
    <n v="0"/>
    <n v="0"/>
    <n v="0"/>
    <n v="0"/>
    <n v="0"/>
    <n v="0"/>
  </r>
  <r>
    <x v="6"/>
    <x v="5"/>
    <x v="4"/>
    <x v="6"/>
    <n v="15.07"/>
    <n v="1217"/>
    <n v="0"/>
    <n v="0.52159999999999995"/>
    <n v="0.20967"/>
    <n v="1.2899999999999999E-3"/>
    <n v="1.9820000000000001E-2"/>
    <n v="2.1678700000000002"/>
    <n v="0"/>
  </r>
  <r>
    <x v="6"/>
    <x v="5"/>
    <x v="4"/>
    <x v="7"/>
    <n v="0"/>
    <n v="1217"/>
    <n v="0"/>
    <n v="0"/>
    <n v="0"/>
    <n v="0"/>
    <n v="0"/>
    <n v="0"/>
    <n v="0"/>
  </r>
  <r>
    <x v="6"/>
    <x v="5"/>
    <x v="4"/>
    <x v="8"/>
    <n v="0"/>
    <n v="1217"/>
    <n v="0"/>
    <n v="0"/>
    <n v="0"/>
    <n v="0"/>
    <n v="0"/>
    <n v="0"/>
    <n v="0"/>
  </r>
  <r>
    <x v="6"/>
    <x v="5"/>
    <x v="4"/>
    <x v="9"/>
    <n v="0"/>
    <n v="1217"/>
    <n v="0"/>
    <n v="0"/>
    <n v="0"/>
    <n v="0"/>
    <n v="0"/>
    <n v="0"/>
    <n v="0"/>
  </r>
  <r>
    <x v="6"/>
    <x v="5"/>
    <x v="4"/>
    <x v="10"/>
    <n v="2.57"/>
    <n v="1217"/>
    <n v="0"/>
    <n v="0.13572999999999999"/>
    <n v="0.111"/>
    <n v="3.2000000000000003E-4"/>
    <n v="2.64E-3"/>
    <n v="0.56110000000000004"/>
    <n v="0"/>
  </r>
  <r>
    <x v="6"/>
    <x v="5"/>
    <x v="5"/>
    <x v="0"/>
    <n v="0"/>
    <n v="1217"/>
    <n v="0"/>
    <n v="0"/>
    <n v="0"/>
    <n v="0"/>
    <n v="0"/>
    <n v="0"/>
    <n v="0"/>
  </r>
  <r>
    <x v="6"/>
    <x v="5"/>
    <x v="5"/>
    <x v="1"/>
    <n v="12.17"/>
    <n v="1217"/>
    <n v="0"/>
    <n v="0.46150999999999998"/>
    <n v="0.40871000000000002"/>
    <n v="3.4099999999999998E-3"/>
    <n v="1.0460000000000001E-2"/>
    <n v="1.9170100000000001"/>
    <n v="0"/>
  </r>
  <r>
    <x v="6"/>
    <x v="5"/>
    <x v="5"/>
    <x v="2"/>
    <n v="0"/>
    <n v="1217"/>
    <n v="0"/>
    <n v="0"/>
    <n v="0"/>
    <n v="0"/>
    <n v="0"/>
    <n v="0"/>
    <n v="0"/>
  </r>
  <r>
    <x v="6"/>
    <x v="5"/>
    <x v="5"/>
    <x v="3"/>
    <n v="0"/>
    <n v="1217"/>
    <n v="0"/>
    <n v="0"/>
    <n v="0"/>
    <n v="0"/>
    <n v="0"/>
    <n v="0"/>
    <n v="0"/>
  </r>
  <r>
    <x v="6"/>
    <x v="5"/>
    <x v="5"/>
    <x v="4"/>
    <n v="0.81"/>
    <n v="1217"/>
    <n v="0"/>
    <n v="4.3279999999999999E-2"/>
    <n v="1.3679999999999999E-2"/>
    <n v="9.0100000000000006E-3"/>
    <n v="1.285E-2"/>
    <n v="0.17895"/>
    <n v="0"/>
  </r>
  <r>
    <x v="6"/>
    <x v="5"/>
    <x v="5"/>
    <x v="5"/>
    <n v="4.1399999999999997"/>
    <n v="1217"/>
    <n v="0"/>
    <n v="0.15396000000000001"/>
    <n v="0.12506"/>
    <n v="1.508E-2"/>
    <n v="5.2599999999999999E-3"/>
    <n v="0.63914000000000004"/>
    <n v="0"/>
  </r>
  <r>
    <x v="6"/>
    <x v="5"/>
    <x v="5"/>
    <x v="6"/>
    <n v="0"/>
    <n v="1217"/>
    <n v="0"/>
    <n v="0"/>
    <n v="0"/>
    <n v="0"/>
    <n v="0"/>
    <n v="0"/>
    <n v="0"/>
  </r>
  <r>
    <x v="6"/>
    <x v="5"/>
    <x v="5"/>
    <x v="7"/>
    <n v="0"/>
    <n v="1217"/>
    <n v="0"/>
    <n v="0"/>
    <n v="0"/>
    <n v="0"/>
    <n v="0"/>
    <n v="0"/>
    <n v="0"/>
  </r>
  <r>
    <x v="6"/>
    <x v="5"/>
    <x v="5"/>
    <x v="8"/>
    <n v="0"/>
    <n v="1217"/>
    <n v="0"/>
    <n v="0"/>
    <n v="0"/>
    <n v="0"/>
    <n v="0"/>
    <n v="0"/>
    <n v="0"/>
  </r>
  <r>
    <x v="6"/>
    <x v="5"/>
    <x v="5"/>
    <x v="9"/>
    <n v="0"/>
    <n v="1217"/>
    <n v="0"/>
    <n v="0"/>
    <n v="0"/>
    <n v="0"/>
    <n v="0"/>
    <n v="0"/>
    <n v="0"/>
  </r>
  <r>
    <x v="6"/>
    <x v="5"/>
    <x v="5"/>
    <x v="10"/>
    <n v="0"/>
    <n v="1217"/>
    <n v="0"/>
    <n v="0"/>
    <n v="0"/>
    <n v="0"/>
    <n v="0"/>
    <n v="0"/>
    <n v="0"/>
  </r>
  <r>
    <x v="6"/>
    <x v="5"/>
    <x v="6"/>
    <x v="0"/>
    <n v="0"/>
    <n v="1217"/>
    <n v="0"/>
    <n v="0"/>
    <n v="0"/>
    <n v="0"/>
    <n v="0"/>
    <n v="0"/>
    <n v="0"/>
  </r>
  <r>
    <x v="6"/>
    <x v="5"/>
    <x v="6"/>
    <x v="1"/>
    <n v="82.77"/>
    <n v="1217"/>
    <n v="0"/>
    <n v="3.1345299999999998"/>
    <n v="2.7192099999999999"/>
    <n v="7.4800000000000005E-2"/>
    <n v="7.1980000000000002E-2"/>
    <n v="13.01164"/>
    <n v="0"/>
  </r>
  <r>
    <x v="6"/>
    <x v="5"/>
    <x v="6"/>
    <x v="2"/>
    <n v="0"/>
    <n v="1217"/>
    <n v="0"/>
    <n v="0"/>
    <n v="0"/>
    <n v="0"/>
    <n v="0"/>
    <n v="0"/>
    <n v="0"/>
  </r>
  <r>
    <x v="6"/>
    <x v="5"/>
    <x v="6"/>
    <x v="3"/>
    <n v="0"/>
    <n v="1217"/>
    <n v="0"/>
    <n v="0"/>
    <n v="0"/>
    <n v="0"/>
    <n v="0"/>
    <n v="0"/>
    <n v="0"/>
  </r>
  <r>
    <x v="6"/>
    <x v="5"/>
    <x v="6"/>
    <x v="4"/>
    <n v="8.23"/>
    <n v="2793.98"/>
    <n v="27.940429999999999"/>
    <n v="0.33950000000000002"/>
    <n v="5.5410000000000001E-2"/>
    <n v="0.11318"/>
    <n v="0.18876999999999999"/>
    <n v="1.4074500000000001"/>
    <n v="3.1269999999999999E-2"/>
  </r>
  <r>
    <x v="6"/>
    <x v="5"/>
    <x v="6"/>
    <x v="5"/>
    <n v="0"/>
    <n v="1217"/>
    <n v="0"/>
    <n v="0"/>
    <n v="0"/>
    <n v="0"/>
    <n v="0"/>
    <n v="0"/>
    <n v="0"/>
  </r>
  <r>
    <x v="6"/>
    <x v="5"/>
    <x v="6"/>
    <x v="6"/>
    <n v="7.0000000000000007E-2"/>
    <n v="1217"/>
    <n v="0"/>
    <n v="2.5300000000000001E-3"/>
    <n v="1.3600000000000001E-3"/>
    <n v="3.0000000000000001E-5"/>
    <n v="2.5000000000000001E-4"/>
    <n v="1.052E-2"/>
    <n v="0"/>
  </r>
  <r>
    <x v="6"/>
    <x v="5"/>
    <x v="6"/>
    <x v="7"/>
    <n v="0"/>
    <n v="1217"/>
    <n v="0"/>
    <n v="0"/>
    <n v="0"/>
    <n v="0"/>
    <n v="0"/>
    <n v="0"/>
    <n v="0"/>
  </r>
  <r>
    <x v="6"/>
    <x v="5"/>
    <x v="6"/>
    <x v="8"/>
    <n v="0"/>
    <n v="1217"/>
    <n v="0"/>
    <n v="0"/>
    <n v="0"/>
    <n v="0"/>
    <n v="0"/>
    <n v="0"/>
    <n v="0"/>
  </r>
  <r>
    <x v="6"/>
    <x v="5"/>
    <x v="6"/>
    <x v="9"/>
    <n v="0"/>
    <n v="1217"/>
    <n v="0"/>
    <n v="0"/>
    <n v="0"/>
    <n v="0"/>
    <n v="0"/>
    <n v="0"/>
    <n v="0"/>
  </r>
  <r>
    <x v="6"/>
    <x v="5"/>
    <x v="6"/>
    <x v="10"/>
    <n v="0.02"/>
    <n v="1217"/>
    <n v="0"/>
    <n v="9.1E-4"/>
    <n v="8.5999999999999998E-4"/>
    <n v="0"/>
    <n v="1.0000000000000001E-5"/>
    <n v="3.7599999999999999E-3"/>
    <n v="0"/>
  </r>
  <r>
    <x v="6"/>
    <x v="5"/>
    <x v="7"/>
    <x v="0"/>
    <n v="0.03"/>
    <n v="2024"/>
    <n v="20.239999999999998"/>
    <n v="1.5100000000000001E-3"/>
    <n v="0"/>
    <n v="2.0000000000000002E-5"/>
    <n v="5.8E-4"/>
    <n v="6.1799999999999997E-3"/>
    <n v="2.9600000000000001E-2"/>
  </r>
  <r>
    <x v="6"/>
    <x v="5"/>
    <x v="7"/>
    <x v="1"/>
    <n v="39.58"/>
    <n v="1217"/>
    <n v="0"/>
    <n v="1.4728000000000001"/>
    <n v="1.3252200000000001"/>
    <n v="2.3269999999999999E-2"/>
    <n v="5.4949999999999999E-2"/>
    <n v="6.1148600000000002"/>
    <n v="0"/>
  </r>
  <r>
    <x v="6"/>
    <x v="5"/>
    <x v="7"/>
    <x v="2"/>
    <n v="0"/>
    <n v="1217"/>
    <n v="0"/>
    <n v="0"/>
    <n v="0"/>
    <n v="0"/>
    <n v="0"/>
    <n v="0"/>
    <n v="0"/>
  </r>
  <r>
    <x v="6"/>
    <x v="5"/>
    <x v="7"/>
    <x v="3"/>
    <n v="0"/>
    <n v="1217"/>
    <n v="0"/>
    <n v="0"/>
    <n v="0"/>
    <n v="0"/>
    <n v="0"/>
    <n v="0"/>
    <n v="0"/>
  </r>
  <r>
    <x v="6"/>
    <x v="5"/>
    <x v="7"/>
    <x v="4"/>
    <n v="0.45"/>
    <n v="1860.83"/>
    <n v="223.29999000000001"/>
    <n v="2.0140000000000002E-2"/>
    <n v="0"/>
    <n v="7.5700000000000003E-3"/>
    <n v="3.5150000000000001E-2"/>
    <n v="8.2650000000000001E-2"/>
    <n v="0.34877999999999998"/>
  </r>
  <r>
    <x v="6"/>
    <x v="5"/>
    <x v="7"/>
    <x v="5"/>
    <n v="8.31"/>
    <n v="1710.77"/>
    <n v="222.40038999999999"/>
    <n v="0.31183"/>
    <n v="0.15140000000000001"/>
    <n v="0.19488"/>
    <n v="2.8989999999999998E-2"/>
    <n v="1.29382"/>
    <n v="0.37292999999999998"/>
  </r>
  <r>
    <x v="6"/>
    <x v="5"/>
    <x v="7"/>
    <x v="6"/>
    <n v="0.09"/>
    <n v="1000"/>
    <n v="20"/>
    <n v="2.2300000000000002E-3"/>
    <n v="0"/>
    <n v="1.8000000000000001E-4"/>
    <n v="1.9300000000000001E-3"/>
    <n v="9.1699999999999993E-3"/>
    <n v="5.2519999999999997E-2"/>
  </r>
  <r>
    <x v="6"/>
    <x v="5"/>
    <x v="7"/>
    <x v="7"/>
    <n v="0"/>
    <n v="1217"/>
    <n v="0"/>
    <n v="0"/>
    <n v="0"/>
    <n v="0"/>
    <n v="0"/>
    <n v="0"/>
    <n v="0"/>
  </r>
  <r>
    <x v="6"/>
    <x v="5"/>
    <x v="7"/>
    <x v="8"/>
    <n v="7.0000000000000007E-2"/>
    <n v="1125"/>
    <n v="22.5"/>
    <n v="1.92E-3"/>
    <n v="6.9999999999999994E-5"/>
    <n v="4.0999999999999999E-4"/>
    <n v="1.2800000000000001E-3"/>
    <n v="7.8899999999999994E-3"/>
    <n v="5.3580000000000003E-2"/>
  </r>
  <r>
    <x v="6"/>
    <x v="5"/>
    <x v="7"/>
    <x v="9"/>
    <n v="0"/>
    <n v="1217"/>
    <n v="0"/>
    <n v="0"/>
    <n v="0"/>
    <n v="0"/>
    <n v="0"/>
    <n v="0"/>
    <n v="0"/>
  </r>
  <r>
    <x v="6"/>
    <x v="5"/>
    <x v="7"/>
    <x v="10"/>
    <n v="0.1"/>
    <n v="1000"/>
    <n v="20"/>
    <n v="2.48E-3"/>
    <n v="0"/>
    <n v="1.0000000000000001E-5"/>
    <n v="8.9999999999999998E-4"/>
    <n v="1.0200000000000001E-2"/>
    <n v="5.2519999999999997E-2"/>
  </r>
  <r>
    <x v="6"/>
    <x v="5"/>
    <x v="8"/>
    <x v="0"/>
    <n v="1.24"/>
    <n v="1217"/>
    <n v="0"/>
    <n v="4.7559999999999998E-2"/>
    <n v="4.3790000000000003E-2"/>
    <n v="1.4400000000000001E-3"/>
    <n v="1.1000000000000001E-3"/>
    <n v="0.19799"/>
    <n v="0"/>
  </r>
  <r>
    <x v="6"/>
    <x v="5"/>
    <x v="8"/>
    <x v="1"/>
    <n v="136.1"/>
    <n v="1355.43"/>
    <n v="13.54687"/>
    <n v="5.0692199999999996"/>
    <n v="4.8641500000000004"/>
    <n v="2.4250000000000001E-2"/>
    <n v="8.6120000000000002E-2"/>
    <n v="21.047139999999999"/>
    <n v="2.7650000000000001E-2"/>
  </r>
  <r>
    <x v="6"/>
    <x v="5"/>
    <x v="8"/>
    <x v="2"/>
    <n v="0"/>
    <n v="1217"/>
    <n v="0"/>
    <n v="0"/>
    <n v="0"/>
    <n v="0"/>
    <n v="0"/>
    <n v="0"/>
    <n v="0"/>
  </r>
  <r>
    <x v="6"/>
    <x v="5"/>
    <x v="8"/>
    <x v="3"/>
    <n v="0"/>
    <n v="1217"/>
    <n v="0"/>
    <n v="0"/>
    <n v="0"/>
    <n v="0"/>
    <n v="0"/>
    <n v="0"/>
    <n v="0"/>
  </r>
  <r>
    <x v="6"/>
    <x v="5"/>
    <x v="8"/>
    <x v="4"/>
    <n v="10.81"/>
    <n v="1489.75"/>
    <n v="595.89940999999999"/>
    <n v="0.41610000000000003"/>
    <n v="4.87E-2"/>
    <n v="0.17924999999999999"/>
    <n v="0.16395999999999999"/>
    <n v="1.7238"/>
    <n v="1.1105100000000001"/>
  </r>
  <r>
    <x v="6"/>
    <x v="5"/>
    <x v="8"/>
    <x v="5"/>
    <n v="0.45"/>
    <n v="1206"/>
    <n v="132.66"/>
    <n v="1.3469999999999999E-2"/>
    <n v="0"/>
    <n v="1.6240000000000001E-2"/>
    <n v="2.2399999999999998E-3"/>
    <n v="5.5309999999999998E-2"/>
    <n v="0.29820000000000002"/>
  </r>
  <r>
    <x v="6"/>
    <x v="5"/>
    <x v="8"/>
    <x v="6"/>
    <n v="15.01"/>
    <n v="1404"/>
    <n v="196.56055000000001"/>
    <n v="0.52585000000000004"/>
    <n v="0.28671999999999997"/>
    <n v="2.4369999999999999E-2"/>
    <n v="9.5329999999999998E-2"/>
    <n v="2.1822300000000001"/>
    <n v="0.38946999999999998"/>
  </r>
  <r>
    <x v="6"/>
    <x v="5"/>
    <x v="8"/>
    <x v="7"/>
    <n v="0"/>
    <n v="1217"/>
    <n v="0"/>
    <n v="0"/>
    <n v="0"/>
    <n v="0"/>
    <n v="0"/>
    <n v="0"/>
    <n v="0"/>
  </r>
  <r>
    <x v="6"/>
    <x v="5"/>
    <x v="8"/>
    <x v="8"/>
    <n v="15.44"/>
    <n v="1151.99"/>
    <n v="103.6797"/>
    <n v="0.57264000000000004"/>
    <n v="0.45695999999999998"/>
    <n v="1.485E-2"/>
    <n v="3.0669999999999999E-2"/>
    <n v="2.37731"/>
    <n v="0.24209"/>
  </r>
  <r>
    <x v="6"/>
    <x v="5"/>
    <x v="8"/>
    <x v="9"/>
    <n v="0"/>
    <n v="1217"/>
    <n v="0"/>
    <n v="0"/>
    <n v="0"/>
    <n v="0"/>
    <n v="0"/>
    <n v="0"/>
    <n v="0"/>
  </r>
  <r>
    <x v="6"/>
    <x v="5"/>
    <x v="8"/>
    <x v="10"/>
    <n v="28.03"/>
    <n v="1217"/>
    <n v="0"/>
    <n v="1.0394699999999999"/>
    <n v="0.84965999999999997"/>
    <n v="3.6099999999999999E-3"/>
    <n v="1.8599999999999998E-2"/>
    <n v="4.3169599999999999"/>
    <n v="0"/>
  </r>
  <r>
    <x v="6"/>
    <x v="6"/>
    <x v="0"/>
    <x v="0"/>
    <n v="12.97"/>
    <n v="1220"/>
    <n v="0"/>
    <n v="0.48831999999999998"/>
    <n v="0.47405000000000003"/>
    <n v="8.0000000000000007E-5"/>
    <n v="3.5999999999999999E-3"/>
    <n v="2.0272700000000001"/>
    <n v="0"/>
  </r>
  <r>
    <x v="6"/>
    <x v="6"/>
    <x v="0"/>
    <x v="1"/>
    <n v="40.07"/>
    <n v="1220"/>
    <n v="0"/>
    <n v="1.4903"/>
    <n v="1.2666500000000001"/>
    <n v="2.4539999999999999E-2"/>
    <n v="4.052E-2"/>
    <n v="6.18546"/>
    <n v="0"/>
  </r>
  <r>
    <x v="6"/>
    <x v="6"/>
    <x v="0"/>
    <x v="2"/>
    <n v="0"/>
    <n v="1220"/>
    <n v="0"/>
    <n v="0"/>
    <n v="0"/>
    <n v="0"/>
    <n v="0"/>
    <n v="0"/>
    <n v="0"/>
  </r>
  <r>
    <x v="6"/>
    <x v="6"/>
    <x v="0"/>
    <x v="3"/>
    <n v="0"/>
    <n v="1220"/>
    <n v="0"/>
    <n v="0"/>
    <n v="0"/>
    <n v="0"/>
    <n v="0"/>
    <n v="0"/>
    <n v="0"/>
  </r>
  <r>
    <x v="6"/>
    <x v="6"/>
    <x v="0"/>
    <x v="4"/>
    <n v="46.51"/>
    <n v="2024.37"/>
    <n v="80.976560000000006"/>
    <n v="1.7508300000000001"/>
    <n v="0.53256000000000003"/>
    <n v="7.8920000000000004E-2"/>
    <n v="0.35903000000000002"/>
    <n v="7.2678200000000004"/>
    <n v="0.11781"/>
  </r>
  <r>
    <x v="6"/>
    <x v="6"/>
    <x v="0"/>
    <x v="5"/>
    <n v="0.02"/>
    <n v="1220"/>
    <n v="0"/>
    <n v="5.0000000000000001E-4"/>
    <n v="9.0000000000000006E-5"/>
    <n v="5.0000000000000002E-5"/>
    <n v="4.0000000000000003E-5"/>
    <n v="2.0400000000000001E-3"/>
    <n v="0"/>
  </r>
  <r>
    <x v="6"/>
    <x v="6"/>
    <x v="0"/>
    <x v="6"/>
    <n v="0.11"/>
    <n v="1000"/>
    <n v="20"/>
    <n v="2.7299999999999998E-3"/>
    <n v="2.5999999999999998E-4"/>
    <n v="0"/>
    <n v="3.3E-4"/>
    <n v="1.1169999999999999E-2"/>
    <n v="5.2670000000000002E-2"/>
  </r>
  <r>
    <x v="6"/>
    <x v="6"/>
    <x v="0"/>
    <x v="7"/>
    <n v="0"/>
    <n v="1220"/>
    <n v="0"/>
    <n v="0"/>
    <n v="0"/>
    <n v="0"/>
    <n v="0"/>
    <n v="0"/>
    <n v="0"/>
  </r>
  <r>
    <x v="6"/>
    <x v="6"/>
    <x v="0"/>
    <x v="8"/>
    <n v="0.02"/>
    <n v="1220"/>
    <n v="0"/>
    <n v="5.0000000000000001E-4"/>
    <n v="1.1E-4"/>
    <n v="1.0000000000000001E-5"/>
    <n v="4.0000000000000003E-5"/>
    <n v="2.0400000000000001E-3"/>
    <n v="0"/>
  </r>
  <r>
    <x v="6"/>
    <x v="6"/>
    <x v="0"/>
    <x v="9"/>
    <n v="0"/>
    <n v="1220"/>
    <n v="0"/>
    <n v="0"/>
    <n v="0"/>
    <n v="0"/>
    <n v="0"/>
    <n v="0"/>
    <n v="0"/>
  </r>
  <r>
    <x v="6"/>
    <x v="6"/>
    <x v="0"/>
    <x v="10"/>
    <n v="0.18"/>
    <n v="1912.5"/>
    <n v="76.5"/>
    <n v="9.9600000000000001E-3"/>
    <n v="5.8E-4"/>
    <n v="5.0000000000000002E-5"/>
    <n v="1.17E-3"/>
    <n v="4.0759999999999998E-2"/>
    <n v="0.11514000000000001"/>
  </r>
  <r>
    <x v="6"/>
    <x v="6"/>
    <x v="1"/>
    <x v="0"/>
    <n v="0.89"/>
    <n v="1423.69"/>
    <n v="370.16003000000001"/>
    <n v="3.3029999999999997E-2"/>
    <n v="0"/>
    <n v="6.3000000000000003E-4"/>
    <n v="1.238E-2"/>
    <n v="0.13474"/>
    <n v="0.70843999999999996"/>
  </r>
  <r>
    <x v="6"/>
    <x v="6"/>
    <x v="1"/>
    <x v="1"/>
    <n v="64.09"/>
    <n v="1220"/>
    <n v="0"/>
    <n v="2.3672200000000001"/>
    <n v="2.0667"/>
    <n v="5.1209999999999999E-2"/>
    <n v="0.30482999999999999"/>
    <n v="9.8313600000000001"/>
    <n v="0"/>
  </r>
  <r>
    <x v="6"/>
    <x v="6"/>
    <x v="1"/>
    <x v="2"/>
    <n v="0"/>
    <n v="1220"/>
    <n v="0"/>
    <n v="0"/>
    <n v="0"/>
    <n v="0"/>
    <n v="0"/>
    <n v="0"/>
    <n v="0"/>
  </r>
  <r>
    <x v="6"/>
    <x v="6"/>
    <x v="1"/>
    <x v="3"/>
    <n v="0"/>
    <n v="1220"/>
    <n v="0"/>
    <n v="0"/>
    <n v="0"/>
    <n v="0"/>
    <n v="0"/>
    <n v="0"/>
    <n v="0"/>
  </r>
  <r>
    <x v="6"/>
    <x v="6"/>
    <x v="1"/>
    <x v="4"/>
    <n v="19.03"/>
    <n v="2028.9"/>
    <n v="2170.9199199999998"/>
    <n v="0.72284000000000004"/>
    <n v="6.1240000000000003E-2"/>
    <n v="0.26566000000000001"/>
    <n v="0.86582999999999999"/>
    <n v="2.9868000000000001"/>
    <n v="3.1365500000000002"/>
  </r>
  <r>
    <x v="6"/>
    <x v="6"/>
    <x v="1"/>
    <x v="5"/>
    <n v="8.73"/>
    <n v="1000"/>
    <n v="130"/>
    <n v="0.35043000000000002"/>
    <n v="0.27277000000000001"/>
    <n v="4.3029999999999999E-2"/>
    <n v="2.2780000000000002E-2"/>
    <n v="1.4529700000000001"/>
    <n v="0.34238000000000002"/>
  </r>
  <r>
    <x v="6"/>
    <x v="6"/>
    <x v="1"/>
    <x v="6"/>
    <n v="8.7200000000000006"/>
    <n v="1097.56"/>
    <n v="2700"/>
    <n v="0.25829000000000002"/>
    <n v="1.358E-2"/>
    <n v="2.8309999999999998E-2"/>
    <n v="0.12658"/>
    <n v="1.0549500000000001"/>
    <n v="6.5770099999999996"/>
  </r>
  <r>
    <x v="6"/>
    <x v="6"/>
    <x v="1"/>
    <x v="7"/>
    <n v="0"/>
    <n v="1220"/>
    <n v="0"/>
    <n v="0"/>
    <n v="0"/>
    <n v="0"/>
    <n v="0"/>
    <n v="0"/>
    <n v="0"/>
  </r>
  <r>
    <x v="6"/>
    <x v="6"/>
    <x v="1"/>
    <x v="8"/>
    <n v="14.11"/>
    <n v="1416"/>
    <n v="835.43944999999997"/>
    <n v="0.53895999999999999"/>
    <n v="0.36997000000000002"/>
    <n v="0.14335000000000001"/>
    <n v="0.16600000000000001"/>
    <n v="2.2311800000000002"/>
    <n v="1.6485399999999999"/>
  </r>
  <r>
    <x v="6"/>
    <x v="6"/>
    <x v="1"/>
    <x v="9"/>
    <n v="0"/>
    <n v="1220"/>
    <n v="0"/>
    <n v="0"/>
    <n v="0"/>
    <n v="0"/>
    <n v="0"/>
    <n v="0"/>
    <n v="0"/>
  </r>
  <r>
    <x v="6"/>
    <x v="6"/>
    <x v="1"/>
    <x v="10"/>
    <n v="2.78"/>
    <n v="1537.15"/>
    <n v="1014.5202"/>
    <n v="0.10496999999999999"/>
    <n v="7.4200000000000004E-3"/>
    <n v="1.49E-3"/>
    <n v="1.204E-2"/>
    <n v="0.42912"/>
    <n v="1.8671199999999999"/>
  </r>
  <r>
    <x v="6"/>
    <x v="6"/>
    <x v="2"/>
    <x v="0"/>
    <n v="0.47"/>
    <n v="1862.36"/>
    <n v="204.85999000000001"/>
    <n v="2.1090000000000001E-2"/>
    <n v="0"/>
    <n v="5.8E-4"/>
    <n v="1.3010000000000001E-2"/>
    <n v="8.6099999999999996E-2"/>
    <n v="0.32056000000000001"/>
  </r>
  <r>
    <x v="6"/>
    <x v="6"/>
    <x v="2"/>
    <x v="1"/>
    <n v="134.29"/>
    <n v="1220"/>
    <n v="0"/>
    <n v="5.0144099999999998"/>
    <n v="4.4118000000000004"/>
    <n v="0.12950999999999999"/>
    <n v="0.74675000000000002"/>
    <n v="20.818950000000001"/>
    <n v="0"/>
  </r>
  <r>
    <x v="6"/>
    <x v="6"/>
    <x v="2"/>
    <x v="2"/>
    <n v="0"/>
    <n v="1220"/>
    <n v="0"/>
    <n v="0"/>
    <n v="0"/>
    <n v="0"/>
    <n v="0"/>
    <n v="0"/>
    <n v="0"/>
  </r>
  <r>
    <x v="6"/>
    <x v="6"/>
    <x v="2"/>
    <x v="3"/>
    <n v="0"/>
    <n v="1220"/>
    <n v="0"/>
    <n v="0"/>
    <n v="0"/>
    <n v="0"/>
    <n v="0"/>
    <n v="0"/>
    <n v="0"/>
  </r>
  <r>
    <x v="6"/>
    <x v="6"/>
    <x v="2"/>
    <x v="4"/>
    <n v="9.85"/>
    <n v="1986.57"/>
    <n v="1907.1103499999999"/>
    <n v="0.44832"/>
    <n v="1.7690000000000001E-2"/>
    <n v="0.63795999999999997"/>
    <n v="0.42371999999999999"/>
    <n v="1.84616"/>
    <n v="2.8326600000000002"/>
  </r>
  <r>
    <x v="6"/>
    <x v="6"/>
    <x v="2"/>
    <x v="5"/>
    <n v="0.08"/>
    <n v="1511"/>
    <n v="30.22"/>
    <n v="3.0000000000000001E-3"/>
    <n v="0"/>
    <n v="1.9599999999999999E-3"/>
    <n v="1.3500000000000001E-3"/>
    <n v="1.225E-2"/>
    <n v="5.6500000000000002E-2"/>
  </r>
  <r>
    <x v="6"/>
    <x v="6"/>
    <x v="2"/>
    <x v="6"/>
    <n v="4.75"/>
    <n v="1475"/>
    <n v="118.00001"/>
    <n v="0.22669"/>
    <n v="0.12787000000000001"/>
    <n v="2.0799999999999998E-3"/>
    <n v="3.6990000000000002E-2"/>
    <n v="0.94016"/>
    <n v="0.22509000000000001"/>
  </r>
  <r>
    <x v="6"/>
    <x v="6"/>
    <x v="2"/>
    <x v="7"/>
    <n v="0.01"/>
    <n v="1000"/>
    <n v="10"/>
    <n v="2.5000000000000001E-4"/>
    <n v="2.5000000000000001E-4"/>
    <n v="0"/>
    <n v="0"/>
    <n v="1E-3"/>
    <n v="2.6339999999999999E-2"/>
  </r>
  <r>
    <x v="6"/>
    <x v="6"/>
    <x v="2"/>
    <x v="8"/>
    <n v="0.2"/>
    <n v="1177.5"/>
    <n v="70.649990000000003"/>
    <n v="5.9199999999999999E-3"/>
    <n v="4.8999999999999998E-4"/>
    <n v="7.6000000000000004E-4"/>
    <n v="7.2100000000000003E-3"/>
    <n v="2.4109999999999999E-2"/>
    <n v="0.16242000000000001"/>
  </r>
  <r>
    <x v="6"/>
    <x v="6"/>
    <x v="2"/>
    <x v="9"/>
    <n v="0.06"/>
    <n v="1000"/>
    <n v="10"/>
    <n v="1.49E-3"/>
    <n v="0"/>
    <n v="2.0000000000000002E-5"/>
    <n v="6.3000000000000003E-4"/>
    <n v="6.1000000000000004E-3"/>
    <n v="2.6339999999999999E-2"/>
  </r>
  <r>
    <x v="6"/>
    <x v="6"/>
    <x v="2"/>
    <x v="10"/>
    <n v="8.1999999999999993"/>
    <n v="2541.9299999999998"/>
    <n v="50.839840000000002"/>
    <n v="0.30159000000000002"/>
    <n v="0.2369"/>
    <n v="1.98E-3"/>
    <n v="1.8010000000000002E-2"/>
    <n v="1.2524900000000001"/>
    <n v="6.173E-2"/>
  </r>
  <r>
    <x v="6"/>
    <x v="6"/>
    <x v="3"/>
    <x v="0"/>
    <n v="0.22"/>
    <n v="3245"/>
    <n v="97.349980000000002"/>
    <n v="1.772E-2"/>
    <n v="0"/>
    <n v="3.1E-4"/>
    <n v="4.5100000000000001E-3"/>
    <n v="7.2580000000000006E-2"/>
    <n v="9.6519999999999995E-2"/>
  </r>
  <r>
    <x v="6"/>
    <x v="6"/>
    <x v="3"/>
    <x v="1"/>
    <n v="14.38"/>
    <n v="1220"/>
    <n v="0"/>
    <n v="0.52210000000000001"/>
    <n v="0.45218999999999998"/>
    <n v="4.8399999999999997E-3"/>
    <n v="4.4060000000000002E-2"/>
    <n v="2.1686200000000002"/>
    <n v="0"/>
  </r>
  <r>
    <x v="6"/>
    <x v="6"/>
    <x v="3"/>
    <x v="2"/>
    <n v="0"/>
    <n v="1220"/>
    <n v="0"/>
    <n v="0"/>
    <n v="0"/>
    <n v="0"/>
    <n v="0"/>
    <n v="0"/>
    <n v="0"/>
  </r>
  <r>
    <x v="6"/>
    <x v="6"/>
    <x v="3"/>
    <x v="3"/>
    <n v="0"/>
    <n v="1220"/>
    <n v="0"/>
    <n v="0"/>
    <n v="0"/>
    <n v="0"/>
    <n v="0"/>
    <n v="0"/>
    <n v="0"/>
  </r>
  <r>
    <x v="6"/>
    <x v="6"/>
    <x v="3"/>
    <x v="4"/>
    <n v="11.53"/>
    <n v="2210.31"/>
    <n v="154.72069999999999"/>
    <n v="0.44363000000000002"/>
    <n v="0.14021"/>
    <n v="6.0490000000000002E-2"/>
    <n v="0.39365"/>
    <n v="1.84029"/>
    <n v="0.20987"/>
  </r>
  <r>
    <x v="6"/>
    <x v="6"/>
    <x v="3"/>
    <x v="5"/>
    <n v="0.06"/>
    <n v="1220"/>
    <n v="0"/>
    <n v="1.97E-3"/>
    <n v="0"/>
    <n v="2.7E-4"/>
    <n v="2.1000000000000001E-4"/>
    <n v="8.09E-3"/>
    <n v="0"/>
  </r>
  <r>
    <x v="6"/>
    <x v="6"/>
    <x v="3"/>
    <x v="6"/>
    <n v="0.15"/>
    <n v="1349"/>
    <n v="26.98"/>
    <n v="4.9399999999999999E-3"/>
    <n v="5.0000000000000002E-5"/>
    <n v="2.1000000000000001E-4"/>
    <n v="4.8300000000000001E-3"/>
    <n v="2.0219999999999998E-2"/>
    <n v="5.5419999999999997E-2"/>
  </r>
  <r>
    <x v="6"/>
    <x v="6"/>
    <x v="3"/>
    <x v="7"/>
    <n v="0"/>
    <n v="1220"/>
    <n v="0"/>
    <n v="0"/>
    <n v="0"/>
    <n v="0"/>
    <n v="0"/>
    <n v="0"/>
    <n v="0"/>
  </r>
  <r>
    <x v="6"/>
    <x v="6"/>
    <x v="3"/>
    <x v="8"/>
    <n v="0.01"/>
    <n v="1220"/>
    <n v="0"/>
    <n v="2.5000000000000001E-4"/>
    <n v="4.0000000000000003E-5"/>
    <n v="0"/>
    <n v="5.0000000000000002E-5"/>
    <n v="1.0300000000000001E-3"/>
    <n v="0"/>
  </r>
  <r>
    <x v="6"/>
    <x v="6"/>
    <x v="3"/>
    <x v="9"/>
    <n v="0"/>
    <n v="1220"/>
    <n v="0"/>
    <n v="0"/>
    <n v="0"/>
    <n v="0"/>
    <n v="0"/>
    <n v="0"/>
    <n v="0"/>
  </r>
  <r>
    <x v="6"/>
    <x v="6"/>
    <x v="3"/>
    <x v="10"/>
    <n v="0.08"/>
    <n v="1220"/>
    <n v="0"/>
    <n v="2.9399999999999999E-3"/>
    <n v="2.0799999999999998E-3"/>
    <n v="3.0000000000000001E-5"/>
    <n v="9.0000000000000006E-5"/>
    <n v="1.2189999999999999E-2"/>
    <n v="0"/>
  </r>
  <r>
    <x v="6"/>
    <x v="6"/>
    <x v="4"/>
    <x v="0"/>
    <n v="0"/>
    <n v="1220"/>
    <n v="0"/>
    <n v="0"/>
    <n v="0"/>
    <n v="0"/>
    <n v="0"/>
    <n v="0"/>
    <n v="0"/>
  </r>
  <r>
    <x v="6"/>
    <x v="6"/>
    <x v="4"/>
    <x v="1"/>
    <n v="1.78"/>
    <n v="1220"/>
    <n v="0"/>
    <n v="6.2520000000000006E-2"/>
    <n v="5.4170000000000003E-2"/>
    <n v="9.7999999999999997E-4"/>
    <n v="1.0300000000000001E-3"/>
    <n v="0.25990999999999997"/>
    <n v="0"/>
  </r>
  <r>
    <x v="6"/>
    <x v="6"/>
    <x v="4"/>
    <x v="2"/>
    <n v="0"/>
    <n v="1220"/>
    <n v="0"/>
    <n v="0"/>
    <n v="0"/>
    <n v="0"/>
    <n v="0"/>
    <n v="0"/>
    <n v="0"/>
  </r>
  <r>
    <x v="6"/>
    <x v="6"/>
    <x v="4"/>
    <x v="3"/>
    <n v="0"/>
    <n v="1220"/>
    <n v="0"/>
    <n v="0"/>
    <n v="0"/>
    <n v="0"/>
    <n v="0"/>
    <n v="0"/>
    <n v="0"/>
  </r>
  <r>
    <x v="6"/>
    <x v="6"/>
    <x v="4"/>
    <x v="4"/>
    <n v="18.32"/>
    <n v="1220"/>
    <n v="0"/>
    <n v="0.70882000000000001"/>
    <n v="8.6919999999999997E-2"/>
    <n v="0.30436999999999997"/>
    <n v="0.14044999999999999"/>
    <n v="2.9422100000000002"/>
    <n v="0"/>
  </r>
  <r>
    <x v="6"/>
    <x v="6"/>
    <x v="4"/>
    <x v="5"/>
    <n v="0"/>
    <n v="1220"/>
    <n v="0"/>
    <n v="0"/>
    <n v="0"/>
    <n v="0"/>
    <n v="0"/>
    <n v="0"/>
    <n v="0"/>
  </r>
  <r>
    <x v="6"/>
    <x v="6"/>
    <x v="4"/>
    <x v="6"/>
    <n v="15.07"/>
    <n v="1220"/>
    <n v="0"/>
    <n v="0.52159999999999995"/>
    <n v="0.20967"/>
    <n v="1.2899999999999999E-3"/>
    <n v="1.9820000000000001E-2"/>
    <n v="2.1678700000000002"/>
    <n v="0"/>
  </r>
  <r>
    <x v="6"/>
    <x v="6"/>
    <x v="4"/>
    <x v="7"/>
    <n v="0"/>
    <n v="1220"/>
    <n v="0"/>
    <n v="0"/>
    <n v="0"/>
    <n v="0"/>
    <n v="0"/>
    <n v="0"/>
    <n v="0"/>
  </r>
  <r>
    <x v="6"/>
    <x v="6"/>
    <x v="4"/>
    <x v="8"/>
    <n v="0"/>
    <n v="1220"/>
    <n v="0"/>
    <n v="0"/>
    <n v="0"/>
    <n v="0"/>
    <n v="0"/>
    <n v="0"/>
    <n v="0"/>
  </r>
  <r>
    <x v="6"/>
    <x v="6"/>
    <x v="4"/>
    <x v="9"/>
    <n v="0"/>
    <n v="1220"/>
    <n v="0"/>
    <n v="0"/>
    <n v="0"/>
    <n v="0"/>
    <n v="0"/>
    <n v="0"/>
    <n v="0"/>
  </r>
  <r>
    <x v="6"/>
    <x v="6"/>
    <x v="4"/>
    <x v="10"/>
    <n v="2.57"/>
    <n v="1220"/>
    <n v="0"/>
    <n v="0.13572999999999999"/>
    <n v="0.111"/>
    <n v="3.2000000000000003E-4"/>
    <n v="2.64E-3"/>
    <n v="0.56110000000000004"/>
    <n v="0"/>
  </r>
  <r>
    <x v="6"/>
    <x v="6"/>
    <x v="5"/>
    <x v="0"/>
    <n v="0"/>
    <n v="1220"/>
    <n v="0"/>
    <n v="0"/>
    <n v="0"/>
    <n v="0"/>
    <n v="0"/>
    <n v="0"/>
    <n v="0"/>
  </r>
  <r>
    <x v="6"/>
    <x v="6"/>
    <x v="5"/>
    <x v="1"/>
    <n v="12.17"/>
    <n v="1220"/>
    <n v="0"/>
    <n v="0.46150999999999998"/>
    <n v="0.40871000000000002"/>
    <n v="3.4099999999999998E-3"/>
    <n v="1.0460000000000001E-2"/>
    <n v="1.9170100000000001"/>
    <n v="0"/>
  </r>
  <r>
    <x v="6"/>
    <x v="6"/>
    <x v="5"/>
    <x v="2"/>
    <n v="0"/>
    <n v="1220"/>
    <n v="0"/>
    <n v="0"/>
    <n v="0"/>
    <n v="0"/>
    <n v="0"/>
    <n v="0"/>
    <n v="0"/>
  </r>
  <r>
    <x v="6"/>
    <x v="6"/>
    <x v="5"/>
    <x v="3"/>
    <n v="0"/>
    <n v="1220"/>
    <n v="0"/>
    <n v="0"/>
    <n v="0"/>
    <n v="0"/>
    <n v="0"/>
    <n v="0"/>
    <n v="0"/>
  </r>
  <r>
    <x v="6"/>
    <x v="6"/>
    <x v="5"/>
    <x v="4"/>
    <n v="0.81"/>
    <n v="1220"/>
    <n v="0"/>
    <n v="4.3279999999999999E-2"/>
    <n v="1.3679999999999999E-2"/>
    <n v="9.0100000000000006E-3"/>
    <n v="1.285E-2"/>
    <n v="0.17895"/>
    <n v="0"/>
  </r>
  <r>
    <x v="6"/>
    <x v="6"/>
    <x v="5"/>
    <x v="5"/>
    <n v="4.1399999999999997"/>
    <n v="1220"/>
    <n v="0"/>
    <n v="0.15396000000000001"/>
    <n v="0.12506"/>
    <n v="1.508E-2"/>
    <n v="5.2599999999999999E-3"/>
    <n v="0.63914000000000004"/>
    <n v="0"/>
  </r>
  <r>
    <x v="6"/>
    <x v="6"/>
    <x v="5"/>
    <x v="6"/>
    <n v="0"/>
    <n v="1220"/>
    <n v="0"/>
    <n v="0"/>
    <n v="0"/>
    <n v="0"/>
    <n v="0"/>
    <n v="0"/>
    <n v="0"/>
  </r>
  <r>
    <x v="6"/>
    <x v="6"/>
    <x v="5"/>
    <x v="7"/>
    <n v="0"/>
    <n v="1220"/>
    <n v="0"/>
    <n v="0"/>
    <n v="0"/>
    <n v="0"/>
    <n v="0"/>
    <n v="0"/>
    <n v="0"/>
  </r>
  <r>
    <x v="6"/>
    <x v="6"/>
    <x v="5"/>
    <x v="8"/>
    <n v="0"/>
    <n v="1220"/>
    <n v="0"/>
    <n v="0"/>
    <n v="0"/>
    <n v="0"/>
    <n v="0"/>
    <n v="0"/>
    <n v="0"/>
  </r>
  <r>
    <x v="6"/>
    <x v="6"/>
    <x v="5"/>
    <x v="9"/>
    <n v="0"/>
    <n v="1220"/>
    <n v="0"/>
    <n v="0"/>
    <n v="0"/>
    <n v="0"/>
    <n v="0"/>
    <n v="0"/>
    <n v="0"/>
  </r>
  <r>
    <x v="6"/>
    <x v="6"/>
    <x v="5"/>
    <x v="10"/>
    <n v="0"/>
    <n v="1220"/>
    <n v="0"/>
    <n v="0"/>
    <n v="0"/>
    <n v="0"/>
    <n v="0"/>
    <n v="0"/>
    <n v="0"/>
  </r>
  <r>
    <x v="6"/>
    <x v="6"/>
    <x v="6"/>
    <x v="0"/>
    <n v="0"/>
    <n v="1220"/>
    <n v="0"/>
    <n v="0"/>
    <n v="0"/>
    <n v="0"/>
    <n v="0"/>
    <n v="0"/>
    <n v="0"/>
  </r>
  <r>
    <x v="6"/>
    <x v="6"/>
    <x v="6"/>
    <x v="1"/>
    <n v="82.77"/>
    <n v="1220"/>
    <n v="0"/>
    <n v="3.1345299999999998"/>
    <n v="2.7192099999999999"/>
    <n v="7.4800000000000005E-2"/>
    <n v="7.1980000000000002E-2"/>
    <n v="13.01164"/>
    <n v="0"/>
  </r>
  <r>
    <x v="6"/>
    <x v="6"/>
    <x v="6"/>
    <x v="2"/>
    <n v="0"/>
    <n v="1220"/>
    <n v="0"/>
    <n v="0"/>
    <n v="0"/>
    <n v="0"/>
    <n v="0"/>
    <n v="0"/>
    <n v="0"/>
  </r>
  <r>
    <x v="6"/>
    <x v="6"/>
    <x v="6"/>
    <x v="3"/>
    <n v="0"/>
    <n v="1220"/>
    <n v="0"/>
    <n v="0"/>
    <n v="0"/>
    <n v="0"/>
    <n v="0"/>
    <n v="0"/>
    <n v="0"/>
  </r>
  <r>
    <x v="6"/>
    <x v="6"/>
    <x v="6"/>
    <x v="4"/>
    <n v="8.23"/>
    <n v="1220"/>
    <n v="0"/>
    <n v="0.33950000000000002"/>
    <n v="5.5410000000000001E-2"/>
    <n v="0.11318"/>
    <n v="0.18876999999999999"/>
    <n v="1.4074500000000001"/>
    <n v="0"/>
  </r>
  <r>
    <x v="6"/>
    <x v="6"/>
    <x v="6"/>
    <x v="5"/>
    <n v="0"/>
    <n v="1220"/>
    <n v="0"/>
    <n v="0"/>
    <n v="0"/>
    <n v="0"/>
    <n v="0"/>
    <n v="0"/>
    <n v="0"/>
  </r>
  <r>
    <x v="6"/>
    <x v="6"/>
    <x v="6"/>
    <x v="6"/>
    <n v="7.0000000000000007E-2"/>
    <n v="1220"/>
    <n v="0"/>
    <n v="2.5300000000000001E-3"/>
    <n v="1.3600000000000001E-3"/>
    <n v="3.0000000000000001E-5"/>
    <n v="2.5000000000000001E-4"/>
    <n v="1.052E-2"/>
    <n v="0"/>
  </r>
  <r>
    <x v="6"/>
    <x v="6"/>
    <x v="6"/>
    <x v="7"/>
    <n v="0.01"/>
    <n v="1000"/>
    <n v="10"/>
    <n v="2.5000000000000001E-4"/>
    <n v="2.5000000000000001E-4"/>
    <n v="0"/>
    <n v="0"/>
    <n v="1E-3"/>
    <n v="2.6339999999999999E-2"/>
  </r>
  <r>
    <x v="6"/>
    <x v="6"/>
    <x v="6"/>
    <x v="8"/>
    <n v="0.01"/>
    <n v="1000"/>
    <n v="10"/>
    <n v="2.5000000000000001E-4"/>
    <n v="2.5000000000000001E-4"/>
    <n v="0"/>
    <n v="0"/>
    <n v="1E-3"/>
    <n v="2.6339999999999999E-2"/>
  </r>
  <r>
    <x v="6"/>
    <x v="6"/>
    <x v="6"/>
    <x v="9"/>
    <n v="0"/>
    <n v="1220"/>
    <n v="0"/>
    <n v="0"/>
    <n v="0"/>
    <n v="0"/>
    <n v="0"/>
    <n v="0"/>
    <n v="0"/>
  </r>
  <r>
    <x v="6"/>
    <x v="6"/>
    <x v="6"/>
    <x v="10"/>
    <n v="0.02"/>
    <n v="1220"/>
    <n v="0"/>
    <n v="9.1E-4"/>
    <n v="8.5999999999999998E-4"/>
    <n v="0"/>
    <n v="1.0000000000000001E-5"/>
    <n v="3.7599999999999999E-3"/>
    <n v="0"/>
  </r>
  <r>
    <x v="6"/>
    <x v="6"/>
    <x v="7"/>
    <x v="0"/>
    <n v="0.04"/>
    <n v="2024"/>
    <n v="20.239999999999998"/>
    <n v="2.0100000000000001E-3"/>
    <n v="0"/>
    <n v="3.0000000000000001E-5"/>
    <n v="7.6999999999999996E-4"/>
    <n v="8.2000000000000007E-3"/>
    <n v="2.9690000000000001E-2"/>
  </r>
  <r>
    <x v="6"/>
    <x v="6"/>
    <x v="7"/>
    <x v="1"/>
    <n v="39.58"/>
    <n v="1220"/>
    <n v="0"/>
    <n v="1.4728000000000001"/>
    <n v="1.3252200000000001"/>
    <n v="2.3269999999999999E-2"/>
    <n v="5.4949999999999999E-2"/>
    <n v="6.1148600000000002"/>
    <n v="0"/>
  </r>
  <r>
    <x v="6"/>
    <x v="6"/>
    <x v="7"/>
    <x v="2"/>
    <n v="0"/>
    <n v="1220"/>
    <n v="0"/>
    <n v="0"/>
    <n v="0"/>
    <n v="0"/>
    <n v="0"/>
    <n v="0"/>
    <n v="0"/>
  </r>
  <r>
    <x v="6"/>
    <x v="6"/>
    <x v="7"/>
    <x v="3"/>
    <n v="0"/>
    <n v="1220"/>
    <n v="0"/>
    <n v="0"/>
    <n v="0"/>
    <n v="0"/>
    <n v="0"/>
    <n v="0"/>
    <n v="0"/>
  </r>
  <r>
    <x v="6"/>
    <x v="6"/>
    <x v="7"/>
    <x v="4"/>
    <n v="0.56999999999999995"/>
    <n v="1860.83"/>
    <n v="223.29999000000001"/>
    <n v="2.5690000000000001E-2"/>
    <n v="0"/>
    <n v="9.6900000000000007E-3"/>
    <n v="4.496E-2"/>
    <n v="0.105"/>
    <n v="0.34981000000000001"/>
  </r>
  <r>
    <x v="6"/>
    <x v="6"/>
    <x v="7"/>
    <x v="5"/>
    <n v="8.44"/>
    <n v="1710.77"/>
    <n v="222.40038999999999"/>
    <n v="0.31735000000000002"/>
    <n v="0.15140000000000001"/>
    <n v="0.20069000000000001"/>
    <n v="2.9850000000000002E-2"/>
    <n v="1.3160799999999999"/>
    <n v="0.37402000000000002"/>
  </r>
  <r>
    <x v="6"/>
    <x v="6"/>
    <x v="7"/>
    <x v="6"/>
    <n v="0.11"/>
    <n v="1000"/>
    <n v="20"/>
    <n v="2.7299999999999998E-3"/>
    <n v="0"/>
    <n v="2.2000000000000001E-4"/>
    <n v="2.3600000000000001E-3"/>
    <n v="1.1169999999999999E-2"/>
    <n v="5.2670000000000002E-2"/>
  </r>
  <r>
    <x v="6"/>
    <x v="6"/>
    <x v="7"/>
    <x v="7"/>
    <n v="0"/>
    <n v="1220"/>
    <n v="0"/>
    <n v="0"/>
    <n v="0"/>
    <n v="0"/>
    <n v="0"/>
    <n v="0"/>
    <n v="0"/>
  </r>
  <r>
    <x v="6"/>
    <x v="6"/>
    <x v="7"/>
    <x v="8"/>
    <n v="0.09"/>
    <n v="1125"/>
    <n v="22.5"/>
    <n v="2.48E-3"/>
    <n v="6.9999999999999994E-5"/>
    <n v="5.5000000000000003E-4"/>
    <n v="1.6900000000000001E-3"/>
    <n v="1.014E-2"/>
    <n v="5.3740000000000003E-2"/>
  </r>
  <r>
    <x v="6"/>
    <x v="6"/>
    <x v="7"/>
    <x v="9"/>
    <n v="0"/>
    <n v="1220"/>
    <n v="0"/>
    <n v="0"/>
    <n v="0"/>
    <n v="0"/>
    <n v="0"/>
    <n v="0"/>
    <n v="0"/>
  </r>
  <r>
    <x v="6"/>
    <x v="6"/>
    <x v="7"/>
    <x v="10"/>
    <n v="0.12"/>
    <n v="1000"/>
    <n v="20"/>
    <n v="2.98E-3"/>
    <n v="0"/>
    <n v="1.0000000000000001E-5"/>
    <n v="1.08E-3"/>
    <n v="1.2200000000000001E-2"/>
    <n v="5.2670000000000002E-2"/>
  </r>
  <r>
    <x v="6"/>
    <x v="6"/>
    <x v="8"/>
    <x v="0"/>
    <n v="1.24"/>
    <n v="1220"/>
    <n v="0"/>
    <n v="4.7559999999999998E-2"/>
    <n v="4.3790000000000003E-2"/>
    <n v="1.4400000000000001E-3"/>
    <n v="1.1000000000000001E-3"/>
    <n v="0.19799"/>
    <n v="0"/>
  </r>
  <r>
    <x v="6"/>
    <x v="6"/>
    <x v="8"/>
    <x v="1"/>
    <n v="136.11000000000001"/>
    <n v="1355.43"/>
    <n v="13.54687"/>
    <n v="5.0695499999999996"/>
    <n v="4.8641500000000004"/>
    <n v="2.426E-2"/>
    <n v="8.616E-2"/>
    <n v="21.048500000000001"/>
    <n v="2.7730000000000001E-2"/>
  </r>
  <r>
    <x v="6"/>
    <x v="6"/>
    <x v="8"/>
    <x v="2"/>
    <n v="0"/>
    <n v="1220"/>
    <n v="0"/>
    <n v="0"/>
    <n v="0"/>
    <n v="0"/>
    <n v="0"/>
    <n v="0"/>
    <n v="0"/>
  </r>
  <r>
    <x v="6"/>
    <x v="6"/>
    <x v="8"/>
    <x v="3"/>
    <n v="0"/>
    <n v="1220"/>
    <n v="0"/>
    <n v="0"/>
    <n v="0"/>
    <n v="0"/>
    <n v="0"/>
    <n v="0"/>
    <n v="0"/>
  </r>
  <r>
    <x v="6"/>
    <x v="6"/>
    <x v="8"/>
    <x v="4"/>
    <n v="11.17"/>
    <n v="1435.34"/>
    <n v="516.72069999999997"/>
    <n v="0.42892000000000002"/>
    <n v="4.87E-2"/>
    <n v="0.18604999999999999"/>
    <n v="0.17018"/>
    <n v="1.77552"/>
    <n v="0.99636999999999998"/>
  </r>
  <r>
    <x v="6"/>
    <x v="6"/>
    <x v="8"/>
    <x v="5"/>
    <n v="0.56000000000000005"/>
    <n v="1206"/>
    <n v="132.65996999999999"/>
    <n v="1.6760000000000001E-2"/>
    <n v="0"/>
    <n v="2.0209999999999999E-2"/>
    <n v="2.7899999999999999E-3"/>
    <n v="6.8589999999999998E-2"/>
    <n v="0.29908000000000001"/>
  </r>
  <r>
    <x v="6"/>
    <x v="6"/>
    <x v="8"/>
    <x v="6"/>
    <n v="15.16"/>
    <n v="1404"/>
    <n v="210.59961000000001"/>
    <n v="0.53108"/>
    <n v="0.28671999999999997"/>
    <n v="2.5080000000000002E-2"/>
    <n v="9.8100000000000007E-2"/>
    <n v="2.2033100000000001"/>
    <n v="0.41850999999999999"/>
  </r>
  <r>
    <x v="6"/>
    <x v="6"/>
    <x v="8"/>
    <x v="7"/>
    <n v="0"/>
    <n v="1220"/>
    <n v="0"/>
    <n v="0"/>
    <n v="0"/>
    <n v="0"/>
    <n v="0"/>
    <n v="0"/>
    <n v="0"/>
  </r>
  <r>
    <x v="6"/>
    <x v="6"/>
    <x v="8"/>
    <x v="8"/>
    <n v="15.53"/>
    <n v="1151.99"/>
    <n v="103.6797"/>
    <n v="0.57521999999999995"/>
    <n v="0.45695999999999998"/>
    <n v="1.538E-2"/>
    <n v="3.1780000000000003E-2"/>
    <n v="2.38768"/>
    <n v="0.24279999999999999"/>
  </r>
  <r>
    <x v="6"/>
    <x v="6"/>
    <x v="8"/>
    <x v="9"/>
    <n v="0"/>
    <n v="1220"/>
    <n v="0"/>
    <n v="0"/>
    <n v="0"/>
    <n v="0"/>
    <n v="0"/>
    <n v="0"/>
    <n v="0"/>
  </r>
  <r>
    <x v="6"/>
    <x v="6"/>
    <x v="8"/>
    <x v="10"/>
    <n v="28.03"/>
    <n v="1220"/>
    <n v="0"/>
    <n v="1.0394699999999999"/>
    <n v="0.84965999999999997"/>
    <n v="3.6099999999999999E-3"/>
    <n v="1.8599999999999998E-2"/>
    <n v="4.3169599999999999"/>
    <n v="0"/>
  </r>
  <r>
    <x v="6"/>
    <x v="7"/>
    <x v="0"/>
    <x v="0"/>
    <n v="12.97"/>
    <n v="1222"/>
    <n v="0"/>
    <n v="0.48831999999999998"/>
    <n v="0.47405000000000003"/>
    <n v="8.0000000000000007E-5"/>
    <n v="3.5999999999999999E-3"/>
    <n v="2.0272700000000001"/>
    <n v="0"/>
  </r>
  <r>
    <x v="6"/>
    <x v="7"/>
    <x v="0"/>
    <x v="1"/>
    <n v="40.07"/>
    <n v="1222"/>
    <n v="0"/>
    <n v="1.4903"/>
    <n v="1.2666500000000001"/>
    <n v="2.4539999999999999E-2"/>
    <n v="4.052E-2"/>
    <n v="6.18546"/>
    <n v="0"/>
  </r>
  <r>
    <x v="6"/>
    <x v="7"/>
    <x v="0"/>
    <x v="2"/>
    <n v="0"/>
    <n v="1222"/>
    <n v="0"/>
    <n v="0"/>
    <n v="0"/>
    <n v="0"/>
    <n v="0"/>
    <n v="0"/>
    <n v="0"/>
  </r>
  <r>
    <x v="6"/>
    <x v="7"/>
    <x v="0"/>
    <x v="3"/>
    <n v="0"/>
    <n v="1222"/>
    <n v="0"/>
    <n v="0"/>
    <n v="0"/>
    <n v="0"/>
    <n v="0"/>
    <n v="0"/>
    <n v="0"/>
  </r>
  <r>
    <x v="6"/>
    <x v="7"/>
    <x v="0"/>
    <x v="4"/>
    <n v="46.54"/>
    <n v="1910.75"/>
    <n v="57.320309999999999"/>
    <n v="1.7522500000000001"/>
    <n v="0.53256000000000003"/>
    <n v="7.9000000000000001E-2"/>
    <n v="0.35937000000000002"/>
    <n v="7.2735099999999999"/>
    <n v="8.7510000000000004E-2"/>
  </r>
  <r>
    <x v="6"/>
    <x v="7"/>
    <x v="0"/>
    <x v="5"/>
    <n v="0.02"/>
    <n v="1222"/>
    <n v="0"/>
    <n v="5.0000000000000001E-4"/>
    <n v="9.0000000000000006E-5"/>
    <n v="5.0000000000000002E-5"/>
    <n v="4.0000000000000003E-5"/>
    <n v="2.0400000000000001E-3"/>
    <n v="0"/>
  </r>
  <r>
    <x v="6"/>
    <x v="7"/>
    <x v="0"/>
    <x v="6"/>
    <n v="0.11"/>
    <n v="1222"/>
    <n v="0"/>
    <n v="2.7299999999999998E-3"/>
    <n v="2.5999999999999998E-4"/>
    <n v="0"/>
    <n v="3.3E-4"/>
    <n v="1.1169999999999999E-2"/>
    <n v="0"/>
  </r>
  <r>
    <x v="6"/>
    <x v="7"/>
    <x v="0"/>
    <x v="7"/>
    <n v="0"/>
    <n v="1222"/>
    <n v="0"/>
    <n v="0"/>
    <n v="0"/>
    <n v="0"/>
    <n v="0"/>
    <n v="0"/>
    <n v="0"/>
  </r>
  <r>
    <x v="6"/>
    <x v="7"/>
    <x v="0"/>
    <x v="8"/>
    <n v="0.02"/>
    <n v="1222"/>
    <n v="0"/>
    <n v="5.0000000000000001E-4"/>
    <n v="1.1E-4"/>
    <n v="1.0000000000000001E-5"/>
    <n v="4.0000000000000003E-5"/>
    <n v="2.0400000000000001E-3"/>
    <n v="0"/>
  </r>
  <r>
    <x v="6"/>
    <x v="7"/>
    <x v="0"/>
    <x v="9"/>
    <n v="0"/>
    <n v="1222"/>
    <n v="0"/>
    <n v="0"/>
    <n v="0"/>
    <n v="0"/>
    <n v="0"/>
    <n v="0"/>
    <n v="0"/>
  </r>
  <r>
    <x v="6"/>
    <x v="7"/>
    <x v="0"/>
    <x v="10"/>
    <n v="0.2"/>
    <n v="2592"/>
    <n v="51.83999"/>
    <n v="1.125E-2"/>
    <n v="5.8E-4"/>
    <n v="6.0000000000000002E-5"/>
    <n v="1.33E-3"/>
    <n v="4.5909999999999999E-2"/>
    <n v="6.0690000000000001E-2"/>
  </r>
  <r>
    <x v="6"/>
    <x v="7"/>
    <x v="1"/>
    <x v="0"/>
    <n v="1.18"/>
    <n v="1379.86"/>
    <n v="400.16005999999999"/>
    <n v="4.2959999999999998E-2"/>
    <n v="0"/>
    <n v="8.1999999999999998E-4"/>
    <n v="1.6240000000000001E-2"/>
    <n v="0.17446999999999999"/>
    <n v="0.78922999999999999"/>
  </r>
  <r>
    <x v="6"/>
    <x v="7"/>
    <x v="1"/>
    <x v="1"/>
    <n v="64.09"/>
    <n v="1222"/>
    <n v="0"/>
    <n v="2.3672200000000001"/>
    <n v="2.0667"/>
    <n v="5.1209999999999999E-2"/>
    <n v="0.30482999999999999"/>
    <n v="9.8313600000000001"/>
    <n v="0"/>
  </r>
  <r>
    <x v="6"/>
    <x v="7"/>
    <x v="1"/>
    <x v="2"/>
    <n v="0"/>
    <n v="1222"/>
    <n v="0"/>
    <n v="0"/>
    <n v="0"/>
    <n v="0"/>
    <n v="0"/>
    <n v="0"/>
    <n v="0"/>
  </r>
  <r>
    <x v="6"/>
    <x v="7"/>
    <x v="1"/>
    <x v="3"/>
    <n v="0"/>
    <n v="1222"/>
    <n v="0"/>
    <n v="0"/>
    <n v="0"/>
    <n v="0"/>
    <n v="0"/>
    <n v="0"/>
    <n v="0"/>
  </r>
  <r>
    <x v="6"/>
    <x v="7"/>
    <x v="1"/>
    <x v="4"/>
    <n v="20.13"/>
    <n v="2015.55"/>
    <n v="2217.1093799999999"/>
    <n v="0.77788000000000002"/>
    <n v="6.1240000000000003E-2"/>
    <n v="0.28145999999999999"/>
    <n v="0.91730999999999996"/>
    <n v="3.2069299999999998"/>
    <n v="3.2275100000000001"/>
  </r>
  <r>
    <x v="6"/>
    <x v="7"/>
    <x v="1"/>
    <x v="5"/>
    <n v="8.8699999999999992"/>
    <n v="1000"/>
    <n v="140"/>
    <n v="0.35389999999999999"/>
    <n v="0.27333000000000002"/>
    <n v="4.4990000000000002E-2"/>
    <n v="2.3820000000000001E-2"/>
    <n v="1.4668699999999999"/>
    <n v="0.36954999999999999"/>
  </r>
  <r>
    <x v="6"/>
    <x v="7"/>
    <x v="1"/>
    <x v="6"/>
    <n v="11.42"/>
    <n v="1091.56"/>
    <n v="2947.2002000000002"/>
    <n v="0.33144000000000001"/>
    <n v="1.358E-2"/>
    <n v="3.662E-2"/>
    <n v="0.16370000000000001"/>
    <n v="1.3475699999999999"/>
    <n v="7.2283200000000001"/>
  </r>
  <r>
    <x v="6"/>
    <x v="7"/>
    <x v="1"/>
    <x v="7"/>
    <n v="0"/>
    <n v="1222"/>
    <n v="0"/>
    <n v="0"/>
    <n v="0"/>
    <n v="0"/>
    <n v="0"/>
    <n v="0"/>
    <n v="0"/>
  </r>
  <r>
    <x v="6"/>
    <x v="7"/>
    <x v="1"/>
    <x v="8"/>
    <n v="14.8"/>
    <n v="1416"/>
    <n v="977.03905999999995"/>
    <n v="0.56322000000000005"/>
    <n v="0.36997000000000002"/>
    <n v="0.16707"/>
    <n v="0.19347"/>
    <n v="2.3281900000000002"/>
    <n v="1.93231"/>
  </r>
  <r>
    <x v="6"/>
    <x v="7"/>
    <x v="1"/>
    <x v="9"/>
    <n v="0"/>
    <n v="1222"/>
    <n v="0"/>
    <n v="0"/>
    <n v="0"/>
    <n v="0"/>
    <n v="0"/>
    <n v="0"/>
    <n v="0"/>
  </r>
  <r>
    <x v="6"/>
    <x v="7"/>
    <x v="1"/>
    <x v="10"/>
    <n v="3.51"/>
    <n v="1538.63"/>
    <n v="1123.2002"/>
    <n v="0.13285"/>
    <n v="7.4200000000000004E-3"/>
    <n v="1.91E-3"/>
    <n v="1.545E-2"/>
    <n v="0.54064000000000001"/>
    <n v="2.0701299999999998"/>
  </r>
  <r>
    <x v="6"/>
    <x v="7"/>
    <x v="2"/>
    <x v="0"/>
    <n v="0.57999999999999996"/>
    <n v="1958.18"/>
    <n v="215.39995999999999"/>
    <n v="2.6429999999999999E-2"/>
    <n v="0"/>
    <n v="7.2999999999999996E-4"/>
    <n v="1.644E-2"/>
    <n v="0.10748000000000001"/>
    <n v="0.32472000000000001"/>
  </r>
  <r>
    <x v="6"/>
    <x v="7"/>
    <x v="2"/>
    <x v="1"/>
    <n v="134.29"/>
    <n v="1222"/>
    <n v="0"/>
    <n v="5.0144099999999998"/>
    <n v="4.4118000000000004"/>
    <n v="0.12950999999999999"/>
    <n v="0.74675000000000002"/>
    <n v="20.818950000000001"/>
    <n v="0"/>
  </r>
  <r>
    <x v="6"/>
    <x v="7"/>
    <x v="2"/>
    <x v="2"/>
    <n v="0"/>
    <n v="1222"/>
    <n v="0"/>
    <n v="0"/>
    <n v="0"/>
    <n v="0"/>
    <n v="0"/>
    <n v="0"/>
    <n v="0"/>
  </r>
  <r>
    <x v="6"/>
    <x v="7"/>
    <x v="2"/>
    <x v="3"/>
    <n v="0"/>
    <n v="1222"/>
    <n v="0"/>
    <n v="0"/>
    <n v="0"/>
    <n v="0"/>
    <n v="0"/>
    <n v="0"/>
    <n v="0"/>
  </r>
  <r>
    <x v="6"/>
    <x v="7"/>
    <x v="2"/>
    <x v="4"/>
    <n v="10.86"/>
    <n v="1993.53"/>
    <n v="2013.4609399999999"/>
    <n v="0.49829000000000001"/>
    <n v="1.7690000000000001E-2"/>
    <n v="0.71169000000000004"/>
    <n v="0.46901999999999999"/>
    <n v="2.0460799999999999"/>
    <n v="2.9891100000000002"/>
  </r>
  <r>
    <x v="6"/>
    <x v="7"/>
    <x v="2"/>
    <x v="5"/>
    <n v="0.1"/>
    <n v="1511"/>
    <n v="30.219989999999999"/>
    <n v="3.7499999999999999E-3"/>
    <n v="0"/>
    <n v="2.4499999999999999E-3"/>
    <n v="1.6900000000000001E-3"/>
    <n v="1.525E-2"/>
    <n v="5.663E-2"/>
  </r>
  <r>
    <x v="6"/>
    <x v="7"/>
    <x v="2"/>
    <x v="6"/>
    <n v="4.82"/>
    <n v="1475"/>
    <n v="103.25"/>
    <n v="0.22925000000000001"/>
    <n v="0.12787000000000001"/>
    <n v="2.15E-3"/>
    <n v="3.8269999999999998E-2"/>
    <n v="0.95040999999999998"/>
    <n v="0.19739999999999999"/>
  </r>
  <r>
    <x v="6"/>
    <x v="7"/>
    <x v="2"/>
    <x v="7"/>
    <n v="0.02"/>
    <n v="1000"/>
    <n v="10"/>
    <n v="5.0000000000000001E-4"/>
    <n v="4.8999999999999998E-4"/>
    <n v="0"/>
    <n v="0"/>
    <n v="1.99E-3"/>
    <n v="2.64E-2"/>
  </r>
  <r>
    <x v="6"/>
    <x v="7"/>
    <x v="2"/>
    <x v="8"/>
    <n v="0.26"/>
    <n v="1177.5"/>
    <n v="70.649990000000003"/>
    <n v="7.6699999999999997E-3"/>
    <n v="7.3999999999999999E-4"/>
    <n v="9.7999999999999997E-4"/>
    <n v="9.2099999999999994E-3"/>
    <n v="3.1130000000000001E-2"/>
    <n v="0.16278000000000001"/>
  </r>
  <r>
    <x v="6"/>
    <x v="7"/>
    <x v="2"/>
    <x v="9"/>
    <n v="7.0000000000000007E-2"/>
    <n v="1000"/>
    <n v="10"/>
    <n v="1.74E-3"/>
    <n v="0"/>
    <n v="2.0000000000000002E-5"/>
    <n v="7.3999999999999999E-4"/>
    <n v="7.0899999999999999E-3"/>
    <n v="2.64E-2"/>
  </r>
  <r>
    <x v="6"/>
    <x v="7"/>
    <x v="2"/>
    <x v="10"/>
    <n v="8.2200000000000006"/>
    <n v="2541.9299999999998"/>
    <n v="50.839840000000002"/>
    <n v="0.30285000000000001"/>
    <n v="0.2369"/>
    <n v="2.0200000000000001E-3"/>
    <n v="1.8319999999999999E-2"/>
    <n v="1.25753"/>
    <n v="6.1870000000000001E-2"/>
  </r>
  <r>
    <x v="6"/>
    <x v="7"/>
    <x v="3"/>
    <x v="0"/>
    <n v="0.25"/>
    <n v="3245"/>
    <n v="97.349980000000002"/>
    <n v="2.0140000000000002E-2"/>
    <n v="0"/>
    <n v="3.6000000000000002E-4"/>
    <n v="5.13E-3"/>
    <n v="8.2239999999999994E-2"/>
    <n v="9.6729999999999997E-2"/>
  </r>
  <r>
    <x v="6"/>
    <x v="7"/>
    <x v="3"/>
    <x v="1"/>
    <n v="14.38"/>
    <n v="1222"/>
    <n v="0"/>
    <n v="0.52210000000000001"/>
    <n v="0.45218999999999998"/>
    <n v="4.8399999999999997E-3"/>
    <n v="4.4060000000000002E-2"/>
    <n v="2.1686200000000002"/>
    <n v="0"/>
  </r>
  <r>
    <x v="6"/>
    <x v="7"/>
    <x v="3"/>
    <x v="2"/>
    <n v="0"/>
    <n v="1222"/>
    <n v="0"/>
    <n v="0"/>
    <n v="0"/>
    <n v="0"/>
    <n v="0"/>
    <n v="0"/>
    <n v="0"/>
  </r>
  <r>
    <x v="6"/>
    <x v="7"/>
    <x v="3"/>
    <x v="3"/>
    <n v="0"/>
    <n v="1222"/>
    <n v="0"/>
    <n v="0"/>
    <n v="0"/>
    <n v="0"/>
    <n v="0"/>
    <n v="0"/>
    <n v="0"/>
  </r>
  <r>
    <x v="6"/>
    <x v="7"/>
    <x v="3"/>
    <x v="4"/>
    <n v="11.6"/>
    <n v="2210.31"/>
    <n v="154.72069999999999"/>
    <n v="0.44746999999999998"/>
    <n v="0.14021"/>
    <n v="6.1060000000000003E-2"/>
    <n v="0.39739000000000002"/>
    <n v="1.85565"/>
    <n v="0.21035000000000001"/>
  </r>
  <r>
    <x v="6"/>
    <x v="7"/>
    <x v="3"/>
    <x v="5"/>
    <n v="0.06"/>
    <n v="1222"/>
    <n v="0"/>
    <n v="1.97E-3"/>
    <n v="0"/>
    <n v="2.7E-4"/>
    <n v="2.1000000000000001E-4"/>
    <n v="8.09E-3"/>
    <n v="0"/>
  </r>
  <r>
    <x v="6"/>
    <x v="7"/>
    <x v="3"/>
    <x v="6"/>
    <n v="0.17"/>
    <n v="1349"/>
    <n v="26.98"/>
    <n v="5.6100000000000004E-3"/>
    <n v="5.0000000000000002E-5"/>
    <n v="2.4000000000000001E-4"/>
    <n v="5.5100000000000001E-3"/>
    <n v="2.29E-2"/>
    <n v="5.5550000000000002E-2"/>
  </r>
  <r>
    <x v="6"/>
    <x v="7"/>
    <x v="3"/>
    <x v="7"/>
    <n v="0"/>
    <n v="1222"/>
    <n v="0"/>
    <n v="0"/>
    <n v="0"/>
    <n v="0"/>
    <n v="0"/>
    <n v="0"/>
    <n v="0"/>
  </r>
  <r>
    <x v="6"/>
    <x v="7"/>
    <x v="3"/>
    <x v="8"/>
    <n v="0.01"/>
    <n v="1222"/>
    <n v="0"/>
    <n v="2.5000000000000001E-4"/>
    <n v="4.0000000000000003E-5"/>
    <n v="0"/>
    <n v="5.0000000000000002E-5"/>
    <n v="1.0300000000000001E-3"/>
    <n v="0"/>
  </r>
  <r>
    <x v="6"/>
    <x v="7"/>
    <x v="3"/>
    <x v="9"/>
    <n v="0"/>
    <n v="1222"/>
    <n v="0"/>
    <n v="0"/>
    <n v="0"/>
    <n v="0"/>
    <n v="0"/>
    <n v="0"/>
    <n v="0"/>
  </r>
  <r>
    <x v="6"/>
    <x v="7"/>
    <x v="3"/>
    <x v="10"/>
    <n v="0.08"/>
    <n v="1222"/>
    <n v="0"/>
    <n v="2.9399999999999999E-3"/>
    <n v="2.0799999999999998E-3"/>
    <n v="3.0000000000000001E-5"/>
    <n v="9.0000000000000006E-5"/>
    <n v="1.2189999999999999E-2"/>
    <n v="0"/>
  </r>
  <r>
    <x v="6"/>
    <x v="7"/>
    <x v="4"/>
    <x v="0"/>
    <n v="0"/>
    <n v="1222"/>
    <n v="0"/>
    <n v="0"/>
    <n v="0"/>
    <n v="0"/>
    <n v="0"/>
    <n v="0"/>
    <n v="0"/>
  </r>
  <r>
    <x v="6"/>
    <x v="7"/>
    <x v="4"/>
    <x v="1"/>
    <n v="1.78"/>
    <n v="1222"/>
    <n v="0"/>
    <n v="6.2520000000000006E-2"/>
    <n v="5.4170000000000003E-2"/>
    <n v="9.7999999999999997E-4"/>
    <n v="1.0300000000000001E-3"/>
    <n v="0.25990999999999997"/>
    <n v="0"/>
  </r>
  <r>
    <x v="6"/>
    <x v="7"/>
    <x v="4"/>
    <x v="2"/>
    <n v="0"/>
    <n v="1222"/>
    <n v="0"/>
    <n v="0"/>
    <n v="0"/>
    <n v="0"/>
    <n v="0"/>
    <n v="0"/>
    <n v="0"/>
  </r>
  <r>
    <x v="6"/>
    <x v="7"/>
    <x v="4"/>
    <x v="3"/>
    <n v="0"/>
    <n v="1222"/>
    <n v="0"/>
    <n v="0"/>
    <n v="0"/>
    <n v="0"/>
    <n v="0"/>
    <n v="0"/>
    <n v="0"/>
  </r>
  <r>
    <x v="6"/>
    <x v="7"/>
    <x v="4"/>
    <x v="4"/>
    <n v="18.32"/>
    <n v="1222"/>
    <n v="0"/>
    <n v="0.70882000000000001"/>
    <n v="8.6919999999999997E-2"/>
    <n v="0.30436999999999997"/>
    <n v="0.14044999999999999"/>
    <n v="2.9422100000000002"/>
    <n v="0"/>
  </r>
  <r>
    <x v="6"/>
    <x v="7"/>
    <x v="4"/>
    <x v="5"/>
    <n v="0"/>
    <n v="1222"/>
    <n v="0"/>
    <n v="0"/>
    <n v="0"/>
    <n v="0"/>
    <n v="0"/>
    <n v="0"/>
    <n v="0"/>
  </r>
  <r>
    <x v="6"/>
    <x v="7"/>
    <x v="4"/>
    <x v="6"/>
    <n v="15.07"/>
    <n v="1222"/>
    <n v="0"/>
    <n v="0.52159999999999995"/>
    <n v="0.20967"/>
    <n v="1.2899999999999999E-3"/>
    <n v="1.9820000000000001E-2"/>
    <n v="2.1678700000000002"/>
    <n v="0"/>
  </r>
  <r>
    <x v="6"/>
    <x v="7"/>
    <x v="4"/>
    <x v="7"/>
    <n v="0"/>
    <n v="1222"/>
    <n v="0"/>
    <n v="0"/>
    <n v="0"/>
    <n v="0"/>
    <n v="0"/>
    <n v="0"/>
    <n v="0"/>
  </r>
  <r>
    <x v="6"/>
    <x v="7"/>
    <x v="4"/>
    <x v="8"/>
    <n v="0"/>
    <n v="1222"/>
    <n v="0"/>
    <n v="0"/>
    <n v="0"/>
    <n v="0"/>
    <n v="0"/>
    <n v="0"/>
    <n v="0"/>
  </r>
  <r>
    <x v="6"/>
    <x v="7"/>
    <x v="4"/>
    <x v="9"/>
    <n v="0"/>
    <n v="1222"/>
    <n v="0"/>
    <n v="0"/>
    <n v="0"/>
    <n v="0"/>
    <n v="0"/>
    <n v="0"/>
    <n v="0"/>
  </r>
  <r>
    <x v="6"/>
    <x v="7"/>
    <x v="4"/>
    <x v="10"/>
    <n v="2.57"/>
    <n v="1222"/>
    <n v="0"/>
    <n v="0.13572999999999999"/>
    <n v="0.111"/>
    <n v="3.2000000000000003E-4"/>
    <n v="2.64E-3"/>
    <n v="0.56110000000000004"/>
    <n v="0"/>
  </r>
  <r>
    <x v="6"/>
    <x v="7"/>
    <x v="5"/>
    <x v="0"/>
    <n v="0"/>
    <n v="1222"/>
    <n v="0"/>
    <n v="0"/>
    <n v="0"/>
    <n v="0"/>
    <n v="0"/>
    <n v="0"/>
    <n v="0"/>
  </r>
  <r>
    <x v="6"/>
    <x v="7"/>
    <x v="5"/>
    <x v="1"/>
    <n v="12.17"/>
    <n v="1222"/>
    <n v="0"/>
    <n v="0.46150999999999998"/>
    <n v="0.40871000000000002"/>
    <n v="3.4099999999999998E-3"/>
    <n v="1.0460000000000001E-2"/>
    <n v="1.9170100000000001"/>
    <n v="0"/>
  </r>
  <r>
    <x v="6"/>
    <x v="7"/>
    <x v="5"/>
    <x v="2"/>
    <n v="0"/>
    <n v="1222"/>
    <n v="0"/>
    <n v="0"/>
    <n v="0"/>
    <n v="0"/>
    <n v="0"/>
    <n v="0"/>
    <n v="0"/>
  </r>
  <r>
    <x v="6"/>
    <x v="7"/>
    <x v="5"/>
    <x v="3"/>
    <n v="0"/>
    <n v="1222"/>
    <n v="0"/>
    <n v="0"/>
    <n v="0"/>
    <n v="0"/>
    <n v="0"/>
    <n v="0"/>
    <n v="0"/>
  </r>
  <r>
    <x v="6"/>
    <x v="7"/>
    <x v="5"/>
    <x v="4"/>
    <n v="0.81"/>
    <n v="1222"/>
    <n v="0"/>
    <n v="4.3279999999999999E-2"/>
    <n v="1.3679999999999999E-2"/>
    <n v="9.0100000000000006E-3"/>
    <n v="1.285E-2"/>
    <n v="0.17895"/>
    <n v="0"/>
  </r>
  <r>
    <x v="6"/>
    <x v="7"/>
    <x v="5"/>
    <x v="5"/>
    <n v="4.1399999999999997"/>
    <n v="1222"/>
    <n v="0"/>
    <n v="0.15396000000000001"/>
    <n v="0.12506"/>
    <n v="1.508E-2"/>
    <n v="5.2599999999999999E-3"/>
    <n v="0.63914000000000004"/>
    <n v="0"/>
  </r>
  <r>
    <x v="6"/>
    <x v="7"/>
    <x v="5"/>
    <x v="6"/>
    <n v="0"/>
    <n v="1222"/>
    <n v="0"/>
    <n v="0"/>
    <n v="0"/>
    <n v="0"/>
    <n v="0"/>
    <n v="0"/>
    <n v="0"/>
  </r>
  <r>
    <x v="6"/>
    <x v="7"/>
    <x v="5"/>
    <x v="7"/>
    <n v="0"/>
    <n v="1222"/>
    <n v="0"/>
    <n v="0"/>
    <n v="0"/>
    <n v="0"/>
    <n v="0"/>
    <n v="0"/>
    <n v="0"/>
  </r>
  <r>
    <x v="6"/>
    <x v="7"/>
    <x v="5"/>
    <x v="8"/>
    <n v="0"/>
    <n v="1222"/>
    <n v="0"/>
    <n v="0"/>
    <n v="0"/>
    <n v="0"/>
    <n v="0"/>
    <n v="0"/>
    <n v="0"/>
  </r>
  <r>
    <x v="6"/>
    <x v="7"/>
    <x v="5"/>
    <x v="9"/>
    <n v="0"/>
    <n v="1222"/>
    <n v="0"/>
    <n v="0"/>
    <n v="0"/>
    <n v="0"/>
    <n v="0"/>
    <n v="0"/>
    <n v="0"/>
  </r>
  <r>
    <x v="6"/>
    <x v="7"/>
    <x v="5"/>
    <x v="10"/>
    <n v="0"/>
    <n v="1222"/>
    <n v="0"/>
    <n v="0"/>
    <n v="0"/>
    <n v="0"/>
    <n v="0"/>
    <n v="0"/>
    <n v="0"/>
  </r>
  <r>
    <x v="6"/>
    <x v="7"/>
    <x v="6"/>
    <x v="0"/>
    <n v="0"/>
    <n v="1222"/>
    <n v="0"/>
    <n v="0"/>
    <n v="0"/>
    <n v="0"/>
    <n v="0"/>
    <n v="0"/>
    <n v="0"/>
  </r>
  <r>
    <x v="6"/>
    <x v="7"/>
    <x v="6"/>
    <x v="1"/>
    <n v="82.77"/>
    <n v="1222"/>
    <n v="0"/>
    <n v="3.1345299999999998"/>
    <n v="2.7192099999999999"/>
    <n v="7.4800000000000005E-2"/>
    <n v="7.1980000000000002E-2"/>
    <n v="13.01164"/>
    <n v="0"/>
  </r>
  <r>
    <x v="6"/>
    <x v="7"/>
    <x v="6"/>
    <x v="2"/>
    <n v="0"/>
    <n v="1222"/>
    <n v="0"/>
    <n v="0"/>
    <n v="0"/>
    <n v="0"/>
    <n v="0"/>
    <n v="0"/>
    <n v="0"/>
  </r>
  <r>
    <x v="6"/>
    <x v="7"/>
    <x v="6"/>
    <x v="3"/>
    <n v="0"/>
    <n v="1222"/>
    <n v="0"/>
    <n v="0"/>
    <n v="0"/>
    <n v="0"/>
    <n v="0"/>
    <n v="0"/>
    <n v="0"/>
  </r>
  <r>
    <x v="6"/>
    <x v="7"/>
    <x v="6"/>
    <x v="4"/>
    <n v="8.23"/>
    <n v="1222"/>
    <n v="0"/>
    <n v="0.33950000000000002"/>
    <n v="5.5410000000000001E-2"/>
    <n v="0.11318"/>
    <n v="0.18876999999999999"/>
    <n v="1.4074500000000001"/>
    <n v="0"/>
  </r>
  <r>
    <x v="6"/>
    <x v="7"/>
    <x v="6"/>
    <x v="5"/>
    <n v="0"/>
    <n v="1222"/>
    <n v="0"/>
    <n v="0"/>
    <n v="0"/>
    <n v="0"/>
    <n v="0"/>
    <n v="0"/>
    <n v="0"/>
  </r>
  <r>
    <x v="6"/>
    <x v="7"/>
    <x v="6"/>
    <x v="6"/>
    <n v="7.0000000000000007E-2"/>
    <n v="1222"/>
    <n v="0"/>
    <n v="2.5300000000000001E-3"/>
    <n v="1.3600000000000001E-3"/>
    <n v="3.0000000000000001E-5"/>
    <n v="2.5000000000000001E-4"/>
    <n v="1.052E-2"/>
    <n v="0"/>
  </r>
  <r>
    <x v="6"/>
    <x v="7"/>
    <x v="6"/>
    <x v="7"/>
    <n v="0.02"/>
    <n v="1000"/>
    <n v="10"/>
    <n v="5.0000000000000001E-4"/>
    <n v="4.8999999999999998E-4"/>
    <n v="0"/>
    <n v="0"/>
    <n v="1.99E-3"/>
    <n v="2.64E-2"/>
  </r>
  <r>
    <x v="6"/>
    <x v="7"/>
    <x v="6"/>
    <x v="8"/>
    <n v="0.02"/>
    <n v="1000"/>
    <n v="10"/>
    <n v="5.0000000000000001E-4"/>
    <n v="4.8999999999999998E-4"/>
    <n v="0"/>
    <n v="0"/>
    <n v="1.99E-3"/>
    <n v="2.64E-2"/>
  </r>
  <r>
    <x v="6"/>
    <x v="7"/>
    <x v="6"/>
    <x v="9"/>
    <n v="0.01"/>
    <n v="1000"/>
    <n v="10"/>
    <n v="2.5000000000000001E-4"/>
    <n v="2.5000000000000001E-4"/>
    <n v="0"/>
    <n v="0"/>
    <n v="9.8999999999999999E-4"/>
    <n v="2.64E-2"/>
  </r>
  <r>
    <x v="6"/>
    <x v="7"/>
    <x v="6"/>
    <x v="10"/>
    <n v="0.02"/>
    <n v="1222"/>
    <n v="0"/>
    <n v="9.1E-4"/>
    <n v="8.5999999999999998E-4"/>
    <n v="0"/>
    <n v="1.0000000000000001E-5"/>
    <n v="3.7599999999999999E-3"/>
    <n v="0"/>
  </r>
  <r>
    <x v="6"/>
    <x v="7"/>
    <x v="7"/>
    <x v="0"/>
    <n v="0.05"/>
    <n v="2024"/>
    <n v="20.239999999999998"/>
    <n v="2.5100000000000001E-3"/>
    <n v="0"/>
    <n v="3.0000000000000001E-5"/>
    <n v="9.7000000000000005E-4"/>
    <n v="1.021E-2"/>
    <n v="2.9760000000000002E-2"/>
  </r>
  <r>
    <x v="6"/>
    <x v="7"/>
    <x v="7"/>
    <x v="1"/>
    <n v="39.58"/>
    <n v="1222"/>
    <n v="0"/>
    <n v="1.4728000000000001"/>
    <n v="1.3252200000000001"/>
    <n v="2.3269999999999999E-2"/>
    <n v="5.4949999999999999E-2"/>
    <n v="6.1148600000000002"/>
    <n v="0"/>
  </r>
  <r>
    <x v="6"/>
    <x v="7"/>
    <x v="7"/>
    <x v="2"/>
    <n v="0"/>
    <n v="1222"/>
    <n v="0"/>
    <n v="0"/>
    <n v="0"/>
    <n v="0"/>
    <n v="0"/>
    <n v="0"/>
    <n v="0"/>
  </r>
  <r>
    <x v="6"/>
    <x v="7"/>
    <x v="7"/>
    <x v="3"/>
    <n v="0"/>
    <n v="1222"/>
    <n v="0"/>
    <n v="0"/>
    <n v="0"/>
    <n v="0"/>
    <n v="0"/>
    <n v="0"/>
    <n v="0"/>
  </r>
  <r>
    <x v="6"/>
    <x v="7"/>
    <x v="7"/>
    <x v="4"/>
    <n v="0.7"/>
    <n v="1794.62"/>
    <n v="233.30005"/>
    <n v="3.1480000000000001E-2"/>
    <n v="0"/>
    <n v="1.1860000000000001E-2"/>
    <n v="5.5039999999999999E-2"/>
    <n v="0.12816"/>
    <n v="0.37698999999999999"/>
  </r>
  <r>
    <x v="6"/>
    <x v="7"/>
    <x v="7"/>
    <x v="5"/>
    <n v="8.58"/>
    <n v="1719.99"/>
    <n v="240.7998"/>
    <n v="0.32333000000000001"/>
    <n v="0.15140000000000001"/>
    <n v="0.20699999999999999"/>
    <n v="3.0790000000000001E-2"/>
    <n v="1.3399799999999999"/>
    <n v="0.40415000000000001"/>
  </r>
  <r>
    <x v="6"/>
    <x v="7"/>
    <x v="7"/>
    <x v="6"/>
    <n v="0.13"/>
    <n v="1000"/>
    <n v="20"/>
    <n v="3.2299999999999998E-3"/>
    <n v="0"/>
    <n v="2.5999999999999998E-4"/>
    <n v="2.7899999999999999E-3"/>
    <n v="1.316E-2"/>
    <n v="5.2789999999999997E-2"/>
  </r>
  <r>
    <x v="6"/>
    <x v="7"/>
    <x v="7"/>
    <x v="7"/>
    <n v="0"/>
    <n v="1222"/>
    <n v="0"/>
    <n v="0"/>
    <n v="0"/>
    <n v="0"/>
    <n v="0"/>
    <n v="0"/>
    <n v="0"/>
  </r>
  <r>
    <x v="6"/>
    <x v="7"/>
    <x v="7"/>
    <x v="8"/>
    <n v="0.11"/>
    <n v="1125"/>
    <n v="22.5"/>
    <n v="3.0400000000000002E-3"/>
    <n v="6.9999999999999994E-5"/>
    <n v="6.8000000000000005E-4"/>
    <n v="2.0999999999999999E-3"/>
    <n v="1.238E-2"/>
    <n v="5.3859999999999998E-2"/>
  </r>
  <r>
    <x v="6"/>
    <x v="7"/>
    <x v="7"/>
    <x v="9"/>
    <n v="0"/>
    <n v="1222"/>
    <n v="0"/>
    <n v="0"/>
    <n v="0"/>
    <n v="0"/>
    <n v="0"/>
    <n v="0"/>
    <n v="0"/>
  </r>
  <r>
    <x v="6"/>
    <x v="7"/>
    <x v="7"/>
    <x v="10"/>
    <n v="0.14000000000000001"/>
    <n v="1000"/>
    <n v="20"/>
    <n v="3.48E-3"/>
    <n v="0"/>
    <n v="1.0000000000000001E-5"/>
    <n v="1.2600000000000001E-3"/>
    <n v="1.4189999999999999E-2"/>
    <n v="5.2789999999999997E-2"/>
  </r>
  <r>
    <x v="6"/>
    <x v="7"/>
    <x v="8"/>
    <x v="0"/>
    <n v="1.24"/>
    <n v="1222"/>
    <n v="0"/>
    <n v="4.7559999999999998E-2"/>
    <n v="4.3790000000000003E-2"/>
    <n v="1.4400000000000001E-3"/>
    <n v="1.1000000000000001E-3"/>
    <n v="0.19799"/>
    <n v="0"/>
  </r>
  <r>
    <x v="6"/>
    <x v="7"/>
    <x v="8"/>
    <x v="1"/>
    <n v="136.12"/>
    <n v="1355.43"/>
    <n v="13.54687"/>
    <n v="5.06989"/>
    <n v="4.8641500000000004"/>
    <n v="2.4279999999999999E-2"/>
    <n v="8.6199999999999999E-2"/>
    <n v="21.04984"/>
    <n v="2.7789999999999999E-2"/>
  </r>
  <r>
    <x v="6"/>
    <x v="7"/>
    <x v="8"/>
    <x v="2"/>
    <n v="0"/>
    <n v="1222"/>
    <n v="0"/>
    <n v="0"/>
    <n v="0"/>
    <n v="0"/>
    <n v="0"/>
    <n v="0"/>
    <n v="0"/>
  </r>
  <r>
    <x v="6"/>
    <x v="7"/>
    <x v="8"/>
    <x v="3"/>
    <n v="0"/>
    <n v="1222"/>
    <n v="0"/>
    <n v="0"/>
    <n v="0"/>
    <n v="0"/>
    <n v="0"/>
    <n v="0"/>
    <n v="0"/>
  </r>
  <r>
    <x v="6"/>
    <x v="7"/>
    <x v="8"/>
    <x v="4"/>
    <n v="11.54"/>
    <n v="1388.27"/>
    <n v="513.66016000000002"/>
    <n v="0.44167000000000001"/>
    <n v="4.87E-2"/>
    <n v="0.19275"/>
    <n v="0.17632"/>
    <n v="1.8265199999999999"/>
    <n v="1.0209900000000001"/>
  </r>
  <r>
    <x v="6"/>
    <x v="7"/>
    <x v="8"/>
    <x v="5"/>
    <n v="0.66"/>
    <n v="1206"/>
    <n v="120.59998"/>
    <n v="1.976E-2"/>
    <n v="0"/>
    <n v="2.3820000000000001E-2"/>
    <n v="3.29E-3"/>
    <n v="8.0560000000000007E-2"/>
    <n v="0.27250999999999997"/>
  </r>
  <r>
    <x v="6"/>
    <x v="7"/>
    <x v="8"/>
    <x v="6"/>
    <n v="15.31"/>
    <n v="1404"/>
    <n v="210.59961000000001"/>
    <n v="0.53630999999999995"/>
    <n v="0.28671999999999997"/>
    <n v="2.5780000000000001E-2"/>
    <n v="0.10086000000000001"/>
    <n v="2.2242199999999999"/>
    <n v="0.41946"/>
  </r>
  <r>
    <x v="6"/>
    <x v="7"/>
    <x v="8"/>
    <x v="7"/>
    <n v="0.01"/>
    <n v="1000"/>
    <n v="10"/>
    <n v="2.5000000000000001E-4"/>
    <n v="2.5000000000000001E-4"/>
    <n v="0"/>
    <n v="0"/>
    <n v="9.8999999999999999E-4"/>
    <n v="2.64E-2"/>
  </r>
  <r>
    <x v="6"/>
    <x v="7"/>
    <x v="8"/>
    <x v="8"/>
    <n v="15.62"/>
    <n v="1151.99"/>
    <n v="103.6797"/>
    <n v="0.57779000000000003"/>
    <n v="0.45695999999999998"/>
    <n v="1.592E-2"/>
    <n v="3.288E-2"/>
    <n v="2.39798"/>
    <n v="0.24335000000000001"/>
  </r>
  <r>
    <x v="6"/>
    <x v="7"/>
    <x v="8"/>
    <x v="9"/>
    <n v="0"/>
    <n v="1222"/>
    <n v="0"/>
    <n v="0"/>
    <n v="0"/>
    <n v="0"/>
    <n v="0"/>
    <n v="0"/>
    <n v="0"/>
  </r>
  <r>
    <x v="6"/>
    <x v="7"/>
    <x v="8"/>
    <x v="10"/>
    <n v="28.03"/>
    <n v="1222"/>
    <n v="0"/>
    <n v="1.0394699999999999"/>
    <n v="0.84965999999999997"/>
    <n v="3.6099999999999999E-3"/>
    <n v="1.8599999999999998E-2"/>
    <n v="4.3169599999999999"/>
    <n v="0"/>
  </r>
  <r>
    <x v="6"/>
    <x v="8"/>
    <x v="0"/>
    <x v="0"/>
    <n v="12.97"/>
    <n v="1224"/>
    <n v="0"/>
    <n v="0.48831999999999998"/>
    <n v="0.47405000000000003"/>
    <n v="8.0000000000000007E-5"/>
    <n v="3.5999999999999999E-3"/>
    <n v="2.0272700000000001"/>
    <n v="0"/>
  </r>
  <r>
    <x v="6"/>
    <x v="8"/>
    <x v="0"/>
    <x v="1"/>
    <n v="40.07"/>
    <n v="1224"/>
    <n v="0"/>
    <n v="1.4903"/>
    <n v="1.2666500000000001"/>
    <n v="2.4539999999999999E-2"/>
    <n v="4.052E-2"/>
    <n v="6.18546"/>
    <n v="0"/>
  </r>
  <r>
    <x v="6"/>
    <x v="8"/>
    <x v="0"/>
    <x v="2"/>
    <n v="0"/>
    <n v="1224"/>
    <n v="0"/>
    <n v="0"/>
    <n v="0"/>
    <n v="0"/>
    <n v="0"/>
    <n v="0"/>
    <n v="0"/>
  </r>
  <r>
    <x v="6"/>
    <x v="8"/>
    <x v="0"/>
    <x v="3"/>
    <n v="0"/>
    <n v="1224"/>
    <n v="0"/>
    <n v="0"/>
    <n v="0"/>
    <n v="0"/>
    <n v="0"/>
    <n v="0"/>
    <n v="0"/>
  </r>
  <r>
    <x v="6"/>
    <x v="8"/>
    <x v="0"/>
    <x v="4"/>
    <n v="46.57"/>
    <n v="1910.75"/>
    <n v="57.320309999999999"/>
    <n v="1.7536799999999999"/>
    <n v="0.53256000000000003"/>
    <n v="7.9070000000000001E-2"/>
    <n v="0.35970999999999997"/>
    <n v="7.2792000000000003"/>
    <n v="8.7040000000000006E-2"/>
  </r>
  <r>
    <x v="6"/>
    <x v="8"/>
    <x v="0"/>
    <x v="5"/>
    <n v="0.02"/>
    <n v="1224"/>
    <n v="0"/>
    <n v="5.0000000000000001E-4"/>
    <n v="9.0000000000000006E-5"/>
    <n v="5.0000000000000002E-5"/>
    <n v="4.0000000000000003E-5"/>
    <n v="2.0400000000000001E-3"/>
    <n v="0"/>
  </r>
  <r>
    <x v="6"/>
    <x v="8"/>
    <x v="0"/>
    <x v="6"/>
    <n v="0.11"/>
    <n v="1224"/>
    <n v="0"/>
    <n v="2.7299999999999998E-3"/>
    <n v="2.5999999999999998E-4"/>
    <n v="0"/>
    <n v="3.3E-4"/>
    <n v="1.1169999999999999E-2"/>
    <n v="0"/>
  </r>
  <r>
    <x v="6"/>
    <x v="8"/>
    <x v="0"/>
    <x v="7"/>
    <n v="0"/>
    <n v="1224"/>
    <n v="0"/>
    <n v="0"/>
    <n v="0"/>
    <n v="0"/>
    <n v="0"/>
    <n v="0"/>
    <n v="0"/>
  </r>
  <r>
    <x v="6"/>
    <x v="8"/>
    <x v="0"/>
    <x v="8"/>
    <n v="0.02"/>
    <n v="1224"/>
    <n v="0"/>
    <n v="5.0000000000000001E-4"/>
    <n v="1.1E-4"/>
    <n v="1.0000000000000001E-5"/>
    <n v="4.0000000000000003E-5"/>
    <n v="2.0400000000000001E-3"/>
    <n v="0"/>
  </r>
  <r>
    <x v="6"/>
    <x v="8"/>
    <x v="0"/>
    <x v="9"/>
    <n v="0"/>
    <n v="1224"/>
    <n v="0"/>
    <n v="0"/>
    <n v="0"/>
    <n v="0"/>
    <n v="0"/>
    <n v="0"/>
    <n v="0"/>
  </r>
  <r>
    <x v="6"/>
    <x v="8"/>
    <x v="0"/>
    <x v="10"/>
    <n v="0.22"/>
    <n v="2592"/>
    <n v="51.83999"/>
    <n v="1.2529999999999999E-2"/>
    <n v="5.8E-4"/>
    <n v="6.9999999999999994E-5"/>
    <n v="1.5E-3"/>
    <n v="5.1060000000000001E-2"/>
    <n v="6.037E-2"/>
  </r>
  <r>
    <x v="6"/>
    <x v="8"/>
    <x v="1"/>
    <x v="0"/>
    <n v="1.48"/>
    <n v="1367.2"/>
    <n v="410.15991000000002"/>
    <n v="5.314E-2"/>
    <n v="0"/>
    <n v="1.0200000000000001E-3"/>
    <n v="2.0209999999999999E-2"/>
    <n v="0.2152"/>
    <n v="0.81125000000000003"/>
  </r>
  <r>
    <x v="6"/>
    <x v="8"/>
    <x v="1"/>
    <x v="1"/>
    <n v="64.09"/>
    <n v="1224"/>
    <n v="0"/>
    <n v="2.3672200000000001"/>
    <n v="2.0667"/>
    <n v="5.1209999999999999E-2"/>
    <n v="0.30482999999999999"/>
    <n v="9.8313600000000001"/>
    <n v="0"/>
  </r>
  <r>
    <x v="6"/>
    <x v="8"/>
    <x v="1"/>
    <x v="2"/>
    <n v="0"/>
    <n v="1224"/>
    <n v="0"/>
    <n v="0"/>
    <n v="0"/>
    <n v="0"/>
    <n v="0"/>
    <n v="0"/>
    <n v="0"/>
  </r>
  <r>
    <x v="6"/>
    <x v="8"/>
    <x v="1"/>
    <x v="3"/>
    <n v="0"/>
    <n v="1224"/>
    <n v="0"/>
    <n v="0"/>
    <n v="0"/>
    <n v="0"/>
    <n v="0"/>
    <n v="0"/>
    <n v="0"/>
  </r>
  <r>
    <x v="6"/>
    <x v="8"/>
    <x v="1"/>
    <x v="4"/>
    <n v="21.33"/>
    <n v="2038.86"/>
    <n v="2446.6308600000002"/>
    <n v="0.83860999999999997"/>
    <n v="6.1240000000000003E-2"/>
    <n v="0.29891000000000001"/>
    <n v="0.97419"/>
    <n v="3.4498500000000001"/>
    <n v="3.5101100000000001"/>
  </r>
  <r>
    <x v="6"/>
    <x v="8"/>
    <x v="1"/>
    <x v="5"/>
    <n v="9.0399999999999991"/>
    <n v="1000"/>
    <n v="170"/>
    <n v="0.35811999999999999"/>
    <n v="0.27400999999999998"/>
    <n v="4.7390000000000002E-2"/>
    <n v="2.5090000000000001E-2"/>
    <n v="1.4837499999999999"/>
    <n v="0.44633"/>
  </r>
  <r>
    <x v="6"/>
    <x v="8"/>
    <x v="1"/>
    <x v="6"/>
    <n v="14.36"/>
    <n v="1088.1600000000001"/>
    <n v="3199.19922"/>
    <n v="0.41084999999999999"/>
    <n v="1.358E-2"/>
    <n v="4.5519999999999998E-2"/>
    <n v="0.20349"/>
    <n v="1.6652199999999999"/>
    <n v="7.8245800000000001"/>
  </r>
  <r>
    <x v="6"/>
    <x v="8"/>
    <x v="1"/>
    <x v="7"/>
    <n v="0"/>
    <n v="1224"/>
    <n v="0"/>
    <n v="0"/>
    <n v="0"/>
    <n v="0"/>
    <n v="0"/>
    <n v="0"/>
    <n v="0"/>
  </r>
  <r>
    <x v="6"/>
    <x v="8"/>
    <x v="1"/>
    <x v="8"/>
    <n v="15.58"/>
    <n v="1416"/>
    <n v="1104.48047"/>
    <n v="0.59062999999999999"/>
    <n v="0.36997000000000002"/>
    <n v="0.19389999999999999"/>
    <n v="0.22453000000000001"/>
    <n v="2.4378500000000001"/>
    <n v="2.1726399999999999"/>
  </r>
  <r>
    <x v="6"/>
    <x v="8"/>
    <x v="1"/>
    <x v="9"/>
    <n v="0"/>
    <n v="1224"/>
    <n v="0"/>
    <n v="0"/>
    <n v="0"/>
    <n v="0"/>
    <n v="0"/>
    <n v="0"/>
    <n v="0"/>
  </r>
  <r>
    <x v="6"/>
    <x v="8"/>
    <x v="1"/>
    <x v="10"/>
    <n v="4.29"/>
    <n v="1536.51"/>
    <n v="1198.4799800000001"/>
    <n v="0.16259999999999999"/>
    <n v="7.4200000000000004E-3"/>
    <n v="2.3600000000000001E-3"/>
    <n v="1.908E-2"/>
    <n v="0.65964"/>
    <n v="2.19957"/>
  </r>
  <r>
    <x v="6"/>
    <x v="8"/>
    <x v="2"/>
    <x v="0"/>
    <n v="0.7"/>
    <n v="1878.33"/>
    <n v="225.40002000000001"/>
    <n v="3.2030000000000003E-2"/>
    <n v="0"/>
    <n v="8.8999999999999995E-4"/>
    <n v="1.9959999999999999E-2"/>
    <n v="0.12986"/>
    <n v="0.34922999999999998"/>
  </r>
  <r>
    <x v="6"/>
    <x v="8"/>
    <x v="2"/>
    <x v="1"/>
    <n v="134.29"/>
    <n v="1224"/>
    <n v="0"/>
    <n v="5.0144099999999998"/>
    <n v="4.4118000000000004"/>
    <n v="0.12950999999999999"/>
    <n v="0.74675000000000002"/>
    <n v="20.818950000000001"/>
    <n v="0"/>
  </r>
  <r>
    <x v="6"/>
    <x v="8"/>
    <x v="2"/>
    <x v="2"/>
    <n v="0"/>
    <n v="1224"/>
    <n v="0"/>
    <n v="0"/>
    <n v="0"/>
    <n v="0"/>
    <n v="0"/>
    <n v="0"/>
    <n v="0"/>
  </r>
  <r>
    <x v="6"/>
    <x v="8"/>
    <x v="2"/>
    <x v="3"/>
    <n v="0"/>
    <n v="1224"/>
    <n v="0"/>
    <n v="0"/>
    <n v="0"/>
    <n v="0"/>
    <n v="0"/>
    <n v="0"/>
    <n v="0"/>
  </r>
  <r>
    <x v="6"/>
    <x v="8"/>
    <x v="2"/>
    <x v="4"/>
    <n v="12.04"/>
    <n v="2003.97"/>
    <n v="2364.6796899999999"/>
    <n v="0.55698999999999999"/>
    <n v="1.7690000000000001E-2"/>
    <n v="0.79842999999999997"/>
    <n v="0.52231000000000005"/>
    <n v="2.2808600000000001"/>
    <n v="3.4773100000000001"/>
  </r>
  <r>
    <x v="6"/>
    <x v="8"/>
    <x v="2"/>
    <x v="5"/>
    <n v="0.12"/>
    <n v="1511"/>
    <n v="30.22"/>
    <n v="4.4999999999999997E-3"/>
    <n v="0"/>
    <n v="2.9499999999999999E-3"/>
    <n v="2.0300000000000001E-3"/>
    <n v="1.8249999999999999E-2"/>
    <n v="5.6329999999999998E-2"/>
  </r>
  <r>
    <x v="6"/>
    <x v="8"/>
    <x v="2"/>
    <x v="6"/>
    <n v="4.91"/>
    <n v="1475"/>
    <n v="132.75"/>
    <n v="0.23255000000000001"/>
    <n v="0.12787000000000001"/>
    <n v="2.2399999999999998E-3"/>
    <n v="3.9919999999999997E-2"/>
    <n v="0.96358999999999995"/>
    <n v="0.25242999999999999"/>
  </r>
  <r>
    <x v="6"/>
    <x v="8"/>
    <x v="2"/>
    <x v="7"/>
    <n v="0.03"/>
    <n v="1000"/>
    <n v="10"/>
    <n v="7.3999999999999999E-4"/>
    <n v="7.3999999999999999E-4"/>
    <n v="0"/>
    <n v="0"/>
    <n v="2.99E-3"/>
    <n v="2.6249999999999999E-2"/>
  </r>
  <r>
    <x v="6"/>
    <x v="8"/>
    <x v="2"/>
    <x v="8"/>
    <n v="0.32"/>
    <n v="1177.5"/>
    <n v="70.649990000000003"/>
    <n v="9.4199999999999996E-3"/>
    <n v="9.8999999999999999E-4"/>
    <n v="1.1900000000000001E-3"/>
    <n v="1.1209999999999999E-2"/>
    <n v="3.814E-2"/>
    <n v="0.16191"/>
  </r>
  <r>
    <x v="6"/>
    <x v="8"/>
    <x v="2"/>
    <x v="9"/>
    <n v="0.08"/>
    <n v="1000"/>
    <n v="10"/>
    <n v="1.99E-3"/>
    <n v="0"/>
    <n v="3.0000000000000001E-5"/>
    <n v="8.4999999999999995E-4"/>
    <n v="8.0800000000000004E-3"/>
    <n v="2.6249999999999999E-2"/>
  </r>
  <r>
    <x v="6"/>
    <x v="8"/>
    <x v="2"/>
    <x v="10"/>
    <n v="8.24"/>
    <n v="2541.9299999999998"/>
    <n v="50.839840000000002"/>
    <n v="0.30412"/>
    <n v="0.2369"/>
    <n v="2.0500000000000002E-3"/>
    <n v="1.8630000000000001E-2"/>
    <n v="1.26258"/>
    <n v="6.1530000000000001E-2"/>
  </r>
  <r>
    <x v="6"/>
    <x v="8"/>
    <x v="3"/>
    <x v="0"/>
    <n v="0.28000000000000003"/>
    <n v="3245"/>
    <n v="97.349980000000002"/>
    <n v="2.2550000000000001E-2"/>
    <n v="0"/>
    <n v="4.0000000000000002E-4"/>
    <n v="5.7400000000000003E-3"/>
    <n v="9.1910000000000006E-2"/>
    <n v="9.6210000000000004E-2"/>
  </r>
  <r>
    <x v="6"/>
    <x v="8"/>
    <x v="3"/>
    <x v="1"/>
    <n v="14.38"/>
    <n v="1224"/>
    <n v="0"/>
    <n v="0.52210000000000001"/>
    <n v="0.45218999999999998"/>
    <n v="4.8399999999999997E-3"/>
    <n v="4.4060000000000002E-2"/>
    <n v="2.1686200000000002"/>
    <n v="0"/>
  </r>
  <r>
    <x v="6"/>
    <x v="8"/>
    <x v="3"/>
    <x v="2"/>
    <n v="0"/>
    <n v="1224"/>
    <n v="0"/>
    <n v="0"/>
    <n v="0"/>
    <n v="0"/>
    <n v="0"/>
    <n v="0"/>
    <n v="0"/>
  </r>
  <r>
    <x v="6"/>
    <x v="8"/>
    <x v="3"/>
    <x v="3"/>
    <n v="0"/>
    <n v="1224"/>
    <n v="0"/>
    <n v="0"/>
    <n v="0"/>
    <n v="0"/>
    <n v="0"/>
    <n v="0"/>
    <n v="0"/>
  </r>
  <r>
    <x v="6"/>
    <x v="8"/>
    <x v="3"/>
    <x v="4"/>
    <n v="11.67"/>
    <n v="2210.31"/>
    <n v="154.72069999999999"/>
    <n v="0.45130999999999999"/>
    <n v="0.14021"/>
    <n v="6.164E-2"/>
    <n v="0.40112999999999999"/>
    <n v="1.8710100000000001"/>
    <n v="0.20921999999999999"/>
  </r>
  <r>
    <x v="6"/>
    <x v="8"/>
    <x v="3"/>
    <x v="5"/>
    <n v="0.06"/>
    <n v="1224"/>
    <n v="0"/>
    <n v="1.97E-3"/>
    <n v="0"/>
    <n v="2.7E-4"/>
    <n v="2.1000000000000001E-4"/>
    <n v="8.09E-3"/>
    <n v="0"/>
  </r>
  <r>
    <x v="6"/>
    <x v="8"/>
    <x v="3"/>
    <x v="6"/>
    <n v="0.19"/>
    <n v="1349"/>
    <n v="26.98"/>
    <n v="6.28E-3"/>
    <n v="5.0000000000000002E-5"/>
    <n v="2.7E-4"/>
    <n v="6.1799999999999997E-3"/>
    <n v="2.5579999999999999E-2"/>
    <n v="5.525E-2"/>
  </r>
  <r>
    <x v="6"/>
    <x v="8"/>
    <x v="3"/>
    <x v="7"/>
    <n v="0"/>
    <n v="1224"/>
    <n v="0"/>
    <n v="0"/>
    <n v="0"/>
    <n v="0"/>
    <n v="0"/>
    <n v="0"/>
    <n v="0"/>
  </r>
  <r>
    <x v="6"/>
    <x v="8"/>
    <x v="3"/>
    <x v="8"/>
    <n v="0.01"/>
    <n v="1224"/>
    <n v="0"/>
    <n v="2.5000000000000001E-4"/>
    <n v="4.0000000000000003E-5"/>
    <n v="0"/>
    <n v="5.0000000000000002E-5"/>
    <n v="1.0300000000000001E-3"/>
    <n v="0"/>
  </r>
  <r>
    <x v="6"/>
    <x v="8"/>
    <x v="3"/>
    <x v="9"/>
    <n v="0"/>
    <n v="1224"/>
    <n v="0"/>
    <n v="0"/>
    <n v="0"/>
    <n v="0"/>
    <n v="0"/>
    <n v="0"/>
    <n v="0"/>
  </r>
  <r>
    <x v="6"/>
    <x v="8"/>
    <x v="3"/>
    <x v="10"/>
    <n v="0.08"/>
    <n v="1224"/>
    <n v="0"/>
    <n v="2.9399999999999999E-3"/>
    <n v="2.0799999999999998E-3"/>
    <n v="3.0000000000000001E-5"/>
    <n v="9.0000000000000006E-5"/>
    <n v="1.2189999999999999E-2"/>
    <n v="0"/>
  </r>
  <r>
    <x v="6"/>
    <x v="8"/>
    <x v="4"/>
    <x v="0"/>
    <n v="0"/>
    <n v="1224"/>
    <n v="0"/>
    <n v="0"/>
    <n v="0"/>
    <n v="0"/>
    <n v="0"/>
    <n v="0"/>
    <n v="0"/>
  </r>
  <r>
    <x v="6"/>
    <x v="8"/>
    <x v="4"/>
    <x v="1"/>
    <n v="1.78"/>
    <n v="1224"/>
    <n v="0"/>
    <n v="6.2520000000000006E-2"/>
    <n v="5.4170000000000003E-2"/>
    <n v="9.7999999999999997E-4"/>
    <n v="1.0300000000000001E-3"/>
    <n v="0.25990999999999997"/>
    <n v="0"/>
  </r>
  <r>
    <x v="6"/>
    <x v="8"/>
    <x v="4"/>
    <x v="2"/>
    <n v="0"/>
    <n v="1224"/>
    <n v="0"/>
    <n v="0"/>
    <n v="0"/>
    <n v="0"/>
    <n v="0"/>
    <n v="0"/>
    <n v="0"/>
  </r>
  <r>
    <x v="6"/>
    <x v="8"/>
    <x v="4"/>
    <x v="3"/>
    <n v="0"/>
    <n v="1224"/>
    <n v="0"/>
    <n v="0"/>
    <n v="0"/>
    <n v="0"/>
    <n v="0"/>
    <n v="0"/>
    <n v="0"/>
  </r>
  <r>
    <x v="6"/>
    <x v="8"/>
    <x v="4"/>
    <x v="4"/>
    <n v="18.32"/>
    <n v="1224"/>
    <n v="0"/>
    <n v="0.70882000000000001"/>
    <n v="8.6919999999999997E-2"/>
    <n v="0.30436999999999997"/>
    <n v="0.14044999999999999"/>
    <n v="2.9422100000000002"/>
    <n v="0"/>
  </r>
  <r>
    <x v="6"/>
    <x v="8"/>
    <x v="4"/>
    <x v="5"/>
    <n v="0"/>
    <n v="1224"/>
    <n v="0"/>
    <n v="0"/>
    <n v="0"/>
    <n v="0"/>
    <n v="0"/>
    <n v="0"/>
    <n v="0"/>
  </r>
  <r>
    <x v="6"/>
    <x v="8"/>
    <x v="4"/>
    <x v="6"/>
    <n v="15.07"/>
    <n v="1224"/>
    <n v="0"/>
    <n v="0.52159999999999995"/>
    <n v="0.20967"/>
    <n v="1.2899999999999999E-3"/>
    <n v="1.9820000000000001E-2"/>
    <n v="2.1678700000000002"/>
    <n v="0"/>
  </r>
  <r>
    <x v="6"/>
    <x v="8"/>
    <x v="4"/>
    <x v="7"/>
    <n v="0"/>
    <n v="1224"/>
    <n v="0"/>
    <n v="0"/>
    <n v="0"/>
    <n v="0"/>
    <n v="0"/>
    <n v="0"/>
    <n v="0"/>
  </r>
  <r>
    <x v="6"/>
    <x v="8"/>
    <x v="4"/>
    <x v="8"/>
    <n v="0"/>
    <n v="1224"/>
    <n v="0"/>
    <n v="0"/>
    <n v="0"/>
    <n v="0"/>
    <n v="0"/>
    <n v="0"/>
    <n v="0"/>
  </r>
  <r>
    <x v="6"/>
    <x v="8"/>
    <x v="4"/>
    <x v="9"/>
    <n v="0"/>
    <n v="1224"/>
    <n v="0"/>
    <n v="0"/>
    <n v="0"/>
    <n v="0"/>
    <n v="0"/>
    <n v="0"/>
    <n v="0"/>
  </r>
  <r>
    <x v="6"/>
    <x v="8"/>
    <x v="4"/>
    <x v="10"/>
    <n v="2.57"/>
    <n v="1224"/>
    <n v="0"/>
    <n v="0.13572999999999999"/>
    <n v="0.111"/>
    <n v="3.2000000000000003E-4"/>
    <n v="2.64E-3"/>
    <n v="0.56110000000000004"/>
    <n v="0"/>
  </r>
  <r>
    <x v="6"/>
    <x v="8"/>
    <x v="5"/>
    <x v="0"/>
    <n v="0"/>
    <n v="1224"/>
    <n v="0"/>
    <n v="0"/>
    <n v="0"/>
    <n v="0"/>
    <n v="0"/>
    <n v="0"/>
    <n v="0"/>
  </r>
  <r>
    <x v="6"/>
    <x v="8"/>
    <x v="5"/>
    <x v="1"/>
    <n v="12.17"/>
    <n v="1224"/>
    <n v="0"/>
    <n v="0.46150999999999998"/>
    <n v="0.40871000000000002"/>
    <n v="3.4099999999999998E-3"/>
    <n v="1.0460000000000001E-2"/>
    <n v="1.9170100000000001"/>
    <n v="0"/>
  </r>
  <r>
    <x v="6"/>
    <x v="8"/>
    <x v="5"/>
    <x v="2"/>
    <n v="0"/>
    <n v="1224"/>
    <n v="0"/>
    <n v="0"/>
    <n v="0"/>
    <n v="0"/>
    <n v="0"/>
    <n v="0"/>
    <n v="0"/>
  </r>
  <r>
    <x v="6"/>
    <x v="8"/>
    <x v="5"/>
    <x v="3"/>
    <n v="0"/>
    <n v="1224"/>
    <n v="0"/>
    <n v="0"/>
    <n v="0"/>
    <n v="0"/>
    <n v="0"/>
    <n v="0"/>
    <n v="0"/>
  </r>
  <r>
    <x v="6"/>
    <x v="8"/>
    <x v="5"/>
    <x v="4"/>
    <n v="0.81"/>
    <n v="1224"/>
    <n v="0"/>
    <n v="4.3279999999999999E-2"/>
    <n v="1.3679999999999999E-2"/>
    <n v="9.0100000000000006E-3"/>
    <n v="1.285E-2"/>
    <n v="0.17895"/>
    <n v="0"/>
  </r>
  <r>
    <x v="6"/>
    <x v="8"/>
    <x v="5"/>
    <x v="5"/>
    <n v="4.1399999999999997"/>
    <n v="1224"/>
    <n v="0"/>
    <n v="0.15396000000000001"/>
    <n v="0.12506"/>
    <n v="1.508E-2"/>
    <n v="5.2599999999999999E-3"/>
    <n v="0.63914000000000004"/>
    <n v="0"/>
  </r>
  <r>
    <x v="6"/>
    <x v="8"/>
    <x v="5"/>
    <x v="6"/>
    <n v="0"/>
    <n v="1224"/>
    <n v="0"/>
    <n v="0"/>
    <n v="0"/>
    <n v="0"/>
    <n v="0"/>
    <n v="0"/>
    <n v="0"/>
  </r>
  <r>
    <x v="6"/>
    <x v="8"/>
    <x v="5"/>
    <x v="7"/>
    <n v="0"/>
    <n v="1224"/>
    <n v="0"/>
    <n v="0"/>
    <n v="0"/>
    <n v="0"/>
    <n v="0"/>
    <n v="0"/>
    <n v="0"/>
  </r>
  <r>
    <x v="6"/>
    <x v="8"/>
    <x v="5"/>
    <x v="8"/>
    <n v="0"/>
    <n v="1224"/>
    <n v="0"/>
    <n v="0"/>
    <n v="0"/>
    <n v="0"/>
    <n v="0"/>
    <n v="0"/>
    <n v="0"/>
  </r>
  <r>
    <x v="6"/>
    <x v="8"/>
    <x v="5"/>
    <x v="9"/>
    <n v="0"/>
    <n v="1224"/>
    <n v="0"/>
    <n v="0"/>
    <n v="0"/>
    <n v="0"/>
    <n v="0"/>
    <n v="0"/>
    <n v="0"/>
  </r>
  <r>
    <x v="6"/>
    <x v="8"/>
    <x v="5"/>
    <x v="10"/>
    <n v="0"/>
    <n v="1224"/>
    <n v="0"/>
    <n v="0"/>
    <n v="0"/>
    <n v="0"/>
    <n v="0"/>
    <n v="0"/>
    <n v="0"/>
  </r>
  <r>
    <x v="6"/>
    <x v="8"/>
    <x v="6"/>
    <x v="0"/>
    <n v="0"/>
    <n v="1224"/>
    <n v="0"/>
    <n v="0"/>
    <n v="0"/>
    <n v="0"/>
    <n v="0"/>
    <n v="0"/>
    <n v="0"/>
  </r>
  <r>
    <x v="6"/>
    <x v="8"/>
    <x v="6"/>
    <x v="1"/>
    <n v="82.77"/>
    <n v="1224"/>
    <n v="0"/>
    <n v="3.1345299999999998"/>
    <n v="2.7192099999999999"/>
    <n v="7.4800000000000005E-2"/>
    <n v="7.1980000000000002E-2"/>
    <n v="13.01164"/>
    <n v="0"/>
  </r>
  <r>
    <x v="6"/>
    <x v="8"/>
    <x v="6"/>
    <x v="2"/>
    <n v="0"/>
    <n v="1224"/>
    <n v="0"/>
    <n v="0"/>
    <n v="0"/>
    <n v="0"/>
    <n v="0"/>
    <n v="0"/>
    <n v="0"/>
  </r>
  <r>
    <x v="6"/>
    <x v="8"/>
    <x v="6"/>
    <x v="3"/>
    <n v="0"/>
    <n v="1224"/>
    <n v="0"/>
    <n v="0"/>
    <n v="0"/>
    <n v="0"/>
    <n v="0"/>
    <n v="0"/>
    <n v="0"/>
  </r>
  <r>
    <x v="6"/>
    <x v="8"/>
    <x v="6"/>
    <x v="4"/>
    <n v="8.25"/>
    <n v="2793.93"/>
    <n v="55.87988"/>
    <n v="0.34089000000000003"/>
    <n v="5.5410000000000001E-2"/>
    <n v="0.11365"/>
    <n v="0.18956000000000001"/>
    <n v="1.413"/>
    <n v="6.2530000000000002E-2"/>
  </r>
  <r>
    <x v="6"/>
    <x v="8"/>
    <x v="6"/>
    <x v="5"/>
    <n v="0"/>
    <n v="1224"/>
    <n v="0"/>
    <n v="0"/>
    <n v="0"/>
    <n v="0"/>
    <n v="0"/>
    <n v="0"/>
    <n v="0"/>
  </r>
  <r>
    <x v="6"/>
    <x v="8"/>
    <x v="6"/>
    <x v="6"/>
    <n v="7.0000000000000007E-2"/>
    <n v="1224"/>
    <n v="0"/>
    <n v="2.5300000000000001E-3"/>
    <n v="1.3600000000000001E-3"/>
    <n v="3.0000000000000001E-5"/>
    <n v="2.5000000000000001E-4"/>
    <n v="1.052E-2"/>
    <n v="0"/>
  </r>
  <r>
    <x v="6"/>
    <x v="8"/>
    <x v="6"/>
    <x v="7"/>
    <n v="0.03"/>
    <n v="1000"/>
    <n v="10"/>
    <n v="7.3999999999999999E-4"/>
    <n v="7.3999999999999999E-4"/>
    <n v="0"/>
    <n v="0"/>
    <n v="2.99E-3"/>
    <n v="2.6249999999999999E-2"/>
  </r>
  <r>
    <x v="6"/>
    <x v="8"/>
    <x v="6"/>
    <x v="8"/>
    <n v="0.03"/>
    <n v="1000"/>
    <n v="10"/>
    <n v="7.3999999999999999E-4"/>
    <n v="7.3999999999999999E-4"/>
    <n v="0"/>
    <n v="0"/>
    <n v="2.99E-3"/>
    <n v="2.6249999999999999E-2"/>
  </r>
  <r>
    <x v="6"/>
    <x v="8"/>
    <x v="6"/>
    <x v="9"/>
    <n v="0.02"/>
    <n v="1000"/>
    <n v="10"/>
    <n v="5.0000000000000001E-4"/>
    <n v="4.8999999999999998E-4"/>
    <n v="0"/>
    <n v="0"/>
    <n v="1.99E-3"/>
    <n v="2.6249999999999999E-2"/>
  </r>
  <r>
    <x v="6"/>
    <x v="8"/>
    <x v="6"/>
    <x v="10"/>
    <n v="0.02"/>
    <n v="1224"/>
    <n v="0"/>
    <n v="9.1E-4"/>
    <n v="8.5999999999999998E-4"/>
    <n v="0"/>
    <n v="1.0000000000000001E-5"/>
    <n v="3.7599999999999999E-3"/>
    <n v="0"/>
  </r>
  <r>
    <x v="6"/>
    <x v="8"/>
    <x v="7"/>
    <x v="0"/>
    <n v="7.0000000000000007E-2"/>
    <n v="2024"/>
    <n v="40.479999999999997"/>
    <n v="3.5200000000000001E-3"/>
    <n v="0"/>
    <n v="5.0000000000000002E-5"/>
    <n v="1.3600000000000001E-3"/>
    <n v="1.423E-2"/>
    <n v="5.9200000000000003E-2"/>
  </r>
  <r>
    <x v="6"/>
    <x v="8"/>
    <x v="7"/>
    <x v="1"/>
    <n v="39.58"/>
    <n v="1224"/>
    <n v="0"/>
    <n v="1.4728000000000001"/>
    <n v="1.3252200000000001"/>
    <n v="2.3269999999999999E-2"/>
    <n v="5.4949999999999999E-2"/>
    <n v="6.1148600000000002"/>
    <n v="0"/>
  </r>
  <r>
    <x v="6"/>
    <x v="8"/>
    <x v="7"/>
    <x v="2"/>
    <n v="0"/>
    <n v="1224"/>
    <n v="0"/>
    <n v="0"/>
    <n v="0"/>
    <n v="0"/>
    <n v="0"/>
    <n v="0"/>
    <n v="0"/>
  </r>
  <r>
    <x v="6"/>
    <x v="8"/>
    <x v="7"/>
    <x v="3"/>
    <n v="0"/>
    <n v="1224"/>
    <n v="0"/>
    <n v="0"/>
    <n v="0"/>
    <n v="0"/>
    <n v="0"/>
    <n v="0"/>
    <n v="0"/>
  </r>
  <r>
    <x v="6"/>
    <x v="8"/>
    <x v="7"/>
    <x v="4"/>
    <n v="0.84"/>
    <n v="1811.64"/>
    <n v="253.63"/>
    <n v="3.7769999999999998E-2"/>
    <n v="0"/>
    <n v="1.423E-2"/>
    <n v="6.6049999999999998E-2"/>
    <n v="0.15334"/>
    <n v="0.40459000000000001"/>
  </r>
  <r>
    <x v="6"/>
    <x v="8"/>
    <x v="7"/>
    <x v="5"/>
    <n v="8.74"/>
    <n v="1682.5"/>
    <n v="269.2002"/>
    <n v="0.33001000000000003"/>
    <n v="0.15140000000000001"/>
    <n v="0.214"/>
    <n v="3.1829999999999997E-2"/>
    <n v="1.3667100000000001"/>
    <n v="0.45735999999999999"/>
  </r>
  <r>
    <x v="6"/>
    <x v="8"/>
    <x v="7"/>
    <x v="6"/>
    <n v="0.16"/>
    <n v="1000"/>
    <n v="30"/>
    <n v="3.9699999999999996E-3"/>
    <n v="0"/>
    <n v="3.2000000000000003E-4"/>
    <n v="3.4399999999999999E-3"/>
    <n v="1.6140000000000002E-2"/>
    <n v="7.8759999999999997E-2"/>
  </r>
  <r>
    <x v="6"/>
    <x v="8"/>
    <x v="7"/>
    <x v="7"/>
    <n v="0"/>
    <n v="1224"/>
    <n v="0"/>
    <n v="0"/>
    <n v="0"/>
    <n v="0"/>
    <n v="0"/>
    <n v="0"/>
    <n v="0"/>
  </r>
  <r>
    <x v="6"/>
    <x v="8"/>
    <x v="7"/>
    <x v="8"/>
    <n v="0.13"/>
    <n v="1125"/>
    <n v="22.5"/>
    <n v="3.5999999999999999E-3"/>
    <n v="6.9999999999999994E-5"/>
    <n v="8.0999999999999996E-4"/>
    <n v="2.5000000000000001E-3"/>
    <n v="1.461E-2"/>
    <n v="5.357E-2"/>
  </r>
  <r>
    <x v="6"/>
    <x v="8"/>
    <x v="7"/>
    <x v="9"/>
    <n v="0"/>
    <n v="1224"/>
    <n v="0"/>
    <n v="0"/>
    <n v="0"/>
    <n v="0"/>
    <n v="0"/>
    <n v="0"/>
    <n v="0"/>
  </r>
  <r>
    <x v="6"/>
    <x v="8"/>
    <x v="7"/>
    <x v="10"/>
    <n v="0.16"/>
    <n v="1000"/>
    <n v="20"/>
    <n v="3.9699999999999996E-3"/>
    <n v="0"/>
    <n v="1.0000000000000001E-5"/>
    <n v="1.4300000000000001E-3"/>
    <n v="1.617E-2"/>
    <n v="5.2510000000000001E-2"/>
  </r>
  <r>
    <x v="6"/>
    <x v="8"/>
    <x v="8"/>
    <x v="0"/>
    <n v="1.24"/>
    <n v="1224"/>
    <n v="0"/>
    <n v="4.7559999999999998E-2"/>
    <n v="4.3790000000000003E-2"/>
    <n v="1.4400000000000001E-3"/>
    <n v="1.1000000000000001E-3"/>
    <n v="0.19799"/>
    <n v="0"/>
  </r>
  <r>
    <x v="6"/>
    <x v="8"/>
    <x v="8"/>
    <x v="1"/>
    <n v="136.13"/>
    <n v="1355.43"/>
    <n v="13.54687"/>
    <n v="5.0702299999999996"/>
    <n v="4.8641500000000004"/>
    <n v="2.4289999999999999E-2"/>
    <n v="8.6249999999999993E-2"/>
    <n v="21.051189999999998"/>
    <n v="2.7640000000000001E-2"/>
  </r>
  <r>
    <x v="6"/>
    <x v="8"/>
    <x v="8"/>
    <x v="2"/>
    <n v="0"/>
    <n v="1224"/>
    <n v="0"/>
    <n v="0"/>
    <n v="0"/>
    <n v="0"/>
    <n v="0"/>
    <n v="0"/>
    <n v="0"/>
  </r>
  <r>
    <x v="6"/>
    <x v="8"/>
    <x v="8"/>
    <x v="3"/>
    <n v="0"/>
    <n v="1224"/>
    <n v="0"/>
    <n v="0"/>
    <n v="0"/>
    <n v="0"/>
    <n v="0"/>
    <n v="0"/>
    <n v="0"/>
  </r>
  <r>
    <x v="6"/>
    <x v="8"/>
    <x v="8"/>
    <x v="4"/>
    <n v="11.99"/>
    <n v="1406.31"/>
    <n v="632.83983999999998"/>
    <n v="0.45738000000000001"/>
    <n v="4.87E-2"/>
    <n v="0.20104"/>
    <n v="0.18390000000000001"/>
    <n v="1.8893500000000001"/>
    <n v="1.2375700000000001"/>
  </r>
  <r>
    <x v="6"/>
    <x v="8"/>
    <x v="8"/>
    <x v="5"/>
    <n v="0.76"/>
    <n v="1206"/>
    <n v="120.59998"/>
    <n v="2.2749999999999999E-2"/>
    <n v="0"/>
    <n v="2.743E-2"/>
    <n v="3.79E-3"/>
    <n v="9.2539999999999997E-2"/>
    <n v="0.27104"/>
  </r>
  <r>
    <x v="6"/>
    <x v="8"/>
    <x v="8"/>
    <x v="6"/>
    <n v="15.47"/>
    <n v="1404.01"/>
    <n v="224.64062000000001"/>
    <n v="0.54188000000000003"/>
    <n v="0.28671999999999997"/>
    <n v="2.6540000000000001E-2"/>
    <n v="0.10381"/>
    <n v="2.2465199999999999"/>
    <n v="0.44502000000000003"/>
  </r>
  <r>
    <x v="6"/>
    <x v="8"/>
    <x v="8"/>
    <x v="7"/>
    <n v="0.02"/>
    <n v="1000"/>
    <n v="10"/>
    <n v="5.0000000000000001E-4"/>
    <n v="4.8999999999999998E-4"/>
    <n v="0"/>
    <n v="0"/>
    <n v="1.99E-3"/>
    <n v="2.6249999999999999E-2"/>
  </r>
  <r>
    <x v="6"/>
    <x v="8"/>
    <x v="8"/>
    <x v="8"/>
    <n v="15.73"/>
    <n v="1138.18"/>
    <n v="125.19920999999999"/>
    <n v="0.58089999999999997"/>
    <n v="0.45721000000000001"/>
    <n v="1.651E-2"/>
    <n v="3.4110000000000001E-2"/>
    <n v="2.4104100000000002"/>
    <n v="0.29520000000000002"/>
  </r>
  <r>
    <x v="6"/>
    <x v="8"/>
    <x v="8"/>
    <x v="9"/>
    <n v="0"/>
    <n v="1224"/>
    <n v="0"/>
    <n v="0"/>
    <n v="0"/>
    <n v="0"/>
    <n v="0"/>
    <n v="0"/>
    <n v="0"/>
  </r>
  <r>
    <x v="6"/>
    <x v="8"/>
    <x v="8"/>
    <x v="10"/>
    <n v="28.03"/>
    <n v="1224"/>
    <n v="0"/>
    <n v="1.0394699999999999"/>
    <n v="0.84965999999999997"/>
    <n v="3.6099999999999999E-3"/>
    <n v="1.8599999999999998E-2"/>
    <n v="4.3169599999999999"/>
    <n v="0"/>
  </r>
  <r>
    <x v="6"/>
    <x v="9"/>
    <x v="0"/>
    <x v="0"/>
    <n v="12.97"/>
    <n v="1227"/>
    <n v="0"/>
    <n v="0.48831999999999998"/>
    <n v="0.47405000000000003"/>
    <n v="8.0000000000000007E-5"/>
    <n v="3.5999999999999999E-3"/>
    <n v="2.0272700000000001"/>
    <n v="0"/>
  </r>
  <r>
    <x v="6"/>
    <x v="9"/>
    <x v="0"/>
    <x v="1"/>
    <n v="40.07"/>
    <n v="1227"/>
    <n v="0"/>
    <n v="1.4903"/>
    <n v="1.2666500000000001"/>
    <n v="2.4539999999999999E-2"/>
    <n v="4.052E-2"/>
    <n v="6.18546"/>
    <n v="0"/>
  </r>
  <r>
    <x v="6"/>
    <x v="9"/>
    <x v="0"/>
    <x v="2"/>
    <n v="0"/>
    <n v="1227"/>
    <n v="0"/>
    <n v="0"/>
    <n v="0"/>
    <n v="0"/>
    <n v="0"/>
    <n v="0"/>
    <n v="0"/>
  </r>
  <r>
    <x v="6"/>
    <x v="9"/>
    <x v="0"/>
    <x v="3"/>
    <n v="0"/>
    <n v="1227"/>
    <n v="0"/>
    <n v="0"/>
    <n v="0"/>
    <n v="0"/>
    <n v="0"/>
    <n v="0"/>
    <n v="0"/>
  </r>
  <r>
    <x v="6"/>
    <x v="9"/>
    <x v="0"/>
    <x v="4"/>
    <n v="46.61"/>
    <n v="2024.37"/>
    <n v="80.976560000000006"/>
    <n v="1.75569"/>
    <n v="0.53256000000000003"/>
    <n v="7.918E-2"/>
    <n v="0.36020000000000002"/>
    <n v="7.2872500000000002"/>
    <n v="0.11683"/>
  </r>
  <r>
    <x v="6"/>
    <x v="9"/>
    <x v="0"/>
    <x v="5"/>
    <n v="0.02"/>
    <n v="1227"/>
    <n v="0"/>
    <n v="5.0000000000000001E-4"/>
    <n v="9.0000000000000006E-5"/>
    <n v="5.0000000000000002E-5"/>
    <n v="4.0000000000000003E-5"/>
    <n v="2.0400000000000001E-3"/>
    <n v="0"/>
  </r>
  <r>
    <x v="6"/>
    <x v="9"/>
    <x v="0"/>
    <x v="6"/>
    <n v="0.11"/>
    <n v="1227"/>
    <n v="0"/>
    <n v="2.7299999999999998E-3"/>
    <n v="2.5999999999999998E-4"/>
    <n v="0"/>
    <n v="3.3E-4"/>
    <n v="1.1169999999999999E-2"/>
    <n v="0"/>
  </r>
  <r>
    <x v="6"/>
    <x v="9"/>
    <x v="0"/>
    <x v="7"/>
    <n v="0"/>
    <n v="1227"/>
    <n v="0"/>
    <n v="0"/>
    <n v="0"/>
    <n v="0"/>
    <n v="0"/>
    <n v="0"/>
    <n v="0"/>
  </r>
  <r>
    <x v="6"/>
    <x v="9"/>
    <x v="0"/>
    <x v="8"/>
    <n v="0.03"/>
    <n v="1000"/>
    <n v="10"/>
    <n v="7.3999999999999999E-4"/>
    <n v="3.6000000000000002E-4"/>
    <n v="1.0000000000000001E-5"/>
    <n v="4.0000000000000003E-5"/>
    <n v="3.0400000000000002E-3"/>
    <n v="2.6120000000000001E-2"/>
  </r>
  <r>
    <x v="6"/>
    <x v="9"/>
    <x v="0"/>
    <x v="9"/>
    <n v="0"/>
    <n v="1227"/>
    <n v="0"/>
    <n v="0"/>
    <n v="0"/>
    <n v="0"/>
    <n v="0"/>
    <n v="0"/>
    <n v="0"/>
  </r>
  <r>
    <x v="6"/>
    <x v="9"/>
    <x v="0"/>
    <x v="10"/>
    <n v="0.25"/>
    <n v="2139"/>
    <n v="64.169979999999995"/>
    <n v="1.413E-2"/>
    <n v="5.8E-4"/>
    <n v="8.0000000000000007E-5"/>
    <n v="1.6900000000000001E-3"/>
    <n v="5.7430000000000002E-2"/>
    <n v="8.7120000000000003E-2"/>
  </r>
  <r>
    <x v="6"/>
    <x v="9"/>
    <x v="1"/>
    <x v="0"/>
    <n v="1.8"/>
    <n v="1459"/>
    <n v="466.87984999999998"/>
    <n v="6.4729999999999996E-2"/>
    <n v="0"/>
    <n v="1.24E-3"/>
    <n v="2.46E-2"/>
    <n v="0.26155"/>
    <n v="0.86709999999999998"/>
  </r>
  <r>
    <x v="6"/>
    <x v="9"/>
    <x v="1"/>
    <x v="1"/>
    <n v="64.09"/>
    <n v="1227"/>
    <n v="0"/>
    <n v="2.3672200000000001"/>
    <n v="2.0667"/>
    <n v="5.1209999999999999E-2"/>
    <n v="0.30482999999999999"/>
    <n v="9.8313600000000001"/>
    <n v="0"/>
  </r>
  <r>
    <x v="6"/>
    <x v="9"/>
    <x v="1"/>
    <x v="2"/>
    <n v="0"/>
    <n v="1227"/>
    <n v="0"/>
    <n v="0"/>
    <n v="0"/>
    <n v="0"/>
    <n v="0"/>
    <n v="0"/>
    <n v="0"/>
  </r>
  <r>
    <x v="6"/>
    <x v="9"/>
    <x v="1"/>
    <x v="3"/>
    <n v="0"/>
    <n v="1227"/>
    <n v="0"/>
    <n v="0"/>
    <n v="0"/>
    <n v="0"/>
    <n v="0"/>
    <n v="0"/>
    <n v="0"/>
  </r>
  <r>
    <x v="6"/>
    <x v="9"/>
    <x v="1"/>
    <x v="4"/>
    <n v="22.63"/>
    <n v="2046.12"/>
    <n v="2659.9609399999999"/>
    <n v="0.90464"/>
    <n v="6.1240000000000003E-2"/>
    <n v="0.31789000000000001"/>
    <n v="1.0360400000000001"/>
    <n v="3.7139600000000002"/>
    <n v="3.7856000000000001"/>
  </r>
  <r>
    <x v="6"/>
    <x v="9"/>
    <x v="1"/>
    <x v="5"/>
    <n v="9.24"/>
    <n v="1000"/>
    <n v="200"/>
    <n v="0.36309000000000002"/>
    <n v="0.27483000000000002"/>
    <n v="5.015E-2"/>
    <n v="2.6550000000000001E-2"/>
    <n v="1.5036099999999999"/>
    <n v="0.52237999999999996"/>
  </r>
  <r>
    <x v="6"/>
    <x v="9"/>
    <x v="1"/>
    <x v="6"/>
    <n v="17.440000000000001"/>
    <n v="1087.27"/>
    <n v="3348.8005400000002"/>
    <n v="0.49397999999999997"/>
    <n v="1.358E-2"/>
    <n v="5.4800000000000001E-2"/>
    <n v="0.24499000000000001"/>
    <n v="1.9977199999999999"/>
    <n v="8.1535299999999999"/>
  </r>
  <r>
    <x v="6"/>
    <x v="9"/>
    <x v="1"/>
    <x v="7"/>
    <n v="0"/>
    <n v="1227"/>
    <n v="0"/>
    <n v="0"/>
    <n v="0"/>
    <n v="0"/>
    <n v="0"/>
    <n v="0"/>
    <n v="0"/>
  </r>
  <r>
    <x v="6"/>
    <x v="9"/>
    <x v="1"/>
    <x v="8"/>
    <n v="16.48"/>
    <n v="1411.38"/>
    <n v="1270.2402300000001"/>
    <n v="0.62216000000000005"/>
    <n v="0.37020999999999998"/>
    <n v="0.22450000000000001"/>
    <n v="0.25996999999999998"/>
    <n v="2.5639799999999999"/>
    <n v="2.4922900000000001"/>
  </r>
  <r>
    <x v="6"/>
    <x v="9"/>
    <x v="1"/>
    <x v="9"/>
    <n v="0"/>
    <n v="1227"/>
    <n v="0"/>
    <n v="0"/>
    <n v="0"/>
    <n v="0"/>
    <n v="0"/>
    <n v="0"/>
    <n v="0"/>
  </r>
  <r>
    <x v="6"/>
    <x v="9"/>
    <x v="1"/>
    <x v="10"/>
    <n v="5.12"/>
    <n v="1534.65"/>
    <n v="1273.76025"/>
    <n v="0.19420999999999999"/>
    <n v="7.4200000000000004E-3"/>
    <n v="2.8300000000000001E-3"/>
    <n v="2.2919999999999999E-2"/>
    <n v="0.78610999999999998"/>
    <n v="2.3279700000000001"/>
  </r>
  <r>
    <x v="6"/>
    <x v="9"/>
    <x v="2"/>
    <x v="0"/>
    <n v="0.82"/>
    <n v="1878.33"/>
    <n v="225.40002000000001"/>
    <n v="3.7620000000000001E-2"/>
    <n v="0"/>
    <n v="1.0499999999999999E-3"/>
    <n v="2.3480000000000001E-2"/>
    <n v="0.15223999999999999"/>
    <n v="0.34742000000000001"/>
  </r>
  <r>
    <x v="6"/>
    <x v="9"/>
    <x v="2"/>
    <x v="1"/>
    <n v="134.29"/>
    <n v="1227"/>
    <n v="0"/>
    <n v="5.0144099999999998"/>
    <n v="4.4118000000000004"/>
    <n v="0.12950999999999999"/>
    <n v="0.74675000000000002"/>
    <n v="20.818950000000001"/>
    <n v="0"/>
  </r>
  <r>
    <x v="6"/>
    <x v="9"/>
    <x v="2"/>
    <x v="2"/>
    <n v="0"/>
    <n v="1227"/>
    <n v="0"/>
    <n v="0"/>
    <n v="0"/>
    <n v="0"/>
    <n v="0"/>
    <n v="0"/>
    <n v="0"/>
  </r>
  <r>
    <x v="6"/>
    <x v="9"/>
    <x v="2"/>
    <x v="3"/>
    <n v="0"/>
    <n v="1227"/>
    <n v="0"/>
    <n v="0"/>
    <n v="0"/>
    <n v="0"/>
    <n v="0"/>
    <n v="0"/>
    <n v="0"/>
  </r>
  <r>
    <x v="6"/>
    <x v="9"/>
    <x v="2"/>
    <x v="4"/>
    <n v="13.32"/>
    <n v="2013.58"/>
    <n v="2577.3789099999999"/>
    <n v="0.62097000000000002"/>
    <n v="1.7690000000000001E-2"/>
    <n v="0.8931"/>
    <n v="0.58047000000000004"/>
    <n v="2.5367700000000002"/>
    <n v="3.7562099999999998"/>
  </r>
  <r>
    <x v="6"/>
    <x v="9"/>
    <x v="2"/>
    <x v="5"/>
    <n v="0.14000000000000001"/>
    <n v="1511"/>
    <n v="30.22"/>
    <n v="5.2500000000000003E-3"/>
    <n v="0"/>
    <n v="3.4399999999999999E-3"/>
    <n v="2.3600000000000001E-3"/>
    <n v="2.1250000000000002E-2"/>
    <n v="5.6030000000000003E-2"/>
  </r>
  <r>
    <x v="6"/>
    <x v="9"/>
    <x v="2"/>
    <x v="6"/>
    <n v="5"/>
    <n v="1475"/>
    <n v="132.75"/>
    <n v="0.23583999999999999"/>
    <n v="0.12787000000000001"/>
    <n v="2.3400000000000001E-3"/>
    <n v="4.1570000000000003E-2"/>
    <n v="0.97677000000000003"/>
    <n v="0.25112000000000001"/>
  </r>
  <r>
    <x v="6"/>
    <x v="9"/>
    <x v="2"/>
    <x v="7"/>
    <n v="0.05"/>
    <n v="1000"/>
    <n v="20"/>
    <n v="1.24E-3"/>
    <n v="1.23E-3"/>
    <n v="0"/>
    <n v="1.0000000000000001E-5"/>
    <n v="4.9699999999999996E-3"/>
    <n v="5.2240000000000002E-2"/>
  </r>
  <r>
    <x v="6"/>
    <x v="9"/>
    <x v="2"/>
    <x v="8"/>
    <n v="0.4"/>
    <n v="1159.75"/>
    <n v="92.78"/>
    <n v="1.1730000000000001E-2"/>
    <n v="1.47E-3"/>
    <n v="1.4499999999999999E-3"/>
    <n v="1.362E-2"/>
    <n v="4.7350000000000003E-2"/>
    <n v="0.21418000000000001"/>
  </r>
  <r>
    <x v="6"/>
    <x v="9"/>
    <x v="2"/>
    <x v="9"/>
    <n v="0.1"/>
    <n v="1000"/>
    <n v="20"/>
    <n v="2.48E-3"/>
    <n v="2.5000000000000001E-4"/>
    <n v="3.0000000000000001E-5"/>
    <n v="9.5E-4"/>
    <n v="1.0070000000000001E-2"/>
    <n v="5.2240000000000002E-2"/>
  </r>
  <r>
    <x v="6"/>
    <x v="9"/>
    <x v="2"/>
    <x v="10"/>
    <n v="8.26"/>
    <n v="2541.9299999999998"/>
    <n v="50.839840000000002"/>
    <n v="0.30537999999999998"/>
    <n v="0.2369"/>
    <n v="2.0799999999999998E-3"/>
    <n v="1.8939999999999999E-2"/>
    <n v="1.26763"/>
    <n v="6.1219999999999997E-2"/>
  </r>
  <r>
    <x v="6"/>
    <x v="9"/>
    <x v="3"/>
    <x v="0"/>
    <n v="0.31"/>
    <n v="3245"/>
    <n v="97.349980000000002"/>
    <n v="2.4969999999999999E-2"/>
    <n v="0"/>
    <n v="4.4000000000000002E-4"/>
    <n v="6.3600000000000002E-3"/>
    <n v="0.10156999999999999"/>
    <n v="9.572E-2"/>
  </r>
  <r>
    <x v="6"/>
    <x v="9"/>
    <x v="3"/>
    <x v="1"/>
    <n v="14.38"/>
    <n v="1227"/>
    <n v="0"/>
    <n v="0.52210000000000001"/>
    <n v="0.45218999999999998"/>
    <n v="4.8399999999999997E-3"/>
    <n v="4.4060000000000002E-2"/>
    <n v="2.1686200000000002"/>
    <n v="0"/>
  </r>
  <r>
    <x v="6"/>
    <x v="9"/>
    <x v="3"/>
    <x v="2"/>
    <n v="0"/>
    <n v="1227"/>
    <n v="0"/>
    <n v="0"/>
    <n v="0"/>
    <n v="0"/>
    <n v="0"/>
    <n v="0"/>
    <n v="0"/>
  </r>
  <r>
    <x v="6"/>
    <x v="9"/>
    <x v="3"/>
    <x v="3"/>
    <n v="0"/>
    <n v="1227"/>
    <n v="0"/>
    <n v="0"/>
    <n v="0"/>
    <n v="0"/>
    <n v="0"/>
    <n v="0"/>
    <n v="0"/>
  </r>
  <r>
    <x v="6"/>
    <x v="9"/>
    <x v="3"/>
    <x v="4"/>
    <n v="11.74"/>
    <n v="2210.31"/>
    <n v="154.72069999999999"/>
    <n v="0.45515"/>
    <n v="0.14021"/>
    <n v="6.2210000000000001E-2"/>
    <n v="0.40487000000000001"/>
    <n v="1.8863799999999999"/>
    <n v="0.20813000000000001"/>
  </r>
  <r>
    <x v="6"/>
    <x v="9"/>
    <x v="3"/>
    <x v="5"/>
    <n v="0.06"/>
    <n v="1227"/>
    <n v="0"/>
    <n v="1.97E-3"/>
    <n v="0"/>
    <n v="2.7E-4"/>
    <n v="2.1000000000000001E-4"/>
    <n v="8.09E-3"/>
    <n v="0"/>
  </r>
  <r>
    <x v="6"/>
    <x v="9"/>
    <x v="3"/>
    <x v="6"/>
    <n v="0.21"/>
    <n v="1349"/>
    <n v="26.98"/>
    <n v="6.9499999999999996E-3"/>
    <n v="5.0000000000000002E-5"/>
    <n v="2.9999999999999997E-4"/>
    <n v="6.8500000000000002E-3"/>
    <n v="2.8250000000000001E-2"/>
    <n v="5.4960000000000002E-2"/>
  </r>
  <r>
    <x v="6"/>
    <x v="9"/>
    <x v="3"/>
    <x v="7"/>
    <n v="0"/>
    <n v="1227"/>
    <n v="0"/>
    <n v="0"/>
    <n v="0"/>
    <n v="0"/>
    <n v="0"/>
    <n v="0"/>
    <n v="0"/>
  </r>
  <r>
    <x v="6"/>
    <x v="9"/>
    <x v="3"/>
    <x v="8"/>
    <n v="0.01"/>
    <n v="1227"/>
    <n v="0"/>
    <n v="2.5000000000000001E-4"/>
    <n v="4.0000000000000003E-5"/>
    <n v="0"/>
    <n v="5.0000000000000002E-5"/>
    <n v="1.0300000000000001E-3"/>
    <n v="0"/>
  </r>
  <r>
    <x v="6"/>
    <x v="9"/>
    <x v="3"/>
    <x v="9"/>
    <n v="0"/>
    <n v="1227"/>
    <n v="0"/>
    <n v="0"/>
    <n v="0"/>
    <n v="0"/>
    <n v="0"/>
    <n v="0"/>
    <n v="0"/>
  </r>
  <r>
    <x v="6"/>
    <x v="9"/>
    <x v="3"/>
    <x v="10"/>
    <n v="0.08"/>
    <n v="1227"/>
    <n v="0"/>
    <n v="2.9399999999999999E-3"/>
    <n v="2.0799999999999998E-3"/>
    <n v="3.0000000000000001E-5"/>
    <n v="9.0000000000000006E-5"/>
    <n v="1.2189999999999999E-2"/>
    <n v="0"/>
  </r>
  <r>
    <x v="6"/>
    <x v="9"/>
    <x v="4"/>
    <x v="0"/>
    <n v="0"/>
    <n v="1227"/>
    <n v="0"/>
    <n v="0"/>
    <n v="0"/>
    <n v="0"/>
    <n v="0"/>
    <n v="0"/>
    <n v="0"/>
  </r>
  <r>
    <x v="6"/>
    <x v="9"/>
    <x v="4"/>
    <x v="1"/>
    <n v="1.78"/>
    <n v="1227"/>
    <n v="0"/>
    <n v="6.2520000000000006E-2"/>
    <n v="5.4170000000000003E-2"/>
    <n v="9.7999999999999997E-4"/>
    <n v="1.0300000000000001E-3"/>
    <n v="0.25990999999999997"/>
    <n v="0"/>
  </r>
  <r>
    <x v="6"/>
    <x v="9"/>
    <x v="4"/>
    <x v="2"/>
    <n v="0"/>
    <n v="1227"/>
    <n v="0"/>
    <n v="0"/>
    <n v="0"/>
    <n v="0"/>
    <n v="0"/>
    <n v="0"/>
    <n v="0"/>
  </r>
  <r>
    <x v="6"/>
    <x v="9"/>
    <x v="4"/>
    <x v="3"/>
    <n v="0"/>
    <n v="1227"/>
    <n v="0"/>
    <n v="0"/>
    <n v="0"/>
    <n v="0"/>
    <n v="0"/>
    <n v="0"/>
    <n v="0"/>
  </r>
  <r>
    <x v="6"/>
    <x v="9"/>
    <x v="4"/>
    <x v="4"/>
    <n v="18.32"/>
    <n v="1227"/>
    <n v="0"/>
    <n v="0.70882000000000001"/>
    <n v="8.6919999999999997E-2"/>
    <n v="0.30436999999999997"/>
    <n v="0.14044999999999999"/>
    <n v="2.9422100000000002"/>
    <n v="0"/>
  </r>
  <r>
    <x v="6"/>
    <x v="9"/>
    <x v="4"/>
    <x v="5"/>
    <n v="0"/>
    <n v="1227"/>
    <n v="0"/>
    <n v="0"/>
    <n v="0"/>
    <n v="0"/>
    <n v="0"/>
    <n v="0"/>
    <n v="0"/>
  </r>
  <r>
    <x v="6"/>
    <x v="9"/>
    <x v="4"/>
    <x v="6"/>
    <n v="15.07"/>
    <n v="1227"/>
    <n v="0"/>
    <n v="0.52159999999999995"/>
    <n v="0.20967"/>
    <n v="1.2899999999999999E-3"/>
    <n v="1.9820000000000001E-2"/>
    <n v="2.1678700000000002"/>
    <n v="0"/>
  </r>
  <r>
    <x v="6"/>
    <x v="9"/>
    <x v="4"/>
    <x v="7"/>
    <n v="0.01"/>
    <n v="1000"/>
    <n v="10"/>
    <n v="2.5000000000000001E-4"/>
    <n v="2.5000000000000001E-4"/>
    <n v="0"/>
    <n v="0"/>
    <n v="9.8999999999999999E-4"/>
    <n v="2.6120000000000001E-2"/>
  </r>
  <r>
    <x v="6"/>
    <x v="9"/>
    <x v="4"/>
    <x v="8"/>
    <n v="0.01"/>
    <n v="1000"/>
    <n v="10"/>
    <n v="2.5000000000000001E-4"/>
    <n v="2.5000000000000001E-4"/>
    <n v="0"/>
    <n v="0"/>
    <n v="9.8999999999999999E-4"/>
    <n v="2.6120000000000001E-2"/>
  </r>
  <r>
    <x v="6"/>
    <x v="9"/>
    <x v="4"/>
    <x v="9"/>
    <n v="0"/>
    <n v="1227"/>
    <n v="0"/>
    <n v="0"/>
    <n v="0"/>
    <n v="0"/>
    <n v="0"/>
    <n v="0"/>
    <n v="0"/>
  </r>
  <r>
    <x v="6"/>
    <x v="9"/>
    <x v="4"/>
    <x v="10"/>
    <n v="2.57"/>
    <n v="1227"/>
    <n v="0"/>
    <n v="0.13572999999999999"/>
    <n v="0.111"/>
    <n v="3.2000000000000003E-4"/>
    <n v="2.64E-3"/>
    <n v="0.56110000000000004"/>
    <n v="0"/>
  </r>
  <r>
    <x v="6"/>
    <x v="9"/>
    <x v="5"/>
    <x v="0"/>
    <n v="0"/>
    <n v="1227"/>
    <n v="0"/>
    <n v="0"/>
    <n v="0"/>
    <n v="0"/>
    <n v="0"/>
    <n v="0"/>
    <n v="0"/>
  </r>
  <r>
    <x v="6"/>
    <x v="9"/>
    <x v="5"/>
    <x v="1"/>
    <n v="12.17"/>
    <n v="1227"/>
    <n v="0"/>
    <n v="0.46150999999999998"/>
    <n v="0.40871000000000002"/>
    <n v="3.4099999999999998E-3"/>
    <n v="1.0460000000000001E-2"/>
    <n v="1.9170100000000001"/>
    <n v="0"/>
  </r>
  <r>
    <x v="6"/>
    <x v="9"/>
    <x v="5"/>
    <x v="2"/>
    <n v="0"/>
    <n v="1227"/>
    <n v="0"/>
    <n v="0"/>
    <n v="0"/>
    <n v="0"/>
    <n v="0"/>
    <n v="0"/>
    <n v="0"/>
  </r>
  <r>
    <x v="6"/>
    <x v="9"/>
    <x v="5"/>
    <x v="3"/>
    <n v="0"/>
    <n v="1227"/>
    <n v="0"/>
    <n v="0"/>
    <n v="0"/>
    <n v="0"/>
    <n v="0"/>
    <n v="0"/>
    <n v="0"/>
  </r>
  <r>
    <x v="6"/>
    <x v="9"/>
    <x v="5"/>
    <x v="4"/>
    <n v="0.81"/>
    <n v="1227"/>
    <n v="0"/>
    <n v="4.3279999999999999E-2"/>
    <n v="1.3679999999999999E-2"/>
    <n v="9.0100000000000006E-3"/>
    <n v="1.285E-2"/>
    <n v="0.17895"/>
    <n v="0"/>
  </r>
  <r>
    <x v="6"/>
    <x v="9"/>
    <x v="5"/>
    <x v="5"/>
    <n v="4.1399999999999997"/>
    <n v="1227"/>
    <n v="0"/>
    <n v="0.15396000000000001"/>
    <n v="0.12506"/>
    <n v="1.508E-2"/>
    <n v="5.2599999999999999E-3"/>
    <n v="0.63914000000000004"/>
    <n v="0"/>
  </r>
  <r>
    <x v="6"/>
    <x v="9"/>
    <x v="5"/>
    <x v="6"/>
    <n v="0"/>
    <n v="1227"/>
    <n v="0"/>
    <n v="0"/>
    <n v="0"/>
    <n v="0"/>
    <n v="0"/>
    <n v="0"/>
    <n v="0"/>
  </r>
  <r>
    <x v="6"/>
    <x v="9"/>
    <x v="5"/>
    <x v="7"/>
    <n v="0"/>
    <n v="1227"/>
    <n v="0"/>
    <n v="0"/>
    <n v="0"/>
    <n v="0"/>
    <n v="0"/>
    <n v="0"/>
    <n v="0"/>
  </r>
  <r>
    <x v="6"/>
    <x v="9"/>
    <x v="5"/>
    <x v="8"/>
    <n v="0"/>
    <n v="1227"/>
    <n v="0"/>
    <n v="0"/>
    <n v="0"/>
    <n v="0"/>
    <n v="0"/>
    <n v="0"/>
    <n v="0"/>
  </r>
  <r>
    <x v="6"/>
    <x v="9"/>
    <x v="5"/>
    <x v="9"/>
    <n v="0"/>
    <n v="1227"/>
    <n v="0"/>
    <n v="0"/>
    <n v="0"/>
    <n v="0"/>
    <n v="0"/>
    <n v="0"/>
    <n v="0"/>
  </r>
  <r>
    <x v="6"/>
    <x v="9"/>
    <x v="5"/>
    <x v="10"/>
    <n v="0"/>
    <n v="1227"/>
    <n v="0"/>
    <n v="0"/>
    <n v="0"/>
    <n v="0"/>
    <n v="0"/>
    <n v="0"/>
    <n v="0"/>
  </r>
  <r>
    <x v="6"/>
    <x v="9"/>
    <x v="6"/>
    <x v="0"/>
    <n v="0"/>
    <n v="1227"/>
    <n v="0"/>
    <n v="0"/>
    <n v="0"/>
    <n v="0"/>
    <n v="0"/>
    <n v="0"/>
    <n v="0"/>
  </r>
  <r>
    <x v="6"/>
    <x v="9"/>
    <x v="6"/>
    <x v="1"/>
    <n v="82.77"/>
    <n v="1227"/>
    <n v="0"/>
    <n v="3.1345299999999998"/>
    <n v="2.7192099999999999"/>
    <n v="7.4800000000000005E-2"/>
    <n v="7.1980000000000002E-2"/>
    <n v="13.01164"/>
    <n v="0"/>
  </r>
  <r>
    <x v="6"/>
    <x v="9"/>
    <x v="6"/>
    <x v="2"/>
    <n v="0"/>
    <n v="1227"/>
    <n v="0"/>
    <n v="0"/>
    <n v="0"/>
    <n v="0"/>
    <n v="0"/>
    <n v="0"/>
    <n v="0"/>
  </r>
  <r>
    <x v="6"/>
    <x v="9"/>
    <x v="6"/>
    <x v="3"/>
    <n v="0"/>
    <n v="1227"/>
    <n v="0"/>
    <n v="0"/>
    <n v="0"/>
    <n v="0"/>
    <n v="0"/>
    <n v="0"/>
    <n v="0"/>
  </r>
  <r>
    <x v="6"/>
    <x v="9"/>
    <x v="6"/>
    <x v="4"/>
    <n v="8.27"/>
    <n v="2793.93"/>
    <n v="55.87988"/>
    <n v="0.34227999999999997"/>
    <n v="5.5410000000000001E-2"/>
    <n v="0.11412"/>
    <n v="0.19034000000000001"/>
    <n v="1.41855"/>
    <n v="6.2210000000000001E-2"/>
  </r>
  <r>
    <x v="6"/>
    <x v="9"/>
    <x v="6"/>
    <x v="5"/>
    <n v="0"/>
    <n v="1227"/>
    <n v="0"/>
    <n v="0"/>
    <n v="0"/>
    <n v="0"/>
    <n v="0"/>
    <n v="0"/>
    <n v="0"/>
  </r>
  <r>
    <x v="6"/>
    <x v="9"/>
    <x v="6"/>
    <x v="6"/>
    <n v="7.0000000000000007E-2"/>
    <n v="1227"/>
    <n v="0"/>
    <n v="2.5300000000000001E-3"/>
    <n v="1.3600000000000001E-3"/>
    <n v="3.0000000000000001E-5"/>
    <n v="2.5000000000000001E-4"/>
    <n v="1.052E-2"/>
    <n v="0"/>
  </r>
  <r>
    <x v="6"/>
    <x v="9"/>
    <x v="6"/>
    <x v="7"/>
    <n v="0.04"/>
    <n v="1000"/>
    <n v="10"/>
    <n v="9.8999999999999999E-4"/>
    <n v="9.8999999999999999E-4"/>
    <n v="0"/>
    <n v="0"/>
    <n v="3.98E-3"/>
    <n v="2.6120000000000001E-2"/>
  </r>
  <r>
    <x v="6"/>
    <x v="9"/>
    <x v="6"/>
    <x v="8"/>
    <n v="0.04"/>
    <n v="1000"/>
    <n v="10"/>
    <n v="9.8999999999999999E-4"/>
    <n v="9.8999999999999999E-4"/>
    <n v="0"/>
    <n v="0"/>
    <n v="3.98E-3"/>
    <n v="2.6120000000000001E-2"/>
  </r>
  <r>
    <x v="6"/>
    <x v="9"/>
    <x v="6"/>
    <x v="9"/>
    <n v="0.03"/>
    <n v="1000"/>
    <n v="10"/>
    <n v="7.3999999999999999E-4"/>
    <n v="7.3999999999999999E-4"/>
    <n v="0"/>
    <n v="0"/>
    <n v="2.98E-3"/>
    <n v="2.6120000000000001E-2"/>
  </r>
  <r>
    <x v="6"/>
    <x v="9"/>
    <x v="6"/>
    <x v="10"/>
    <n v="0.02"/>
    <n v="1227"/>
    <n v="0"/>
    <n v="9.1E-4"/>
    <n v="8.5999999999999998E-4"/>
    <n v="0"/>
    <n v="1.0000000000000001E-5"/>
    <n v="3.7599999999999999E-3"/>
    <n v="0"/>
  </r>
  <r>
    <x v="6"/>
    <x v="9"/>
    <x v="7"/>
    <x v="0"/>
    <n v="0.09"/>
    <n v="2024"/>
    <n v="40.479999999999997"/>
    <n v="4.5199999999999997E-3"/>
    <n v="0"/>
    <n v="6.0000000000000002E-5"/>
    <n v="1.74E-3"/>
    <n v="1.8249999999999999E-2"/>
    <n v="5.8889999999999998E-2"/>
  </r>
  <r>
    <x v="6"/>
    <x v="9"/>
    <x v="7"/>
    <x v="1"/>
    <n v="39.58"/>
    <n v="1227"/>
    <n v="0"/>
    <n v="1.4728000000000001"/>
    <n v="1.3252200000000001"/>
    <n v="2.3269999999999999E-2"/>
    <n v="5.4949999999999999E-2"/>
    <n v="6.1148600000000002"/>
    <n v="0"/>
  </r>
  <r>
    <x v="6"/>
    <x v="9"/>
    <x v="7"/>
    <x v="2"/>
    <n v="0"/>
    <n v="1227"/>
    <n v="0"/>
    <n v="0"/>
    <n v="0"/>
    <n v="0"/>
    <n v="0"/>
    <n v="0"/>
    <n v="0"/>
  </r>
  <r>
    <x v="6"/>
    <x v="9"/>
    <x v="7"/>
    <x v="3"/>
    <n v="0"/>
    <n v="1227"/>
    <n v="0"/>
    <n v="0"/>
    <n v="0"/>
    <n v="0"/>
    <n v="0"/>
    <n v="0"/>
    <n v="0"/>
  </r>
  <r>
    <x v="6"/>
    <x v="9"/>
    <x v="7"/>
    <x v="4"/>
    <n v="1"/>
    <n v="1710.19"/>
    <n v="273.63"/>
    <n v="4.4569999999999999E-2"/>
    <n v="0"/>
    <n v="1.6719999999999999E-2"/>
    <n v="7.7590000000000006E-2"/>
    <n v="0.18051"/>
    <n v="0.45473000000000002"/>
  </r>
  <r>
    <x v="6"/>
    <x v="9"/>
    <x v="7"/>
    <x v="5"/>
    <n v="8.91"/>
    <n v="1691.76"/>
    <n v="287.59960999999998"/>
    <n v="0.33715000000000001"/>
    <n v="0.15140000000000001"/>
    <n v="0.22148999999999999"/>
    <n v="3.295E-2"/>
    <n v="1.39527"/>
    <n v="0.48396"/>
  </r>
  <r>
    <x v="6"/>
    <x v="9"/>
    <x v="7"/>
    <x v="6"/>
    <n v="0.19"/>
    <n v="1000"/>
    <n v="30"/>
    <n v="4.7200000000000002E-3"/>
    <n v="0"/>
    <n v="3.8000000000000002E-4"/>
    <n v="4.0800000000000003E-3"/>
    <n v="1.9120000000000002E-2"/>
    <n v="7.8359999999999999E-2"/>
  </r>
  <r>
    <x v="6"/>
    <x v="9"/>
    <x v="7"/>
    <x v="7"/>
    <n v="0"/>
    <n v="1227"/>
    <n v="0"/>
    <n v="0"/>
    <n v="0"/>
    <n v="0"/>
    <n v="0"/>
    <n v="0"/>
    <n v="0"/>
  </r>
  <r>
    <x v="6"/>
    <x v="9"/>
    <x v="7"/>
    <x v="8"/>
    <n v="0.15"/>
    <n v="1125"/>
    <n v="22.5"/>
    <n v="4.1599999999999996E-3"/>
    <n v="6.9999999999999994E-5"/>
    <n v="9.3999999999999997E-4"/>
    <n v="2.9099999999999998E-3"/>
    <n v="1.685E-2"/>
    <n v="5.3289999999999997E-2"/>
  </r>
  <r>
    <x v="6"/>
    <x v="9"/>
    <x v="7"/>
    <x v="9"/>
    <n v="0"/>
    <n v="1227"/>
    <n v="0"/>
    <n v="0"/>
    <n v="0"/>
    <n v="0"/>
    <n v="0"/>
    <n v="0"/>
    <n v="0"/>
  </r>
  <r>
    <x v="6"/>
    <x v="9"/>
    <x v="7"/>
    <x v="10"/>
    <n v="0.18"/>
    <n v="1000"/>
    <n v="20"/>
    <n v="4.47E-3"/>
    <n v="0"/>
    <n v="1.0000000000000001E-5"/>
    <n v="1.6100000000000001E-3"/>
    <n v="1.8159999999999999E-2"/>
    <n v="5.2240000000000002E-2"/>
  </r>
  <r>
    <x v="6"/>
    <x v="9"/>
    <x v="8"/>
    <x v="0"/>
    <n v="1.24"/>
    <n v="1227"/>
    <n v="0"/>
    <n v="4.7559999999999998E-2"/>
    <n v="4.3790000000000003E-2"/>
    <n v="1.4400000000000001E-3"/>
    <n v="1.1000000000000001E-3"/>
    <n v="0.19799"/>
    <n v="0"/>
  </r>
  <r>
    <x v="6"/>
    <x v="9"/>
    <x v="8"/>
    <x v="1"/>
    <n v="136.15"/>
    <n v="1353.62"/>
    <n v="27.078119999999998"/>
    <n v="5.0709"/>
    <n v="4.8641500000000004"/>
    <n v="2.4309999999999998E-2"/>
    <n v="8.6330000000000004E-2"/>
    <n v="21.053879999999999"/>
    <n v="5.5E-2"/>
  </r>
  <r>
    <x v="6"/>
    <x v="9"/>
    <x v="8"/>
    <x v="2"/>
    <n v="0"/>
    <n v="1227"/>
    <n v="0"/>
    <n v="0"/>
    <n v="0"/>
    <n v="0"/>
    <n v="0"/>
    <n v="0"/>
    <n v="0"/>
  </r>
  <r>
    <x v="6"/>
    <x v="9"/>
    <x v="8"/>
    <x v="3"/>
    <n v="0"/>
    <n v="1227"/>
    <n v="0"/>
    <n v="0"/>
    <n v="0"/>
    <n v="0"/>
    <n v="0"/>
    <n v="0"/>
    <n v="0"/>
  </r>
  <r>
    <x v="6"/>
    <x v="9"/>
    <x v="8"/>
    <x v="4"/>
    <n v="12.61"/>
    <n v="1526.61"/>
    <n v="946.5"/>
    <n v="0.48087000000000002"/>
    <n v="4.87E-2"/>
    <n v="0.21365999999999999"/>
    <n v="0.19545000000000001"/>
    <n v="1.98333"/>
    <n v="1.71902"/>
  </r>
  <r>
    <x v="6"/>
    <x v="9"/>
    <x v="8"/>
    <x v="5"/>
    <n v="0.96"/>
    <n v="1206"/>
    <n v="241.19997000000001"/>
    <n v="2.8740000000000002E-2"/>
    <n v="0"/>
    <n v="3.465E-2"/>
    <n v="4.7800000000000004E-3"/>
    <n v="0.11649"/>
    <n v="0.53927999999999998"/>
  </r>
  <r>
    <x v="6"/>
    <x v="9"/>
    <x v="8"/>
    <x v="6"/>
    <n v="15.65"/>
    <n v="1404"/>
    <n v="252.72068999999999"/>
    <n v="0.54815999999999998"/>
    <n v="0.28671999999999997"/>
    <n v="2.7390000000000001E-2"/>
    <n v="0.10713"/>
    <n v="2.2716099999999999"/>
    <n v="0.49806"/>
  </r>
  <r>
    <x v="6"/>
    <x v="9"/>
    <x v="8"/>
    <x v="7"/>
    <n v="0.03"/>
    <n v="1000"/>
    <n v="10"/>
    <n v="7.3999999999999999E-4"/>
    <n v="7.3999999999999999E-4"/>
    <n v="0"/>
    <n v="0"/>
    <n v="2.98E-3"/>
    <n v="2.6120000000000001E-2"/>
  </r>
  <r>
    <x v="6"/>
    <x v="9"/>
    <x v="8"/>
    <x v="8"/>
    <n v="15.88"/>
    <n v="1141.8599999999999"/>
    <n v="171.27930000000001"/>
    <n v="0.58514999999999995"/>
    <n v="0.45745000000000002"/>
    <n v="1.7340000000000001E-2"/>
    <n v="3.5830000000000001E-2"/>
    <n v="2.4274200000000001"/>
    <n v="0.40067999999999998"/>
  </r>
  <r>
    <x v="6"/>
    <x v="9"/>
    <x v="8"/>
    <x v="9"/>
    <n v="0.03"/>
    <n v="1000"/>
    <n v="30"/>
    <n v="7.3999999999999999E-4"/>
    <n v="7.3999999999999999E-4"/>
    <n v="0"/>
    <n v="0"/>
    <n v="2.98E-3"/>
    <n v="7.8359999999999999E-2"/>
  </r>
  <r>
    <x v="6"/>
    <x v="9"/>
    <x v="8"/>
    <x v="10"/>
    <n v="28.04"/>
    <n v="1142.94"/>
    <n v="11.429690000000001"/>
    <n v="1.03976"/>
    <n v="0.84965999999999997"/>
    <n v="3.62E-3"/>
    <n v="1.8669999999999999E-2"/>
    <n v="4.3180899999999998"/>
    <n v="2.6720000000000001E-2"/>
  </r>
  <r>
    <x v="6"/>
    <x v="10"/>
    <x v="0"/>
    <x v="0"/>
    <n v="12.97"/>
    <n v="1229"/>
    <n v="0"/>
    <n v="0.48831999999999998"/>
    <n v="0.47405000000000003"/>
    <n v="8.0000000000000007E-5"/>
    <n v="3.5999999999999999E-3"/>
    <n v="2.0272700000000001"/>
    <n v="0"/>
  </r>
  <r>
    <x v="6"/>
    <x v="10"/>
    <x v="0"/>
    <x v="1"/>
    <n v="40.07"/>
    <n v="1229"/>
    <n v="0"/>
    <n v="1.4903"/>
    <n v="1.2666500000000001"/>
    <n v="2.4539999999999999E-2"/>
    <n v="4.052E-2"/>
    <n v="6.18546"/>
    <n v="0"/>
  </r>
  <r>
    <x v="6"/>
    <x v="10"/>
    <x v="0"/>
    <x v="2"/>
    <n v="0"/>
    <n v="1229"/>
    <n v="0"/>
    <n v="0"/>
    <n v="0"/>
    <n v="0"/>
    <n v="0"/>
    <n v="0"/>
    <n v="0"/>
  </r>
  <r>
    <x v="6"/>
    <x v="10"/>
    <x v="0"/>
    <x v="3"/>
    <n v="0"/>
    <n v="1229"/>
    <n v="0"/>
    <n v="0"/>
    <n v="0"/>
    <n v="0"/>
    <n v="0"/>
    <n v="0"/>
    <n v="0"/>
  </r>
  <r>
    <x v="6"/>
    <x v="10"/>
    <x v="0"/>
    <x v="4"/>
    <n v="46.65"/>
    <n v="2024.37"/>
    <n v="80.976560000000006"/>
    <n v="1.7577"/>
    <n v="0.53256000000000003"/>
    <n v="7.9289999999999999E-2"/>
    <n v="0.36069000000000001"/>
    <n v="7.2952899999999996"/>
    <n v="0.11619"/>
  </r>
  <r>
    <x v="6"/>
    <x v="10"/>
    <x v="0"/>
    <x v="5"/>
    <n v="0.02"/>
    <n v="1229"/>
    <n v="0"/>
    <n v="5.0000000000000001E-4"/>
    <n v="9.0000000000000006E-5"/>
    <n v="5.0000000000000002E-5"/>
    <n v="4.0000000000000003E-5"/>
    <n v="2.0400000000000001E-3"/>
    <n v="0"/>
  </r>
  <r>
    <x v="6"/>
    <x v="10"/>
    <x v="0"/>
    <x v="6"/>
    <n v="0.12"/>
    <n v="1000"/>
    <n v="10"/>
    <n v="2.98E-3"/>
    <n v="2.9E-4"/>
    <n v="0"/>
    <n v="3.6000000000000002E-4"/>
    <n v="1.2160000000000001E-2"/>
    <n v="2.598E-2"/>
  </r>
  <r>
    <x v="6"/>
    <x v="10"/>
    <x v="0"/>
    <x v="7"/>
    <n v="0"/>
    <n v="1229"/>
    <n v="0"/>
    <n v="0"/>
    <n v="0"/>
    <n v="0"/>
    <n v="0"/>
    <n v="0"/>
    <n v="0"/>
  </r>
  <r>
    <x v="6"/>
    <x v="10"/>
    <x v="0"/>
    <x v="8"/>
    <n v="0.04"/>
    <n v="1000"/>
    <n v="10"/>
    <n v="9.8999999999999999E-4"/>
    <n v="5.9999999999999995E-4"/>
    <n v="1.0000000000000001E-5"/>
    <n v="4.0000000000000003E-5"/>
    <n v="4.0299999999999997E-3"/>
    <n v="2.598E-2"/>
  </r>
  <r>
    <x v="6"/>
    <x v="10"/>
    <x v="0"/>
    <x v="9"/>
    <n v="0"/>
    <n v="1229"/>
    <n v="0"/>
    <n v="0"/>
    <n v="0"/>
    <n v="0"/>
    <n v="0"/>
    <n v="0"/>
    <n v="0"/>
  </r>
  <r>
    <x v="6"/>
    <x v="10"/>
    <x v="0"/>
    <x v="10"/>
    <n v="0.28000000000000003"/>
    <n v="2139"/>
    <n v="64.169979999999995"/>
    <n v="1.5720000000000001E-2"/>
    <n v="5.8E-4"/>
    <n v="9.0000000000000006E-5"/>
    <n v="1.89E-3"/>
    <n v="6.3799999999999996E-2"/>
    <n v="8.6650000000000005E-2"/>
  </r>
  <r>
    <x v="6"/>
    <x v="10"/>
    <x v="1"/>
    <x v="0"/>
    <n v="2.13"/>
    <n v="1445.09"/>
    <n v="476.87991"/>
    <n v="7.6569999999999999E-2"/>
    <n v="0"/>
    <n v="1.47E-3"/>
    <n v="2.9100000000000001E-2"/>
    <n v="0.30890000000000001"/>
    <n v="0.88834000000000002"/>
  </r>
  <r>
    <x v="6"/>
    <x v="10"/>
    <x v="1"/>
    <x v="1"/>
    <n v="64.09"/>
    <n v="1229"/>
    <n v="0"/>
    <n v="2.3672200000000001"/>
    <n v="2.0667"/>
    <n v="5.1209999999999999E-2"/>
    <n v="0.30482999999999999"/>
    <n v="9.8313600000000001"/>
    <n v="0"/>
  </r>
  <r>
    <x v="6"/>
    <x v="10"/>
    <x v="1"/>
    <x v="2"/>
    <n v="0"/>
    <n v="1229"/>
    <n v="0"/>
    <n v="0"/>
    <n v="0"/>
    <n v="0"/>
    <n v="0"/>
    <n v="0"/>
    <n v="0"/>
  </r>
  <r>
    <x v="6"/>
    <x v="10"/>
    <x v="1"/>
    <x v="3"/>
    <n v="0"/>
    <n v="1229"/>
    <n v="0"/>
    <n v="0"/>
    <n v="0"/>
    <n v="0"/>
    <n v="0"/>
    <n v="0"/>
    <n v="0"/>
  </r>
  <r>
    <x v="6"/>
    <x v="10"/>
    <x v="1"/>
    <x v="4"/>
    <n v="24.04"/>
    <n v="2067.85"/>
    <n v="2915.66797"/>
    <n v="0.97701000000000005"/>
    <n v="6.1240000000000003E-2"/>
    <n v="0.33871000000000001"/>
    <n v="1.1039099999999999"/>
    <n v="4.00345"/>
    <n v="4.0922299999999998"/>
  </r>
  <r>
    <x v="6"/>
    <x v="10"/>
    <x v="1"/>
    <x v="5"/>
    <n v="9.4700000000000006"/>
    <n v="1000"/>
    <n v="230"/>
    <n v="0.36880000000000002"/>
    <n v="0.27577000000000002"/>
    <n v="5.3350000000000002E-2"/>
    <n v="2.8240000000000001E-2"/>
    <n v="1.52644"/>
    <n v="0.59745000000000004"/>
  </r>
  <r>
    <x v="6"/>
    <x v="10"/>
    <x v="1"/>
    <x v="6"/>
    <n v="20.65"/>
    <n v="1087.48"/>
    <n v="3490.80078"/>
    <n v="0.58062999999999998"/>
    <n v="1.358E-2"/>
    <n v="6.4490000000000006E-2"/>
    <n v="0.28828999999999999"/>
    <n v="2.3443200000000002"/>
    <n v="8.45153"/>
  </r>
  <r>
    <x v="6"/>
    <x v="10"/>
    <x v="1"/>
    <x v="7"/>
    <n v="0"/>
    <n v="1229"/>
    <n v="0"/>
    <n v="0"/>
    <n v="0"/>
    <n v="0"/>
    <n v="0"/>
    <n v="0"/>
    <n v="0"/>
  </r>
  <r>
    <x v="6"/>
    <x v="10"/>
    <x v="1"/>
    <x v="8"/>
    <n v="17.510000000000002"/>
    <n v="1411.96"/>
    <n v="1454.3203100000001"/>
    <n v="0.65825999999999996"/>
    <n v="0.37046000000000001"/>
    <n v="0.25957999999999998"/>
    <n v="0.30059000000000002"/>
    <n v="2.7083699999999999"/>
    <n v="2.8369399999999998"/>
  </r>
  <r>
    <x v="6"/>
    <x v="10"/>
    <x v="1"/>
    <x v="9"/>
    <n v="0"/>
    <n v="1229"/>
    <n v="0"/>
    <n v="0"/>
    <n v="0"/>
    <n v="0"/>
    <n v="0"/>
    <n v="0"/>
    <n v="0"/>
  </r>
  <r>
    <x v="6"/>
    <x v="10"/>
    <x v="1"/>
    <x v="10"/>
    <n v="6"/>
    <n v="1545.45"/>
    <n v="1360"/>
    <n v="0.22797000000000001"/>
    <n v="7.4200000000000004E-3"/>
    <n v="3.3500000000000001E-3"/>
    <n v="2.708E-2"/>
    <n v="0.92113999999999996"/>
    <n v="2.45749"/>
  </r>
  <r>
    <x v="6"/>
    <x v="10"/>
    <x v="2"/>
    <x v="0"/>
    <n v="0.96"/>
    <n v="1752.86"/>
    <n v="245.40002000000001"/>
    <n v="4.3709999999999999E-2"/>
    <n v="4.8999999999999998E-4"/>
    <n v="1.1999999999999999E-3"/>
    <n v="2.7E-2"/>
    <n v="0.17660999999999999"/>
    <n v="0.39748"/>
  </r>
  <r>
    <x v="6"/>
    <x v="10"/>
    <x v="2"/>
    <x v="1"/>
    <n v="134.29"/>
    <n v="1229"/>
    <n v="0"/>
    <n v="5.0144099999999998"/>
    <n v="4.4118000000000004"/>
    <n v="0.12950999999999999"/>
    <n v="0.74675000000000002"/>
    <n v="20.818950000000001"/>
    <n v="0"/>
  </r>
  <r>
    <x v="6"/>
    <x v="10"/>
    <x v="2"/>
    <x v="2"/>
    <n v="0"/>
    <n v="1229"/>
    <n v="0"/>
    <n v="0"/>
    <n v="0"/>
    <n v="0"/>
    <n v="0"/>
    <n v="0"/>
    <n v="0"/>
  </r>
  <r>
    <x v="6"/>
    <x v="10"/>
    <x v="2"/>
    <x v="3"/>
    <n v="0"/>
    <n v="1229"/>
    <n v="0"/>
    <n v="0"/>
    <n v="0"/>
    <n v="0"/>
    <n v="0"/>
    <n v="0"/>
    <n v="0"/>
  </r>
  <r>
    <x v="6"/>
    <x v="10"/>
    <x v="2"/>
    <x v="4"/>
    <n v="14.75"/>
    <n v="2018.22"/>
    <n v="2886.0605500000001"/>
    <n v="0.69260999999999995"/>
    <n v="1.7690000000000001E-2"/>
    <n v="0.99917999999999996"/>
    <n v="0.64563999999999999"/>
    <n v="2.8233199999999998"/>
    <n v="4.1755000000000004"/>
  </r>
  <r>
    <x v="6"/>
    <x v="10"/>
    <x v="2"/>
    <x v="5"/>
    <n v="0.16"/>
    <n v="1511"/>
    <n v="30.22"/>
    <n v="6.0000000000000001E-3"/>
    <n v="0"/>
    <n v="3.9300000000000003E-3"/>
    <n v="2.7000000000000001E-3"/>
    <n v="2.4250000000000001E-2"/>
    <n v="5.5730000000000002E-2"/>
  </r>
  <r>
    <x v="6"/>
    <x v="10"/>
    <x v="2"/>
    <x v="6"/>
    <n v="5.0999999999999996"/>
    <n v="1475"/>
    <n v="147.5"/>
    <n v="0.23949999999999999"/>
    <n v="0.12787000000000001"/>
    <n v="2.4399999999999999E-3"/>
    <n v="4.3400000000000001E-2"/>
    <n v="0.99141999999999997"/>
    <n v="0.27750000000000002"/>
  </r>
  <r>
    <x v="6"/>
    <x v="10"/>
    <x v="2"/>
    <x v="7"/>
    <n v="7.0000000000000007E-2"/>
    <n v="1000"/>
    <n v="20"/>
    <n v="1.74E-3"/>
    <n v="1.72E-3"/>
    <n v="0"/>
    <n v="1.0000000000000001E-5"/>
    <n v="6.96E-3"/>
    <n v="5.1950000000000003E-2"/>
  </r>
  <r>
    <x v="6"/>
    <x v="10"/>
    <x v="2"/>
    <x v="8"/>
    <n v="0.49"/>
    <n v="1142"/>
    <n v="102.77997000000001"/>
    <n v="1.4279999999999999E-2"/>
    <n v="2.2000000000000001E-3"/>
    <n v="1.6999999999999999E-3"/>
    <n v="1.6029999999999999E-2"/>
    <n v="5.756E-2"/>
    <n v="0.23899000000000001"/>
  </r>
  <r>
    <x v="6"/>
    <x v="10"/>
    <x v="2"/>
    <x v="9"/>
    <n v="0.12"/>
    <n v="1000"/>
    <n v="20"/>
    <n v="2.98E-3"/>
    <n v="5.0000000000000001E-4"/>
    <n v="3.0000000000000001E-5"/>
    <n v="1.06E-3"/>
    <n v="1.205E-2"/>
    <n v="5.1950000000000003E-2"/>
  </r>
  <r>
    <x v="6"/>
    <x v="10"/>
    <x v="2"/>
    <x v="10"/>
    <n v="8.2899999999999991"/>
    <n v="2028.01"/>
    <n v="60.839840000000002"/>
    <n v="0.30689"/>
    <n v="0.23715"/>
    <n v="2.1199999999999999E-3"/>
    <n v="1.925E-2"/>
    <n v="1.2736700000000001"/>
    <n v="8.6860000000000007E-2"/>
  </r>
  <r>
    <x v="6"/>
    <x v="10"/>
    <x v="3"/>
    <x v="0"/>
    <n v="0.34"/>
    <n v="3245"/>
    <n v="97.350040000000007"/>
    <n v="2.7390000000000001E-2"/>
    <n v="0"/>
    <n v="4.8999999999999998E-4"/>
    <n v="6.9699999999999996E-3"/>
    <n v="0.11124000000000001"/>
    <n v="9.5189999999999997E-2"/>
  </r>
  <r>
    <x v="6"/>
    <x v="10"/>
    <x v="3"/>
    <x v="1"/>
    <n v="14.38"/>
    <n v="1229"/>
    <n v="0"/>
    <n v="0.52210000000000001"/>
    <n v="0.45218999999999998"/>
    <n v="4.8399999999999997E-3"/>
    <n v="4.4060000000000002E-2"/>
    <n v="2.1686200000000002"/>
    <n v="0"/>
  </r>
  <r>
    <x v="6"/>
    <x v="10"/>
    <x v="3"/>
    <x v="2"/>
    <n v="0"/>
    <n v="1229"/>
    <n v="0"/>
    <n v="0"/>
    <n v="0"/>
    <n v="0"/>
    <n v="0"/>
    <n v="0"/>
    <n v="0"/>
  </r>
  <r>
    <x v="6"/>
    <x v="10"/>
    <x v="3"/>
    <x v="3"/>
    <n v="0"/>
    <n v="1229"/>
    <n v="0"/>
    <n v="0"/>
    <n v="0"/>
    <n v="0"/>
    <n v="0"/>
    <n v="0"/>
    <n v="0"/>
  </r>
  <r>
    <x v="6"/>
    <x v="10"/>
    <x v="3"/>
    <x v="4"/>
    <n v="11.81"/>
    <n v="2210.31"/>
    <n v="154.72069999999999"/>
    <n v="0.45899000000000001"/>
    <n v="0.14021"/>
    <n v="6.2789999999999999E-2"/>
    <n v="0.40860000000000002"/>
    <n v="1.90174"/>
    <n v="0.20699999999999999"/>
  </r>
  <r>
    <x v="6"/>
    <x v="10"/>
    <x v="3"/>
    <x v="5"/>
    <n v="0.06"/>
    <n v="1229"/>
    <n v="0"/>
    <n v="1.97E-3"/>
    <n v="0"/>
    <n v="2.7E-4"/>
    <n v="2.1000000000000001E-4"/>
    <n v="8.09E-3"/>
    <n v="0"/>
  </r>
  <r>
    <x v="6"/>
    <x v="10"/>
    <x v="3"/>
    <x v="6"/>
    <n v="0.23"/>
    <n v="1349"/>
    <n v="26.98001"/>
    <n v="7.6099999999999996E-3"/>
    <n v="5.0000000000000002E-5"/>
    <n v="3.3E-4"/>
    <n v="7.5300000000000002E-3"/>
    <n v="3.0929999999999999E-2"/>
    <n v="5.466E-2"/>
  </r>
  <r>
    <x v="6"/>
    <x v="10"/>
    <x v="3"/>
    <x v="7"/>
    <n v="0"/>
    <n v="1229"/>
    <n v="0"/>
    <n v="0"/>
    <n v="0"/>
    <n v="0"/>
    <n v="0"/>
    <n v="0"/>
    <n v="0"/>
  </r>
  <r>
    <x v="6"/>
    <x v="10"/>
    <x v="3"/>
    <x v="8"/>
    <n v="0.01"/>
    <n v="1229"/>
    <n v="0"/>
    <n v="2.5000000000000001E-4"/>
    <n v="4.0000000000000003E-5"/>
    <n v="0"/>
    <n v="5.0000000000000002E-5"/>
    <n v="1.0300000000000001E-3"/>
    <n v="0"/>
  </r>
  <r>
    <x v="6"/>
    <x v="10"/>
    <x v="3"/>
    <x v="9"/>
    <n v="0"/>
    <n v="1229"/>
    <n v="0"/>
    <n v="0"/>
    <n v="0"/>
    <n v="0"/>
    <n v="0"/>
    <n v="0"/>
    <n v="0"/>
  </r>
  <r>
    <x v="6"/>
    <x v="10"/>
    <x v="3"/>
    <x v="10"/>
    <n v="0.08"/>
    <n v="1229"/>
    <n v="0"/>
    <n v="2.9399999999999999E-3"/>
    <n v="2.0799999999999998E-3"/>
    <n v="3.0000000000000001E-5"/>
    <n v="9.0000000000000006E-5"/>
    <n v="1.2189999999999999E-2"/>
    <n v="0"/>
  </r>
  <r>
    <x v="6"/>
    <x v="10"/>
    <x v="4"/>
    <x v="0"/>
    <n v="0"/>
    <n v="1229"/>
    <n v="0"/>
    <n v="0"/>
    <n v="0"/>
    <n v="0"/>
    <n v="0"/>
    <n v="0"/>
    <n v="0"/>
  </r>
  <r>
    <x v="6"/>
    <x v="10"/>
    <x v="4"/>
    <x v="1"/>
    <n v="1.78"/>
    <n v="1229"/>
    <n v="0"/>
    <n v="6.2520000000000006E-2"/>
    <n v="5.4170000000000003E-2"/>
    <n v="9.7999999999999997E-4"/>
    <n v="1.0300000000000001E-3"/>
    <n v="0.25990999999999997"/>
    <n v="0"/>
  </r>
  <r>
    <x v="6"/>
    <x v="10"/>
    <x v="4"/>
    <x v="2"/>
    <n v="0"/>
    <n v="1229"/>
    <n v="0"/>
    <n v="0"/>
    <n v="0"/>
    <n v="0"/>
    <n v="0"/>
    <n v="0"/>
    <n v="0"/>
  </r>
  <r>
    <x v="6"/>
    <x v="10"/>
    <x v="4"/>
    <x v="3"/>
    <n v="0"/>
    <n v="1229"/>
    <n v="0"/>
    <n v="0"/>
    <n v="0"/>
    <n v="0"/>
    <n v="0"/>
    <n v="0"/>
    <n v="0"/>
  </r>
  <r>
    <x v="6"/>
    <x v="10"/>
    <x v="4"/>
    <x v="4"/>
    <n v="18.32"/>
    <n v="1229"/>
    <n v="0"/>
    <n v="0.70882000000000001"/>
    <n v="8.6919999999999997E-2"/>
    <n v="0.30436999999999997"/>
    <n v="0.14044999999999999"/>
    <n v="2.9422100000000002"/>
    <n v="0"/>
  </r>
  <r>
    <x v="6"/>
    <x v="10"/>
    <x v="4"/>
    <x v="5"/>
    <n v="0"/>
    <n v="1229"/>
    <n v="0"/>
    <n v="0"/>
    <n v="0"/>
    <n v="0"/>
    <n v="0"/>
    <n v="0"/>
    <n v="0"/>
  </r>
  <r>
    <x v="6"/>
    <x v="10"/>
    <x v="4"/>
    <x v="6"/>
    <n v="15.07"/>
    <n v="1229"/>
    <n v="0"/>
    <n v="0.52159999999999995"/>
    <n v="0.20967"/>
    <n v="1.2899999999999999E-3"/>
    <n v="1.9820000000000001E-2"/>
    <n v="2.1678700000000002"/>
    <n v="0"/>
  </r>
  <r>
    <x v="6"/>
    <x v="10"/>
    <x v="4"/>
    <x v="7"/>
    <n v="0.02"/>
    <n v="1000"/>
    <n v="10"/>
    <n v="5.0000000000000001E-4"/>
    <n v="4.8999999999999998E-4"/>
    <n v="0"/>
    <n v="0"/>
    <n v="1.99E-3"/>
    <n v="2.598E-2"/>
  </r>
  <r>
    <x v="6"/>
    <x v="10"/>
    <x v="4"/>
    <x v="8"/>
    <n v="0.02"/>
    <n v="1000"/>
    <n v="10"/>
    <n v="5.0000000000000001E-4"/>
    <n v="4.8999999999999998E-4"/>
    <n v="0"/>
    <n v="0"/>
    <n v="1.99E-3"/>
    <n v="2.598E-2"/>
  </r>
  <r>
    <x v="6"/>
    <x v="10"/>
    <x v="4"/>
    <x v="9"/>
    <n v="0"/>
    <n v="1229"/>
    <n v="0"/>
    <n v="0"/>
    <n v="0"/>
    <n v="0"/>
    <n v="0"/>
    <n v="0"/>
    <n v="0"/>
  </r>
  <r>
    <x v="6"/>
    <x v="10"/>
    <x v="4"/>
    <x v="10"/>
    <n v="2.57"/>
    <n v="1229"/>
    <n v="0"/>
    <n v="0.13572999999999999"/>
    <n v="0.111"/>
    <n v="3.2000000000000003E-4"/>
    <n v="2.64E-3"/>
    <n v="0.56110000000000004"/>
    <n v="0"/>
  </r>
  <r>
    <x v="6"/>
    <x v="10"/>
    <x v="5"/>
    <x v="0"/>
    <n v="0"/>
    <n v="1229"/>
    <n v="0"/>
    <n v="0"/>
    <n v="0"/>
    <n v="0"/>
    <n v="0"/>
    <n v="0"/>
    <n v="0"/>
  </r>
  <r>
    <x v="6"/>
    <x v="10"/>
    <x v="5"/>
    <x v="1"/>
    <n v="12.17"/>
    <n v="1229"/>
    <n v="0"/>
    <n v="0.46150999999999998"/>
    <n v="0.40871000000000002"/>
    <n v="3.4099999999999998E-3"/>
    <n v="1.0460000000000001E-2"/>
    <n v="1.9170100000000001"/>
    <n v="0"/>
  </r>
  <r>
    <x v="6"/>
    <x v="10"/>
    <x v="5"/>
    <x v="2"/>
    <n v="0"/>
    <n v="1229"/>
    <n v="0"/>
    <n v="0"/>
    <n v="0"/>
    <n v="0"/>
    <n v="0"/>
    <n v="0"/>
    <n v="0"/>
  </r>
  <r>
    <x v="6"/>
    <x v="10"/>
    <x v="5"/>
    <x v="3"/>
    <n v="0"/>
    <n v="1229"/>
    <n v="0"/>
    <n v="0"/>
    <n v="0"/>
    <n v="0"/>
    <n v="0"/>
    <n v="0"/>
    <n v="0"/>
  </r>
  <r>
    <x v="6"/>
    <x v="10"/>
    <x v="5"/>
    <x v="4"/>
    <n v="0.81"/>
    <n v="1229"/>
    <n v="0"/>
    <n v="4.3279999999999999E-2"/>
    <n v="1.3679999999999999E-2"/>
    <n v="9.0100000000000006E-3"/>
    <n v="1.285E-2"/>
    <n v="0.17895"/>
    <n v="0"/>
  </r>
  <r>
    <x v="6"/>
    <x v="10"/>
    <x v="5"/>
    <x v="5"/>
    <n v="4.1399999999999997"/>
    <n v="1229"/>
    <n v="0"/>
    <n v="0.15396000000000001"/>
    <n v="0.12506"/>
    <n v="1.508E-2"/>
    <n v="5.2599999999999999E-3"/>
    <n v="0.63914000000000004"/>
    <n v="0"/>
  </r>
  <r>
    <x v="6"/>
    <x v="10"/>
    <x v="5"/>
    <x v="6"/>
    <n v="0"/>
    <n v="1229"/>
    <n v="0"/>
    <n v="0"/>
    <n v="0"/>
    <n v="0"/>
    <n v="0"/>
    <n v="0"/>
    <n v="0"/>
  </r>
  <r>
    <x v="6"/>
    <x v="10"/>
    <x v="5"/>
    <x v="7"/>
    <n v="0"/>
    <n v="1229"/>
    <n v="0"/>
    <n v="0"/>
    <n v="0"/>
    <n v="0"/>
    <n v="0"/>
    <n v="0"/>
    <n v="0"/>
  </r>
  <r>
    <x v="6"/>
    <x v="10"/>
    <x v="5"/>
    <x v="8"/>
    <n v="0"/>
    <n v="1229"/>
    <n v="0"/>
    <n v="0"/>
    <n v="0"/>
    <n v="0"/>
    <n v="0"/>
    <n v="0"/>
    <n v="0"/>
  </r>
  <r>
    <x v="6"/>
    <x v="10"/>
    <x v="5"/>
    <x v="9"/>
    <n v="0"/>
    <n v="1229"/>
    <n v="0"/>
    <n v="0"/>
    <n v="0"/>
    <n v="0"/>
    <n v="0"/>
    <n v="0"/>
    <n v="0"/>
  </r>
  <r>
    <x v="6"/>
    <x v="10"/>
    <x v="5"/>
    <x v="10"/>
    <n v="0"/>
    <n v="1229"/>
    <n v="0"/>
    <n v="0"/>
    <n v="0"/>
    <n v="0"/>
    <n v="0"/>
    <n v="0"/>
    <n v="0"/>
  </r>
  <r>
    <x v="6"/>
    <x v="10"/>
    <x v="6"/>
    <x v="0"/>
    <n v="0"/>
    <n v="1229"/>
    <n v="0"/>
    <n v="0"/>
    <n v="0"/>
    <n v="0"/>
    <n v="0"/>
    <n v="0"/>
    <n v="0"/>
  </r>
  <r>
    <x v="6"/>
    <x v="10"/>
    <x v="6"/>
    <x v="1"/>
    <n v="82.77"/>
    <n v="1229"/>
    <n v="0"/>
    <n v="3.1345299999999998"/>
    <n v="2.7192099999999999"/>
    <n v="7.4800000000000005E-2"/>
    <n v="7.1980000000000002E-2"/>
    <n v="13.01164"/>
    <n v="0"/>
  </r>
  <r>
    <x v="6"/>
    <x v="10"/>
    <x v="6"/>
    <x v="2"/>
    <n v="0"/>
    <n v="1229"/>
    <n v="0"/>
    <n v="0"/>
    <n v="0"/>
    <n v="0"/>
    <n v="0"/>
    <n v="0"/>
    <n v="0"/>
  </r>
  <r>
    <x v="6"/>
    <x v="10"/>
    <x v="6"/>
    <x v="3"/>
    <n v="0"/>
    <n v="1229"/>
    <n v="0"/>
    <n v="0"/>
    <n v="0"/>
    <n v="0"/>
    <n v="0"/>
    <n v="0"/>
    <n v="0"/>
  </r>
  <r>
    <x v="6"/>
    <x v="10"/>
    <x v="6"/>
    <x v="4"/>
    <n v="8.2899999999999991"/>
    <n v="2793.93"/>
    <n v="55.87988"/>
    <n v="0.34366000000000002"/>
    <n v="5.5410000000000001E-2"/>
    <n v="0.11459"/>
    <n v="0.19112999999999999"/>
    <n v="1.4240900000000001"/>
    <n v="6.1870000000000001E-2"/>
  </r>
  <r>
    <x v="6"/>
    <x v="10"/>
    <x v="6"/>
    <x v="5"/>
    <n v="0"/>
    <n v="1229"/>
    <n v="0"/>
    <n v="0"/>
    <n v="0"/>
    <n v="0"/>
    <n v="0"/>
    <n v="0"/>
    <n v="0"/>
  </r>
  <r>
    <x v="6"/>
    <x v="10"/>
    <x v="6"/>
    <x v="6"/>
    <n v="7.0000000000000007E-2"/>
    <n v="1229"/>
    <n v="0"/>
    <n v="2.5300000000000001E-3"/>
    <n v="1.3600000000000001E-3"/>
    <n v="3.0000000000000001E-5"/>
    <n v="2.5000000000000001E-4"/>
    <n v="1.052E-2"/>
    <n v="0"/>
  </r>
  <r>
    <x v="6"/>
    <x v="10"/>
    <x v="6"/>
    <x v="7"/>
    <n v="0.05"/>
    <n v="1000"/>
    <n v="10"/>
    <n v="1.24E-3"/>
    <n v="1.23E-3"/>
    <n v="0"/>
    <n v="0"/>
    <n v="4.9699999999999996E-3"/>
    <n v="2.598E-2"/>
  </r>
  <r>
    <x v="6"/>
    <x v="10"/>
    <x v="6"/>
    <x v="8"/>
    <n v="0.06"/>
    <n v="1000"/>
    <n v="20"/>
    <n v="1.49E-3"/>
    <n v="1.48E-3"/>
    <n v="0"/>
    <n v="0"/>
    <n v="5.9699999999999996E-3"/>
    <n v="5.1950000000000003E-2"/>
  </r>
  <r>
    <x v="6"/>
    <x v="10"/>
    <x v="6"/>
    <x v="9"/>
    <n v="0.04"/>
    <n v="1000"/>
    <n v="10"/>
    <n v="9.8999999999999999E-4"/>
    <n v="9.8999999999999999E-4"/>
    <n v="0"/>
    <n v="0"/>
    <n v="3.9699999999999996E-3"/>
    <n v="2.598E-2"/>
  </r>
  <r>
    <x v="6"/>
    <x v="10"/>
    <x v="6"/>
    <x v="10"/>
    <n v="0.03"/>
    <n v="1000"/>
    <n v="10"/>
    <n v="1.16E-3"/>
    <n v="1.1000000000000001E-3"/>
    <n v="0"/>
    <n v="1.0000000000000001E-5"/>
    <n v="4.7600000000000003E-3"/>
    <n v="2.598E-2"/>
  </r>
  <r>
    <x v="6"/>
    <x v="10"/>
    <x v="7"/>
    <x v="0"/>
    <n v="0.11"/>
    <n v="2024"/>
    <n v="40.479999999999997"/>
    <n v="5.5300000000000002E-3"/>
    <n v="0"/>
    <n v="6.9999999999999994E-5"/>
    <n v="2.1299999999999999E-3"/>
    <n v="2.2270000000000002E-2"/>
    <n v="5.8569999999999997E-2"/>
  </r>
  <r>
    <x v="6"/>
    <x v="10"/>
    <x v="7"/>
    <x v="1"/>
    <n v="39.58"/>
    <n v="1229"/>
    <n v="0"/>
    <n v="1.4728000000000001"/>
    <n v="1.3252200000000001"/>
    <n v="2.3269999999999999E-2"/>
    <n v="5.4949999999999999E-2"/>
    <n v="6.1148600000000002"/>
    <n v="0"/>
  </r>
  <r>
    <x v="6"/>
    <x v="10"/>
    <x v="7"/>
    <x v="2"/>
    <n v="0"/>
    <n v="1229"/>
    <n v="0"/>
    <n v="0"/>
    <n v="0"/>
    <n v="0"/>
    <n v="0"/>
    <n v="0"/>
    <n v="0"/>
  </r>
  <r>
    <x v="6"/>
    <x v="10"/>
    <x v="7"/>
    <x v="3"/>
    <n v="0"/>
    <n v="1229"/>
    <n v="0"/>
    <n v="0"/>
    <n v="0"/>
    <n v="0"/>
    <n v="0"/>
    <n v="0"/>
    <n v="0"/>
  </r>
  <r>
    <x v="6"/>
    <x v="10"/>
    <x v="7"/>
    <x v="4"/>
    <n v="1.1599999999999999"/>
    <n v="1710.19"/>
    <n v="273.63"/>
    <n v="5.1360000000000003E-2"/>
    <n v="0"/>
    <n v="1.9199999999999998E-2"/>
    <n v="8.9130000000000001E-2"/>
    <n v="0.20768"/>
    <n v="0.45224999999999999"/>
  </r>
  <r>
    <x v="6"/>
    <x v="10"/>
    <x v="7"/>
    <x v="5"/>
    <n v="9.09"/>
    <n v="1653.33"/>
    <n v="297.59960999999998"/>
    <n v="0.34454000000000001"/>
    <n v="0.15140000000000001"/>
    <n v="0.22919"/>
    <n v="3.4090000000000002E-2"/>
    <n v="1.42482"/>
    <n v="0.50729000000000002"/>
  </r>
  <r>
    <x v="6"/>
    <x v="10"/>
    <x v="7"/>
    <x v="6"/>
    <n v="0.23"/>
    <n v="1000"/>
    <n v="40"/>
    <n v="5.7099999999999998E-3"/>
    <n v="0"/>
    <n v="4.6000000000000001E-4"/>
    <n v="4.9399999999999999E-3"/>
    <n v="2.3089999999999999E-2"/>
    <n v="0.10390000000000001"/>
  </r>
  <r>
    <x v="6"/>
    <x v="10"/>
    <x v="7"/>
    <x v="7"/>
    <n v="0"/>
    <n v="1229"/>
    <n v="0"/>
    <n v="0"/>
    <n v="0"/>
    <n v="0"/>
    <n v="0"/>
    <n v="0"/>
    <n v="0"/>
  </r>
  <r>
    <x v="6"/>
    <x v="10"/>
    <x v="7"/>
    <x v="8"/>
    <n v="0.18"/>
    <n v="1125"/>
    <n v="33.75"/>
    <n v="5.0000000000000001E-3"/>
    <n v="6.9999999999999994E-5"/>
    <n v="1.14E-3"/>
    <n v="3.5300000000000002E-3"/>
    <n v="2.0199999999999999E-2"/>
    <n v="7.9500000000000001E-2"/>
  </r>
  <r>
    <x v="6"/>
    <x v="10"/>
    <x v="7"/>
    <x v="9"/>
    <n v="0"/>
    <n v="1229"/>
    <n v="0"/>
    <n v="0"/>
    <n v="0"/>
    <n v="0"/>
    <n v="0"/>
    <n v="0"/>
    <n v="0"/>
  </r>
  <r>
    <x v="6"/>
    <x v="10"/>
    <x v="7"/>
    <x v="10"/>
    <n v="0.2"/>
    <n v="1000"/>
    <n v="20"/>
    <n v="4.96E-3"/>
    <n v="0"/>
    <n v="1.0000000000000001E-5"/>
    <n v="1.7899999999999999E-3"/>
    <n v="2.0140000000000002E-2"/>
    <n v="5.1950000000000003E-2"/>
  </r>
  <r>
    <x v="6"/>
    <x v="10"/>
    <x v="8"/>
    <x v="0"/>
    <n v="1.26"/>
    <n v="1907"/>
    <n v="38.140009999999997"/>
    <n v="4.8509999999999998E-2"/>
    <n v="4.403E-2"/>
    <n v="1.6999999999999999E-3"/>
    <n v="1.31E-3"/>
    <n v="0.20177"/>
    <n v="5.6950000000000001E-2"/>
  </r>
  <r>
    <x v="6"/>
    <x v="10"/>
    <x v="8"/>
    <x v="1"/>
    <n v="136.18"/>
    <n v="1235.99"/>
    <n v="37.078119999999998"/>
    <n v="5.0718199999999998"/>
    <n v="4.8643999999999998"/>
    <n v="2.4340000000000001E-2"/>
    <n v="8.6419999999999997E-2"/>
    <n v="21.057559999999999"/>
    <n v="8.0680000000000002E-2"/>
  </r>
  <r>
    <x v="6"/>
    <x v="10"/>
    <x v="8"/>
    <x v="2"/>
    <n v="0"/>
    <n v="1229"/>
    <n v="0"/>
    <n v="0"/>
    <n v="0"/>
    <n v="0"/>
    <n v="0"/>
    <n v="0"/>
    <n v="0"/>
  </r>
  <r>
    <x v="6"/>
    <x v="10"/>
    <x v="8"/>
    <x v="3"/>
    <n v="0"/>
    <n v="1229"/>
    <n v="0"/>
    <n v="0"/>
    <n v="0"/>
    <n v="0"/>
    <n v="0"/>
    <n v="0"/>
    <n v="0"/>
  </r>
  <r>
    <x v="6"/>
    <x v="10"/>
    <x v="8"/>
    <x v="4"/>
    <n v="13.4"/>
    <n v="1628.2"/>
    <n v="1286.2792999999999"/>
    <n v="0.51280000000000003"/>
    <n v="4.87E-2"/>
    <n v="0.23103000000000001"/>
    <n v="0.21132999999999999"/>
    <n v="2.11104"/>
    <n v="2.2027600000000001"/>
  </r>
  <r>
    <x v="6"/>
    <x v="10"/>
    <x v="8"/>
    <x v="5"/>
    <n v="1.23"/>
    <n v="1206"/>
    <n v="325.62"/>
    <n v="3.6819999999999999E-2"/>
    <n v="0"/>
    <n v="4.4400000000000002E-2"/>
    <n v="6.13E-3"/>
    <n v="0.14882000000000001"/>
    <n v="0.72404999999999997"/>
  </r>
  <r>
    <x v="6"/>
    <x v="10"/>
    <x v="8"/>
    <x v="6"/>
    <n v="15.85"/>
    <n v="1404.01"/>
    <n v="280.80077999999997"/>
    <n v="0.55513000000000001"/>
    <n v="0.28671999999999997"/>
    <n v="2.8330000000000001E-2"/>
    <n v="0.11082"/>
    <n v="2.29949"/>
    <n v="0.55037000000000003"/>
  </r>
  <r>
    <x v="6"/>
    <x v="10"/>
    <x v="8"/>
    <x v="7"/>
    <n v="0.05"/>
    <n v="1000"/>
    <n v="20"/>
    <n v="1.24E-3"/>
    <n v="1.23E-3"/>
    <n v="0"/>
    <n v="0"/>
    <n v="4.96E-3"/>
    <n v="5.1950000000000003E-2"/>
  </r>
  <r>
    <x v="6"/>
    <x v="10"/>
    <x v="8"/>
    <x v="8"/>
    <n v="16.05"/>
    <n v="1134.1199999999999"/>
    <n v="192.80078"/>
    <n v="0.58992999999999995"/>
    <n v="0.45795000000000002"/>
    <n v="1.8239999999999999E-2"/>
    <n v="3.7670000000000002E-2"/>
    <n v="2.4465599999999998"/>
    <n v="0.45107999999999998"/>
  </r>
  <r>
    <x v="6"/>
    <x v="10"/>
    <x v="8"/>
    <x v="9"/>
    <n v="0.06"/>
    <n v="1000"/>
    <n v="30"/>
    <n v="1.49E-3"/>
    <n v="1.48E-3"/>
    <n v="0"/>
    <n v="0"/>
    <n v="5.96E-3"/>
    <n v="7.7929999999999999E-2"/>
  </r>
  <r>
    <x v="6"/>
    <x v="10"/>
    <x v="8"/>
    <x v="10"/>
    <n v="28.05"/>
    <n v="1142.94"/>
    <n v="11.429690000000001"/>
    <n v="1.0400400000000001"/>
    <n v="0.84965999999999997"/>
    <n v="3.63E-3"/>
    <n v="1.874E-2"/>
    <n v="4.3192300000000001"/>
    <n v="2.657E-2"/>
  </r>
  <r>
    <x v="6"/>
    <x v="11"/>
    <x v="0"/>
    <x v="0"/>
    <n v="12.98"/>
    <n v="999.98"/>
    <n v="10"/>
    <n v="0.48857"/>
    <n v="0.4743"/>
    <n v="8.0000000000000007E-5"/>
    <n v="3.5999999999999999E-3"/>
    <n v="2.02826"/>
    <n v="2.5839999999999998E-2"/>
  </r>
  <r>
    <x v="6"/>
    <x v="11"/>
    <x v="0"/>
    <x v="1"/>
    <n v="40.07"/>
    <n v="1232"/>
    <n v="0"/>
    <n v="1.4903"/>
    <n v="1.2666500000000001"/>
    <n v="2.4539999999999999E-2"/>
    <n v="4.052E-2"/>
    <n v="6.18546"/>
    <n v="0"/>
  </r>
  <r>
    <x v="6"/>
    <x v="11"/>
    <x v="0"/>
    <x v="2"/>
    <n v="0"/>
    <n v="1232"/>
    <n v="0"/>
    <n v="0"/>
    <n v="0"/>
    <n v="0"/>
    <n v="0"/>
    <n v="0"/>
    <n v="0"/>
  </r>
  <r>
    <x v="6"/>
    <x v="11"/>
    <x v="0"/>
    <x v="3"/>
    <n v="0"/>
    <n v="1232"/>
    <n v="0"/>
    <n v="0"/>
    <n v="0"/>
    <n v="0"/>
    <n v="0"/>
    <n v="0"/>
    <n v="0"/>
  </r>
  <r>
    <x v="6"/>
    <x v="11"/>
    <x v="0"/>
    <x v="4"/>
    <n v="46.7"/>
    <n v="1819.56"/>
    <n v="90.976560000000006"/>
    <n v="1.7599499999999999"/>
    <n v="0.53256000000000003"/>
    <n v="7.9409999999999994E-2"/>
    <n v="0.36123"/>
    <n v="7.3043199999999997"/>
    <n v="0.14141000000000001"/>
  </r>
  <r>
    <x v="6"/>
    <x v="11"/>
    <x v="0"/>
    <x v="5"/>
    <n v="0.02"/>
    <n v="1232"/>
    <n v="0"/>
    <n v="5.0000000000000001E-4"/>
    <n v="9.0000000000000006E-5"/>
    <n v="5.0000000000000002E-5"/>
    <n v="4.0000000000000003E-5"/>
    <n v="2.0400000000000001E-3"/>
    <n v="0"/>
  </r>
  <r>
    <x v="6"/>
    <x v="11"/>
    <x v="0"/>
    <x v="6"/>
    <n v="0.13"/>
    <n v="1000"/>
    <n v="10"/>
    <n v="3.2299999999999998E-3"/>
    <n v="3.1E-4"/>
    <n v="0"/>
    <n v="3.8999999999999999E-4"/>
    <n v="1.315E-2"/>
    <n v="2.5839999999999998E-2"/>
  </r>
  <r>
    <x v="6"/>
    <x v="11"/>
    <x v="0"/>
    <x v="7"/>
    <n v="0.01"/>
    <n v="1000"/>
    <n v="10"/>
    <n v="2.5000000000000001E-4"/>
    <n v="2.5000000000000001E-4"/>
    <n v="0"/>
    <n v="0"/>
    <n v="9.8999999999999999E-4"/>
    <n v="2.5839999999999998E-2"/>
  </r>
  <r>
    <x v="6"/>
    <x v="11"/>
    <x v="0"/>
    <x v="8"/>
    <n v="0.05"/>
    <n v="1000"/>
    <n v="10"/>
    <n v="1.24E-3"/>
    <n v="8.4999999999999995E-4"/>
    <n v="1.0000000000000001E-5"/>
    <n v="4.0000000000000003E-5"/>
    <n v="5.0200000000000002E-3"/>
    <n v="2.5839999999999998E-2"/>
  </r>
  <r>
    <x v="6"/>
    <x v="11"/>
    <x v="0"/>
    <x v="9"/>
    <n v="0"/>
    <n v="1232"/>
    <n v="0"/>
    <n v="0"/>
    <n v="0"/>
    <n v="0"/>
    <n v="0"/>
    <n v="0"/>
    <n v="0"/>
  </r>
  <r>
    <x v="6"/>
    <x v="11"/>
    <x v="0"/>
    <x v="10"/>
    <n v="0.32"/>
    <n v="1912.5"/>
    <n v="76.5"/>
    <n v="1.762E-2"/>
    <n v="5.8E-4"/>
    <n v="1E-4"/>
    <n v="2.1199999999999999E-3"/>
    <n v="7.1400000000000005E-2"/>
    <n v="0.11296"/>
  </r>
  <r>
    <x v="6"/>
    <x v="11"/>
    <x v="1"/>
    <x v="0"/>
    <n v="2.46"/>
    <n v="1445.09"/>
    <n v="476.87991"/>
    <n v="8.8410000000000002E-2"/>
    <n v="0"/>
    <n v="1.6999999999999999E-3"/>
    <n v="3.3610000000000001E-2"/>
    <n v="0.35625000000000001"/>
    <n v="0.88363999999999998"/>
  </r>
  <r>
    <x v="6"/>
    <x v="11"/>
    <x v="1"/>
    <x v="1"/>
    <n v="64.09"/>
    <n v="1232"/>
    <n v="0"/>
    <n v="2.3672200000000001"/>
    <n v="2.0667"/>
    <n v="5.1209999999999999E-2"/>
    <n v="0.30482999999999999"/>
    <n v="9.8313600000000001"/>
    <n v="0"/>
  </r>
  <r>
    <x v="6"/>
    <x v="11"/>
    <x v="1"/>
    <x v="2"/>
    <n v="0"/>
    <n v="1232"/>
    <n v="0"/>
    <n v="0"/>
    <n v="0"/>
    <n v="0"/>
    <n v="0"/>
    <n v="0"/>
    <n v="0"/>
  </r>
  <r>
    <x v="6"/>
    <x v="11"/>
    <x v="1"/>
    <x v="3"/>
    <n v="0"/>
    <n v="1232"/>
    <n v="0"/>
    <n v="0"/>
    <n v="0"/>
    <n v="0"/>
    <n v="0"/>
    <n v="0"/>
    <n v="0"/>
  </r>
  <r>
    <x v="6"/>
    <x v="11"/>
    <x v="1"/>
    <x v="4"/>
    <n v="25.64"/>
    <n v="2102.94"/>
    <n v="3364.7109399999999"/>
    <n v="1.06053"/>
    <n v="6.1240000000000003E-2"/>
    <n v="0.36277999999999999"/>
    <n v="1.18235"/>
    <n v="4.3375300000000001"/>
    <n v="4.6349999999999998"/>
  </r>
  <r>
    <x v="6"/>
    <x v="11"/>
    <x v="1"/>
    <x v="5"/>
    <n v="9.73"/>
    <n v="1000"/>
    <n v="260"/>
    <n v="0.37524999999999997"/>
    <n v="0.27690999999999999"/>
    <n v="5.6849999999999998E-2"/>
    <n v="3.0099999999999998E-2"/>
    <n v="1.55226"/>
    <n v="0.67179999999999995"/>
  </r>
  <r>
    <x v="6"/>
    <x v="11"/>
    <x v="1"/>
    <x v="6"/>
    <n v="23.99"/>
    <n v="1087.6600000000001"/>
    <n v="3632.7988300000002"/>
    <n v="0.67079999999999995"/>
    <n v="1.358E-2"/>
    <n v="7.4569999999999997E-2"/>
    <n v="0.33339000000000002"/>
    <n v="2.7050100000000001"/>
    <n v="8.7474600000000002"/>
  </r>
  <r>
    <x v="6"/>
    <x v="11"/>
    <x v="1"/>
    <x v="7"/>
    <n v="0"/>
    <n v="1232"/>
    <n v="0"/>
    <n v="0"/>
    <n v="0"/>
    <n v="0"/>
    <n v="0"/>
    <n v="0"/>
    <n v="0"/>
  </r>
  <r>
    <x v="6"/>
    <x v="11"/>
    <x v="1"/>
    <x v="8"/>
    <n v="18.73"/>
    <n v="1409.18"/>
    <n v="1719.1991"/>
    <n v="0.70094000000000001"/>
    <n v="0.37095"/>
    <n v="0.30084"/>
    <n v="0.34838000000000002"/>
    <n v="2.87907"/>
    <n v="3.34117"/>
  </r>
  <r>
    <x v="6"/>
    <x v="11"/>
    <x v="1"/>
    <x v="9"/>
    <n v="0"/>
    <n v="1232"/>
    <n v="0"/>
    <n v="0"/>
    <n v="0"/>
    <n v="0"/>
    <n v="0"/>
    <n v="0"/>
    <n v="0"/>
  </r>
  <r>
    <x v="6"/>
    <x v="11"/>
    <x v="1"/>
    <x v="10"/>
    <n v="6.94"/>
    <n v="1541.74"/>
    <n v="1449.2402300000001"/>
    <n v="0.26394000000000001"/>
    <n v="7.4200000000000004E-3"/>
    <n v="3.8999999999999998E-3"/>
    <n v="3.15E-2"/>
    <n v="1.0650299999999999"/>
    <n v="2.6101299999999998"/>
  </r>
  <r>
    <x v="6"/>
    <x v="11"/>
    <x v="2"/>
    <x v="0"/>
    <n v="1.1200000000000001"/>
    <n v="1724.62"/>
    <n v="275.93993999999998"/>
    <n v="5.0560000000000001E-2"/>
    <n v="1.2199999999999999E-3"/>
    <n v="1.3799999999999999E-3"/>
    <n v="3.0870000000000002E-2"/>
    <n v="0.20401"/>
    <n v="0.45040999999999998"/>
  </r>
  <r>
    <x v="6"/>
    <x v="11"/>
    <x v="2"/>
    <x v="1"/>
    <n v="134.29"/>
    <n v="1232"/>
    <n v="0"/>
    <n v="5.0144099999999998"/>
    <n v="4.4118000000000004"/>
    <n v="0.12950999999999999"/>
    <n v="0.74675000000000002"/>
    <n v="20.818950000000001"/>
    <n v="0"/>
  </r>
  <r>
    <x v="6"/>
    <x v="11"/>
    <x v="2"/>
    <x v="2"/>
    <n v="0"/>
    <n v="1232"/>
    <n v="0"/>
    <n v="0"/>
    <n v="0"/>
    <n v="0"/>
    <n v="0"/>
    <n v="0"/>
    <n v="0"/>
  </r>
  <r>
    <x v="6"/>
    <x v="11"/>
    <x v="2"/>
    <x v="3"/>
    <n v="0.01"/>
    <n v="1000"/>
    <n v="10"/>
    <n v="2.5000000000000001E-4"/>
    <n v="2.4000000000000001E-4"/>
    <n v="0"/>
    <n v="0"/>
    <n v="9.8999999999999999E-4"/>
    <n v="2.5839999999999998E-2"/>
  </r>
  <r>
    <x v="6"/>
    <x v="11"/>
    <x v="2"/>
    <x v="4"/>
    <n v="16.350000000000001"/>
    <n v="2023.3"/>
    <n v="3237.2793000000001"/>
    <n v="0.77295999999999998"/>
    <n v="1.7690000000000001E-2"/>
    <n v="1.11826"/>
    <n v="0.71879999999999999"/>
    <n v="3.1447500000000002"/>
    <n v="4.64961"/>
  </r>
  <r>
    <x v="6"/>
    <x v="11"/>
    <x v="2"/>
    <x v="5"/>
    <n v="0.18"/>
    <n v="1511"/>
    <n v="30.219989999999999"/>
    <n v="6.7499999999999999E-3"/>
    <n v="0"/>
    <n v="4.4200000000000003E-3"/>
    <n v="3.0400000000000002E-3"/>
    <n v="2.725E-2"/>
    <n v="5.543E-2"/>
  </r>
  <r>
    <x v="6"/>
    <x v="11"/>
    <x v="2"/>
    <x v="6"/>
    <n v="5.21"/>
    <n v="1475"/>
    <n v="162.25"/>
    <n v="0.24353"/>
    <n v="0.12787000000000001"/>
    <n v="2.5500000000000002E-3"/>
    <n v="4.5409999999999999E-2"/>
    <n v="1.00753"/>
    <n v="0.30364000000000002"/>
  </r>
  <r>
    <x v="6"/>
    <x v="11"/>
    <x v="2"/>
    <x v="7"/>
    <n v="0.1"/>
    <n v="1000"/>
    <n v="30"/>
    <n v="2.48E-3"/>
    <n v="2.4599999999999999E-3"/>
    <n v="0"/>
    <n v="1.0000000000000001E-5"/>
    <n v="9.9399999999999992E-3"/>
    <n v="7.7520000000000006E-2"/>
  </r>
  <r>
    <x v="6"/>
    <x v="11"/>
    <x v="2"/>
    <x v="8"/>
    <n v="0.57999999999999996"/>
    <n v="1142"/>
    <n v="102.78003"/>
    <n v="1.6830000000000001E-2"/>
    <n v="2.9399999999999999E-3"/>
    <n v="1.9599999999999999E-3"/>
    <n v="1.8450000000000001E-2"/>
    <n v="6.7760000000000001E-2"/>
    <n v="0.23771999999999999"/>
  </r>
  <r>
    <x v="6"/>
    <x v="11"/>
    <x v="2"/>
    <x v="9"/>
    <n v="0.14000000000000001"/>
    <n v="1000"/>
    <n v="20"/>
    <n v="3.48E-3"/>
    <n v="7.3999999999999999E-4"/>
    <n v="4.0000000000000003E-5"/>
    <n v="1.16E-3"/>
    <n v="1.404E-2"/>
    <n v="5.1679999999999997E-2"/>
  </r>
  <r>
    <x v="6"/>
    <x v="11"/>
    <x v="2"/>
    <x v="10"/>
    <n v="8.32"/>
    <n v="2028.01"/>
    <n v="60.839840000000002"/>
    <n v="0.30840000000000001"/>
    <n v="0.2374"/>
    <n v="2.15E-3"/>
    <n v="1.9560000000000001E-2"/>
    <n v="1.2797099999999999"/>
    <n v="8.6400000000000005E-2"/>
  </r>
  <r>
    <x v="6"/>
    <x v="11"/>
    <x v="3"/>
    <x v="0"/>
    <n v="0.37"/>
    <n v="3245"/>
    <n v="97.349980000000002"/>
    <n v="2.98E-2"/>
    <n v="0"/>
    <n v="5.2999999999999998E-4"/>
    <n v="7.5900000000000004E-3"/>
    <n v="0.12091"/>
    <n v="9.4689999999999996E-2"/>
  </r>
  <r>
    <x v="6"/>
    <x v="11"/>
    <x v="3"/>
    <x v="1"/>
    <n v="14.38"/>
    <n v="1232"/>
    <n v="0"/>
    <n v="0.52210000000000001"/>
    <n v="0.45218999999999998"/>
    <n v="4.8399999999999997E-3"/>
    <n v="4.4060000000000002E-2"/>
    <n v="2.1686200000000002"/>
    <n v="0"/>
  </r>
  <r>
    <x v="6"/>
    <x v="11"/>
    <x v="3"/>
    <x v="2"/>
    <n v="0"/>
    <n v="1232"/>
    <n v="0"/>
    <n v="0"/>
    <n v="0"/>
    <n v="0"/>
    <n v="0"/>
    <n v="0"/>
    <n v="0"/>
  </r>
  <r>
    <x v="6"/>
    <x v="11"/>
    <x v="3"/>
    <x v="3"/>
    <n v="0"/>
    <n v="1232"/>
    <n v="0"/>
    <n v="0"/>
    <n v="0"/>
    <n v="0"/>
    <n v="0"/>
    <n v="0"/>
    <n v="0"/>
  </r>
  <r>
    <x v="6"/>
    <x v="11"/>
    <x v="3"/>
    <x v="4"/>
    <n v="11.88"/>
    <n v="2210.31"/>
    <n v="154.72069999999999"/>
    <n v="0.46283000000000002"/>
    <n v="0.14021"/>
    <n v="6.336E-2"/>
    <n v="0.41233999999999998"/>
    <n v="1.9171"/>
    <n v="0.2059"/>
  </r>
  <r>
    <x v="6"/>
    <x v="11"/>
    <x v="3"/>
    <x v="5"/>
    <n v="0.06"/>
    <n v="1232"/>
    <n v="0"/>
    <n v="1.97E-3"/>
    <n v="0"/>
    <n v="2.7E-4"/>
    <n v="2.1000000000000001E-4"/>
    <n v="8.09E-3"/>
    <n v="0"/>
  </r>
  <r>
    <x v="6"/>
    <x v="11"/>
    <x v="3"/>
    <x v="6"/>
    <n v="0.25"/>
    <n v="1349"/>
    <n v="26.98001"/>
    <n v="8.2799999999999992E-3"/>
    <n v="5.0000000000000002E-5"/>
    <n v="3.5E-4"/>
    <n v="8.2000000000000007E-3"/>
    <n v="3.3610000000000001E-2"/>
    <n v="5.4370000000000002E-2"/>
  </r>
  <r>
    <x v="6"/>
    <x v="11"/>
    <x v="3"/>
    <x v="7"/>
    <n v="0"/>
    <n v="1232"/>
    <n v="0"/>
    <n v="0"/>
    <n v="0"/>
    <n v="0"/>
    <n v="0"/>
    <n v="0"/>
    <n v="0"/>
  </r>
  <r>
    <x v="6"/>
    <x v="11"/>
    <x v="3"/>
    <x v="8"/>
    <n v="0.02"/>
    <n v="1000"/>
    <n v="10"/>
    <n v="5.0000000000000001E-4"/>
    <n v="2.9E-4"/>
    <n v="0"/>
    <n v="5.0000000000000002E-5"/>
    <n v="2.0200000000000001E-3"/>
    <n v="2.5839999999999998E-2"/>
  </r>
  <r>
    <x v="6"/>
    <x v="11"/>
    <x v="3"/>
    <x v="9"/>
    <n v="0"/>
    <n v="1232"/>
    <n v="0"/>
    <n v="0"/>
    <n v="0"/>
    <n v="0"/>
    <n v="0"/>
    <n v="0"/>
    <n v="0"/>
  </r>
  <r>
    <x v="6"/>
    <x v="11"/>
    <x v="3"/>
    <x v="10"/>
    <n v="0.08"/>
    <n v="1232"/>
    <n v="0"/>
    <n v="2.9399999999999999E-3"/>
    <n v="2.0799999999999998E-3"/>
    <n v="3.0000000000000001E-5"/>
    <n v="9.0000000000000006E-5"/>
    <n v="1.2189999999999999E-2"/>
    <n v="0"/>
  </r>
  <r>
    <x v="6"/>
    <x v="11"/>
    <x v="4"/>
    <x v="0"/>
    <n v="0"/>
    <n v="1232"/>
    <n v="0"/>
    <n v="0"/>
    <n v="0"/>
    <n v="0"/>
    <n v="0"/>
    <n v="0"/>
    <n v="0"/>
  </r>
  <r>
    <x v="6"/>
    <x v="11"/>
    <x v="4"/>
    <x v="1"/>
    <n v="1.78"/>
    <n v="1232"/>
    <n v="0"/>
    <n v="6.2520000000000006E-2"/>
    <n v="5.4170000000000003E-2"/>
    <n v="9.7999999999999997E-4"/>
    <n v="1.0300000000000001E-3"/>
    <n v="0.25990999999999997"/>
    <n v="0"/>
  </r>
  <r>
    <x v="6"/>
    <x v="11"/>
    <x v="4"/>
    <x v="2"/>
    <n v="0"/>
    <n v="1232"/>
    <n v="0"/>
    <n v="0"/>
    <n v="0"/>
    <n v="0"/>
    <n v="0"/>
    <n v="0"/>
    <n v="0"/>
  </r>
  <r>
    <x v="6"/>
    <x v="11"/>
    <x v="4"/>
    <x v="3"/>
    <n v="0"/>
    <n v="1232"/>
    <n v="0"/>
    <n v="0"/>
    <n v="0"/>
    <n v="0"/>
    <n v="0"/>
    <n v="0"/>
    <n v="0"/>
  </r>
  <r>
    <x v="6"/>
    <x v="11"/>
    <x v="4"/>
    <x v="4"/>
    <n v="18.32"/>
    <n v="1232"/>
    <n v="0"/>
    <n v="0.70882000000000001"/>
    <n v="8.6919999999999997E-2"/>
    <n v="0.30436999999999997"/>
    <n v="0.14044999999999999"/>
    <n v="2.9422100000000002"/>
    <n v="0"/>
  </r>
  <r>
    <x v="6"/>
    <x v="11"/>
    <x v="4"/>
    <x v="5"/>
    <n v="0"/>
    <n v="1232"/>
    <n v="0"/>
    <n v="0"/>
    <n v="0"/>
    <n v="0"/>
    <n v="0"/>
    <n v="0"/>
    <n v="0"/>
  </r>
  <r>
    <x v="6"/>
    <x v="11"/>
    <x v="4"/>
    <x v="6"/>
    <n v="15.07"/>
    <n v="1232"/>
    <n v="0"/>
    <n v="0.52159999999999995"/>
    <n v="0.20967"/>
    <n v="1.2899999999999999E-3"/>
    <n v="1.9820000000000001E-2"/>
    <n v="2.1678700000000002"/>
    <n v="0"/>
  </r>
  <r>
    <x v="6"/>
    <x v="11"/>
    <x v="4"/>
    <x v="7"/>
    <n v="0.03"/>
    <n v="1000"/>
    <n v="10"/>
    <n v="7.3999999999999999E-4"/>
    <n v="7.3999999999999999E-4"/>
    <n v="0"/>
    <n v="0"/>
    <n v="2.98E-3"/>
    <n v="2.5839999999999998E-2"/>
  </r>
  <r>
    <x v="6"/>
    <x v="11"/>
    <x v="4"/>
    <x v="8"/>
    <n v="0.04"/>
    <n v="1000"/>
    <n v="20"/>
    <n v="9.8999999999999999E-4"/>
    <n v="9.7999999999999997E-4"/>
    <n v="0"/>
    <n v="0"/>
    <n v="3.9699999999999996E-3"/>
    <n v="5.1679999999999997E-2"/>
  </r>
  <r>
    <x v="6"/>
    <x v="11"/>
    <x v="4"/>
    <x v="9"/>
    <n v="0.01"/>
    <n v="1000"/>
    <n v="10"/>
    <n v="2.5000000000000001E-4"/>
    <n v="2.5000000000000001E-4"/>
    <n v="0"/>
    <n v="0"/>
    <n v="9.8999999999999999E-4"/>
    <n v="2.5839999999999998E-2"/>
  </r>
  <r>
    <x v="6"/>
    <x v="11"/>
    <x v="4"/>
    <x v="10"/>
    <n v="2.57"/>
    <n v="1232"/>
    <n v="0"/>
    <n v="0.13572999999999999"/>
    <n v="0.111"/>
    <n v="3.2000000000000003E-4"/>
    <n v="2.64E-3"/>
    <n v="0.56110000000000004"/>
    <n v="0"/>
  </r>
  <r>
    <x v="6"/>
    <x v="11"/>
    <x v="5"/>
    <x v="0"/>
    <n v="0"/>
    <n v="1232"/>
    <n v="0"/>
    <n v="0"/>
    <n v="0"/>
    <n v="0"/>
    <n v="0"/>
    <n v="0"/>
    <n v="0"/>
  </r>
  <r>
    <x v="6"/>
    <x v="11"/>
    <x v="5"/>
    <x v="1"/>
    <n v="12.17"/>
    <n v="1232"/>
    <n v="0"/>
    <n v="0.46150999999999998"/>
    <n v="0.40871000000000002"/>
    <n v="3.4099999999999998E-3"/>
    <n v="1.0460000000000001E-2"/>
    <n v="1.9170100000000001"/>
    <n v="0"/>
  </r>
  <r>
    <x v="6"/>
    <x v="11"/>
    <x v="5"/>
    <x v="2"/>
    <n v="0"/>
    <n v="1232"/>
    <n v="0"/>
    <n v="0"/>
    <n v="0"/>
    <n v="0"/>
    <n v="0"/>
    <n v="0"/>
    <n v="0"/>
  </r>
  <r>
    <x v="6"/>
    <x v="11"/>
    <x v="5"/>
    <x v="3"/>
    <n v="0"/>
    <n v="1232"/>
    <n v="0"/>
    <n v="0"/>
    <n v="0"/>
    <n v="0"/>
    <n v="0"/>
    <n v="0"/>
    <n v="0"/>
  </r>
  <r>
    <x v="6"/>
    <x v="11"/>
    <x v="5"/>
    <x v="4"/>
    <n v="0.81"/>
    <n v="1232"/>
    <n v="0"/>
    <n v="4.3279999999999999E-2"/>
    <n v="1.3679999999999999E-2"/>
    <n v="9.0100000000000006E-3"/>
    <n v="1.285E-2"/>
    <n v="0.17895"/>
    <n v="0"/>
  </r>
  <r>
    <x v="6"/>
    <x v="11"/>
    <x v="5"/>
    <x v="5"/>
    <n v="4.1399999999999997"/>
    <n v="1232"/>
    <n v="0"/>
    <n v="0.15396000000000001"/>
    <n v="0.12506"/>
    <n v="1.508E-2"/>
    <n v="5.2599999999999999E-3"/>
    <n v="0.63914000000000004"/>
    <n v="0"/>
  </r>
  <r>
    <x v="6"/>
    <x v="11"/>
    <x v="5"/>
    <x v="6"/>
    <n v="0"/>
    <n v="1232"/>
    <n v="0"/>
    <n v="0"/>
    <n v="0"/>
    <n v="0"/>
    <n v="0"/>
    <n v="0"/>
    <n v="0"/>
  </r>
  <r>
    <x v="6"/>
    <x v="11"/>
    <x v="5"/>
    <x v="7"/>
    <n v="0"/>
    <n v="1232"/>
    <n v="0"/>
    <n v="0"/>
    <n v="0"/>
    <n v="0"/>
    <n v="0"/>
    <n v="0"/>
    <n v="0"/>
  </r>
  <r>
    <x v="6"/>
    <x v="11"/>
    <x v="5"/>
    <x v="8"/>
    <n v="0"/>
    <n v="1232"/>
    <n v="0"/>
    <n v="0"/>
    <n v="0"/>
    <n v="0"/>
    <n v="0"/>
    <n v="0"/>
    <n v="0"/>
  </r>
  <r>
    <x v="6"/>
    <x v="11"/>
    <x v="5"/>
    <x v="9"/>
    <n v="0"/>
    <n v="1232"/>
    <n v="0"/>
    <n v="0"/>
    <n v="0"/>
    <n v="0"/>
    <n v="0"/>
    <n v="0"/>
    <n v="0"/>
  </r>
  <r>
    <x v="6"/>
    <x v="11"/>
    <x v="5"/>
    <x v="10"/>
    <n v="0"/>
    <n v="1232"/>
    <n v="0"/>
    <n v="0"/>
    <n v="0"/>
    <n v="0"/>
    <n v="0"/>
    <n v="0"/>
    <n v="0"/>
  </r>
  <r>
    <x v="6"/>
    <x v="11"/>
    <x v="6"/>
    <x v="0"/>
    <n v="0"/>
    <n v="1232"/>
    <n v="0"/>
    <n v="0"/>
    <n v="0"/>
    <n v="0"/>
    <n v="0"/>
    <n v="0"/>
    <n v="0"/>
  </r>
  <r>
    <x v="6"/>
    <x v="11"/>
    <x v="6"/>
    <x v="1"/>
    <n v="82.77"/>
    <n v="1232"/>
    <n v="0"/>
    <n v="3.1345299999999998"/>
    <n v="2.7192099999999999"/>
    <n v="7.4800000000000005E-2"/>
    <n v="7.1980000000000002E-2"/>
    <n v="13.01164"/>
    <n v="0"/>
  </r>
  <r>
    <x v="6"/>
    <x v="11"/>
    <x v="6"/>
    <x v="2"/>
    <n v="0"/>
    <n v="1232"/>
    <n v="0"/>
    <n v="0"/>
    <n v="0"/>
    <n v="0"/>
    <n v="0"/>
    <n v="0"/>
    <n v="0"/>
  </r>
  <r>
    <x v="6"/>
    <x v="11"/>
    <x v="6"/>
    <x v="3"/>
    <n v="0.01"/>
    <n v="1000"/>
    <n v="10"/>
    <n v="2.5000000000000001E-4"/>
    <n v="2.4000000000000001E-4"/>
    <n v="0"/>
    <n v="0"/>
    <n v="9.8999999999999999E-4"/>
    <n v="2.5839999999999998E-2"/>
  </r>
  <r>
    <x v="6"/>
    <x v="11"/>
    <x v="6"/>
    <x v="4"/>
    <n v="8.31"/>
    <n v="2793.93"/>
    <n v="55.87988"/>
    <n v="0.34505000000000002"/>
    <n v="5.5410000000000001E-2"/>
    <n v="0.11506"/>
    <n v="0.19191"/>
    <n v="1.42964"/>
    <n v="6.1539999999999997E-2"/>
  </r>
  <r>
    <x v="6"/>
    <x v="11"/>
    <x v="6"/>
    <x v="5"/>
    <n v="0"/>
    <n v="1232"/>
    <n v="0"/>
    <n v="0"/>
    <n v="0"/>
    <n v="0"/>
    <n v="0"/>
    <n v="0"/>
    <n v="0"/>
  </r>
  <r>
    <x v="6"/>
    <x v="11"/>
    <x v="6"/>
    <x v="6"/>
    <n v="7.0000000000000007E-2"/>
    <n v="1232"/>
    <n v="0"/>
    <n v="2.5300000000000001E-3"/>
    <n v="1.3600000000000001E-3"/>
    <n v="3.0000000000000001E-5"/>
    <n v="2.5000000000000001E-4"/>
    <n v="1.052E-2"/>
    <n v="0"/>
  </r>
  <r>
    <x v="6"/>
    <x v="11"/>
    <x v="6"/>
    <x v="7"/>
    <n v="7.0000000000000007E-2"/>
    <n v="1000"/>
    <n v="20"/>
    <n v="1.74E-3"/>
    <n v="1.73E-3"/>
    <n v="0"/>
    <n v="0"/>
    <n v="6.96E-3"/>
    <n v="5.1679999999999997E-2"/>
  </r>
  <r>
    <x v="6"/>
    <x v="11"/>
    <x v="6"/>
    <x v="8"/>
    <n v="0.09"/>
    <n v="1000"/>
    <n v="30"/>
    <n v="2.2300000000000002E-3"/>
    <n v="2.2200000000000002E-3"/>
    <n v="0"/>
    <n v="1.0000000000000001E-5"/>
    <n v="8.94E-3"/>
    <n v="7.7520000000000006E-2"/>
  </r>
  <r>
    <x v="6"/>
    <x v="11"/>
    <x v="6"/>
    <x v="9"/>
    <n v="0.05"/>
    <n v="1000"/>
    <n v="10"/>
    <n v="1.24E-3"/>
    <n v="1.24E-3"/>
    <n v="0"/>
    <n v="0"/>
    <n v="4.96E-3"/>
    <n v="2.5839999999999998E-2"/>
  </r>
  <r>
    <x v="6"/>
    <x v="11"/>
    <x v="6"/>
    <x v="10"/>
    <n v="0.04"/>
    <n v="1000"/>
    <n v="10"/>
    <n v="1.41E-3"/>
    <n v="1.3500000000000001E-3"/>
    <n v="0"/>
    <n v="1.0000000000000001E-5"/>
    <n v="5.7499999999999999E-3"/>
    <n v="2.5839999999999998E-2"/>
  </r>
  <r>
    <x v="6"/>
    <x v="11"/>
    <x v="7"/>
    <x v="0"/>
    <n v="0.13"/>
    <n v="2024"/>
    <n v="40.48001"/>
    <n v="6.5300000000000002E-3"/>
    <n v="0"/>
    <n v="9.0000000000000006E-5"/>
    <n v="2.5200000000000001E-3"/>
    <n v="2.6290000000000001E-2"/>
    <n v="5.8259999999999999E-2"/>
  </r>
  <r>
    <x v="6"/>
    <x v="11"/>
    <x v="7"/>
    <x v="1"/>
    <n v="39.58"/>
    <n v="1232"/>
    <n v="0"/>
    <n v="1.4728000000000001"/>
    <n v="1.3252200000000001"/>
    <n v="2.3269999999999999E-2"/>
    <n v="5.4949999999999999E-2"/>
    <n v="6.1148600000000002"/>
    <n v="0"/>
  </r>
  <r>
    <x v="6"/>
    <x v="11"/>
    <x v="7"/>
    <x v="2"/>
    <n v="0"/>
    <n v="1232"/>
    <n v="0"/>
    <n v="0"/>
    <n v="0"/>
    <n v="0"/>
    <n v="0"/>
    <n v="0"/>
    <n v="0"/>
  </r>
  <r>
    <x v="6"/>
    <x v="11"/>
    <x v="7"/>
    <x v="3"/>
    <n v="0"/>
    <n v="1232"/>
    <n v="0"/>
    <n v="0"/>
    <n v="0"/>
    <n v="0"/>
    <n v="0"/>
    <n v="0"/>
    <n v="0"/>
  </r>
  <r>
    <x v="6"/>
    <x v="11"/>
    <x v="7"/>
    <x v="4"/>
    <n v="1.32"/>
    <n v="1710.19"/>
    <n v="273.62988000000001"/>
    <n v="5.815E-2"/>
    <n v="0"/>
    <n v="2.1690000000000001E-2"/>
    <n v="0.10067"/>
    <n v="0.23485"/>
    <n v="0.44985000000000003"/>
  </r>
  <r>
    <x v="6"/>
    <x v="11"/>
    <x v="7"/>
    <x v="5"/>
    <n v="9.2799999999999994"/>
    <n v="1663.16"/>
    <n v="316"/>
    <n v="0.35238000000000003"/>
    <n v="0.15140000000000001"/>
    <n v="0.23737"/>
    <n v="3.5310000000000001E-2"/>
    <n v="1.4561900000000001"/>
    <n v="0.53325999999999996"/>
  </r>
  <r>
    <x v="6"/>
    <x v="11"/>
    <x v="7"/>
    <x v="6"/>
    <n v="0.27"/>
    <n v="1000"/>
    <n v="40"/>
    <n v="6.7000000000000002E-3"/>
    <n v="0"/>
    <n v="5.4000000000000001E-4"/>
    <n v="5.7999999999999996E-3"/>
    <n v="2.7060000000000001E-2"/>
    <n v="0.10335"/>
  </r>
  <r>
    <x v="6"/>
    <x v="11"/>
    <x v="7"/>
    <x v="7"/>
    <n v="0"/>
    <n v="1232"/>
    <n v="0"/>
    <n v="0"/>
    <n v="0"/>
    <n v="0"/>
    <n v="0"/>
    <n v="0"/>
    <n v="0"/>
  </r>
  <r>
    <x v="6"/>
    <x v="11"/>
    <x v="7"/>
    <x v="8"/>
    <n v="0.21"/>
    <n v="1125"/>
    <n v="33.75"/>
    <n v="5.8300000000000001E-3"/>
    <n v="6.9999999999999994E-5"/>
    <n v="1.34E-3"/>
    <n v="4.1399999999999996E-3"/>
    <n v="2.3550000000000001E-2"/>
    <n v="7.9079999999999998E-2"/>
  </r>
  <r>
    <x v="6"/>
    <x v="11"/>
    <x v="7"/>
    <x v="9"/>
    <n v="0"/>
    <n v="1232"/>
    <n v="0"/>
    <n v="0"/>
    <n v="0"/>
    <n v="0"/>
    <n v="0"/>
    <n v="0"/>
    <n v="0"/>
  </r>
  <r>
    <x v="6"/>
    <x v="11"/>
    <x v="7"/>
    <x v="10"/>
    <n v="0.22"/>
    <n v="1000"/>
    <n v="20"/>
    <n v="5.4599999999999996E-3"/>
    <n v="0"/>
    <n v="2.0000000000000002E-5"/>
    <n v="1.97E-3"/>
    <n v="2.213E-2"/>
    <n v="5.1679999999999997E-2"/>
  </r>
  <r>
    <x v="6"/>
    <x v="11"/>
    <x v="8"/>
    <x v="0"/>
    <n v="1.28"/>
    <n v="1907"/>
    <n v="38.140009999999997"/>
    <n v="4.9459999999999997E-2"/>
    <n v="4.428E-2"/>
    <n v="1.97E-3"/>
    <n v="1.5100000000000001E-3"/>
    <n v="0.20555999999999999"/>
    <n v="5.6649999999999999E-2"/>
  </r>
  <r>
    <x v="6"/>
    <x v="11"/>
    <x v="8"/>
    <x v="1"/>
    <n v="136.21"/>
    <n v="1235.99"/>
    <n v="37.078119999999998"/>
    <n v="5.0727399999999996"/>
    <n v="4.8646500000000001"/>
    <n v="2.436E-2"/>
    <n v="8.6499999999999994E-2"/>
    <n v="21.061240000000002"/>
    <n v="8.0250000000000002E-2"/>
  </r>
  <r>
    <x v="6"/>
    <x v="11"/>
    <x v="8"/>
    <x v="2"/>
    <n v="0"/>
    <n v="1232"/>
    <n v="0"/>
    <n v="0"/>
    <n v="0"/>
    <n v="0"/>
    <n v="0"/>
    <n v="0"/>
    <n v="0"/>
  </r>
  <r>
    <x v="6"/>
    <x v="11"/>
    <x v="8"/>
    <x v="3"/>
    <n v="0.01"/>
    <n v="1000"/>
    <n v="10"/>
    <n v="2.5000000000000001E-4"/>
    <n v="2.4000000000000001E-4"/>
    <n v="0"/>
    <n v="0"/>
    <n v="9.8999999999999999E-4"/>
    <n v="2.5839999999999998E-2"/>
  </r>
  <r>
    <x v="6"/>
    <x v="11"/>
    <x v="8"/>
    <x v="4"/>
    <n v="14.22"/>
    <n v="1621.15"/>
    <n v="1329.3398400000001"/>
    <n v="0.54579999999999995"/>
    <n v="4.87E-2"/>
    <n v="0.24895999999999999"/>
    <n v="0.22774"/>
    <n v="2.2430300000000001"/>
    <n v="2.2725499999999998"/>
  </r>
  <r>
    <x v="6"/>
    <x v="11"/>
    <x v="8"/>
    <x v="5"/>
    <n v="1.51"/>
    <n v="1206"/>
    <n v="337.67993000000001"/>
    <n v="4.5199999999999997E-2"/>
    <n v="0"/>
    <n v="5.45E-2"/>
    <n v="7.5199999999999998E-3"/>
    <n v="0.18235000000000001"/>
    <n v="0.74687999999999999"/>
  </r>
  <r>
    <x v="6"/>
    <x v="11"/>
    <x v="8"/>
    <x v="6"/>
    <n v="16.05"/>
    <n v="1404"/>
    <n v="280.80077999999997"/>
    <n v="0.56210000000000004"/>
    <n v="0.28671999999999997"/>
    <n v="2.9270000000000001E-2"/>
    <n v="0.11451"/>
    <n v="2.3273700000000002"/>
    <n v="0.54745999999999995"/>
  </r>
  <r>
    <x v="6"/>
    <x v="11"/>
    <x v="8"/>
    <x v="7"/>
    <n v="0.08"/>
    <n v="1000"/>
    <n v="30"/>
    <n v="1.99E-3"/>
    <n v="1.9599999999999999E-3"/>
    <n v="0"/>
    <n v="1.0000000000000001E-5"/>
    <n v="7.9399999999999991E-3"/>
    <n v="7.7520000000000006E-2"/>
  </r>
  <r>
    <x v="6"/>
    <x v="11"/>
    <x v="8"/>
    <x v="8"/>
    <n v="16.239999999999998"/>
    <n v="1128"/>
    <n v="214.32033000000001"/>
    <n v="0.59524999999999995"/>
    <n v="0.45867000000000002"/>
    <n v="1.9189999999999999E-2"/>
    <n v="3.9640000000000002E-2"/>
    <n v="2.4678399999999998"/>
    <n v="0.501"/>
  </r>
  <r>
    <x v="6"/>
    <x v="11"/>
    <x v="8"/>
    <x v="9"/>
    <n v="0.09"/>
    <n v="1000"/>
    <n v="30"/>
    <n v="2.2300000000000002E-3"/>
    <n v="2.2200000000000002E-3"/>
    <n v="0"/>
    <n v="0"/>
    <n v="8.94E-3"/>
    <n v="7.7520000000000006E-2"/>
  </r>
  <r>
    <x v="6"/>
    <x v="11"/>
    <x v="8"/>
    <x v="10"/>
    <n v="28.07"/>
    <n v="1071.46"/>
    <n v="21.429690000000001"/>
    <n v="1.04057"/>
    <n v="0.84991000000000005"/>
    <n v="3.65E-3"/>
    <n v="1.881E-2"/>
    <n v="4.3213600000000003"/>
    <n v="5.2269999999999997E-2"/>
  </r>
  <r>
    <x v="6"/>
    <x v="12"/>
    <x v="0"/>
    <x v="0"/>
    <n v="13"/>
    <n v="999.98"/>
    <n v="20"/>
    <n v="0.48907"/>
    <n v="0.47478999999999999"/>
    <n v="8.0000000000000007E-5"/>
    <n v="3.6099999999999999E-3"/>
    <n v="2.0302500000000001"/>
    <n v="5.1389999999999998E-2"/>
  </r>
  <r>
    <x v="6"/>
    <x v="12"/>
    <x v="0"/>
    <x v="1"/>
    <n v="40.07"/>
    <n v="1234"/>
    <n v="0"/>
    <n v="1.4903"/>
    <n v="1.2666500000000001"/>
    <n v="2.4539999999999999E-2"/>
    <n v="4.052E-2"/>
    <n v="6.18546"/>
    <n v="0"/>
  </r>
  <r>
    <x v="6"/>
    <x v="12"/>
    <x v="0"/>
    <x v="2"/>
    <n v="0"/>
    <n v="1234"/>
    <n v="0"/>
    <n v="0"/>
    <n v="0"/>
    <n v="0"/>
    <n v="0"/>
    <n v="0"/>
    <n v="0"/>
  </r>
  <r>
    <x v="6"/>
    <x v="12"/>
    <x v="0"/>
    <x v="3"/>
    <n v="0.01"/>
    <n v="1000"/>
    <n v="10"/>
    <n v="2.5000000000000001E-4"/>
    <n v="2.5000000000000001E-4"/>
    <n v="0"/>
    <n v="0"/>
    <n v="9.8999999999999999E-4"/>
    <n v="2.5690000000000001E-2"/>
  </r>
  <r>
    <x v="6"/>
    <x v="12"/>
    <x v="0"/>
    <x v="4"/>
    <n v="46.75"/>
    <n v="1819.56"/>
    <n v="90.976560000000006"/>
    <n v="1.7622100000000001"/>
    <n v="0.53256000000000003"/>
    <n v="7.9519999999999993E-2"/>
    <n v="0.36176000000000003"/>
    <n v="7.3133499999999998"/>
    <n v="0.14063000000000001"/>
  </r>
  <r>
    <x v="6"/>
    <x v="12"/>
    <x v="0"/>
    <x v="5"/>
    <n v="0.02"/>
    <n v="1234"/>
    <n v="0"/>
    <n v="5.0000000000000001E-4"/>
    <n v="9.0000000000000006E-5"/>
    <n v="5.0000000000000002E-5"/>
    <n v="4.0000000000000003E-5"/>
    <n v="2.0400000000000001E-3"/>
    <n v="0"/>
  </r>
  <r>
    <x v="6"/>
    <x v="12"/>
    <x v="0"/>
    <x v="6"/>
    <n v="0.15"/>
    <n v="1000"/>
    <n v="20"/>
    <n v="3.7200000000000002E-3"/>
    <n v="3.6000000000000002E-4"/>
    <n v="1.0000000000000001E-5"/>
    <n v="4.4999999999999999E-4"/>
    <n v="1.5140000000000001E-2"/>
    <n v="5.1389999999999998E-2"/>
  </r>
  <r>
    <x v="6"/>
    <x v="12"/>
    <x v="0"/>
    <x v="7"/>
    <n v="0.02"/>
    <n v="1000"/>
    <n v="10"/>
    <n v="5.0000000000000001E-4"/>
    <n v="4.8999999999999998E-4"/>
    <n v="0"/>
    <n v="0"/>
    <n v="1.99E-3"/>
    <n v="2.5690000000000001E-2"/>
  </r>
  <r>
    <x v="6"/>
    <x v="12"/>
    <x v="0"/>
    <x v="8"/>
    <n v="7.0000000000000007E-2"/>
    <n v="1000"/>
    <n v="20"/>
    <n v="1.74E-3"/>
    <n v="1.34E-3"/>
    <n v="1.0000000000000001E-5"/>
    <n v="4.0000000000000003E-5"/>
    <n v="7.0099999999999997E-3"/>
    <n v="5.1389999999999998E-2"/>
  </r>
  <r>
    <x v="6"/>
    <x v="12"/>
    <x v="0"/>
    <x v="9"/>
    <n v="0"/>
    <n v="1234"/>
    <n v="0"/>
    <n v="0"/>
    <n v="0"/>
    <n v="0"/>
    <n v="0"/>
    <n v="0"/>
    <n v="0"/>
  </r>
  <r>
    <x v="6"/>
    <x v="12"/>
    <x v="0"/>
    <x v="10"/>
    <n v="0.36"/>
    <n v="1912.5"/>
    <n v="76.5"/>
    <n v="1.9519999999999999E-2"/>
    <n v="5.8E-4"/>
    <n v="1.1E-4"/>
    <n v="2.3500000000000001E-3"/>
    <n v="7.8990000000000005E-2"/>
    <n v="0.11233"/>
  </r>
  <r>
    <x v="6"/>
    <x v="12"/>
    <x v="1"/>
    <x v="0"/>
    <n v="2.81"/>
    <n v="1419.66"/>
    <n v="496.87988000000001"/>
    <n v="0.10074"/>
    <n v="0"/>
    <n v="1.9400000000000001E-3"/>
    <n v="3.8330000000000003E-2"/>
    <n v="0.40558"/>
    <n v="0.93010999999999999"/>
  </r>
  <r>
    <x v="6"/>
    <x v="12"/>
    <x v="1"/>
    <x v="1"/>
    <n v="64.09"/>
    <n v="1234"/>
    <n v="0"/>
    <n v="2.3672200000000001"/>
    <n v="2.0667"/>
    <n v="5.1209999999999999E-2"/>
    <n v="0.30482999999999999"/>
    <n v="9.8313600000000001"/>
    <n v="0"/>
  </r>
  <r>
    <x v="6"/>
    <x v="12"/>
    <x v="1"/>
    <x v="2"/>
    <n v="0"/>
    <n v="1234"/>
    <n v="0"/>
    <n v="0"/>
    <n v="0"/>
    <n v="0"/>
    <n v="0"/>
    <n v="0"/>
    <n v="0"/>
  </r>
  <r>
    <x v="6"/>
    <x v="12"/>
    <x v="1"/>
    <x v="3"/>
    <n v="0"/>
    <n v="1234"/>
    <n v="0"/>
    <n v="0"/>
    <n v="0"/>
    <n v="0"/>
    <n v="0"/>
    <n v="0"/>
    <n v="0"/>
  </r>
  <r>
    <x v="6"/>
    <x v="12"/>
    <x v="1"/>
    <x v="4"/>
    <n v="27.56"/>
    <n v="2172.09"/>
    <n v="4170.4101600000004"/>
    <n v="1.16405"/>
    <n v="6.1240000000000003E-2"/>
    <n v="0.39268999999999998"/>
    <n v="1.27986"/>
    <n v="4.7516100000000003"/>
    <n v="5.5685099999999998"/>
  </r>
  <r>
    <x v="6"/>
    <x v="12"/>
    <x v="1"/>
    <x v="5"/>
    <n v="10.06"/>
    <n v="1000"/>
    <n v="330"/>
    <n v="0.38344"/>
    <n v="0.27850999999999998"/>
    <n v="6.1030000000000001E-2"/>
    <n v="3.2309999999999998E-2"/>
    <n v="1.5850200000000001"/>
    <n v="0.84792000000000001"/>
  </r>
  <r>
    <x v="6"/>
    <x v="12"/>
    <x v="1"/>
    <x v="6"/>
    <n v="27.52"/>
    <n v="1088.3900000000001"/>
    <n v="3841.9997600000002"/>
    <n v="0.76617000000000002"/>
    <n v="1.358E-2"/>
    <n v="8.5269999999999999E-2"/>
    <n v="0.38120999999999999"/>
    <n v="3.0864799999999999"/>
    <n v="9.1946300000000001"/>
  </r>
  <r>
    <x v="6"/>
    <x v="12"/>
    <x v="1"/>
    <x v="7"/>
    <n v="0.01"/>
    <n v="1000"/>
    <n v="10"/>
    <n v="2.5000000000000001E-4"/>
    <n v="2.5000000000000001E-4"/>
    <n v="0"/>
    <n v="0"/>
    <n v="9.8999999999999999E-4"/>
    <n v="2.5690000000000001E-2"/>
  </r>
  <r>
    <x v="6"/>
    <x v="12"/>
    <x v="1"/>
    <x v="8"/>
    <n v="20.13"/>
    <n v="1410.06"/>
    <n v="1974.08008"/>
    <n v="0.74994000000000005"/>
    <n v="0.37145"/>
    <n v="0.3483"/>
    <n v="0.40333000000000002"/>
    <n v="3.0750799999999998"/>
    <n v="3.81325"/>
  </r>
  <r>
    <x v="6"/>
    <x v="12"/>
    <x v="1"/>
    <x v="9"/>
    <n v="0"/>
    <n v="1234"/>
    <n v="0"/>
    <n v="0"/>
    <n v="0"/>
    <n v="0"/>
    <n v="0"/>
    <n v="0"/>
    <n v="0"/>
  </r>
  <r>
    <x v="6"/>
    <x v="12"/>
    <x v="1"/>
    <x v="10"/>
    <n v="7.98"/>
    <n v="1543.54"/>
    <n v="1605.28027"/>
    <n v="0.30379"/>
    <n v="7.4200000000000004E-3"/>
    <n v="4.4999999999999997E-3"/>
    <n v="3.6409999999999998E-2"/>
    <n v="1.2244200000000001"/>
    <n v="2.8722699999999999"/>
  </r>
  <r>
    <x v="6"/>
    <x v="12"/>
    <x v="2"/>
    <x v="0"/>
    <n v="1.28"/>
    <n v="1724.62"/>
    <n v="275.93993999999998"/>
    <n v="5.7410000000000003E-2"/>
    <n v="1.9499999999999999E-3"/>
    <n v="1.5499999999999999E-3"/>
    <n v="3.4729999999999997E-2"/>
    <n v="0.23141"/>
    <n v="0.44790000000000002"/>
  </r>
  <r>
    <x v="6"/>
    <x v="12"/>
    <x v="2"/>
    <x v="1"/>
    <n v="134.29"/>
    <n v="1234"/>
    <n v="0"/>
    <n v="5.0144099999999998"/>
    <n v="4.4118000000000004"/>
    <n v="0.12950999999999999"/>
    <n v="0.74675000000000002"/>
    <n v="20.818950000000001"/>
    <n v="0"/>
  </r>
  <r>
    <x v="6"/>
    <x v="12"/>
    <x v="2"/>
    <x v="2"/>
    <n v="0"/>
    <n v="1234"/>
    <n v="0"/>
    <n v="0"/>
    <n v="0"/>
    <n v="0"/>
    <n v="0"/>
    <n v="0"/>
    <n v="0"/>
  </r>
  <r>
    <x v="6"/>
    <x v="12"/>
    <x v="2"/>
    <x v="3"/>
    <n v="0.02"/>
    <n v="1000"/>
    <n v="10"/>
    <n v="5.0000000000000001E-4"/>
    <n v="4.8999999999999998E-4"/>
    <n v="0"/>
    <n v="0"/>
    <n v="1.99E-3"/>
    <n v="2.5690000000000001E-2"/>
  </r>
  <r>
    <x v="6"/>
    <x v="12"/>
    <x v="2"/>
    <x v="4"/>
    <n v="18.13"/>
    <n v="2033.79"/>
    <n v="3620.1406200000001"/>
    <n v="0.86282000000000003"/>
    <n v="1.7690000000000001E-2"/>
    <n v="1.25163"/>
    <n v="0.80073000000000005"/>
    <n v="3.5041899999999999"/>
    <n v="5.1495499999999996"/>
  </r>
  <r>
    <x v="6"/>
    <x v="12"/>
    <x v="2"/>
    <x v="5"/>
    <n v="0.2"/>
    <n v="1511"/>
    <n v="30.22"/>
    <n v="7.4999999999999997E-3"/>
    <n v="0"/>
    <n v="4.9100000000000003E-3"/>
    <n v="3.3800000000000002E-3"/>
    <n v="3.0249999999999999E-2"/>
    <n v="5.5120000000000002E-2"/>
  </r>
  <r>
    <x v="6"/>
    <x v="12"/>
    <x v="2"/>
    <x v="6"/>
    <n v="5.34"/>
    <n v="1475"/>
    <n v="191.75"/>
    <n v="0.24829000000000001"/>
    <n v="0.12787000000000001"/>
    <n v="2.6900000000000001E-3"/>
    <n v="4.7789999999999999E-2"/>
    <n v="1.02657"/>
    <n v="0.35685"/>
  </r>
  <r>
    <x v="6"/>
    <x v="12"/>
    <x v="2"/>
    <x v="7"/>
    <n v="0.14000000000000001"/>
    <n v="1000"/>
    <n v="40"/>
    <n v="3.48E-3"/>
    <n v="3.4399999999999999E-3"/>
    <n v="0"/>
    <n v="3.0000000000000001E-5"/>
    <n v="1.391E-2"/>
    <n v="0.10278"/>
  </r>
  <r>
    <x v="6"/>
    <x v="12"/>
    <x v="2"/>
    <x v="8"/>
    <n v="0.69"/>
    <n v="1116.18"/>
    <n v="122.78001999999999"/>
    <n v="1.9879999999999998E-2"/>
    <n v="4.1599999999999996E-3"/>
    <n v="2.2100000000000002E-3"/>
    <n v="2.086E-2"/>
    <n v="7.9960000000000003E-2"/>
    <n v="0.28778999999999999"/>
  </r>
  <r>
    <x v="6"/>
    <x v="12"/>
    <x v="2"/>
    <x v="9"/>
    <n v="0.17"/>
    <n v="1000"/>
    <n v="30"/>
    <n v="4.2199999999999998E-3"/>
    <n v="9.8999999999999999E-4"/>
    <n v="4.0000000000000003E-5"/>
    <n v="1.3799999999999999E-3"/>
    <n v="1.702E-2"/>
    <n v="7.7079999999999996E-2"/>
  </r>
  <r>
    <x v="6"/>
    <x v="12"/>
    <x v="2"/>
    <x v="10"/>
    <n v="8.35"/>
    <n v="2028.01"/>
    <n v="60.839840000000002"/>
    <n v="0.30991000000000002"/>
    <n v="0.23765"/>
    <n v="2.1900000000000001E-3"/>
    <n v="1.9859999999999999E-2"/>
    <n v="1.2857499999999999"/>
    <n v="8.5919999999999996E-2"/>
  </r>
  <r>
    <x v="6"/>
    <x v="12"/>
    <x v="3"/>
    <x v="0"/>
    <n v="0.39"/>
    <n v="3245"/>
    <n v="64.900019999999998"/>
    <n v="3.141E-2"/>
    <n v="0"/>
    <n v="5.5999999999999995E-4"/>
    <n v="8.0000000000000002E-3"/>
    <n v="0.12734999999999999"/>
    <n v="6.2770000000000006E-2"/>
  </r>
  <r>
    <x v="6"/>
    <x v="12"/>
    <x v="3"/>
    <x v="1"/>
    <n v="14.38"/>
    <n v="1234"/>
    <n v="0"/>
    <n v="0.52210000000000001"/>
    <n v="0.45218999999999998"/>
    <n v="4.8399999999999997E-3"/>
    <n v="4.4060000000000002E-2"/>
    <n v="2.1686200000000002"/>
    <n v="0"/>
  </r>
  <r>
    <x v="6"/>
    <x v="12"/>
    <x v="3"/>
    <x v="2"/>
    <n v="0"/>
    <n v="1234"/>
    <n v="0"/>
    <n v="0"/>
    <n v="0"/>
    <n v="0"/>
    <n v="0"/>
    <n v="0"/>
    <n v="0"/>
  </r>
  <r>
    <x v="6"/>
    <x v="12"/>
    <x v="3"/>
    <x v="3"/>
    <n v="0"/>
    <n v="1234"/>
    <n v="0"/>
    <n v="0"/>
    <n v="0"/>
    <n v="0"/>
    <n v="0"/>
    <n v="0"/>
    <n v="0"/>
  </r>
  <r>
    <x v="6"/>
    <x v="12"/>
    <x v="3"/>
    <x v="4"/>
    <n v="11.95"/>
    <n v="2210.31"/>
    <n v="154.72069999999999"/>
    <n v="0.46666999999999997"/>
    <n v="0.14021"/>
    <n v="6.3930000000000001E-2"/>
    <n v="0.41608000000000001"/>
    <n v="1.9324600000000001"/>
    <n v="0.20474999999999999"/>
  </r>
  <r>
    <x v="6"/>
    <x v="12"/>
    <x v="3"/>
    <x v="5"/>
    <n v="0.06"/>
    <n v="1234"/>
    <n v="0"/>
    <n v="1.97E-3"/>
    <n v="0"/>
    <n v="2.7E-4"/>
    <n v="2.1000000000000001E-4"/>
    <n v="8.09E-3"/>
    <n v="0"/>
  </r>
  <r>
    <x v="6"/>
    <x v="12"/>
    <x v="3"/>
    <x v="6"/>
    <n v="0.27"/>
    <n v="1349"/>
    <n v="26.98001"/>
    <n v="8.9499999999999996E-3"/>
    <n v="5.0000000000000002E-5"/>
    <n v="3.8000000000000002E-4"/>
    <n v="8.8800000000000007E-3"/>
    <n v="3.6290000000000003E-2"/>
    <n v="5.407E-2"/>
  </r>
  <r>
    <x v="6"/>
    <x v="12"/>
    <x v="3"/>
    <x v="7"/>
    <n v="0.01"/>
    <n v="1000"/>
    <n v="10"/>
    <n v="2.5000000000000001E-4"/>
    <n v="2.5000000000000001E-4"/>
    <n v="0"/>
    <n v="0"/>
    <n v="9.8999999999999999E-4"/>
    <n v="2.5690000000000001E-2"/>
  </r>
  <r>
    <x v="6"/>
    <x v="12"/>
    <x v="3"/>
    <x v="8"/>
    <n v="0.03"/>
    <n v="1000"/>
    <n v="10"/>
    <n v="7.3999999999999999E-4"/>
    <n v="5.2999999999999998E-4"/>
    <n v="0"/>
    <n v="5.0000000000000002E-5"/>
    <n v="3.0100000000000001E-3"/>
    <n v="2.5690000000000001E-2"/>
  </r>
  <r>
    <x v="6"/>
    <x v="12"/>
    <x v="3"/>
    <x v="9"/>
    <n v="0.01"/>
    <n v="1000"/>
    <n v="10"/>
    <n v="2.5000000000000001E-4"/>
    <n v="2.5000000000000001E-4"/>
    <n v="0"/>
    <n v="0"/>
    <n v="9.8999999999999999E-4"/>
    <n v="2.5690000000000001E-2"/>
  </r>
  <r>
    <x v="6"/>
    <x v="12"/>
    <x v="3"/>
    <x v="10"/>
    <n v="0.08"/>
    <n v="1234"/>
    <n v="0"/>
    <n v="2.9399999999999999E-3"/>
    <n v="2.0799999999999998E-3"/>
    <n v="3.0000000000000001E-5"/>
    <n v="9.0000000000000006E-5"/>
    <n v="1.2189999999999999E-2"/>
    <n v="0"/>
  </r>
  <r>
    <x v="6"/>
    <x v="12"/>
    <x v="4"/>
    <x v="0"/>
    <n v="0.01"/>
    <n v="1000"/>
    <n v="10"/>
    <n v="2.5000000000000001E-4"/>
    <n v="2.5000000000000001E-4"/>
    <n v="0"/>
    <n v="0"/>
    <n v="9.8999999999999999E-4"/>
    <n v="2.5690000000000001E-2"/>
  </r>
  <r>
    <x v="6"/>
    <x v="12"/>
    <x v="4"/>
    <x v="1"/>
    <n v="1.78"/>
    <n v="1234"/>
    <n v="0"/>
    <n v="6.2520000000000006E-2"/>
    <n v="5.4170000000000003E-2"/>
    <n v="9.7999999999999997E-4"/>
    <n v="1.0300000000000001E-3"/>
    <n v="0.25990999999999997"/>
    <n v="0"/>
  </r>
  <r>
    <x v="6"/>
    <x v="12"/>
    <x v="4"/>
    <x v="2"/>
    <n v="0"/>
    <n v="1234"/>
    <n v="0"/>
    <n v="0"/>
    <n v="0"/>
    <n v="0"/>
    <n v="0"/>
    <n v="0"/>
    <n v="0"/>
  </r>
  <r>
    <x v="6"/>
    <x v="12"/>
    <x v="4"/>
    <x v="3"/>
    <n v="0.01"/>
    <n v="1000"/>
    <n v="10"/>
    <n v="2.5000000000000001E-4"/>
    <n v="2.4000000000000001E-4"/>
    <n v="0"/>
    <n v="0"/>
    <n v="9.8999999999999999E-4"/>
    <n v="2.5690000000000001E-2"/>
  </r>
  <r>
    <x v="6"/>
    <x v="12"/>
    <x v="4"/>
    <x v="4"/>
    <n v="18.32"/>
    <n v="1234"/>
    <n v="0"/>
    <n v="0.70882000000000001"/>
    <n v="8.6919999999999997E-2"/>
    <n v="0.30436999999999997"/>
    <n v="0.14044999999999999"/>
    <n v="2.9422100000000002"/>
    <n v="0"/>
  </r>
  <r>
    <x v="6"/>
    <x v="12"/>
    <x v="4"/>
    <x v="5"/>
    <n v="0"/>
    <n v="1234"/>
    <n v="0"/>
    <n v="0"/>
    <n v="0"/>
    <n v="0"/>
    <n v="0"/>
    <n v="0"/>
    <n v="0"/>
  </r>
  <r>
    <x v="6"/>
    <x v="12"/>
    <x v="4"/>
    <x v="6"/>
    <n v="15.07"/>
    <n v="1234"/>
    <n v="0"/>
    <n v="0.52159999999999995"/>
    <n v="0.20967"/>
    <n v="1.2899999999999999E-3"/>
    <n v="1.9820000000000001E-2"/>
    <n v="2.1678700000000002"/>
    <n v="0"/>
  </r>
  <r>
    <x v="6"/>
    <x v="12"/>
    <x v="4"/>
    <x v="7"/>
    <n v="0.05"/>
    <n v="1000"/>
    <n v="20"/>
    <n v="1.24E-3"/>
    <n v="1.23E-3"/>
    <n v="0"/>
    <n v="0"/>
    <n v="4.96E-3"/>
    <n v="5.1389999999999998E-2"/>
  </r>
  <r>
    <x v="6"/>
    <x v="12"/>
    <x v="4"/>
    <x v="8"/>
    <n v="7.0000000000000007E-2"/>
    <n v="1000"/>
    <n v="30"/>
    <n v="1.74E-3"/>
    <n v="1.72E-3"/>
    <n v="0"/>
    <n v="0"/>
    <n v="6.9499999999999996E-3"/>
    <n v="7.7079999999999996E-2"/>
  </r>
  <r>
    <x v="6"/>
    <x v="12"/>
    <x v="4"/>
    <x v="9"/>
    <n v="0.03"/>
    <n v="1000"/>
    <n v="20"/>
    <n v="7.3999999999999999E-4"/>
    <n v="7.3999999999999999E-4"/>
    <n v="0"/>
    <n v="0"/>
    <n v="2.98E-3"/>
    <n v="5.1389999999999998E-2"/>
  </r>
  <r>
    <x v="6"/>
    <x v="12"/>
    <x v="4"/>
    <x v="10"/>
    <n v="2.57"/>
    <n v="1234"/>
    <n v="0"/>
    <n v="0.13572999999999999"/>
    <n v="0.111"/>
    <n v="3.2000000000000003E-4"/>
    <n v="2.64E-3"/>
    <n v="0.56110000000000004"/>
    <n v="0"/>
  </r>
  <r>
    <x v="6"/>
    <x v="12"/>
    <x v="5"/>
    <x v="0"/>
    <n v="0"/>
    <n v="1234"/>
    <n v="0"/>
    <n v="0"/>
    <n v="0"/>
    <n v="0"/>
    <n v="0"/>
    <n v="0"/>
    <n v="0"/>
  </r>
  <r>
    <x v="6"/>
    <x v="12"/>
    <x v="5"/>
    <x v="1"/>
    <n v="12.17"/>
    <n v="1234"/>
    <n v="0"/>
    <n v="0.46150999999999998"/>
    <n v="0.40871000000000002"/>
    <n v="3.4099999999999998E-3"/>
    <n v="1.0460000000000001E-2"/>
    <n v="1.9170100000000001"/>
    <n v="0"/>
  </r>
  <r>
    <x v="6"/>
    <x v="12"/>
    <x v="5"/>
    <x v="2"/>
    <n v="0"/>
    <n v="1234"/>
    <n v="0"/>
    <n v="0"/>
    <n v="0"/>
    <n v="0"/>
    <n v="0"/>
    <n v="0"/>
    <n v="0"/>
  </r>
  <r>
    <x v="6"/>
    <x v="12"/>
    <x v="5"/>
    <x v="3"/>
    <n v="0"/>
    <n v="1234"/>
    <n v="0"/>
    <n v="0"/>
    <n v="0"/>
    <n v="0"/>
    <n v="0"/>
    <n v="0"/>
    <n v="0"/>
  </r>
  <r>
    <x v="6"/>
    <x v="12"/>
    <x v="5"/>
    <x v="4"/>
    <n v="0.81"/>
    <n v="1234"/>
    <n v="0"/>
    <n v="4.3279999999999999E-2"/>
    <n v="1.3679999999999999E-2"/>
    <n v="9.0100000000000006E-3"/>
    <n v="1.285E-2"/>
    <n v="0.17895"/>
    <n v="0"/>
  </r>
  <r>
    <x v="6"/>
    <x v="12"/>
    <x v="5"/>
    <x v="5"/>
    <n v="4.1399999999999997"/>
    <n v="1234"/>
    <n v="0"/>
    <n v="0.15396000000000001"/>
    <n v="0.12506"/>
    <n v="1.508E-2"/>
    <n v="5.2599999999999999E-3"/>
    <n v="0.63914000000000004"/>
    <n v="0"/>
  </r>
  <r>
    <x v="6"/>
    <x v="12"/>
    <x v="5"/>
    <x v="6"/>
    <n v="0"/>
    <n v="1234"/>
    <n v="0"/>
    <n v="0"/>
    <n v="0"/>
    <n v="0"/>
    <n v="0"/>
    <n v="0"/>
    <n v="0"/>
  </r>
  <r>
    <x v="6"/>
    <x v="12"/>
    <x v="5"/>
    <x v="7"/>
    <n v="0"/>
    <n v="1234"/>
    <n v="0"/>
    <n v="0"/>
    <n v="0"/>
    <n v="0"/>
    <n v="0"/>
    <n v="0"/>
    <n v="0"/>
  </r>
  <r>
    <x v="6"/>
    <x v="12"/>
    <x v="5"/>
    <x v="8"/>
    <n v="0"/>
    <n v="1234"/>
    <n v="0"/>
    <n v="0"/>
    <n v="0"/>
    <n v="0"/>
    <n v="0"/>
    <n v="0"/>
    <n v="0"/>
  </r>
  <r>
    <x v="6"/>
    <x v="12"/>
    <x v="5"/>
    <x v="9"/>
    <n v="0"/>
    <n v="1234"/>
    <n v="0"/>
    <n v="0"/>
    <n v="0"/>
    <n v="0"/>
    <n v="0"/>
    <n v="0"/>
    <n v="0"/>
  </r>
  <r>
    <x v="6"/>
    <x v="12"/>
    <x v="5"/>
    <x v="10"/>
    <n v="0"/>
    <n v="1234"/>
    <n v="0"/>
    <n v="0"/>
    <n v="0"/>
    <n v="0"/>
    <n v="0"/>
    <n v="0"/>
    <n v="0"/>
  </r>
  <r>
    <x v="6"/>
    <x v="12"/>
    <x v="6"/>
    <x v="0"/>
    <n v="0.02"/>
    <n v="1000"/>
    <n v="20"/>
    <n v="5.0000000000000001E-4"/>
    <n v="4.8999999999999998E-4"/>
    <n v="0"/>
    <n v="0"/>
    <n v="1.99E-3"/>
    <n v="5.1389999999999998E-2"/>
  </r>
  <r>
    <x v="6"/>
    <x v="12"/>
    <x v="6"/>
    <x v="1"/>
    <n v="82.77"/>
    <n v="1234"/>
    <n v="0"/>
    <n v="3.1345299999999998"/>
    <n v="2.7192099999999999"/>
    <n v="7.4800000000000005E-2"/>
    <n v="7.1980000000000002E-2"/>
    <n v="13.01164"/>
    <n v="0"/>
  </r>
  <r>
    <x v="6"/>
    <x v="12"/>
    <x v="6"/>
    <x v="2"/>
    <n v="0"/>
    <n v="1234"/>
    <n v="0"/>
    <n v="0"/>
    <n v="0"/>
    <n v="0"/>
    <n v="0"/>
    <n v="0"/>
    <n v="0"/>
  </r>
  <r>
    <x v="6"/>
    <x v="12"/>
    <x v="6"/>
    <x v="3"/>
    <n v="0.02"/>
    <n v="1000"/>
    <n v="10"/>
    <n v="5.0000000000000001E-4"/>
    <n v="4.8999999999999998E-4"/>
    <n v="0"/>
    <n v="0"/>
    <n v="1.99E-3"/>
    <n v="2.5690000000000001E-2"/>
  </r>
  <r>
    <x v="6"/>
    <x v="12"/>
    <x v="6"/>
    <x v="4"/>
    <n v="8.33"/>
    <n v="2793.93"/>
    <n v="55.87988"/>
    <n v="0.34644000000000003"/>
    <n v="5.5410000000000001E-2"/>
    <n v="0.11552999999999999"/>
    <n v="0.19270000000000001"/>
    <n v="1.43519"/>
    <n v="6.1199999999999997E-2"/>
  </r>
  <r>
    <x v="6"/>
    <x v="12"/>
    <x v="6"/>
    <x v="5"/>
    <n v="0"/>
    <n v="1234"/>
    <n v="0"/>
    <n v="0"/>
    <n v="0"/>
    <n v="0"/>
    <n v="0"/>
    <n v="0"/>
    <n v="0"/>
  </r>
  <r>
    <x v="6"/>
    <x v="12"/>
    <x v="6"/>
    <x v="6"/>
    <n v="7.0000000000000007E-2"/>
    <n v="1234"/>
    <n v="0"/>
    <n v="2.5300000000000001E-3"/>
    <n v="1.3600000000000001E-3"/>
    <n v="3.0000000000000001E-5"/>
    <n v="2.5000000000000001E-4"/>
    <n v="1.052E-2"/>
    <n v="0"/>
  </r>
  <r>
    <x v="6"/>
    <x v="12"/>
    <x v="6"/>
    <x v="7"/>
    <n v="0.1"/>
    <n v="1000"/>
    <n v="30"/>
    <n v="2.48E-3"/>
    <n v="2.4599999999999999E-3"/>
    <n v="0"/>
    <n v="0"/>
    <n v="9.9399999999999992E-3"/>
    <n v="7.7079999999999996E-2"/>
  </r>
  <r>
    <x v="6"/>
    <x v="12"/>
    <x v="6"/>
    <x v="8"/>
    <n v="0.12"/>
    <n v="1000"/>
    <n v="30"/>
    <n v="2.98E-3"/>
    <n v="2.96E-3"/>
    <n v="0"/>
    <n v="1.0000000000000001E-5"/>
    <n v="1.192E-2"/>
    <n v="7.7079999999999996E-2"/>
  </r>
  <r>
    <x v="6"/>
    <x v="12"/>
    <x v="6"/>
    <x v="9"/>
    <n v="7.0000000000000007E-2"/>
    <n v="1000"/>
    <n v="20"/>
    <n v="1.74E-3"/>
    <n v="1.73E-3"/>
    <n v="0"/>
    <n v="0"/>
    <n v="6.9499999999999996E-3"/>
    <n v="5.1389999999999998E-2"/>
  </r>
  <r>
    <x v="6"/>
    <x v="12"/>
    <x v="6"/>
    <x v="10"/>
    <n v="7.0000000000000007E-2"/>
    <n v="1000"/>
    <n v="30"/>
    <n v="2.15E-3"/>
    <n v="2.0799999999999998E-3"/>
    <n v="0"/>
    <n v="1.0000000000000001E-5"/>
    <n v="8.7299999999999999E-3"/>
    <n v="7.7079999999999996E-2"/>
  </r>
  <r>
    <x v="6"/>
    <x v="12"/>
    <x v="7"/>
    <x v="0"/>
    <n v="0.15"/>
    <n v="2024"/>
    <n v="40.48001"/>
    <n v="7.5399999999999998E-3"/>
    <n v="0"/>
    <n v="1E-4"/>
    <n v="2.8999999999999998E-3"/>
    <n v="3.031E-2"/>
    <n v="5.7930000000000002E-2"/>
  </r>
  <r>
    <x v="6"/>
    <x v="12"/>
    <x v="7"/>
    <x v="1"/>
    <n v="39.58"/>
    <n v="1234"/>
    <n v="0"/>
    <n v="1.4728000000000001"/>
    <n v="1.3252200000000001"/>
    <n v="2.3269999999999999E-2"/>
    <n v="5.4949999999999999E-2"/>
    <n v="6.1148600000000002"/>
    <n v="0"/>
  </r>
  <r>
    <x v="6"/>
    <x v="12"/>
    <x v="7"/>
    <x v="2"/>
    <n v="0"/>
    <n v="1234"/>
    <n v="0"/>
    <n v="0"/>
    <n v="0"/>
    <n v="0"/>
    <n v="0"/>
    <n v="0"/>
    <n v="0"/>
  </r>
  <r>
    <x v="6"/>
    <x v="12"/>
    <x v="7"/>
    <x v="3"/>
    <n v="0"/>
    <n v="1234"/>
    <n v="0"/>
    <n v="0"/>
    <n v="0"/>
    <n v="0"/>
    <n v="0"/>
    <n v="0"/>
    <n v="0"/>
  </r>
  <r>
    <x v="6"/>
    <x v="12"/>
    <x v="7"/>
    <x v="4"/>
    <n v="1.49"/>
    <n v="1729.18"/>
    <n v="293.95996000000002"/>
    <n v="6.5449999999999994E-2"/>
    <n v="0"/>
    <n v="2.4369999999999999E-2"/>
    <n v="0.11314"/>
    <n v="0.26404"/>
    <n v="0.47633999999999999"/>
  </r>
  <r>
    <x v="6"/>
    <x v="12"/>
    <x v="7"/>
    <x v="5"/>
    <n v="9.4700000000000006"/>
    <n v="1663.16"/>
    <n v="316"/>
    <n v="0.36021999999999998"/>
    <n v="0.15140000000000001"/>
    <n v="0.24556"/>
    <n v="3.6519999999999997E-2"/>
    <n v="1.4875700000000001"/>
    <n v="0.53029999999999999"/>
  </r>
  <r>
    <x v="6"/>
    <x v="12"/>
    <x v="7"/>
    <x v="6"/>
    <n v="0.31"/>
    <n v="1000"/>
    <n v="40"/>
    <n v="7.6899999999999998E-3"/>
    <n v="0"/>
    <n v="6.2E-4"/>
    <n v="6.6600000000000001E-3"/>
    <n v="3.1029999999999999E-2"/>
    <n v="0.10278"/>
  </r>
  <r>
    <x v="6"/>
    <x v="12"/>
    <x v="7"/>
    <x v="7"/>
    <n v="0.01"/>
    <n v="1000"/>
    <n v="10"/>
    <n v="2.5000000000000001E-4"/>
    <n v="2.5000000000000001E-4"/>
    <n v="0"/>
    <n v="0"/>
    <n v="9.8999999999999999E-4"/>
    <n v="2.5690000000000001E-2"/>
  </r>
  <r>
    <x v="6"/>
    <x v="12"/>
    <x v="7"/>
    <x v="8"/>
    <n v="0.24"/>
    <n v="1125"/>
    <n v="33.75"/>
    <n v="6.6699999999999997E-3"/>
    <n v="6.9999999999999994E-5"/>
    <n v="1.5299999999999999E-3"/>
    <n v="4.7499999999999999E-3"/>
    <n v="2.69E-2"/>
    <n v="7.8640000000000002E-2"/>
  </r>
  <r>
    <x v="6"/>
    <x v="12"/>
    <x v="7"/>
    <x v="9"/>
    <n v="0"/>
    <n v="1234"/>
    <n v="0"/>
    <n v="0"/>
    <n v="0"/>
    <n v="0"/>
    <n v="0"/>
    <n v="0"/>
    <n v="0"/>
  </r>
  <r>
    <x v="6"/>
    <x v="12"/>
    <x v="7"/>
    <x v="10"/>
    <n v="0.24"/>
    <n v="1000"/>
    <n v="20"/>
    <n v="5.96E-3"/>
    <n v="0"/>
    <n v="2.0000000000000002E-5"/>
    <n v="2.15E-3"/>
    <n v="2.4119999999999999E-2"/>
    <n v="5.1389999999999998E-2"/>
  </r>
  <r>
    <x v="6"/>
    <x v="12"/>
    <x v="8"/>
    <x v="0"/>
    <n v="1.31"/>
    <n v="1604.67"/>
    <n v="48.140009999999997"/>
    <n v="5.0650000000000001E-2"/>
    <n v="4.4769999999999997E-2"/>
    <n v="2.2399999999999998E-3"/>
    <n v="1.72E-3"/>
    <n v="0.21034"/>
    <n v="8.2030000000000006E-2"/>
  </r>
  <r>
    <x v="6"/>
    <x v="12"/>
    <x v="8"/>
    <x v="1"/>
    <n v="136.24"/>
    <n v="1235.99"/>
    <n v="37.078119999999998"/>
    <n v="5.0736600000000003"/>
    <n v="4.8648899999999999"/>
    <n v="2.4379999999999999E-2"/>
    <n v="8.659E-2"/>
    <n v="21.064920000000001"/>
    <n v="7.9799999999999996E-2"/>
  </r>
  <r>
    <x v="6"/>
    <x v="12"/>
    <x v="8"/>
    <x v="2"/>
    <n v="0"/>
    <n v="1234"/>
    <n v="0"/>
    <n v="0"/>
    <n v="0"/>
    <n v="0"/>
    <n v="0"/>
    <n v="0"/>
    <n v="0"/>
  </r>
  <r>
    <x v="6"/>
    <x v="12"/>
    <x v="8"/>
    <x v="3"/>
    <n v="0.02"/>
    <n v="1000"/>
    <n v="10"/>
    <n v="5.0000000000000001E-4"/>
    <n v="4.8999999999999998E-4"/>
    <n v="0"/>
    <n v="0"/>
    <n v="1.99E-3"/>
    <n v="2.5690000000000001E-2"/>
  </r>
  <r>
    <x v="6"/>
    <x v="12"/>
    <x v="8"/>
    <x v="4"/>
    <n v="15.19"/>
    <n v="1673.2"/>
    <n v="1623"/>
    <n v="0.58609"/>
    <n v="4.87E-2"/>
    <n v="0.27099000000000001"/>
    <n v="0.24787999999999999"/>
    <n v="2.4041800000000002"/>
    <n v="2.6884600000000001"/>
  </r>
  <r>
    <x v="6"/>
    <x v="12"/>
    <x v="8"/>
    <x v="5"/>
    <n v="1.87"/>
    <n v="1206"/>
    <n v="434.15994000000001"/>
    <n v="5.5980000000000002E-2"/>
    <n v="0"/>
    <n v="6.7500000000000004E-2"/>
    <n v="9.3200000000000002E-3"/>
    <n v="0.22545000000000001"/>
    <n v="0.95494000000000001"/>
  </r>
  <r>
    <x v="6"/>
    <x v="12"/>
    <x v="8"/>
    <x v="6"/>
    <n v="16.28"/>
    <n v="1404"/>
    <n v="322.91991999999999"/>
    <n v="0.57011000000000001"/>
    <n v="0.28671999999999997"/>
    <n v="3.0349999999999999E-2"/>
    <n v="0.11874999999999999"/>
    <n v="2.3594400000000002"/>
    <n v="0.62607000000000002"/>
  </r>
  <r>
    <x v="6"/>
    <x v="12"/>
    <x v="8"/>
    <x v="7"/>
    <n v="0.12"/>
    <n v="1000"/>
    <n v="40"/>
    <n v="2.98E-3"/>
    <n v="2.9299999999999999E-3"/>
    <n v="0"/>
    <n v="1.0000000000000001E-5"/>
    <n v="1.191E-2"/>
    <n v="0.10278"/>
  </r>
  <r>
    <x v="6"/>
    <x v="12"/>
    <x v="8"/>
    <x v="8"/>
    <n v="16.440000000000001"/>
    <n v="1129.19"/>
    <n v="225.83984000000001"/>
    <n v="0.60085999999999995"/>
    <n v="0.45939999999999998"/>
    <n v="2.0199999999999999E-2"/>
    <n v="4.1730000000000003E-2"/>
    <n v="2.4902600000000001"/>
    <n v="0.52453000000000005"/>
  </r>
  <r>
    <x v="6"/>
    <x v="12"/>
    <x v="8"/>
    <x v="9"/>
    <n v="0.12"/>
    <n v="1000"/>
    <n v="30"/>
    <n v="2.98E-3"/>
    <n v="2.96E-3"/>
    <n v="0"/>
    <n v="0"/>
    <n v="1.191E-2"/>
    <n v="7.7079999999999996E-2"/>
  </r>
  <r>
    <x v="6"/>
    <x v="12"/>
    <x v="8"/>
    <x v="10"/>
    <n v="28.1"/>
    <n v="1047.6300000000001"/>
    <n v="31.429690000000001"/>
    <n v="1.04135"/>
    <n v="0.85040000000000004"/>
    <n v="3.6600000000000001E-3"/>
    <n v="1.8880000000000001E-2"/>
    <n v="4.3244800000000003"/>
    <n v="7.7670000000000003E-2"/>
  </r>
  <r>
    <x v="6"/>
    <x v="13"/>
    <x v="0"/>
    <x v="0"/>
    <n v="13.02"/>
    <n v="999.98"/>
    <n v="20"/>
    <n v="0.48956"/>
    <n v="0.47527999999999998"/>
    <n v="8.0000000000000007E-5"/>
    <n v="3.6099999999999999E-3"/>
    <n v="2.0322300000000002"/>
    <n v="5.135E-2"/>
  </r>
  <r>
    <x v="6"/>
    <x v="13"/>
    <x v="0"/>
    <x v="1"/>
    <n v="40.07"/>
    <n v="1237"/>
    <n v="0"/>
    <n v="1.4903"/>
    <n v="1.2666500000000001"/>
    <n v="2.4539999999999999E-2"/>
    <n v="4.052E-2"/>
    <n v="6.18546"/>
    <n v="0"/>
  </r>
  <r>
    <x v="6"/>
    <x v="13"/>
    <x v="0"/>
    <x v="2"/>
    <n v="0"/>
    <n v="1237"/>
    <n v="0"/>
    <n v="0"/>
    <n v="0"/>
    <n v="0"/>
    <n v="0"/>
    <n v="0"/>
    <n v="0"/>
  </r>
  <r>
    <x v="6"/>
    <x v="13"/>
    <x v="0"/>
    <x v="3"/>
    <n v="0.02"/>
    <n v="1000"/>
    <n v="10"/>
    <n v="5.0000000000000001E-4"/>
    <n v="4.8999999999999998E-4"/>
    <n v="0"/>
    <n v="0"/>
    <n v="1.99E-3"/>
    <n v="2.5669999999999998E-2"/>
  </r>
  <r>
    <x v="6"/>
    <x v="13"/>
    <x v="0"/>
    <x v="4"/>
    <n v="46.81"/>
    <n v="1910.63"/>
    <n v="114.64062"/>
    <n v="1.7650600000000001"/>
    <n v="0.53256000000000003"/>
    <n v="7.9670000000000005E-2"/>
    <n v="0.36244999999999999"/>
    <n v="7.3247299999999997"/>
    <n v="0.17024"/>
  </r>
  <r>
    <x v="6"/>
    <x v="13"/>
    <x v="0"/>
    <x v="5"/>
    <n v="0.02"/>
    <n v="1237"/>
    <n v="0"/>
    <n v="5.0000000000000001E-4"/>
    <n v="9.0000000000000006E-5"/>
    <n v="5.0000000000000002E-5"/>
    <n v="4.0000000000000003E-5"/>
    <n v="2.0400000000000001E-3"/>
    <n v="0"/>
  </r>
  <r>
    <x v="6"/>
    <x v="13"/>
    <x v="0"/>
    <x v="6"/>
    <n v="0.18"/>
    <n v="1000"/>
    <n v="30"/>
    <n v="4.47E-3"/>
    <n v="4.2999999999999999E-4"/>
    <n v="1.0000000000000001E-5"/>
    <n v="5.4000000000000001E-4"/>
    <n v="1.8120000000000001E-2"/>
    <n v="7.7020000000000005E-2"/>
  </r>
  <r>
    <x v="6"/>
    <x v="13"/>
    <x v="0"/>
    <x v="7"/>
    <n v="0.03"/>
    <n v="1000"/>
    <n v="10"/>
    <n v="7.3999999999999999E-4"/>
    <n v="7.3999999999999999E-4"/>
    <n v="0"/>
    <n v="0"/>
    <n v="2.98E-3"/>
    <n v="2.5669999999999998E-2"/>
  </r>
  <r>
    <x v="6"/>
    <x v="13"/>
    <x v="0"/>
    <x v="8"/>
    <n v="0.09"/>
    <n v="1000"/>
    <n v="20"/>
    <n v="2.2300000000000002E-3"/>
    <n v="1.8400000000000001E-3"/>
    <n v="1.0000000000000001E-5"/>
    <n v="4.0000000000000003E-5"/>
    <n v="8.9899999999999997E-3"/>
    <n v="5.135E-2"/>
  </r>
  <r>
    <x v="6"/>
    <x v="13"/>
    <x v="0"/>
    <x v="9"/>
    <n v="0"/>
    <n v="1237"/>
    <n v="0"/>
    <n v="0"/>
    <n v="0"/>
    <n v="0"/>
    <n v="0"/>
    <n v="0"/>
    <n v="0"/>
  </r>
  <r>
    <x v="6"/>
    <x v="13"/>
    <x v="0"/>
    <x v="10"/>
    <n v="0.4"/>
    <n v="1912.5"/>
    <n v="76.5"/>
    <n v="2.1420000000000002E-2"/>
    <n v="5.8E-4"/>
    <n v="1.2E-4"/>
    <n v="2.5799999999999998E-3"/>
    <n v="8.659E-2"/>
    <n v="0.11225"/>
  </r>
  <r>
    <x v="6"/>
    <x v="13"/>
    <x v="1"/>
    <x v="0"/>
    <n v="3.17"/>
    <n v="1408"/>
    <n v="506.87988000000001"/>
    <n v="0.11332"/>
    <n v="0"/>
    <n v="2.1800000000000001E-3"/>
    <n v="4.3180000000000003E-2"/>
    <n v="0.45590999999999998"/>
    <n v="0.95506999999999997"/>
  </r>
  <r>
    <x v="6"/>
    <x v="13"/>
    <x v="1"/>
    <x v="1"/>
    <n v="64.09"/>
    <n v="1237"/>
    <n v="0"/>
    <n v="2.3672200000000001"/>
    <n v="2.0667"/>
    <n v="5.1209999999999999E-2"/>
    <n v="0.30482999999999999"/>
    <n v="9.8313600000000001"/>
    <n v="0"/>
  </r>
  <r>
    <x v="6"/>
    <x v="13"/>
    <x v="1"/>
    <x v="2"/>
    <n v="0"/>
    <n v="1237"/>
    <n v="0"/>
    <n v="0"/>
    <n v="0"/>
    <n v="0"/>
    <n v="0"/>
    <n v="0"/>
    <n v="0"/>
  </r>
  <r>
    <x v="6"/>
    <x v="13"/>
    <x v="1"/>
    <x v="3"/>
    <n v="0"/>
    <n v="1237"/>
    <n v="0"/>
    <n v="0"/>
    <n v="0"/>
    <n v="0"/>
    <n v="0"/>
    <n v="0"/>
    <n v="0"/>
  </r>
  <r>
    <x v="6"/>
    <x v="13"/>
    <x v="1"/>
    <x v="4"/>
    <n v="29.73"/>
    <n v="2201.19"/>
    <n v="4776.5898399999996"/>
    <n v="1.28261"/>
    <n v="6.1240000000000003E-2"/>
    <n v="0.42699999999999999"/>
    <n v="1.3916599999999999"/>
    <n v="5.2258699999999996"/>
    <n v="6.3065499999999997"/>
  </r>
  <r>
    <x v="6"/>
    <x v="13"/>
    <x v="1"/>
    <x v="5"/>
    <n v="10.45"/>
    <n v="1000"/>
    <n v="390"/>
    <n v="0.39312000000000002"/>
    <n v="0.28055000000000002"/>
    <n v="6.5740000000000007E-2"/>
    <n v="3.4799999999999998E-2"/>
    <n v="1.62375"/>
    <n v="1.00132"/>
  </r>
  <r>
    <x v="6"/>
    <x v="13"/>
    <x v="1"/>
    <x v="6"/>
    <n v="31.19"/>
    <n v="1088.28"/>
    <n v="3994"/>
    <n v="0.86531000000000002"/>
    <n v="1.358E-2"/>
    <n v="9.6390000000000003E-2"/>
    <n v="0.43090000000000001"/>
    <n v="3.4830399999999999"/>
    <n v="9.5517900000000004"/>
  </r>
  <r>
    <x v="6"/>
    <x v="13"/>
    <x v="1"/>
    <x v="7"/>
    <n v="0.02"/>
    <n v="1000"/>
    <n v="10"/>
    <n v="5.0000000000000001E-4"/>
    <n v="4.8999999999999998E-4"/>
    <n v="0"/>
    <n v="0"/>
    <n v="1.99E-3"/>
    <n v="2.5669999999999998E-2"/>
  </r>
  <r>
    <x v="6"/>
    <x v="13"/>
    <x v="1"/>
    <x v="8"/>
    <n v="21.6"/>
    <n v="1410.34"/>
    <n v="2073.19922"/>
    <n v="0.8014"/>
    <n v="0.37193999999999999"/>
    <n v="0.39816000000000001"/>
    <n v="0.46107999999999999"/>
    <n v="3.2809200000000001"/>
    <n v="4.0009899999999998"/>
  </r>
  <r>
    <x v="6"/>
    <x v="13"/>
    <x v="1"/>
    <x v="9"/>
    <n v="0"/>
    <n v="1237"/>
    <n v="0"/>
    <n v="0"/>
    <n v="0"/>
    <n v="0"/>
    <n v="0"/>
    <n v="0"/>
    <n v="0"/>
  </r>
  <r>
    <x v="6"/>
    <x v="13"/>
    <x v="1"/>
    <x v="10"/>
    <n v="9.08"/>
    <n v="1540.47"/>
    <n v="1694.5203899999999"/>
    <n v="0.34584999999999999"/>
    <n v="7.4200000000000004E-3"/>
    <n v="5.1399999999999996E-3"/>
    <n v="4.156E-2"/>
    <n v="1.3926700000000001"/>
    <n v="3.0346799999999998"/>
  </r>
  <r>
    <x v="6"/>
    <x v="13"/>
    <x v="2"/>
    <x v="0"/>
    <n v="1.46"/>
    <n v="1702.67"/>
    <n v="306.47998000000001"/>
    <n v="6.5019999999999994E-2"/>
    <n v="2.6900000000000001E-3"/>
    <n v="1.74E-3"/>
    <n v="3.9019999999999999E-2"/>
    <n v="0.26184000000000002"/>
    <n v="0.50224999999999997"/>
  </r>
  <r>
    <x v="6"/>
    <x v="13"/>
    <x v="2"/>
    <x v="1"/>
    <n v="134.29"/>
    <n v="1237"/>
    <n v="0"/>
    <n v="5.0144099999999998"/>
    <n v="4.4118000000000004"/>
    <n v="0.12950999999999999"/>
    <n v="0.74675000000000002"/>
    <n v="20.818950000000001"/>
    <n v="0"/>
  </r>
  <r>
    <x v="6"/>
    <x v="13"/>
    <x v="2"/>
    <x v="2"/>
    <n v="0"/>
    <n v="1237"/>
    <n v="0"/>
    <n v="0"/>
    <n v="0"/>
    <n v="0"/>
    <n v="0"/>
    <n v="0"/>
    <n v="0"/>
  </r>
  <r>
    <x v="6"/>
    <x v="13"/>
    <x v="2"/>
    <x v="3"/>
    <n v="0.03"/>
    <n v="1000"/>
    <n v="10"/>
    <n v="7.3999999999999999E-4"/>
    <n v="7.2999999999999996E-4"/>
    <n v="0"/>
    <n v="0"/>
    <n v="2.98E-3"/>
    <n v="2.5669999999999998E-2"/>
  </r>
  <r>
    <x v="6"/>
    <x v="13"/>
    <x v="2"/>
    <x v="4"/>
    <n v="20.010000000000002"/>
    <n v="2033.23"/>
    <n v="3822.46875"/>
    <n v="0.95770999999999995"/>
    <n v="1.7690000000000001E-2"/>
    <n v="1.3924399999999999"/>
    <n v="0.88724000000000003"/>
    <n v="3.8837199999999998"/>
    <n v="5.4343500000000002"/>
  </r>
  <r>
    <x v="6"/>
    <x v="13"/>
    <x v="2"/>
    <x v="5"/>
    <n v="0.22"/>
    <n v="1511"/>
    <n v="30.22"/>
    <n v="8.2500000000000004E-3"/>
    <n v="0"/>
    <n v="5.4000000000000003E-3"/>
    <n v="3.7100000000000002E-3"/>
    <n v="3.3250000000000002E-2"/>
    <n v="5.5079999999999997E-2"/>
  </r>
  <r>
    <x v="6"/>
    <x v="13"/>
    <x v="2"/>
    <x v="6"/>
    <n v="5.5"/>
    <n v="1475"/>
    <n v="236.00002000000001"/>
    <n v="0.25414999999999999"/>
    <n v="0.12787000000000001"/>
    <n v="2.8500000000000001E-3"/>
    <n v="5.0720000000000001E-2"/>
    <n v="1.05"/>
    <n v="0.43885999999999997"/>
  </r>
  <r>
    <x v="6"/>
    <x v="13"/>
    <x v="2"/>
    <x v="7"/>
    <n v="0.18"/>
    <n v="1000"/>
    <n v="40"/>
    <n v="4.47E-3"/>
    <n v="4.4099999999999999E-3"/>
    <n v="0"/>
    <n v="4.0000000000000003E-5"/>
    <n v="1.788E-2"/>
    <n v="0.1027"/>
  </r>
  <r>
    <x v="6"/>
    <x v="13"/>
    <x v="2"/>
    <x v="8"/>
    <n v="0.8"/>
    <n v="1116.18"/>
    <n v="122.78001999999999"/>
    <n v="2.2919999999999999E-2"/>
    <n v="5.3800000000000002E-3"/>
    <n v="2.47E-3"/>
    <n v="2.3279999999999999E-2"/>
    <n v="9.2149999999999996E-2"/>
    <n v="0.28755999999999998"/>
  </r>
  <r>
    <x v="6"/>
    <x v="13"/>
    <x v="2"/>
    <x v="9"/>
    <n v="0.21"/>
    <n v="1000"/>
    <n v="40"/>
    <n v="5.2100000000000002E-3"/>
    <n v="1.48E-3"/>
    <n v="5.0000000000000002E-5"/>
    <n v="1.5900000000000001E-3"/>
    <n v="2.0990000000000002E-2"/>
    <n v="0.1027"/>
  </r>
  <r>
    <x v="6"/>
    <x v="13"/>
    <x v="2"/>
    <x v="10"/>
    <n v="8.39"/>
    <n v="2156.5"/>
    <n v="86.25976"/>
    <n v="0.31204999999999999"/>
    <n v="0.23788999999999999"/>
    <n v="2.2399999999999998E-3"/>
    <n v="2.0330000000000001E-2"/>
    <n v="1.2943199999999999"/>
    <n v="0.11594"/>
  </r>
  <r>
    <x v="6"/>
    <x v="13"/>
    <x v="3"/>
    <x v="0"/>
    <n v="0.41"/>
    <n v="3245"/>
    <n v="64.900019999999998"/>
    <n v="3.3020000000000001E-2"/>
    <n v="0"/>
    <n v="5.9000000000000003E-4"/>
    <n v="8.4100000000000008E-3"/>
    <n v="0.13378999999999999"/>
    <n v="6.2729999999999994E-2"/>
  </r>
  <r>
    <x v="6"/>
    <x v="13"/>
    <x v="3"/>
    <x v="1"/>
    <n v="14.38"/>
    <n v="1237"/>
    <n v="0"/>
    <n v="0.52210000000000001"/>
    <n v="0.45218999999999998"/>
    <n v="4.8399999999999997E-3"/>
    <n v="4.4060000000000002E-2"/>
    <n v="2.1686200000000002"/>
    <n v="0"/>
  </r>
  <r>
    <x v="6"/>
    <x v="13"/>
    <x v="3"/>
    <x v="2"/>
    <n v="0"/>
    <n v="1237"/>
    <n v="0"/>
    <n v="0"/>
    <n v="0"/>
    <n v="0"/>
    <n v="0"/>
    <n v="0"/>
    <n v="0"/>
  </r>
  <r>
    <x v="6"/>
    <x v="13"/>
    <x v="3"/>
    <x v="3"/>
    <n v="0"/>
    <n v="1237"/>
    <n v="0"/>
    <n v="0"/>
    <n v="0"/>
    <n v="0"/>
    <n v="0"/>
    <n v="0"/>
    <n v="0"/>
  </r>
  <r>
    <x v="6"/>
    <x v="13"/>
    <x v="3"/>
    <x v="4"/>
    <n v="12.03"/>
    <n v="2235.5"/>
    <n v="178.83984000000001"/>
    <n v="0.47110999999999997"/>
    <n v="0.14021"/>
    <n v="6.4600000000000005E-2"/>
    <n v="0.4204"/>
    <n v="1.9502200000000001"/>
    <n v="0.23441999999999999"/>
  </r>
  <r>
    <x v="6"/>
    <x v="13"/>
    <x v="3"/>
    <x v="5"/>
    <n v="0.06"/>
    <n v="1237"/>
    <n v="0"/>
    <n v="1.97E-3"/>
    <n v="0"/>
    <n v="2.7E-4"/>
    <n v="2.1000000000000001E-4"/>
    <n v="8.09E-3"/>
    <n v="0"/>
  </r>
  <r>
    <x v="6"/>
    <x v="13"/>
    <x v="3"/>
    <x v="6"/>
    <n v="0.28999999999999998"/>
    <n v="1349"/>
    <n v="26.98001"/>
    <n v="9.6200000000000001E-3"/>
    <n v="5.0000000000000002E-5"/>
    <n v="4.0999999999999999E-4"/>
    <n v="9.5499999999999995E-3"/>
    <n v="3.8969999999999998E-2"/>
    <n v="5.4030000000000002E-2"/>
  </r>
  <r>
    <x v="6"/>
    <x v="13"/>
    <x v="3"/>
    <x v="7"/>
    <n v="0.02"/>
    <n v="1000"/>
    <n v="10"/>
    <n v="5.0000000000000001E-4"/>
    <n v="4.8999999999999998E-4"/>
    <n v="0"/>
    <n v="0"/>
    <n v="1.99E-3"/>
    <n v="2.5669999999999998E-2"/>
  </r>
  <r>
    <x v="6"/>
    <x v="13"/>
    <x v="3"/>
    <x v="8"/>
    <n v="0.04"/>
    <n v="1000"/>
    <n v="10"/>
    <n v="9.8999999999999999E-4"/>
    <n v="7.7999999999999999E-4"/>
    <n v="0"/>
    <n v="5.0000000000000002E-5"/>
    <n v="4.0000000000000001E-3"/>
    <n v="2.5669999999999998E-2"/>
  </r>
  <r>
    <x v="6"/>
    <x v="13"/>
    <x v="3"/>
    <x v="9"/>
    <n v="0.02"/>
    <n v="1000"/>
    <n v="10"/>
    <n v="5.0000000000000001E-4"/>
    <n v="5.0000000000000001E-4"/>
    <n v="0"/>
    <n v="0"/>
    <n v="1.99E-3"/>
    <n v="2.5669999999999998E-2"/>
  </r>
  <r>
    <x v="6"/>
    <x v="13"/>
    <x v="3"/>
    <x v="10"/>
    <n v="0.08"/>
    <n v="1237"/>
    <n v="0"/>
    <n v="2.9399999999999999E-3"/>
    <n v="2.0799999999999998E-3"/>
    <n v="3.0000000000000001E-5"/>
    <n v="9.0000000000000006E-5"/>
    <n v="1.2189999999999999E-2"/>
    <n v="0"/>
  </r>
  <r>
    <x v="6"/>
    <x v="13"/>
    <x v="4"/>
    <x v="0"/>
    <n v="0.02"/>
    <n v="1000"/>
    <n v="10"/>
    <n v="5.0000000000000001E-4"/>
    <n v="4.8999999999999998E-4"/>
    <n v="0"/>
    <n v="0"/>
    <n v="1.99E-3"/>
    <n v="2.5669999999999998E-2"/>
  </r>
  <r>
    <x v="6"/>
    <x v="13"/>
    <x v="4"/>
    <x v="1"/>
    <n v="1.78"/>
    <n v="1237"/>
    <n v="0"/>
    <n v="6.2520000000000006E-2"/>
    <n v="5.4170000000000003E-2"/>
    <n v="9.7999999999999997E-4"/>
    <n v="1.0300000000000001E-3"/>
    <n v="0.25990999999999997"/>
    <n v="0"/>
  </r>
  <r>
    <x v="6"/>
    <x v="13"/>
    <x v="4"/>
    <x v="2"/>
    <n v="0"/>
    <n v="1237"/>
    <n v="0"/>
    <n v="0"/>
    <n v="0"/>
    <n v="0"/>
    <n v="0"/>
    <n v="0"/>
    <n v="0"/>
  </r>
  <r>
    <x v="6"/>
    <x v="13"/>
    <x v="4"/>
    <x v="3"/>
    <n v="0.02"/>
    <n v="1000"/>
    <n v="10"/>
    <n v="5.0000000000000001E-4"/>
    <n v="4.8000000000000001E-4"/>
    <n v="0"/>
    <n v="0"/>
    <n v="1.99E-3"/>
    <n v="2.5669999999999998E-2"/>
  </r>
  <r>
    <x v="6"/>
    <x v="13"/>
    <x v="4"/>
    <x v="4"/>
    <n v="18.32"/>
    <n v="1237"/>
    <n v="0"/>
    <n v="0.70882000000000001"/>
    <n v="8.6919999999999997E-2"/>
    <n v="0.30436999999999997"/>
    <n v="0.14044999999999999"/>
    <n v="2.9422100000000002"/>
    <n v="0"/>
  </r>
  <r>
    <x v="6"/>
    <x v="13"/>
    <x v="4"/>
    <x v="5"/>
    <n v="0"/>
    <n v="1237"/>
    <n v="0"/>
    <n v="0"/>
    <n v="0"/>
    <n v="0"/>
    <n v="0"/>
    <n v="0"/>
    <n v="0"/>
  </r>
  <r>
    <x v="6"/>
    <x v="13"/>
    <x v="4"/>
    <x v="6"/>
    <n v="15.07"/>
    <n v="1237"/>
    <n v="0"/>
    <n v="0.52159999999999995"/>
    <n v="0.20967"/>
    <n v="1.2899999999999999E-3"/>
    <n v="1.9820000000000001E-2"/>
    <n v="2.1678700000000002"/>
    <n v="0"/>
  </r>
  <r>
    <x v="6"/>
    <x v="13"/>
    <x v="4"/>
    <x v="7"/>
    <n v="0.09"/>
    <n v="1000"/>
    <n v="40"/>
    <n v="2.2300000000000002E-3"/>
    <n v="2.2000000000000001E-3"/>
    <n v="0"/>
    <n v="0"/>
    <n v="8.94E-3"/>
    <n v="0.1027"/>
  </r>
  <r>
    <x v="6"/>
    <x v="13"/>
    <x v="4"/>
    <x v="8"/>
    <n v="0.12"/>
    <n v="1000"/>
    <n v="50"/>
    <n v="2.98E-3"/>
    <n v="2.9399999999999999E-3"/>
    <n v="1.0000000000000001E-5"/>
    <n v="1.0000000000000001E-5"/>
    <n v="1.191E-2"/>
    <n v="0.12837000000000001"/>
  </r>
  <r>
    <x v="6"/>
    <x v="13"/>
    <x v="4"/>
    <x v="9"/>
    <n v="0.05"/>
    <n v="1000"/>
    <n v="20"/>
    <n v="1.24E-3"/>
    <n v="1.24E-3"/>
    <n v="0"/>
    <n v="0"/>
    <n v="4.96E-3"/>
    <n v="5.135E-2"/>
  </r>
  <r>
    <x v="6"/>
    <x v="13"/>
    <x v="4"/>
    <x v="10"/>
    <n v="2.58"/>
    <n v="1000"/>
    <n v="10"/>
    <n v="0.13597999999999999"/>
    <n v="0.11125"/>
    <n v="3.2000000000000003E-4"/>
    <n v="2.64E-3"/>
    <n v="0.56208999999999998"/>
    <n v="2.5669999999999998E-2"/>
  </r>
  <r>
    <x v="6"/>
    <x v="13"/>
    <x v="5"/>
    <x v="0"/>
    <n v="0"/>
    <n v="1237"/>
    <n v="0"/>
    <n v="0"/>
    <n v="0"/>
    <n v="0"/>
    <n v="0"/>
    <n v="0"/>
    <n v="0"/>
  </r>
  <r>
    <x v="6"/>
    <x v="13"/>
    <x v="5"/>
    <x v="1"/>
    <n v="12.17"/>
    <n v="1237"/>
    <n v="0"/>
    <n v="0.46150999999999998"/>
    <n v="0.40871000000000002"/>
    <n v="3.4099999999999998E-3"/>
    <n v="1.0460000000000001E-2"/>
    <n v="1.9170100000000001"/>
    <n v="0"/>
  </r>
  <r>
    <x v="6"/>
    <x v="13"/>
    <x v="5"/>
    <x v="2"/>
    <n v="0"/>
    <n v="1237"/>
    <n v="0"/>
    <n v="0"/>
    <n v="0"/>
    <n v="0"/>
    <n v="0"/>
    <n v="0"/>
    <n v="0"/>
  </r>
  <r>
    <x v="6"/>
    <x v="13"/>
    <x v="5"/>
    <x v="3"/>
    <n v="0"/>
    <n v="1237"/>
    <n v="0"/>
    <n v="0"/>
    <n v="0"/>
    <n v="0"/>
    <n v="0"/>
    <n v="0"/>
    <n v="0"/>
  </r>
  <r>
    <x v="6"/>
    <x v="13"/>
    <x v="5"/>
    <x v="4"/>
    <n v="0.81"/>
    <n v="1237"/>
    <n v="0"/>
    <n v="4.3279999999999999E-2"/>
    <n v="1.3679999999999999E-2"/>
    <n v="9.0100000000000006E-3"/>
    <n v="1.285E-2"/>
    <n v="0.17895"/>
    <n v="0"/>
  </r>
  <r>
    <x v="6"/>
    <x v="13"/>
    <x v="5"/>
    <x v="5"/>
    <n v="4.1399999999999997"/>
    <n v="1237"/>
    <n v="0"/>
    <n v="0.15396000000000001"/>
    <n v="0.12506"/>
    <n v="1.508E-2"/>
    <n v="5.2599999999999999E-3"/>
    <n v="0.63914000000000004"/>
    <n v="0"/>
  </r>
  <r>
    <x v="6"/>
    <x v="13"/>
    <x v="5"/>
    <x v="6"/>
    <n v="0"/>
    <n v="1237"/>
    <n v="0"/>
    <n v="0"/>
    <n v="0"/>
    <n v="0"/>
    <n v="0"/>
    <n v="0"/>
    <n v="0"/>
  </r>
  <r>
    <x v="6"/>
    <x v="13"/>
    <x v="5"/>
    <x v="7"/>
    <n v="0"/>
    <n v="1237"/>
    <n v="0"/>
    <n v="0"/>
    <n v="0"/>
    <n v="0"/>
    <n v="0"/>
    <n v="0"/>
    <n v="0"/>
  </r>
  <r>
    <x v="6"/>
    <x v="13"/>
    <x v="5"/>
    <x v="8"/>
    <n v="0"/>
    <n v="1237"/>
    <n v="0"/>
    <n v="0"/>
    <n v="0"/>
    <n v="0"/>
    <n v="0"/>
    <n v="0"/>
    <n v="0"/>
  </r>
  <r>
    <x v="6"/>
    <x v="13"/>
    <x v="5"/>
    <x v="9"/>
    <n v="0"/>
    <n v="1237"/>
    <n v="0"/>
    <n v="0"/>
    <n v="0"/>
    <n v="0"/>
    <n v="0"/>
    <n v="0"/>
    <n v="0"/>
  </r>
  <r>
    <x v="6"/>
    <x v="13"/>
    <x v="5"/>
    <x v="10"/>
    <n v="0"/>
    <n v="1237"/>
    <n v="0"/>
    <n v="0"/>
    <n v="0"/>
    <n v="0"/>
    <n v="0"/>
    <n v="0"/>
    <n v="0"/>
  </r>
  <r>
    <x v="6"/>
    <x v="13"/>
    <x v="6"/>
    <x v="0"/>
    <n v="0.05"/>
    <n v="1000"/>
    <n v="30"/>
    <n v="1.24E-3"/>
    <n v="1.23E-3"/>
    <n v="0"/>
    <n v="1.0000000000000001E-5"/>
    <n v="4.96E-3"/>
    <n v="7.7020000000000005E-2"/>
  </r>
  <r>
    <x v="6"/>
    <x v="13"/>
    <x v="6"/>
    <x v="1"/>
    <n v="82.78"/>
    <n v="999.79"/>
    <n v="10"/>
    <n v="3.1347800000000001"/>
    <n v="2.7194500000000001"/>
    <n v="7.4800000000000005E-2"/>
    <n v="7.1980000000000002E-2"/>
    <n v="13.01263"/>
    <n v="2.5669999999999998E-2"/>
  </r>
  <r>
    <x v="6"/>
    <x v="13"/>
    <x v="6"/>
    <x v="2"/>
    <n v="0.01"/>
    <n v="1000"/>
    <n v="10"/>
    <n v="2.5000000000000001E-4"/>
    <n v="2.4000000000000001E-4"/>
    <n v="0"/>
    <n v="0"/>
    <n v="9.8999999999999999E-4"/>
    <n v="2.5669999999999998E-2"/>
  </r>
  <r>
    <x v="6"/>
    <x v="13"/>
    <x v="6"/>
    <x v="3"/>
    <n v="0.03"/>
    <n v="1000"/>
    <n v="10"/>
    <n v="7.3999999999999999E-4"/>
    <n v="7.2999999999999996E-4"/>
    <n v="0"/>
    <n v="0"/>
    <n v="2.98E-3"/>
    <n v="2.5669999999999998E-2"/>
  </r>
  <r>
    <x v="6"/>
    <x v="13"/>
    <x v="6"/>
    <x v="4"/>
    <n v="8.34"/>
    <n v="2793.98"/>
    <n v="27.940429999999999"/>
    <n v="0.34712999999999999"/>
    <n v="5.5410000000000001E-2"/>
    <n v="0.11577"/>
    <n v="0.19309000000000001"/>
    <n v="1.43797"/>
    <n v="3.058E-2"/>
  </r>
  <r>
    <x v="6"/>
    <x v="13"/>
    <x v="6"/>
    <x v="5"/>
    <n v="0"/>
    <n v="1237"/>
    <n v="0"/>
    <n v="0"/>
    <n v="0"/>
    <n v="0"/>
    <n v="0"/>
    <n v="0"/>
    <n v="0"/>
  </r>
  <r>
    <x v="6"/>
    <x v="13"/>
    <x v="6"/>
    <x v="6"/>
    <n v="7.0000000000000007E-2"/>
    <n v="1237"/>
    <n v="0"/>
    <n v="2.5300000000000001E-3"/>
    <n v="1.3600000000000001E-3"/>
    <n v="3.0000000000000001E-5"/>
    <n v="2.5000000000000001E-4"/>
    <n v="1.052E-2"/>
    <n v="0"/>
  </r>
  <r>
    <x v="6"/>
    <x v="13"/>
    <x v="6"/>
    <x v="7"/>
    <n v="0.14000000000000001"/>
    <n v="1000"/>
    <n v="40"/>
    <n v="3.48E-3"/>
    <n v="3.4299999999999999E-3"/>
    <n v="0"/>
    <n v="1.0000000000000001E-5"/>
    <n v="1.391E-2"/>
    <n v="0.1027"/>
  </r>
  <r>
    <x v="6"/>
    <x v="13"/>
    <x v="6"/>
    <x v="8"/>
    <n v="0.16"/>
    <n v="1000"/>
    <n v="40"/>
    <n v="3.9699999999999996E-3"/>
    <n v="3.9300000000000003E-3"/>
    <n v="1.0000000000000001E-5"/>
    <n v="1.0000000000000001E-5"/>
    <n v="1.5890000000000001E-2"/>
    <n v="0.1027"/>
  </r>
  <r>
    <x v="6"/>
    <x v="13"/>
    <x v="6"/>
    <x v="9"/>
    <n v="0.09"/>
    <n v="1000"/>
    <n v="20"/>
    <n v="2.2300000000000002E-3"/>
    <n v="2.2300000000000002E-3"/>
    <n v="0"/>
    <n v="0"/>
    <n v="8.94E-3"/>
    <n v="5.135E-2"/>
  </r>
  <r>
    <x v="6"/>
    <x v="13"/>
    <x v="6"/>
    <x v="10"/>
    <n v="0.1"/>
    <n v="1000"/>
    <n v="30"/>
    <n v="2.8999999999999998E-3"/>
    <n v="2.81E-3"/>
    <n v="0"/>
    <n v="1.0000000000000001E-5"/>
    <n v="1.171E-2"/>
    <n v="7.7020000000000005E-2"/>
  </r>
  <r>
    <x v="6"/>
    <x v="13"/>
    <x v="7"/>
    <x v="0"/>
    <n v="0.17"/>
    <n v="2024"/>
    <n v="40.48001"/>
    <n v="8.5400000000000007E-3"/>
    <n v="0"/>
    <n v="1.1E-4"/>
    <n v="3.29E-3"/>
    <n v="3.4329999999999999E-2"/>
    <n v="5.7889999999999997E-2"/>
  </r>
  <r>
    <x v="6"/>
    <x v="13"/>
    <x v="7"/>
    <x v="1"/>
    <n v="39.58"/>
    <n v="1237"/>
    <n v="0"/>
    <n v="1.4728000000000001"/>
    <n v="1.3252200000000001"/>
    <n v="2.3269999999999999E-2"/>
    <n v="5.4949999999999999E-2"/>
    <n v="6.1148600000000002"/>
    <n v="0"/>
  </r>
  <r>
    <x v="6"/>
    <x v="13"/>
    <x v="7"/>
    <x v="2"/>
    <n v="0"/>
    <n v="1237"/>
    <n v="0"/>
    <n v="0"/>
    <n v="0"/>
    <n v="0"/>
    <n v="0"/>
    <n v="0"/>
    <n v="0"/>
  </r>
  <r>
    <x v="6"/>
    <x v="13"/>
    <x v="7"/>
    <x v="3"/>
    <n v="0"/>
    <n v="1237"/>
    <n v="0"/>
    <n v="0"/>
    <n v="0"/>
    <n v="0"/>
    <n v="0"/>
    <n v="0"/>
    <n v="0"/>
  </r>
  <r>
    <x v="6"/>
    <x v="13"/>
    <x v="7"/>
    <x v="4"/>
    <n v="1.66"/>
    <n v="1729.18"/>
    <n v="293.95996000000002"/>
    <n v="7.2739999999999999E-2"/>
    <n v="0"/>
    <n v="2.7060000000000001E-2"/>
    <n v="0.12561"/>
    <n v="0.29321999999999998"/>
    <n v="0.47597"/>
  </r>
  <r>
    <x v="6"/>
    <x v="13"/>
    <x v="7"/>
    <x v="5"/>
    <n v="9.66"/>
    <n v="1663.16"/>
    <n v="316"/>
    <n v="0.36807000000000001"/>
    <n v="0.15140000000000001"/>
    <n v="0.25374000000000002"/>
    <n v="3.7740000000000003E-2"/>
    <n v="1.51894"/>
    <n v="0.52988999999999997"/>
  </r>
  <r>
    <x v="6"/>
    <x v="13"/>
    <x v="7"/>
    <x v="6"/>
    <n v="0.35"/>
    <n v="1000"/>
    <n v="40"/>
    <n v="8.6899999999999998E-3"/>
    <n v="0"/>
    <n v="6.9999999999999999E-4"/>
    <n v="7.5199999999999998E-3"/>
    <n v="3.5000000000000003E-2"/>
    <n v="0.1027"/>
  </r>
  <r>
    <x v="6"/>
    <x v="13"/>
    <x v="7"/>
    <x v="7"/>
    <n v="0.02"/>
    <n v="1000"/>
    <n v="10"/>
    <n v="5.0000000000000001E-4"/>
    <n v="4.8999999999999998E-4"/>
    <n v="0"/>
    <n v="0"/>
    <n v="1.99E-3"/>
    <n v="2.5669999999999998E-2"/>
  </r>
  <r>
    <x v="6"/>
    <x v="13"/>
    <x v="7"/>
    <x v="8"/>
    <n v="0.27"/>
    <n v="1125"/>
    <n v="33.75"/>
    <n v="7.5100000000000002E-3"/>
    <n v="6.9999999999999994E-5"/>
    <n v="1.73E-3"/>
    <n v="5.3600000000000002E-3"/>
    <n v="3.0249999999999999E-2"/>
    <n v="7.8579999999999997E-2"/>
  </r>
  <r>
    <x v="6"/>
    <x v="13"/>
    <x v="7"/>
    <x v="9"/>
    <n v="0"/>
    <n v="1237"/>
    <n v="0"/>
    <n v="0"/>
    <n v="0"/>
    <n v="0"/>
    <n v="0"/>
    <n v="0"/>
    <n v="0"/>
  </r>
  <r>
    <x v="6"/>
    <x v="13"/>
    <x v="7"/>
    <x v="10"/>
    <n v="0.26"/>
    <n v="1000"/>
    <n v="20"/>
    <n v="6.45E-3"/>
    <n v="0"/>
    <n v="2.0000000000000002E-5"/>
    <n v="2.33E-3"/>
    <n v="2.6100000000000002E-2"/>
    <n v="5.135E-2"/>
  </r>
  <r>
    <x v="6"/>
    <x v="13"/>
    <x v="8"/>
    <x v="0"/>
    <n v="1.35"/>
    <n v="1453.5"/>
    <n v="58.140009999999997"/>
    <n v="5.21E-2"/>
    <n v="4.5499999999999999E-2"/>
    <n v="2.5100000000000001E-3"/>
    <n v="1.9300000000000001E-3"/>
    <n v="0.21611"/>
    <n v="0.10764"/>
  </r>
  <r>
    <x v="6"/>
    <x v="13"/>
    <x v="8"/>
    <x v="1"/>
    <n v="136.27000000000001"/>
    <n v="1235.99"/>
    <n v="37.078119999999998"/>
    <n v="5.0745800000000001"/>
    <n v="4.8651400000000002"/>
    <n v="2.4410000000000001E-2"/>
    <n v="8.6669999999999997E-2"/>
    <n v="21.0686"/>
    <n v="7.9740000000000005E-2"/>
  </r>
  <r>
    <x v="6"/>
    <x v="13"/>
    <x v="8"/>
    <x v="2"/>
    <n v="0"/>
    <n v="1237"/>
    <n v="0"/>
    <n v="0"/>
    <n v="0"/>
    <n v="0"/>
    <n v="0"/>
    <n v="0"/>
    <n v="0"/>
  </r>
  <r>
    <x v="6"/>
    <x v="13"/>
    <x v="8"/>
    <x v="3"/>
    <n v="0.03"/>
    <n v="1000"/>
    <n v="10"/>
    <n v="7.3999999999999999E-4"/>
    <n v="7.2999999999999996E-4"/>
    <n v="0"/>
    <n v="0"/>
    <n v="2.98E-3"/>
    <n v="2.5669999999999998E-2"/>
  </r>
  <r>
    <x v="6"/>
    <x v="13"/>
    <x v="8"/>
    <x v="4"/>
    <n v="15.95"/>
    <n v="1549.89"/>
    <n v="1177.91992"/>
    <n v="0.61533000000000004"/>
    <n v="4.87E-2"/>
    <n v="0.28673999999999999"/>
    <n v="0.26229000000000002"/>
    <n v="2.5211299999999999"/>
    <n v="2.0766900000000001"/>
  </r>
  <r>
    <x v="6"/>
    <x v="13"/>
    <x v="8"/>
    <x v="5"/>
    <n v="2.13"/>
    <n v="1206"/>
    <n v="313.56006000000002"/>
    <n v="6.3759999999999997E-2"/>
    <n v="0"/>
    <n v="7.6880000000000004E-2"/>
    <n v="1.061E-2"/>
    <n v="0.25658999999999998"/>
    <n v="0.68915000000000004"/>
  </r>
  <r>
    <x v="6"/>
    <x v="13"/>
    <x v="8"/>
    <x v="6"/>
    <n v="16.489999999999998"/>
    <n v="1404.01"/>
    <n v="294.83983999999998"/>
    <n v="0.57743"/>
    <n v="0.28671999999999997"/>
    <n v="3.134E-2"/>
    <n v="0.12262000000000001"/>
    <n v="2.3887100000000001"/>
    <n v="0.57118999999999998"/>
  </r>
  <r>
    <x v="6"/>
    <x v="13"/>
    <x v="8"/>
    <x v="7"/>
    <n v="0.17"/>
    <n v="1000"/>
    <n v="50"/>
    <n v="4.2199999999999998E-3"/>
    <n v="4.1599999999999996E-3"/>
    <n v="0"/>
    <n v="2.0000000000000002E-5"/>
    <n v="1.6879999999999999E-2"/>
    <n v="0.12837000000000001"/>
  </r>
  <r>
    <x v="6"/>
    <x v="13"/>
    <x v="8"/>
    <x v="8"/>
    <n v="16.64"/>
    <n v="1121.5999999999999"/>
    <n v="224.32031000000001"/>
    <n v="0.60643000000000002"/>
    <n v="0.46037"/>
    <n v="2.1149999999999999E-2"/>
    <n v="4.3700000000000003E-2"/>
    <n v="2.5125299999999999"/>
    <n v="0.52349999999999997"/>
  </r>
  <r>
    <x v="6"/>
    <x v="13"/>
    <x v="8"/>
    <x v="9"/>
    <n v="0.15"/>
    <n v="1000"/>
    <n v="30"/>
    <n v="3.7200000000000002E-3"/>
    <n v="3.6900000000000001E-3"/>
    <n v="0"/>
    <n v="1.0000000000000001E-5"/>
    <n v="1.489E-2"/>
    <n v="7.7020000000000005E-2"/>
  </r>
  <r>
    <x v="6"/>
    <x v="13"/>
    <x v="8"/>
    <x v="10"/>
    <n v="28.13"/>
    <n v="1047.6300000000001"/>
    <n v="31.429690000000001"/>
    <n v="1.04213"/>
    <n v="0.85089999999999999"/>
    <n v="3.6700000000000001E-3"/>
    <n v="1.8950000000000002E-2"/>
    <n v="4.3276000000000003"/>
    <n v="7.7609999999999998E-2"/>
  </r>
  <r>
    <x v="6"/>
    <x v="14"/>
    <x v="0"/>
    <x v="0"/>
    <n v="13.04"/>
    <n v="999.98"/>
    <n v="20"/>
    <n v="0.49006"/>
    <n v="0.47577000000000003"/>
    <n v="8.0000000000000007E-5"/>
    <n v="3.6099999999999999E-3"/>
    <n v="2.0342199999999999"/>
    <n v="5.1279999999999999E-2"/>
  </r>
  <r>
    <x v="6"/>
    <x v="14"/>
    <x v="0"/>
    <x v="1"/>
    <n v="40.07"/>
    <n v="1239"/>
    <n v="0"/>
    <n v="1.4903"/>
    <n v="1.2666500000000001"/>
    <n v="2.4539999999999999E-2"/>
    <n v="4.052E-2"/>
    <n v="6.18546"/>
    <n v="0"/>
  </r>
  <r>
    <x v="6"/>
    <x v="14"/>
    <x v="0"/>
    <x v="2"/>
    <n v="0"/>
    <n v="1239"/>
    <n v="0"/>
    <n v="0"/>
    <n v="0"/>
    <n v="0"/>
    <n v="0"/>
    <n v="0"/>
    <n v="0"/>
  </r>
  <r>
    <x v="6"/>
    <x v="14"/>
    <x v="0"/>
    <x v="3"/>
    <n v="0.03"/>
    <n v="1000"/>
    <n v="10"/>
    <n v="7.3999999999999999E-4"/>
    <n v="7.3999999999999999E-4"/>
    <n v="0"/>
    <n v="0"/>
    <n v="2.98E-3"/>
    <n v="2.564E-2"/>
  </r>
  <r>
    <x v="6"/>
    <x v="14"/>
    <x v="0"/>
    <x v="4"/>
    <n v="46.87"/>
    <n v="1910.63"/>
    <n v="114.64062"/>
    <n v="1.7679"/>
    <n v="0.53256000000000003"/>
    <n v="7.9820000000000002E-2"/>
    <n v="0.36313000000000001"/>
    <n v="7.3361200000000002"/>
    <n v="0.16999"/>
  </r>
  <r>
    <x v="6"/>
    <x v="14"/>
    <x v="0"/>
    <x v="5"/>
    <n v="0.02"/>
    <n v="1239"/>
    <n v="0"/>
    <n v="5.0000000000000001E-4"/>
    <n v="9.0000000000000006E-5"/>
    <n v="5.0000000000000002E-5"/>
    <n v="4.0000000000000003E-5"/>
    <n v="2.0400000000000001E-3"/>
    <n v="0"/>
  </r>
  <r>
    <x v="6"/>
    <x v="14"/>
    <x v="0"/>
    <x v="6"/>
    <n v="0.21"/>
    <n v="1000"/>
    <n v="30"/>
    <n v="5.2100000000000002E-3"/>
    <n v="5.0000000000000001E-4"/>
    <n v="1.0000000000000001E-5"/>
    <n v="6.3000000000000003E-4"/>
    <n v="2.1100000000000001E-2"/>
    <n v="7.6910000000000006E-2"/>
  </r>
  <r>
    <x v="6"/>
    <x v="14"/>
    <x v="0"/>
    <x v="7"/>
    <n v="0.04"/>
    <n v="1000"/>
    <n v="10"/>
    <n v="9.8999999999999999E-4"/>
    <n v="9.8999999999999999E-4"/>
    <n v="0"/>
    <n v="0"/>
    <n v="3.9699999999999996E-3"/>
    <n v="2.564E-2"/>
  </r>
  <r>
    <x v="6"/>
    <x v="14"/>
    <x v="0"/>
    <x v="8"/>
    <n v="0.13"/>
    <n v="1000"/>
    <n v="40"/>
    <n v="3.2299999999999998E-3"/>
    <n v="2.82E-3"/>
    <n v="1.0000000000000001E-5"/>
    <n v="5.0000000000000002E-5"/>
    <n v="1.2959999999999999E-2"/>
    <n v="0.10255"/>
  </r>
  <r>
    <x v="6"/>
    <x v="14"/>
    <x v="0"/>
    <x v="9"/>
    <n v="0"/>
    <n v="1239"/>
    <n v="0"/>
    <n v="0"/>
    <n v="0"/>
    <n v="0"/>
    <n v="0"/>
    <n v="0"/>
    <n v="0"/>
  </r>
  <r>
    <x v="6"/>
    <x v="14"/>
    <x v="0"/>
    <x v="10"/>
    <n v="0.44"/>
    <n v="1912.5"/>
    <n v="76.5"/>
    <n v="2.3310000000000001E-2"/>
    <n v="5.8E-4"/>
    <n v="1.2999999999999999E-4"/>
    <n v="2.81E-3"/>
    <n v="9.418E-2"/>
    <n v="0.11208"/>
  </r>
  <r>
    <x v="6"/>
    <x v="14"/>
    <x v="1"/>
    <x v="0"/>
    <n v="3.54"/>
    <n v="1396.97"/>
    <n v="516.87987999999996"/>
    <n v="0.12615000000000001"/>
    <n v="0"/>
    <n v="2.4299999999999999E-3"/>
    <n v="4.8129999999999999E-2"/>
    <n v="0.50722999999999996"/>
    <n v="0.97931999999999997"/>
  </r>
  <r>
    <x v="6"/>
    <x v="14"/>
    <x v="1"/>
    <x v="1"/>
    <n v="64.09"/>
    <n v="1239"/>
    <n v="0"/>
    <n v="2.3672200000000001"/>
    <n v="2.0667"/>
    <n v="5.1209999999999999E-2"/>
    <n v="0.30482999999999999"/>
    <n v="9.8313600000000001"/>
    <n v="0"/>
  </r>
  <r>
    <x v="6"/>
    <x v="14"/>
    <x v="1"/>
    <x v="2"/>
    <n v="0"/>
    <n v="1239"/>
    <n v="0"/>
    <n v="0"/>
    <n v="0"/>
    <n v="0"/>
    <n v="0"/>
    <n v="0"/>
    <n v="0"/>
  </r>
  <r>
    <x v="6"/>
    <x v="14"/>
    <x v="1"/>
    <x v="3"/>
    <n v="0"/>
    <n v="1239"/>
    <n v="0"/>
    <n v="0"/>
    <n v="0"/>
    <n v="0"/>
    <n v="0"/>
    <n v="0"/>
    <n v="0"/>
  </r>
  <r>
    <x v="6"/>
    <x v="14"/>
    <x v="1"/>
    <x v="4"/>
    <n v="32.03"/>
    <n v="2210.73"/>
    <n v="5084.6796899999999"/>
    <n v="1.40883"/>
    <n v="6.1240000000000003E-2"/>
    <n v="0.46353"/>
    <n v="1.5107200000000001"/>
    <n v="5.7307300000000003"/>
    <n v="6.6808500000000004"/>
  </r>
  <r>
    <x v="6"/>
    <x v="14"/>
    <x v="1"/>
    <x v="5"/>
    <n v="10.92"/>
    <n v="1000"/>
    <n v="470"/>
    <n v="0.40478999999999998"/>
    <n v="0.28314"/>
    <n v="7.1209999999999996E-2"/>
    <n v="3.7699999999999997E-2"/>
    <n v="1.67041"/>
    <n v="1.2049700000000001"/>
  </r>
  <r>
    <x v="6"/>
    <x v="14"/>
    <x v="1"/>
    <x v="6"/>
    <n v="34.979999999999997"/>
    <n v="1088.02"/>
    <n v="4123.6015600000001"/>
    <n v="0.96767000000000003"/>
    <n v="1.358E-2"/>
    <n v="0.10785"/>
    <n v="0.48215999999999998"/>
    <n v="3.8924699999999999"/>
    <n v="9.8494100000000007"/>
  </r>
  <r>
    <x v="6"/>
    <x v="14"/>
    <x v="1"/>
    <x v="7"/>
    <n v="0.04"/>
    <n v="1000"/>
    <n v="20"/>
    <n v="9.8999999999999999E-4"/>
    <n v="9.8999999999999999E-4"/>
    <n v="0"/>
    <n v="0"/>
    <n v="3.9699999999999996E-3"/>
    <n v="5.1279999999999999E-2"/>
  </r>
  <r>
    <x v="6"/>
    <x v="14"/>
    <x v="1"/>
    <x v="8"/>
    <n v="23.13"/>
    <n v="1407.84"/>
    <n v="2153.9980500000001"/>
    <n v="0.85487000000000002"/>
    <n v="0.37268000000000001"/>
    <n v="0.44974999999999998"/>
    <n v="0.52081"/>
    <n v="3.4947900000000001"/>
    <n v="4.1568300000000002"/>
  </r>
  <r>
    <x v="6"/>
    <x v="14"/>
    <x v="1"/>
    <x v="9"/>
    <n v="0.01"/>
    <n v="1000"/>
    <n v="10"/>
    <n v="2.5000000000000001E-4"/>
    <n v="2.5000000000000001E-4"/>
    <n v="0"/>
    <n v="0"/>
    <n v="9.8999999999999999E-4"/>
    <n v="2.564E-2"/>
  </r>
  <r>
    <x v="6"/>
    <x v="14"/>
    <x v="1"/>
    <x v="10"/>
    <n v="10.24"/>
    <n v="1537.72"/>
    <n v="1783.7597699999999"/>
    <n v="0.39012999999999998"/>
    <n v="7.4200000000000004E-3"/>
    <n v="5.8100000000000001E-3"/>
    <n v="4.6969999999999998E-2"/>
    <n v="1.56978"/>
    <n v="3.1946500000000002"/>
  </r>
  <r>
    <x v="6"/>
    <x v="14"/>
    <x v="2"/>
    <x v="0"/>
    <n v="1.64"/>
    <n v="1702.67"/>
    <n v="306.47998000000001"/>
    <n v="7.263E-2"/>
    <n v="3.4199999999999999E-3"/>
    <n v="1.9300000000000001E-3"/>
    <n v="4.3299999999999998E-2"/>
    <n v="0.29226999999999997"/>
    <n v="0.50151999999999997"/>
  </r>
  <r>
    <x v="6"/>
    <x v="14"/>
    <x v="2"/>
    <x v="1"/>
    <n v="134.29"/>
    <n v="1239"/>
    <n v="0"/>
    <n v="5.0144099999999998"/>
    <n v="4.4118000000000004"/>
    <n v="0.12950999999999999"/>
    <n v="0.74675000000000002"/>
    <n v="20.818950000000001"/>
    <n v="0"/>
  </r>
  <r>
    <x v="6"/>
    <x v="14"/>
    <x v="2"/>
    <x v="2"/>
    <n v="0.01"/>
    <n v="1000"/>
    <n v="10"/>
    <n v="2.5000000000000001E-4"/>
    <n v="2.4000000000000001E-4"/>
    <n v="0"/>
    <n v="0"/>
    <n v="9.8999999999999999E-4"/>
    <n v="2.564E-2"/>
  </r>
  <r>
    <x v="6"/>
    <x v="14"/>
    <x v="2"/>
    <x v="3"/>
    <n v="0.04"/>
    <n v="1000"/>
    <n v="10"/>
    <n v="9.8999999999999999E-4"/>
    <n v="9.7000000000000005E-4"/>
    <n v="0"/>
    <n v="1.0000000000000001E-5"/>
    <n v="3.9699999999999996E-3"/>
    <n v="2.564E-2"/>
  </r>
  <r>
    <x v="6"/>
    <x v="14"/>
    <x v="2"/>
    <x v="4"/>
    <n v="21.95"/>
    <n v="2030.78"/>
    <n v="3939.71875"/>
    <n v="1.0555000000000001"/>
    <n v="1.7690000000000001E-2"/>
    <n v="1.53752"/>
    <n v="0.97636000000000001"/>
    <n v="4.2748900000000001"/>
    <n v="5.59823"/>
  </r>
  <r>
    <x v="6"/>
    <x v="14"/>
    <x v="2"/>
    <x v="5"/>
    <n v="0.24"/>
    <n v="1511"/>
    <n v="30.22"/>
    <n v="8.9999999999999993E-3"/>
    <n v="0"/>
    <n v="5.8900000000000003E-3"/>
    <n v="4.0499999999999998E-3"/>
    <n v="3.6249999999999998E-2"/>
    <n v="5.5E-2"/>
  </r>
  <r>
    <x v="6"/>
    <x v="14"/>
    <x v="2"/>
    <x v="6"/>
    <n v="5.66"/>
    <n v="1475"/>
    <n v="236.00002000000001"/>
    <n v="0.26001000000000002"/>
    <n v="0.12787000000000001"/>
    <n v="3.0100000000000001E-3"/>
    <n v="5.3650000000000003E-2"/>
    <n v="1.0734300000000001"/>
    <n v="0.43822"/>
  </r>
  <r>
    <x v="6"/>
    <x v="14"/>
    <x v="2"/>
    <x v="7"/>
    <n v="0.23"/>
    <n v="1000"/>
    <n v="50"/>
    <n v="5.7099999999999998E-3"/>
    <n v="5.6299999999999996E-3"/>
    <n v="0"/>
    <n v="6.0000000000000002E-5"/>
    <n v="2.2839999999999999E-2"/>
    <n v="0.12819"/>
  </r>
  <r>
    <x v="6"/>
    <x v="14"/>
    <x v="2"/>
    <x v="8"/>
    <n v="0.93"/>
    <n v="1114.69"/>
    <n v="144.91003000000001"/>
    <n v="2.6519999999999998E-2"/>
    <n v="6.8500000000000002E-3"/>
    <n v="2.7699999999999999E-3"/>
    <n v="2.6100000000000002E-2"/>
    <n v="0.10653"/>
    <n v="0.33928000000000003"/>
  </r>
  <r>
    <x v="6"/>
    <x v="14"/>
    <x v="2"/>
    <x v="9"/>
    <n v="0.27"/>
    <n v="1000"/>
    <n v="60"/>
    <n v="6.7000000000000002E-3"/>
    <n v="2.47E-3"/>
    <n v="6.0000000000000002E-5"/>
    <n v="1.81E-3"/>
    <n v="2.6950000000000002E-2"/>
    <n v="0.15382999999999999"/>
  </r>
  <r>
    <x v="6"/>
    <x v="14"/>
    <x v="2"/>
    <x v="10"/>
    <n v="8.44"/>
    <n v="1925.19"/>
    <n v="96.259770000000003"/>
    <n v="0.31444"/>
    <n v="0.23838000000000001"/>
    <n v="2.2899999999999999E-3"/>
    <n v="2.0789999999999999E-2"/>
    <n v="1.3038700000000001"/>
    <n v="0.14141000000000001"/>
  </r>
  <r>
    <x v="6"/>
    <x v="14"/>
    <x v="3"/>
    <x v="0"/>
    <n v="0.44"/>
    <n v="2496.67"/>
    <n v="74.900019999999998"/>
    <n v="3.4880000000000001E-2"/>
    <n v="2.5000000000000001E-4"/>
    <n v="6.0999999999999997E-4"/>
    <n v="8.8199999999999997E-3"/>
    <n v="0.14122999999999999"/>
    <n v="8.8270000000000001E-2"/>
  </r>
  <r>
    <x v="6"/>
    <x v="14"/>
    <x v="3"/>
    <x v="1"/>
    <n v="14.38"/>
    <n v="1239"/>
    <n v="0"/>
    <n v="0.52210000000000001"/>
    <n v="0.45218999999999998"/>
    <n v="4.8399999999999997E-3"/>
    <n v="4.4060000000000002E-2"/>
    <n v="2.1686200000000002"/>
    <n v="0"/>
  </r>
  <r>
    <x v="6"/>
    <x v="14"/>
    <x v="3"/>
    <x v="2"/>
    <n v="0"/>
    <n v="1239"/>
    <n v="0"/>
    <n v="0"/>
    <n v="0"/>
    <n v="0"/>
    <n v="0"/>
    <n v="0"/>
    <n v="0"/>
  </r>
  <r>
    <x v="6"/>
    <x v="14"/>
    <x v="3"/>
    <x v="3"/>
    <n v="0"/>
    <n v="1239"/>
    <n v="0"/>
    <n v="0"/>
    <n v="0"/>
    <n v="0"/>
    <n v="0"/>
    <n v="0"/>
    <n v="0"/>
  </r>
  <r>
    <x v="6"/>
    <x v="14"/>
    <x v="3"/>
    <x v="4"/>
    <n v="12.11"/>
    <n v="2235.5"/>
    <n v="178.83984000000001"/>
    <n v="0.47554999999999997"/>
    <n v="0.14021"/>
    <n v="6.5259999999999999E-2"/>
    <n v="0.42473"/>
    <n v="1.9679800000000001"/>
    <n v="0.23408000000000001"/>
  </r>
  <r>
    <x v="6"/>
    <x v="14"/>
    <x v="3"/>
    <x v="5"/>
    <n v="0.06"/>
    <n v="1239"/>
    <n v="0"/>
    <n v="1.97E-3"/>
    <n v="0"/>
    <n v="2.7E-4"/>
    <n v="2.1000000000000001E-4"/>
    <n v="8.09E-3"/>
    <n v="0"/>
  </r>
  <r>
    <x v="6"/>
    <x v="14"/>
    <x v="3"/>
    <x v="6"/>
    <n v="0.32"/>
    <n v="1349"/>
    <n v="40.47"/>
    <n v="1.0630000000000001E-2"/>
    <n v="5.0000000000000002E-5"/>
    <n v="4.6000000000000001E-4"/>
    <n v="1.057E-2"/>
    <n v="4.299E-2"/>
    <n v="8.0930000000000002E-2"/>
  </r>
  <r>
    <x v="6"/>
    <x v="14"/>
    <x v="3"/>
    <x v="7"/>
    <n v="0.04"/>
    <n v="1000"/>
    <n v="20"/>
    <n v="9.8999999999999999E-4"/>
    <n v="9.8999999999999999E-4"/>
    <n v="0"/>
    <n v="0"/>
    <n v="3.9699999999999996E-3"/>
    <n v="5.1279999999999999E-2"/>
  </r>
  <r>
    <x v="6"/>
    <x v="14"/>
    <x v="3"/>
    <x v="8"/>
    <n v="0.06"/>
    <n v="1000"/>
    <n v="20"/>
    <n v="1.49E-3"/>
    <n v="1.2800000000000001E-3"/>
    <n v="0"/>
    <n v="5.0000000000000002E-5"/>
    <n v="5.9899999999999997E-3"/>
    <n v="5.1279999999999999E-2"/>
  </r>
  <r>
    <x v="6"/>
    <x v="14"/>
    <x v="3"/>
    <x v="9"/>
    <n v="0.03"/>
    <n v="1000"/>
    <n v="10"/>
    <n v="7.3999999999999999E-4"/>
    <n v="7.3999999999999999E-4"/>
    <n v="0"/>
    <n v="0"/>
    <n v="2.98E-3"/>
    <n v="2.564E-2"/>
  </r>
  <r>
    <x v="6"/>
    <x v="14"/>
    <x v="3"/>
    <x v="10"/>
    <n v="0.08"/>
    <n v="1239"/>
    <n v="0"/>
    <n v="2.9399999999999999E-3"/>
    <n v="2.0799999999999998E-3"/>
    <n v="3.0000000000000001E-5"/>
    <n v="9.0000000000000006E-5"/>
    <n v="1.2189999999999999E-2"/>
    <n v="0"/>
  </r>
  <r>
    <x v="6"/>
    <x v="14"/>
    <x v="4"/>
    <x v="0"/>
    <n v="0.03"/>
    <n v="1000"/>
    <n v="10"/>
    <n v="7.3999999999999999E-4"/>
    <n v="7.3999999999999999E-4"/>
    <n v="0"/>
    <n v="0"/>
    <n v="2.98E-3"/>
    <n v="2.564E-2"/>
  </r>
  <r>
    <x v="6"/>
    <x v="14"/>
    <x v="4"/>
    <x v="1"/>
    <n v="1.78"/>
    <n v="1239"/>
    <n v="0"/>
    <n v="6.2520000000000006E-2"/>
    <n v="5.4170000000000003E-2"/>
    <n v="9.7999999999999997E-4"/>
    <n v="1.0300000000000001E-3"/>
    <n v="0.25990999999999997"/>
    <n v="0"/>
  </r>
  <r>
    <x v="6"/>
    <x v="14"/>
    <x v="4"/>
    <x v="2"/>
    <n v="0"/>
    <n v="1239"/>
    <n v="0"/>
    <n v="0"/>
    <n v="0"/>
    <n v="0"/>
    <n v="0"/>
    <n v="0"/>
    <n v="0"/>
  </r>
  <r>
    <x v="6"/>
    <x v="14"/>
    <x v="4"/>
    <x v="3"/>
    <n v="0.03"/>
    <n v="1000"/>
    <n v="10"/>
    <n v="7.3999999999999999E-4"/>
    <n v="7.2000000000000005E-4"/>
    <n v="0"/>
    <n v="0"/>
    <n v="2.98E-3"/>
    <n v="2.564E-2"/>
  </r>
  <r>
    <x v="6"/>
    <x v="14"/>
    <x v="4"/>
    <x v="4"/>
    <n v="18.32"/>
    <n v="1239"/>
    <n v="0"/>
    <n v="0.70882000000000001"/>
    <n v="8.6919999999999997E-2"/>
    <n v="0.30436999999999997"/>
    <n v="0.14044999999999999"/>
    <n v="2.9422100000000002"/>
    <n v="0"/>
  </r>
  <r>
    <x v="6"/>
    <x v="14"/>
    <x v="4"/>
    <x v="5"/>
    <n v="0"/>
    <n v="1239"/>
    <n v="0"/>
    <n v="0"/>
    <n v="0"/>
    <n v="0"/>
    <n v="0"/>
    <n v="0"/>
    <n v="0"/>
  </r>
  <r>
    <x v="6"/>
    <x v="14"/>
    <x v="4"/>
    <x v="6"/>
    <n v="15.07"/>
    <n v="1239"/>
    <n v="0"/>
    <n v="0.52159999999999995"/>
    <n v="0.20967"/>
    <n v="1.2899999999999999E-3"/>
    <n v="1.9820000000000001E-2"/>
    <n v="2.1678700000000002"/>
    <n v="0"/>
  </r>
  <r>
    <x v="6"/>
    <x v="14"/>
    <x v="4"/>
    <x v="7"/>
    <n v="0.15"/>
    <n v="1000"/>
    <n v="60"/>
    <n v="3.7200000000000002E-3"/>
    <n v="3.6700000000000001E-3"/>
    <n v="0"/>
    <n v="1.0000000000000001E-5"/>
    <n v="1.489E-2"/>
    <n v="0.15382999999999999"/>
  </r>
  <r>
    <x v="6"/>
    <x v="14"/>
    <x v="4"/>
    <x v="8"/>
    <n v="0.18"/>
    <n v="1000"/>
    <n v="60"/>
    <n v="4.47E-3"/>
    <n v="4.4099999999999999E-3"/>
    <n v="1.0000000000000001E-5"/>
    <n v="1.0000000000000001E-5"/>
    <n v="1.787E-2"/>
    <n v="0.15382999999999999"/>
  </r>
  <r>
    <x v="6"/>
    <x v="14"/>
    <x v="4"/>
    <x v="9"/>
    <n v="0.09"/>
    <n v="1000"/>
    <n v="40"/>
    <n v="2.2300000000000002E-3"/>
    <n v="2.2200000000000002E-3"/>
    <n v="0"/>
    <n v="0"/>
    <n v="8.94E-3"/>
    <n v="0.10255"/>
  </r>
  <r>
    <x v="6"/>
    <x v="14"/>
    <x v="4"/>
    <x v="10"/>
    <n v="2.59"/>
    <n v="1000"/>
    <n v="10"/>
    <n v="0.13622999999999999"/>
    <n v="0.11149000000000001"/>
    <n v="3.2000000000000003E-4"/>
    <n v="2.64E-3"/>
    <n v="0.56308000000000002"/>
    <n v="2.564E-2"/>
  </r>
  <r>
    <x v="6"/>
    <x v="14"/>
    <x v="5"/>
    <x v="0"/>
    <n v="0"/>
    <n v="1239"/>
    <n v="0"/>
    <n v="0"/>
    <n v="0"/>
    <n v="0"/>
    <n v="0"/>
    <n v="0"/>
    <n v="0"/>
  </r>
  <r>
    <x v="6"/>
    <x v="14"/>
    <x v="5"/>
    <x v="1"/>
    <n v="12.17"/>
    <n v="1239"/>
    <n v="0"/>
    <n v="0.46150999999999998"/>
    <n v="0.40871000000000002"/>
    <n v="3.4099999999999998E-3"/>
    <n v="1.0460000000000001E-2"/>
    <n v="1.9170100000000001"/>
    <n v="0"/>
  </r>
  <r>
    <x v="6"/>
    <x v="14"/>
    <x v="5"/>
    <x v="2"/>
    <n v="0"/>
    <n v="1239"/>
    <n v="0"/>
    <n v="0"/>
    <n v="0"/>
    <n v="0"/>
    <n v="0"/>
    <n v="0"/>
    <n v="0"/>
  </r>
  <r>
    <x v="6"/>
    <x v="14"/>
    <x v="5"/>
    <x v="3"/>
    <n v="0"/>
    <n v="1239"/>
    <n v="0"/>
    <n v="0"/>
    <n v="0"/>
    <n v="0"/>
    <n v="0"/>
    <n v="0"/>
    <n v="0"/>
  </r>
  <r>
    <x v="6"/>
    <x v="14"/>
    <x v="5"/>
    <x v="4"/>
    <n v="0.81"/>
    <n v="1239"/>
    <n v="0"/>
    <n v="4.3279999999999999E-2"/>
    <n v="1.3679999999999999E-2"/>
    <n v="9.0100000000000006E-3"/>
    <n v="1.285E-2"/>
    <n v="0.17895"/>
    <n v="0"/>
  </r>
  <r>
    <x v="6"/>
    <x v="14"/>
    <x v="5"/>
    <x v="5"/>
    <n v="4.1399999999999997"/>
    <n v="1239"/>
    <n v="0"/>
    <n v="0.15396000000000001"/>
    <n v="0.12506"/>
    <n v="1.508E-2"/>
    <n v="5.2599999999999999E-3"/>
    <n v="0.63914000000000004"/>
    <n v="0"/>
  </r>
  <r>
    <x v="6"/>
    <x v="14"/>
    <x v="5"/>
    <x v="6"/>
    <n v="0"/>
    <n v="1239"/>
    <n v="0"/>
    <n v="0"/>
    <n v="0"/>
    <n v="0"/>
    <n v="0"/>
    <n v="0"/>
    <n v="0"/>
  </r>
  <r>
    <x v="6"/>
    <x v="14"/>
    <x v="5"/>
    <x v="7"/>
    <n v="0"/>
    <n v="1239"/>
    <n v="0"/>
    <n v="0"/>
    <n v="0"/>
    <n v="0"/>
    <n v="0"/>
    <n v="0"/>
    <n v="0"/>
  </r>
  <r>
    <x v="6"/>
    <x v="14"/>
    <x v="5"/>
    <x v="8"/>
    <n v="0"/>
    <n v="1239"/>
    <n v="0"/>
    <n v="0"/>
    <n v="0"/>
    <n v="0"/>
    <n v="0"/>
    <n v="0"/>
    <n v="0"/>
  </r>
  <r>
    <x v="6"/>
    <x v="14"/>
    <x v="5"/>
    <x v="9"/>
    <n v="0"/>
    <n v="1239"/>
    <n v="0"/>
    <n v="0"/>
    <n v="0"/>
    <n v="0"/>
    <n v="0"/>
    <n v="0"/>
    <n v="0"/>
  </r>
  <r>
    <x v="6"/>
    <x v="14"/>
    <x v="5"/>
    <x v="10"/>
    <n v="0"/>
    <n v="1239"/>
    <n v="0"/>
    <n v="0"/>
    <n v="0"/>
    <n v="0"/>
    <n v="0"/>
    <n v="0"/>
    <n v="0"/>
  </r>
  <r>
    <x v="6"/>
    <x v="14"/>
    <x v="6"/>
    <x v="0"/>
    <n v="0.08"/>
    <n v="1000"/>
    <n v="30"/>
    <n v="1.99E-3"/>
    <n v="1.9599999999999999E-3"/>
    <n v="0"/>
    <n v="1.0000000000000001E-5"/>
    <n v="7.9399999999999991E-3"/>
    <n v="7.6910000000000006E-2"/>
  </r>
  <r>
    <x v="6"/>
    <x v="14"/>
    <x v="6"/>
    <x v="1"/>
    <n v="82.8"/>
    <n v="1000.17"/>
    <n v="20"/>
    <n v="3.1352699999999998"/>
    <n v="2.7199399999999998"/>
    <n v="7.4800000000000005E-2"/>
    <n v="7.1989999999999998E-2"/>
    <n v="13.014609999999999"/>
    <n v="5.1279999999999999E-2"/>
  </r>
  <r>
    <x v="6"/>
    <x v="14"/>
    <x v="6"/>
    <x v="2"/>
    <n v="0.02"/>
    <n v="1000"/>
    <n v="10"/>
    <n v="5.0000000000000001E-4"/>
    <n v="4.8000000000000001E-4"/>
    <n v="0"/>
    <n v="0"/>
    <n v="1.99E-3"/>
    <n v="2.564E-2"/>
  </r>
  <r>
    <x v="6"/>
    <x v="14"/>
    <x v="6"/>
    <x v="3"/>
    <n v="0.04"/>
    <n v="1000"/>
    <n v="10"/>
    <n v="9.8999999999999999E-4"/>
    <n v="9.7000000000000005E-4"/>
    <n v="0"/>
    <n v="0"/>
    <n v="3.9699999999999996E-3"/>
    <n v="2.564E-2"/>
  </r>
  <r>
    <x v="6"/>
    <x v="14"/>
    <x v="6"/>
    <x v="4"/>
    <n v="8.35"/>
    <n v="2793.98"/>
    <n v="27.940429999999999"/>
    <n v="0.34782000000000002"/>
    <n v="5.5410000000000001E-2"/>
    <n v="0.11600000000000001"/>
    <n v="0.19348000000000001"/>
    <n v="1.4407399999999999"/>
    <n v="3.0530000000000002E-2"/>
  </r>
  <r>
    <x v="6"/>
    <x v="14"/>
    <x v="6"/>
    <x v="5"/>
    <n v="0"/>
    <n v="1239"/>
    <n v="0"/>
    <n v="0"/>
    <n v="0"/>
    <n v="0"/>
    <n v="0"/>
    <n v="0"/>
    <n v="0"/>
  </r>
  <r>
    <x v="6"/>
    <x v="14"/>
    <x v="6"/>
    <x v="6"/>
    <n v="7.0000000000000007E-2"/>
    <n v="1239"/>
    <n v="0"/>
    <n v="2.5300000000000001E-3"/>
    <n v="1.3600000000000001E-3"/>
    <n v="3.0000000000000001E-5"/>
    <n v="2.5000000000000001E-4"/>
    <n v="1.052E-2"/>
    <n v="0"/>
  </r>
  <r>
    <x v="6"/>
    <x v="14"/>
    <x v="6"/>
    <x v="7"/>
    <n v="0.19"/>
    <n v="1000"/>
    <n v="50"/>
    <n v="4.7200000000000002E-3"/>
    <n v="4.6499999999999996E-3"/>
    <n v="0"/>
    <n v="1.0000000000000001E-5"/>
    <n v="1.8870000000000001E-2"/>
    <n v="0.12819"/>
  </r>
  <r>
    <x v="6"/>
    <x v="14"/>
    <x v="6"/>
    <x v="8"/>
    <n v="0.21"/>
    <n v="1000"/>
    <n v="50"/>
    <n v="5.2100000000000002E-3"/>
    <n v="5.1500000000000001E-3"/>
    <n v="1.0000000000000001E-5"/>
    <n v="2.0000000000000002E-5"/>
    <n v="2.086E-2"/>
    <n v="0.12819"/>
  </r>
  <r>
    <x v="6"/>
    <x v="14"/>
    <x v="6"/>
    <x v="9"/>
    <n v="0.13"/>
    <n v="1000"/>
    <n v="40"/>
    <n v="3.2299999999999998E-3"/>
    <n v="3.2100000000000002E-3"/>
    <n v="0"/>
    <n v="0"/>
    <n v="1.291E-2"/>
    <n v="0.10255"/>
  </r>
  <r>
    <x v="6"/>
    <x v="14"/>
    <x v="6"/>
    <x v="10"/>
    <n v="0.14000000000000001"/>
    <n v="1000"/>
    <n v="40.000010000000003"/>
    <n v="3.8899999999999998E-3"/>
    <n v="3.79E-3"/>
    <n v="0"/>
    <n v="1.0000000000000001E-5"/>
    <n v="1.5679999999999999E-2"/>
    <n v="0.10255"/>
  </r>
  <r>
    <x v="6"/>
    <x v="14"/>
    <x v="7"/>
    <x v="0"/>
    <n v="0.19"/>
    <n v="2024"/>
    <n v="40.48001"/>
    <n v="9.5499999999999995E-3"/>
    <n v="0"/>
    <n v="1.2E-4"/>
    <n v="3.6800000000000001E-3"/>
    <n v="3.8350000000000002E-2"/>
    <n v="5.7799999999999997E-2"/>
  </r>
  <r>
    <x v="6"/>
    <x v="14"/>
    <x v="7"/>
    <x v="1"/>
    <n v="39.58"/>
    <n v="1239"/>
    <n v="0"/>
    <n v="1.4728000000000001"/>
    <n v="1.3252200000000001"/>
    <n v="2.3269999999999999E-2"/>
    <n v="5.4949999999999999E-2"/>
    <n v="6.1148600000000002"/>
    <n v="0"/>
  </r>
  <r>
    <x v="6"/>
    <x v="14"/>
    <x v="7"/>
    <x v="2"/>
    <n v="0"/>
    <n v="1239"/>
    <n v="0"/>
    <n v="0"/>
    <n v="0"/>
    <n v="0"/>
    <n v="0"/>
    <n v="0"/>
    <n v="0"/>
  </r>
  <r>
    <x v="6"/>
    <x v="14"/>
    <x v="7"/>
    <x v="3"/>
    <n v="0"/>
    <n v="1239"/>
    <n v="0"/>
    <n v="0"/>
    <n v="0"/>
    <n v="0"/>
    <n v="0"/>
    <n v="0"/>
    <n v="0"/>
  </r>
  <r>
    <x v="6"/>
    <x v="14"/>
    <x v="7"/>
    <x v="4"/>
    <n v="1.84"/>
    <n v="1746.06"/>
    <n v="314.29003999999998"/>
    <n v="8.0549999999999997E-2"/>
    <n v="0"/>
    <n v="2.9950000000000001E-2"/>
    <n v="0.13900999999999999"/>
    <n v="0.32443"/>
    <n v="0.50419999999999998"/>
  </r>
  <r>
    <x v="6"/>
    <x v="14"/>
    <x v="7"/>
    <x v="5"/>
    <n v="9.8699999999999992"/>
    <n v="1640"/>
    <n v="344.40039000000002"/>
    <n v="0.37662000000000001"/>
    <n v="0.15140000000000001"/>
    <n v="0.26262000000000002"/>
    <n v="3.9059999999999997E-2"/>
    <n v="1.55314"/>
    <n v="0.58320000000000005"/>
  </r>
  <r>
    <x v="6"/>
    <x v="14"/>
    <x v="7"/>
    <x v="6"/>
    <n v="0.4"/>
    <n v="1000"/>
    <n v="50"/>
    <n v="9.9299999999999996E-3"/>
    <n v="0"/>
    <n v="8.0000000000000004E-4"/>
    <n v="8.5900000000000004E-3"/>
    <n v="3.9969999999999999E-2"/>
    <n v="0.12819"/>
  </r>
  <r>
    <x v="6"/>
    <x v="14"/>
    <x v="7"/>
    <x v="7"/>
    <n v="0.04"/>
    <n v="1000"/>
    <n v="20"/>
    <n v="9.8999999999999999E-4"/>
    <n v="9.8999999999999999E-4"/>
    <n v="0"/>
    <n v="0"/>
    <n v="3.9699999999999996E-3"/>
    <n v="5.1279999999999999E-2"/>
  </r>
  <r>
    <x v="6"/>
    <x v="14"/>
    <x v="7"/>
    <x v="8"/>
    <n v="0.31"/>
    <n v="1093.75"/>
    <n v="43.75"/>
    <n v="8.5900000000000004E-3"/>
    <n v="3.2000000000000003E-4"/>
    <n v="1.9300000000000001E-3"/>
    <n v="5.9699999999999996E-3"/>
    <n v="3.4590000000000003E-2"/>
    <n v="0.10410999999999999"/>
  </r>
  <r>
    <x v="6"/>
    <x v="14"/>
    <x v="7"/>
    <x v="9"/>
    <n v="0.01"/>
    <n v="1000"/>
    <n v="10"/>
    <n v="2.5000000000000001E-4"/>
    <n v="2.5000000000000001E-4"/>
    <n v="0"/>
    <n v="0"/>
    <n v="9.8999999999999999E-4"/>
    <n v="2.564E-2"/>
  </r>
  <r>
    <x v="6"/>
    <x v="14"/>
    <x v="7"/>
    <x v="10"/>
    <n v="0.28999999999999998"/>
    <n v="1000"/>
    <n v="30"/>
    <n v="7.1999999999999998E-3"/>
    <n v="2.5000000000000001E-4"/>
    <n v="2.0000000000000002E-5"/>
    <n v="2.5100000000000001E-3"/>
    <n v="2.9080000000000002E-2"/>
    <n v="7.6910000000000006E-2"/>
  </r>
  <r>
    <x v="6"/>
    <x v="14"/>
    <x v="8"/>
    <x v="0"/>
    <n v="1.38"/>
    <n v="1000"/>
    <n v="30"/>
    <n v="5.2839999999999998E-2"/>
    <n v="4.6240000000000003E-2"/>
    <n v="2.5200000000000001E-3"/>
    <n v="1.9300000000000001E-3"/>
    <n v="0.21909000000000001"/>
    <n v="7.6910000000000006E-2"/>
  </r>
  <r>
    <x v="6"/>
    <x v="14"/>
    <x v="8"/>
    <x v="1"/>
    <n v="136.29"/>
    <n v="1177.0899999999999"/>
    <n v="23.546880000000002"/>
    <n v="5.0751600000000003"/>
    <n v="4.8653899999999997"/>
    <n v="2.4420000000000001E-2"/>
    <n v="8.6709999999999995E-2"/>
    <n v="21.07094"/>
    <n v="5.2630000000000003E-2"/>
  </r>
  <r>
    <x v="6"/>
    <x v="14"/>
    <x v="8"/>
    <x v="2"/>
    <n v="0"/>
    <n v="1239"/>
    <n v="0"/>
    <n v="0"/>
    <n v="0"/>
    <n v="0"/>
    <n v="0"/>
    <n v="0"/>
    <n v="0"/>
  </r>
  <r>
    <x v="6"/>
    <x v="14"/>
    <x v="8"/>
    <x v="3"/>
    <n v="0.04"/>
    <n v="1000"/>
    <n v="10"/>
    <n v="9.8999999999999999E-4"/>
    <n v="9.7000000000000005E-4"/>
    <n v="0"/>
    <n v="0"/>
    <n v="3.9699999999999996E-3"/>
    <n v="2.564E-2"/>
  </r>
  <r>
    <x v="6"/>
    <x v="14"/>
    <x v="8"/>
    <x v="4"/>
    <n v="16.52"/>
    <n v="1343.69"/>
    <n v="765.90044999999998"/>
    <n v="0.63434000000000001"/>
    <n v="4.87E-2"/>
    <n v="0.29666999999999999"/>
    <n v="0.27137"/>
    <n v="2.5971799999999998"/>
    <n v="1.5200400000000001"/>
  </r>
  <r>
    <x v="6"/>
    <x v="14"/>
    <x v="8"/>
    <x v="5"/>
    <n v="2.2999999999999998"/>
    <n v="1206"/>
    <n v="205.02002999999999"/>
    <n v="6.8849999999999995E-2"/>
    <n v="0"/>
    <n v="8.3019999999999997E-2"/>
    <n v="1.146E-2"/>
    <n v="0.27694000000000002"/>
    <n v="0.44994000000000001"/>
  </r>
  <r>
    <x v="6"/>
    <x v="14"/>
    <x v="8"/>
    <x v="6"/>
    <n v="16.690000000000001"/>
    <n v="1404"/>
    <n v="280.80077999999997"/>
    <n v="0.58440000000000003"/>
    <n v="0.28671999999999997"/>
    <n v="3.2289999999999999E-2"/>
    <n v="0.12631000000000001"/>
    <n v="2.4165899999999998"/>
    <n v="0.54320000000000002"/>
  </r>
  <r>
    <x v="6"/>
    <x v="14"/>
    <x v="8"/>
    <x v="7"/>
    <n v="0.22"/>
    <n v="1000"/>
    <n v="50"/>
    <n v="5.4599999999999996E-3"/>
    <n v="5.3800000000000002E-3"/>
    <n v="0"/>
    <n v="2.0000000000000002E-5"/>
    <n v="2.1839999999999998E-2"/>
    <n v="0.12819"/>
  </r>
  <r>
    <x v="6"/>
    <x v="14"/>
    <x v="8"/>
    <x v="8"/>
    <n v="16.84"/>
    <n v="1114"/>
    <n v="222.80078"/>
    <n v="0.61195999999999995"/>
    <n v="0.46159"/>
    <n v="2.205E-2"/>
    <n v="4.5539999999999997E-2"/>
    <n v="2.5346600000000001"/>
    <n v="0.52212000000000003"/>
  </r>
  <r>
    <x v="6"/>
    <x v="14"/>
    <x v="8"/>
    <x v="9"/>
    <n v="0.2"/>
    <n v="1000"/>
    <n v="50"/>
    <n v="4.96E-3"/>
    <n v="4.9300000000000004E-3"/>
    <n v="0"/>
    <n v="1.0000000000000001E-5"/>
    <n v="1.9859999999999999E-2"/>
    <n v="0.12819"/>
  </r>
  <r>
    <x v="6"/>
    <x v="14"/>
    <x v="8"/>
    <x v="10"/>
    <n v="28.16"/>
    <n v="1047.6300000000001"/>
    <n v="31.429690000000001"/>
    <n v="1.04291"/>
    <n v="0.85138999999999998"/>
    <n v="3.6900000000000001E-3"/>
    <n v="1.9019999999999999E-2"/>
    <n v="4.3307200000000003"/>
    <n v="7.7499999999999999E-2"/>
  </r>
  <r>
    <x v="6"/>
    <x v="15"/>
    <x v="0"/>
    <x v="0"/>
    <n v="13.06"/>
    <n v="999.98"/>
    <n v="20"/>
    <n v="0.49056"/>
    <n v="0.47626000000000002"/>
    <n v="8.0000000000000007E-5"/>
    <n v="3.6099999999999999E-3"/>
    <n v="2.0362"/>
    <n v="5.1229999999999998E-2"/>
  </r>
  <r>
    <x v="6"/>
    <x v="15"/>
    <x v="0"/>
    <x v="1"/>
    <n v="40.07"/>
    <n v="1242"/>
    <n v="0"/>
    <n v="1.4903"/>
    <n v="1.2666500000000001"/>
    <n v="2.4539999999999999E-2"/>
    <n v="4.052E-2"/>
    <n v="6.18546"/>
    <n v="0"/>
  </r>
  <r>
    <x v="6"/>
    <x v="15"/>
    <x v="0"/>
    <x v="2"/>
    <n v="0"/>
    <n v="1242"/>
    <n v="0"/>
    <n v="0"/>
    <n v="0"/>
    <n v="0"/>
    <n v="0"/>
    <n v="0"/>
    <n v="0"/>
  </r>
  <r>
    <x v="6"/>
    <x v="15"/>
    <x v="0"/>
    <x v="3"/>
    <n v="0.04"/>
    <n v="1000"/>
    <n v="10"/>
    <n v="9.8999999999999999E-4"/>
    <n v="9.7999999999999997E-4"/>
    <n v="0"/>
    <n v="0"/>
    <n v="3.9699999999999996E-3"/>
    <n v="2.562E-2"/>
  </r>
  <r>
    <x v="6"/>
    <x v="15"/>
    <x v="0"/>
    <x v="4"/>
    <n v="46.93"/>
    <n v="1910.63"/>
    <n v="114.64062"/>
    <n v="1.77075"/>
    <n v="0.53256000000000003"/>
    <n v="7.9969999999999999E-2"/>
    <n v="0.36381999999999998"/>
    <n v="7.3475000000000001"/>
    <n v="0.16986000000000001"/>
  </r>
  <r>
    <x v="6"/>
    <x v="15"/>
    <x v="0"/>
    <x v="5"/>
    <n v="0.02"/>
    <n v="1242"/>
    <n v="0"/>
    <n v="5.0000000000000001E-4"/>
    <n v="9.0000000000000006E-5"/>
    <n v="5.0000000000000002E-5"/>
    <n v="4.0000000000000003E-5"/>
    <n v="2.0400000000000001E-3"/>
    <n v="0"/>
  </r>
  <r>
    <x v="6"/>
    <x v="15"/>
    <x v="0"/>
    <x v="6"/>
    <n v="0.25"/>
    <n v="1000"/>
    <n v="40"/>
    <n v="6.2100000000000002E-3"/>
    <n v="5.9999999999999995E-4"/>
    <n v="1.0000000000000001E-5"/>
    <n v="7.5000000000000002E-4"/>
    <n v="2.5069999999999999E-2"/>
    <n v="0.10247000000000001"/>
  </r>
  <r>
    <x v="6"/>
    <x v="15"/>
    <x v="0"/>
    <x v="7"/>
    <n v="0.06"/>
    <n v="1000"/>
    <n v="20"/>
    <n v="1.49E-3"/>
    <n v="1.48E-3"/>
    <n v="0"/>
    <n v="0"/>
    <n v="5.96E-3"/>
    <n v="5.1229999999999998E-2"/>
  </r>
  <r>
    <x v="6"/>
    <x v="15"/>
    <x v="0"/>
    <x v="8"/>
    <n v="0.17"/>
    <n v="1000"/>
    <n v="40"/>
    <n v="4.2199999999999998E-3"/>
    <n v="3.8E-3"/>
    <n v="1.0000000000000001E-5"/>
    <n v="5.0000000000000002E-5"/>
    <n v="1.694E-2"/>
    <n v="0.10247000000000001"/>
  </r>
  <r>
    <x v="6"/>
    <x v="15"/>
    <x v="0"/>
    <x v="9"/>
    <n v="0.01"/>
    <n v="1000"/>
    <n v="10"/>
    <n v="2.5000000000000001E-4"/>
    <n v="2.5000000000000001E-4"/>
    <n v="0"/>
    <n v="0"/>
    <n v="9.8999999999999999E-4"/>
    <n v="2.562E-2"/>
  </r>
  <r>
    <x v="6"/>
    <x v="15"/>
    <x v="0"/>
    <x v="10"/>
    <n v="0.5"/>
    <n v="1647.17"/>
    <n v="98.830020000000005"/>
    <n v="2.5770000000000001E-2"/>
    <n v="8.3000000000000001E-4"/>
    <n v="1.3999999999999999E-4"/>
    <n v="3.0699999999999998E-3"/>
    <n v="0.104"/>
    <n v="0.16416"/>
  </r>
  <r>
    <x v="6"/>
    <x v="15"/>
    <x v="1"/>
    <x v="0"/>
    <n v="3.91"/>
    <n v="1396.97"/>
    <n v="516.87987999999996"/>
    <n v="0.13897999999999999"/>
    <n v="0"/>
    <n v="2.6800000000000001E-3"/>
    <n v="5.3080000000000002E-2"/>
    <n v="0.55854999999999999"/>
    <n v="0.97853999999999997"/>
  </r>
  <r>
    <x v="6"/>
    <x v="15"/>
    <x v="1"/>
    <x v="1"/>
    <n v="64.09"/>
    <n v="1242"/>
    <n v="0"/>
    <n v="2.3672200000000001"/>
    <n v="2.0667"/>
    <n v="5.1209999999999999E-2"/>
    <n v="0.30482999999999999"/>
    <n v="9.8313600000000001"/>
    <n v="0"/>
  </r>
  <r>
    <x v="6"/>
    <x v="15"/>
    <x v="1"/>
    <x v="2"/>
    <n v="0"/>
    <n v="1242"/>
    <n v="0"/>
    <n v="0"/>
    <n v="0"/>
    <n v="0"/>
    <n v="0"/>
    <n v="0"/>
    <n v="0"/>
  </r>
  <r>
    <x v="6"/>
    <x v="15"/>
    <x v="1"/>
    <x v="3"/>
    <n v="0.01"/>
    <n v="1000"/>
    <n v="10"/>
    <n v="2.5000000000000001E-4"/>
    <n v="2.4000000000000001E-4"/>
    <n v="0"/>
    <n v="0"/>
    <n v="9.8999999999999999E-4"/>
    <n v="2.562E-2"/>
  </r>
  <r>
    <x v="6"/>
    <x v="15"/>
    <x v="1"/>
    <x v="4"/>
    <n v="34.43"/>
    <n v="2207.5"/>
    <n v="5298.0078100000001"/>
    <n v="1.54034"/>
    <n v="6.1240000000000003E-2"/>
    <n v="0.50158999999999998"/>
    <n v="1.6347499999999999"/>
    <n v="6.2567599999999999"/>
    <n v="6.9636199999999997"/>
  </r>
  <r>
    <x v="6"/>
    <x v="15"/>
    <x v="1"/>
    <x v="5"/>
    <n v="11.42"/>
    <n v="1000"/>
    <n v="499.99901999999997"/>
    <n v="0.41720000000000002"/>
    <n v="0.28592000000000001"/>
    <n v="7.6980000000000007E-2"/>
    <n v="4.0750000000000001E-2"/>
    <n v="1.7200599999999999"/>
    <n v="1.28087"/>
  </r>
  <r>
    <x v="6"/>
    <x v="15"/>
    <x v="1"/>
    <x v="6"/>
    <n v="38.85"/>
    <n v="1088.06"/>
    <n v="4210.8007799999996"/>
    <n v="1.07219"/>
    <n v="1.358E-2"/>
    <n v="0.11956"/>
    <n v="0.53449999999999998"/>
    <n v="4.3105599999999997"/>
    <n v="10.04941"/>
  </r>
  <r>
    <x v="6"/>
    <x v="15"/>
    <x v="1"/>
    <x v="7"/>
    <n v="7.0000000000000007E-2"/>
    <n v="1000"/>
    <n v="30"/>
    <n v="1.74E-3"/>
    <n v="1.73E-3"/>
    <n v="0"/>
    <n v="1.0000000000000001E-5"/>
    <n v="6.9499999999999996E-3"/>
    <n v="7.6850000000000002E-2"/>
  </r>
  <r>
    <x v="6"/>
    <x v="15"/>
    <x v="1"/>
    <x v="8"/>
    <n v="24.72"/>
    <n v="1402.92"/>
    <n v="2230.6406200000001"/>
    <n v="0.91022999999999998"/>
    <n v="0.37391000000000002"/>
    <n v="0.50270999999999999"/>
    <n v="0.58214999999999995"/>
    <n v="3.7162700000000002"/>
    <n v="4.3134800000000002"/>
  </r>
  <r>
    <x v="6"/>
    <x v="15"/>
    <x v="1"/>
    <x v="9"/>
    <n v="0.02"/>
    <n v="1000"/>
    <n v="10"/>
    <n v="5.0000000000000001E-4"/>
    <n v="5.0000000000000001E-4"/>
    <n v="0"/>
    <n v="0"/>
    <n v="1.99E-3"/>
    <n v="2.562E-2"/>
  </r>
  <r>
    <x v="6"/>
    <x v="15"/>
    <x v="1"/>
    <x v="10"/>
    <n v="11.43"/>
    <n v="1538.75"/>
    <n v="1831.11914"/>
    <n v="0.43558000000000002"/>
    <n v="7.4200000000000004E-3"/>
    <n v="6.4999999999999997E-3"/>
    <n v="5.2519999999999997E-2"/>
    <n v="1.75159"/>
    <n v="3.2750300000000001"/>
  </r>
  <r>
    <x v="6"/>
    <x v="15"/>
    <x v="2"/>
    <x v="0"/>
    <n v="1.83"/>
    <n v="1665.68"/>
    <n v="316.47998000000001"/>
    <n v="8.0479999999999996E-2"/>
    <n v="4.4000000000000003E-3"/>
    <n v="2.1199999999999999E-3"/>
    <n v="4.759E-2"/>
    <n v="0.32368999999999998"/>
    <n v="0.52673999999999999"/>
  </r>
  <r>
    <x v="6"/>
    <x v="15"/>
    <x v="2"/>
    <x v="1"/>
    <n v="134.30000000000001"/>
    <n v="1000.55"/>
    <n v="10"/>
    <n v="5.0146600000000001"/>
    <n v="4.4120400000000002"/>
    <n v="0.12950999999999999"/>
    <n v="0.74675999999999998"/>
    <n v="20.819939999999999"/>
    <n v="2.562E-2"/>
  </r>
  <r>
    <x v="6"/>
    <x v="15"/>
    <x v="2"/>
    <x v="2"/>
    <n v="0.02"/>
    <n v="1000"/>
    <n v="10"/>
    <n v="5.0000000000000001E-4"/>
    <n v="4.8000000000000001E-4"/>
    <n v="0"/>
    <n v="0"/>
    <n v="1.99E-3"/>
    <n v="2.562E-2"/>
  </r>
  <r>
    <x v="6"/>
    <x v="15"/>
    <x v="2"/>
    <x v="3"/>
    <n v="0.06"/>
    <n v="1000"/>
    <n v="20"/>
    <n v="1.49E-3"/>
    <n v="1.4499999999999999E-3"/>
    <n v="1.0000000000000001E-5"/>
    <n v="1.0000000000000001E-5"/>
    <n v="5.96E-3"/>
    <n v="5.1229999999999998E-2"/>
  </r>
  <r>
    <x v="6"/>
    <x v="15"/>
    <x v="2"/>
    <x v="4"/>
    <n v="23.94"/>
    <n v="2033.2"/>
    <n v="4046.0703100000001"/>
    <n v="1.1559299999999999"/>
    <n v="1.7690000000000001E-2"/>
    <n v="1.6865699999999999"/>
    <n v="1.06793"/>
    <n v="4.6766199999999998"/>
    <n v="5.7394100000000003"/>
  </r>
  <r>
    <x v="6"/>
    <x v="15"/>
    <x v="2"/>
    <x v="5"/>
    <n v="0.26"/>
    <n v="1511"/>
    <n v="30.22"/>
    <n v="9.75E-3"/>
    <n v="0"/>
    <n v="6.3800000000000003E-3"/>
    <n v="4.3899999999999998E-3"/>
    <n v="3.925E-2"/>
    <n v="5.4960000000000002E-2"/>
  </r>
  <r>
    <x v="6"/>
    <x v="15"/>
    <x v="2"/>
    <x v="6"/>
    <n v="5.82"/>
    <n v="1475"/>
    <n v="236.00002000000001"/>
    <n v="0.26585999999999999"/>
    <n v="0.12787000000000001"/>
    <n v="3.1800000000000001E-3"/>
    <n v="5.6579999999999998E-2"/>
    <n v="1.0968599999999999"/>
    <n v="0.43786999999999998"/>
  </r>
  <r>
    <x v="6"/>
    <x v="15"/>
    <x v="2"/>
    <x v="7"/>
    <n v="0.3"/>
    <n v="1000"/>
    <n v="70"/>
    <n v="7.45E-3"/>
    <n v="7.3400000000000002E-3"/>
    <n v="0"/>
    <n v="8.0000000000000007E-5"/>
    <n v="2.9790000000000001E-2"/>
    <n v="0.17932000000000001"/>
  </r>
  <r>
    <x v="6"/>
    <x v="15"/>
    <x v="2"/>
    <x v="8"/>
    <n v="1.08"/>
    <n v="1099.4000000000001"/>
    <n v="164.91005000000001"/>
    <n v="3.0609999999999998E-2"/>
    <n v="8.8100000000000001E-3"/>
    <n v="3.0699999999999998E-3"/>
    <n v="2.8930000000000001E-2"/>
    <n v="0.12291000000000001"/>
    <n v="0.39023999999999998"/>
  </r>
  <r>
    <x v="6"/>
    <x v="15"/>
    <x v="2"/>
    <x v="9"/>
    <n v="0.33"/>
    <n v="1000"/>
    <n v="60"/>
    <n v="8.1899999999999994E-3"/>
    <n v="3.4499999999999999E-3"/>
    <n v="6.0000000000000002E-5"/>
    <n v="2.0200000000000001E-3"/>
    <n v="3.2899999999999999E-2"/>
    <n v="0.1537"/>
  </r>
  <r>
    <x v="6"/>
    <x v="15"/>
    <x v="2"/>
    <x v="10"/>
    <n v="8.5"/>
    <n v="1770.98"/>
    <n v="106.25977"/>
    <n v="0.31707999999999997"/>
    <n v="0.23912"/>
    <n v="2.3400000000000001E-3"/>
    <n v="2.1260000000000001E-2"/>
    <n v="1.3144199999999999"/>
    <n v="0.16691"/>
  </r>
  <r>
    <x v="6"/>
    <x v="15"/>
    <x v="3"/>
    <x v="0"/>
    <n v="0.46"/>
    <n v="2122.5"/>
    <n v="42.449950000000001"/>
    <n v="3.594E-2"/>
    <n v="4.8999999999999998E-4"/>
    <n v="6.3000000000000003E-4"/>
    <n v="9.0200000000000002E-3"/>
    <n v="0.14545"/>
    <n v="5.6910000000000002E-2"/>
  </r>
  <r>
    <x v="6"/>
    <x v="15"/>
    <x v="3"/>
    <x v="1"/>
    <n v="14.38"/>
    <n v="1242"/>
    <n v="0"/>
    <n v="0.52210000000000001"/>
    <n v="0.45218999999999998"/>
    <n v="4.8399999999999997E-3"/>
    <n v="4.4060000000000002E-2"/>
    <n v="2.1686200000000002"/>
    <n v="0"/>
  </r>
  <r>
    <x v="6"/>
    <x v="15"/>
    <x v="3"/>
    <x v="2"/>
    <n v="0"/>
    <n v="1242"/>
    <n v="0"/>
    <n v="0"/>
    <n v="0"/>
    <n v="0"/>
    <n v="0"/>
    <n v="0"/>
    <n v="0"/>
  </r>
  <r>
    <x v="6"/>
    <x v="15"/>
    <x v="3"/>
    <x v="3"/>
    <n v="0"/>
    <n v="1242"/>
    <n v="0"/>
    <n v="0"/>
    <n v="0"/>
    <n v="0"/>
    <n v="0"/>
    <n v="0"/>
    <n v="0"/>
  </r>
  <r>
    <x v="6"/>
    <x v="15"/>
    <x v="3"/>
    <x v="4"/>
    <n v="12.18"/>
    <n v="2210.31"/>
    <n v="154.72069999999999"/>
    <n v="0.47938999999999998"/>
    <n v="0.14021"/>
    <n v="6.5839999999999996E-2"/>
    <n v="0.42847000000000002"/>
    <n v="1.9833400000000001"/>
    <n v="0.20413999999999999"/>
  </r>
  <r>
    <x v="6"/>
    <x v="15"/>
    <x v="3"/>
    <x v="5"/>
    <n v="0.06"/>
    <n v="1242"/>
    <n v="0"/>
    <n v="1.97E-3"/>
    <n v="0"/>
    <n v="2.7E-4"/>
    <n v="2.1000000000000001E-4"/>
    <n v="8.09E-3"/>
    <n v="0"/>
  </r>
  <r>
    <x v="6"/>
    <x v="15"/>
    <x v="3"/>
    <x v="6"/>
    <n v="0.35"/>
    <n v="1349"/>
    <n v="40.47"/>
    <n v="1.163E-2"/>
    <n v="5.0000000000000002E-5"/>
    <n v="5.0000000000000001E-4"/>
    <n v="1.158E-2"/>
    <n v="4.7010000000000003E-2"/>
    <n v="8.0860000000000001E-2"/>
  </r>
  <r>
    <x v="6"/>
    <x v="15"/>
    <x v="3"/>
    <x v="7"/>
    <n v="7.0000000000000007E-2"/>
    <n v="1000"/>
    <n v="30"/>
    <n v="1.74E-3"/>
    <n v="1.73E-3"/>
    <n v="0"/>
    <n v="0"/>
    <n v="6.9499999999999996E-3"/>
    <n v="7.6850000000000002E-2"/>
  </r>
  <r>
    <x v="6"/>
    <x v="15"/>
    <x v="3"/>
    <x v="8"/>
    <n v="0.1"/>
    <n v="1000"/>
    <n v="40"/>
    <n v="2.48E-3"/>
    <n v="2.2699999999999999E-3"/>
    <n v="0"/>
    <n v="6.0000000000000002E-5"/>
    <n v="9.9600000000000001E-3"/>
    <n v="0.10247000000000001"/>
  </r>
  <r>
    <x v="6"/>
    <x v="15"/>
    <x v="3"/>
    <x v="9"/>
    <n v="0.05"/>
    <n v="1000"/>
    <n v="20"/>
    <n v="1.24E-3"/>
    <n v="1.24E-3"/>
    <n v="0"/>
    <n v="0"/>
    <n v="4.96E-3"/>
    <n v="5.1229999999999998E-2"/>
  </r>
  <r>
    <x v="6"/>
    <x v="15"/>
    <x v="3"/>
    <x v="10"/>
    <n v="0.08"/>
    <n v="1242"/>
    <n v="0"/>
    <n v="2.9399999999999999E-3"/>
    <n v="2.0799999999999998E-3"/>
    <n v="3.0000000000000001E-5"/>
    <n v="9.0000000000000006E-5"/>
    <n v="1.2189999999999999E-2"/>
    <n v="0"/>
  </r>
  <r>
    <x v="6"/>
    <x v="15"/>
    <x v="4"/>
    <x v="0"/>
    <n v="0.05"/>
    <n v="1000"/>
    <n v="20"/>
    <n v="1.24E-3"/>
    <n v="1.23E-3"/>
    <n v="0"/>
    <n v="0"/>
    <n v="4.96E-3"/>
    <n v="5.1229999999999998E-2"/>
  </r>
  <r>
    <x v="6"/>
    <x v="15"/>
    <x v="4"/>
    <x v="1"/>
    <n v="1.79"/>
    <n v="1000"/>
    <n v="10"/>
    <n v="6.2770000000000006E-2"/>
    <n v="5.4420000000000003E-2"/>
    <n v="9.7999999999999997E-4"/>
    <n v="1.0300000000000001E-3"/>
    <n v="0.26090999999999998"/>
    <n v="2.562E-2"/>
  </r>
  <r>
    <x v="6"/>
    <x v="15"/>
    <x v="4"/>
    <x v="2"/>
    <n v="0.01"/>
    <n v="1000"/>
    <n v="10"/>
    <n v="2.5000000000000001E-4"/>
    <n v="2.4000000000000001E-4"/>
    <n v="0"/>
    <n v="0"/>
    <n v="9.8999999999999999E-4"/>
    <n v="2.562E-2"/>
  </r>
  <r>
    <x v="6"/>
    <x v="15"/>
    <x v="4"/>
    <x v="3"/>
    <n v="0.05"/>
    <n v="1000"/>
    <n v="20"/>
    <n v="1.24E-3"/>
    <n v="1.1999999999999999E-3"/>
    <n v="0"/>
    <n v="0"/>
    <n v="4.96E-3"/>
    <n v="5.1229999999999998E-2"/>
  </r>
  <r>
    <x v="6"/>
    <x v="15"/>
    <x v="4"/>
    <x v="4"/>
    <n v="18.32"/>
    <n v="1242"/>
    <n v="0"/>
    <n v="0.70882000000000001"/>
    <n v="8.6919999999999997E-2"/>
    <n v="0.30436999999999997"/>
    <n v="0.14044999999999999"/>
    <n v="2.9422100000000002"/>
    <n v="0"/>
  </r>
  <r>
    <x v="6"/>
    <x v="15"/>
    <x v="4"/>
    <x v="5"/>
    <n v="0"/>
    <n v="1242"/>
    <n v="0"/>
    <n v="0"/>
    <n v="0"/>
    <n v="0"/>
    <n v="0"/>
    <n v="0"/>
    <n v="0"/>
  </r>
  <r>
    <x v="6"/>
    <x v="15"/>
    <x v="4"/>
    <x v="6"/>
    <n v="15.07"/>
    <n v="1242"/>
    <n v="0"/>
    <n v="0.52159999999999995"/>
    <n v="0.20967"/>
    <n v="1.2899999999999999E-3"/>
    <n v="1.9820000000000001E-2"/>
    <n v="2.1678700000000002"/>
    <n v="0"/>
  </r>
  <r>
    <x v="6"/>
    <x v="15"/>
    <x v="4"/>
    <x v="7"/>
    <n v="0.21"/>
    <n v="1000"/>
    <n v="60"/>
    <n v="5.2100000000000002E-3"/>
    <n v="5.13E-3"/>
    <n v="0"/>
    <n v="1.0000000000000001E-5"/>
    <n v="2.085E-2"/>
    <n v="0.1537"/>
  </r>
  <r>
    <x v="6"/>
    <x v="15"/>
    <x v="4"/>
    <x v="8"/>
    <n v="0.26"/>
    <n v="1000"/>
    <n v="80"/>
    <n v="6.45E-3"/>
    <n v="6.3499999999999997E-3"/>
    <n v="2.0000000000000002E-5"/>
    <n v="2.0000000000000002E-5"/>
    <n v="2.5819999999999999E-2"/>
    <n v="0.20494000000000001"/>
  </r>
  <r>
    <x v="6"/>
    <x v="15"/>
    <x v="4"/>
    <x v="9"/>
    <n v="0.15"/>
    <n v="1000"/>
    <n v="60"/>
    <n v="3.7200000000000002E-3"/>
    <n v="3.7000000000000002E-3"/>
    <n v="0"/>
    <n v="0"/>
    <n v="1.489E-2"/>
    <n v="0.1537"/>
  </r>
  <r>
    <x v="6"/>
    <x v="15"/>
    <x v="4"/>
    <x v="10"/>
    <n v="2.6"/>
    <n v="1000"/>
    <n v="10"/>
    <n v="0.13647999999999999"/>
    <n v="0.11174000000000001"/>
    <n v="3.2000000000000003E-4"/>
    <n v="2.64E-3"/>
    <n v="0.56406999999999996"/>
    <n v="2.562E-2"/>
  </r>
  <r>
    <x v="6"/>
    <x v="15"/>
    <x v="5"/>
    <x v="0"/>
    <n v="0"/>
    <n v="1242"/>
    <n v="0"/>
    <n v="0"/>
    <n v="0"/>
    <n v="0"/>
    <n v="0"/>
    <n v="0"/>
    <n v="0"/>
  </r>
  <r>
    <x v="6"/>
    <x v="15"/>
    <x v="5"/>
    <x v="1"/>
    <n v="12.17"/>
    <n v="1242"/>
    <n v="0"/>
    <n v="0.46150999999999998"/>
    <n v="0.40871000000000002"/>
    <n v="3.4099999999999998E-3"/>
    <n v="1.0460000000000001E-2"/>
    <n v="1.9170100000000001"/>
    <n v="0"/>
  </r>
  <r>
    <x v="6"/>
    <x v="15"/>
    <x v="5"/>
    <x v="2"/>
    <n v="0"/>
    <n v="1242"/>
    <n v="0"/>
    <n v="0"/>
    <n v="0"/>
    <n v="0"/>
    <n v="0"/>
    <n v="0"/>
    <n v="0"/>
  </r>
  <r>
    <x v="6"/>
    <x v="15"/>
    <x v="5"/>
    <x v="3"/>
    <n v="0"/>
    <n v="1242"/>
    <n v="0"/>
    <n v="0"/>
    <n v="0"/>
    <n v="0"/>
    <n v="0"/>
    <n v="0"/>
    <n v="0"/>
  </r>
  <r>
    <x v="6"/>
    <x v="15"/>
    <x v="5"/>
    <x v="4"/>
    <n v="0.81"/>
    <n v="1242"/>
    <n v="0"/>
    <n v="4.3279999999999999E-2"/>
    <n v="1.3679999999999999E-2"/>
    <n v="9.0100000000000006E-3"/>
    <n v="1.285E-2"/>
    <n v="0.17895"/>
    <n v="0"/>
  </r>
  <r>
    <x v="6"/>
    <x v="15"/>
    <x v="5"/>
    <x v="5"/>
    <n v="4.1399999999999997"/>
    <n v="1242"/>
    <n v="0"/>
    <n v="0.15396000000000001"/>
    <n v="0.12506"/>
    <n v="1.508E-2"/>
    <n v="5.2599999999999999E-3"/>
    <n v="0.63914000000000004"/>
    <n v="0"/>
  </r>
  <r>
    <x v="6"/>
    <x v="15"/>
    <x v="5"/>
    <x v="6"/>
    <n v="0"/>
    <n v="1242"/>
    <n v="0"/>
    <n v="0"/>
    <n v="0"/>
    <n v="0"/>
    <n v="0"/>
    <n v="0"/>
    <n v="0"/>
  </r>
  <r>
    <x v="6"/>
    <x v="15"/>
    <x v="5"/>
    <x v="7"/>
    <n v="0"/>
    <n v="1242"/>
    <n v="0"/>
    <n v="0"/>
    <n v="0"/>
    <n v="0"/>
    <n v="0"/>
    <n v="0"/>
    <n v="0"/>
  </r>
  <r>
    <x v="6"/>
    <x v="15"/>
    <x v="5"/>
    <x v="8"/>
    <n v="0"/>
    <n v="1242"/>
    <n v="0"/>
    <n v="0"/>
    <n v="0"/>
    <n v="0"/>
    <n v="0"/>
    <n v="0"/>
    <n v="0"/>
  </r>
  <r>
    <x v="6"/>
    <x v="15"/>
    <x v="5"/>
    <x v="9"/>
    <n v="0"/>
    <n v="1242"/>
    <n v="0"/>
    <n v="0"/>
    <n v="0"/>
    <n v="0"/>
    <n v="0"/>
    <n v="0"/>
    <n v="0"/>
  </r>
  <r>
    <x v="6"/>
    <x v="15"/>
    <x v="5"/>
    <x v="10"/>
    <n v="0"/>
    <n v="1242"/>
    <n v="0"/>
    <n v="0"/>
    <n v="0"/>
    <n v="0"/>
    <n v="0"/>
    <n v="0"/>
    <n v="0"/>
  </r>
  <r>
    <x v="6"/>
    <x v="15"/>
    <x v="6"/>
    <x v="0"/>
    <n v="0.11"/>
    <n v="1000"/>
    <n v="30"/>
    <n v="2.7299999999999998E-3"/>
    <n v="2.6900000000000001E-3"/>
    <n v="0"/>
    <n v="1.0000000000000001E-5"/>
    <n v="1.0919999999999999E-2"/>
    <n v="7.6850000000000002E-2"/>
  </r>
  <r>
    <x v="6"/>
    <x v="15"/>
    <x v="6"/>
    <x v="1"/>
    <n v="82.82"/>
    <n v="1000.17"/>
    <n v="20"/>
    <n v="3.1357699999999999"/>
    <n v="2.7204199999999998"/>
    <n v="7.4810000000000001E-2"/>
    <n v="7.1989999999999998E-2"/>
    <n v="13.0166"/>
    <n v="5.1229999999999998E-2"/>
  </r>
  <r>
    <x v="6"/>
    <x v="15"/>
    <x v="6"/>
    <x v="2"/>
    <n v="0.03"/>
    <n v="1000"/>
    <n v="10"/>
    <n v="7.3999999999999999E-4"/>
    <n v="7.2000000000000005E-4"/>
    <n v="0"/>
    <n v="0"/>
    <n v="2.98E-3"/>
    <n v="2.562E-2"/>
  </r>
  <r>
    <x v="6"/>
    <x v="15"/>
    <x v="6"/>
    <x v="3"/>
    <n v="0.05"/>
    <n v="1000"/>
    <n v="10"/>
    <n v="1.24E-3"/>
    <n v="1.2099999999999999E-3"/>
    <n v="0"/>
    <n v="0"/>
    <n v="4.96E-3"/>
    <n v="2.562E-2"/>
  </r>
  <r>
    <x v="6"/>
    <x v="15"/>
    <x v="6"/>
    <x v="4"/>
    <n v="8.35"/>
    <n v="1242"/>
    <n v="0"/>
    <n v="0.34782000000000002"/>
    <n v="5.5410000000000001E-2"/>
    <n v="0.11600000000000001"/>
    <n v="0.19348000000000001"/>
    <n v="1.4407399999999999"/>
    <n v="0"/>
  </r>
  <r>
    <x v="6"/>
    <x v="15"/>
    <x v="6"/>
    <x v="5"/>
    <n v="0"/>
    <n v="1242"/>
    <n v="0"/>
    <n v="0"/>
    <n v="0"/>
    <n v="0"/>
    <n v="0"/>
    <n v="0"/>
    <n v="0"/>
  </r>
  <r>
    <x v="6"/>
    <x v="15"/>
    <x v="6"/>
    <x v="6"/>
    <n v="7.0000000000000007E-2"/>
    <n v="1242"/>
    <n v="0"/>
    <n v="2.5300000000000001E-3"/>
    <n v="1.3600000000000001E-3"/>
    <n v="3.0000000000000001E-5"/>
    <n v="2.5000000000000001E-4"/>
    <n v="1.052E-2"/>
    <n v="0"/>
  </r>
  <r>
    <x v="6"/>
    <x v="15"/>
    <x v="6"/>
    <x v="7"/>
    <n v="0.26"/>
    <n v="1000"/>
    <n v="70"/>
    <n v="6.45E-3"/>
    <n v="6.3600000000000002E-3"/>
    <n v="1.0000000000000001E-5"/>
    <n v="2.0000000000000002E-5"/>
    <n v="2.5819999999999999E-2"/>
    <n v="0.17932000000000001"/>
  </r>
  <r>
    <x v="6"/>
    <x v="15"/>
    <x v="6"/>
    <x v="8"/>
    <n v="0.28999999999999998"/>
    <n v="1000"/>
    <n v="80"/>
    <n v="7.1999999999999998E-3"/>
    <n v="7.11E-3"/>
    <n v="2.0000000000000002E-5"/>
    <n v="3.0000000000000001E-5"/>
    <n v="2.8799999999999999E-2"/>
    <n v="0.20494000000000001"/>
  </r>
  <r>
    <x v="6"/>
    <x v="15"/>
    <x v="6"/>
    <x v="9"/>
    <n v="0.19"/>
    <n v="1000"/>
    <n v="60"/>
    <n v="4.7200000000000002E-3"/>
    <n v="4.6899999999999997E-3"/>
    <n v="0"/>
    <n v="0"/>
    <n v="1.8859999999999998E-2"/>
    <n v="0.1537"/>
  </r>
  <r>
    <x v="6"/>
    <x v="15"/>
    <x v="6"/>
    <x v="10"/>
    <n v="0.18"/>
    <n v="1000"/>
    <n v="40"/>
    <n v="4.8799999999999998E-3"/>
    <n v="4.7699999999999999E-3"/>
    <n v="0"/>
    <n v="1.0000000000000001E-5"/>
    <n v="1.9650000000000001E-2"/>
    <n v="0.10247000000000001"/>
  </r>
  <r>
    <x v="6"/>
    <x v="15"/>
    <x v="7"/>
    <x v="0"/>
    <n v="0.21"/>
    <n v="2024"/>
    <n v="40.48001"/>
    <n v="1.055E-2"/>
    <n v="0"/>
    <n v="1.3999999999999999E-4"/>
    <n v="4.0699999999999998E-3"/>
    <n v="4.2369999999999998E-2"/>
    <n v="5.7759999999999999E-2"/>
  </r>
  <r>
    <x v="6"/>
    <x v="15"/>
    <x v="7"/>
    <x v="1"/>
    <n v="39.58"/>
    <n v="1242"/>
    <n v="0"/>
    <n v="1.4728000000000001"/>
    <n v="1.3252200000000001"/>
    <n v="2.3269999999999999E-2"/>
    <n v="5.4949999999999999E-2"/>
    <n v="6.1148600000000002"/>
    <n v="0"/>
  </r>
  <r>
    <x v="6"/>
    <x v="15"/>
    <x v="7"/>
    <x v="2"/>
    <n v="0"/>
    <n v="1242"/>
    <n v="0"/>
    <n v="0"/>
    <n v="0"/>
    <n v="0"/>
    <n v="0"/>
    <n v="0"/>
    <n v="0"/>
  </r>
  <r>
    <x v="6"/>
    <x v="15"/>
    <x v="7"/>
    <x v="3"/>
    <n v="0"/>
    <n v="1242"/>
    <n v="0"/>
    <n v="0"/>
    <n v="0"/>
    <n v="0"/>
    <n v="0"/>
    <n v="0"/>
    <n v="0"/>
  </r>
  <r>
    <x v="6"/>
    <x v="15"/>
    <x v="7"/>
    <x v="4"/>
    <n v="2.0299999999999998"/>
    <n v="1706.79"/>
    <n v="324.29003999999998"/>
    <n v="8.8599999999999998E-2"/>
    <n v="0"/>
    <n v="3.2890000000000003E-2"/>
    <n v="0.15267"/>
    <n v="0.35663"/>
    <n v="0.52942"/>
  </r>
  <r>
    <x v="6"/>
    <x v="15"/>
    <x v="7"/>
    <x v="5"/>
    <n v="10.08"/>
    <n v="1640"/>
    <n v="344.40039000000002"/>
    <n v="0.38516"/>
    <n v="0.15140000000000001"/>
    <n v="0.27149000000000001"/>
    <n v="4.0379999999999999E-2"/>
    <n v="1.5873299999999999"/>
    <n v="0.58272999999999997"/>
  </r>
  <r>
    <x v="6"/>
    <x v="15"/>
    <x v="7"/>
    <x v="6"/>
    <n v="0.45"/>
    <n v="1000"/>
    <n v="50"/>
    <n v="1.1169999999999999E-2"/>
    <n v="0"/>
    <n v="8.9999999999999998E-4"/>
    <n v="9.6600000000000002E-3"/>
    <n v="4.4929999999999998E-2"/>
    <n v="0.12809000000000001"/>
  </r>
  <r>
    <x v="6"/>
    <x v="15"/>
    <x v="7"/>
    <x v="7"/>
    <n v="0.06"/>
    <n v="1000"/>
    <n v="20"/>
    <n v="1.49E-3"/>
    <n v="1.48E-3"/>
    <n v="0"/>
    <n v="1.0000000000000001E-5"/>
    <n v="5.96E-3"/>
    <n v="5.1229999999999998E-2"/>
  </r>
  <r>
    <x v="6"/>
    <x v="15"/>
    <x v="7"/>
    <x v="8"/>
    <n v="0.35"/>
    <n v="1093.75"/>
    <n v="43.75"/>
    <n v="9.6799999999999994E-3"/>
    <n v="5.5999999999999995E-4"/>
    <n v="2.1299999999999999E-3"/>
    <n v="6.5900000000000004E-3"/>
    <n v="3.8940000000000002E-2"/>
    <n v="0.10402"/>
  </r>
  <r>
    <x v="6"/>
    <x v="15"/>
    <x v="7"/>
    <x v="9"/>
    <n v="0.02"/>
    <n v="1000"/>
    <n v="10"/>
    <n v="5.0000000000000001E-4"/>
    <n v="5.0000000000000001E-4"/>
    <n v="0"/>
    <n v="0"/>
    <n v="1.99E-3"/>
    <n v="2.562E-2"/>
  </r>
  <r>
    <x v="6"/>
    <x v="15"/>
    <x v="7"/>
    <x v="10"/>
    <n v="0.32"/>
    <n v="1000"/>
    <n v="30"/>
    <n v="7.9399999999999991E-3"/>
    <n v="4.8999999999999998E-4"/>
    <n v="2.0000000000000002E-5"/>
    <n v="2.6900000000000001E-3"/>
    <n v="3.2059999999999998E-2"/>
    <n v="7.6850000000000002E-2"/>
  </r>
  <r>
    <x v="6"/>
    <x v="15"/>
    <x v="8"/>
    <x v="0"/>
    <n v="1.43"/>
    <n v="1362.8"/>
    <n v="68.139889999999994"/>
    <n v="5.4530000000000002E-2"/>
    <n v="4.7219999999999998E-2"/>
    <n v="2.7899999999999999E-3"/>
    <n v="2.14E-3"/>
    <n v="0.22586000000000001"/>
    <n v="0.13300999999999999"/>
  </r>
  <r>
    <x v="6"/>
    <x v="15"/>
    <x v="8"/>
    <x v="1"/>
    <n v="136.34"/>
    <n v="1070.8699999999999"/>
    <n v="53.546880000000002"/>
    <n v="5.0764899999999997"/>
    <n v="4.8663699999999999"/>
    <n v="2.443E-2"/>
    <n v="8.6760000000000004E-2"/>
    <n v="21.076260000000001"/>
    <n v="0.12944"/>
  </r>
  <r>
    <x v="6"/>
    <x v="15"/>
    <x v="8"/>
    <x v="2"/>
    <n v="0.01"/>
    <n v="1000"/>
    <n v="10"/>
    <n v="2.5000000000000001E-4"/>
    <n v="2.4000000000000001E-4"/>
    <n v="0"/>
    <n v="0"/>
    <n v="9.8999999999999999E-4"/>
    <n v="2.562E-2"/>
  </r>
  <r>
    <x v="6"/>
    <x v="15"/>
    <x v="8"/>
    <x v="3"/>
    <n v="0.05"/>
    <n v="1000"/>
    <n v="10"/>
    <n v="1.24E-3"/>
    <n v="1.2199999999999999E-3"/>
    <n v="0"/>
    <n v="0"/>
    <n v="4.96E-3"/>
    <n v="2.562E-2"/>
  </r>
  <r>
    <x v="6"/>
    <x v="15"/>
    <x v="8"/>
    <x v="4"/>
    <n v="17.09"/>
    <n v="1320.77"/>
    <n v="752.83983999999998"/>
    <n v="0.65302000000000004"/>
    <n v="4.87E-2"/>
    <n v="0.30637999999999999"/>
    <n v="0.28026000000000001"/>
    <n v="2.6719300000000001"/>
    <n v="1.5149300000000001"/>
  </r>
  <r>
    <x v="6"/>
    <x v="15"/>
    <x v="8"/>
    <x v="5"/>
    <n v="2.4700000000000002"/>
    <n v="1206"/>
    <n v="205.02002999999999"/>
    <n v="7.3940000000000006E-2"/>
    <n v="0"/>
    <n v="8.9160000000000003E-2"/>
    <n v="1.231E-2"/>
    <n v="0.29730000000000001"/>
    <n v="0.44958999999999999"/>
  </r>
  <r>
    <x v="6"/>
    <x v="15"/>
    <x v="8"/>
    <x v="6"/>
    <n v="16.89"/>
    <n v="1404"/>
    <n v="280.80077999999997"/>
    <n v="0.59136999999999995"/>
    <n v="0.28671999999999997"/>
    <n v="3.3230000000000003E-2"/>
    <n v="0.13"/>
    <n v="2.4444699999999999"/>
    <n v="0.54276999999999997"/>
  </r>
  <r>
    <x v="6"/>
    <x v="15"/>
    <x v="8"/>
    <x v="7"/>
    <n v="0.28999999999999998"/>
    <n v="1000"/>
    <n v="70"/>
    <n v="7.1999999999999998E-3"/>
    <n v="7.0899999999999999E-3"/>
    <n v="0"/>
    <n v="3.0000000000000001E-5"/>
    <n v="2.879E-2"/>
    <n v="0.17932000000000001"/>
  </r>
  <r>
    <x v="6"/>
    <x v="15"/>
    <x v="8"/>
    <x v="8"/>
    <n v="17.05"/>
    <n v="1108.58"/>
    <n v="232.80078"/>
    <n v="0.61773999999999996"/>
    <n v="0.46306000000000003"/>
    <n v="2.2939999999999999E-2"/>
    <n v="4.7390000000000002E-2"/>
    <n v="2.5577700000000001"/>
    <n v="0.54732000000000003"/>
  </r>
  <r>
    <x v="6"/>
    <x v="15"/>
    <x v="8"/>
    <x v="9"/>
    <n v="0.28999999999999998"/>
    <n v="1000"/>
    <n v="90"/>
    <n v="7.1999999999999998E-3"/>
    <n v="7.1399999999999996E-3"/>
    <n v="0"/>
    <n v="1.0000000000000001E-5"/>
    <n v="2.879E-2"/>
    <n v="0.23055999999999999"/>
  </r>
  <r>
    <x v="6"/>
    <x v="15"/>
    <x v="8"/>
    <x v="10"/>
    <n v="28.19"/>
    <n v="1047.6300000000001"/>
    <n v="31.429690000000001"/>
    <n v="1.04369"/>
    <n v="0.85187999999999997"/>
    <n v="3.7000000000000002E-3"/>
    <n v="1.9089999999999999E-2"/>
    <n v="4.3338400000000004"/>
    <n v="7.7439999999999995E-2"/>
  </r>
  <r>
    <x v="6"/>
    <x v="16"/>
    <x v="0"/>
    <x v="0"/>
    <n v="13.09"/>
    <n v="1000.01"/>
    <n v="30"/>
    <n v="0.49130000000000001"/>
    <n v="0.47699999999999998"/>
    <n v="8.0000000000000007E-5"/>
    <n v="3.62E-3"/>
    <n v="2.03918"/>
    <n v="7.6740000000000003E-2"/>
  </r>
  <r>
    <x v="6"/>
    <x v="16"/>
    <x v="0"/>
    <x v="1"/>
    <n v="40.07"/>
    <n v="1244"/>
    <n v="0"/>
    <n v="1.4903"/>
    <n v="1.2666500000000001"/>
    <n v="2.4539999999999999E-2"/>
    <n v="4.052E-2"/>
    <n v="6.18546"/>
    <n v="0"/>
  </r>
  <r>
    <x v="6"/>
    <x v="16"/>
    <x v="0"/>
    <x v="2"/>
    <n v="0"/>
    <n v="1244"/>
    <n v="0"/>
    <n v="0"/>
    <n v="0"/>
    <n v="0"/>
    <n v="0"/>
    <n v="0"/>
    <n v="0"/>
  </r>
  <r>
    <x v="6"/>
    <x v="16"/>
    <x v="0"/>
    <x v="3"/>
    <n v="0.05"/>
    <n v="1000"/>
    <n v="10"/>
    <n v="1.24E-3"/>
    <n v="1.23E-3"/>
    <n v="0"/>
    <n v="0"/>
    <n v="4.96E-3"/>
    <n v="2.5579999999999999E-2"/>
  </r>
  <r>
    <x v="6"/>
    <x v="16"/>
    <x v="0"/>
    <x v="4"/>
    <n v="46.99"/>
    <n v="1910.63"/>
    <n v="114.64062"/>
    <n v="1.7736000000000001"/>
    <n v="0.53256000000000003"/>
    <n v="8.0119999999999997E-2"/>
    <n v="0.36449999999999999"/>
    <n v="7.3588800000000001"/>
    <n v="0.16961000000000001"/>
  </r>
  <r>
    <x v="6"/>
    <x v="16"/>
    <x v="0"/>
    <x v="5"/>
    <n v="0.02"/>
    <n v="1244"/>
    <n v="0"/>
    <n v="5.0000000000000001E-4"/>
    <n v="9.0000000000000006E-5"/>
    <n v="5.0000000000000002E-5"/>
    <n v="4.0000000000000003E-5"/>
    <n v="2.0400000000000001E-3"/>
    <n v="0"/>
  </r>
  <r>
    <x v="6"/>
    <x v="16"/>
    <x v="0"/>
    <x v="6"/>
    <n v="0.3"/>
    <n v="1000"/>
    <n v="50"/>
    <n v="7.45E-3"/>
    <n v="7.2000000000000005E-4"/>
    <n v="1.0000000000000001E-5"/>
    <n v="8.9999999999999998E-4"/>
    <n v="3.0030000000000001E-2"/>
    <n v="0.12790000000000001"/>
  </r>
  <r>
    <x v="6"/>
    <x v="16"/>
    <x v="0"/>
    <x v="7"/>
    <n v="0.1"/>
    <n v="1000"/>
    <n v="40"/>
    <n v="2.48E-3"/>
    <n v="2.4499999999999999E-3"/>
    <n v="0"/>
    <n v="1.0000000000000001E-5"/>
    <n v="9.9299999999999996E-3"/>
    <n v="0.10231999999999999"/>
  </r>
  <r>
    <x v="6"/>
    <x v="16"/>
    <x v="0"/>
    <x v="8"/>
    <n v="0.21"/>
    <n v="1000"/>
    <n v="40"/>
    <n v="5.2100000000000002E-3"/>
    <n v="4.7800000000000004E-3"/>
    <n v="1.0000000000000001E-5"/>
    <n v="5.0000000000000002E-5"/>
    <n v="2.0910000000000002E-2"/>
    <n v="0.10231999999999999"/>
  </r>
  <r>
    <x v="6"/>
    <x v="16"/>
    <x v="0"/>
    <x v="9"/>
    <n v="0.03"/>
    <n v="1000"/>
    <n v="20"/>
    <n v="7.3999999999999999E-4"/>
    <n v="7.3999999999999999E-4"/>
    <n v="0"/>
    <n v="0"/>
    <n v="2.98E-3"/>
    <n v="5.1159999999999997E-2"/>
  </r>
  <r>
    <x v="6"/>
    <x v="16"/>
    <x v="0"/>
    <x v="10"/>
    <n v="0.56000000000000005"/>
    <n v="1647.17"/>
    <n v="98.82996"/>
    <n v="2.8219999999999999E-2"/>
    <n v="1.07E-3"/>
    <n v="1.4999999999999999E-4"/>
    <n v="3.3300000000000001E-3"/>
    <n v="0.11380999999999999"/>
    <n v="0.16392000000000001"/>
  </r>
  <r>
    <x v="6"/>
    <x v="16"/>
    <x v="1"/>
    <x v="0"/>
    <n v="4.3"/>
    <n v="1376.62"/>
    <n v="536.87987999999996"/>
    <n v="0.15231"/>
    <n v="2.4000000000000001E-4"/>
    <n v="2.9399999999999999E-3"/>
    <n v="5.815E-2"/>
    <n v="0.61185999999999996"/>
    <n v="1.02826"/>
  </r>
  <r>
    <x v="6"/>
    <x v="16"/>
    <x v="1"/>
    <x v="1"/>
    <n v="64.09"/>
    <n v="1244"/>
    <n v="0"/>
    <n v="2.3672200000000001"/>
    <n v="2.0667"/>
    <n v="5.1209999999999999E-2"/>
    <n v="0.30482999999999999"/>
    <n v="9.8313600000000001"/>
    <n v="0"/>
  </r>
  <r>
    <x v="6"/>
    <x v="16"/>
    <x v="1"/>
    <x v="2"/>
    <n v="0"/>
    <n v="1244"/>
    <n v="0"/>
    <n v="0"/>
    <n v="0"/>
    <n v="0"/>
    <n v="0"/>
    <n v="0"/>
    <n v="0"/>
  </r>
  <r>
    <x v="6"/>
    <x v="16"/>
    <x v="1"/>
    <x v="3"/>
    <n v="0.02"/>
    <n v="1000"/>
    <n v="10"/>
    <n v="5.0000000000000001E-4"/>
    <n v="4.8999999999999998E-4"/>
    <n v="0"/>
    <n v="0"/>
    <n v="1.99E-3"/>
    <n v="2.5579999999999999E-2"/>
  </r>
  <r>
    <x v="6"/>
    <x v="16"/>
    <x v="1"/>
    <x v="4"/>
    <n v="36.97"/>
    <n v="2217.44"/>
    <n v="5632.2890600000001"/>
    <n v="1.68014"/>
    <n v="6.1240000000000003E-2"/>
    <n v="0.54205999999999999"/>
    <n v="1.76667"/>
    <n v="6.8159900000000002"/>
    <n v="7.3660800000000002"/>
  </r>
  <r>
    <x v="6"/>
    <x v="16"/>
    <x v="1"/>
    <x v="5"/>
    <n v="12.02"/>
    <n v="1000"/>
    <n v="600"/>
    <n v="0.43208999999999997"/>
    <n v="0.28946"/>
    <n v="8.3589999999999998E-2"/>
    <n v="4.4249999999999998E-2"/>
    <n v="1.77963"/>
    <n v="1.53478"/>
  </r>
  <r>
    <x v="6"/>
    <x v="16"/>
    <x v="1"/>
    <x v="6"/>
    <n v="42.88"/>
    <n v="1088.1400000000001"/>
    <n v="4385.1992200000004"/>
    <n v="1.1810400000000001"/>
    <n v="1.358E-2"/>
    <n v="0.13175999999999999"/>
    <n v="0.58904000000000001"/>
    <n v="4.7459600000000002"/>
    <n v="10.449619999999999"/>
  </r>
  <r>
    <x v="6"/>
    <x v="16"/>
    <x v="1"/>
    <x v="7"/>
    <n v="0.1"/>
    <n v="1000"/>
    <n v="30"/>
    <n v="2.48E-3"/>
    <n v="2.47E-3"/>
    <n v="0"/>
    <n v="1.0000000000000001E-5"/>
    <n v="9.9299999999999996E-3"/>
    <n v="7.6740000000000003E-2"/>
  </r>
  <r>
    <x v="6"/>
    <x v="16"/>
    <x v="1"/>
    <x v="8"/>
    <n v="26.38"/>
    <n v="1400.96"/>
    <n v="2325.6015600000001"/>
    <n v="0.96796000000000004"/>
    <n v="0.37539"/>
    <n v="0.55774000000000001"/>
    <n v="0.64587000000000006"/>
    <n v="3.9471799999999999"/>
    <n v="4.4955400000000001"/>
  </r>
  <r>
    <x v="6"/>
    <x v="16"/>
    <x v="1"/>
    <x v="9"/>
    <n v="0.04"/>
    <n v="1000"/>
    <n v="20"/>
    <n v="9.8999999999999999E-4"/>
    <n v="9.8999999999999999E-4"/>
    <n v="0"/>
    <n v="0"/>
    <n v="3.9699999999999996E-3"/>
    <n v="5.1159999999999997E-2"/>
  </r>
  <r>
    <x v="6"/>
    <x v="16"/>
    <x v="1"/>
    <x v="10"/>
    <n v="12.7"/>
    <n v="1535.28"/>
    <n v="1949.80078"/>
    <n v="0.48398000000000002"/>
    <n v="7.6699999999999997E-3"/>
    <n v="7.2199999999999999E-3"/>
    <n v="5.842E-2"/>
    <n v="1.9451799999999999"/>
    <n v="3.4884300000000001"/>
  </r>
  <r>
    <x v="6"/>
    <x v="16"/>
    <x v="2"/>
    <x v="0"/>
    <n v="2.04"/>
    <n v="1602.29"/>
    <n v="336.47998000000001"/>
    <n v="8.8840000000000002E-2"/>
    <n v="5.8700000000000002E-3"/>
    <n v="2.32E-3"/>
    <n v="5.1889999999999999E-2"/>
    <n v="0.35709999999999997"/>
    <n v="0.57713000000000003"/>
  </r>
  <r>
    <x v="6"/>
    <x v="16"/>
    <x v="2"/>
    <x v="1"/>
    <n v="134.33000000000001"/>
    <n v="1000.04"/>
    <n v="30"/>
    <n v="5.0153999999999996"/>
    <n v="4.4127400000000003"/>
    <n v="0.12952"/>
    <n v="0.74682000000000004"/>
    <n v="20.82292"/>
    <n v="7.6740000000000003E-2"/>
  </r>
  <r>
    <x v="6"/>
    <x v="16"/>
    <x v="2"/>
    <x v="2"/>
    <n v="0.03"/>
    <n v="1000"/>
    <n v="10"/>
    <n v="7.3999999999999999E-4"/>
    <n v="7.2999999999999996E-4"/>
    <n v="0"/>
    <n v="0"/>
    <n v="2.98E-3"/>
    <n v="2.5579999999999999E-2"/>
  </r>
  <r>
    <x v="6"/>
    <x v="16"/>
    <x v="2"/>
    <x v="3"/>
    <n v="0.09"/>
    <n v="1000"/>
    <n v="30"/>
    <n v="2.2300000000000002E-3"/>
    <n v="2.1700000000000001E-3"/>
    <n v="1.0000000000000001E-5"/>
    <n v="2.0000000000000002E-5"/>
    <n v="8.94E-3"/>
    <n v="7.6740000000000003E-2"/>
  </r>
  <r>
    <x v="6"/>
    <x v="16"/>
    <x v="2"/>
    <x v="4"/>
    <n v="25.98"/>
    <n v="2030.42"/>
    <n v="4142.0507799999996"/>
    <n v="1.25875"/>
    <n v="1.7690000000000001E-2"/>
    <n v="1.8390899999999999"/>
    <n v="1.1616299999999999"/>
    <n v="5.0878800000000002"/>
    <n v="5.8732499999999996"/>
  </r>
  <r>
    <x v="6"/>
    <x v="16"/>
    <x v="2"/>
    <x v="5"/>
    <n v="0.28999999999999998"/>
    <n v="1511"/>
    <n v="45.329990000000002"/>
    <n v="1.0880000000000001E-2"/>
    <n v="0"/>
    <n v="7.1199999999999996E-3"/>
    <n v="4.8900000000000002E-3"/>
    <n v="4.3749999999999997E-2"/>
    <n v="8.2320000000000004E-2"/>
  </r>
  <r>
    <x v="6"/>
    <x v="16"/>
    <x v="2"/>
    <x v="6"/>
    <n v="5.98"/>
    <n v="1475"/>
    <n v="236.00002000000001"/>
    <n v="0.27172000000000002"/>
    <n v="0.12787000000000001"/>
    <n v="3.3400000000000001E-3"/>
    <n v="5.9520000000000003E-2"/>
    <n v="1.1203000000000001"/>
    <n v="0.43723000000000001"/>
  </r>
  <r>
    <x v="6"/>
    <x v="16"/>
    <x v="2"/>
    <x v="7"/>
    <n v="0.38"/>
    <n v="1000"/>
    <n v="80"/>
    <n v="9.4299999999999991E-3"/>
    <n v="9.2999999999999992E-3"/>
    <n v="0"/>
    <n v="1E-4"/>
    <n v="3.7740000000000003E-2"/>
    <n v="0.20463999999999999"/>
  </r>
  <r>
    <x v="6"/>
    <x v="16"/>
    <x v="2"/>
    <x v="8"/>
    <n v="1.25"/>
    <n v="1087.71"/>
    <n v="184.91002"/>
    <n v="3.5200000000000002E-2"/>
    <n v="1.125E-2"/>
    <n v="3.3700000000000002E-3"/>
    <n v="3.1759999999999997E-2"/>
    <n v="0.14127000000000001"/>
    <n v="0.44083"/>
  </r>
  <r>
    <x v="6"/>
    <x v="16"/>
    <x v="2"/>
    <x v="9"/>
    <n v="0.39"/>
    <n v="1000"/>
    <n v="60"/>
    <n v="9.6799999999999994E-3"/>
    <n v="4.4400000000000004E-3"/>
    <n v="6.9999999999999994E-5"/>
    <n v="2.2399999999999998E-3"/>
    <n v="3.8859999999999999E-2"/>
    <n v="0.15348000000000001"/>
  </r>
  <r>
    <x v="6"/>
    <x v="16"/>
    <x v="2"/>
    <x v="10"/>
    <n v="8.57"/>
    <n v="1660.86"/>
    <n v="116.25977"/>
    <n v="0.31996000000000002"/>
    <n v="0.24010000000000001"/>
    <n v="2.3900000000000002E-3"/>
    <n v="2.1729999999999999E-2"/>
    <n v="1.3259700000000001"/>
    <n v="0.19225"/>
  </r>
  <r>
    <x v="6"/>
    <x v="16"/>
    <x v="3"/>
    <x v="0"/>
    <n v="0.49"/>
    <n v="1748.33"/>
    <n v="52.449950000000001"/>
    <n v="3.7240000000000002E-2"/>
    <n v="9.8999999999999999E-4"/>
    <n v="6.4000000000000005E-4"/>
    <n v="9.2300000000000004E-3"/>
    <n v="0.15065000000000001"/>
    <n v="8.2409999999999997E-2"/>
  </r>
  <r>
    <x v="6"/>
    <x v="16"/>
    <x v="3"/>
    <x v="1"/>
    <n v="14.38"/>
    <n v="1244"/>
    <n v="0"/>
    <n v="0.52210000000000001"/>
    <n v="0.45218999999999998"/>
    <n v="4.8399999999999997E-3"/>
    <n v="4.4060000000000002E-2"/>
    <n v="2.1686200000000002"/>
    <n v="0"/>
  </r>
  <r>
    <x v="6"/>
    <x v="16"/>
    <x v="3"/>
    <x v="2"/>
    <n v="0"/>
    <n v="1244"/>
    <n v="0"/>
    <n v="0"/>
    <n v="0"/>
    <n v="0"/>
    <n v="0"/>
    <n v="0"/>
    <n v="0"/>
  </r>
  <r>
    <x v="6"/>
    <x v="16"/>
    <x v="3"/>
    <x v="3"/>
    <n v="0.01"/>
    <n v="1000"/>
    <n v="10"/>
    <n v="2.5000000000000001E-4"/>
    <n v="2.4000000000000001E-4"/>
    <n v="0"/>
    <n v="0"/>
    <n v="9.8999999999999999E-4"/>
    <n v="2.5579999999999999E-2"/>
  </r>
  <r>
    <x v="6"/>
    <x v="16"/>
    <x v="3"/>
    <x v="4"/>
    <n v="12.25"/>
    <n v="2210.31"/>
    <n v="154.72069999999999"/>
    <n v="0.48322999999999999"/>
    <n v="0.14021"/>
    <n v="6.6409999999999997E-2"/>
    <n v="0.43219999999999997"/>
    <n v="1.9986999999999999"/>
    <n v="0.20383999999999999"/>
  </r>
  <r>
    <x v="6"/>
    <x v="16"/>
    <x v="3"/>
    <x v="5"/>
    <n v="0.06"/>
    <n v="1244"/>
    <n v="0"/>
    <n v="1.97E-3"/>
    <n v="0"/>
    <n v="2.7E-4"/>
    <n v="2.1000000000000001E-4"/>
    <n v="8.09E-3"/>
    <n v="0"/>
  </r>
  <r>
    <x v="6"/>
    <x v="16"/>
    <x v="3"/>
    <x v="6"/>
    <n v="0.37"/>
    <n v="1349"/>
    <n v="26.98001"/>
    <n v="1.23E-2"/>
    <n v="5.0000000000000002E-5"/>
    <n v="5.2999999999999998E-4"/>
    <n v="1.225E-2"/>
    <n v="4.9680000000000002E-2"/>
    <n v="5.3830000000000003E-2"/>
  </r>
  <r>
    <x v="6"/>
    <x v="16"/>
    <x v="3"/>
    <x v="7"/>
    <n v="0.11"/>
    <n v="1000"/>
    <n v="40"/>
    <n v="2.7299999999999998E-3"/>
    <n v="2.7200000000000002E-3"/>
    <n v="0"/>
    <n v="1.0000000000000001E-5"/>
    <n v="1.0919999999999999E-2"/>
    <n v="0.10231999999999999"/>
  </r>
  <r>
    <x v="6"/>
    <x v="16"/>
    <x v="3"/>
    <x v="8"/>
    <n v="0.16"/>
    <n v="1000"/>
    <n v="60"/>
    <n v="3.9699999999999996E-3"/>
    <n v="3.7399999999999998E-3"/>
    <n v="0"/>
    <n v="6.0000000000000002E-5"/>
    <n v="1.592E-2"/>
    <n v="0.15348000000000001"/>
  </r>
  <r>
    <x v="6"/>
    <x v="16"/>
    <x v="3"/>
    <x v="9"/>
    <n v="0.08"/>
    <n v="1000"/>
    <n v="30"/>
    <n v="1.99E-3"/>
    <n v="1.98E-3"/>
    <n v="0"/>
    <n v="0"/>
    <n v="7.9399999999999991E-3"/>
    <n v="7.6740000000000003E-2"/>
  </r>
  <r>
    <x v="6"/>
    <x v="16"/>
    <x v="3"/>
    <x v="10"/>
    <n v="0.09"/>
    <n v="1000"/>
    <n v="9.9999900000000004"/>
    <n v="3.1900000000000001E-3"/>
    <n v="2.33E-3"/>
    <n v="3.0000000000000001E-5"/>
    <n v="9.0000000000000006E-5"/>
    <n v="1.3180000000000001E-2"/>
    <n v="2.5579999999999999E-2"/>
  </r>
  <r>
    <x v="6"/>
    <x v="16"/>
    <x v="4"/>
    <x v="0"/>
    <n v="0.1"/>
    <n v="1000"/>
    <n v="50"/>
    <n v="2.48E-3"/>
    <n v="2.4599999999999999E-3"/>
    <n v="0"/>
    <n v="1.0000000000000001E-5"/>
    <n v="9.9299999999999996E-3"/>
    <n v="0.12790000000000001"/>
  </r>
  <r>
    <x v="6"/>
    <x v="16"/>
    <x v="4"/>
    <x v="1"/>
    <n v="1.8"/>
    <n v="1000"/>
    <n v="10"/>
    <n v="6.3020000000000007E-2"/>
    <n v="5.466E-2"/>
    <n v="9.7999999999999997E-4"/>
    <n v="1.0300000000000001E-3"/>
    <n v="0.26190000000000002"/>
    <n v="2.5579999999999999E-2"/>
  </r>
  <r>
    <x v="6"/>
    <x v="16"/>
    <x v="4"/>
    <x v="2"/>
    <n v="0.02"/>
    <n v="1000"/>
    <n v="10"/>
    <n v="5.0000000000000001E-4"/>
    <n v="4.8000000000000001E-4"/>
    <n v="0"/>
    <n v="0"/>
    <n v="1.99E-3"/>
    <n v="2.5579999999999999E-2"/>
  </r>
  <r>
    <x v="6"/>
    <x v="16"/>
    <x v="4"/>
    <x v="3"/>
    <n v="0.08"/>
    <n v="1000"/>
    <n v="30"/>
    <n v="1.99E-3"/>
    <n v="1.9300000000000001E-3"/>
    <n v="1.0000000000000001E-5"/>
    <n v="0"/>
    <n v="7.9399999999999991E-3"/>
    <n v="7.6740000000000003E-2"/>
  </r>
  <r>
    <x v="6"/>
    <x v="16"/>
    <x v="4"/>
    <x v="4"/>
    <n v="18.32"/>
    <n v="1244"/>
    <n v="0"/>
    <n v="0.70882000000000001"/>
    <n v="8.6919999999999997E-2"/>
    <n v="0.30436999999999997"/>
    <n v="0.14044999999999999"/>
    <n v="2.9422100000000002"/>
    <n v="0"/>
  </r>
  <r>
    <x v="6"/>
    <x v="16"/>
    <x v="4"/>
    <x v="5"/>
    <n v="0"/>
    <n v="1244"/>
    <n v="0"/>
    <n v="0"/>
    <n v="0"/>
    <n v="0"/>
    <n v="0"/>
    <n v="0"/>
    <n v="0"/>
  </r>
  <r>
    <x v="6"/>
    <x v="16"/>
    <x v="4"/>
    <x v="6"/>
    <n v="15.07"/>
    <n v="1244"/>
    <n v="0"/>
    <n v="0.52159999999999995"/>
    <n v="0.20967"/>
    <n v="1.2899999999999999E-3"/>
    <n v="1.9820000000000001E-2"/>
    <n v="2.1678700000000002"/>
    <n v="0"/>
  </r>
  <r>
    <x v="6"/>
    <x v="16"/>
    <x v="4"/>
    <x v="7"/>
    <n v="0.3"/>
    <n v="1000"/>
    <n v="90"/>
    <n v="7.45E-3"/>
    <n v="7.3200000000000001E-3"/>
    <n v="0"/>
    <n v="1.0000000000000001E-5"/>
    <n v="2.9790000000000001E-2"/>
    <n v="0.23022000000000001"/>
  </r>
  <r>
    <x v="6"/>
    <x v="16"/>
    <x v="4"/>
    <x v="8"/>
    <n v="0.37"/>
    <n v="1000"/>
    <n v="110"/>
    <n v="9.1800000000000007E-3"/>
    <n v="9.0399999999999994E-3"/>
    <n v="3.0000000000000001E-5"/>
    <n v="4.0000000000000003E-5"/>
    <n v="3.6740000000000002E-2"/>
    <n v="0.28138000000000002"/>
  </r>
  <r>
    <x v="6"/>
    <x v="16"/>
    <x v="4"/>
    <x v="9"/>
    <n v="0.23"/>
    <n v="1000"/>
    <n v="80"/>
    <n v="5.7099999999999998E-3"/>
    <n v="5.6699999999999997E-3"/>
    <n v="0"/>
    <n v="1.0000000000000001E-5"/>
    <n v="2.2839999999999999E-2"/>
    <n v="0.20463999999999999"/>
  </r>
  <r>
    <x v="6"/>
    <x v="16"/>
    <x v="4"/>
    <x v="10"/>
    <n v="2.62"/>
    <n v="1000"/>
    <n v="20"/>
    <n v="0.13697000000000001"/>
    <n v="0.11224000000000001"/>
    <n v="3.2000000000000003E-4"/>
    <n v="2.64E-3"/>
    <n v="0.56606000000000001"/>
    <n v="5.1159999999999997E-2"/>
  </r>
  <r>
    <x v="6"/>
    <x v="16"/>
    <x v="5"/>
    <x v="0"/>
    <n v="0.01"/>
    <n v="1000"/>
    <n v="10"/>
    <n v="2.5000000000000001E-4"/>
    <n v="2.5000000000000001E-4"/>
    <n v="0"/>
    <n v="0"/>
    <n v="9.8999999999999999E-4"/>
    <n v="2.5579999999999999E-2"/>
  </r>
  <r>
    <x v="6"/>
    <x v="16"/>
    <x v="5"/>
    <x v="1"/>
    <n v="12.17"/>
    <n v="1244"/>
    <n v="0"/>
    <n v="0.46150999999999998"/>
    <n v="0.40871000000000002"/>
    <n v="3.4099999999999998E-3"/>
    <n v="1.0460000000000001E-2"/>
    <n v="1.9170100000000001"/>
    <n v="0"/>
  </r>
  <r>
    <x v="6"/>
    <x v="16"/>
    <x v="5"/>
    <x v="2"/>
    <n v="0"/>
    <n v="1244"/>
    <n v="0"/>
    <n v="0"/>
    <n v="0"/>
    <n v="0"/>
    <n v="0"/>
    <n v="0"/>
    <n v="0"/>
  </r>
  <r>
    <x v="6"/>
    <x v="16"/>
    <x v="5"/>
    <x v="3"/>
    <n v="0"/>
    <n v="1244"/>
    <n v="0"/>
    <n v="0"/>
    <n v="0"/>
    <n v="0"/>
    <n v="0"/>
    <n v="0"/>
    <n v="0"/>
  </r>
  <r>
    <x v="6"/>
    <x v="16"/>
    <x v="5"/>
    <x v="4"/>
    <n v="0.81"/>
    <n v="1244"/>
    <n v="0"/>
    <n v="4.3279999999999999E-2"/>
    <n v="1.3679999999999999E-2"/>
    <n v="9.0100000000000006E-3"/>
    <n v="1.285E-2"/>
    <n v="0.17895"/>
    <n v="0"/>
  </r>
  <r>
    <x v="6"/>
    <x v="16"/>
    <x v="5"/>
    <x v="5"/>
    <n v="4.1399999999999997"/>
    <n v="1244"/>
    <n v="0"/>
    <n v="0.15396000000000001"/>
    <n v="0.12506"/>
    <n v="1.508E-2"/>
    <n v="5.2599999999999999E-3"/>
    <n v="0.63914000000000004"/>
    <n v="0"/>
  </r>
  <r>
    <x v="6"/>
    <x v="16"/>
    <x v="5"/>
    <x v="6"/>
    <n v="0"/>
    <n v="1244"/>
    <n v="0"/>
    <n v="0"/>
    <n v="0"/>
    <n v="0"/>
    <n v="0"/>
    <n v="0"/>
    <n v="0"/>
  </r>
  <r>
    <x v="6"/>
    <x v="16"/>
    <x v="5"/>
    <x v="7"/>
    <n v="0"/>
    <n v="1244"/>
    <n v="0"/>
    <n v="0"/>
    <n v="0"/>
    <n v="0"/>
    <n v="0"/>
    <n v="0"/>
    <n v="0"/>
  </r>
  <r>
    <x v="6"/>
    <x v="16"/>
    <x v="5"/>
    <x v="8"/>
    <n v="0"/>
    <n v="1244"/>
    <n v="0"/>
    <n v="0"/>
    <n v="0"/>
    <n v="0"/>
    <n v="0"/>
    <n v="0"/>
    <n v="0"/>
  </r>
  <r>
    <x v="6"/>
    <x v="16"/>
    <x v="5"/>
    <x v="9"/>
    <n v="0"/>
    <n v="1244"/>
    <n v="0"/>
    <n v="0"/>
    <n v="0"/>
    <n v="0"/>
    <n v="0"/>
    <n v="0"/>
    <n v="0"/>
  </r>
  <r>
    <x v="6"/>
    <x v="16"/>
    <x v="5"/>
    <x v="10"/>
    <n v="0"/>
    <n v="1244"/>
    <n v="0"/>
    <n v="0"/>
    <n v="0"/>
    <n v="0"/>
    <n v="0"/>
    <n v="0"/>
    <n v="0"/>
  </r>
  <r>
    <x v="6"/>
    <x v="16"/>
    <x v="6"/>
    <x v="0"/>
    <n v="0.14000000000000001"/>
    <n v="1000"/>
    <n v="30"/>
    <n v="3.48E-3"/>
    <n v="3.4299999999999999E-3"/>
    <n v="0"/>
    <n v="2.0000000000000002E-5"/>
    <n v="1.3899999999999999E-2"/>
    <n v="7.6740000000000003E-2"/>
  </r>
  <r>
    <x v="6"/>
    <x v="16"/>
    <x v="6"/>
    <x v="1"/>
    <n v="82.84"/>
    <n v="1000.17"/>
    <n v="20"/>
    <n v="3.1362700000000001"/>
    <n v="2.7208999999999999"/>
    <n v="7.4810000000000001E-2"/>
    <n v="7.1989999999999998E-2"/>
    <n v="13.01859"/>
    <n v="5.1159999999999997E-2"/>
  </r>
  <r>
    <x v="6"/>
    <x v="16"/>
    <x v="6"/>
    <x v="2"/>
    <n v="0.04"/>
    <n v="1000"/>
    <n v="10"/>
    <n v="9.8999999999999999E-4"/>
    <n v="9.7000000000000005E-4"/>
    <n v="0"/>
    <n v="0"/>
    <n v="3.9699999999999996E-3"/>
    <n v="2.5579999999999999E-2"/>
  </r>
  <r>
    <x v="6"/>
    <x v="16"/>
    <x v="6"/>
    <x v="3"/>
    <n v="7.0000000000000007E-2"/>
    <n v="1000"/>
    <n v="20"/>
    <n v="1.74E-3"/>
    <n v="1.6999999999999999E-3"/>
    <n v="1.0000000000000001E-5"/>
    <n v="0"/>
    <n v="6.9499999999999996E-3"/>
    <n v="5.1159999999999997E-2"/>
  </r>
  <r>
    <x v="6"/>
    <x v="16"/>
    <x v="6"/>
    <x v="4"/>
    <n v="8.35"/>
    <n v="1244"/>
    <n v="0"/>
    <n v="0.34782000000000002"/>
    <n v="5.5410000000000001E-2"/>
    <n v="0.11600000000000001"/>
    <n v="0.19348000000000001"/>
    <n v="1.4407399999999999"/>
    <n v="0"/>
  </r>
  <r>
    <x v="6"/>
    <x v="16"/>
    <x v="6"/>
    <x v="5"/>
    <n v="0"/>
    <n v="1244"/>
    <n v="0"/>
    <n v="0"/>
    <n v="0"/>
    <n v="0"/>
    <n v="0"/>
    <n v="0"/>
    <n v="0"/>
  </r>
  <r>
    <x v="6"/>
    <x v="16"/>
    <x v="6"/>
    <x v="6"/>
    <n v="7.0000000000000007E-2"/>
    <n v="1244"/>
    <n v="0"/>
    <n v="2.5300000000000001E-3"/>
    <n v="1.3600000000000001E-3"/>
    <n v="3.0000000000000001E-5"/>
    <n v="2.5000000000000001E-4"/>
    <n v="1.052E-2"/>
    <n v="0"/>
  </r>
  <r>
    <x v="6"/>
    <x v="16"/>
    <x v="6"/>
    <x v="7"/>
    <n v="0.34"/>
    <n v="1000"/>
    <n v="80"/>
    <n v="8.4399999999999996E-3"/>
    <n v="8.3199999999999993E-3"/>
    <n v="1.0000000000000001E-5"/>
    <n v="2.0000000000000002E-5"/>
    <n v="3.3770000000000001E-2"/>
    <n v="0.20463999999999999"/>
  </r>
  <r>
    <x v="6"/>
    <x v="16"/>
    <x v="6"/>
    <x v="8"/>
    <n v="0.38"/>
    <n v="1000"/>
    <n v="90"/>
    <n v="9.4299999999999991E-3"/>
    <n v="9.3200000000000002E-3"/>
    <n v="2.0000000000000002E-5"/>
    <n v="4.0000000000000003E-5"/>
    <n v="3.7740000000000003E-2"/>
    <n v="0.23022000000000001"/>
  </r>
  <r>
    <x v="6"/>
    <x v="16"/>
    <x v="6"/>
    <x v="9"/>
    <n v="0.26"/>
    <n v="1000"/>
    <n v="70"/>
    <n v="6.45E-3"/>
    <n v="6.4099999999999999E-3"/>
    <n v="0"/>
    <n v="1.0000000000000001E-5"/>
    <n v="2.5819999999999999E-2"/>
    <n v="0.17906"/>
  </r>
  <r>
    <x v="6"/>
    <x v="16"/>
    <x v="6"/>
    <x v="10"/>
    <n v="0.22"/>
    <n v="1000"/>
    <n v="40"/>
    <n v="5.8700000000000002E-3"/>
    <n v="5.7499999999999999E-3"/>
    <n v="0"/>
    <n v="2.0000000000000002E-5"/>
    <n v="2.3619999999999999E-2"/>
    <n v="0.10231999999999999"/>
  </r>
  <r>
    <x v="6"/>
    <x v="16"/>
    <x v="7"/>
    <x v="0"/>
    <n v="0.23"/>
    <n v="2024"/>
    <n v="40.48001"/>
    <n v="1.1560000000000001E-2"/>
    <n v="0"/>
    <n v="1.4999999999999999E-4"/>
    <n v="4.45E-3"/>
    <n v="4.6390000000000001E-2"/>
    <n v="5.7669999999999999E-2"/>
  </r>
  <r>
    <x v="6"/>
    <x v="16"/>
    <x v="7"/>
    <x v="1"/>
    <n v="39.58"/>
    <n v="1244"/>
    <n v="0"/>
    <n v="1.4728000000000001"/>
    <n v="1.3252200000000001"/>
    <n v="2.3269999999999999E-2"/>
    <n v="5.4949999999999999E-2"/>
    <n v="6.1148600000000002"/>
    <n v="0"/>
  </r>
  <r>
    <x v="6"/>
    <x v="16"/>
    <x v="7"/>
    <x v="2"/>
    <n v="0"/>
    <n v="1244"/>
    <n v="0"/>
    <n v="0"/>
    <n v="0"/>
    <n v="0"/>
    <n v="0"/>
    <n v="0"/>
    <n v="0"/>
  </r>
  <r>
    <x v="6"/>
    <x v="16"/>
    <x v="7"/>
    <x v="3"/>
    <n v="0"/>
    <n v="1244"/>
    <n v="0"/>
    <n v="0"/>
    <n v="0"/>
    <n v="0"/>
    <n v="0"/>
    <n v="0"/>
    <n v="0"/>
  </r>
  <r>
    <x v="6"/>
    <x v="16"/>
    <x v="7"/>
    <x v="4"/>
    <n v="2.2200000000000002"/>
    <n v="1706.79"/>
    <n v="324.29003999999998"/>
    <n v="9.6640000000000004E-2"/>
    <n v="0"/>
    <n v="3.5830000000000001E-2"/>
    <n v="0.16633000000000001"/>
    <n v="0.38883000000000001"/>
    <n v="0.52864"/>
  </r>
  <r>
    <x v="6"/>
    <x v="16"/>
    <x v="7"/>
    <x v="5"/>
    <n v="10.29"/>
    <n v="1640"/>
    <n v="344.40039000000002"/>
    <n v="0.39371"/>
    <n v="0.15140000000000001"/>
    <n v="0.28037000000000001"/>
    <n v="4.1700000000000001E-2"/>
    <n v="1.6215299999999999"/>
    <n v="0.58187999999999995"/>
  </r>
  <r>
    <x v="6"/>
    <x v="16"/>
    <x v="7"/>
    <x v="6"/>
    <n v="0.5"/>
    <n v="1000"/>
    <n v="50"/>
    <n v="1.2409999999999999E-2"/>
    <n v="0"/>
    <n v="9.8999999999999999E-4"/>
    <n v="1.074E-2"/>
    <n v="4.99E-2"/>
    <n v="0.12790000000000001"/>
  </r>
  <r>
    <x v="6"/>
    <x v="16"/>
    <x v="7"/>
    <x v="7"/>
    <n v="0.09"/>
    <n v="1000"/>
    <n v="30"/>
    <n v="2.2300000000000002E-3"/>
    <n v="2.2200000000000002E-3"/>
    <n v="0"/>
    <n v="1.0000000000000001E-5"/>
    <n v="8.94E-3"/>
    <n v="7.6740000000000003E-2"/>
  </r>
  <r>
    <x v="6"/>
    <x v="16"/>
    <x v="7"/>
    <x v="8"/>
    <n v="0.41"/>
    <n v="1062.5"/>
    <n v="63.75"/>
    <n v="1.1259999999999999E-2"/>
    <n v="1.2999999999999999E-3"/>
    <n v="2.33E-3"/>
    <n v="7.1999999999999998E-3"/>
    <n v="4.5269999999999998E-2"/>
    <n v="0.15503"/>
  </r>
  <r>
    <x v="6"/>
    <x v="16"/>
    <x v="7"/>
    <x v="9"/>
    <n v="0.03"/>
    <n v="1000"/>
    <n v="10"/>
    <n v="7.3999999999999999E-4"/>
    <n v="7.3999999999999999E-4"/>
    <n v="0"/>
    <n v="0"/>
    <n v="2.98E-3"/>
    <n v="2.5579999999999999E-2"/>
  </r>
  <r>
    <x v="6"/>
    <x v="16"/>
    <x v="7"/>
    <x v="10"/>
    <n v="0.36"/>
    <n v="1000"/>
    <n v="40"/>
    <n v="8.94E-3"/>
    <n v="9.8999999999999999E-4"/>
    <n v="2.0000000000000002E-5"/>
    <n v="2.8700000000000002E-3"/>
    <n v="3.603E-2"/>
    <n v="0.10231999999999999"/>
  </r>
  <r>
    <x v="6"/>
    <x v="16"/>
    <x v="8"/>
    <x v="0"/>
    <n v="1.48"/>
    <n v="1000"/>
    <n v="50"/>
    <n v="5.577E-2"/>
    <n v="4.845E-2"/>
    <n v="2.7899999999999999E-3"/>
    <n v="2.15E-3"/>
    <n v="0.23082"/>
    <n v="0.12790000000000001"/>
  </r>
  <r>
    <x v="6"/>
    <x v="16"/>
    <x v="8"/>
    <x v="1"/>
    <n v="136.4"/>
    <n v="1059.1600000000001"/>
    <n v="63.546880000000002"/>
    <n v="5.0780700000000003"/>
    <n v="4.8676000000000004"/>
    <n v="2.445E-2"/>
    <n v="8.6809999999999998E-2"/>
    <n v="21.08257"/>
    <n v="0.15483"/>
  </r>
  <r>
    <x v="6"/>
    <x v="16"/>
    <x v="8"/>
    <x v="2"/>
    <n v="0.02"/>
    <n v="1000"/>
    <n v="10"/>
    <n v="5.0000000000000001E-4"/>
    <n v="4.8999999999999998E-4"/>
    <n v="0"/>
    <n v="0"/>
    <n v="1.99E-3"/>
    <n v="2.5579999999999999E-2"/>
  </r>
  <r>
    <x v="6"/>
    <x v="16"/>
    <x v="8"/>
    <x v="3"/>
    <n v="7.0000000000000007E-2"/>
    <n v="1000"/>
    <n v="20"/>
    <n v="1.74E-3"/>
    <n v="1.6999999999999999E-3"/>
    <n v="1.0000000000000001E-5"/>
    <n v="0"/>
    <n v="6.9499999999999996E-3"/>
    <n v="5.1159999999999997E-2"/>
  </r>
  <r>
    <x v="6"/>
    <x v="16"/>
    <x v="8"/>
    <x v="4"/>
    <n v="17.670000000000002"/>
    <n v="1315.24"/>
    <n v="762.83983999999998"/>
    <n v="0.67196"/>
    <n v="4.87E-2"/>
    <n v="0.31622"/>
    <n v="0.28926000000000002"/>
    <n v="2.7476699999999998"/>
    <n v="1.5382800000000001"/>
  </r>
  <r>
    <x v="6"/>
    <x v="16"/>
    <x v="8"/>
    <x v="5"/>
    <n v="2.62"/>
    <n v="1206"/>
    <n v="180.8999"/>
    <n v="7.843E-2"/>
    <n v="0"/>
    <n v="9.4570000000000001E-2"/>
    <n v="1.3050000000000001E-2"/>
    <n v="0.31525999999999998"/>
    <n v="0.39611000000000002"/>
  </r>
  <r>
    <x v="6"/>
    <x v="16"/>
    <x v="8"/>
    <x v="6"/>
    <n v="17.09"/>
    <n v="1404"/>
    <n v="280.80077999999997"/>
    <n v="0.59833999999999998"/>
    <n v="0.28671999999999997"/>
    <n v="3.4169999999999999E-2"/>
    <n v="0.13369"/>
    <n v="2.47235"/>
    <n v="0.54196999999999995"/>
  </r>
  <r>
    <x v="6"/>
    <x v="16"/>
    <x v="8"/>
    <x v="7"/>
    <n v="0.39"/>
    <n v="1000"/>
    <n v="100"/>
    <n v="9.6799999999999994E-3"/>
    <n v="9.5399999999999999E-3"/>
    <n v="0"/>
    <n v="4.0000000000000003E-5"/>
    <n v="3.8719999999999997E-2"/>
    <n v="0.25580000000000003"/>
  </r>
  <r>
    <x v="6"/>
    <x v="16"/>
    <x v="8"/>
    <x v="8"/>
    <n v="17.28"/>
    <n v="1099.1400000000001"/>
    <n v="252.80078"/>
    <n v="0.62400999999999995"/>
    <n v="0.46500999999999998"/>
    <n v="2.384E-2"/>
    <n v="4.9239999999999999E-2"/>
    <n v="2.5828700000000002"/>
    <n v="0.59767000000000003"/>
  </r>
  <r>
    <x v="6"/>
    <x v="16"/>
    <x v="8"/>
    <x v="9"/>
    <n v="0.38"/>
    <n v="1000"/>
    <n v="90"/>
    <n v="9.4299999999999991E-3"/>
    <n v="9.3600000000000003E-3"/>
    <n v="0"/>
    <n v="1.0000000000000001E-5"/>
    <n v="3.773E-2"/>
    <n v="0.23022000000000001"/>
  </r>
  <r>
    <x v="6"/>
    <x v="16"/>
    <x v="8"/>
    <x v="10"/>
    <n v="28.23"/>
    <n v="1035.72"/>
    <n v="41.429690000000001"/>
    <n v="1.0447200000000001"/>
    <n v="0.85262000000000004"/>
    <n v="3.7100000000000002E-3"/>
    <n v="1.915E-2"/>
    <n v="4.3379500000000002"/>
    <n v="0.10291"/>
  </r>
  <r>
    <x v="6"/>
    <x v="17"/>
    <x v="0"/>
    <x v="0"/>
    <n v="13.13"/>
    <n v="1000"/>
    <n v="40"/>
    <n v="0.49229000000000001"/>
    <n v="0.47799000000000003"/>
    <n v="8.0000000000000007E-5"/>
    <n v="3.62E-3"/>
    <n v="2.0431499999999998"/>
    <n v="0.10224"/>
  </r>
  <r>
    <x v="6"/>
    <x v="17"/>
    <x v="0"/>
    <x v="1"/>
    <n v="40.08"/>
    <n v="1000.17"/>
    <n v="10"/>
    <n v="1.49055"/>
    <n v="1.2668900000000001"/>
    <n v="2.4539999999999999E-2"/>
    <n v="4.052E-2"/>
    <n v="6.1864499999999998"/>
    <n v="2.5559999999999999E-2"/>
  </r>
  <r>
    <x v="6"/>
    <x v="17"/>
    <x v="0"/>
    <x v="2"/>
    <n v="0"/>
    <n v="1247"/>
    <n v="0"/>
    <n v="0"/>
    <n v="0"/>
    <n v="0"/>
    <n v="0"/>
    <n v="0"/>
    <n v="0"/>
  </r>
  <r>
    <x v="6"/>
    <x v="17"/>
    <x v="0"/>
    <x v="3"/>
    <n v="0.06"/>
    <n v="1000"/>
    <n v="10"/>
    <n v="1.49E-3"/>
    <n v="1.47E-3"/>
    <n v="0"/>
    <n v="0"/>
    <n v="5.96E-3"/>
    <n v="2.5559999999999999E-2"/>
  </r>
  <r>
    <x v="6"/>
    <x v="17"/>
    <x v="0"/>
    <x v="4"/>
    <n v="47.05"/>
    <n v="1910.63"/>
    <n v="114.64062"/>
    <n v="1.77644"/>
    <n v="0.53256000000000003"/>
    <n v="8.0280000000000004E-2"/>
    <n v="0.36519000000000001"/>
    <n v="7.3702699999999997"/>
    <n v="0.16947000000000001"/>
  </r>
  <r>
    <x v="6"/>
    <x v="17"/>
    <x v="0"/>
    <x v="5"/>
    <n v="0.02"/>
    <n v="1247"/>
    <n v="0"/>
    <n v="5.0000000000000001E-4"/>
    <n v="9.0000000000000006E-5"/>
    <n v="5.0000000000000002E-5"/>
    <n v="4.0000000000000003E-5"/>
    <n v="2.0400000000000001E-3"/>
    <n v="0"/>
  </r>
  <r>
    <x v="6"/>
    <x v="17"/>
    <x v="0"/>
    <x v="6"/>
    <n v="0.36"/>
    <n v="1000"/>
    <n v="60"/>
    <n v="8.94E-3"/>
    <n v="8.5999999999999998E-4"/>
    <n v="1.0000000000000001E-5"/>
    <n v="1.08E-3"/>
    <n v="3.5990000000000001E-2"/>
    <n v="0.15334999999999999"/>
  </r>
  <r>
    <x v="6"/>
    <x v="17"/>
    <x v="0"/>
    <x v="7"/>
    <n v="0.14000000000000001"/>
    <n v="1000"/>
    <n v="40"/>
    <n v="3.48E-3"/>
    <n v="3.4299999999999999E-3"/>
    <n v="0"/>
    <n v="1.0000000000000001E-5"/>
    <n v="1.3899999999999999E-2"/>
    <n v="0.10224"/>
  </r>
  <r>
    <x v="6"/>
    <x v="17"/>
    <x v="0"/>
    <x v="8"/>
    <n v="0.27"/>
    <n v="1000"/>
    <n v="60"/>
    <n v="6.7000000000000002E-3"/>
    <n v="6.2500000000000003E-3"/>
    <n v="1.0000000000000001E-5"/>
    <n v="5.0000000000000002E-5"/>
    <n v="2.6870000000000002E-2"/>
    <n v="0.15334999999999999"/>
  </r>
  <r>
    <x v="6"/>
    <x v="17"/>
    <x v="0"/>
    <x v="9"/>
    <n v="0.06"/>
    <n v="1000"/>
    <n v="30"/>
    <n v="1.49E-3"/>
    <n v="1.48E-3"/>
    <n v="0"/>
    <n v="0"/>
    <n v="5.96E-3"/>
    <n v="7.6679999999999998E-2"/>
  </r>
  <r>
    <x v="6"/>
    <x v="17"/>
    <x v="0"/>
    <x v="10"/>
    <n v="0.62"/>
    <n v="1647.17"/>
    <n v="98.82996"/>
    <n v="3.0669999999999999E-2"/>
    <n v="1.32E-3"/>
    <n v="1.6000000000000001E-4"/>
    <n v="3.5899999999999999E-3"/>
    <n v="0.12361999999999999"/>
    <n v="0.16378000000000001"/>
  </r>
  <r>
    <x v="6"/>
    <x v="17"/>
    <x v="1"/>
    <x v="0"/>
    <n v="4.6900000000000004"/>
    <n v="1376.62"/>
    <n v="536.87987999999996"/>
    <n v="0.16564000000000001"/>
    <n v="4.8999999999999998E-4"/>
    <n v="3.1900000000000001E-3"/>
    <n v="6.3229999999999995E-2"/>
    <n v="0.66517000000000004"/>
    <n v="1.0274300000000001"/>
  </r>
  <r>
    <x v="6"/>
    <x v="17"/>
    <x v="1"/>
    <x v="1"/>
    <n v="64.09"/>
    <n v="1247"/>
    <n v="0"/>
    <n v="2.3672200000000001"/>
    <n v="2.0667"/>
    <n v="5.1209999999999999E-2"/>
    <n v="0.30482999999999999"/>
    <n v="9.8313600000000001"/>
    <n v="0"/>
  </r>
  <r>
    <x v="6"/>
    <x v="17"/>
    <x v="1"/>
    <x v="2"/>
    <n v="0"/>
    <n v="1247"/>
    <n v="0"/>
    <n v="0"/>
    <n v="0"/>
    <n v="0"/>
    <n v="0"/>
    <n v="0"/>
    <n v="0"/>
  </r>
  <r>
    <x v="6"/>
    <x v="17"/>
    <x v="1"/>
    <x v="3"/>
    <n v="0.04"/>
    <n v="1000"/>
    <n v="20"/>
    <n v="9.8999999999999999E-4"/>
    <n v="9.7000000000000005E-4"/>
    <n v="0"/>
    <n v="0"/>
    <n v="3.9699999999999996E-3"/>
    <n v="5.1119999999999999E-2"/>
  </r>
  <r>
    <x v="6"/>
    <x v="17"/>
    <x v="1"/>
    <x v="4"/>
    <n v="39.56"/>
    <n v="2212.69"/>
    <n v="5730.8588900000004"/>
    <n v="1.8224"/>
    <n v="6.1240000000000003E-2"/>
    <n v="0.58323999999999998"/>
    <n v="1.90086"/>
    <n v="7.3849999999999998"/>
    <n v="7.5014900000000004"/>
  </r>
  <r>
    <x v="6"/>
    <x v="17"/>
    <x v="1"/>
    <x v="5"/>
    <n v="12.66"/>
    <n v="1000"/>
    <n v="640"/>
    <n v="0.44797999999999999"/>
    <n v="0.29331000000000002"/>
    <n v="9.0520000000000003E-2"/>
    <n v="4.7919999999999997E-2"/>
    <n v="1.84318"/>
    <n v="1.6357600000000001"/>
  </r>
  <r>
    <x v="6"/>
    <x v="17"/>
    <x v="1"/>
    <x v="6"/>
    <n v="46.98"/>
    <n v="1087.81"/>
    <n v="4460"/>
    <n v="1.29175"/>
    <n v="1.358E-2"/>
    <n v="0.14415"/>
    <n v="0.64442999999999995"/>
    <n v="5.18879"/>
    <n v="10.6219"/>
  </r>
  <r>
    <x v="6"/>
    <x v="17"/>
    <x v="1"/>
    <x v="7"/>
    <n v="0.17"/>
    <n v="1000"/>
    <n v="70"/>
    <n v="4.2199999999999998E-3"/>
    <n v="4.1799999999999997E-3"/>
    <n v="0"/>
    <n v="2.0000000000000002E-5"/>
    <n v="1.6879999999999999E-2"/>
    <n v="0.17891000000000001"/>
  </r>
  <r>
    <x v="6"/>
    <x v="17"/>
    <x v="1"/>
    <x v="8"/>
    <n v="28.12"/>
    <n v="1394.48"/>
    <n v="2426.3984399999999"/>
    <n v="1.0281899999999999"/>
    <n v="0.37758999999999998"/>
    <n v="0.61450000000000005"/>
    <n v="0.71160000000000001"/>
    <n v="4.1880899999999999"/>
    <n v="4.7041300000000001"/>
  </r>
  <r>
    <x v="6"/>
    <x v="17"/>
    <x v="1"/>
    <x v="9"/>
    <n v="0.08"/>
    <n v="1000"/>
    <n v="40"/>
    <n v="1.99E-3"/>
    <n v="1.98E-3"/>
    <n v="0"/>
    <n v="1.0000000000000001E-5"/>
    <n v="7.9399999999999991E-3"/>
    <n v="0.10224"/>
  </r>
  <r>
    <x v="6"/>
    <x v="17"/>
    <x v="1"/>
    <x v="10"/>
    <n v="14.01"/>
    <n v="1535.2"/>
    <n v="2011.11914"/>
    <n v="0.53390000000000004"/>
    <n v="7.92E-3"/>
    <n v="7.9799999999999992E-3"/>
    <n v="6.4490000000000006E-2"/>
    <n v="2.14486"/>
    <n v="3.5953499999999998"/>
  </r>
  <r>
    <x v="6"/>
    <x v="17"/>
    <x v="2"/>
    <x v="0"/>
    <n v="2.2599999999999998"/>
    <n v="1574.91"/>
    <n v="346.47998000000001"/>
    <n v="9.7439999999999999E-2"/>
    <n v="7.5799999999999999E-3"/>
    <n v="2.5100000000000001E-3"/>
    <n v="5.6189999999999997E-2"/>
    <n v="0.39150000000000001"/>
    <n v="0.60221999999999998"/>
  </r>
  <r>
    <x v="6"/>
    <x v="17"/>
    <x v="2"/>
    <x v="1"/>
    <n v="134.36000000000001"/>
    <n v="1000.04"/>
    <n v="30"/>
    <n v="5.0161499999999997"/>
    <n v="4.4134399999999996"/>
    <n v="0.12953000000000001"/>
    <n v="0.74687000000000003"/>
    <n v="20.825900000000001"/>
    <n v="7.6679999999999998E-2"/>
  </r>
  <r>
    <x v="6"/>
    <x v="17"/>
    <x v="2"/>
    <x v="2"/>
    <n v="0.04"/>
    <n v="1000"/>
    <n v="10"/>
    <n v="9.8999999999999999E-4"/>
    <n v="9.7000000000000005E-4"/>
    <n v="0"/>
    <n v="0"/>
    <n v="3.9699999999999996E-3"/>
    <n v="2.5559999999999999E-2"/>
  </r>
  <r>
    <x v="6"/>
    <x v="17"/>
    <x v="2"/>
    <x v="3"/>
    <n v="0.12"/>
    <n v="1000"/>
    <n v="30"/>
    <n v="2.98E-3"/>
    <n v="2.8900000000000002E-3"/>
    <n v="2.0000000000000002E-5"/>
    <n v="2.0000000000000002E-5"/>
    <n v="1.191E-2"/>
    <n v="7.6679999999999998E-2"/>
  </r>
  <r>
    <x v="6"/>
    <x v="17"/>
    <x v="2"/>
    <x v="4"/>
    <n v="28.06"/>
    <n v="2032.27"/>
    <n v="4227.1289100000004"/>
    <n v="1.3636699999999999"/>
    <n v="1.7690000000000001E-2"/>
    <n v="1.99478"/>
    <n v="1.25728"/>
    <n v="5.5075900000000004"/>
    <n v="5.9846899999999996"/>
  </r>
  <r>
    <x v="6"/>
    <x v="17"/>
    <x v="2"/>
    <x v="5"/>
    <n v="0.32"/>
    <n v="1511"/>
    <n v="45.329990000000002"/>
    <n v="1.2E-2"/>
    <n v="0"/>
    <n v="7.8499999999999993E-3"/>
    <n v="5.4000000000000003E-3"/>
    <n v="4.8250000000000001E-2"/>
    <n v="8.2250000000000004E-2"/>
  </r>
  <r>
    <x v="6"/>
    <x v="17"/>
    <x v="2"/>
    <x v="6"/>
    <n v="6.14"/>
    <n v="1475"/>
    <n v="236.00002000000001"/>
    <n v="0.27757999999999999"/>
    <n v="0.12787000000000001"/>
    <n v="3.5100000000000001E-3"/>
    <n v="6.2449999999999999E-2"/>
    <n v="1.1437299999999999"/>
    <n v="0.43686999999999998"/>
  </r>
  <r>
    <x v="6"/>
    <x v="17"/>
    <x v="2"/>
    <x v="7"/>
    <n v="0.5"/>
    <n v="1000"/>
    <n v="120"/>
    <n v="1.2409999999999999E-2"/>
    <n v="1.223E-2"/>
    <n v="0"/>
    <n v="1.2999999999999999E-4"/>
    <n v="4.965E-2"/>
    <n v="0.30670999999999998"/>
  </r>
  <r>
    <x v="6"/>
    <x v="17"/>
    <x v="2"/>
    <x v="8"/>
    <n v="1.45"/>
    <n v="1074.55"/>
    <n v="214.91003000000001"/>
    <n v="4.054E-2"/>
    <n v="1.443E-2"/>
    <n v="3.6700000000000001E-3"/>
    <n v="3.4599999999999999E-2"/>
    <n v="0.16261"/>
    <n v="0.51715"/>
  </r>
  <r>
    <x v="6"/>
    <x v="17"/>
    <x v="2"/>
    <x v="9"/>
    <n v="0.46"/>
    <n v="1000"/>
    <n v="70"/>
    <n v="1.142E-2"/>
    <n v="5.6699999999999997E-3"/>
    <n v="8.0000000000000007E-5"/>
    <n v="2.4599999999999999E-3"/>
    <n v="4.5809999999999997E-2"/>
    <n v="0.17891000000000001"/>
  </r>
  <r>
    <x v="6"/>
    <x v="17"/>
    <x v="2"/>
    <x v="10"/>
    <n v="8.65"/>
    <n v="1578.25"/>
    <n v="126.25977"/>
    <n v="0.3231"/>
    <n v="0.24132999999999999"/>
    <n v="2.4399999999999999E-3"/>
    <n v="2.2200000000000001E-2"/>
    <n v="1.3385"/>
    <n v="0.21765000000000001"/>
  </r>
  <r>
    <x v="6"/>
    <x v="17"/>
    <x v="3"/>
    <x v="0"/>
    <n v="0.52"/>
    <n v="1000"/>
    <n v="30"/>
    <n v="3.798E-2"/>
    <n v="1.73E-3"/>
    <n v="6.4000000000000005E-4"/>
    <n v="9.2300000000000004E-3"/>
    <n v="0.15362999999999999"/>
    <n v="7.6679999999999998E-2"/>
  </r>
  <r>
    <x v="6"/>
    <x v="17"/>
    <x v="3"/>
    <x v="1"/>
    <n v="14.38"/>
    <n v="1247"/>
    <n v="0"/>
    <n v="0.52210000000000001"/>
    <n v="0.45218999999999998"/>
    <n v="4.8399999999999997E-3"/>
    <n v="4.4060000000000002E-2"/>
    <n v="2.1686200000000002"/>
    <n v="0"/>
  </r>
  <r>
    <x v="6"/>
    <x v="17"/>
    <x v="3"/>
    <x v="2"/>
    <n v="0"/>
    <n v="1247"/>
    <n v="0"/>
    <n v="0"/>
    <n v="0"/>
    <n v="0"/>
    <n v="0"/>
    <n v="0"/>
    <n v="0"/>
  </r>
  <r>
    <x v="6"/>
    <x v="17"/>
    <x v="3"/>
    <x v="3"/>
    <n v="0.02"/>
    <n v="1000"/>
    <n v="10"/>
    <n v="5.0000000000000001E-4"/>
    <n v="4.8999999999999998E-4"/>
    <n v="0"/>
    <n v="0"/>
    <n v="1.99E-3"/>
    <n v="2.5559999999999999E-2"/>
  </r>
  <r>
    <x v="6"/>
    <x v="17"/>
    <x v="3"/>
    <x v="4"/>
    <n v="12.32"/>
    <n v="2210.31"/>
    <n v="154.72069999999999"/>
    <n v="0.48707"/>
    <n v="0.14021"/>
    <n v="6.6989999999999994E-2"/>
    <n v="0.43593999999999999"/>
    <n v="2.0140600000000002"/>
    <n v="0.20366999999999999"/>
  </r>
  <r>
    <x v="6"/>
    <x v="17"/>
    <x v="3"/>
    <x v="5"/>
    <n v="0.06"/>
    <n v="1247"/>
    <n v="0"/>
    <n v="1.97E-3"/>
    <n v="0"/>
    <n v="2.7E-4"/>
    <n v="2.1000000000000001E-4"/>
    <n v="8.09E-3"/>
    <n v="0"/>
  </r>
  <r>
    <x v="6"/>
    <x v="17"/>
    <x v="3"/>
    <x v="6"/>
    <n v="0.39"/>
    <n v="1349"/>
    <n v="26.98001"/>
    <n v="1.2970000000000001E-2"/>
    <n v="5.0000000000000002E-5"/>
    <n v="5.5999999999999995E-4"/>
    <n v="1.2930000000000001E-2"/>
    <n v="5.2359999999999997E-2"/>
    <n v="5.3789999999999998E-2"/>
  </r>
  <r>
    <x v="6"/>
    <x v="17"/>
    <x v="3"/>
    <x v="7"/>
    <n v="0.16"/>
    <n v="1000"/>
    <n v="50"/>
    <n v="3.9699999999999996E-3"/>
    <n v="3.9500000000000004E-3"/>
    <n v="0"/>
    <n v="1.0000000000000001E-5"/>
    <n v="1.5890000000000001E-2"/>
    <n v="0.12778999999999999"/>
  </r>
  <r>
    <x v="6"/>
    <x v="17"/>
    <x v="3"/>
    <x v="8"/>
    <n v="0.23"/>
    <n v="1000"/>
    <n v="70"/>
    <n v="5.7099999999999998E-3"/>
    <n v="5.47E-3"/>
    <n v="0"/>
    <n v="6.9999999999999994E-5"/>
    <n v="2.2870000000000001E-2"/>
    <n v="0.17891000000000001"/>
  </r>
  <r>
    <x v="6"/>
    <x v="17"/>
    <x v="3"/>
    <x v="9"/>
    <n v="0.12"/>
    <n v="1000"/>
    <n v="40"/>
    <n v="2.98E-3"/>
    <n v="2.97E-3"/>
    <n v="0"/>
    <n v="0"/>
    <n v="1.191E-2"/>
    <n v="0.10224"/>
  </r>
  <r>
    <x v="6"/>
    <x v="17"/>
    <x v="3"/>
    <x v="10"/>
    <n v="0.1"/>
    <n v="1000"/>
    <n v="10"/>
    <n v="3.4399999999999999E-3"/>
    <n v="2.5799999999999998E-3"/>
    <n v="3.0000000000000001E-5"/>
    <n v="9.0000000000000006E-5"/>
    <n v="1.417E-2"/>
    <n v="2.5559999999999999E-2"/>
  </r>
  <r>
    <x v="6"/>
    <x v="17"/>
    <x v="4"/>
    <x v="0"/>
    <n v="0.16"/>
    <n v="1000"/>
    <n v="60"/>
    <n v="3.9699999999999996E-3"/>
    <n v="3.9300000000000003E-3"/>
    <n v="0"/>
    <n v="1.0000000000000001E-5"/>
    <n v="1.5890000000000001E-2"/>
    <n v="0.15334999999999999"/>
  </r>
  <r>
    <x v="6"/>
    <x v="17"/>
    <x v="4"/>
    <x v="1"/>
    <n v="1.84"/>
    <n v="1000"/>
    <n v="40"/>
    <n v="6.4009999999999997E-2"/>
    <n v="5.5599999999999997E-2"/>
    <n v="9.8999999999999999E-4"/>
    <n v="1.0399999999999999E-3"/>
    <n v="0.26587"/>
    <n v="0.10224"/>
  </r>
  <r>
    <x v="6"/>
    <x v="17"/>
    <x v="4"/>
    <x v="2"/>
    <n v="0.04"/>
    <n v="1000"/>
    <n v="20"/>
    <n v="9.8999999999999999E-4"/>
    <n v="9.6000000000000002E-4"/>
    <n v="0"/>
    <n v="0"/>
    <n v="3.9699999999999996E-3"/>
    <n v="5.1119999999999999E-2"/>
  </r>
  <r>
    <x v="6"/>
    <x v="17"/>
    <x v="4"/>
    <x v="3"/>
    <n v="0.13"/>
    <n v="1000"/>
    <n v="50"/>
    <n v="3.2299999999999998E-3"/>
    <n v="3.13E-3"/>
    <n v="1.0000000000000001E-5"/>
    <n v="1.0000000000000001E-5"/>
    <n v="1.291E-2"/>
    <n v="0.12778999999999999"/>
  </r>
  <r>
    <x v="6"/>
    <x v="17"/>
    <x v="4"/>
    <x v="4"/>
    <n v="18.32"/>
    <n v="1247"/>
    <n v="0"/>
    <n v="0.70882000000000001"/>
    <n v="8.6919999999999997E-2"/>
    <n v="0.30436999999999997"/>
    <n v="0.14044999999999999"/>
    <n v="2.9422100000000002"/>
    <n v="0"/>
  </r>
  <r>
    <x v="6"/>
    <x v="17"/>
    <x v="4"/>
    <x v="5"/>
    <n v="0"/>
    <n v="1247"/>
    <n v="0"/>
    <n v="0"/>
    <n v="0"/>
    <n v="0"/>
    <n v="0"/>
    <n v="0"/>
    <n v="0"/>
  </r>
  <r>
    <x v="6"/>
    <x v="17"/>
    <x v="4"/>
    <x v="6"/>
    <n v="15.07"/>
    <n v="1247"/>
    <n v="0"/>
    <n v="0.52159999999999995"/>
    <n v="0.20967"/>
    <n v="1.2899999999999999E-3"/>
    <n v="1.9820000000000001E-2"/>
    <n v="2.1678700000000002"/>
    <n v="0"/>
  </r>
  <r>
    <x v="6"/>
    <x v="17"/>
    <x v="4"/>
    <x v="7"/>
    <n v="0.42"/>
    <n v="1000"/>
    <n v="120"/>
    <n v="1.043E-2"/>
    <n v="1.0240000000000001E-2"/>
    <n v="0"/>
    <n v="2.0000000000000002E-5"/>
    <n v="4.1700000000000001E-2"/>
    <n v="0.30670999999999998"/>
  </r>
  <r>
    <x v="6"/>
    <x v="17"/>
    <x v="4"/>
    <x v="8"/>
    <n v="0.53"/>
    <n v="1000"/>
    <n v="160"/>
    <n v="1.316E-2"/>
    <n v="1.2930000000000001E-2"/>
    <n v="4.0000000000000003E-5"/>
    <n v="5.0000000000000002E-5"/>
    <n v="5.262E-2"/>
    <n v="0.40894000000000003"/>
  </r>
  <r>
    <x v="6"/>
    <x v="17"/>
    <x v="4"/>
    <x v="9"/>
    <n v="0.33"/>
    <n v="1000"/>
    <n v="100"/>
    <n v="8.1899999999999994E-3"/>
    <n v="8.1300000000000001E-3"/>
    <n v="0"/>
    <n v="1.0000000000000001E-5"/>
    <n v="3.2770000000000001E-2"/>
    <n v="0.25558999999999998"/>
  </r>
  <r>
    <x v="6"/>
    <x v="17"/>
    <x v="4"/>
    <x v="10"/>
    <n v="2.67"/>
    <n v="1000"/>
    <n v="50"/>
    <n v="0.13821"/>
    <n v="0.11345"/>
    <n v="3.2000000000000003E-4"/>
    <n v="2.64E-3"/>
    <n v="0.57101999999999997"/>
    <n v="0.12778999999999999"/>
  </r>
  <r>
    <x v="6"/>
    <x v="17"/>
    <x v="5"/>
    <x v="0"/>
    <n v="0.02"/>
    <n v="1000"/>
    <n v="10"/>
    <n v="5.0000000000000001E-4"/>
    <n v="4.8999999999999998E-4"/>
    <n v="0"/>
    <n v="0"/>
    <n v="1.99E-3"/>
    <n v="2.5559999999999999E-2"/>
  </r>
  <r>
    <x v="6"/>
    <x v="17"/>
    <x v="5"/>
    <x v="1"/>
    <n v="12.17"/>
    <n v="1247"/>
    <n v="0"/>
    <n v="0.46150999999999998"/>
    <n v="0.40871000000000002"/>
    <n v="3.4099999999999998E-3"/>
    <n v="1.0460000000000001E-2"/>
    <n v="1.9170100000000001"/>
    <n v="0"/>
  </r>
  <r>
    <x v="6"/>
    <x v="17"/>
    <x v="5"/>
    <x v="2"/>
    <n v="0"/>
    <n v="1247"/>
    <n v="0"/>
    <n v="0"/>
    <n v="0"/>
    <n v="0"/>
    <n v="0"/>
    <n v="0"/>
    <n v="0"/>
  </r>
  <r>
    <x v="6"/>
    <x v="17"/>
    <x v="5"/>
    <x v="3"/>
    <n v="0"/>
    <n v="1247"/>
    <n v="0"/>
    <n v="0"/>
    <n v="0"/>
    <n v="0"/>
    <n v="0"/>
    <n v="0"/>
    <n v="0"/>
  </r>
  <r>
    <x v="6"/>
    <x v="17"/>
    <x v="5"/>
    <x v="4"/>
    <n v="0.81"/>
    <n v="1247"/>
    <n v="0"/>
    <n v="4.3279999999999999E-2"/>
    <n v="1.3679999999999999E-2"/>
    <n v="9.0100000000000006E-3"/>
    <n v="1.285E-2"/>
    <n v="0.17895"/>
    <n v="0"/>
  </r>
  <r>
    <x v="6"/>
    <x v="17"/>
    <x v="5"/>
    <x v="5"/>
    <n v="4.1399999999999997"/>
    <n v="1247"/>
    <n v="0"/>
    <n v="0.15396000000000001"/>
    <n v="0.12506"/>
    <n v="1.508E-2"/>
    <n v="5.2599999999999999E-3"/>
    <n v="0.63914000000000004"/>
    <n v="0"/>
  </r>
  <r>
    <x v="6"/>
    <x v="17"/>
    <x v="5"/>
    <x v="6"/>
    <n v="0"/>
    <n v="1247"/>
    <n v="0"/>
    <n v="0"/>
    <n v="0"/>
    <n v="0"/>
    <n v="0"/>
    <n v="0"/>
    <n v="0"/>
  </r>
  <r>
    <x v="6"/>
    <x v="17"/>
    <x v="5"/>
    <x v="7"/>
    <n v="0.01"/>
    <n v="1000"/>
    <n v="10"/>
    <n v="2.5000000000000001E-4"/>
    <n v="2.5000000000000001E-4"/>
    <n v="0"/>
    <n v="0"/>
    <n v="9.8999999999999999E-4"/>
    <n v="2.5559999999999999E-2"/>
  </r>
  <r>
    <x v="6"/>
    <x v="17"/>
    <x v="5"/>
    <x v="8"/>
    <n v="0"/>
    <n v="1247"/>
    <n v="0"/>
    <n v="0"/>
    <n v="0"/>
    <n v="0"/>
    <n v="0"/>
    <n v="0"/>
    <n v="0"/>
  </r>
  <r>
    <x v="6"/>
    <x v="17"/>
    <x v="5"/>
    <x v="9"/>
    <n v="0"/>
    <n v="1247"/>
    <n v="0"/>
    <n v="0"/>
    <n v="0"/>
    <n v="0"/>
    <n v="0"/>
    <n v="0"/>
    <n v="0"/>
  </r>
  <r>
    <x v="6"/>
    <x v="17"/>
    <x v="5"/>
    <x v="10"/>
    <n v="0"/>
    <n v="1247"/>
    <n v="0"/>
    <n v="0"/>
    <n v="0"/>
    <n v="0"/>
    <n v="0"/>
    <n v="0"/>
    <n v="0"/>
  </r>
  <r>
    <x v="6"/>
    <x v="17"/>
    <x v="6"/>
    <x v="0"/>
    <n v="0.19"/>
    <n v="1000"/>
    <n v="50"/>
    <n v="4.7200000000000002E-3"/>
    <n v="4.6499999999999996E-3"/>
    <n v="0"/>
    <n v="2.0000000000000002E-5"/>
    <n v="1.8859999999999998E-2"/>
    <n v="0.12778999999999999"/>
  </r>
  <r>
    <x v="6"/>
    <x v="17"/>
    <x v="6"/>
    <x v="1"/>
    <n v="82.88"/>
    <n v="999.98"/>
    <n v="40"/>
    <n v="3.1372599999999999"/>
    <n v="2.7218300000000002"/>
    <n v="7.4819999999999998E-2"/>
    <n v="7.1999999999999995E-2"/>
    <n v="13.02256"/>
    <n v="0.10224"/>
  </r>
  <r>
    <x v="6"/>
    <x v="17"/>
    <x v="6"/>
    <x v="2"/>
    <n v="0.05"/>
    <n v="1000"/>
    <n v="10"/>
    <n v="1.24E-3"/>
    <n v="1.2099999999999999E-3"/>
    <n v="0"/>
    <n v="0"/>
    <n v="4.96E-3"/>
    <n v="2.5559999999999999E-2"/>
  </r>
  <r>
    <x v="6"/>
    <x v="17"/>
    <x v="6"/>
    <x v="3"/>
    <n v="0.1"/>
    <n v="1000"/>
    <n v="30"/>
    <n v="2.48E-3"/>
    <n v="2.4199999999999998E-3"/>
    <n v="1.0000000000000001E-5"/>
    <n v="0"/>
    <n v="9.9299999999999996E-3"/>
    <n v="7.6679999999999998E-2"/>
  </r>
  <r>
    <x v="6"/>
    <x v="17"/>
    <x v="6"/>
    <x v="4"/>
    <n v="8.35"/>
    <n v="1247"/>
    <n v="0"/>
    <n v="0.34782000000000002"/>
    <n v="5.5410000000000001E-2"/>
    <n v="0.11600000000000001"/>
    <n v="0.19348000000000001"/>
    <n v="1.4407399999999999"/>
    <n v="0"/>
  </r>
  <r>
    <x v="6"/>
    <x v="17"/>
    <x v="6"/>
    <x v="5"/>
    <n v="0.01"/>
    <n v="1000"/>
    <n v="10"/>
    <n v="2.5000000000000001E-4"/>
    <n v="2.3000000000000001E-4"/>
    <n v="0"/>
    <n v="0"/>
    <n v="9.8999999999999999E-4"/>
    <n v="2.5559999999999999E-2"/>
  </r>
  <r>
    <x v="6"/>
    <x v="17"/>
    <x v="6"/>
    <x v="6"/>
    <n v="7.0000000000000007E-2"/>
    <n v="1247"/>
    <n v="0"/>
    <n v="2.5300000000000001E-3"/>
    <n v="1.3600000000000001E-3"/>
    <n v="3.0000000000000001E-5"/>
    <n v="2.5000000000000001E-4"/>
    <n v="1.052E-2"/>
    <n v="0"/>
  </r>
  <r>
    <x v="6"/>
    <x v="17"/>
    <x v="6"/>
    <x v="7"/>
    <n v="0.44"/>
    <n v="1000"/>
    <n v="100"/>
    <n v="1.0919999999999999E-2"/>
    <n v="1.076E-2"/>
    <n v="1.0000000000000001E-5"/>
    <n v="3.0000000000000001E-5"/>
    <n v="4.3700000000000003E-2"/>
    <n v="0.25558999999999998"/>
  </r>
  <r>
    <x v="6"/>
    <x v="17"/>
    <x v="6"/>
    <x v="8"/>
    <n v="0.5"/>
    <n v="1000"/>
    <n v="120"/>
    <n v="1.2409999999999999E-2"/>
    <n v="1.225E-2"/>
    <n v="3.0000000000000001E-5"/>
    <n v="6.0000000000000002E-5"/>
    <n v="4.965E-2"/>
    <n v="0.30670999999999998"/>
  </r>
  <r>
    <x v="6"/>
    <x v="17"/>
    <x v="6"/>
    <x v="9"/>
    <n v="0.34"/>
    <n v="1000"/>
    <n v="80"/>
    <n v="8.4399999999999996E-3"/>
    <n v="8.3800000000000003E-3"/>
    <n v="0"/>
    <n v="1.0000000000000001E-5"/>
    <n v="3.3759999999999998E-2"/>
    <n v="0.20447000000000001"/>
  </r>
  <r>
    <x v="6"/>
    <x v="17"/>
    <x v="6"/>
    <x v="10"/>
    <n v="0.28999999999999998"/>
    <n v="1000"/>
    <n v="70"/>
    <n v="7.6099999999999996E-3"/>
    <n v="7.4599999999999996E-3"/>
    <n v="0"/>
    <n v="2.0000000000000002E-5"/>
    <n v="3.057E-2"/>
    <n v="0.17891000000000001"/>
  </r>
  <r>
    <x v="6"/>
    <x v="17"/>
    <x v="7"/>
    <x v="0"/>
    <n v="0.27"/>
    <n v="1512"/>
    <n v="60.48001"/>
    <n v="1.306E-2"/>
    <n v="4.8999999999999998E-4"/>
    <n v="1.6000000000000001E-4"/>
    <n v="4.8500000000000001E-3"/>
    <n v="5.2389999999999999E-2"/>
    <n v="0.10874"/>
  </r>
  <r>
    <x v="6"/>
    <x v="17"/>
    <x v="7"/>
    <x v="1"/>
    <n v="39.58"/>
    <n v="1247"/>
    <n v="0"/>
    <n v="1.4728000000000001"/>
    <n v="1.3252200000000001"/>
    <n v="2.3269999999999999E-2"/>
    <n v="5.4949999999999999E-2"/>
    <n v="6.1148600000000002"/>
    <n v="0"/>
  </r>
  <r>
    <x v="6"/>
    <x v="17"/>
    <x v="7"/>
    <x v="2"/>
    <n v="0"/>
    <n v="1247"/>
    <n v="0"/>
    <n v="0"/>
    <n v="0"/>
    <n v="0"/>
    <n v="0"/>
    <n v="0"/>
    <n v="0"/>
  </r>
  <r>
    <x v="6"/>
    <x v="17"/>
    <x v="7"/>
    <x v="3"/>
    <n v="0.01"/>
    <n v="1000"/>
    <n v="10"/>
    <n v="2.5000000000000001E-4"/>
    <n v="2.4000000000000001E-4"/>
    <n v="0"/>
    <n v="0"/>
    <n v="9.8999999999999999E-4"/>
    <n v="2.5559999999999999E-2"/>
  </r>
  <r>
    <x v="6"/>
    <x v="17"/>
    <x v="7"/>
    <x v="4"/>
    <n v="2.41"/>
    <n v="1706.79"/>
    <n v="324.29003999999998"/>
    <n v="0.10469000000000001"/>
    <n v="0"/>
    <n v="3.8780000000000002E-2"/>
    <n v="0.18"/>
    <n v="0.42103000000000002"/>
    <n v="0.52820999999999996"/>
  </r>
  <r>
    <x v="6"/>
    <x v="17"/>
    <x v="7"/>
    <x v="5"/>
    <n v="10.52"/>
    <n v="1657.4"/>
    <n v="381.2002"/>
    <n v="0.40317999999999998"/>
    <n v="0.15140000000000001"/>
    <n v="0.29022999999999999"/>
    <n v="4.317E-2"/>
    <n v="1.6593800000000001"/>
    <n v="0.6381"/>
  </r>
  <r>
    <x v="6"/>
    <x v="17"/>
    <x v="7"/>
    <x v="6"/>
    <n v="0.56999999999999995"/>
    <n v="1000"/>
    <n v="70"/>
    <n v="1.4149999999999999E-2"/>
    <n v="0"/>
    <n v="1.1299999999999999E-3"/>
    <n v="1.2239999999999999E-2"/>
    <n v="5.6849999999999998E-2"/>
    <n v="0.17891000000000001"/>
  </r>
  <r>
    <x v="6"/>
    <x v="17"/>
    <x v="7"/>
    <x v="7"/>
    <n v="0.14000000000000001"/>
    <n v="1000"/>
    <n v="50"/>
    <n v="3.48E-3"/>
    <n v="3.4399999999999999E-3"/>
    <n v="0"/>
    <n v="2.0000000000000002E-5"/>
    <n v="1.3899999999999999E-2"/>
    <n v="0.12778999999999999"/>
  </r>
  <r>
    <x v="6"/>
    <x v="17"/>
    <x v="7"/>
    <x v="8"/>
    <n v="0.47"/>
    <n v="1062.5"/>
    <n v="63.75"/>
    <n v="1.285E-2"/>
    <n v="2.0400000000000001E-3"/>
    <n v="2.5300000000000001E-3"/>
    <n v="7.8200000000000006E-3"/>
    <n v="5.16E-2"/>
    <n v="0.15490000000000001"/>
  </r>
  <r>
    <x v="6"/>
    <x v="17"/>
    <x v="7"/>
    <x v="9"/>
    <n v="0.05"/>
    <n v="1000"/>
    <n v="20"/>
    <n v="1.24E-3"/>
    <n v="1.24E-3"/>
    <n v="0"/>
    <n v="0"/>
    <n v="4.96E-3"/>
    <n v="5.1119999999999999E-2"/>
  </r>
  <r>
    <x v="6"/>
    <x v="17"/>
    <x v="7"/>
    <x v="10"/>
    <n v="0.41"/>
    <n v="1000"/>
    <n v="50"/>
    <n v="1.018E-2"/>
    <n v="1.48E-3"/>
    <n v="2.0000000000000002E-5"/>
    <n v="3.14E-3"/>
    <n v="4.0989999999999999E-2"/>
    <n v="0.12778999999999999"/>
  </r>
  <r>
    <x v="6"/>
    <x v="17"/>
    <x v="8"/>
    <x v="0"/>
    <n v="1.55"/>
    <n v="1000"/>
    <n v="70"/>
    <n v="5.7509999999999999E-2"/>
    <n v="5.0160000000000003E-2"/>
    <n v="2.81E-3"/>
    <n v="2.15E-3"/>
    <n v="0.23777000000000001"/>
    <n v="0.17891000000000001"/>
  </r>
  <r>
    <x v="6"/>
    <x v="17"/>
    <x v="8"/>
    <x v="1"/>
    <n v="136.46"/>
    <n v="1000.04"/>
    <n v="60"/>
    <n v="5.0795599999999999"/>
    <n v="4.8690699999999998"/>
    <n v="2.445E-2"/>
    <n v="8.6819999999999994E-2"/>
    <n v="21.088519999999999"/>
    <n v="0.15334999999999999"/>
  </r>
  <r>
    <x v="6"/>
    <x v="17"/>
    <x v="8"/>
    <x v="2"/>
    <n v="0.03"/>
    <n v="1000"/>
    <n v="10"/>
    <n v="7.3999999999999999E-4"/>
    <n v="7.2999999999999996E-4"/>
    <n v="0"/>
    <n v="0"/>
    <n v="2.98E-3"/>
    <n v="2.5559999999999999E-2"/>
  </r>
  <r>
    <x v="6"/>
    <x v="17"/>
    <x v="8"/>
    <x v="3"/>
    <n v="0.11"/>
    <n v="1000"/>
    <n v="40"/>
    <n v="2.7299999999999998E-3"/>
    <n v="2.6700000000000001E-3"/>
    <n v="1.0000000000000001E-5"/>
    <n v="1.0000000000000001E-5"/>
    <n v="1.0919999999999999E-2"/>
    <n v="0.10224"/>
  </r>
  <r>
    <x v="6"/>
    <x v="17"/>
    <x v="8"/>
    <x v="4"/>
    <n v="18.239999999999998"/>
    <n v="1297.8599999999999"/>
    <n v="739.77930000000003"/>
    <n v="0.69032000000000004"/>
    <n v="4.87E-2"/>
    <n v="0.32573000000000002"/>
    <n v="0.29796"/>
    <n v="2.8211200000000001"/>
    <n v="1.50756"/>
  </r>
  <r>
    <x v="6"/>
    <x v="17"/>
    <x v="8"/>
    <x v="5"/>
    <n v="2.77"/>
    <n v="1192.27"/>
    <n v="178.84009"/>
    <n v="8.2869999999999999E-2"/>
    <n v="2.3000000000000001E-4"/>
    <n v="9.9629999999999996E-2"/>
    <n v="1.375E-2"/>
    <n v="0.33301999999999998"/>
    <n v="0.39495999999999998"/>
  </r>
  <r>
    <x v="6"/>
    <x v="17"/>
    <x v="8"/>
    <x v="6"/>
    <n v="17.29"/>
    <n v="1404"/>
    <n v="280.80077999999997"/>
    <n v="0.60531000000000001"/>
    <n v="0.28671999999999997"/>
    <n v="3.5119999999999998E-2"/>
    <n v="0.13738"/>
    <n v="2.5002300000000002"/>
    <n v="0.54152999999999996"/>
  </r>
  <r>
    <x v="6"/>
    <x v="17"/>
    <x v="8"/>
    <x v="7"/>
    <n v="0.52"/>
    <n v="1000"/>
    <n v="130"/>
    <n v="1.291E-2"/>
    <n v="1.2710000000000001E-2"/>
    <n v="0"/>
    <n v="5.0000000000000002E-5"/>
    <n v="5.1630000000000002E-2"/>
    <n v="0.33226"/>
  </r>
  <r>
    <x v="6"/>
    <x v="17"/>
    <x v="8"/>
    <x v="8"/>
    <n v="17.559999999999999"/>
    <n v="1081.43"/>
    <n v="302.80077999999997"/>
    <n v="0.63153000000000004"/>
    <n v="0.46817999999999999"/>
    <n v="2.4729999999999999E-2"/>
    <n v="5.1090000000000003E-2"/>
    <n v="2.61294"/>
    <n v="0.72497999999999996"/>
  </r>
  <r>
    <x v="6"/>
    <x v="17"/>
    <x v="8"/>
    <x v="9"/>
    <n v="0.5"/>
    <n v="1000"/>
    <n v="120"/>
    <n v="1.2409999999999999E-2"/>
    <n v="1.2319999999999999E-2"/>
    <n v="1.0000000000000001E-5"/>
    <n v="2.0000000000000002E-5"/>
    <n v="4.9639999999999997E-2"/>
    <n v="0.30670999999999998"/>
  </r>
  <r>
    <x v="6"/>
    <x v="17"/>
    <x v="8"/>
    <x v="10"/>
    <n v="28.28"/>
    <n v="1000.02"/>
    <n v="50"/>
    <n v="1.04596"/>
    <n v="0.85385999999999995"/>
    <n v="3.7100000000000002E-3"/>
    <n v="1.916E-2"/>
    <n v="4.3429200000000003"/>
    <n v="0.12778999999999999"/>
  </r>
  <r>
    <x v="6"/>
    <x v="18"/>
    <x v="0"/>
    <x v="0"/>
    <n v="13.18"/>
    <n v="1000"/>
    <n v="50"/>
    <n v="0.49353000000000002"/>
    <n v="0.47921999999999998"/>
    <n v="8.0000000000000007E-5"/>
    <n v="3.62E-3"/>
    <n v="2.0481199999999999"/>
    <n v="0.12736"/>
  </r>
  <r>
    <x v="6"/>
    <x v="18"/>
    <x v="0"/>
    <x v="1"/>
    <n v="40.090000000000003"/>
    <n v="1000.17"/>
    <n v="10"/>
    <n v="1.4907999999999999"/>
    <n v="1.2671399999999999"/>
    <n v="2.4539999999999999E-2"/>
    <n v="4.052E-2"/>
    <n v="6.1874399999999996"/>
    <n v="2.547E-2"/>
  </r>
  <r>
    <x v="6"/>
    <x v="18"/>
    <x v="0"/>
    <x v="2"/>
    <n v="0"/>
    <n v="1249"/>
    <n v="0"/>
    <n v="0"/>
    <n v="0"/>
    <n v="0"/>
    <n v="0"/>
    <n v="0"/>
    <n v="0"/>
  </r>
  <r>
    <x v="6"/>
    <x v="18"/>
    <x v="0"/>
    <x v="3"/>
    <n v="0.08"/>
    <n v="1000"/>
    <n v="20"/>
    <n v="1.99E-3"/>
    <n v="1.9599999999999999E-3"/>
    <n v="0"/>
    <n v="0"/>
    <n v="7.9399999999999991E-3"/>
    <n v="5.0950000000000002E-2"/>
  </r>
  <r>
    <x v="6"/>
    <x v="18"/>
    <x v="0"/>
    <x v="4"/>
    <n v="47.11"/>
    <n v="1910.63"/>
    <n v="114.64062"/>
    <n v="1.77929"/>
    <n v="0.53256000000000003"/>
    <n v="8.0430000000000001E-2"/>
    <n v="0.36586999999999997"/>
    <n v="7.3816499999999996"/>
    <n v="0.16889999999999999"/>
  </r>
  <r>
    <x v="6"/>
    <x v="18"/>
    <x v="0"/>
    <x v="5"/>
    <n v="0.02"/>
    <n v="1249"/>
    <n v="0"/>
    <n v="5.0000000000000001E-4"/>
    <n v="9.0000000000000006E-5"/>
    <n v="5.0000000000000002E-5"/>
    <n v="4.0000000000000003E-5"/>
    <n v="2.0400000000000001E-3"/>
    <n v="0"/>
  </r>
  <r>
    <x v="6"/>
    <x v="18"/>
    <x v="0"/>
    <x v="6"/>
    <n v="0.42"/>
    <n v="1000"/>
    <n v="60"/>
    <n v="1.043E-2"/>
    <n v="1E-3"/>
    <n v="1.0000000000000001E-5"/>
    <n v="1.2600000000000001E-3"/>
    <n v="4.1950000000000001E-2"/>
    <n v="0.15284"/>
  </r>
  <r>
    <x v="6"/>
    <x v="18"/>
    <x v="0"/>
    <x v="7"/>
    <n v="0.19"/>
    <n v="1000"/>
    <n v="50"/>
    <n v="4.7200000000000002E-3"/>
    <n v="4.64E-3"/>
    <n v="0"/>
    <n v="2.0000000000000002E-5"/>
    <n v="1.8859999999999998E-2"/>
    <n v="0.12736"/>
  </r>
  <r>
    <x v="6"/>
    <x v="18"/>
    <x v="0"/>
    <x v="8"/>
    <n v="0.34"/>
    <n v="1000"/>
    <n v="70"/>
    <n v="8.4399999999999996E-3"/>
    <n v="7.9699999999999997E-3"/>
    <n v="1.0000000000000001E-5"/>
    <n v="6.0000000000000002E-5"/>
    <n v="3.3820000000000003E-2"/>
    <n v="0.17831"/>
  </r>
  <r>
    <x v="6"/>
    <x v="18"/>
    <x v="0"/>
    <x v="9"/>
    <n v="0.09"/>
    <n v="1000"/>
    <n v="30"/>
    <n v="2.2300000000000002E-3"/>
    <n v="2.2200000000000002E-3"/>
    <n v="0"/>
    <n v="1.0000000000000001E-5"/>
    <n v="8.94E-3"/>
    <n v="7.6420000000000002E-2"/>
  </r>
  <r>
    <x v="6"/>
    <x v="18"/>
    <x v="0"/>
    <x v="10"/>
    <n v="0.69"/>
    <n v="1554.71"/>
    <n v="108.82996"/>
    <n v="3.338E-2"/>
    <n v="1.81E-3"/>
    <n v="1.8000000000000001E-4"/>
    <n v="3.8600000000000001E-3"/>
    <n v="0.13442999999999999"/>
    <n v="0.18870000000000001"/>
  </r>
  <r>
    <x v="6"/>
    <x v="18"/>
    <x v="1"/>
    <x v="0"/>
    <n v="5.0999999999999996"/>
    <n v="1358.24"/>
    <n v="556.87987999999996"/>
    <n v="0.17946000000000001"/>
    <n v="1.2199999999999999E-3"/>
    <n v="3.4499999999999999E-3"/>
    <n v="6.8309999999999996E-2"/>
    <n v="0.72045999999999999"/>
    <n v="1.0749"/>
  </r>
  <r>
    <x v="6"/>
    <x v="18"/>
    <x v="1"/>
    <x v="1"/>
    <n v="64.09"/>
    <n v="1249"/>
    <n v="0"/>
    <n v="2.3672200000000001"/>
    <n v="2.0667"/>
    <n v="5.1209999999999999E-2"/>
    <n v="0.30482999999999999"/>
    <n v="9.8313600000000001"/>
    <n v="0"/>
  </r>
  <r>
    <x v="6"/>
    <x v="18"/>
    <x v="1"/>
    <x v="2"/>
    <n v="0"/>
    <n v="1249"/>
    <n v="0"/>
    <n v="0"/>
    <n v="0"/>
    <n v="0"/>
    <n v="0"/>
    <n v="0"/>
    <n v="0"/>
  </r>
  <r>
    <x v="6"/>
    <x v="18"/>
    <x v="1"/>
    <x v="3"/>
    <n v="7.0000000000000007E-2"/>
    <n v="1000"/>
    <n v="30"/>
    <n v="1.74E-3"/>
    <n v="1.6999999999999999E-3"/>
    <n v="1.0000000000000001E-5"/>
    <n v="1.0000000000000001E-5"/>
    <n v="6.9499999999999996E-3"/>
    <n v="7.6420000000000002E-2"/>
  </r>
  <r>
    <x v="6"/>
    <x v="18"/>
    <x v="1"/>
    <x v="4"/>
    <n v="42.15"/>
    <n v="2206.44"/>
    <n v="5714.6713900000004"/>
    <n v="1.9642500000000001"/>
    <n v="6.1240000000000003E-2"/>
    <n v="0.62429000000000001"/>
    <n v="2.0346500000000001"/>
    <n v="7.9524100000000004"/>
    <n v="7.4716500000000003"/>
  </r>
  <r>
    <x v="6"/>
    <x v="18"/>
    <x v="1"/>
    <x v="5"/>
    <n v="13.3"/>
    <n v="1000"/>
    <n v="640"/>
    <n v="0.46385999999999999"/>
    <n v="0.29712"/>
    <n v="9.7509999999999999E-2"/>
    <n v="5.1619999999999999E-2"/>
    <n v="1.90672"/>
    <n v="1.6302399999999999"/>
  </r>
  <r>
    <x v="6"/>
    <x v="18"/>
    <x v="1"/>
    <x v="6"/>
    <n v="51.11"/>
    <n v="1087.75"/>
    <n v="4492.4023399999996"/>
    <n v="1.40326"/>
    <n v="1.358E-2"/>
    <n v="0.15662999999999999"/>
    <n v="0.70021"/>
    <n v="5.6348399999999996"/>
    <n v="10.66343"/>
  </r>
  <r>
    <x v="6"/>
    <x v="18"/>
    <x v="1"/>
    <x v="7"/>
    <n v="0.24"/>
    <n v="1000"/>
    <n v="70"/>
    <n v="5.96E-3"/>
    <n v="5.8900000000000003E-3"/>
    <n v="0"/>
    <n v="4.0000000000000003E-5"/>
    <n v="2.383E-2"/>
    <n v="0.17831"/>
  </r>
  <r>
    <x v="6"/>
    <x v="18"/>
    <x v="1"/>
    <x v="8"/>
    <n v="29.88"/>
    <n v="1392.36"/>
    <n v="2450.5585900000001"/>
    <n v="1.0890200000000001"/>
    <n v="0.38005"/>
    <n v="0.67161000000000004"/>
    <n v="0.77773000000000003"/>
    <n v="4.4314099999999996"/>
    <n v="4.7407500000000002"/>
  </r>
  <r>
    <x v="6"/>
    <x v="18"/>
    <x v="1"/>
    <x v="9"/>
    <n v="0.12"/>
    <n v="1000"/>
    <n v="40"/>
    <n v="2.98E-3"/>
    <n v="2.96E-3"/>
    <n v="0"/>
    <n v="1.0000000000000001E-5"/>
    <n v="1.191E-2"/>
    <n v="0.10188999999999999"/>
  </r>
  <r>
    <x v="6"/>
    <x v="18"/>
    <x v="1"/>
    <x v="10"/>
    <n v="15.34"/>
    <n v="1527.16"/>
    <n v="2031.11914"/>
    <n v="0.58431999999999995"/>
    <n v="8.6599999999999993E-3"/>
    <n v="8.7299999999999999E-3"/>
    <n v="7.0569999999999994E-2"/>
    <n v="2.34653"/>
    <n v="3.6341600000000001"/>
  </r>
  <r>
    <x v="6"/>
    <x v="18"/>
    <x v="2"/>
    <x v="0"/>
    <n v="2.4900000000000002"/>
    <n v="1549.91"/>
    <n v="356.47998000000001"/>
    <n v="0.10628"/>
    <n v="9.7800000000000005E-3"/>
    <n v="2.7000000000000001E-3"/>
    <n v="6.0409999999999998E-2"/>
    <n v="0.42688999999999999"/>
    <n v="0.62565999999999999"/>
  </r>
  <r>
    <x v="6"/>
    <x v="18"/>
    <x v="2"/>
    <x v="1"/>
    <n v="134.38999999999999"/>
    <n v="1000.04"/>
    <n v="30"/>
    <n v="5.0168900000000001"/>
    <n v="4.4141399999999997"/>
    <n v="0.12953999999999999"/>
    <n v="0.74692999999999998"/>
    <n v="20.828880000000002"/>
    <n v="7.6420000000000002E-2"/>
  </r>
  <r>
    <x v="6"/>
    <x v="18"/>
    <x v="2"/>
    <x v="2"/>
    <n v="0.05"/>
    <n v="1000"/>
    <n v="10"/>
    <n v="1.24E-3"/>
    <n v="1.2099999999999999E-3"/>
    <n v="0"/>
    <n v="0"/>
    <n v="4.96E-3"/>
    <n v="2.547E-2"/>
  </r>
  <r>
    <x v="6"/>
    <x v="18"/>
    <x v="2"/>
    <x v="3"/>
    <n v="0.15"/>
    <n v="1000"/>
    <n v="30"/>
    <n v="3.7200000000000002E-3"/>
    <n v="3.62E-3"/>
    <n v="2.0000000000000002E-5"/>
    <n v="3.0000000000000001E-5"/>
    <n v="1.489E-2"/>
    <n v="7.6420000000000002E-2"/>
  </r>
  <r>
    <x v="6"/>
    <x v="18"/>
    <x v="2"/>
    <x v="4"/>
    <n v="30.19"/>
    <n v="2029.63"/>
    <n v="4323.1093799999999"/>
    <n v="1.47098"/>
    <n v="1.7690000000000001E-2"/>
    <n v="2.15395"/>
    <n v="1.35507"/>
    <n v="5.9368299999999996"/>
    <n v="6.1061800000000002"/>
  </r>
  <r>
    <x v="6"/>
    <x v="18"/>
    <x v="2"/>
    <x v="5"/>
    <n v="0.35"/>
    <n v="1511"/>
    <n v="45.330019999999998"/>
    <n v="1.3129999999999999E-2"/>
    <n v="0"/>
    <n v="8.5900000000000004E-3"/>
    <n v="5.9100000000000003E-3"/>
    <n v="5.2760000000000001E-2"/>
    <n v="8.1970000000000001E-2"/>
  </r>
  <r>
    <x v="6"/>
    <x v="18"/>
    <x v="2"/>
    <x v="6"/>
    <n v="6.3"/>
    <n v="1475"/>
    <n v="236.00002000000001"/>
    <n v="0.28344000000000003"/>
    <n v="0.12787000000000001"/>
    <n v="3.6700000000000001E-3"/>
    <n v="6.5379999999999994E-2"/>
    <n v="1.16716"/>
    <n v="0.43540000000000001"/>
  </r>
  <r>
    <x v="6"/>
    <x v="18"/>
    <x v="2"/>
    <x v="7"/>
    <n v="0.63"/>
    <n v="1000"/>
    <n v="130"/>
    <n v="1.5640000000000001E-2"/>
    <n v="1.541E-2"/>
    <n v="0"/>
    <n v="1.7000000000000001E-4"/>
    <n v="6.2560000000000004E-2"/>
    <n v="0.33113999999999999"/>
  </r>
  <r>
    <x v="6"/>
    <x v="18"/>
    <x v="2"/>
    <x v="8"/>
    <n v="1.68"/>
    <n v="1064.83"/>
    <n v="244.91003000000001"/>
    <n v="4.6620000000000002E-2"/>
    <n v="1.8350000000000002E-2"/>
    <n v="3.9699999999999996E-3"/>
    <n v="3.7449999999999997E-2"/>
    <n v="0.18692"/>
    <n v="0.59182000000000001"/>
  </r>
  <r>
    <x v="6"/>
    <x v="18"/>
    <x v="2"/>
    <x v="9"/>
    <n v="0.55000000000000004"/>
    <n v="1000"/>
    <n v="90"/>
    <n v="1.3650000000000001E-2"/>
    <n v="7.3899999999999999E-3"/>
    <n v="8.0000000000000007E-5"/>
    <n v="2.6800000000000001E-3"/>
    <n v="5.475E-2"/>
    <n v="0.22925000000000001"/>
  </r>
  <r>
    <x v="6"/>
    <x v="18"/>
    <x v="2"/>
    <x v="10"/>
    <n v="8.74"/>
    <n v="1513.99"/>
    <n v="136.25977"/>
    <n v="0.32647999999999999"/>
    <n v="0.24281"/>
    <n v="2.49E-3"/>
    <n v="2.2669999999999999E-2"/>
    <n v="1.3520300000000001"/>
    <n v="0.24238999999999999"/>
  </r>
  <r>
    <x v="6"/>
    <x v="18"/>
    <x v="3"/>
    <x v="0"/>
    <n v="0.56000000000000005"/>
    <n v="1000"/>
    <n v="40"/>
    <n v="3.8980000000000001E-2"/>
    <n v="2.7200000000000002E-3"/>
    <n v="6.4000000000000005E-4"/>
    <n v="9.2399999999999999E-3"/>
    <n v="0.15759999999999999"/>
    <n v="0.10188999999999999"/>
  </r>
  <r>
    <x v="6"/>
    <x v="18"/>
    <x v="3"/>
    <x v="1"/>
    <n v="14.38"/>
    <n v="1249"/>
    <n v="0"/>
    <n v="0.52210000000000001"/>
    <n v="0.45218999999999998"/>
    <n v="4.8399999999999997E-3"/>
    <n v="4.4060000000000002E-2"/>
    <n v="2.1686200000000002"/>
    <n v="0"/>
  </r>
  <r>
    <x v="6"/>
    <x v="18"/>
    <x v="3"/>
    <x v="2"/>
    <n v="0"/>
    <n v="1249"/>
    <n v="0"/>
    <n v="0"/>
    <n v="0"/>
    <n v="0"/>
    <n v="0"/>
    <n v="0"/>
    <n v="0"/>
  </r>
  <r>
    <x v="6"/>
    <x v="18"/>
    <x v="3"/>
    <x v="3"/>
    <n v="0.04"/>
    <n v="1000"/>
    <n v="20"/>
    <n v="9.8999999999999999E-4"/>
    <n v="9.7000000000000005E-4"/>
    <n v="0"/>
    <n v="0"/>
    <n v="3.9699999999999996E-3"/>
    <n v="5.0950000000000002E-2"/>
  </r>
  <r>
    <x v="6"/>
    <x v="18"/>
    <x v="3"/>
    <x v="4"/>
    <n v="12.39"/>
    <n v="2210.31"/>
    <n v="154.72069999999999"/>
    <n v="0.49091000000000001"/>
    <n v="0.14021"/>
    <n v="6.7559999999999995E-2"/>
    <n v="0.43968000000000002"/>
    <n v="2.02942"/>
    <n v="0.20297999999999999"/>
  </r>
  <r>
    <x v="6"/>
    <x v="18"/>
    <x v="3"/>
    <x v="5"/>
    <n v="0.06"/>
    <n v="1249"/>
    <n v="0"/>
    <n v="1.97E-3"/>
    <n v="0"/>
    <n v="2.7E-4"/>
    <n v="2.1000000000000001E-4"/>
    <n v="8.09E-3"/>
    <n v="0"/>
  </r>
  <r>
    <x v="6"/>
    <x v="18"/>
    <x v="3"/>
    <x v="6"/>
    <n v="0.42"/>
    <n v="1349"/>
    <n v="40.469970000000004"/>
    <n v="1.3979999999999999E-2"/>
    <n v="5.0000000000000002E-5"/>
    <n v="5.9999999999999995E-4"/>
    <n v="1.3939999999999999E-2"/>
    <n v="5.638E-2"/>
    <n v="8.0409999999999995E-2"/>
  </r>
  <r>
    <x v="6"/>
    <x v="18"/>
    <x v="3"/>
    <x v="7"/>
    <n v="0.22"/>
    <n v="1000"/>
    <n v="60"/>
    <n v="5.4599999999999996E-3"/>
    <n v="5.4299999999999999E-3"/>
    <n v="0"/>
    <n v="1.0000000000000001E-5"/>
    <n v="2.1839999999999998E-2"/>
    <n v="0.15284"/>
  </r>
  <r>
    <x v="6"/>
    <x v="18"/>
    <x v="3"/>
    <x v="8"/>
    <n v="0.31"/>
    <n v="1000"/>
    <n v="80"/>
    <n v="7.6899999999999998E-3"/>
    <n v="7.43E-3"/>
    <n v="0"/>
    <n v="9.0000000000000006E-5"/>
    <n v="3.0810000000000001E-2"/>
    <n v="0.20377999999999999"/>
  </r>
  <r>
    <x v="6"/>
    <x v="18"/>
    <x v="3"/>
    <x v="9"/>
    <n v="0.17"/>
    <n v="1000"/>
    <n v="50"/>
    <n v="4.2199999999999998E-3"/>
    <n v="4.2100000000000002E-3"/>
    <n v="0"/>
    <n v="0"/>
    <n v="1.6879999999999999E-2"/>
    <n v="0.12736"/>
  </r>
  <r>
    <x v="6"/>
    <x v="18"/>
    <x v="3"/>
    <x v="10"/>
    <n v="0.12"/>
    <n v="1000"/>
    <n v="20"/>
    <n v="3.9399999999999999E-3"/>
    <n v="3.0699999999999998E-3"/>
    <n v="3.0000000000000001E-5"/>
    <n v="9.0000000000000006E-5"/>
    <n v="1.6160000000000001E-2"/>
    <n v="5.0950000000000002E-2"/>
  </r>
  <r>
    <x v="6"/>
    <x v="18"/>
    <x v="4"/>
    <x v="0"/>
    <n v="0.23"/>
    <n v="1000"/>
    <n v="70"/>
    <n v="5.7099999999999998E-3"/>
    <n v="5.6499999999999996E-3"/>
    <n v="0"/>
    <n v="2.0000000000000002E-5"/>
    <n v="2.2839999999999999E-2"/>
    <n v="0.17831"/>
  </r>
  <r>
    <x v="6"/>
    <x v="18"/>
    <x v="4"/>
    <x v="1"/>
    <n v="1.89"/>
    <n v="1000"/>
    <n v="50"/>
    <n v="6.5250000000000002E-2"/>
    <n v="5.679E-2"/>
    <n v="9.8999999999999999E-4"/>
    <n v="1.0399999999999999E-3"/>
    <n v="0.27084000000000003"/>
    <n v="0.12736"/>
  </r>
  <r>
    <x v="6"/>
    <x v="18"/>
    <x v="4"/>
    <x v="2"/>
    <n v="0.06"/>
    <n v="1000"/>
    <n v="20"/>
    <n v="1.49E-3"/>
    <n v="1.4499999999999999E-3"/>
    <n v="0"/>
    <n v="0"/>
    <n v="5.96E-3"/>
    <n v="5.0950000000000002E-2"/>
  </r>
  <r>
    <x v="6"/>
    <x v="18"/>
    <x v="4"/>
    <x v="3"/>
    <n v="0.18"/>
    <n v="1000"/>
    <n v="50"/>
    <n v="4.47E-3"/>
    <n v="4.3299999999999996E-3"/>
    <n v="1.0000000000000001E-5"/>
    <n v="1.0000000000000001E-5"/>
    <n v="1.787E-2"/>
    <n v="0.12736"/>
  </r>
  <r>
    <x v="6"/>
    <x v="18"/>
    <x v="4"/>
    <x v="4"/>
    <n v="18.32"/>
    <n v="1249"/>
    <n v="0"/>
    <n v="0.70882000000000001"/>
    <n v="8.6919999999999997E-2"/>
    <n v="0.30436999999999997"/>
    <n v="0.14044999999999999"/>
    <n v="2.9422100000000002"/>
    <n v="0"/>
  </r>
  <r>
    <x v="6"/>
    <x v="18"/>
    <x v="4"/>
    <x v="5"/>
    <n v="0"/>
    <n v="1249"/>
    <n v="0"/>
    <n v="0"/>
    <n v="0"/>
    <n v="0"/>
    <n v="0"/>
    <n v="0"/>
    <n v="0"/>
  </r>
  <r>
    <x v="6"/>
    <x v="18"/>
    <x v="4"/>
    <x v="6"/>
    <n v="15.07"/>
    <n v="1249"/>
    <n v="0"/>
    <n v="0.52159999999999995"/>
    <n v="0.20967"/>
    <n v="1.2899999999999999E-3"/>
    <n v="1.9820000000000001E-2"/>
    <n v="2.1678700000000002"/>
    <n v="0"/>
  </r>
  <r>
    <x v="6"/>
    <x v="18"/>
    <x v="4"/>
    <x v="7"/>
    <n v="0.59"/>
    <n v="1000"/>
    <n v="170"/>
    <n v="1.465E-2"/>
    <n v="1.4370000000000001E-2"/>
    <n v="1.0000000000000001E-5"/>
    <n v="3.0000000000000001E-5"/>
    <n v="5.858E-2"/>
    <n v="0.43303000000000003"/>
  </r>
  <r>
    <x v="6"/>
    <x v="18"/>
    <x v="4"/>
    <x v="8"/>
    <n v="0.72"/>
    <n v="1000"/>
    <n v="190"/>
    <n v="1.787E-2"/>
    <n v="1.7559999999999999E-2"/>
    <n v="6.0000000000000002E-5"/>
    <n v="6.9999999999999994E-5"/>
    <n v="7.1489999999999998E-2"/>
    <n v="0.48398000000000002"/>
  </r>
  <r>
    <x v="6"/>
    <x v="18"/>
    <x v="4"/>
    <x v="9"/>
    <n v="0.46"/>
    <n v="1000"/>
    <n v="130"/>
    <n v="1.142E-2"/>
    <n v="1.133E-2"/>
    <n v="0"/>
    <n v="1.0000000000000001E-5"/>
    <n v="4.5670000000000002E-2"/>
    <n v="0.33113999999999999"/>
  </r>
  <r>
    <x v="6"/>
    <x v="18"/>
    <x v="4"/>
    <x v="10"/>
    <n v="2.73"/>
    <n v="1000"/>
    <n v="60"/>
    <n v="0.13969999999999999"/>
    <n v="0.11491999999999999"/>
    <n v="3.2000000000000003E-4"/>
    <n v="2.65E-3"/>
    <n v="0.57698000000000005"/>
    <n v="0.15284"/>
  </r>
  <r>
    <x v="6"/>
    <x v="18"/>
    <x v="5"/>
    <x v="0"/>
    <n v="0.04"/>
    <n v="1000"/>
    <n v="20"/>
    <n v="9.8999999999999999E-4"/>
    <n v="9.8999999999999999E-4"/>
    <n v="0"/>
    <n v="0"/>
    <n v="3.9699999999999996E-3"/>
    <n v="5.0950000000000002E-2"/>
  </r>
  <r>
    <x v="6"/>
    <x v="18"/>
    <x v="5"/>
    <x v="1"/>
    <n v="12.17"/>
    <n v="1249"/>
    <n v="0"/>
    <n v="0.46150999999999998"/>
    <n v="0.40871000000000002"/>
    <n v="3.4099999999999998E-3"/>
    <n v="1.0460000000000001E-2"/>
    <n v="1.9170100000000001"/>
    <n v="0"/>
  </r>
  <r>
    <x v="6"/>
    <x v="18"/>
    <x v="5"/>
    <x v="2"/>
    <n v="0"/>
    <n v="1249"/>
    <n v="0"/>
    <n v="0"/>
    <n v="0"/>
    <n v="0"/>
    <n v="0"/>
    <n v="0"/>
    <n v="0"/>
  </r>
  <r>
    <x v="6"/>
    <x v="18"/>
    <x v="5"/>
    <x v="3"/>
    <n v="0.01"/>
    <n v="1000"/>
    <n v="10"/>
    <n v="2.5000000000000001E-4"/>
    <n v="2.4000000000000001E-4"/>
    <n v="0"/>
    <n v="0"/>
    <n v="9.8999999999999999E-4"/>
    <n v="2.547E-2"/>
  </r>
  <r>
    <x v="6"/>
    <x v="18"/>
    <x v="5"/>
    <x v="4"/>
    <n v="0.81"/>
    <n v="1249"/>
    <n v="0"/>
    <n v="4.3279999999999999E-2"/>
    <n v="1.3679999999999999E-2"/>
    <n v="9.0100000000000006E-3"/>
    <n v="1.285E-2"/>
    <n v="0.17895"/>
    <n v="0"/>
  </r>
  <r>
    <x v="6"/>
    <x v="18"/>
    <x v="5"/>
    <x v="5"/>
    <n v="4.1399999999999997"/>
    <n v="1249"/>
    <n v="0"/>
    <n v="0.15396000000000001"/>
    <n v="0.12506"/>
    <n v="1.508E-2"/>
    <n v="5.2599999999999999E-3"/>
    <n v="0.63914000000000004"/>
    <n v="0"/>
  </r>
  <r>
    <x v="6"/>
    <x v="18"/>
    <x v="5"/>
    <x v="6"/>
    <n v="0"/>
    <n v="1249"/>
    <n v="0"/>
    <n v="0"/>
    <n v="0"/>
    <n v="0"/>
    <n v="0"/>
    <n v="0"/>
    <n v="0"/>
  </r>
  <r>
    <x v="6"/>
    <x v="18"/>
    <x v="5"/>
    <x v="7"/>
    <n v="0.02"/>
    <n v="1000"/>
    <n v="10"/>
    <n v="5.0000000000000001E-4"/>
    <n v="4.8999999999999998E-4"/>
    <n v="0"/>
    <n v="0"/>
    <n v="1.99E-3"/>
    <n v="2.547E-2"/>
  </r>
  <r>
    <x v="6"/>
    <x v="18"/>
    <x v="5"/>
    <x v="8"/>
    <n v="0.02"/>
    <n v="1000"/>
    <n v="20"/>
    <n v="5.0000000000000001E-4"/>
    <n v="4.8999999999999998E-4"/>
    <n v="0"/>
    <n v="0"/>
    <n v="1.99E-3"/>
    <n v="5.0950000000000002E-2"/>
  </r>
  <r>
    <x v="6"/>
    <x v="18"/>
    <x v="5"/>
    <x v="9"/>
    <n v="0"/>
    <n v="1249"/>
    <n v="0"/>
    <n v="0"/>
    <n v="0"/>
    <n v="0"/>
    <n v="0"/>
    <n v="0"/>
    <n v="0"/>
  </r>
  <r>
    <x v="6"/>
    <x v="18"/>
    <x v="5"/>
    <x v="10"/>
    <n v="0.01"/>
    <n v="1000"/>
    <n v="10"/>
    <n v="2.5000000000000001E-4"/>
    <n v="2.5000000000000001E-4"/>
    <n v="0"/>
    <n v="0"/>
    <n v="9.8999999999999999E-4"/>
    <n v="2.547E-2"/>
  </r>
  <r>
    <x v="6"/>
    <x v="18"/>
    <x v="6"/>
    <x v="0"/>
    <n v="0.25"/>
    <n v="1000"/>
    <n v="60"/>
    <n v="6.2100000000000002E-3"/>
    <n v="6.1199999999999996E-3"/>
    <n v="0"/>
    <n v="3.0000000000000001E-5"/>
    <n v="2.4819999999999998E-2"/>
    <n v="0.15284"/>
  </r>
  <r>
    <x v="6"/>
    <x v="18"/>
    <x v="6"/>
    <x v="1"/>
    <n v="82.93"/>
    <n v="999.94"/>
    <n v="50"/>
    <n v="3.1385000000000001"/>
    <n v="2.7230099999999999"/>
    <n v="7.4829999999999994E-2"/>
    <n v="7.2010000000000005E-2"/>
    <n v="13.027520000000001"/>
    <n v="0.12736"/>
  </r>
  <r>
    <x v="6"/>
    <x v="18"/>
    <x v="6"/>
    <x v="2"/>
    <n v="7.0000000000000007E-2"/>
    <n v="1000"/>
    <n v="20"/>
    <n v="1.74E-3"/>
    <n v="1.6900000000000001E-3"/>
    <n v="0"/>
    <n v="0"/>
    <n v="6.9499999999999996E-3"/>
    <n v="5.0950000000000002E-2"/>
  </r>
  <r>
    <x v="6"/>
    <x v="18"/>
    <x v="6"/>
    <x v="3"/>
    <n v="0.14000000000000001"/>
    <n v="1000"/>
    <n v="40"/>
    <n v="3.48E-3"/>
    <n v="3.3800000000000002E-3"/>
    <n v="1.0000000000000001E-5"/>
    <n v="0"/>
    <n v="1.3899999999999999E-2"/>
    <n v="0.10188999999999999"/>
  </r>
  <r>
    <x v="6"/>
    <x v="18"/>
    <x v="6"/>
    <x v="4"/>
    <n v="8.35"/>
    <n v="1249"/>
    <n v="0"/>
    <n v="0.34782000000000002"/>
    <n v="5.5410000000000001E-2"/>
    <n v="0.11600000000000001"/>
    <n v="0.19348000000000001"/>
    <n v="1.4407399999999999"/>
    <n v="0"/>
  </r>
  <r>
    <x v="6"/>
    <x v="18"/>
    <x v="6"/>
    <x v="5"/>
    <n v="0.02"/>
    <n v="1000"/>
    <n v="10"/>
    <n v="5.0000000000000001E-4"/>
    <n v="4.6000000000000001E-4"/>
    <n v="1.0000000000000001E-5"/>
    <n v="0"/>
    <n v="1.99E-3"/>
    <n v="2.547E-2"/>
  </r>
  <r>
    <x v="6"/>
    <x v="18"/>
    <x v="6"/>
    <x v="6"/>
    <n v="7.0000000000000007E-2"/>
    <n v="1249"/>
    <n v="0"/>
    <n v="2.5300000000000001E-3"/>
    <n v="1.3600000000000001E-3"/>
    <n v="3.0000000000000001E-5"/>
    <n v="2.5000000000000001E-4"/>
    <n v="1.052E-2"/>
    <n v="0"/>
  </r>
  <r>
    <x v="6"/>
    <x v="18"/>
    <x v="6"/>
    <x v="7"/>
    <n v="0.56999999999999995"/>
    <n v="1000"/>
    <n v="130"/>
    <n v="1.4149999999999999E-2"/>
    <n v="1.3939999999999999E-2"/>
    <n v="1.0000000000000001E-5"/>
    <n v="4.0000000000000003E-5"/>
    <n v="5.6599999999999998E-2"/>
    <n v="0.33113999999999999"/>
  </r>
  <r>
    <x v="6"/>
    <x v="18"/>
    <x v="6"/>
    <x v="8"/>
    <n v="0.65"/>
    <n v="1000"/>
    <n v="150"/>
    <n v="1.6129999999999999E-2"/>
    <n v="1.592E-2"/>
    <n v="4.0000000000000003E-5"/>
    <n v="6.9999999999999994E-5"/>
    <n v="6.4549999999999996E-2"/>
    <n v="0.38208999999999999"/>
  </r>
  <r>
    <x v="6"/>
    <x v="18"/>
    <x v="6"/>
    <x v="9"/>
    <n v="0.46"/>
    <n v="1000"/>
    <n v="120"/>
    <n v="1.142E-2"/>
    <n v="1.1299999999999999E-2"/>
    <n v="0"/>
    <n v="2.0000000000000002E-5"/>
    <n v="4.5670000000000002E-2"/>
    <n v="0.30567"/>
  </r>
  <r>
    <x v="6"/>
    <x v="18"/>
    <x v="6"/>
    <x v="10"/>
    <n v="0.38"/>
    <n v="1000"/>
    <n v="90"/>
    <n v="9.8499999999999994E-3"/>
    <n v="9.6600000000000002E-3"/>
    <n v="0"/>
    <n v="2.0000000000000002E-5"/>
    <n v="3.9510000000000003E-2"/>
    <n v="0.22925000000000001"/>
  </r>
  <r>
    <x v="6"/>
    <x v="18"/>
    <x v="7"/>
    <x v="0"/>
    <n v="0.31"/>
    <n v="1512"/>
    <n v="60.479979999999998"/>
    <n v="1.456E-2"/>
    <n v="9.8999999999999999E-4"/>
    <n v="1.8000000000000001E-4"/>
    <n v="5.2399999999999999E-3"/>
    <n v="5.8400000000000001E-2"/>
    <n v="0.10838"/>
  </r>
  <r>
    <x v="6"/>
    <x v="18"/>
    <x v="7"/>
    <x v="1"/>
    <n v="39.58"/>
    <n v="1249"/>
    <n v="0"/>
    <n v="1.4728000000000001"/>
    <n v="1.3252200000000001"/>
    <n v="2.3269999999999999E-2"/>
    <n v="5.4949999999999999E-2"/>
    <n v="6.1148600000000002"/>
    <n v="0"/>
  </r>
  <r>
    <x v="6"/>
    <x v="18"/>
    <x v="7"/>
    <x v="2"/>
    <n v="0"/>
    <n v="1249"/>
    <n v="0"/>
    <n v="0"/>
    <n v="0"/>
    <n v="0"/>
    <n v="0"/>
    <n v="0"/>
    <n v="0"/>
  </r>
  <r>
    <x v="6"/>
    <x v="18"/>
    <x v="7"/>
    <x v="3"/>
    <n v="0.02"/>
    <n v="1000"/>
    <n v="10"/>
    <n v="5.0000000000000001E-4"/>
    <n v="4.8999999999999998E-4"/>
    <n v="0"/>
    <n v="0"/>
    <n v="1.99E-3"/>
    <n v="2.547E-2"/>
  </r>
  <r>
    <x v="6"/>
    <x v="18"/>
    <x v="7"/>
    <x v="4"/>
    <n v="2.61"/>
    <n v="1723.1"/>
    <n v="344.62011999999999"/>
    <n v="0.11325"/>
    <n v="0"/>
    <n v="4.1919999999999999E-2"/>
    <n v="0.19459000000000001"/>
    <n v="0.45523999999999998"/>
    <n v="0.55517000000000005"/>
  </r>
  <r>
    <x v="6"/>
    <x v="18"/>
    <x v="7"/>
    <x v="5"/>
    <n v="10.77"/>
    <n v="1604.8"/>
    <n v="401.19922000000003"/>
    <n v="0.41313"/>
    <n v="0.15140000000000001"/>
    <n v="0.30048999999999998"/>
    <n v="4.4699999999999997E-2"/>
    <n v="1.6992100000000001"/>
    <n v="0.68689"/>
  </r>
  <r>
    <x v="6"/>
    <x v="18"/>
    <x v="7"/>
    <x v="6"/>
    <n v="0.64"/>
    <n v="1000"/>
    <n v="70"/>
    <n v="1.5890000000000001E-2"/>
    <n v="0"/>
    <n v="1.2700000000000001E-3"/>
    <n v="1.374E-2"/>
    <n v="6.3799999999999996E-2"/>
    <n v="0.17831"/>
  </r>
  <r>
    <x v="6"/>
    <x v="18"/>
    <x v="7"/>
    <x v="7"/>
    <n v="0.21"/>
    <n v="1000"/>
    <n v="70"/>
    <n v="5.2100000000000002E-3"/>
    <n v="5.1599999999999997E-3"/>
    <n v="0"/>
    <n v="4.0000000000000003E-5"/>
    <n v="2.085E-2"/>
    <n v="0.17831"/>
  </r>
  <r>
    <x v="6"/>
    <x v="18"/>
    <x v="7"/>
    <x v="8"/>
    <n v="0.53"/>
    <n v="1062.5"/>
    <n v="63.75"/>
    <n v="1.443E-2"/>
    <n v="2.7799999999999999E-3"/>
    <n v="2.7200000000000002E-3"/>
    <n v="8.43E-3"/>
    <n v="5.7930000000000002E-2"/>
    <n v="0.15437999999999999"/>
  </r>
  <r>
    <x v="6"/>
    <x v="18"/>
    <x v="7"/>
    <x v="9"/>
    <n v="7.0000000000000007E-2"/>
    <n v="1000"/>
    <n v="20"/>
    <n v="1.74E-3"/>
    <n v="1.74E-3"/>
    <n v="0"/>
    <n v="0"/>
    <n v="6.9499999999999996E-3"/>
    <n v="5.0950000000000002E-2"/>
  </r>
  <r>
    <x v="6"/>
    <x v="18"/>
    <x v="7"/>
    <x v="10"/>
    <n v="0.48"/>
    <n v="1000"/>
    <n v="70"/>
    <n v="1.191E-2"/>
    <n v="2.2200000000000002E-3"/>
    <n v="3.0000000000000001E-5"/>
    <n v="3.5100000000000001E-3"/>
    <n v="4.7940000000000003E-2"/>
    <n v="0.17831"/>
  </r>
  <r>
    <x v="6"/>
    <x v="18"/>
    <x v="8"/>
    <x v="0"/>
    <n v="1.64"/>
    <n v="1000"/>
    <n v="90"/>
    <n v="5.9740000000000001E-2"/>
    <n v="5.237E-2"/>
    <n v="2.82E-3"/>
    <n v="2.1700000000000001E-3"/>
    <n v="0.24671000000000001"/>
    <n v="0.22925000000000001"/>
  </r>
  <r>
    <x v="6"/>
    <x v="18"/>
    <x v="8"/>
    <x v="1"/>
    <n v="136.53"/>
    <n v="999.9"/>
    <n v="70"/>
    <n v="5.0812999999999997"/>
    <n v="4.8707900000000004"/>
    <n v="2.445E-2"/>
    <n v="8.6819999999999994E-2"/>
    <n v="21.095469999999999"/>
    <n v="0.17831"/>
  </r>
  <r>
    <x v="6"/>
    <x v="18"/>
    <x v="8"/>
    <x v="2"/>
    <n v="0.04"/>
    <n v="1000"/>
    <n v="10"/>
    <n v="9.8999999999999999E-4"/>
    <n v="9.7999999999999997E-4"/>
    <n v="0"/>
    <n v="0"/>
    <n v="3.9699999999999996E-3"/>
    <n v="2.547E-2"/>
  </r>
  <r>
    <x v="6"/>
    <x v="18"/>
    <x v="8"/>
    <x v="3"/>
    <n v="0.16"/>
    <n v="1000"/>
    <n v="50"/>
    <n v="3.9699999999999996E-3"/>
    <n v="3.8800000000000002E-3"/>
    <n v="1.0000000000000001E-5"/>
    <n v="1.0000000000000001E-5"/>
    <n v="1.5890000000000001E-2"/>
    <n v="0.12736"/>
  </r>
  <r>
    <x v="6"/>
    <x v="18"/>
    <x v="8"/>
    <x v="4"/>
    <n v="18.829999999999998"/>
    <n v="1309.9000000000001"/>
    <n v="772.83983999999998"/>
    <n v="0.70950999999999997"/>
    <n v="4.87E-2"/>
    <n v="0.33568999999999999"/>
    <n v="0.30706"/>
    <n v="2.8978600000000001"/>
    <n v="1.55731"/>
  </r>
  <r>
    <x v="6"/>
    <x v="18"/>
    <x v="8"/>
    <x v="5"/>
    <n v="2.93"/>
    <n v="1193.1199999999999"/>
    <n v="190.8999"/>
    <n v="8.7609999999999993E-2"/>
    <n v="4.6999999999999999E-4"/>
    <n v="0.10506"/>
    <n v="1.4500000000000001E-2"/>
    <n v="0.35197000000000001"/>
    <n v="0.41992000000000002"/>
  </r>
  <r>
    <x v="6"/>
    <x v="18"/>
    <x v="8"/>
    <x v="6"/>
    <n v="17.489999999999998"/>
    <n v="1404"/>
    <n v="280.80077999999997"/>
    <n v="0.61228000000000005"/>
    <n v="0.28671999999999997"/>
    <n v="3.6060000000000002E-2"/>
    <n v="0.14105999999999999"/>
    <n v="2.5281099999999999"/>
    <n v="0.53969999999999996"/>
  </r>
  <r>
    <x v="6"/>
    <x v="18"/>
    <x v="8"/>
    <x v="7"/>
    <n v="0.68"/>
    <n v="1000"/>
    <n v="160"/>
    <n v="1.6879999999999999E-2"/>
    <n v="1.6619999999999999E-2"/>
    <n v="1.0000000000000001E-5"/>
    <n v="6.9999999999999994E-5"/>
    <n v="6.7519999999999997E-2"/>
    <n v="0.40755999999999998"/>
  </r>
  <r>
    <x v="6"/>
    <x v="18"/>
    <x v="8"/>
    <x v="8"/>
    <n v="17.87"/>
    <n v="1078.45"/>
    <n v="334.32031000000001"/>
    <n v="0.63983000000000001"/>
    <n v="0.47183000000000003"/>
    <n v="2.5690000000000001E-2"/>
    <n v="5.3069999999999999E-2"/>
    <n v="2.6461299999999999"/>
    <n v="0.79957"/>
  </r>
  <r>
    <x v="6"/>
    <x v="18"/>
    <x v="8"/>
    <x v="9"/>
    <n v="0.68"/>
    <n v="1000"/>
    <n v="180"/>
    <n v="1.6879999999999999E-2"/>
    <n v="1.6750000000000001E-2"/>
    <n v="1.0000000000000001E-5"/>
    <n v="2.0000000000000002E-5"/>
    <n v="6.7519999999999997E-2"/>
    <n v="0.45850999999999997"/>
  </r>
  <r>
    <x v="6"/>
    <x v="18"/>
    <x v="8"/>
    <x v="10"/>
    <n v="28.35"/>
    <n v="1000"/>
    <n v="70"/>
    <n v="1.0477000000000001"/>
    <n v="0.85558999999999996"/>
    <n v="3.7200000000000002E-3"/>
    <n v="1.916E-2"/>
    <n v="4.3498700000000001"/>
    <n v="0.17831"/>
  </r>
  <r>
    <x v="6"/>
    <x v="19"/>
    <x v="0"/>
    <x v="0"/>
    <n v="13.24"/>
    <n v="999.99"/>
    <n v="60"/>
    <n v="0.49502000000000002"/>
    <n v="0.48069000000000001"/>
    <n v="8.0000000000000007E-5"/>
    <n v="3.63E-3"/>
    <n v="2.0540799999999999"/>
    <n v="0.15242"/>
  </r>
  <r>
    <x v="6"/>
    <x v="19"/>
    <x v="0"/>
    <x v="1"/>
    <n v="40.1"/>
    <n v="1000.17"/>
    <n v="10"/>
    <n v="1.49105"/>
    <n v="1.26739"/>
    <n v="2.4539999999999999E-2"/>
    <n v="4.052E-2"/>
    <n v="6.1884399999999999"/>
    <n v="2.5399999999999999E-2"/>
  </r>
  <r>
    <x v="6"/>
    <x v="19"/>
    <x v="0"/>
    <x v="2"/>
    <n v="0.02"/>
    <n v="1000"/>
    <n v="20"/>
    <n v="5.0000000000000001E-4"/>
    <n v="4.8999999999999998E-4"/>
    <n v="0"/>
    <n v="0"/>
    <n v="1.99E-3"/>
    <n v="5.0810000000000001E-2"/>
  </r>
  <r>
    <x v="6"/>
    <x v="19"/>
    <x v="0"/>
    <x v="3"/>
    <n v="0.11"/>
    <n v="1000"/>
    <n v="30"/>
    <n v="2.7299999999999998E-3"/>
    <n v="2.6900000000000001E-3"/>
    <n v="0"/>
    <n v="0"/>
    <n v="1.0919999999999999E-2"/>
    <n v="7.621E-2"/>
  </r>
  <r>
    <x v="6"/>
    <x v="19"/>
    <x v="0"/>
    <x v="4"/>
    <n v="47.18"/>
    <n v="1780.59"/>
    <n v="124.64062"/>
    <n v="1.7823800000000001"/>
    <n v="0.53256000000000003"/>
    <n v="8.0589999999999995E-2"/>
    <n v="0.36659999999999998"/>
    <n v="7.3940200000000003"/>
    <n v="0.19384000000000001"/>
  </r>
  <r>
    <x v="6"/>
    <x v="19"/>
    <x v="0"/>
    <x v="5"/>
    <n v="0.02"/>
    <n v="1252"/>
    <n v="0"/>
    <n v="5.0000000000000001E-4"/>
    <n v="9.0000000000000006E-5"/>
    <n v="5.0000000000000002E-5"/>
    <n v="4.0000000000000003E-5"/>
    <n v="2.0400000000000001E-3"/>
    <n v="0"/>
  </r>
  <r>
    <x v="6"/>
    <x v="19"/>
    <x v="0"/>
    <x v="6"/>
    <n v="0.49"/>
    <n v="1000"/>
    <n v="70"/>
    <n v="1.2160000000000001E-2"/>
    <n v="1.17E-3"/>
    <n v="2.0000000000000002E-5"/>
    <n v="1.47E-3"/>
    <n v="4.8899999999999999E-2"/>
    <n v="0.17782000000000001"/>
  </r>
  <r>
    <x v="6"/>
    <x v="19"/>
    <x v="0"/>
    <x v="7"/>
    <n v="0.24"/>
    <n v="1000"/>
    <n v="50"/>
    <n v="5.96E-3"/>
    <n v="5.8599999999999998E-3"/>
    <n v="0"/>
    <n v="2.0000000000000002E-5"/>
    <n v="2.383E-2"/>
    <n v="0.12701000000000001"/>
  </r>
  <r>
    <x v="6"/>
    <x v="19"/>
    <x v="0"/>
    <x v="8"/>
    <n v="0.43"/>
    <n v="1000"/>
    <n v="90"/>
    <n v="1.0670000000000001E-2"/>
    <n v="1.017E-2"/>
    <n v="1.0000000000000001E-5"/>
    <n v="6.0000000000000002E-5"/>
    <n v="4.2750000000000003E-2"/>
    <n v="0.22863"/>
  </r>
  <r>
    <x v="6"/>
    <x v="19"/>
    <x v="0"/>
    <x v="9"/>
    <n v="0.12"/>
    <n v="1000"/>
    <n v="30"/>
    <n v="2.98E-3"/>
    <n v="2.96E-3"/>
    <n v="0"/>
    <n v="1.0000000000000001E-5"/>
    <n v="1.191E-2"/>
    <n v="7.621E-2"/>
  </r>
  <r>
    <x v="6"/>
    <x v="19"/>
    <x v="0"/>
    <x v="10"/>
    <n v="0.77"/>
    <n v="1485.37"/>
    <n v="118.82996"/>
    <n v="3.6330000000000001E-2"/>
    <n v="2.5500000000000002E-3"/>
    <n v="1.9000000000000001E-4"/>
    <n v="4.13E-3"/>
    <n v="0.14623"/>
    <n v="0.21359"/>
  </r>
  <r>
    <x v="6"/>
    <x v="19"/>
    <x v="1"/>
    <x v="0"/>
    <n v="5.51"/>
    <n v="1358.24"/>
    <n v="556.87987999999996"/>
    <n v="0.19328000000000001"/>
    <n v="1.9599999999999999E-3"/>
    <n v="3.7100000000000002E-3"/>
    <n v="7.3389999999999997E-2"/>
    <n v="0.77575000000000005"/>
    <n v="1.07196"/>
  </r>
  <r>
    <x v="6"/>
    <x v="19"/>
    <x v="1"/>
    <x v="1"/>
    <n v="64.09"/>
    <n v="1252"/>
    <n v="0"/>
    <n v="2.3672200000000001"/>
    <n v="2.0667"/>
    <n v="5.1209999999999999E-2"/>
    <n v="0.30482999999999999"/>
    <n v="9.8313600000000001"/>
    <n v="0"/>
  </r>
  <r>
    <x v="6"/>
    <x v="19"/>
    <x v="1"/>
    <x v="2"/>
    <n v="0"/>
    <n v="1252"/>
    <n v="0"/>
    <n v="0"/>
    <n v="0"/>
    <n v="0"/>
    <n v="0"/>
    <n v="0"/>
    <n v="0"/>
  </r>
  <r>
    <x v="6"/>
    <x v="19"/>
    <x v="1"/>
    <x v="3"/>
    <n v="0.1"/>
    <n v="1000"/>
    <n v="30"/>
    <n v="2.48E-3"/>
    <n v="2.4299999999999999E-3"/>
    <n v="1.0000000000000001E-5"/>
    <n v="1.0000000000000001E-5"/>
    <n v="9.9299999999999996E-3"/>
    <n v="7.621E-2"/>
  </r>
  <r>
    <x v="6"/>
    <x v="19"/>
    <x v="1"/>
    <x v="4"/>
    <n v="44.77"/>
    <n v="2211.16"/>
    <n v="5793.2421899999999"/>
    <n v="2.10805"/>
    <n v="6.1240000000000003E-2"/>
    <n v="0.66591"/>
    <n v="2.1703000000000001"/>
    <n v="8.5276099999999992"/>
    <n v="7.5409600000000001"/>
  </r>
  <r>
    <x v="6"/>
    <x v="19"/>
    <x v="1"/>
    <x v="5"/>
    <n v="13.96"/>
    <n v="1000"/>
    <n v="660"/>
    <n v="0.48025000000000001"/>
    <n v="0.30108000000000001"/>
    <n v="0.10466"/>
    <n v="5.5399999999999998E-2"/>
    <n v="1.9722500000000001"/>
    <n v="1.67659"/>
  </r>
  <r>
    <x v="6"/>
    <x v="19"/>
    <x v="1"/>
    <x v="6"/>
    <n v="55.31"/>
    <n v="1088"/>
    <n v="4569.6015600000001"/>
    <n v="1.5166900000000001"/>
    <n v="1.375E-2"/>
    <n v="0.16932"/>
    <n v="0.75695000000000001"/>
    <n v="6.0885499999999997"/>
    <n v="10.8149"/>
  </r>
  <r>
    <x v="6"/>
    <x v="19"/>
    <x v="1"/>
    <x v="7"/>
    <n v="0.34"/>
    <n v="1000"/>
    <n v="100"/>
    <n v="8.4399999999999996E-3"/>
    <n v="8.3300000000000006E-3"/>
    <n v="0"/>
    <n v="6.0000000000000002E-5"/>
    <n v="3.3759999999999998E-2"/>
    <n v="0.25402999999999998"/>
  </r>
  <r>
    <x v="6"/>
    <x v="19"/>
    <x v="1"/>
    <x v="8"/>
    <n v="31.69"/>
    <n v="1388.42"/>
    <n v="2513.0390600000001"/>
    <n v="1.1514"/>
    <n v="0.38299"/>
    <n v="0.72975000000000001"/>
    <n v="0.84506000000000003"/>
    <n v="4.6809200000000004"/>
    <n v="4.8594299999999997"/>
  </r>
  <r>
    <x v="6"/>
    <x v="19"/>
    <x v="1"/>
    <x v="9"/>
    <n v="0.19"/>
    <n v="1000"/>
    <n v="70"/>
    <n v="4.7200000000000002E-3"/>
    <n v="4.6800000000000001E-3"/>
    <n v="0"/>
    <n v="2.0000000000000002E-5"/>
    <n v="1.8859999999999998E-2"/>
    <n v="0.17782000000000001"/>
  </r>
  <r>
    <x v="6"/>
    <x v="19"/>
    <x v="1"/>
    <x v="10"/>
    <n v="16.690000000000001"/>
    <n v="1525.22"/>
    <n v="2059.0410200000001"/>
    <n v="0.63543000000000005"/>
    <n v="9.4000000000000004E-3"/>
    <n v="9.4900000000000002E-3"/>
    <n v="7.6719999999999997E-2"/>
    <n v="2.55097"/>
    <n v="3.6779799999999998"/>
  </r>
  <r>
    <x v="6"/>
    <x v="19"/>
    <x v="2"/>
    <x v="0"/>
    <n v="2.75"/>
    <n v="1527"/>
    <n v="397.02001999999999"/>
    <n v="0.11613999999999999"/>
    <n v="1.223E-2"/>
    <n v="2.8999999999999998E-3"/>
    <n v="6.5049999999999997E-2"/>
    <n v="0.46631"/>
    <n v="0.70345999999999997"/>
  </r>
  <r>
    <x v="6"/>
    <x v="19"/>
    <x v="2"/>
    <x v="1"/>
    <n v="134.41999999999999"/>
    <n v="1000.04"/>
    <n v="30"/>
    <n v="5.0176299999999996"/>
    <n v="4.4148399999999999"/>
    <n v="0.12955"/>
    <n v="0.74697999999999998"/>
    <n v="20.831859999999999"/>
    <n v="7.621E-2"/>
  </r>
  <r>
    <x v="6"/>
    <x v="19"/>
    <x v="2"/>
    <x v="2"/>
    <n v="7.0000000000000007E-2"/>
    <n v="1000"/>
    <n v="20"/>
    <n v="1.74E-3"/>
    <n v="1.6900000000000001E-3"/>
    <n v="0"/>
    <n v="1.0000000000000001E-5"/>
    <n v="6.9499999999999996E-3"/>
    <n v="5.0810000000000001E-2"/>
  </r>
  <r>
    <x v="6"/>
    <x v="19"/>
    <x v="2"/>
    <x v="3"/>
    <n v="0.19"/>
    <n v="1000"/>
    <n v="40"/>
    <n v="4.7200000000000002E-3"/>
    <n v="4.5799999999999999E-3"/>
    <n v="2.0000000000000002E-5"/>
    <n v="4.0000000000000003E-5"/>
    <n v="1.8859999999999998E-2"/>
    <n v="0.10161000000000001"/>
  </r>
  <r>
    <x v="6"/>
    <x v="19"/>
    <x v="2"/>
    <x v="4"/>
    <n v="32.369999999999997"/>
    <n v="2031.86"/>
    <n v="4429.4609399999999"/>
    <n v="1.5809299999999999"/>
    <n v="1.7690000000000001E-2"/>
    <n v="2.3170899999999999"/>
    <n v="1.45529"/>
    <n v="6.3766299999999996"/>
    <n v="6.2338699999999996"/>
  </r>
  <r>
    <x v="6"/>
    <x v="19"/>
    <x v="2"/>
    <x v="5"/>
    <n v="0.38"/>
    <n v="1511"/>
    <n v="45.330019999999998"/>
    <n v="1.4250000000000001E-2"/>
    <n v="0"/>
    <n v="9.3299999999999998E-3"/>
    <n v="6.4099999999999999E-3"/>
    <n v="5.7259999999999998E-2"/>
    <n v="8.1750000000000003E-2"/>
  </r>
  <r>
    <x v="6"/>
    <x v="19"/>
    <x v="2"/>
    <x v="6"/>
    <n v="6.48"/>
    <n v="1448.61"/>
    <n v="260.75"/>
    <n v="0.28991"/>
    <n v="0.12805"/>
    <n v="3.8500000000000001E-3"/>
    <n v="6.8510000000000001E-2"/>
    <n v="1.1930499999999999"/>
    <n v="0.48675000000000002"/>
  </r>
  <r>
    <x v="6"/>
    <x v="19"/>
    <x v="2"/>
    <x v="7"/>
    <n v="0.8"/>
    <n v="1000"/>
    <n v="170"/>
    <n v="1.9859999999999999E-2"/>
    <n v="1.9570000000000001E-2"/>
    <n v="0"/>
    <n v="2.1000000000000001E-4"/>
    <n v="7.9439999999999997E-2"/>
    <n v="0.43185000000000001"/>
  </r>
  <r>
    <x v="6"/>
    <x v="19"/>
    <x v="2"/>
    <x v="8"/>
    <n v="1.95"/>
    <n v="1055.22"/>
    <n v="284.91003000000001"/>
    <n v="5.3690000000000002E-2"/>
    <n v="2.324E-2"/>
    <n v="4.28E-3"/>
    <n v="4.0320000000000002E-2"/>
    <n v="0.21521000000000001"/>
    <n v="0.69181000000000004"/>
  </r>
  <r>
    <x v="6"/>
    <x v="19"/>
    <x v="2"/>
    <x v="9"/>
    <n v="0.66"/>
    <n v="1000"/>
    <n v="110"/>
    <n v="1.6379999999999999E-2"/>
    <n v="9.6100000000000005E-3"/>
    <n v="9.0000000000000006E-5"/>
    <n v="2.8999999999999998E-3"/>
    <n v="6.5670000000000006E-2"/>
    <n v="0.27943000000000001"/>
  </r>
  <r>
    <x v="6"/>
    <x v="19"/>
    <x v="2"/>
    <x v="10"/>
    <n v="8.84"/>
    <n v="1462.59"/>
    <n v="146.25977"/>
    <n v="0.33011000000000001"/>
    <n v="0.24453"/>
    <n v="2.5500000000000002E-3"/>
    <n v="2.3140000000000001E-2"/>
    <n v="1.36656"/>
    <n v="0.26712999999999998"/>
  </r>
  <r>
    <x v="6"/>
    <x v="19"/>
    <x v="3"/>
    <x v="0"/>
    <n v="0.62"/>
    <n v="1000"/>
    <n v="60"/>
    <n v="4.0469999999999999E-2"/>
    <n v="4.2100000000000002E-3"/>
    <n v="6.4000000000000005E-4"/>
    <n v="9.2399999999999999E-3"/>
    <n v="0.16356000000000001"/>
    <n v="0.15242"/>
  </r>
  <r>
    <x v="6"/>
    <x v="19"/>
    <x v="3"/>
    <x v="1"/>
    <n v="14.38"/>
    <n v="1252"/>
    <n v="0"/>
    <n v="0.52210000000000001"/>
    <n v="0.45218999999999998"/>
    <n v="4.8399999999999997E-3"/>
    <n v="4.4060000000000002E-2"/>
    <n v="2.1686200000000002"/>
    <n v="0"/>
  </r>
  <r>
    <x v="6"/>
    <x v="19"/>
    <x v="3"/>
    <x v="2"/>
    <n v="0"/>
    <n v="1252"/>
    <n v="0"/>
    <n v="0"/>
    <n v="0"/>
    <n v="0"/>
    <n v="0"/>
    <n v="0"/>
    <n v="0"/>
  </r>
  <r>
    <x v="6"/>
    <x v="19"/>
    <x v="3"/>
    <x v="3"/>
    <n v="0.06"/>
    <n v="1000"/>
    <n v="20"/>
    <n v="1.49E-3"/>
    <n v="1.4599999999999999E-3"/>
    <n v="0"/>
    <n v="0"/>
    <n v="5.96E-3"/>
    <n v="5.0810000000000001E-2"/>
  </r>
  <r>
    <x v="6"/>
    <x v="19"/>
    <x v="3"/>
    <x v="4"/>
    <n v="12.46"/>
    <n v="2210.31"/>
    <n v="154.72069999999999"/>
    <n v="0.49475000000000002"/>
    <n v="0.14021"/>
    <n v="6.8140000000000006E-2"/>
    <n v="0.44341999999999998"/>
    <n v="2.0447899999999999"/>
    <n v="0.20243"/>
  </r>
  <r>
    <x v="6"/>
    <x v="19"/>
    <x v="3"/>
    <x v="5"/>
    <n v="0.06"/>
    <n v="1252"/>
    <n v="0"/>
    <n v="1.97E-3"/>
    <n v="0"/>
    <n v="2.7E-4"/>
    <n v="2.1000000000000001E-4"/>
    <n v="8.09E-3"/>
    <n v="0"/>
  </r>
  <r>
    <x v="6"/>
    <x v="19"/>
    <x v="3"/>
    <x v="6"/>
    <n v="0.45"/>
    <n v="1349"/>
    <n v="40.469970000000004"/>
    <n v="1.498E-2"/>
    <n v="5.0000000000000002E-5"/>
    <n v="6.4999999999999997E-4"/>
    <n v="1.495E-2"/>
    <n v="6.0400000000000002E-2"/>
    <n v="8.0189999999999997E-2"/>
  </r>
  <r>
    <x v="6"/>
    <x v="19"/>
    <x v="3"/>
    <x v="7"/>
    <n v="0.28000000000000003"/>
    <n v="1000"/>
    <n v="60"/>
    <n v="6.9499999999999996E-3"/>
    <n v="6.9100000000000003E-3"/>
    <n v="0"/>
    <n v="2.0000000000000002E-5"/>
    <n v="2.7799999999999998E-2"/>
    <n v="0.15242"/>
  </r>
  <r>
    <x v="6"/>
    <x v="19"/>
    <x v="3"/>
    <x v="8"/>
    <n v="0.44"/>
    <n v="1000"/>
    <n v="130"/>
    <n v="1.0919999999999999E-2"/>
    <n v="1.0630000000000001E-2"/>
    <n v="0"/>
    <n v="1E-4"/>
    <n v="4.3720000000000002E-2"/>
    <n v="0.33023999999999998"/>
  </r>
  <r>
    <x v="6"/>
    <x v="19"/>
    <x v="3"/>
    <x v="9"/>
    <n v="0.23"/>
    <n v="1000"/>
    <n v="60"/>
    <n v="5.7099999999999998E-3"/>
    <n v="5.6899999999999997E-3"/>
    <n v="0"/>
    <n v="1.0000000000000001E-5"/>
    <n v="2.2839999999999999E-2"/>
    <n v="0.15242"/>
  </r>
  <r>
    <x v="6"/>
    <x v="19"/>
    <x v="3"/>
    <x v="10"/>
    <n v="0.14000000000000001"/>
    <n v="1000"/>
    <n v="20"/>
    <n v="4.4299999999999999E-3"/>
    <n v="3.5699999999999998E-3"/>
    <n v="3.0000000000000001E-5"/>
    <n v="9.0000000000000006E-5"/>
    <n v="1.814E-2"/>
    <n v="5.0810000000000001E-2"/>
  </r>
  <r>
    <x v="6"/>
    <x v="19"/>
    <x v="4"/>
    <x v="0"/>
    <n v="0.33"/>
    <n v="1000"/>
    <n v="100"/>
    <n v="8.1899999999999994E-3"/>
    <n v="8.0999999999999996E-3"/>
    <n v="0"/>
    <n v="3.0000000000000001E-5"/>
    <n v="3.2770000000000001E-2"/>
    <n v="0.25402999999999998"/>
  </r>
  <r>
    <x v="6"/>
    <x v="19"/>
    <x v="4"/>
    <x v="1"/>
    <n v="1.95"/>
    <n v="1000"/>
    <n v="60"/>
    <n v="6.6739999999999994E-2"/>
    <n v="5.8220000000000001E-2"/>
    <n v="1E-3"/>
    <n v="1.0499999999999999E-3"/>
    <n v="0.27678999999999998"/>
    <n v="0.15242"/>
  </r>
  <r>
    <x v="6"/>
    <x v="19"/>
    <x v="4"/>
    <x v="2"/>
    <n v="0.1"/>
    <n v="1000"/>
    <n v="40"/>
    <n v="2.48E-3"/>
    <n v="2.4099999999999998E-3"/>
    <n v="0"/>
    <n v="0"/>
    <n v="9.9299999999999996E-3"/>
    <n v="0.10161000000000001"/>
  </r>
  <r>
    <x v="6"/>
    <x v="19"/>
    <x v="4"/>
    <x v="3"/>
    <n v="0.24"/>
    <n v="1000"/>
    <n v="60"/>
    <n v="5.96E-3"/>
    <n v="5.77E-3"/>
    <n v="2.0000000000000002E-5"/>
    <n v="2.0000000000000002E-5"/>
    <n v="2.383E-2"/>
    <n v="0.15242"/>
  </r>
  <r>
    <x v="6"/>
    <x v="19"/>
    <x v="4"/>
    <x v="4"/>
    <n v="18.32"/>
    <n v="1252"/>
    <n v="0"/>
    <n v="0.70882000000000001"/>
    <n v="8.6919999999999997E-2"/>
    <n v="0.30436999999999997"/>
    <n v="0.14044999999999999"/>
    <n v="2.9422100000000002"/>
    <n v="0"/>
  </r>
  <r>
    <x v="6"/>
    <x v="19"/>
    <x v="4"/>
    <x v="5"/>
    <n v="0.01"/>
    <n v="1000"/>
    <n v="10"/>
    <n v="2.5000000000000001E-4"/>
    <n v="2.4000000000000001E-4"/>
    <n v="0"/>
    <n v="0"/>
    <n v="9.8999999999999999E-4"/>
    <n v="2.5399999999999999E-2"/>
  </r>
  <r>
    <x v="6"/>
    <x v="19"/>
    <x v="4"/>
    <x v="6"/>
    <n v="15.07"/>
    <n v="1252"/>
    <n v="0"/>
    <n v="0.52159999999999995"/>
    <n v="0.20967"/>
    <n v="1.2899999999999999E-3"/>
    <n v="1.9820000000000001E-2"/>
    <n v="2.1678700000000002"/>
    <n v="0"/>
  </r>
  <r>
    <x v="6"/>
    <x v="19"/>
    <x v="4"/>
    <x v="7"/>
    <n v="0.78"/>
    <n v="1000"/>
    <n v="190"/>
    <n v="1.9359999999999999E-2"/>
    <n v="1.9E-2"/>
    <n v="1.0000000000000001E-5"/>
    <n v="4.0000000000000003E-5"/>
    <n v="7.7450000000000005E-2"/>
    <n v="0.48265000000000002"/>
  </r>
  <r>
    <x v="6"/>
    <x v="19"/>
    <x v="4"/>
    <x v="8"/>
    <n v="0.95"/>
    <n v="1000"/>
    <n v="230"/>
    <n v="2.358E-2"/>
    <n v="2.3109999999999999E-2"/>
    <n v="8.0000000000000007E-5"/>
    <n v="1.1E-4"/>
    <n v="9.4320000000000001E-2"/>
    <n v="0.58426999999999996"/>
  </r>
  <r>
    <x v="6"/>
    <x v="19"/>
    <x v="4"/>
    <x v="9"/>
    <n v="0.63"/>
    <n v="1000"/>
    <n v="170"/>
    <n v="1.5640000000000001E-2"/>
    <n v="1.5520000000000001E-2"/>
    <n v="0"/>
    <n v="2.0000000000000002E-5"/>
    <n v="6.2549999999999994E-2"/>
    <n v="0.43185000000000001"/>
  </r>
  <r>
    <x v="6"/>
    <x v="19"/>
    <x v="4"/>
    <x v="10"/>
    <n v="2.8"/>
    <n v="1000"/>
    <n v="70"/>
    <n v="0.14144000000000001"/>
    <n v="0.11662"/>
    <n v="3.2000000000000003E-4"/>
    <n v="2.65E-3"/>
    <n v="0.58392999999999995"/>
    <n v="0.17782000000000001"/>
  </r>
  <r>
    <x v="6"/>
    <x v="19"/>
    <x v="5"/>
    <x v="0"/>
    <n v="7.0000000000000007E-2"/>
    <n v="1000"/>
    <n v="30"/>
    <n v="1.74E-3"/>
    <n v="1.73E-3"/>
    <n v="0"/>
    <n v="0"/>
    <n v="6.9499999999999996E-3"/>
    <n v="7.621E-2"/>
  </r>
  <r>
    <x v="6"/>
    <x v="19"/>
    <x v="5"/>
    <x v="1"/>
    <n v="12.17"/>
    <n v="1252"/>
    <n v="0"/>
    <n v="0.46150999999999998"/>
    <n v="0.40871000000000002"/>
    <n v="3.4099999999999998E-3"/>
    <n v="1.0460000000000001E-2"/>
    <n v="1.9170100000000001"/>
    <n v="0"/>
  </r>
  <r>
    <x v="6"/>
    <x v="19"/>
    <x v="5"/>
    <x v="2"/>
    <n v="0"/>
    <n v="1252"/>
    <n v="0"/>
    <n v="0"/>
    <n v="0"/>
    <n v="0"/>
    <n v="0"/>
    <n v="0"/>
    <n v="0"/>
  </r>
  <r>
    <x v="6"/>
    <x v="19"/>
    <x v="5"/>
    <x v="3"/>
    <n v="0.02"/>
    <n v="1000"/>
    <n v="10"/>
    <n v="5.0000000000000001E-4"/>
    <n v="4.8999999999999998E-4"/>
    <n v="0"/>
    <n v="0"/>
    <n v="1.99E-3"/>
    <n v="2.5399999999999999E-2"/>
  </r>
  <r>
    <x v="6"/>
    <x v="19"/>
    <x v="5"/>
    <x v="4"/>
    <n v="0.81"/>
    <n v="1252"/>
    <n v="0"/>
    <n v="4.3279999999999999E-2"/>
    <n v="1.3679999999999999E-2"/>
    <n v="9.0100000000000006E-3"/>
    <n v="1.285E-2"/>
    <n v="0.17895"/>
    <n v="0"/>
  </r>
  <r>
    <x v="6"/>
    <x v="19"/>
    <x v="5"/>
    <x v="5"/>
    <n v="4.1399999999999997"/>
    <n v="1252"/>
    <n v="0"/>
    <n v="0.15396000000000001"/>
    <n v="0.12506"/>
    <n v="1.508E-2"/>
    <n v="5.2599999999999999E-3"/>
    <n v="0.63914000000000004"/>
    <n v="0"/>
  </r>
  <r>
    <x v="6"/>
    <x v="19"/>
    <x v="5"/>
    <x v="6"/>
    <n v="0"/>
    <n v="1252"/>
    <n v="0"/>
    <n v="0"/>
    <n v="0"/>
    <n v="0"/>
    <n v="0"/>
    <n v="0"/>
    <n v="0"/>
  </r>
  <r>
    <x v="6"/>
    <x v="19"/>
    <x v="5"/>
    <x v="7"/>
    <n v="0.04"/>
    <n v="1000"/>
    <n v="20"/>
    <n v="9.8999999999999999E-4"/>
    <n v="9.8999999999999999E-4"/>
    <n v="0"/>
    <n v="0"/>
    <n v="3.9699999999999996E-3"/>
    <n v="5.0810000000000001E-2"/>
  </r>
  <r>
    <x v="6"/>
    <x v="19"/>
    <x v="5"/>
    <x v="8"/>
    <n v="0.04"/>
    <n v="1000"/>
    <n v="20"/>
    <n v="9.8999999999999999E-4"/>
    <n v="9.8999999999999999E-4"/>
    <n v="0"/>
    <n v="0"/>
    <n v="3.9699999999999996E-3"/>
    <n v="5.0810000000000001E-2"/>
  </r>
  <r>
    <x v="6"/>
    <x v="19"/>
    <x v="5"/>
    <x v="9"/>
    <n v="0"/>
    <n v="1252"/>
    <n v="0"/>
    <n v="0"/>
    <n v="0"/>
    <n v="0"/>
    <n v="0"/>
    <n v="0"/>
    <n v="0"/>
  </r>
  <r>
    <x v="6"/>
    <x v="19"/>
    <x v="5"/>
    <x v="10"/>
    <n v="0.02"/>
    <n v="1000"/>
    <n v="10"/>
    <n v="5.0000000000000001E-4"/>
    <n v="4.8999999999999998E-4"/>
    <n v="0"/>
    <n v="0"/>
    <n v="1.99E-3"/>
    <n v="2.5399999999999999E-2"/>
  </r>
  <r>
    <x v="6"/>
    <x v="19"/>
    <x v="6"/>
    <x v="0"/>
    <n v="0.33"/>
    <n v="1000"/>
    <n v="80"/>
    <n v="8.1899999999999994E-3"/>
    <n v="8.0800000000000004E-3"/>
    <n v="0"/>
    <n v="4.0000000000000003E-5"/>
    <n v="3.2770000000000001E-2"/>
    <n v="0.20322000000000001"/>
  </r>
  <r>
    <x v="6"/>
    <x v="19"/>
    <x v="6"/>
    <x v="1"/>
    <n v="82.99"/>
    <n v="1000.04"/>
    <n v="60"/>
    <n v="3.1399900000000001"/>
    <n v="2.7244299999999999"/>
    <n v="7.485E-2"/>
    <n v="7.2029999999999997E-2"/>
    <n v="13.033480000000001"/>
    <n v="0.15242"/>
  </r>
  <r>
    <x v="6"/>
    <x v="19"/>
    <x v="6"/>
    <x v="2"/>
    <n v="0.09"/>
    <n v="1000"/>
    <n v="20"/>
    <n v="2.2300000000000002E-3"/>
    <n v="2.1700000000000001E-3"/>
    <n v="0"/>
    <n v="0"/>
    <n v="8.94E-3"/>
    <n v="5.0810000000000001E-2"/>
  </r>
  <r>
    <x v="6"/>
    <x v="19"/>
    <x v="6"/>
    <x v="3"/>
    <n v="0.19"/>
    <n v="1000"/>
    <n v="50"/>
    <n v="4.7200000000000002E-3"/>
    <n v="4.5799999999999999E-3"/>
    <n v="2.0000000000000002E-5"/>
    <n v="1.0000000000000001E-5"/>
    <n v="1.8859999999999998E-2"/>
    <n v="0.12701000000000001"/>
  </r>
  <r>
    <x v="6"/>
    <x v="19"/>
    <x v="6"/>
    <x v="4"/>
    <n v="8.35"/>
    <n v="1252"/>
    <n v="0"/>
    <n v="0.34782000000000002"/>
    <n v="5.5410000000000001E-2"/>
    <n v="0.11600000000000001"/>
    <n v="0.19348000000000001"/>
    <n v="1.4407399999999999"/>
    <n v="0"/>
  </r>
  <r>
    <x v="6"/>
    <x v="19"/>
    <x v="6"/>
    <x v="5"/>
    <n v="0.05"/>
    <n v="1000"/>
    <n v="30"/>
    <n v="1.24E-3"/>
    <n v="1.1900000000000001E-3"/>
    <n v="1.0000000000000001E-5"/>
    <n v="1.0000000000000001E-5"/>
    <n v="4.96E-3"/>
    <n v="7.621E-2"/>
  </r>
  <r>
    <x v="6"/>
    <x v="19"/>
    <x v="6"/>
    <x v="6"/>
    <n v="7.0000000000000007E-2"/>
    <n v="1252"/>
    <n v="0"/>
    <n v="2.5300000000000001E-3"/>
    <n v="1.3600000000000001E-3"/>
    <n v="3.0000000000000001E-5"/>
    <n v="2.5000000000000001E-4"/>
    <n v="1.052E-2"/>
    <n v="0"/>
  </r>
  <r>
    <x v="6"/>
    <x v="19"/>
    <x v="6"/>
    <x v="7"/>
    <n v="0.73"/>
    <n v="1000"/>
    <n v="160"/>
    <n v="1.8120000000000001E-2"/>
    <n v="1.7850000000000001E-2"/>
    <n v="2.0000000000000002E-5"/>
    <n v="5.0000000000000002E-5"/>
    <n v="7.2489999999999999E-2"/>
    <n v="0.40644999999999998"/>
  </r>
  <r>
    <x v="6"/>
    <x v="19"/>
    <x v="6"/>
    <x v="8"/>
    <n v="0.85"/>
    <n v="1000"/>
    <n v="200"/>
    <n v="2.1100000000000001E-2"/>
    <n v="2.0740000000000001E-2"/>
    <n v="6.0000000000000002E-5"/>
    <n v="1.1E-4"/>
    <n v="8.4400000000000003E-2"/>
    <n v="0.50805999999999996"/>
  </r>
  <r>
    <x v="6"/>
    <x v="19"/>
    <x v="6"/>
    <x v="9"/>
    <n v="0.61"/>
    <n v="1000"/>
    <n v="150"/>
    <n v="1.5140000000000001E-2"/>
    <n v="1.4970000000000001E-2"/>
    <n v="1.0000000000000001E-5"/>
    <n v="2.0000000000000002E-5"/>
    <n v="6.0569999999999999E-2"/>
    <n v="0.38103999999999999"/>
  </r>
  <r>
    <x v="6"/>
    <x v="19"/>
    <x v="6"/>
    <x v="10"/>
    <n v="0.49"/>
    <n v="1000"/>
    <n v="110"/>
    <n v="1.2579999999999999E-2"/>
    <n v="1.23E-2"/>
    <n v="1.0000000000000001E-5"/>
    <n v="3.0000000000000001E-5"/>
    <n v="5.0430000000000003E-2"/>
    <n v="0.27943000000000001"/>
  </r>
  <r>
    <x v="6"/>
    <x v="19"/>
    <x v="7"/>
    <x v="0"/>
    <n v="0.35"/>
    <n v="1512"/>
    <n v="60.479979999999998"/>
    <n v="1.6060000000000001E-2"/>
    <n v="1.48E-3"/>
    <n v="1.9000000000000001E-4"/>
    <n v="5.6299999999999996E-3"/>
    <n v="6.4399999999999999E-2"/>
    <n v="0.10808"/>
  </r>
  <r>
    <x v="6"/>
    <x v="19"/>
    <x v="7"/>
    <x v="1"/>
    <n v="39.590000000000003"/>
    <n v="1000.17"/>
    <n v="10"/>
    <n v="1.47305"/>
    <n v="1.32545"/>
    <n v="2.3269999999999999E-2"/>
    <n v="5.4960000000000002E-2"/>
    <n v="6.11585"/>
    <n v="2.5399999999999999E-2"/>
  </r>
  <r>
    <x v="6"/>
    <x v="19"/>
    <x v="7"/>
    <x v="2"/>
    <n v="0"/>
    <n v="1252"/>
    <n v="0"/>
    <n v="0"/>
    <n v="0"/>
    <n v="0"/>
    <n v="0"/>
    <n v="0"/>
    <n v="0"/>
  </r>
  <r>
    <x v="6"/>
    <x v="19"/>
    <x v="7"/>
    <x v="3"/>
    <n v="0.04"/>
    <n v="1000"/>
    <n v="20"/>
    <n v="9.8999999999999999E-4"/>
    <n v="9.7000000000000005E-4"/>
    <n v="0"/>
    <n v="0"/>
    <n v="3.9699999999999996E-3"/>
    <n v="5.0810000000000001E-2"/>
  </r>
  <r>
    <x v="6"/>
    <x v="19"/>
    <x v="7"/>
    <x v="4"/>
    <n v="2.81"/>
    <n v="1723.1"/>
    <n v="344.62011999999999"/>
    <n v="0.12180000000000001"/>
    <n v="0"/>
    <n v="4.5060000000000003E-2"/>
    <n v="0.20918"/>
    <n v="0.48946000000000001"/>
    <n v="0.55364999999999998"/>
  </r>
  <r>
    <x v="6"/>
    <x v="19"/>
    <x v="7"/>
    <x v="5"/>
    <n v="11.03"/>
    <n v="1613.84"/>
    <n v="419.59960999999998"/>
    <n v="0.42354999999999998"/>
    <n v="0.15140000000000001"/>
    <n v="0.31125000000000003"/>
    <n v="4.6300000000000001E-2"/>
    <n v="1.7408699999999999"/>
    <n v="0.71318999999999999"/>
  </r>
  <r>
    <x v="6"/>
    <x v="19"/>
    <x v="7"/>
    <x v="6"/>
    <n v="0.71"/>
    <n v="1000"/>
    <n v="70"/>
    <n v="1.762E-2"/>
    <n v="0"/>
    <n v="1.41E-3"/>
    <n v="1.525E-2"/>
    <n v="7.0749999999999993E-2"/>
    <n v="0.17782000000000001"/>
  </r>
  <r>
    <x v="6"/>
    <x v="19"/>
    <x v="7"/>
    <x v="7"/>
    <n v="0.3"/>
    <n v="1000"/>
    <n v="90"/>
    <n v="7.45E-3"/>
    <n v="7.3699999999999998E-3"/>
    <n v="0"/>
    <n v="5.0000000000000002E-5"/>
    <n v="2.9790000000000001E-2"/>
    <n v="0.22863"/>
  </r>
  <r>
    <x v="6"/>
    <x v="19"/>
    <x v="7"/>
    <x v="8"/>
    <n v="0.61"/>
    <n v="1046.8800000000001"/>
    <n v="83.75"/>
    <n v="1.651E-2"/>
    <n v="4.0099999999999997E-3"/>
    <n v="2.9199999999999999E-3"/>
    <n v="9.0500000000000008E-3"/>
    <n v="6.6239999999999993E-2"/>
    <n v="0.20476"/>
  </r>
  <r>
    <x v="6"/>
    <x v="19"/>
    <x v="7"/>
    <x v="9"/>
    <n v="0.11"/>
    <n v="1000"/>
    <n v="40"/>
    <n v="2.7299999999999998E-3"/>
    <n v="2.7200000000000002E-3"/>
    <n v="0"/>
    <n v="1.0000000000000001E-5"/>
    <n v="1.0919999999999999E-2"/>
    <n v="0.10161000000000001"/>
  </r>
  <r>
    <x v="6"/>
    <x v="19"/>
    <x v="7"/>
    <x v="10"/>
    <n v="0.56999999999999995"/>
    <n v="1000"/>
    <n v="90"/>
    <n v="1.4149999999999999E-2"/>
    <n v="3.2100000000000002E-3"/>
    <n v="3.0000000000000001E-5"/>
    <n v="3.96E-3"/>
    <n v="5.688E-2"/>
    <n v="0.22863"/>
  </r>
  <r>
    <x v="6"/>
    <x v="19"/>
    <x v="8"/>
    <x v="0"/>
    <n v="1.76"/>
    <n v="1151.17"/>
    <n v="138.13989000000001"/>
    <n v="6.3170000000000004E-2"/>
    <n v="5.5070000000000001E-2"/>
    <n v="3.0999999999999999E-3"/>
    <n v="2.3800000000000002E-3"/>
    <n v="0.26041999999999998"/>
    <n v="0.30972"/>
  </r>
  <r>
    <x v="6"/>
    <x v="19"/>
    <x v="8"/>
    <x v="1"/>
    <n v="136.61000000000001"/>
    <n v="999.98"/>
    <n v="80"/>
    <n v="5.0832800000000002"/>
    <n v="4.8727600000000004"/>
    <n v="2.445E-2"/>
    <n v="8.6830000000000004E-2"/>
    <n v="21.10341"/>
    <n v="0.20322000000000001"/>
  </r>
  <r>
    <x v="6"/>
    <x v="19"/>
    <x v="8"/>
    <x v="2"/>
    <n v="0.05"/>
    <n v="1000"/>
    <n v="10"/>
    <n v="1.24E-3"/>
    <n v="1.2199999999999999E-3"/>
    <n v="0"/>
    <n v="0"/>
    <n v="4.96E-3"/>
    <n v="2.5399999999999999E-2"/>
  </r>
  <r>
    <x v="6"/>
    <x v="19"/>
    <x v="8"/>
    <x v="3"/>
    <n v="0.22"/>
    <n v="1000"/>
    <n v="60"/>
    <n v="5.4599999999999996E-3"/>
    <n v="5.3299999999999997E-3"/>
    <n v="2.0000000000000002E-5"/>
    <n v="1.0000000000000001E-5"/>
    <n v="2.1839999999999998E-2"/>
    <n v="0.15242"/>
  </r>
  <r>
    <x v="6"/>
    <x v="19"/>
    <x v="8"/>
    <x v="4"/>
    <n v="19.43"/>
    <n v="1304.73"/>
    <n v="782.83989999999994"/>
    <n v="0.72894000000000003"/>
    <n v="4.87E-2"/>
    <n v="0.34576000000000001"/>
    <n v="0.31628000000000001"/>
    <n v="2.9755799999999999"/>
    <n v="1.5784499999999999"/>
  </r>
  <r>
    <x v="6"/>
    <x v="19"/>
    <x v="8"/>
    <x v="5"/>
    <n v="3.1"/>
    <n v="1181.76"/>
    <n v="200.89989"/>
    <n v="9.2600000000000002E-2"/>
    <n v="9.5E-4"/>
    <n v="0.11047999999999999"/>
    <n v="1.525E-2"/>
    <n v="0.37191999999999997"/>
    <n v="0.44418000000000002"/>
  </r>
  <r>
    <x v="6"/>
    <x v="19"/>
    <x v="8"/>
    <x v="6"/>
    <n v="17.71"/>
    <n v="1385.64"/>
    <n v="304.83983999999998"/>
    <n v="0.61985000000000001"/>
    <n v="0.28688000000000002"/>
    <n v="3.705E-2"/>
    <n v="0.14496000000000001"/>
    <n v="2.5583800000000001"/>
    <n v="0.59053999999999995"/>
  </r>
  <r>
    <x v="6"/>
    <x v="19"/>
    <x v="8"/>
    <x v="7"/>
    <n v="0.89"/>
    <n v="1000"/>
    <n v="210"/>
    <n v="2.2089999999999999E-2"/>
    <n v="2.1749999999999999E-2"/>
    <n v="1.0000000000000001E-5"/>
    <n v="9.0000000000000006E-5"/>
    <n v="8.8370000000000004E-2"/>
    <n v="0.53346000000000005"/>
  </r>
  <r>
    <x v="6"/>
    <x v="19"/>
    <x v="8"/>
    <x v="8"/>
    <n v="18.23"/>
    <n v="1067.55"/>
    <n v="384.32028000000003"/>
    <n v="0.64937"/>
    <n v="0.47664000000000001"/>
    <n v="2.666E-2"/>
    <n v="5.5070000000000001E-2"/>
    <n v="2.6842899999999998"/>
    <n v="0.9244"/>
  </r>
  <r>
    <x v="6"/>
    <x v="19"/>
    <x v="8"/>
    <x v="9"/>
    <n v="0.88"/>
    <n v="1000"/>
    <n v="200"/>
    <n v="2.1839999999999998E-2"/>
    <n v="2.1659999999999999E-2"/>
    <n v="1.0000000000000001E-5"/>
    <n v="3.0000000000000001E-5"/>
    <n v="8.7370000000000003E-2"/>
    <n v="0.50805999999999996"/>
  </r>
  <r>
    <x v="6"/>
    <x v="19"/>
    <x v="8"/>
    <x v="10"/>
    <n v="28.44"/>
    <n v="1000"/>
    <n v="90"/>
    <n v="1.04993"/>
    <n v="0.85780999999999996"/>
    <n v="3.7200000000000002E-3"/>
    <n v="1.917E-2"/>
    <n v="4.3587999999999996"/>
    <n v="0.22863"/>
  </r>
  <r>
    <x v="6"/>
    <x v="20"/>
    <x v="0"/>
    <x v="0"/>
    <n v="13.31"/>
    <n v="1000"/>
    <n v="70"/>
    <n v="0.49675999999999998"/>
    <n v="0.48241000000000001"/>
    <n v="8.0000000000000007E-5"/>
    <n v="3.64E-3"/>
    <n v="2.0610300000000001"/>
    <n v="0.17721000000000001"/>
  </r>
  <r>
    <x v="6"/>
    <x v="20"/>
    <x v="0"/>
    <x v="1"/>
    <n v="40.11"/>
    <n v="1000.17"/>
    <n v="10"/>
    <n v="1.4913000000000001"/>
    <n v="1.26763"/>
    <n v="2.4539999999999999E-2"/>
    <n v="4.052E-2"/>
    <n v="6.1894299999999998"/>
    <n v="2.5319999999999999E-2"/>
  </r>
  <r>
    <x v="6"/>
    <x v="20"/>
    <x v="0"/>
    <x v="2"/>
    <n v="0.04"/>
    <n v="1000"/>
    <n v="20"/>
    <n v="9.8999999999999999E-4"/>
    <n v="9.7000000000000005E-4"/>
    <n v="0"/>
    <n v="0"/>
    <n v="3.9699999999999996E-3"/>
    <n v="5.0630000000000001E-2"/>
  </r>
  <r>
    <x v="6"/>
    <x v="20"/>
    <x v="0"/>
    <x v="3"/>
    <n v="0.15"/>
    <n v="1000"/>
    <n v="40"/>
    <n v="3.7200000000000002E-3"/>
    <n v="3.6700000000000001E-3"/>
    <n v="0"/>
    <n v="0"/>
    <n v="1.489E-2"/>
    <n v="0.10126"/>
  </r>
  <r>
    <x v="6"/>
    <x v="20"/>
    <x v="0"/>
    <x v="4"/>
    <n v="47.25"/>
    <n v="1780.59"/>
    <n v="124.64062"/>
    <n v="1.7854699999999999"/>
    <n v="0.53256000000000003"/>
    <n v="8.0750000000000002E-2"/>
    <n v="0.36732999999999999"/>
    <n v="7.4063999999999997"/>
    <n v="0.19317999999999999"/>
  </r>
  <r>
    <x v="6"/>
    <x v="20"/>
    <x v="0"/>
    <x v="5"/>
    <n v="0.02"/>
    <n v="1254"/>
    <n v="0"/>
    <n v="5.0000000000000001E-4"/>
    <n v="9.0000000000000006E-5"/>
    <n v="5.0000000000000002E-5"/>
    <n v="4.0000000000000003E-5"/>
    <n v="2.0400000000000001E-3"/>
    <n v="0"/>
  </r>
  <r>
    <x v="6"/>
    <x v="20"/>
    <x v="0"/>
    <x v="6"/>
    <n v="0.56000000000000005"/>
    <n v="1000"/>
    <n v="70"/>
    <n v="1.3899999999999999E-2"/>
    <n v="1.34E-3"/>
    <n v="2.0000000000000002E-5"/>
    <n v="1.6800000000000001E-3"/>
    <n v="5.5849999999999997E-2"/>
    <n v="0.17721000000000001"/>
  </r>
  <r>
    <x v="6"/>
    <x v="20"/>
    <x v="0"/>
    <x v="7"/>
    <n v="0.31"/>
    <n v="1000"/>
    <n v="70"/>
    <n v="7.6899999999999998E-3"/>
    <n v="7.5700000000000003E-3"/>
    <n v="0"/>
    <n v="3.0000000000000001E-5"/>
    <n v="3.0779999999999998E-2"/>
    <n v="0.17721000000000001"/>
  </r>
  <r>
    <x v="6"/>
    <x v="20"/>
    <x v="0"/>
    <x v="8"/>
    <n v="0.54"/>
    <n v="1000"/>
    <n v="110"/>
    <n v="1.34E-2"/>
    <n v="1.2869999999999999E-2"/>
    <n v="1.0000000000000001E-5"/>
    <n v="6.9999999999999994E-5"/>
    <n v="5.3670000000000002E-2"/>
    <n v="0.27847"/>
  </r>
  <r>
    <x v="6"/>
    <x v="20"/>
    <x v="0"/>
    <x v="9"/>
    <n v="0.16"/>
    <n v="1000"/>
    <n v="40"/>
    <n v="3.9699999999999996E-3"/>
    <n v="3.9399999999999999E-3"/>
    <n v="0"/>
    <n v="1.0000000000000001E-5"/>
    <n v="1.5890000000000001E-2"/>
    <n v="0.10126"/>
  </r>
  <r>
    <x v="6"/>
    <x v="20"/>
    <x v="0"/>
    <x v="10"/>
    <n v="0.86"/>
    <n v="1431.44"/>
    <n v="128.82996"/>
    <n v="3.952E-2"/>
    <n v="3.5300000000000002E-3"/>
    <n v="2.0000000000000001E-4"/>
    <n v="4.3899999999999998E-3"/>
    <n v="0.15901999999999999"/>
    <n v="0.23816999999999999"/>
  </r>
  <r>
    <x v="6"/>
    <x v="20"/>
    <x v="1"/>
    <x v="0"/>
    <n v="5.96"/>
    <n v="1326.4"/>
    <n v="596.87987999999996"/>
    <n v="0.20810000000000001"/>
    <n v="3.1900000000000001E-3"/>
    <n v="3.9699999999999996E-3"/>
    <n v="7.8700000000000006E-2"/>
    <n v="0.83501000000000003"/>
    <n v="1.1695500000000001"/>
  </r>
  <r>
    <x v="6"/>
    <x v="20"/>
    <x v="1"/>
    <x v="1"/>
    <n v="64.11"/>
    <n v="1000.17"/>
    <n v="20"/>
    <n v="2.3677199999999998"/>
    <n v="2.0671499999999998"/>
    <n v="5.1220000000000002E-2"/>
    <n v="0.30487999999999998"/>
    <n v="9.8333499999999994"/>
    <n v="5.0630000000000001E-2"/>
  </r>
  <r>
    <x v="6"/>
    <x v="20"/>
    <x v="1"/>
    <x v="2"/>
    <n v="0"/>
    <n v="1254"/>
    <n v="0"/>
    <n v="0"/>
    <n v="0"/>
    <n v="0"/>
    <n v="0"/>
    <n v="0"/>
    <n v="0"/>
  </r>
  <r>
    <x v="6"/>
    <x v="20"/>
    <x v="1"/>
    <x v="3"/>
    <n v="0.15"/>
    <n v="1000"/>
    <n v="50"/>
    <n v="3.7200000000000002E-3"/>
    <n v="3.64E-3"/>
    <n v="2.0000000000000002E-5"/>
    <n v="2.0000000000000002E-5"/>
    <n v="1.489E-2"/>
    <n v="0.12658"/>
  </r>
  <r>
    <x v="6"/>
    <x v="20"/>
    <x v="1"/>
    <x v="4"/>
    <n v="47.5"/>
    <n v="2209.8000000000002"/>
    <n v="6032.7578100000001"/>
    <n v="2.2578"/>
    <n v="6.1240000000000003E-2"/>
    <n v="0.70925000000000005"/>
    <n v="2.31155"/>
    <n v="9.1265999999999998"/>
    <n v="7.8296200000000002"/>
  </r>
  <r>
    <x v="6"/>
    <x v="20"/>
    <x v="1"/>
    <x v="5"/>
    <n v="14.75"/>
    <n v="1000"/>
    <n v="790"/>
    <n v="0.49986000000000003"/>
    <n v="0.30599999999999999"/>
    <n v="0.11294999999999999"/>
    <n v="5.9790000000000003E-2"/>
    <n v="2.0506899999999999"/>
    <n v="1.9999499999999999"/>
  </r>
  <r>
    <x v="6"/>
    <x v="20"/>
    <x v="1"/>
    <x v="6"/>
    <n v="59.64"/>
    <n v="1087.58"/>
    <n v="4709.2031200000001"/>
    <n v="1.63358"/>
    <n v="1.392E-2"/>
    <n v="0.18237999999999999"/>
    <n v="0.81533"/>
    <n v="6.5561199999999999"/>
    <n v="11.11074"/>
  </r>
  <r>
    <x v="6"/>
    <x v="20"/>
    <x v="1"/>
    <x v="7"/>
    <n v="0.46"/>
    <n v="1000"/>
    <n v="120"/>
    <n v="1.142E-2"/>
    <n v="1.1259999999999999E-2"/>
    <n v="1.0000000000000001E-5"/>
    <n v="9.0000000000000006E-5"/>
    <n v="4.5670000000000002E-2"/>
    <n v="0.30379"/>
  </r>
  <r>
    <x v="6"/>
    <x v="20"/>
    <x v="1"/>
    <x v="8"/>
    <n v="33.630000000000003"/>
    <n v="1377.4"/>
    <n v="2672.1601599999999"/>
    <n v="1.21773"/>
    <n v="0.38740999999999998"/>
    <n v="0.79030999999999996"/>
    <n v="0.91518999999999995"/>
    <n v="4.9462400000000004"/>
    <n v="5.18269"/>
  </r>
  <r>
    <x v="6"/>
    <x v="20"/>
    <x v="1"/>
    <x v="9"/>
    <n v="0.27"/>
    <n v="1000"/>
    <n v="80"/>
    <n v="6.7000000000000002E-3"/>
    <n v="6.6499999999999997E-3"/>
    <n v="0"/>
    <n v="3.0000000000000001E-5"/>
    <n v="2.681E-2"/>
    <n v="0.20252999999999999"/>
  </r>
  <r>
    <x v="6"/>
    <x v="20"/>
    <x v="1"/>
    <x v="10"/>
    <n v="18.11"/>
    <n v="1517.13"/>
    <n v="2154.3203100000001"/>
    <n v="0.68889999999999996"/>
    <n v="1.0619999999999999E-2"/>
    <n v="1.0279999999999999E-2"/>
    <n v="8.3080000000000001E-2"/>
    <n v="2.7648700000000002"/>
    <n v="3.85154"/>
  </r>
  <r>
    <x v="6"/>
    <x v="20"/>
    <x v="2"/>
    <x v="0"/>
    <n v="3.05"/>
    <n v="1456.73"/>
    <n v="437.02001999999999"/>
    <n v="0.12698999999999999"/>
    <n v="1.541E-2"/>
    <n v="3.1099999999999999E-3"/>
    <n v="6.9790000000000005E-2"/>
    <n v="0.50971"/>
    <n v="0.80230999999999997"/>
  </r>
  <r>
    <x v="6"/>
    <x v="20"/>
    <x v="2"/>
    <x v="1"/>
    <n v="134.46"/>
    <n v="1000.17"/>
    <n v="40"/>
    <n v="5.0186299999999999"/>
    <n v="4.4157799999999998"/>
    <n v="0.12956000000000001"/>
    <n v="0.74704999999999999"/>
    <n v="20.835830000000001"/>
    <n v="0.10126"/>
  </r>
  <r>
    <x v="6"/>
    <x v="20"/>
    <x v="2"/>
    <x v="2"/>
    <n v="0.09"/>
    <n v="1000"/>
    <n v="20"/>
    <n v="2.2300000000000002E-3"/>
    <n v="2.1800000000000001E-3"/>
    <n v="0"/>
    <n v="1.0000000000000001E-5"/>
    <n v="8.94E-3"/>
    <n v="5.0630000000000001E-2"/>
  </r>
  <r>
    <x v="6"/>
    <x v="20"/>
    <x v="2"/>
    <x v="3"/>
    <n v="0.25"/>
    <n v="1000"/>
    <n v="60"/>
    <n v="6.2100000000000002E-3"/>
    <n v="6.0200000000000002E-3"/>
    <n v="3.0000000000000001E-5"/>
    <n v="5.0000000000000002E-5"/>
    <n v="2.4819999999999998E-2"/>
    <n v="0.15190000000000001"/>
  </r>
  <r>
    <x v="6"/>
    <x v="20"/>
    <x v="2"/>
    <x v="4"/>
    <n v="34.630000000000003"/>
    <n v="2030.64"/>
    <n v="4589.25"/>
    <n v="1.69485"/>
    <n v="1.7690000000000001E-2"/>
    <n v="2.4860799999999998"/>
    <n v="1.55911"/>
    <n v="6.8322900000000004"/>
    <n v="6.4396800000000001"/>
  </r>
  <r>
    <x v="6"/>
    <x v="20"/>
    <x v="2"/>
    <x v="5"/>
    <n v="0.43"/>
    <n v="1306.5999999999999"/>
    <n v="65.330020000000005"/>
    <n v="1.5869999999999999E-2"/>
    <n v="4.2000000000000002E-4"/>
    <n v="1.009E-2"/>
    <n v="6.94E-3"/>
    <n v="6.3740000000000005E-2"/>
    <n v="0.1321"/>
  </r>
  <r>
    <x v="6"/>
    <x v="20"/>
    <x v="2"/>
    <x v="6"/>
    <n v="6.66"/>
    <n v="1448.61"/>
    <n v="260.75"/>
    <n v="0.29637999999999998"/>
    <n v="0.12823000000000001"/>
    <n v="4.0299999999999997E-3"/>
    <n v="7.1639999999999995E-2"/>
    <n v="1.2189399999999999"/>
    <n v="0.48508000000000001"/>
  </r>
  <r>
    <x v="6"/>
    <x v="20"/>
    <x v="2"/>
    <x v="7"/>
    <n v="1.02"/>
    <n v="1000"/>
    <n v="220"/>
    <n v="2.5319999999999999E-2"/>
    <n v="2.495E-2"/>
    <n v="1.0000000000000001E-5"/>
    <n v="2.7E-4"/>
    <n v="0.10128"/>
    <n v="0.55694999999999995"/>
  </r>
  <r>
    <x v="6"/>
    <x v="20"/>
    <x v="2"/>
    <x v="8"/>
    <n v="2.29"/>
    <n v="1050.1199999999999"/>
    <n v="357.04003999999998"/>
    <n v="6.2549999999999994E-2"/>
    <n v="2.9520000000000001E-2"/>
    <n v="4.6299999999999996E-3"/>
    <n v="4.3650000000000001E-2"/>
    <n v="0.25065999999999999"/>
    <n v="0.86750000000000005"/>
  </r>
  <r>
    <x v="6"/>
    <x v="20"/>
    <x v="2"/>
    <x v="9"/>
    <n v="0.8"/>
    <n v="1000"/>
    <n v="140"/>
    <n v="1.9859999999999999E-2"/>
    <n v="1.2319999999999999E-2"/>
    <n v="1E-4"/>
    <n v="3.2299999999999998E-3"/>
    <n v="7.9570000000000002E-2"/>
    <n v="0.35442000000000001"/>
  </r>
  <r>
    <x v="6"/>
    <x v="20"/>
    <x v="2"/>
    <x v="10"/>
    <n v="8.9600000000000009"/>
    <n v="1385.5"/>
    <n v="166.25977"/>
    <n v="0.33423999999999998"/>
    <n v="0.24675"/>
    <n v="2.5999999999999999E-3"/>
    <n v="2.3619999999999999E-2"/>
    <n v="1.38306"/>
    <n v="0.31684000000000001"/>
  </r>
  <r>
    <x v="6"/>
    <x v="20"/>
    <x v="3"/>
    <x v="0"/>
    <n v="0.69"/>
    <n v="1000"/>
    <n v="70"/>
    <n v="4.2200000000000001E-2"/>
    <n v="5.9300000000000004E-3"/>
    <n v="6.4000000000000005E-4"/>
    <n v="9.2599999999999991E-3"/>
    <n v="0.17050999999999999"/>
    <n v="0.17721000000000001"/>
  </r>
  <r>
    <x v="6"/>
    <x v="20"/>
    <x v="3"/>
    <x v="1"/>
    <n v="14.39"/>
    <n v="999.98"/>
    <n v="10"/>
    <n v="0.52234999999999998"/>
    <n v="0.45241999999999999"/>
    <n v="4.8500000000000001E-3"/>
    <n v="4.4069999999999998E-2"/>
    <n v="2.16961"/>
    <n v="2.5319999999999999E-2"/>
  </r>
  <r>
    <x v="6"/>
    <x v="20"/>
    <x v="3"/>
    <x v="2"/>
    <n v="0"/>
    <n v="1254"/>
    <n v="0"/>
    <n v="0"/>
    <n v="0"/>
    <n v="0"/>
    <n v="0"/>
    <n v="0"/>
    <n v="0"/>
  </r>
  <r>
    <x v="6"/>
    <x v="20"/>
    <x v="3"/>
    <x v="3"/>
    <n v="0.09"/>
    <n v="1000"/>
    <n v="30"/>
    <n v="2.2300000000000002E-3"/>
    <n v="2.1900000000000001E-3"/>
    <n v="1.0000000000000001E-5"/>
    <n v="1.0000000000000001E-5"/>
    <n v="8.94E-3"/>
    <n v="7.5950000000000004E-2"/>
  </r>
  <r>
    <x v="6"/>
    <x v="20"/>
    <x v="3"/>
    <x v="4"/>
    <n v="12.53"/>
    <n v="2210.31"/>
    <n v="154.72069999999999"/>
    <n v="0.49858999999999998"/>
    <n v="0.14021"/>
    <n v="6.8709999999999993E-2"/>
    <n v="0.44714999999999999"/>
    <n v="2.0601500000000001"/>
    <n v="0.20174"/>
  </r>
  <r>
    <x v="6"/>
    <x v="20"/>
    <x v="3"/>
    <x v="5"/>
    <n v="0.06"/>
    <n v="1254"/>
    <n v="0"/>
    <n v="1.97E-3"/>
    <n v="0"/>
    <n v="2.7E-4"/>
    <n v="2.1000000000000001E-4"/>
    <n v="8.09E-3"/>
    <n v="0"/>
  </r>
  <r>
    <x v="6"/>
    <x v="20"/>
    <x v="3"/>
    <x v="6"/>
    <n v="0.48"/>
    <n v="1349"/>
    <n v="40.469970000000004"/>
    <n v="1.5990000000000001E-2"/>
    <n v="5.0000000000000002E-5"/>
    <n v="6.8999999999999997E-4"/>
    <n v="1.5970000000000002E-2"/>
    <n v="6.4420000000000005E-2"/>
    <n v="7.9909999999999995E-2"/>
  </r>
  <r>
    <x v="6"/>
    <x v="20"/>
    <x v="3"/>
    <x v="7"/>
    <n v="0.4"/>
    <n v="1000"/>
    <n v="120"/>
    <n v="9.9299999999999996E-3"/>
    <n v="9.8600000000000007E-3"/>
    <n v="0"/>
    <n v="3.0000000000000001E-5"/>
    <n v="3.9719999999999998E-2"/>
    <n v="0.30379"/>
  </r>
  <r>
    <x v="6"/>
    <x v="20"/>
    <x v="3"/>
    <x v="8"/>
    <n v="0.61"/>
    <n v="1000"/>
    <n v="170"/>
    <n v="1.5140000000000001E-2"/>
    <n v="1.482E-2"/>
    <n v="0"/>
    <n v="1.2E-4"/>
    <n v="6.0600000000000001E-2"/>
    <n v="0.43036999999999997"/>
  </r>
  <r>
    <x v="6"/>
    <x v="20"/>
    <x v="3"/>
    <x v="9"/>
    <n v="0.34"/>
    <n v="1000"/>
    <n v="110"/>
    <n v="8.4399999999999996E-3"/>
    <n v="8.4100000000000008E-3"/>
    <n v="0"/>
    <n v="1.0000000000000001E-5"/>
    <n v="3.3759999999999998E-2"/>
    <n v="0.27847"/>
  </r>
  <r>
    <x v="6"/>
    <x v="20"/>
    <x v="3"/>
    <x v="10"/>
    <n v="0.18"/>
    <n v="1000"/>
    <n v="40"/>
    <n v="5.4299999999999999E-3"/>
    <n v="4.5599999999999998E-3"/>
    <n v="3.0000000000000001E-5"/>
    <n v="9.0000000000000006E-5"/>
    <n v="2.2110000000000001E-2"/>
    <n v="0.10126"/>
  </r>
  <r>
    <x v="6"/>
    <x v="20"/>
    <x v="4"/>
    <x v="0"/>
    <n v="0.47"/>
    <n v="1000"/>
    <n v="140"/>
    <n v="1.167E-2"/>
    <n v="1.154E-2"/>
    <n v="0"/>
    <n v="5.0000000000000002E-5"/>
    <n v="4.6670000000000003E-2"/>
    <n v="0.35442000000000001"/>
  </r>
  <r>
    <x v="6"/>
    <x v="20"/>
    <x v="4"/>
    <x v="1"/>
    <n v="2.0499999999999998"/>
    <n v="1000"/>
    <n v="100"/>
    <n v="6.923E-2"/>
    <n v="6.0589999999999998E-2"/>
    <n v="1.01E-3"/>
    <n v="1.06E-3"/>
    <n v="0.28671999999999997"/>
    <n v="0.25316"/>
  </r>
  <r>
    <x v="6"/>
    <x v="20"/>
    <x v="4"/>
    <x v="2"/>
    <n v="0.14000000000000001"/>
    <n v="1000"/>
    <n v="40"/>
    <n v="3.48E-3"/>
    <n v="3.3800000000000002E-3"/>
    <n v="0"/>
    <n v="0"/>
    <n v="1.3899999999999999E-2"/>
    <n v="0.10126"/>
  </r>
  <r>
    <x v="6"/>
    <x v="20"/>
    <x v="4"/>
    <x v="3"/>
    <n v="0.32"/>
    <n v="1000"/>
    <n v="80"/>
    <n v="7.9399999999999991E-3"/>
    <n v="7.6899999999999998E-3"/>
    <n v="3.0000000000000001E-5"/>
    <n v="2.0000000000000002E-5"/>
    <n v="3.177E-2"/>
    <n v="0.20252999999999999"/>
  </r>
  <r>
    <x v="6"/>
    <x v="20"/>
    <x v="4"/>
    <x v="4"/>
    <n v="18.32"/>
    <n v="1254"/>
    <n v="0"/>
    <n v="0.70882000000000001"/>
    <n v="8.6919999999999997E-2"/>
    <n v="0.30436999999999997"/>
    <n v="0.14044999999999999"/>
    <n v="2.9422100000000002"/>
    <n v="0"/>
  </r>
  <r>
    <x v="6"/>
    <x v="20"/>
    <x v="4"/>
    <x v="5"/>
    <n v="0.03"/>
    <n v="1000"/>
    <n v="20"/>
    <n v="7.3999999999999999E-4"/>
    <n v="7.2000000000000005E-4"/>
    <n v="0"/>
    <n v="0"/>
    <n v="2.98E-3"/>
    <n v="5.0630000000000001E-2"/>
  </r>
  <r>
    <x v="6"/>
    <x v="20"/>
    <x v="4"/>
    <x v="6"/>
    <n v="15.07"/>
    <n v="1254"/>
    <n v="0"/>
    <n v="0.52159999999999995"/>
    <n v="0.20967"/>
    <n v="1.2899999999999999E-3"/>
    <n v="1.9820000000000001E-2"/>
    <n v="2.1678700000000002"/>
    <n v="0"/>
  </r>
  <r>
    <x v="6"/>
    <x v="20"/>
    <x v="4"/>
    <x v="7"/>
    <n v="1.01"/>
    <n v="1000"/>
    <n v="230"/>
    <n v="2.5069999999999999E-2"/>
    <n v="2.46E-2"/>
    <n v="1.0000000000000001E-5"/>
    <n v="5.0000000000000002E-5"/>
    <n v="0.10027999999999999"/>
    <n v="0.58226"/>
  </r>
  <r>
    <x v="6"/>
    <x v="20"/>
    <x v="4"/>
    <x v="8"/>
    <n v="1.24"/>
    <n v="1000"/>
    <n v="290"/>
    <n v="3.0779999999999998E-2"/>
    <n v="3.0120000000000001E-2"/>
    <n v="1.2E-4"/>
    <n v="1.4999999999999999E-4"/>
    <n v="0.12311999999999999"/>
    <n v="0.73416000000000003"/>
  </r>
  <r>
    <x v="6"/>
    <x v="20"/>
    <x v="4"/>
    <x v="9"/>
    <n v="0.83"/>
    <n v="1000"/>
    <n v="200"/>
    <n v="2.06E-2"/>
    <n v="2.044E-2"/>
    <n v="0"/>
    <n v="2.0000000000000002E-5"/>
    <n v="8.2409999999999997E-2"/>
    <n v="0.50631999999999999"/>
  </r>
  <r>
    <x v="6"/>
    <x v="20"/>
    <x v="4"/>
    <x v="10"/>
    <n v="2.89"/>
    <n v="1000"/>
    <n v="90"/>
    <n v="0.14368"/>
    <n v="0.11881"/>
    <n v="3.2000000000000003E-4"/>
    <n v="2.66E-3"/>
    <n v="0.59287000000000001"/>
    <n v="0.22783999999999999"/>
  </r>
  <r>
    <x v="6"/>
    <x v="20"/>
    <x v="5"/>
    <x v="0"/>
    <n v="0.11"/>
    <n v="1000"/>
    <n v="40"/>
    <n v="2.7299999999999998E-3"/>
    <n v="2.7200000000000002E-3"/>
    <n v="0"/>
    <n v="0"/>
    <n v="1.0919999999999999E-2"/>
    <n v="0.10126"/>
  </r>
  <r>
    <x v="6"/>
    <x v="20"/>
    <x v="5"/>
    <x v="1"/>
    <n v="12.17"/>
    <n v="1254"/>
    <n v="0"/>
    <n v="0.46150999999999998"/>
    <n v="0.40871000000000002"/>
    <n v="3.4099999999999998E-3"/>
    <n v="1.0460000000000001E-2"/>
    <n v="1.9170100000000001"/>
    <n v="0"/>
  </r>
  <r>
    <x v="6"/>
    <x v="20"/>
    <x v="5"/>
    <x v="2"/>
    <n v="0"/>
    <n v="1254"/>
    <n v="0"/>
    <n v="0"/>
    <n v="0"/>
    <n v="0"/>
    <n v="0"/>
    <n v="0"/>
    <n v="0"/>
  </r>
  <r>
    <x v="6"/>
    <x v="20"/>
    <x v="5"/>
    <x v="3"/>
    <n v="0.04"/>
    <n v="1000"/>
    <n v="20"/>
    <n v="9.8999999999999999E-4"/>
    <n v="9.7000000000000005E-4"/>
    <n v="0"/>
    <n v="0"/>
    <n v="3.9699999999999996E-3"/>
    <n v="5.0630000000000001E-2"/>
  </r>
  <r>
    <x v="6"/>
    <x v="20"/>
    <x v="5"/>
    <x v="4"/>
    <n v="0.81"/>
    <n v="1254"/>
    <n v="0"/>
    <n v="4.3279999999999999E-2"/>
    <n v="1.3679999999999999E-2"/>
    <n v="9.0100000000000006E-3"/>
    <n v="1.285E-2"/>
    <n v="0.17895"/>
    <n v="0"/>
  </r>
  <r>
    <x v="6"/>
    <x v="20"/>
    <x v="5"/>
    <x v="5"/>
    <n v="4.1399999999999997"/>
    <n v="1254"/>
    <n v="0"/>
    <n v="0.15396000000000001"/>
    <n v="0.12506"/>
    <n v="1.508E-2"/>
    <n v="5.2599999999999999E-3"/>
    <n v="0.63914000000000004"/>
    <n v="0"/>
  </r>
  <r>
    <x v="6"/>
    <x v="20"/>
    <x v="5"/>
    <x v="6"/>
    <n v="0"/>
    <n v="1254"/>
    <n v="0"/>
    <n v="0"/>
    <n v="0"/>
    <n v="0"/>
    <n v="0"/>
    <n v="0"/>
    <n v="0"/>
  </r>
  <r>
    <x v="6"/>
    <x v="20"/>
    <x v="5"/>
    <x v="7"/>
    <n v="7.0000000000000007E-2"/>
    <n v="1000"/>
    <n v="30"/>
    <n v="1.74E-3"/>
    <n v="1.73E-3"/>
    <n v="0"/>
    <n v="0"/>
    <n v="6.9499999999999996E-3"/>
    <n v="7.5950000000000004E-2"/>
  </r>
  <r>
    <x v="6"/>
    <x v="20"/>
    <x v="5"/>
    <x v="8"/>
    <n v="0.08"/>
    <n v="1000"/>
    <n v="40"/>
    <n v="1.99E-3"/>
    <n v="1.9599999999999999E-3"/>
    <n v="0"/>
    <n v="1.0000000000000001E-5"/>
    <n v="7.9399999999999991E-3"/>
    <n v="0.10126"/>
  </r>
  <r>
    <x v="6"/>
    <x v="20"/>
    <x v="5"/>
    <x v="9"/>
    <n v="0.01"/>
    <n v="1000"/>
    <n v="10"/>
    <n v="2.5000000000000001E-4"/>
    <n v="2.5000000000000001E-4"/>
    <n v="0"/>
    <n v="0"/>
    <n v="9.8999999999999999E-4"/>
    <n v="2.5319999999999999E-2"/>
  </r>
  <r>
    <x v="6"/>
    <x v="20"/>
    <x v="5"/>
    <x v="10"/>
    <n v="0.04"/>
    <n v="1000"/>
    <n v="20"/>
    <n v="9.8999999999999999E-4"/>
    <n v="9.8999999999999999E-4"/>
    <n v="0"/>
    <n v="0"/>
    <n v="3.9699999999999996E-3"/>
    <n v="5.0630000000000001E-2"/>
  </r>
  <r>
    <x v="6"/>
    <x v="20"/>
    <x v="6"/>
    <x v="0"/>
    <n v="0.44"/>
    <n v="1000"/>
    <n v="110"/>
    <n v="1.0919999999999999E-2"/>
    <n v="1.077E-2"/>
    <n v="0"/>
    <n v="5.0000000000000002E-5"/>
    <n v="4.369E-2"/>
    <n v="0.27847"/>
  </r>
  <r>
    <x v="6"/>
    <x v="20"/>
    <x v="6"/>
    <x v="1"/>
    <n v="83.05"/>
    <n v="1000.04"/>
    <n v="60"/>
    <n v="3.1414800000000001"/>
    <n v="2.7258399999999998"/>
    <n v="7.4859999999999996E-2"/>
    <n v="7.2040000000000007E-2"/>
    <n v="13.039440000000001"/>
    <n v="0.15190000000000001"/>
  </r>
  <r>
    <x v="6"/>
    <x v="20"/>
    <x v="6"/>
    <x v="2"/>
    <n v="0.11"/>
    <n v="1000"/>
    <n v="20"/>
    <n v="2.7299999999999998E-3"/>
    <n v="2.66E-3"/>
    <n v="0"/>
    <n v="0"/>
    <n v="1.0919999999999999E-2"/>
    <n v="5.0630000000000001E-2"/>
  </r>
  <r>
    <x v="6"/>
    <x v="20"/>
    <x v="6"/>
    <x v="3"/>
    <n v="0.25"/>
    <n v="1000"/>
    <n v="60"/>
    <n v="6.2100000000000002E-3"/>
    <n v="6.0299999999999998E-3"/>
    <n v="3.0000000000000001E-5"/>
    <n v="1.0000000000000001E-5"/>
    <n v="2.4819999999999998E-2"/>
    <n v="0.15190000000000001"/>
  </r>
  <r>
    <x v="6"/>
    <x v="20"/>
    <x v="6"/>
    <x v="4"/>
    <n v="8.35"/>
    <n v="1254"/>
    <n v="0"/>
    <n v="0.34782000000000002"/>
    <n v="5.5410000000000001E-2"/>
    <n v="0.11600000000000001"/>
    <n v="0.19348000000000001"/>
    <n v="1.4407399999999999"/>
    <n v="0"/>
  </r>
  <r>
    <x v="6"/>
    <x v="20"/>
    <x v="6"/>
    <x v="5"/>
    <n v="0.08"/>
    <n v="1000"/>
    <n v="30"/>
    <n v="1.99E-3"/>
    <n v="1.91E-3"/>
    <n v="1.0000000000000001E-5"/>
    <n v="1.0000000000000001E-5"/>
    <n v="7.9399999999999991E-3"/>
    <n v="7.5950000000000004E-2"/>
  </r>
  <r>
    <x v="6"/>
    <x v="20"/>
    <x v="6"/>
    <x v="6"/>
    <n v="7.0000000000000007E-2"/>
    <n v="1254"/>
    <n v="0"/>
    <n v="2.5300000000000001E-3"/>
    <n v="1.3600000000000001E-3"/>
    <n v="3.0000000000000001E-5"/>
    <n v="2.5000000000000001E-4"/>
    <n v="1.052E-2"/>
    <n v="0"/>
  </r>
  <r>
    <x v="6"/>
    <x v="20"/>
    <x v="6"/>
    <x v="7"/>
    <n v="0.94"/>
    <n v="1000"/>
    <n v="210"/>
    <n v="2.333E-2"/>
    <n v="2.298E-2"/>
    <n v="2.0000000000000002E-5"/>
    <n v="6.9999999999999994E-5"/>
    <n v="9.3340000000000006E-2"/>
    <n v="0.53163000000000005"/>
  </r>
  <r>
    <x v="6"/>
    <x v="20"/>
    <x v="6"/>
    <x v="8"/>
    <n v="1.1000000000000001"/>
    <n v="1000"/>
    <n v="250"/>
    <n v="2.7300000000000001E-2"/>
    <n v="2.6769999999999999E-2"/>
    <n v="8.0000000000000007E-5"/>
    <n v="1.6000000000000001E-4"/>
    <n v="0.10922999999999999"/>
    <n v="0.63290000000000002"/>
  </r>
  <r>
    <x v="6"/>
    <x v="20"/>
    <x v="6"/>
    <x v="9"/>
    <n v="0.8"/>
    <n v="1000"/>
    <n v="190"/>
    <n v="1.9859999999999999E-2"/>
    <n v="1.9619999999999999E-2"/>
    <n v="1.0000000000000001E-5"/>
    <n v="3.0000000000000001E-5"/>
    <n v="7.9430000000000001E-2"/>
    <n v="0.48099999999999998"/>
  </r>
  <r>
    <x v="6"/>
    <x v="20"/>
    <x v="6"/>
    <x v="10"/>
    <n v="0.65"/>
    <n v="1000"/>
    <n v="160"/>
    <n v="1.6549999999999999E-2"/>
    <n v="1.6160000000000001E-2"/>
    <n v="1.0000000000000001E-5"/>
    <n v="4.0000000000000003E-5"/>
    <n v="6.6320000000000004E-2"/>
    <n v="0.40505000000000002"/>
  </r>
  <r>
    <x v="6"/>
    <x v="20"/>
    <x v="7"/>
    <x v="0"/>
    <n v="0.41"/>
    <n v="1341.33"/>
    <n v="80.479979999999998"/>
    <n v="1.806E-2"/>
    <n v="2.4599999999999999E-3"/>
    <n v="2.0000000000000001E-4"/>
    <n v="6.0200000000000002E-3"/>
    <n v="7.2389999999999996E-2"/>
    <n v="0.15834000000000001"/>
  </r>
  <r>
    <x v="6"/>
    <x v="20"/>
    <x v="7"/>
    <x v="1"/>
    <n v="39.61"/>
    <n v="999.98"/>
    <n v="20"/>
    <n v="1.4735400000000001"/>
    <n v="1.3259399999999999"/>
    <n v="2.3269999999999999E-2"/>
    <n v="5.4960000000000002E-2"/>
    <n v="6.1178400000000002"/>
    <n v="5.0630000000000001E-2"/>
  </r>
  <r>
    <x v="6"/>
    <x v="20"/>
    <x v="7"/>
    <x v="2"/>
    <n v="0"/>
    <n v="1254"/>
    <n v="0"/>
    <n v="0"/>
    <n v="0"/>
    <n v="0"/>
    <n v="0"/>
    <n v="0"/>
    <n v="0"/>
  </r>
  <r>
    <x v="6"/>
    <x v="20"/>
    <x v="7"/>
    <x v="3"/>
    <n v="7.0000000000000007E-2"/>
    <n v="1000"/>
    <n v="30"/>
    <n v="1.74E-3"/>
    <n v="1.6999999999999999E-3"/>
    <n v="1.0000000000000001E-5"/>
    <n v="1.0000000000000001E-5"/>
    <n v="6.9499999999999996E-3"/>
    <n v="7.5950000000000004E-2"/>
  </r>
  <r>
    <x v="6"/>
    <x v="20"/>
    <x v="7"/>
    <x v="4"/>
    <n v="3.02"/>
    <n v="1688.67"/>
    <n v="354.62011999999999"/>
    <n v="0.13061"/>
    <n v="0"/>
    <n v="4.8259999999999997E-2"/>
    <n v="0.22403999999999999"/>
    <n v="0.52466999999999997"/>
    <n v="0.57706999999999997"/>
  </r>
  <r>
    <x v="6"/>
    <x v="20"/>
    <x v="7"/>
    <x v="5"/>
    <n v="11.29"/>
    <n v="1613.84"/>
    <n v="419.59960999999998"/>
    <n v="0.43396000000000001"/>
    <n v="0.15140000000000001"/>
    <n v="0.32200000000000001"/>
    <n v="4.7899999999999998E-2"/>
    <n v="1.78254"/>
    <n v="0.71074999999999999"/>
  </r>
  <r>
    <x v="6"/>
    <x v="20"/>
    <x v="7"/>
    <x v="6"/>
    <n v="0.78"/>
    <n v="1000"/>
    <n v="70"/>
    <n v="1.9359999999999999E-2"/>
    <n v="0"/>
    <n v="1.5499999999999999E-3"/>
    <n v="1.6750000000000001E-2"/>
    <n v="7.7700000000000005E-2"/>
    <n v="0.17721000000000001"/>
  </r>
  <r>
    <x v="6"/>
    <x v="20"/>
    <x v="7"/>
    <x v="7"/>
    <n v="0.4"/>
    <n v="1000"/>
    <n v="100"/>
    <n v="9.9299999999999996E-3"/>
    <n v="9.8200000000000006E-3"/>
    <n v="0"/>
    <n v="8.0000000000000007E-5"/>
    <n v="3.9719999999999998E-2"/>
    <n v="0.25316"/>
  </r>
  <r>
    <x v="6"/>
    <x v="20"/>
    <x v="7"/>
    <x v="8"/>
    <n v="0.71"/>
    <n v="1050"/>
    <n v="105"/>
    <n v="1.9109999999999999E-2"/>
    <n v="5.4900000000000001E-3"/>
    <n v="3.1900000000000001E-3"/>
    <n v="9.8700000000000003E-3"/>
    <n v="7.6670000000000002E-2"/>
    <n v="0.25520999999999999"/>
  </r>
  <r>
    <x v="6"/>
    <x v="20"/>
    <x v="7"/>
    <x v="9"/>
    <n v="0.16"/>
    <n v="1000"/>
    <n v="50"/>
    <n v="3.9699999999999996E-3"/>
    <n v="3.96E-3"/>
    <n v="0"/>
    <n v="2.0000000000000002E-5"/>
    <n v="1.5890000000000001E-2"/>
    <n v="0.12658"/>
  </r>
  <r>
    <x v="6"/>
    <x v="20"/>
    <x v="7"/>
    <x v="10"/>
    <n v="0.69"/>
    <n v="1000"/>
    <n v="120"/>
    <n v="1.7129999999999999E-2"/>
    <n v="4.6800000000000001E-3"/>
    <n v="4.0000000000000003E-5"/>
    <n v="4.5100000000000001E-3"/>
    <n v="6.88E-2"/>
    <n v="0.30379"/>
  </r>
  <r>
    <x v="6"/>
    <x v="20"/>
    <x v="8"/>
    <x v="0"/>
    <n v="1.91"/>
    <n v="1120.93"/>
    <n v="168.13988000000001"/>
    <n v="6.7349999999999993E-2"/>
    <n v="5.8500000000000003E-2"/>
    <n v="3.3899999999999998E-3"/>
    <n v="2.5999999999999999E-3"/>
    <n v="0.27711999999999998"/>
    <n v="0.38461000000000001"/>
  </r>
  <r>
    <x v="6"/>
    <x v="20"/>
    <x v="8"/>
    <x v="1"/>
    <n v="136.71"/>
    <n v="999.94"/>
    <n v="100"/>
    <n v="5.0857599999999996"/>
    <n v="4.8752199999999997"/>
    <n v="2.4459999999999999E-2"/>
    <n v="8.6840000000000001E-2"/>
    <n v="21.113340000000001"/>
    <n v="0.25316"/>
  </r>
  <r>
    <x v="6"/>
    <x v="20"/>
    <x v="8"/>
    <x v="2"/>
    <n v="7.0000000000000007E-2"/>
    <n v="1000"/>
    <n v="20"/>
    <n v="1.74E-3"/>
    <n v="1.7099999999999999E-3"/>
    <n v="0"/>
    <n v="0"/>
    <n v="6.9499999999999996E-3"/>
    <n v="5.0630000000000001E-2"/>
  </r>
  <r>
    <x v="6"/>
    <x v="20"/>
    <x v="8"/>
    <x v="3"/>
    <n v="0.28999999999999998"/>
    <n v="1000"/>
    <n v="70"/>
    <n v="7.1999999999999998E-3"/>
    <n v="7.0200000000000002E-3"/>
    <n v="3.0000000000000001E-5"/>
    <n v="1.0000000000000001E-5"/>
    <n v="2.879E-2"/>
    <n v="0.17721000000000001"/>
  </r>
  <r>
    <x v="6"/>
    <x v="20"/>
    <x v="8"/>
    <x v="4"/>
    <n v="20.04"/>
    <n v="1299.74"/>
    <n v="792.83989999999994"/>
    <n v="0.74861999999999995"/>
    <n v="4.87E-2"/>
    <n v="0.35594999999999999"/>
    <n v="0.3256"/>
    <n v="3.0543"/>
    <n v="1.59836"/>
  </r>
  <r>
    <x v="6"/>
    <x v="20"/>
    <x v="8"/>
    <x v="5"/>
    <n v="3.27"/>
    <n v="1181.76"/>
    <n v="200.89989"/>
    <n v="9.758E-2"/>
    <n v="1.42E-3"/>
    <n v="0.11591"/>
    <n v="1.6E-2"/>
    <n v="0.39187"/>
    <n v="0.44266"/>
  </r>
  <r>
    <x v="6"/>
    <x v="20"/>
    <x v="8"/>
    <x v="6"/>
    <n v="17.93"/>
    <n v="1385.64"/>
    <n v="304.83983999999998"/>
    <n v="0.62741999999999998"/>
    <n v="0.28705000000000003"/>
    <n v="3.805E-2"/>
    <n v="0.14885000000000001"/>
    <n v="2.5886499999999999"/>
    <n v="0.58852000000000004"/>
  </r>
  <r>
    <x v="6"/>
    <x v="20"/>
    <x v="8"/>
    <x v="7"/>
    <n v="1.17"/>
    <n v="1000"/>
    <n v="280"/>
    <n v="2.904E-2"/>
    <n v="2.86E-2"/>
    <n v="1.0000000000000001E-5"/>
    <n v="1.2E-4"/>
    <n v="0.11617"/>
    <n v="0.70884000000000003"/>
  </r>
  <r>
    <x v="6"/>
    <x v="20"/>
    <x v="8"/>
    <x v="8"/>
    <n v="18.63"/>
    <n v="1060.8"/>
    <n v="424.32031000000001"/>
    <n v="0.65990000000000004"/>
    <n v="0.48242000000000002"/>
    <n v="2.7629999999999998E-2"/>
    <n v="5.7070000000000003E-2"/>
    <n v="2.7264200000000001"/>
    <n v="1.0225"/>
  </r>
  <r>
    <x v="6"/>
    <x v="20"/>
    <x v="8"/>
    <x v="9"/>
    <n v="1.1299999999999999"/>
    <n v="1000"/>
    <n v="250"/>
    <n v="2.8049999999999999E-2"/>
    <n v="2.7799999999999998E-2"/>
    <n v="1.0000000000000001E-5"/>
    <n v="4.0000000000000003E-5"/>
    <n v="0.11219999999999999"/>
    <n v="0.63290000000000002"/>
  </r>
  <r>
    <x v="6"/>
    <x v="20"/>
    <x v="8"/>
    <x v="10"/>
    <n v="28.55"/>
    <n v="999.99"/>
    <n v="110"/>
    <n v="1.0526599999999999"/>
    <n v="0.86051999999999995"/>
    <n v="3.7200000000000002E-3"/>
    <n v="1.917E-2"/>
    <n v="4.36972"/>
    <n v="0.27847"/>
  </r>
  <r>
    <x v="6"/>
    <x v="21"/>
    <x v="0"/>
    <x v="0"/>
    <n v="13.4"/>
    <n v="1000"/>
    <n v="90"/>
    <n v="0.499"/>
    <n v="0.48462"/>
    <n v="8.0000000000000007E-5"/>
    <n v="3.64E-3"/>
    <n v="2.06996"/>
    <n v="0.22721"/>
  </r>
  <r>
    <x v="6"/>
    <x v="21"/>
    <x v="0"/>
    <x v="1"/>
    <n v="40.14"/>
    <n v="1000.04"/>
    <n v="30"/>
    <n v="1.49204"/>
    <n v="1.26834"/>
    <n v="2.4539999999999999E-2"/>
    <n v="4.0529999999999997E-2"/>
    <n v="6.1924099999999997"/>
    <n v="7.5740000000000002E-2"/>
  </r>
  <r>
    <x v="6"/>
    <x v="21"/>
    <x v="0"/>
    <x v="2"/>
    <n v="0.06"/>
    <n v="1000"/>
    <n v="20"/>
    <n v="1.49E-3"/>
    <n v="1.4599999999999999E-3"/>
    <n v="0"/>
    <n v="0"/>
    <n v="5.96E-3"/>
    <n v="5.049E-2"/>
  </r>
  <r>
    <x v="6"/>
    <x v="21"/>
    <x v="0"/>
    <x v="3"/>
    <n v="0.19"/>
    <n v="1000"/>
    <n v="40"/>
    <n v="4.7200000000000002E-3"/>
    <n v="4.6499999999999996E-3"/>
    <n v="0"/>
    <n v="0"/>
    <n v="1.8859999999999998E-2"/>
    <n v="0.10098"/>
  </r>
  <r>
    <x v="6"/>
    <x v="21"/>
    <x v="0"/>
    <x v="4"/>
    <n v="47.32"/>
    <n v="1780.59"/>
    <n v="124.64062"/>
    <n v="1.78857"/>
    <n v="0.53256000000000003"/>
    <n v="8.0909999999999996E-2"/>
    <n v="0.36806"/>
    <n v="7.4187700000000003"/>
    <n v="0.19264000000000001"/>
  </r>
  <r>
    <x v="6"/>
    <x v="21"/>
    <x v="0"/>
    <x v="5"/>
    <n v="0.03"/>
    <n v="1000"/>
    <n v="10"/>
    <n v="7.3999999999999999E-4"/>
    <n v="3.4000000000000002E-4"/>
    <n v="5.0000000000000002E-5"/>
    <n v="4.0000000000000003E-5"/>
    <n v="3.0400000000000002E-3"/>
    <n v="2.5250000000000002E-2"/>
  </r>
  <r>
    <x v="6"/>
    <x v="21"/>
    <x v="0"/>
    <x v="6"/>
    <n v="0.64"/>
    <n v="1000"/>
    <n v="80"/>
    <n v="1.5890000000000001E-2"/>
    <n v="1.5299999999999999E-3"/>
    <n v="2.0000000000000002E-5"/>
    <n v="1.9300000000000001E-3"/>
    <n v="6.3789999999999999E-2"/>
    <n v="0.20196"/>
  </r>
  <r>
    <x v="6"/>
    <x v="21"/>
    <x v="0"/>
    <x v="7"/>
    <n v="0.4"/>
    <n v="1000"/>
    <n v="90"/>
    <n v="9.9299999999999996E-3"/>
    <n v="9.7599999999999996E-3"/>
    <n v="0"/>
    <n v="4.0000000000000003E-5"/>
    <n v="3.9719999999999998E-2"/>
    <n v="0.22721"/>
  </r>
  <r>
    <x v="6"/>
    <x v="21"/>
    <x v="0"/>
    <x v="8"/>
    <n v="0.68"/>
    <n v="1000"/>
    <n v="140"/>
    <n v="1.6879999999999999E-2"/>
    <n v="1.6299999999999999E-2"/>
    <n v="1.0000000000000001E-5"/>
    <n v="8.0000000000000007E-5"/>
    <n v="6.7570000000000005E-2"/>
    <n v="0.35343000000000002"/>
  </r>
  <r>
    <x v="6"/>
    <x v="21"/>
    <x v="0"/>
    <x v="9"/>
    <n v="0.21"/>
    <n v="1000"/>
    <n v="50"/>
    <n v="5.2100000000000002E-3"/>
    <n v="5.1799999999999997E-3"/>
    <n v="0"/>
    <n v="1.0000000000000001E-5"/>
    <n v="2.085E-2"/>
    <n v="0.12623000000000001"/>
  </r>
  <r>
    <x v="6"/>
    <x v="21"/>
    <x v="0"/>
    <x v="10"/>
    <n v="0.95"/>
    <n v="1431.44"/>
    <n v="128.82996"/>
    <n v="4.2720000000000001E-2"/>
    <n v="4.5100000000000001E-3"/>
    <n v="2.1000000000000001E-4"/>
    <n v="4.6600000000000001E-3"/>
    <n v="0.17180999999999999"/>
    <n v="0.23751"/>
  </r>
  <r>
    <x v="6"/>
    <x v="21"/>
    <x v="1"/>
    <x v="0"/>
    <n v="6.43"/>
    <n v="1312.51"/>
    <n v="616.87987999999996"/>
    <n v="0.22341"/>
    <n v="4.9100000000000003E-3"/>
    <n v="4.2399999999999998E-3"/>
    <n v="8.4019999999999997E-2"/>
    <n v="0.89625999999999995"/>
    <n v="1.21678"/>
  </r>
  <r>
    <x v="6"/>
    <x v="21"/>
    <x v="1"/>
    <x v="1"/>
    <n v="64.13"/>
    <n v="1000.17"/>
    <n v="20"/>
    <n v="2.36822"/>
    <n v="2.0676000000000001"/>
    <n v="5.1229999999999998E-2"/>
    <n v="0.30492000000000002"/>
    <n v="9.8353300000000008"/>
    <n v="5.049E-2"/>
  </r>
  <r>
    <x v="6"/>
    <x v="21"/>
    <x v="1"/>
    <x v="2"/>
    <n v="0.01"/>
    <n v="1000"/>
    <n v="10"/>
    <n v="2.5000000000000001E-4"/>
    <n v="2.4000000000000001E-4"/>
    <n v="0"/>
    <n v="0"/>
    <n v="9.8999999999999999E-4"/>
    <n v="2.5250000000000002E-2"/>
  </r>
  <r>
    <x v="6"/>
    <x v="21"/>
    <x v="1"/>
    <x v="3"/>
    <n v="0.21"/>
    <n v="1000"/>
    <n v="60"/>
    <n v="5.2100000000000002E-3"/>
    <n v="5.0899999999999999E-3"/>
    <n v="3.0000000000000001E-5"/>
    <n v="2.0000000000000002E-5"/>
    <n v="2.085E-2"/>
    <n v="0.15146999999999999"/>
  </r>
  <r>
    <x v="6"/>
    <x v="21"/>
    <x v="1"/>
    <x v="4"/>
    <n v="50.27"/>
    <n v="2209.87"/>
    <n v="6121.3286099999996"/>
    <n v="2.4097400000000002"/>
    <n v="6.1240000000000003E-2"/>
    <n v="0.75322"/>
    <n v="2.4548800000000002"/>
    <n v="9.7343799999999998"/>
    <n v="7.9222200000000003"/>
  </r>
  <r>
    <x v="6"/>
    <x v="21"/>
    <x v="1"/>
    <x v="5"/>
    <n v="15.62"/>
    <n v="1000"/>
    <n v="870"/>
    <n v="0.52144999999999997"/>
    <n v="0.31183"/>
    <n v="0.12178"/>
    <n v="6.447E-2"/>
    <n v="2.13707"/>
    <n v="2.1963300000000001"/>
  </r>
  <r>
    <x v="6"/>
    <x v="21"/>
    <x v="1"/>
    <x v="6"/>
    <n v="64.040000000000006"/>
    <n v="1087.27"/>
    <n v="4784"/>
    <n v="1.7523299999999999"/>
    <n v="1.426E-2"/>
    <n v="0.19561999999999999"/>
    <n v="0.87453000000000003"/>
    <n v="7.0311199999999996"/>
    <n v="11.258330000000001"/>
  </r>
  <r>
    <x v="6"/>
    <x v="21"/>
    <x v="1"/>
    <x v="7"/>
    <n v="0.6"/>
    <n v="1000"/>
    <n v="140"/>
    <n v="1.489E-2"/>
    <n v="1.469E-2"/>
    <n v="1.0000000000000001E-5"/>
    <n v="1.1E-4"/>
    <n v="5.9569999999999998E-2"/>
    <n v="0.35343000000000002"/>
  </r>
  <r>
    <x v="6"/>
    <x v="21"/>
    <x v="1"/>
    <x v="8"/>
    <n v="35.65"/>
    <n v="1370.69"/>
    <n v="2768.80078"/>
    <n v="1.2864599999999999"/>
    <n v="0.39280999999999999"/>
    <n v="0.85226000000000002"/>
    <n v="0.98692000000000002"/>
    <n v="5.2211499999999997"/>
    <n v="5.3763399999999999"/>
  </r>
  <r>
    <x v="6"/>
    <x v="21"/>
    <x v="1"/>
    <x v="9"/>
    <n v="0.35"/>
    <n v="1000"/>
    <n v="80"/>
    <n v="8.6899999999999998E-3"/>
    <n v="8.6199999999999992E-3"/>
    <n v="0"/>
    <n v="4.0000000000000003E-5"/>
    <n v="3.4750000000000003E-2"/>
    <n v="0.20196"/>
  </r>
  <r>
    <x v="6"/>
    <x v="21"/>
    <x v="1"/>
    <x v="10"/>
    <n v="19.61"/>
    <n v="1510.05"/>
    <n v="2265.0800800000002"/>
    <n v="0.74512999999999996"/>
    <n v="1.256E-2"/>
    <n v="1.11E-2"/>
    <n v="8.9719999999999994E-2"/>
    <n v="2.98977"/>
    <n v="4.05321"/>
  </r>
  <r>
    <x v="6"/>
    <x v="21"/>
    <x v="2"/>
    <x v="0"/>
    <n v="3.39"/>
    <n v="1403"/>
    <n v="477.01999000000001"/>
    <n v="0.13883000000000001"/>
    <n v="1.9810000000000001E-2"/>
    <n v="3.32E-3"/>
    <n v="7.4469999999999995E-2"/>
    <n v="0.55706999999999995"/>
    <n v="0.90105999999999997"/>
  </r>
  <r>
    <x v="6"/>
    <x v="21"/>
    <x v="2"/>
    <x v="1"/>
    <n v="134.52000000000001"/>
    <n v="1000.04"/>
    <n v="60"/>
    <n v="5.0201200000000004"/>
    <n v="4.4171800000000001"/>
    <n v="0.12958"/>
    <n v="0.74714999999999998"/>
    <n v="20.84179"/>
    <n v="0.15146999999999999"/>
  </r>
  <r>
    <x v="6"/>
    <x v="21"/>
    <x v="2"/>
    <x v="2"/>
    <n v="0.12"/>
    <n v="1000"/>
    <n v="30"/>
    <n v="2.98E-3"/>
    <n v="2.8999999999999998E-3"/>
    <n v="0"/>
    <n v="1.0000000000000001E-5"/>
    <n v="1.191E-2"/>
    <n v="7.5740000000000002E-2"/>
  </r>
  <r>
    <x v="6"/>
    <x v="21"/>
    <x v="2"/>
    <x v="3"/>
    <n v="0.32"/>
    <n v="1000"/>
    <n v="70"/>
    <n v="7.9399999999999991E-3"/>
    <n v="7.7099999999999998E-3"/>
    <n v="4.0000000000000003E-5"/>
    <n v="6.9999999999999994E-5"/>
    <n v="3.177E-2"/>
    <n v="0.17671999999999999"/>
  </r>
  <r>
    <x v="6"/>
    <x v="21"/>
    <x v="2"/>
    <x v="4"/>
    <n v="36.93"/>
    <n v="2032.32"/>
    <n v="4674.3281200000001"/>
    <n v="1.81088"/>
    <n v="1.7690000000000001E-2"/>
    <n v="2.6582499999999998"/>
    <n v="1.6648799999999999"/>
    <n v="7.2964000000000002"/>
    <n v="6.5365099999999998"/>
  </r>
  <r>
    <x v="6"/>
    <x v="21"/>
    <x v="2"/>
    <x v="5"/>
    <n v="0.48"/>
    <n v="1306.5999999999999"/>
    <n v="65.330020000000005"/>
    <n v="1.7500000000000002E-2"/>
    <n v="8.4999999999999995E-4"/>
    <n v="1.086E-2"/>
    <n v="7.4700000000000001E-3"/>
    <n v="7.0230000000000001E-2"/>
    <n v="0.13173000000000001"/>
  </r>
  <r>
    <x v="6"/>
    <x v="21"/>
    <x v="2"/>
    <x v="6"/>
    <n v="6.84"/>
    <n v="1448.61"/>
    <n v="260.75"/>
    <n v="0.30286000000000002"/>
    <n v="0.12842000000000001"/>
    <n v="4.1999999999999997E-3"/>
    <n v="7.4779999999999999E-2"/>
    <n v="1.2448300000000001"/>
    <n v="0.48372999999999999"/>
  </r>
  <r>
    <x v="6"/>
    <x v="21"/>
    <x v="2"/>
    <x v="7"/>
    <n v="1.29"/>
    <n v="1000"/>
    <n v="270"/>
    <n v="3.202E-2"/>
    <n v="3.1550000000000002E-2"/>
    <n v="1.0000000000000001E-5"/>
    <n v="3.4000000000000002E-4"/>
    <n v="0.12809000000000001"/>
    <n v="0.68162"/>
  </r>
  <r>
    <x v="6"/>
    <x v="21"/>
    <x v="2"/>
    <x v="8"/>
    <n v="2.69"/>
    <n v="1042.5999999999999"/>
    <n v="417.04003999999998"/>
    <n v="7.2910000000000003E-2"/>
    <n v="3.7269999999999998E-2"/>
    <n v="4.9899999999999996E-3"/>
    <n v="4.7E-2"/>
    <n v="0.29207"/>
    <n v="1.0165500000000001"/>
  </r>
  <r>
    <x v="6"/>
    <x v="21"/>
    <x v="2"/>
    <x v="9"/>
    <n v="0.98"/>
    <n v="1000"/>
    <n v="180"/>
    <n v="2.4330000000000001E-2"/>
    <n v="1.5980000000000001E-2"/>
    <n v="1.1E-4"/>
    <n v="3.5699999999999998E-3"/>
    <n v="9.7439999999999999E-2"/>
    <n v="0.45440999999999998"/>
  </r>
  <r>
    <x v="6"/>
    <x v="21"/>
    <x v="2"/>
    <x v="10"/>
    <n v="9.11"/>
    <n v="1308.4000000000001"/>
    <n v="196.25977"/>
    <n v="0.33911000000000002"/>
    <n v="0.24970999999999999"/>
    <n v="2.65E-3"/>
    <n v="2.409E-2"/>
    <n v="1.40255"/>
    <n v="0.39168999999999998"/>
  </r>
  <r>
    <x v="6"/>
    <x v="21"/>
    <x v="3"/>
    <x v="0"/>
    <n v="0.8"/>
    <n v="1000"/>
    <n v="110"/>
    <n v="4.4929999999999998E-2"/>
    <n v="8.6499999999999997E-3"/>
    <n v="6.4999999999999997E-4"/>
    <n v="9.2700000000000005E-3"/>
    <n v="0.18143000000000001"/>
    <n v="0.2777"/>
  </r>
  <r>
    <x v="6"/>
    <x v="21"/>
    <x v="3"/>
    <x v="1"/>
    <n v="14.4"/>
    <n v="999.98"/>
    <n v="10"/>
    <n v="0.52259999999999995"/>
    <n v="0.45265"/>
    <n v="4.8500000000000001E-3"/>
    <n v="4.4080000000000001E-2"/>
    <n v="2.1705999999999999"/>
    <n v="2.5250000000000002E-2"/>
  </r>
  <r>
    <x v="6"/>
    <x v="21"/>
    <x v="3"/>
    <x v="2"/>
    <n v="0.01"/>
    <n v="1000"/>
    <n v="10"/>
    <n v="2.5000000000000001E-4"/>
    <n v="2.4000000000000001E-4"/>
    <n v="0"/>
    <n v="0"/>
    <n v="9.8999999999999999E-4"/>
    <n v="2.5250000000000002E-2"/>
  </r>
  <r>
    <x v="6"/>
    <x v="21"/>
    <x v="3"/>
    <x v="3"/>
    <n v="0.13"/>
    <n v="1000"/>
    <n v="40"/>
    <n v="3.2299999999999998E-3"/>
    <n v="3.1700000000000001E-3"/>
    <n v="1.0000000000000001E-5"/>
    <n v="1.0000000000000001E-5"/>
    <n v="1.291E-2"/>
    <n v="0.10098"/>
  </r>
  <r>
    <x v="6"/>
    <x v="21"/>
    <x v="3"/>
    <x v="4"/>
    <n v="12.61"/>
    <n v="2235.5"/>
    <n v="178.83984000000001"/>
    <n v="0.50302999999999998"/>
    <n v="0.14021"/>
    <n v="6.9370000000000001E-2"/>
    <n v="0.45147999999999999"/>
    <n v="2.0779000000000001"/>
    <n v="0.23049"/>
  </r>
  <r>
    <x v="6"/>
    <x v="21"/>
    <x v="3"/>
    <x v="5"/>
    <n v="0.06"/>
    <n v="1257"/>
    <n v="0"/>
    <n v="1.97E-3"/>
    <n v="0"/>
    <n v="2.7E-4"/>
    <n v="2.1000000000000001E-4"/>
    <n v="8.09E-3"/>
    <n v="0"/>
  </r>
  <r>
    <x v="6"/>
    <x v="21"/>
    <x v="3"/>
    <x v="6"/>
    <n v="0.52"/>
    <n v="1349"/>
    <n v="53.960030000000003"/>
    <n v="1.7330000000000002E-2"/>
    <n v="5.0000000000000002E-5"/>
    <n v="7.5000000000000002E-4"/>
    <n v="1.7319999999999999E-2"/>
    <n v="6.9779999999999995E-2"/>
    <n v="0.10625"/>
  </r>
  <r>
    <x v="6"/>
    <x v="21"/>
    <x v="3"/>
    <x v="7"/>
    <n v="0.55000000000000004"/>
    <n v="1000"/>
    <n v="150"/>
    <n v="1.3650000000000001E-2"/>
    <n v="1.355E-2"/>
    <n v="0"/>
    <n v="5.0000000000000002E-5"/>
    <n v="5.4609999999999999E-2"/>
    <n v="0.37868000000000002"/>
  </r>
  <r>
    <x v="6"/>
    <x v="21"/>
    <x v="3"/>
    <x v="8"/>
    <n v="0.8"/>
    <n v="1000"/>
    <n v="190"/>
    <n v="1.9859999999999999E-2"/>
    <n v="1.949E-2"/>
    <n v="0"/>
    <n v="1.4999999999999999E-4"/>
    <n v="7.9460000000000003E-2"/>
    <n v="0.47965999999999998"/>
  </r>
  <r>
    <x v="6"/>
    <x v="21"/>
    <x v="3"/>
    <x v="9"/>
    <n v="0.47"/>
    <n v="1000"/>
    <n v="130"/>
    <n v="1.167E-2"/>
    <n v="1.162E-2"/>
    <n v="0"/>
    <n v="2.0000000000000002E-5"/>
    <n v="4.6670000000000003E-2"/>
    <n v="0.32818999999999998"/>
  </r>
  <r>
    <x v="6"/>
    <x v="21"/>
    <x v="3"/>
    <x v="10"/>
    <n v="0.24"/>
    <n v="1000"/>
    <n v="60"/>
    <n v="6.9100000000000003E-3"/>
    <n v="6.0400000000000002E-3"/>
    <n v="3.0000000000000001E-5"/>
    <n v="1E-4"/>
    <n v="2.8070000000000001E-2"/>
    <n v="0.15146999999999999"/>
  </r>
  <r>
    <x v="6"/>
    <x v="21"/>
    <x v="4"/>
    <x v="0"/>
    <n v="0.64"/>
    <n v="1000"/>
    <n v="170"/>
    <n v="1.5890000000000001E-2"/>
    <n v="1.5709999999999998E-2"/>
    <n v="1.0000000000000001E-5"/>
    <n v="6.9999999999999994E-5"/>
    <n v="6.3549999999999995E-2"/>
    <n v="0.42917"/>
  </r>
  <r>
    <x v="6"/>
    <x v="21"/>
    <x v="4"/>
    <x v="1"/>
    <n v="2.1800000000000002"/>
    <n v="1000"/>
    <n v="130"/>
    <n v="7.2450000000000001E-2"/>
    <n v="6.3659999999999994E-2"/>
    <n v="1.0300000000000001E-3"/>
    <n v="1.08E-3"/>
    <n v="0.29963000000000001"/>
    <n v="0.32818999999999998"/>
  </r>
  <r>
    <x v="6"/>
    <x v="21"/>
    <x v="4"/>
    <x v="2"/>
    <n v="0.18"/>
    <n v="1000"/>
    <n v="40"/>
    <n v="4.47E-3"/>
    <n v="4.3400000000000001E-3"/>
    <n v="0"/>
    <n v="0"/>
    <n v="1.787E-2"/>
    <n v="0.10098"/>
  </r>
  <r>
    <x v="6"/>
    <x v="21"/>
    <x v="4"/>
    <x v="3"/>
    <n v="0.44"/>
    <n v="1000"/>
    <n v="120"/>
    <n v="1.0919999999999999E-2"/>
    <n v="1.057E-2"/>
    <n v="4.0000000000000003E-5"/>
    <n v="3.0000000000000001E-5"/>
    <n v="4.369E-2"/>
    <n v="0.30293999999999999"/>
  </r>
  <r>
    <x v="6"/>
    <x v="21"/>
    <x v="4"/>
    <x v="4"/>
    <n v="18.32"/>
    <n v="1257"/>
    <n v="0"/>
    <n v="0.70882000000000001"/>
    <n v="8.6919999999999997E-2"/>
    <n v="0.30436999999999997"/>
    <n v="0.14044999999999999"/>
    <n v="2.9422100000000002"/>
    <n v="0"/>
  </r>
  <r>
    <x v="6"/>
    <x v="21"/>
    <x v="4"/>
    <x v="5"/>
    <n v="0.05"/>
    <n v="1000"/>
    <n v="20"/>
    <n v="1.24E-3"/>
    <n v="1.2099999999999999E-3"/>
    <n v="1.0000000000000001E-5"/>
    <n v="0"/>
    <n v="4.96E-3"/>
    <n v="5.049E-2"/>
  </r>
  <r>
    <x v="6"/>
    <x v="21"/>
    <x v="4"/>
    <x v="6"/>
    <n v="15.07"/>
    <n v="1257"/>
    <n v="0"/>
    <n v="0.52159999999999995"/>
    <n v="0.20967"/>
    <n v="1.2899999999999999E-3"/>
    <n v="1.9820000000000001E-2"/>
    <n v="2.1678700000000002"/>
    <n v="0"/>
  </r>
  <r>
    <x v="6"/>
    <x v="21"/>
    <x v="4"/>
    <x v="7"/>
    <n v="1.3"/>
    <n v="1000"/>
    <n v="290"/>
    <n v="3.227E-2"/>
    <n v="3.1669999999999997E-2"/>
    <n v="1.0000000000000001E-5"/>
    <n v="6.9999999999999994E-5"/>
    <n v="0.12908"/>
    <n v="0.73211000000000004"/>
  </r>
  <r>
    <x v="6"/>
    <x v="21"/>
    <x v="4"/>
    <x v="8"/>
    <n v="1.65"/>
    <n v="1000"/>
    <n v="410"/>
    <n v="4.0960000000000003E-2"/>
    <n v="3.9969999999999999E-2"/>
    <n v="1.7000000000000001E-4"/>
    <n v="2.2000000000000001E-4"/>
    <n v="0.16383"/>
    <n v="1.03505"/>
  </r>
  <r>
    <x v="6"/>
    <x v="21"/>
    <x v="4"/>
    <x v="9"/>
    <n v="1.1200000000000001"/>
    <n v="1000"/>
    <n v="290"/>
    <n v="2.7799999999999998E-2"/>
    <n v="2.7560000000000001E-2"/>
    <n v="1.0000000000000001E-5"/>
    <n v="3.0000000000000001E-5"/>
    <n v="0.11119999999999999"/>
    <n v="0.73211000000000004"/>
  </r>
  <r>
    <x v="6"/>
    <x v="21"/>
    <x v="4"/>
    <x v="10"/>
    <n v="3.02"/>
    <n v="1000"/>
    <n v="130"/>
    <n v="0.1469"/>
    <n v="0.12196"/>
    <n v="3.2000000000000003E-4"/>
    <n v="2.6700000000000001E-3"/>
    <n v="0.60577999999999999"/>
    <n v="0.32818999999999998"/>
  </r>
  <r>
    <x v="6"/>
    <x v="21"/>
    <x v="5"/>
    <x v="0"/>
    <n v="0.17"/>
    <n v="1000"/>
    <n v="60"/>
    <n v="4.2199999999999998E-3"/>
    <n v="4.1999999999999997E-3"/>
    <n v="0"/>
    <n v="1.0000000000000001E-5"/>
    <n v="1.6879999999999999E-2"/>
    <n v="0.15146999999999999"/>
  </r>
  <r>
    <x v="6"/>
    <x v="21"/>
    <x v="5"/>
    <x v="1"/>
    <n v="12.17"/>
    <n v="1257"/>
    <n v="0"/>
    <n v="0.46150999999999998"/>
    <n v="0.40871000000000002"/>
    <n v="3.4099999999999998E-3"/>
    <n v="1.0460000000000001E-2"/>
    <n v="1.9170100000000001"/>
    <n v="0"/>
  </r>
  <r>
    <x v="6"/>
    <x v="21"/>
    <x v="5"/>
    <x v="2"/>
    <n v="0.01"/>
    <n v="1000"/>
    <n v="10"/>
    <n v="2.5000000000000001E-4"/>
    <n v="2.4000000000000001E-4"/>
    <n v="0"/>
    <n v="0"/>
    <n v="9.8999999999999999E-4"/>
    <n v="2.5250000000000002E-2"/>
  </r>
  <r>
    <x v="6"/>
    <x v="21"/>
    <x v="5"/>
    <x v="3"/>
    <n v="0.06"/>
    <n v="1000"/>
    <n v="20"/>
    <n v="1.49E-3"/>
    <n v="1.4599999999999999E-3"/>
    <n v="0"/>
    <n v="0"/>
    <n v="5.96E-3"/>
    <n v="5.049E-2"/>
  </r>
  <r>
    <x v="6"/>
    <x v="21"/>
    <x v="5"/>
    <x v="4"/>
    <n v="0.81"/>
    <n v="1257"/>
    <n v="0"/>
    <n v="4.3279999999999999E-2"/>
    <n v="1.3679999999999999E-2"/>
    <n v="9.0100000000000006E-3"/>
    <n v="1.285E-2"/>
    <n v="0.17895"/>
    <n v="0"/>
  </r>
  <r>
    <x v="6"/>
    <x v="21"/>
    <x v="5"/>
    <x v="5"/>
    <n v="4.1399999999999997"/>
    <n v="1257"/>
    <n v="0"/>
    <n v="0.15396000000000001"/>
    <n v="0.12506"/>
    <n v="1.508E-2"/>
    <n v="5.2599999999999999E-3"/>
    <n v="0.63914000000000004"/>
    <n v="0"/>
  </r>
  <r>
    <x v="6"/>
    <x v="21"/>
    <x v="5"/>
    <x v="6"/>
    <n v="0"/>
    <n v="1257"/>
    <n v="0"/>
    <n v="0"/>
    <n v="0"/>
    <n v="0"/>
    <n v="0"/>
    <n v="0"/>
    <n v="0"/>
  </r>
  <r>
    <x v="6"/>
    <x v="21"/>
    <x v="5"/>
    <x v="7"/>
    <n v="0.11"/>
    <n v="1000"/>
    <n v="40"/>
    <n v="2.7299999999999998E-3"/>
    <n v="2.7100000000000002E-3"/>
    <n v="0"/>
    <n v="0"/>
    <n v="1.0919999999999999E-2"/>
    <n v="0.10098"/>
  </r>
  <r>
    <x v="6"/>
    <x v="21"/>
    <x v="5"/>
    <x v="8"/>
    <n v="0.13"/>
    <n v="1000"/>
    <n v="50"/>
    <n v="3.2299999999999998E-3"/>
    <n v="3.1800000000000001E-3"/>
    <n v="0"/>
    <n v="1.0000000000000001E-5"/>
    <n v="1.291E-2"/>
    <n v="0.12623000000000001"/>
  </r>
  <r>
    <x v="6"/>
    <x v="21"/>
    <x v="5"/>
    <x v="9"/>
    <n v="0.02"/>
    <n v="1000"/>
    <n v="10"/>
    <n v="5.0000000000000001E-4"/>
    <n v="4.8999999999999998E-4"/>
    <n v="0"/>
    <n v="0"/>
    <n v="1.99E-3"/>
    <n v="2.5250000000000002E-2"/>
  </r>
  <r>
    <x v="6"/>
    <x v="21"/>
    <x v="5"/>
    <x v="10"/>
    <n v="0.06"/>
    <n v="1000"/>
    <n v="20"/>
    <n v="1.49E-3"/>
    <n v="1.48E-3"/>
    <n v="0"/>
    <n v="0"/>
    <n v="5.96E-3"/>
    <n v="5.049E-2"/>
  </r>
  <r>
    <x v="6"/>
    <x v="21"/>
    <x v="6"/>
    <x v="0"/>
    <n v="0.57999999999999996"/>
    <n v="1000"/>
    <n v="140"/>
    <n v="1.44E-2"/>
    <n v="1.4200000000000001E-2"/>
    <n v="0"/>
    <n v="6.9999999999999994E-5"/>
    <n v="5.7590000000000002E-2"/>
    <n v="0.35343000000000002"/>
  </r>
  <r>
    <x v="6"/>
    <x v="21"/>
    <x v="6"/>
    <x v="1"/>
    <n v="83.14"/>
    <n v="1000.04"/>
    <n v="90"/>
    <n v="3.14371"/>
    <n v="2.7279900000000001"/>
    <n v="7.4880000000000002E-2"/>
    <n v="7.2059999999999999E-2"/>
    <n v="13.04837"/>
    <n v="0.22721"/>
  </r>
  <r>
    <x v="6"/>
    <x v="21"/>
    <x v="6"/>
    <x v="2"/>
    <n v="0.15"/>
    <n v="1000"/>
    <n v="40"/>
    <n v="3.7200000000000002E-3"/>
    <n v="3.62E-3"/>
    <n v="0"/>
    <n v="0"/>
    <n v="1.489E-2"/>
    <n v="0.10098"/>
  </r>
  <r>
    <x v="6"/>
    <x v="21"/>
    <x v="6"/>
    <x v="3"/>
    <n v="0.33"/>
    <n v="1000"/>
    <n v="80"/>
    <n v="8.1899999999999994E-3"/>
    <n v="7.9500000000000005E-3"/>
    <n v="4.0000000000000003E-5"/>
    <n v="1.0000000000000001E-5"/>
    <n v="3.2770000000000001E-2"/>
    <n v="0.20196"/>
  </r>
  <r>
    <x v="6"/>
    <x v="21"/>
    <x v="6"/>
    <x v="4"/>
    <n v="8.35"/>
    <n v="1257"/>
    <n v="0"/>
    <n v="0.34782000000000002"/>
    <n v="5.5410000000000001E-2"/>
    <n v="0.11600000000000001"/>
    <n v="0.19348000000000001"/>
    <n v="1.4407399999999999"/>
    <n v="0"/>
  </r>
  <r>
    <x v="6"/>
    <x v="21"/>
    <x v="6"/>
    <x v="5"/>
    <n v="0.11"/>
    <n v="1000"/>
    <n v="30"/>
    <n v="2.7299999999999998E-3"/>
    <n v="2.63E-3"/>
    <n v="2.0000000000000002E-5"/>
    <n v="1.0000000000000001E-5"/>
    <n v="1.0919999999999999E-2"/>
    <n v="7.5740000000000002E-2"/>
  </r>
  <r>
    <x v="6"/>
    <x v="21"/>
    <x v="6"/>
    <x v="6"/>
    <n v="0.08"/>
    <n v="1000"/>
    <n v="10"/>
    <n v="2.7799999999999999E-3"/>
    <n v="1.5100000000000001E-3"/>
    <n v="3.0000000000000001E-5"/>
    <n v="2.7E-4"/>
    <n v="1.1509999999999999E-2"/>
    <n v="2.5250000000000002E-2"/>
  </r>
  <r>
    <x v="6"/>
    <x v="21"/>
    <x v="6"/>
    <x v="7"/>
    <n v="1.21"/>
    <n v="1000"/>
    <n v="270"/>
    <n v="3.0030000000000001E-2"/>
    <n v="2.9569999999999999E-2"/>
    <n v="3.0000000000000001E-5"/>
    <n v="9.0000000000000006E-5"/>
    <n v="0.12015000000000001"/>
    <n v="0.68162"/>
  </r>
  <r>
    <x v="6"/>
    <x v="21"/>
    <x v="6"/>
    <x v="8"/>
    <n v="1.43"/>
    <n v="1000"/>
    <n v="330"/>
    <n v="3.5499999999999997E-2"/>
    <n v="3.4750000000000003E-2"/>
    <n v="1.1E-4"/>
    <n v="2.2000000000000001E-4"/>
    <n v="0.14199000000000001"/>
    <n v="0.83309"/>
  </r>
  <r>
    <x v="6"/>
    <x v="21"/>
    <x v="6"/>
    <x v="9"/>
    <n v="1.03"/>
    <n v="1000"/>
    <n v="230"/>
    <n v="2.5569999999999999E-2"/>
    <n v="2.5250000000000002E-2"/>
    <n v="1.0000000000000001E-5"/>
    <n v="4.0000000000000003E-5"/>
    <n v="0.10227"/>
    <n v="0.58064000000000004"/>
  </r>
  <r>
    <x v="6"/>
    <x v="21"/>
    <x v="6"/>
    <x v="10"/>
    <n v="0.85"/>
    <n v="1000"/>
    <n v="200"/>
    <n v="2.1510000000000001E-2"/>
    <n v="2.0990000000000002E-2"/>
    <n v="1.0000000000000001E-5"/>
    <n v="6.0000000000000002E-5"/>
    <n v="8.6169999999999997E-2"/>
    <n v="0.50490000000000002"/>
  </r>
  <r>
    <x v="6"/>
    <x v="21"/>
    <x v="7"/>
    <x v="0"/>
    <n v="0.47"/>
    <n v="1341.33"/>
    <n v="80.479979999999998"/>
    <n v="2.0049999999999998E-2"/>
    <n v="3.4499999999999999E-3"/>
    <n v="2.2000000000000001E-4"/>
    <n v="6.4200000000000004E-3"/>
    <n v="8.0379999999999993E-2"/>
    <n v="0.15790000000000001"/>
  </r>
  <r>
    <x v="6"/>
    <x v="21"/>
    <x v="7"/>
    <x v="1"/>
    <n v="39.630000000000003"/>
    <n v="999.98"/>
    <n v="20"/>
    <n v="1.47404"/>
    <n v="1.3264199999999999"/>
    <n v="2.3269999999999999E-2"/>
    <n v="5.4960000000000002E-2"/>
    <n v="6.1198199999999998"/>
    <n v="5.049E-2"/>
  </r>
  <r>
    <x v="6"/>
    <x v="21"/>
    <x v="7"/>
    <x v="2"/>
    <n v="0"/>
    <n v="1257"/>
    <n v="0"/>
    <n v="0"/>
    <n v="0"/>
    <n v="0"/>
    <n v="0"/>
    <n v="0"/>
    <n v="0"/>
  </r>
  <r>
    <x v="6"/>
    <x v="21"/>
    <x v="7"/>
    <x v="3"/>
    <n v="0.1"/>
    <n v="1000"/>
    <n v="30"/>
    <n v="2.48E-3"/>
    <n v="2.4199999999999998E-3"/>
    <n v="1.0000000000000001E-5"/>
    <n v="1.0000000000000001E-5"/>
    <n v="9.9299999999999996E-3"/>
    <n v="7.5740000000000002E-2"/>
  </r>
  <r>
    <x v="6"/>
    <x v="21"/>
    <x v="7"/>
    <x v="4"/>
    <n v="3.25"/>
    <n v="1673.7"/>
    <n v="384.9502"/>
    <n v="0.14016000000000001"/>
    <n v="0"/>
    <n v="5.1720000000000002E-2"/>
    <n v="0.24009"/>
    <n v="0.56289"/>
    <n v="0.62917999999999996"/>
  </r>
  <r>
    <x v="6"/>
    <x v="21"/>
    <x v="7"/>
    <x v="5"/>
    <n v="11.57"/>
    <n v="1600"/>
    <n v="448.00002999999998"/>
    <n v="0.44508999999999999"/>
    <n v="0.15164"/>
    <n v="0.33326"/>
    <n v="4.9570000000000003E-2"/>
    <n v="1.8270200000000001"/>
    <n v="0.76200999999999997"/>
  </r>
  <r>
    <x v="6"/>
    <x v="21"/>
    <x v="7"/>
    <x v="6"/>
    <n v="0.85"/>
    <n v="1000"/>
    <n v="70"/>
    <n v="2.1100000000000001E-2"/>
    <n v="0"/>
    <n v="1.6900000000000001E-3"/>
    <n v="1.8249999999999999E-2"/>
    <n v="8.4650000000000003E-2"/>
    <n v="0.17671999999999999"/>
  </r>
  <r>
    <x v="6"/>
    <x v="21"/>
    <x v="7"/>
    <x v="7"/>
    <n v="0.53"/>
    <n v="1000"/>
    <n v="130"/>
    <n v="1.316E-2"/>
    <n v="1.2999999999999999E-2"/>
    <n v="0"/>
    <n v="1.1E-4"/>
    <n v="5.262E-2"/>
    <n v="0.32818999999999998"/>
  </r>
  <r>
    <x v="6"/>
    <x v="21"/>
    <x v="7"/>
    <x v="8"/>
    <n v="0.84"/>
    <n v="1038.46"/>
    <n v="135"/>
    <n v="2.2460000000000001E-2"/>
    <n v="7.7099999999999998E-3"/>
    <n v="3.46E-3"/>
    <n v="1.0699999999999999E-2"/>
    <n v="9.0069999999999997E-2"/>
    <n v="0.33023000000000002"/>
  </r>
  <r>
    <x v="6"/>
    <x v="21"/>
    <x v="7"/>
    <x v="9"/>
    <n v="0.23"/>
    <n v="1000"/>
    <n v="70"/>
    <n v="5.7099999999999998E-3"/>
    <n v="5.6800000000000002E-3"/>
    <n v="0"/>
    <n v="3.0000000000000001E-5"/>
    <n v="2.2839999999999999E-2"/>
    <n v="0.17671999999999999"/>
  </r>
  <r>
    <x v="6"/>
    <x v="21"/>
    <x v="7"/>
    <x v="10"/>
    <n v="0.84"/>
    <n v="1000"/>
    <n v="150"/>
    <n v="2.085E-2"/>
    <n v="6.8799999999999998E-3"/>
    <n v="4.0000000000000003E-5"/>
    <n v="5.0600000000000003E-3"/>
    <n v="8.3690000000000001E-2"/>
    <n v="0.37868000000000002"/>
  </r>
  <r>
    <x v="6"/>
    <x v="21"/>
    <x v="8"/>
    <x v="0"/>
    <n v="2.1"/>
    <n v="1095.47"/>
    <n v="208.13989000000001"/>
    <n v="7.2510000000000005E-2"/>
    <n v="6.2909999999999994E-2"/>
    <n v="3.6900000000000001E-3"/>
    <n v="2.8300000000000001E-3"/>
    <n v="0.29777999999999999"/>
    <n v="0.48451"/>
  </r>
  <r>
    <x v="6"/>
    <x v="21"/>
    <x v="8"/>
    <x v="1"/>
    <n v="136.87"/>
    <n v="999.98"/>
    <n v="160"/>
    <n v="5.0897399999999999"/>
    <n v="4.8791500000000001"/>
    <n v="2.4459999999999999E-2"/>
    <n v="8.6860000000000007E-2"/>
    <n v="21.12923"/>
    <n v="0.40392"/>
  </r>
  <r>
    <x v="6"/>
    <x v="21"/>
    <x v="8"/>
    <x v="2"/>
    <n v="0.11"/>
    <n v="1000"/>
    <n v="40"/>
    <n v="2.7299999999999998E-3"/>
    <n v="2.65E-3"/>
    <n v="0"/>
    <n v="0"/>
    <n v="1.0919999999999999E-2"/>
    <n v="0.10098"/>
  </r>
  <r>
    <x v="6"/>
    <x v="21"/>
    <x v="8"/>
    <x v="3"/>
    <n v="0.38"/>
    <n v="1000"/>
    <n v="90"/>
    <n v="9.4299999999999991E-3"/>
    <n v="9.1999999999999998E-3"/>
    <n v="4.0000000000000003E-5"/>
    <n v="2.0000000000000002E-5"/>
    <n v="3.773E-2"/>
    <n v="0.22721"/>
  </r>
  <r>
    <x v="6"/>
    <x v="21"/>
    <x v="8"/>
    <x v="4"/>
    <n v="20.66"/>
    <n v="1294.9000000000001"/>
    <n v="802.83983999999998"/>
    <n v="0.76854999999999996"/>
    <n v="4.87E-2"/>
    <n v="0.36626999999999998"/>
    <n v="0.33504"/>
    <n v="3.13402"/>
    <n v="1.61914"/>
  </r>
  <r>
    <x v="6"/>
    <x v="21"/>
    <x v="8"/>
    <x v="5"/>
    <n v="3.45"/>
    <n v="1171.67"/>
    <n v="210.90012999999999"/>
    <n v="0.10281999999999999"/>
    <n v="2.15E-3"/>
    <n v="0.12134"/>
    <n v="1.6750000000000001E-2"/>
    <n v="0.41281000000000001"/>
    <n v="0.46666999999999997"/>
  </r>
  <r>
    <x v="6"/>
    <x v="21"/>
    <x v="8"/>
    <x v="6"/>
    <n v="18.149999999999999"/>
    <n v="1385.64"/>
    <n v="304.83983999999998"/>
    <n v="0.63497999999999999"/>
    <n v="0.28721000000000002"/>
    <n v="3.9039999999999998E-2"/>
    <n v="0.15273999999999999"/>
    <n v="2.6189100000000001"/>
    <n v="0.58687999999999996"/>
  </r>
  <r>
    <x v="6"/>
    <x v="21"/>
    <x v="8"/>
    <x v="7"/>
    <n v="1.52"/>
    <n v="1000"/>
    <n v="350"/>
    <n v="3.773E-2"/>
    <n v="3.7150000000000002E-2"/>
    <n v="1.0000000000000001E-5"/>
    <n v="1.4999999999999999E-4"/>
    <n v="0.15092"/>
    <n v="0.88358000000000003"/>
  </r>
  <r>
    <x v="6"/>
    <x v="21"/>
    <x v="8"/>
    <x v="8"/>
    <n v="19.12"/>
    <n v="1049.6300000000001"/>
    <n v="514.32030999999995"/>
    <n v="0.67266999999999999"/>
    <n v="0.4904"/>
    <n v="2.86E-2"/>
    <n v="5.9080000000000001E-2"/>
    <n v="2.7774899999999998"/>
    <n v="1.24685"/>
  </r>
  <r>
    <x v="6"/>
    <x v="21"/>
    <x v="8"/>
    <x v="9"/>
    <n v="1.47"/>
    <n v="1000"/>
    <n v="340"/>
    <n v="3.6490000000000002E-2"/>
    <n v="3.6159999999999998E-2"/>
    <n v="2.0000000000000002E-5"/>
    <n v="6.0000000000000002E-5"/>
    <n v="0.14596000000000001"/>
    <n v="0.85833999999999999"/>
  </r>
  <r>
    <x v="6"/>
    <x v="21"/>
    <x v="8"/>
    <x v="10"/>
    <n v="28.69"/>
    <n v="1000"/>
    <n v="140"/>
    <n v="1.0561400000000001"/>
    <n v="0.86397000000000002"/>
    <n v="3.7200000000000002E-3"/>
    <n v="1.9179999999999999E-2"/>
    <n v="4.3836199999999996"/>
    <n v="0.35343000000000002"/>
  </r>
  <r>
    <x v="6"/>
    <x v="22"/>
    <x v="0"/>
    <x v="0"/>
    <n v="13.51"/>
    <n v="1000"/>
    <n v="110"/>
    <n v="0.50173000000000001"/>
    <n v="0.48732999999999999"/>
    <n v="8.0000000000000007E-5"/>
    <n v="3.65E-3"/>
    <n v="2.0808800000000001"/>
    <n v="0.27672999999999998"/>
  </r>
  <r>
    <x v="6"/>
    <x v="22"/>
    <x v="0"/>
    <x v="1"/>
    <n v="40.18"/>
    <n v="999.98"/>
    <n v="40"/>
    <n v="1.4930399999999999"/>
    <n v="1.26929"/>
    <n v="2.4549999999999999E-2"/>
    <n v="4.054E-2"/>
    <n v="6.1963800000000004"/>
    <n v="0.10063"/>
  </r>
  <r>
    <x v="6"/>
    <x v="22"/>
    <x v="0"/>
    <x v="2"/>
    <n v="0.09"/>
    <n v="1000"/>
    <n v="30"/>
    <n v="2.2300000000000002E-3"/>
    <n v="2.15E-3"/>
    <n v="0"/>
    <n v="1.0000000000000001E-5"/>
    <n v="8.94E-3"/>
    <n v="7.5469999999999995E-2"/>
  </r>
  <r>
    <x v="6"/>
    <x v="22"/>
    <x v="0"/>
    <x v="3"/>
    <n v="0.24"/>
    <n v="1000"/>
    <n v="50"/>
    <n v="5.96E-3"/>
    <n v="5.8799999999999998E-3"/>
    <n v="0"/>
    <n v="0"/>
    <n v="2.383E-2"/>
    <n v="0.12579000000000001"/>
  </r>
  <r>
    <x v="6"/>
    <x v="22"/>
    <x v="0"/>
    <x v="4"/>
    <n v="47.4"/>
    <n v="1853.67"/>
    <n v="148.29687999999999"/>
    <n v="1.7922499999999999"/>
    <n v="0.53256000000000003"/>
    <n v="8.1100000000000005E-2"/>
    <n v="0.36893999999999999"/>
    <n v="7.4335000000000004"/>
    <n v="0.22109000000000001"/>
  </r>
  <r>
    <x v="6"/>
    <x v="22"/>
    <x v="0"/>
    <x v="5"/>
    <n v="0.05"/>
    <n v="1000"/>
    <n v="20"/>
    <n v="1.24E-3"/>
    <n v="6.3000000000000003E-4"/>
    <n v="8.0000000000000007E-5"/>
    <n v="6.9999999999999994E-5"/>
    <n v="5.0200000000000002E-3"/>
    <n v="5.0310000000000001E-2"/>
  </r>
  <r>
    <x v="6"/>
    <x v="22"/>
    <x v="0"/>
    <x v="6"/>
    <n v="0.73"/>
    <n v="1000"/>
    <n v="90"/>
    <n v="1.8120000000000001E-2"/>
    <n v="1.9300000000000001E-3"/>
    <n v="2.0000000000000002E-5"/>
    <n v="2.1800000000000001E-3"/>
    <n v="7.2730000000000003E-2"/>
    <n v="0.22642000000000001"/>
  </r>
  <r>
    <x v="6"/>
    <x v="22"/>
    <x v="0"/>
    <x v="7"/>
    <n v="0.5"/>
    <n v="1000"/>
    <n v="100"/>
    <n v="1.2409999999999999E-2"/>
    <n v="1.2200000000000001E-2"/>
    <n v="0"/>
    <n v="5.0000000000000002E-5"/>
    <n v="4.9639999999999997E-2"/>
    <n v="0.25157000000000002"/>
  </r>
  <r>
    <x v="6"/>
    <x v="22"/>
    <x v="0"/>
    <x v="8"/>
    <n v="0.83"/>
    <n v="1000"/>
    <n v="150"/>
    <n v="2.06E-2"/>
    <n v="1.9980000000000001E-2"/>
    <n v="2.0000000000000002E-5"/>
    <n v="9.0000000000000006E-5"/>
    <n v="8.2470000000000002E-2"/>
    <n v="0.37735999999999997"/>
  </r>
  <r>
    <x v="6"/>
    <x v="22"/>
    <x v="0"/>
    <x v="9"/>
    <n v="0.28000000000000003"/>
    <n v="1000"/>
    <n v="70"/>
    <n v="6.9499999999999996E-3"/>
    <n v="6.8999999999999999E-3"/>
    <n v="0"/>
    <n v="2.0000000000000002E-5"/>
    <n v="2.7799999999999998E-2"/>
    <n v="0.17610000000000001"/>
  </r>
  <r>
    <x v="6"/>
    <x v="22"/>
    <x v="0"/>
    <x v="10"/>
    <n v="1.04"/>
    <n v="1431.44"/>
    <n v="128.82996"/>
    <n v="4.5920000000000002E-2"/>
    <n v="5.4999999999999997E-3"/>
    <n v="2.3000000000000001E-4"/>
    <n v="4.9300000000000004E-3"/>
    <n v="0.18459999999999999"/>
    <n v="0.23668"/>
  </r>
  <r>
    <x v="6"/>
    <x v="22"/>
    <x v="1"/>
    <x v="0"/>
    <n v="6.92"/>
    <n v="1299.76"/>
    <n v="636.87987999999996"/>
    <n v="0.23921999999999999"/>
    <n v="6.8700000000000002E-3"/>
    <n v="4.5199999999999997E-3"/>
    <n v="8.9450000000000002E-2"/>
    <n v="0.95950000000000002"/>
    <n v="1.2628699999999999"/>
  </r>
  <r>
    <x v="6"/>
    <x v="22"/>
    <x v="1"/>
    <x v="1"/>
    <n v="64.180000000000007"/>
    <n v="999.94"/>
    <n v="50"/>
    <n v="2.3694600000000001"/>
    <n v="2.06874"/>
    <n v="5.1240000000000001E-2"/>
    <n v="0.30501"/>
    <n v="9.8402999999999992"/>
    <n v="0.12579000000000001"/>
  </r>
  <r>
    <x v="6"/>
    <x v="22"/>
    <x v="1"/>
    <x v="2"/>
    <n v="0.02"/>
    <n v="1000"/>
    <n v="10"/>
    <n v="5.0000000000000001E-4"/>
    <n v="4.8000000000000001E-4"/>
    <n v="0"/>
    <n v="0"/>
    <n v="1.99E-3"/>
    <n v="2.5159999999999998E-2"/>
  </r>
  <r>
    <x v="6"/>
    <x v="22"/>
    <x v="1"/>
    <x v="3"/>
    <n v="0.27"/>
    <n v="1000"/>
    <n v="60"/>
    <n v="6.7000000000000002E-3"/>
    <n v="6.5399999999999998E-3"/>
    <n v="3.0000000000000001E-5"/>
    <n v="3.0000000000000001E-5"/>
    <n v="2.681E-2"/>
    <n v="0.15093999999999999"/>
  </r>
  <r>
    <x v="6"/>
    <x v="22"/>
    <x v="1"/>
    <x v="4"/>
    <n v="53.1"/>
    <n v="2207.1"/>
    <n v="6246.09375"/>
    <n v="2.5647799999999998"/>
    <n v="6.1240000000000003E-2"/>
    <n v="0.79808999999999997"/>
    <n v="2.6011099999999998"/>
    <n v="10.35455"/>
    <n v="8.0635300000000001"/>
  </r>
  <r>
    <x v="6"/>
    <x v="22"/>
    <x v="1"/>
    <x v="5"/>
    <n v="16.57"/>
    <n v="1000"/>
    <n v="950"/>
    <n v="0.54503000000000001"/>
    <n v="0.31824999999999998"/>
    <n v="0.1313"/>
    <n v="6.9510000000000002E-2"/>
    <n v="2.2313999999999998"/>
    <n v="2.3899599999999999"/>
  </r>
  <r>
    <x v="6"/>
    <x v="22"/>
    <x v="1"/>
    <x v="6"/>
    <n v="68.52"/>
    <n v="1087.32"/>
    <n v="4871.2031200000001"/>
    <n v="1.87324"/>
    <n v="1.46E-2"/>
    <n v="0.20910000000000001"/>
    <n v="0.93481000000000003"/>
    <n v="7.51478"/>
    <n v="11.42328"/>
  </r>
  <r>
    <x v="6"/>
    <x v="22"/>
    <x v="1"/>
    <x v="7"/>
    <n v="0.79"/>
    <n v="1000"/>
    <n v="190"/>
    <n v="1.9609999999999999E-2"/>
    <n v="1.933E-2"/>
    <n v="1.0000000000000001E-5"/>
    <n v="1.4999999999999999E-4"/>
    <n v="7.8439999999999996E-2"/>
    <n v="0.47799000000000003"/>
  </r>
  <r>
    <x v="6"/>
    <x v="22"/>
    <x v="1"/>
    <x v="8"/>
    <n v="37.78"/>
    <n v="1359.36"/>
    <n v="2895.4414099999999"/>
    <n v="1.35833"/>
    <n v="0.39985999999999999"/>
    <n v="0.91563000000000005"/>
    <n v="1.0603100000000001"/>
    <n v="5.5086399999999998"/>
    <n v="5.6405200000000004"/>
  </r>
  <r>
    <x v="6"/>
    <x v="22"/>
    <x v="1"/>
    <x v="9"/>
    <n v="0.49"/>
    <n v="1000"/>
    <n v="140"/>
    <n v="1.2160000000000001E-2"/>
    <n v="1.2070000000000001E-2"/>
    <n v="0"/>
    <n v="5.0000000000000002E-5"/>
    <n v="4.8649999999999999E-2"/>
    <n v="0.35220000000000001"/>
  </r>
  <r>
    <x v="6"/>
    <x v="22"/>
    <x v="1"/>
    <x v="10"/>
    <n v="21.13"/>
    <n v="1508.55"/>
    <n v="2293"/>
    <n v="0.80205000000000004"/>
    <n v="1.4500000000000001E-2"/>
    <n v="1.193E-2"/>
    <n v="9.6420000000000006E-2"/>
    <n v="3.2174399999999999"/>
    <n v="4.0923800000000004"/>
  </r>
  <r>
    <x v="6"/>
    <x v="22"/>
    <x v="2"/>
    <x v="0"/>
    <n v="3.77"/>
    <n v="1360.58"/>
    <n v="517.02002000000005"/>
    <n v="0.15165999999999999"/>
    <n v="2.5399999999999999E-2"/>
    <n v="3.5300000000000002E-3"/>
    <n v="7.9089999999999994E-2"/>
    <n v="0.60840000000000005"/>
    <n v="0.99855000000000005"/>
  </r>
  <r>
    <x v="6"/>
    <x v="22"/>
    <x v="2"/>
    <x v="1"/>
    <n v="134.58000000000001"/>
    <n v="1000.04"/>
    <n v="60"/>
    <n v="5.0216099999999999"/>
    <n v="4.4185800000000004"/>
    <n v="0.12959999999999999"/>
    <n v="0.74726000000000004"/>
    <n v="20.847750000000001"/>
    <n v="0.15093999999999999"/>
  </r>
  <r>
    <x v="6"/>
    <x v="22"/>
    <x v="2"/>
    <x v="2"/>
    <n v="0.15"/>
    <n v="1000"/>
    <n v="30"/>
    <n v="3.7200000000000002E-3"/>
    <n v="3.63E-3"/>
    <n v="0"/>
    <n v="1.0000000000000001E-5"/>
    <n v="1.489E-2"/>
    <n v="7.5469999999999995E-2"/>
  </r>
  <r>
    <x v="6"/>
    <x v="22"/>
    <x v="2"/>
    <x v="3"/>
    <n v="0.42"/>
    <n v="1000"/>
    <n v="100"/>
    <n v="1.043E-2"/>
    <n v="1.0120000000000001E-2"/>
    <n v="6.0000000000000002E-5"/>
    <n v="9.0000000000000006E-5"/>
    <n v="4.1700000000000001E-2"/>
    <n v="0.25157000000000002"/>
  </r>
  <r>
    <x v="6"/>
    <x v="22"/>
    <x v="2"/>
    <x v="4"/>
    <n v="39.26"/>
    <n v="2029.09"/>
    <n v="4727.7734399999999"/>
    <n v="1.9282300000000001"/>
    <n v="1.7690000000000001E-2"/>
    <n v="2.8323100000000001"/>
    <n v="1.7718100000000001"/>
    <n v="7.7658199999999997"/>
    <n v="6.5965299999999996"/>
  </r>
  <r>
    <x v="6"/>
    <x v="22"/>
    <x v="2"/>
    <x v="5"/>
    <n v="0.53"/>
    <n v="1306.5999999999999"/>
    <n v="65.330020000000005"/>
    <n v="1.9120000000000002E-2"/>
    <n v="1.2700000000000001E-3"/>
    <n v="1.162E-2"/>
    <n v="7.9900000000000006E-3"/>
    <n v="7.6719999999999997E-2"/>
    <n v="0.13127"/>
  </r>
  <r>
    <x v="6"/>
    <x v="22"/>
    <x v="2"/>
    <x v="6"/>
    <n v="7.02"/>
    <n v="1448.61"/>
    <n v="260.75"/>
    <n v="0.30932999999999999"/>
    <n v="0.12859999999999999"/>
    <n v="4.3800000000000002E-3"/>
    <n v="7.7909999999999993E-2"/>
    <n v="1.2707200000000001"/>
    <n v="0.48204999999999998"/>
  </r>
  <r>
    <x v="6"/>
    <x v="22"/>
    <x v="2"/>
    <x v="7"/>
    <n v="1.63"/>
    <n v="1000"/>
    <n v="340"/>
    <n v="4.0460000000000003E-2"/>
    <n v="3.9879999999999999E-2"/>
    <n v="1.0000000000000001E-5"/>
    <n v="4.2000000000000002E-4"/>
    <n v="0.16184999999999999"/>
    <n v="0.85535000000000005"/>
  </r>
  <r>
    <x v="6"/>
    <x v="22"/>
    <x v="2"/>
    <x v="8"/>
    <n v="3.17"/>
    <n v="1035.5"/>
    <n v="497.04001"/>
    <n v="8.5239999999999996E-2"/>
    <n v="4.6960000000000002E-2"/>
    <n v="5.3499999999999997E-3"/>
    <n v="5.0380000000000001E-2"/>
    <n v="0.34142"/>
    <n v="1.21427"/>
  </r>
  <r>
    <x v="6"/>
    <x v="22"/>
    <x v="2"/>
    <x v="9"/>
    <n v="1.19"/>
    <n v="1000"/>
    <n v="210"/>
    <n v="2.954E-2"/>
    <n v="2.061E-2"/>
    <n v="1.2E-4"/>
    <n v="3.82E-3"/>
    <n v="0.11829000000000001"/>
    <n v="0.52830999999999995"/>
  </r>
  <r>
    <x v="6"/>
    <x v="22"/>
    <x v="2"/>
    <x v="10"/>
    <n v="9.3000000000000007"/>
    <n v="1243.48"/>
    <n v="236.25977"/>
    <n v="0.34497"/>
    <n v="0.25353999999999999"/>
    <n v="2.7100000000000002E-3"/>
    <n v="2.4590000000000001E-2"/>
    <n v="1.42601"/>
    <n v="0.49096000000000001"/>
  </r>
  <r>
    <x v="6"/>
    <x v="22"/>
    <x v="3"/>
    <x v="0"/>
    <n v="0.94"/>
    <n v="1000"/>
    <n v="140"/>
    <n v="4.8410000000000002E-2"/>
    <n v="1.21E-2"/>
    <n v="6.4999999999999997E-4"/>
    <n v="9.2899999999999996E-3"/>
    <n v="0.19533"/>
    <n v="0.35220000000000001"/>
  </r>
  <r>
    <x v="6"/>
    <x v="22"/>
    <x v="3"/>
    <x v="1"/>
    <n v="14.42"/>
    <n v="999.98"/>
    <n v="20"/>
    <n v="0.52309000000000005"/>
    <n v="0.45312999999999998"/>
    <n v="4.8500000000000001E-3"/>
    <n v="4.4089999999999997E-2"/>
    <n v="2.17259"/>
    <n v="5.0310000000000001E-2"/>
  </r>
  <r>
    <x v="6"/>
    <x v="22"/>
    <x v="3"/>
    <x v="2"/>
    <n v="0.02"/>
    <n v="1000"/>
    <n v="10"/>
    <n v="5.0000000000000001E-4"/>
    <n v="4.8000000000000001E-4"/>
    <n v="0"/>
    <n v="0"/>
    <n v="1.99E-3"/>
    <n v="2.5159999999999998E-2"/>
  </r>
  <r>
    <x v="6"/>
    <x v="22"/>
    <x v="3"/>
    <x v="3"/>
    <n v="0.18"/>
    <n v="1000"/>
    <n v="50"/>
    <n v="4.47E-3"/>
    <n v="4.3800000000000002E-3"/>
    <n v="1.0000000000000001E-5"/>
    <n v="2.0000000000000002E-5"/>
    <n v="1.787E-2"/>
    <n v="0.12579000000000001"/>
  </r>
  <r>
    <x v="6"/>
    <x v="22"/>
    <x v="3"/>
    <x v="4"/>
    <n v="12.69"/>
    <n v="2235.5"/>
    <n v="178.83984000000001"/>
    <n v="0.50746999999999998"/>
    <n v="0.14021"/>
    <n v="7.0040000000000005E-2"/>
    <n v="0.45579999999999998"/>
    <n v="2.0956600000000001"/>
    <n v="0.22969000000000001"/>
  </r>
  <r>
    <x v="6"/>
    <x v="22"/>
    <x v="3"/>
    <x v="5"/>
    <n v="7.0000000000000007E-2"/>
    <n v="1000"/>
    <n v="10"/>
    <n v="2.2200000000000002E-3"/>
    <n v="2.5000000000000001E-4"/>
    <n v="2.7E-4"/>
    <n v="2.1000000000000001E-4"/>
    <n v="9.0799999999999995E-3"/>
    <n v="2.5159999999999998E-2"/>
  </r>
  <r>
    <x v="6"/>
    <x v="22"/>
    <x v="3"/>
    <x v="6"/>
    <n v="0.56000000000000005"/>
    <n v="1349"/>
    <n v="53.960030000000003"/>
    <n v="1.8669999999999999E-2"/>
    <n v="5.0000000000000002E-5"/>
    <n v="8.0999999999999996E-4"/>
    <n v="1.8669999999999999E-2"/>
    <n v="7.5130000000000002E-2"/>
    <n v="0.10588"/>
  </r>
  <r>
    <x v="6"/>
    <x v="22"/>
    <x v="3"/>
    <x v="7"/>
    <n v="0.73"/>
    <n v="1000"/>
    <n v="180"/>
    <n v="1.8120000000000001E-2"/>
    <n v="1.797E-2"/>
    <n v="0"/>
    <n v="6.9999999999999994E-5"/>
    <n v="7.2480000000000003E-2"/>
    <n v="0.45283000000000001"/>
  </r>
  <r>
    <x v="6"/>
    <x v="22"/>
    <x v="3"/>
    <x v="8"/>
    <n v="1.04"/>
    <n v="1000"/>
    <n v="240"/>
    <n v="2.5819999999999999E-2"/>
    <n v="2.5389999999999999E-2"/>
    <n v="1.0000000000000001E-5"/>
    <n v="1.8000000000000001E-4"/>
    <n v="0.10329000000000001"/>
    <n v="0.60377999999999998"/>
  </r>
  <r>
    <x v="6"/>
    <x v="22"/>
    <x v="3"/>
    <x v="9"/>
    <n v="0.63"/>
    <n v="1000"/>
    <n v="160"/>
    <n v="1.5640000000000001E-2"/>
    <n v="1.5570000000000001E-2"/>
    <n v="0"/>
    <n v="3.0000000000000001E-5"/>
    <n v="6.2549999999999994E-2"/>
    <n v="0.40251999999999999"/>
  </r>
  <r>
    <x v="6"/>
    <x v="22"/>
    <x v="3"/>
    <x v="10"/>
    <n v="0.31"/>
    <n v="1000"/>
    <n v="70"/>
    <n v="8.6499999999999997E-3"/>
    <n v="7.77E-3"/>
    <n v="3.0000000000000001E-5"/>
    <n v="1E-4"/>
    <n v="3.5020000000000003E-2"/>
    <n v="0.17610000000000001"/>
  </r>
  <r>
    <x v="6"/>
    <x v="22"/>
    <x v="4"/>
    <x v="0"/>
    <n v="0.85"/>
    <n v="1000"/>
    <n v="210"/>
    <n v="2.1100000000000001E-2"/>
    <n v="2.086E-2"/>
    <n v="1.0000000000000001E-5"/>
    <n v="9.0000000000000006E-5"/>
    <n v="8.4400000000000003E-2"/>
    <n v="0.52830999999999995"/>
  </r>
  <r>
    <x v="6"/>
    <x v="22"/>
    <x v="4"/>
    <x v="1"/>
    <n v="2.35"/>
    <n v="1000"/>
    <n v="170"/>
    <n v="7.6670000000000002E-2"/>
    <n v="6.7659999999999998E-2"/>
    <n v="1.06E-3"/>
    <n v="1.1100000000000001E-3"/>
    <n v="0.31651000000000001"/>
    <n v="0.42768"/>
  </r>
  <r>
    <x v="6"/>
    <x v="22"/>
    <x v="4"/>
    <x v="2"/>
    <n v="0.25"/>
    <n v="1000"/>
    <n v="70"/>
    <n v="6.2100000000000002E-3"/>
    <n v="6.0200000000000002E-3"/>
    <n v="0"/>
    <n v="0"/>
    <n v="2.4819999999999998E-2"/>
    <n v="0.17610000000000001"/>
  </r>
  <r>
    <x v="6"/>
    <x v="22"/>
    <x v="4"/>
    <x v="3"/>
    <n v="0.6"/>
    <n v="1000"/>
    <n v="160"/>
    <n v="1.489E-2"/>
    <n v="1.4409999999999999E-2"/>
    <n v="5.0000000000000002E-5"/>
    <n v="4.0000000000000003E-5"/>
    <n v="5.9569999999999998E-2"/>
    <n v="0.40251999999999999"/>
  </r>
  <r>
    <x v="6"/>
    <x v="22"/>
    <x v="4"/>
    <x v="4"/>
    <n v="18.32"/>
    <n v="1259"/>
    <n v="0"/>
    <n v="0.70882000000000001"/>
    <n v="8.6919999999999997E-2"/>
    <n v="0.30436999999999997"/>
    <n v="0.14044999999999999"/>
    <n v="2.9422100000000002"/>
    <n v="0"/>
  </r>
  <r>
    <x v="6"/>
    <x v="22"/>
    <x v="4"/>
    <x v="5"/>
    <n v="0.09"/>
    <n v="1000"/>
    <n v="40"/>
    <n v="2.2300000000000002E-3"/>
    <n v="2.1099999999999999E-3"/>
    <n v="2.0000000000000002E-5"/>
    <n v="0"/>
    <n v="8.94E-3"/>
    <n v="0.10063"/>
  </r>
  <r>
    <x v="6"/>
    <x v="22"/>
    <x v="4"/>
    <x v="6"/>
    <n v="15.07"/>
    <n v="1259"/>
    <n v="0"/>
    <n v="0.52159999999999995"/>
    <n v="0.20967"/>
    <n v="1.2899999999999999E-3"/>
    <n v="1.9820000000000001E-2"/>
    <n v="2.1678700000000002"/>
    <n v="0"/>
  </r>
  <r>
    <x v="6"/>
    <x v="22"/>
    <x v="4"/>
    <x v="7"/>
    <n v="1.7"/>
    <n v="1000"/>
    <n v="400"/>
    <n v="4.2200000000000001E-2"/>
    <n v="4.1399999999999999E-2"/>
    <n v="2.0000000000000002E-5"/>
    <n v="9.0000000000000006E-5"/>
    <n v="0.16879"/>
    <n v="1.0063"/>
  </r>
  <r>
    <x v="6"/>
    <x v="22"/>
    <x v="4"/>
    <x v="8"/>
    <n v="2.16"/>
    <n v="1000"/>
    <n v="510"/>
    <n v="5.3620000000000001E-2"/>
    <n v="5.2269999999999997E-2"/>
    <n v="2.3000000000000001E-4"/>
    <n v="2.9999999999999997E-4"/>
    <n v="0.21446000000000001"/>
    <n v="1.2830299999999999"/>
  </r>
  <r>
    <x v="6"/>
    <x v="22"/>
    <x v="4"/>
    <x v="9"/>
    <n v="1.47"/>
    <n v="1000"/>
    <n v="350"/>
    <n v="3.6490000000000002E-2"/>
    <n v="3.6150000000000002E-2"/>
    <n v="1.0000000000000001E-5"/>
    <n v="5.0000000000000002E-5"/>
    <n v="0.14596000000000001"/>
    <n v="0.88051000000000001"/>
  </r>
  <r>
    <x v="6"/>
    <x v="22"/>
    <x v="4"/>
    <x v="10"/>
    <n v="3.19"/>
    <n v="1000"/>
    <n v="170"/>
    <n v="0.15112"/>
    <n v="0.12609000000000001"/>
    <n v="3.2000000000000003E-4"/>
    <n v="2.6800000000000001E-3"/>
    <n v="0.62265000000000004"/>
    <n v="0.42768"/>
  </r>
  <r>
    <x v="6"/>
    <x v="22"/>
    <x v="5"/>
    <x v="0"/>
    <n v="0.25"/>
    <n v="1000"/>
    <n v="80"/>
    <n v="6.2100000000000002E-3"/>
    <n v="6.1799999999999997E-3"/>
    <n v="0"/>
    <n v="2.0000000000000002E-5"/>
    <n v="2.4819999999999998E-2"/>
    <n v="0.20125999999999999"/>
  </r>
  <r>
    <x v="6"/>
    <x v="22"/>
    <x v="5"/>
    <x v="1"/>
    <n v="12.17"/>
    <n v="1259"/>
    <n v="0"/>
    <n v="0.46150999999999998"/>
    <n v="0.40871000000000002"/>
    <n v="3.4099999999999998E-3"/>
    <n v="1.0460000000000001E-2"/>
    <n v="1.9170100000000001"/>
    <n v="0"/>
  </r>
  <r>
    <x v="6"/>
    <x v="22"/>
    <x v="5"/>
    <x v="2"/>
    <n v="0.02"/>
    <n v="1000"/>
    <n v="10"/>
    <n v="5.0000000000000001E-4"/>
    <n v="4.8000000000000001E-4"/>
    <n v="0"/>
    <n v="0"/>
    <n v="1.99E-3"/>
    <n v="2.5159999999999998E-2"/>
  </r>
  <r>
    <x v="6"/>
    <x v="22"/>
    <x v="5"/>
    <x v="3"/>
    <n v="0.09"/>
    <n v="1000"/>
    <n v="30"/>
    <n v="2.2300000000000002E-3"/>
    <n v="2.1900000000000001E-3"/>
    <n v="0"/>
    <n v="0"/>
    <n v="8.94E-3"/>
    <n v="7.5469999999999995E-2"/>
  </r>
  <r>
    <x v="6"/>
    <x v="22"/>
    <x v="5"/>
    <x v="4"/>
    <n v="0.81"/>
    <n v="1259"/>
    <n v="0"/>
    <n v="4.3279999999999999E-2"/>
    <n v="1.3679999999999999E-2"/>
    <n v="9.0100000000000006E-3"/>
    <n v="1.285E-2"/>
    <n v="0.17895"/>
    <n v="0"/>
  </r>
  <r>
    <x v="6"/>
    <x v="22"/>
    <x v="5"/>
    <x v="5"/>
    <n v="4.1399999999999997"/>
    <n v="1259"/>
    <n v="0"/>
    <n v="0.15396000000000001"/>
    <n v="0.12506"/>
    <n v="1.508E-2"/>
    <n v="5.2599999999999999E-3"/>
    <n v="0.63914000000000004"/>
    <n v="0"/>
  </r>
  <r>
    <x v="6"/>
    <x v="22"/>
    <x v="5"/>
    <x v="6"/>
    <n v="0"/>
    <n v="1259"/>
    <n v="0"/>
    <n v="0"/>
    <n v="0"/>
    <n v="0"/>
    <n v="0"/>
    <n v="0"/>
    <n v="0"/>
  </r>
  <r>
    <x v="6"/>
    <x v="22"/>
    <x v="5"/>
    <x v="7"/>
    <n v="0.16"/>
    <n v="1000"/>
    <n v="50"/>
    <n v="3.9699999999999996E-3"/>
    <n v="3.9300000000000003E-3"/>
    <n v="0"/>
    <n v="1.0000000000000001E-5"/>
    <n v="1.5890000000000001E-2"/>
    <n v="0.12579000000000001"/>
  </r>
  <r>
    <x v="6"/>
    <x v="22"/>
    <x v="5"/>
    <x v="8"/>
    <n v="0.21"/>
    <n v="1000"/>
    <n v="80"/>
    <n v="5.2100000000000002E-3"/>
    <n v="5.13E-3"/>
    <n v="0"/>
    <n v="2.0000000000000002E-5"/>
    <n v="2.085E-2"/>
    <n v="0.20125999999999999"/>
  </r>
  <r>
    <x v="6"/>
    <x v="22"/>
    <x v="5"/>
    <x v="9"/>
    <n v="0.04"/>
    <n v="1000"/>
    <n v="20"/>
    <n v="9.8999999999999999E-4"/>
    <n v="9.8999999999999999E-4"/>
    <n v="0"/>
    <n v="0"/>
    <n v="3.9699999999999996E-3"/>
    <n v="5.0310000000000001E-2"/>
  </r>
  <r>
    <x v="6"/>
    <x v="22"/>
    <x v="5"/>
    <x v="10"/>
    <n v="0.09"/>
    <n v="1000"/>
    <n v="30"/>
    <n v="2.2300000000000002E-3"/>
    <n v="2.2200000000000002E-3"/>
    <n v="0"/>
    <n v="0"/>
    <n v="8.94E-3"/>
    <n v="7.5469999999999995E-2"/>
  </r>
  <r>
    <x v="6"/>
    <x v="22"/>
    <x v="6"/>
    <x v="0"/>
    <n v="0.75"/>
    <n v="1000"/>
    <n v="170"/>
    <n v="1.8620000000000001E-2"/>
    <n v="1.8350000000000002E-2"/>
    <n v="1.0000000000000001E-5"/>
    <n v="9.0000000000000006E-5"/>
    <n v="7.4469999999999995E-2"/>
    <n v="0.42768"/>
  </r>
  <r>
    <x v="6"/>
    <x v="22"/>
    <x v="6"/>
    <x v="1"/>
    <n v="83.28"/>
    <n v="1000"/>
    <n v="140"/>
    <n v="3.1471900000000002"/>
    <n v="2.7313000000000001"/>
    <n v="7.4910000000000004E-2"/>
    <n v="7.2090000000000001E-2"/>
    <n v="13.06227"/>
    <n v="0.35220000000000001"/>
  </r>
  <r>
    <x v="6"/>
    <x v="22"/>
    <x v="6"/>
    <x v="2"/>
    <n v="0.21"/>
    <n v="1000"/>
    <n v="60"/>
    <n v="5.2100000000000002E-3"/>
    <n v="5.0600000000000003E-3"/>
    <n v="0"/>
    <n v="0"/>
    <n v="2.085E-2"/>
    <n v="0.15093999999999999"/>
  </r>
  <r>
    <x v="6"/>
    <x v="22"/>
    <x v="6"/>
    <x v="3"/>
    <n v="0.44"/>
    <n v="1000"/>
    <n v="110"/>
    <n v="1.0919999999999999E-2"/>
    <n v="1.059E-2"/>
    <n v="6.0000000000000002E-5"/>
    <n v="1.0000000000000001E-5"/>
    <n v="4.369E-2"/>
    <n v="0.27672999999999998"/>
  </r>
  <r>
    <x v="6"/>
    <x v="22"/>
    <x v="6"/>
    <x v="4"/>
    <n v="8.35"/>
    <n v="1259"/>
    <n v="0"/>
    <n v="0.34782000000000002"/>
    <n v="5.5410000000000001E-2"/>
    <n v="0.11600000000000001"/>
    <n v="0.19348000000000001"/>
    <n v="1.4407399999999999"/>
    <n v="0"/>
  </r>
  <r>
    <x v="6"/>
    <x v="22"/>
    <x v="6"/>
    <x v="5"/>
    <n v="0.15"/>
    <n v="1000"/>
    <n v="40"/>
    <n v="3.7200000000000002E-3"/>
    <n v="3.5899999999999999E-3"/>
    <n v="2.0000000000000002E-5"/>
    <n v="1.0000000000000001E-5"/>
    <n v="1.489E-2"/>
    <n v="0.10063"/>
  </r>
  <r>
    <x v="6"/>
    <x v="22"/>
    <x v="6"/>
    <x v="6"/>
    <n v="0.09"/>
    <n v="1000"/>
    <n v="10"/>
    <n v="3.0300000000000001E-3"/>
    <n v="1.67E-3"/>
    <n v="3.0000000000000001E-5"/>
    <n v="2.7999999999999998E-4"/>
    <n v="1.2500000000000001E-2"/>
    <n v="2.5159999999999998E-2"/>
  </r>
  <r>
    <x v="6"/>
    <x v="22"/>
    <x v="6"/>
    <x v="7"/>
    <n v="1.54"/>
    <n v="1000"/>
    <n v="330"/>
    <n v="3.823E-2"/>
    <n v="3.7620000000000001E-2"/>
    <n v="3.0000000000000001E-5"/>
    <n v="1.2E-4"/>
    <n v="0.15290999999999999"/>
    <n v="0.83020000000000005"/>
  </r>
  <r>
    <x v="6"/>
    <x v="22"/>
    <x v="6"/>
    <x v="8"/>
    <n v="1.83"/>
    <n v="1000"/>
    <n v="400"/>
    <n v="4.5420000000000002E-2"/>
    <n v="4.4450000000000003E-2"/>
    <n v="1.4999999999999999E-4"/>
    <n v="2.9E-4"/>
    <n v="0.18171000000000001"/>
    <n v="1.0063"/>
  </r>
  <r>
    <x v="6"/>
    <x v="22"/>
    <x v="6"/>
    <x v="9"/>
    <n v="1.32"/>
    <n v="1000"/>
    <n v="290"/>
    <n v="3.2770000000000001E-2"/>
    <n v="3.236E-2"/>
    <n v="2.0000000000000002E-5"/>
    <n v="6.0000000000000002E-5"/>
    <n v="0.13106000000000001"/>
    <n v="0.72957000000000005"/>
  </r>
  <r>
    <x v="6"/>
    <x v="22"/>
    <x v="6"/>
    <x v="10"/>
    <n v="1.1000000000000001"/>
    <n v="1000"/>
    <n v="250"/>
    <n v="2.7720000000000002E-2"/>
    <n v="2.7050000000000001E-2"/>
    <n v="1.0000000000000001E-5"/>
    <n v="8.0000000000000007E-5"/>
    <n v="0.111"/>
    <n v="0.62894000000000005"/>
  </r>
  <r>
    <x v="6"/>
    <x v="22"/>
    <x v="7"/>
    <x v="0"/>
    <n v="0.56000000000000005"/>
    <n v="1227.56"/>
    <n v="110.47998"/>
    <n v="2.2800000000000001E-2"/>
    <n v="5.1799999999999997E-3"/>
    <n v="2.3000000000000001E-4"/>
    <n v="6.8199999999999997E-3"/>
    <n v="9.1350000000000001E-2"/>
    <n v="0.23282"/>
  </r>
  <r>
    <x v="6"/>
    <x v="22"/>
    <x v="7"/>
    <x v="1"/>
    <n v="39.659999999999997"/>
    <n v="1000.04"/>
    <n v="30"/>
    <n v="1.47478"/>
    <n v="1.3271500000000001"/>
    <n v="2.3279999999999999E-2"/>
    <n v="5.4969999999999998E-2"/>
    <n v="6.1227999999999998"/>
    <n v="7.5469999999999995E-2"/>
  </r>
  <r>
    <x v="6"/>
    <x v="22"/>
    <x v="7"/>
    <x v="2"/>
    <n v="0.02"/>
    <n v="1000"/>
    <n v="20"/>
    <n v="5.0000000000000001E-4"/>
    <n v="4.6999999999999999E-4"/>
    <n v="0"/>
    <n v="0"/>
    <n v="1.99E-3"/>
    <n v="5.0310000000000001E-2"/>
  </r>
  <r>
    <x v="6"/>
    <x v="22"/>
    <x v="7"/>
    <x v="3"/>
    <n v="0.15"/>
    <n v="1000"/>
    <n v="50"/>
    <n v="3.7200000000000002E-3"/>
    <n v="3.63E-3"/>
    <n v="2.0000000000000002E-5"/>
    <n v="1.0000000000000001E-5"/>
    <n v="1.489E-2"/>
    <n v="0.12579000000000001"/>
  </r>
  <r>
    <x v="6"/>
    <x v="22"/>
    <x v="7"/>
    <x v="4"/>
    <n v="3.49"/>
    <n v="1688.67"/>
    <n v="405.27978999999999"/>
    <n v="0.15021999999999999"/>
    <n v="0"/>
    <n v="5.5379999999999999E-2"/>
    <n v="0.25707000000000002"/>
    <n v="0.60313000000000005"/>
    <n v="0.65537999999999996"/>
  </r>
  <r>
    <x v="6"/>
    <x v="22"/>
    <x v="7"/>
    <x v="5"/>
    <n v="11.85"/>
    <n v="1600"/>
    <n v="448.00002999999998"/>
    <n v="0.45621"/>
    <n v="0.15187999999999999"/>
    <n v="0.34451999999999999"/>
    <n v="5.1240000000000001E-2"/>
    <n v="1.8714999999999999"/>
    <n v="0.75936000000000003"/>
  </r>
  <r>
    <x v="6"/>
    <x v="22"/>
    <x v="7"/>
    <x v="6"/>
    <n v="0.93"/>
    <n v="1000"/>
    <n v="80"/>
    <n v="2.308E-2"/>
    <n v="0"/>
    <n v="1.8500000000000001E-3"/>
    <n v="1.9970000000000002E-2"/>
    <n v="9.2590000000000006E-2"/>
    <n v="0.20125999999999999"/>
  </r>
  <r>
    <x v="6"/>
    <x v="22"/>
    <x v="7"/>
    <x v="7"/>
    <n v="0.71"/>
    <n v="1000"/>
    <n v="180"/>
    <n v="1.762E-2"/>
    <n v="1.7409999999999998E-2"/>
    <n v="0"/>
    <n v="1.4999999999999999E-4"/>
    <n v="7.0499999999999993E-2"/>
    <n v="0.45283000000000001"/>
  </r>
  <r>
    <x v="6"/>
    <x v="22"/>
    <x v="7"/>
    <x v="8"/>
    <n v="1"/>
    <n v="1031.25"/>
    <n v="165"/>
    <n v="2.656E-2"/>
    <n v="1.065E-2"/>
    <n v="3.7299999999999998E-3"/>
    <n v="1.153E-2"/>
    <n v="0.10646"/>
    <n v="0.40455000000000002"/>
  </r>
  <r>
    <x v="6"/>
    <x v="22"/>
    <x v="7"/>
    <x v="9"/>
    <n v="0.32"/>
    <n v="1000"/>
    <n v="90"/>
    <n v="7.9399999999999991E-3"/>
    <n v="7.9000000000000008E-3"/>
    <n v="0"/>
    <n v="4.0000000000000003E-5"/>
    <n v="3.177E-2"/>
    <n v="0.22642000000000001"/>
  </r>
  <r>
    <x v="6"/>
    <x v="22"/>
    <x v="7"/>
    <x v="10"/>
    <n v="0.99"/>
    <n v="1000"/>
    <n v="150"/>
    <n v="2.4570000000000002E-2"/>
    <n v="9.0900000000000009E-3"/>
    <n v="4.0000000000000003E-5"/>
    <n v="5.6100000000000004E-3"/>
    <n v="9.8580000000000001E-2"/>
    <n v="0.37735999999999997"/>
  </r>
  <r>
    <x v="6"/>
    <x v="22"/>
    <x v="8"/>
    <x v="0"/>
    <n v="2.33"/>
    <n v="1078.8699999999999"/>
    <n v="248.13989000000001"/>
    <n v="7.8670000000000004E-2"/>
    <n v="6.8309999999999996E-2"/>
    <n v="3.9899999999999996E-3"/>
    <n v="3.0599999999999998E-3"/>
    <n v="0.32241999999999998"/>
    <n v="0.58345999999999998"/>
  </r>
  <r>
    <x v="6"/>
    <x v="22"/>
    <x v="8"/>
    <x v="1"/>
    <n v="137.06"/>
    <n v="999.99"/>
    <n v="190"/>
    <n v="5.0944500000000001"/>
    <n v="4.8837900000000003"/>
    <n v="2.4469999999999999E-2"/>
    <n v="8.6900000000000005E-2"/>
    <n v="21.148099999999999"/>
    <n v="0.47799000000000003"/>
  </r>
  <r>
    <x v="6"/>
    <x v="22"/>
    <x v="8"/>
    <x v="2"/>
    <n v="0.16"/>
    <n v="1000"/>
    <n v="50"/>
    <n v="3.9699999999999996E-3"/>
    <n v="3.8300000000000001E-3"/>
    <n v="0"/>
    <n v="0"/>
    <n v="1.5890000000000001E-2"/>
    <n v="0.12579000000000001"/>
  </r>
  <r>
    <x v="6"/>
    <x v="22"/>
    <x v="8"/>
    <x v="3"/>
    <n v="0.51"/>
    <n v="1000"/>
    <n v="130"/>
    <n v="1.2659999999999999E-2"/>
    <n v="1.234E-2"/>
    <n v="6.0000000000000002E-5"/>
    <n v="3.0000000000000001E-5"/>
    <n v="5.0639999999999998E-2"/>
    <n v="0.32705000000000001"/>
  </r>
  <r>
    <x v="6"/>
    <x v="22"/>
    <x v="8"/>
    <x v="4"/>
    <n v="21.29"/>
    <n v="1290.22"/>
    <n v="812.83978000000002"/>
    <n v="0.78871999999999998"/>
    <n v="4.87E-2"/>
    <n v="0.37669999999999998"/>
    <n v="0.34458"/>
    <n v="3.2147199999999998"/>
    <n v="1.6386700000000001"/>
  </r>
  <r>
    <x v="6"/>
    <x v="22"/>
    <x v="8"/>
    <x v="5"/>
    <n v="3.65"/>
    <n v="1164.8"/>
    <n v="232.95996"/>
    <n v="0.1086"/>
    <n v="3.1099999999999999E-3"/>
    <n v="0.12712999999999999"/>
    <n v="1.755E-2"/>
    <n v="0.43593999999999999"/>
    <n v="0.51617000000000002"/>
  </r>
  <r>
    <x v="6"/>
    <x v="22"/>
    <x v="8"/>
    <x v="6"/>
    <n v="18.37"/>
    <n v="1385.64"/>
    <n v="304.83983999999998"/>
    <n v="0.64254999999999995"/>
    <n v="0.28738000000000002"/>
    <n v="4.0039999999999999E-2"/>
    <n v="0.15662999999999999"/>
    <n v="2.6491799999999999"/>
    <n v="0.58484000000000003"/>
  </r>
  <r>
    <x v="6"/>
    <x v="22"/>
    <x v="8"/>
    <x v="7"/>
    <n v="1.93"/>
    <n v="1000"/>
    <n v="410"/>
    <n v="4.7910000000000001E-2"/>
    <n v="4.718E-2"/>
    <n v="2.0000000000000002E-5"/>
    <n v="1.9000000000000001E-4"/>
    <n v="0.19162999999999999"/>
    <n v="1.03146"/>
  </r>
  <r>
    <x v="6"/>
    <x v="22"/>
    <x v="8"/>
    <x v="8"/>
    <n v="19.72"/>
    <n v="1043.07"/>
    <n v="625.83989999999994"/>
    <n v="0.68820000000000003"/>
    <n v="0.50082000000000004"/>
    <n v="2.963E-2"/>
    <n v="6.1219999999999997E-2"/>
    <n v="2.83962"/>
    <n v="1.51986"/>
  </r>
  <r>
    <x v="6"/>
    <x v="22"/>
    <x v="8"/>
    <x v="9"/>
    <n v="1.94"/>
    <n v="1000"/>
    <n v="470"/>
    <n v="4.8160000000000001E-2"/>
    <n v="4.7719999999999999E-2"/>
    <n v="2.0000000000000002E-5"/>
    <n v="8.0000000000000007E-5"/>
    <n v="0.19262000000000001"/>
    <n v="1.1823999999999999"/>
  </r>
  <r>
    <x v="6"/>
    <x v="22"/>
    <x v="8"/>
    <x v="10"/>
    <n v="28.88"/>
    <n v="1000"/>
    <n v="190"/>
    <n v="1.0608599999999999"/>
    <n v="0.86851"/>
    <n v="3.7200000000000002E-3"/>
    <n v="1.9199999999999998E-2"/>
    <n v="4.4024900000000002"/>
    <n v="0.47799000000000003"/>
  </r>
  <r>
    <x v="6"/>
    <x v="23"/>
    <x v="0"/>
    <x v="0"/>
    <n v="13.64"/>
    <n v="1000"/>
    <n v="130"/>
    <n v="0.50495000000000001"/>
    <n v="0.49052000000000001"/>
    <n v="8.0000000000000007E-5"/>
    <n v="3.6700000000000001E-3"/>
    <n v="2.0936900000000001"/>
    <n v="0.32627"/>
  </r>
  <r>
    <x v="6"/>
    <x v="23"/>
    <x v="0"/>
    <x v="1"/>
    <n v="40.22"/>
    <n v="999.98"/>
    <n v="40"/>
    <n v="1.49403"/>
    <n v="1.2702500000000001"/>
    <n v="2.4549999999999999E-2"/>
    <n v="4.0550000000000003E-2"/>
    <n v="6.2003199999999996"/>
    <n v="0.10038999999999999"/>
  </r>
  <r>
    <x v="6"/>
    <x v="23"/>
    <x v="0"/>
    <x v="2"/>
    <n v="0.12"/>
    <n v="1000"/>
    <n v="30"/>
    <n v="2.98E-3"/>
    <n v="2.8500000000000001E-3"/>
    <n v="0"/>
    <n v="1.0000000000000001E-5"/>
    <n v="1.189E-2"/>
    <n v="7.5289999999999996E-2"/>
  </r>
  <r>
    <x v="6"/>
    <x v="23"/>
    <x v="0"/>
    <x v="3"/>
    <n v="0.3"/>
    <n v="1000"/>
    <n v="60"/>
    <n v="7.45E-3"/>
    <n v="7.3400000000000002E-3"/>
    <n v="1.0000000000000001E-5"/>
    <n v="0"/>
    <n v="2.9739999999999999E-2"/>
    <n v="0.15059"/>
  </r>
  <r>
    <x v="6"/>
    <x v="23"/>
    <x v="0"/>
    <x v="4"/>
    <n v="47.48"/>
    <n v="1853.67"/>
    <n v="148.29687999999999"/>
    <n v="1.79593"/>
    <n v="0.53256000000000003"/>
    <n v="8.1290000000000001E-2"/>
    <n v="0.36981999999999998"/>
    <n v="7.4481099999999998"/>
    <n v="0.22056999999999999"/>
  </r>
  <r>
    <x v="6"/>
    <x v="23"/>
    <x v="0"/>
    <x v="5"/>
    <n v="0.08"/>
    <n v="1000"/>
    <n v="30"/>
    <n v="1.99E-3"/>
    <n v="1.1800000000000001E-3"/>
    <n v="1.1E-4"/>
    <n v="9.0000000000000006E-5"/>
    <n v="7.9799999999999992E-3"/>
    <n v="7.5289999999999996E-2"/>
  </r>
  <r>
    <x v="6"/>
    <x v="23"/>
    <x v="0"/>
    <x v="6"/>
    <n v="0.83"/>
    <n v="1000"/>
    <n v="100"/>
    <n v="2.06E-2"/>
    <n v="2.3500000000000001E-3"/>
    <n v="3.0000000000000001E-5"/>
    <n v="2.4599999999999999E-3"/>
    <n v="8.2580000000000001E-2"/>
    <n v="0.25097999999999998"/>
  </r>
  <r>
    <x v="6"/>
    <x v="23"/>
    <x v="0"/>
    <x v="7"/>
    <n v="0.62"/>
    <n v="1000"/>
    <n v="120"/>
    <n v="1.5389999999999999E-2"/>
    <n v="1.5129999999999999E-2"/>
    <n v="0"/>
    <n v="6.0000000000000002E-5"/>
    <n v="6.1460000000000001E-2"/>
    <n v="0.30118"/>
  </r>
  <r>
    <x v="6"/>
    <x v="23"/>
    <x v="0"/>
    <x v="8"/>
    <n v="1.03"/>
    <n v="1000"/>
    <n v="200"/>
    <n v="2.5569999999999999E-2"/>
    <n v="2.4879999999999999E-2"/>
    <n v="2.0000000000000002E-5"/>
    <n v="1E-4"/>
    <n v="0.10217"/>
    <n v="0.50195999999999996"/>
  </r>
  <r>
    <x v="6"/>
    <x v="23"/>
    <x v="0"/>
    <x v="9"/>
    <n v="0.36"/>
    <n v="1000"/>
    <n v="80"/>
    <n v="8.94E-3"/>
    <n v="8.8699999999999994E-3"/>
    <n v="0"/>
    <n v="2.0000000000000002E-5"/>
    <n v="3.5680000000000003E-2"/>
    <n v="0.20077999999999999"/>
  </r>
  <r>
    <x v="6"/>
    <x v="23"/>
    <x v="0"/>
    <x v="10"/>
    <n v="1.1599999999999999"/>
    <n v="1343"/>
    <n v="161.16003000000001"/>
    <n v="4.9919999999999999E-2"/>
    <n v="6.9699999999999996E-3"/>
    <n v="2.4000000000000001E-4"/>
    <n v="5.2300000000000003E-3"/>
    <n v="0.20047000000000001"/>
    <n v="0.31233"/>
  </r>
  <r>
    <x v="6"/>
    <x v="23"/>
    <x v="1"/>
    <x v="0"/>
    <n v="7.43"/>
    <n v="1288"/>
    <n v="656.87987999999996"/>
    <n v="0.25552000000000002"/>
    <n v="9.3299999999999998E-3"/>
    <n v="4.79E-3"/>
    <n v="9.4899999999999998E-2"/>
    <n v="1.0242"/>
    <n v="1.3100799999999999"/>
  </r>
  <r>
    <x v="6"/>
    <x v="23"/>
    <x v="1"/>
    <x v="1"/>
    <n v="64.23"/>
    <n v="999.94"/>
    <n v="50"/>
    <n v="2.3706999999999998"/>
    <n v="2.06989"/>
    <n v="5.126E-2"/>
    <n v="0.30509999999999998"/>
    <n v="9.8452199999999994"/>
    <n v="0.12548999999999999"/>
  </r>
  <r>
    <x v="6"/>
    <x v="23"/>
    <x v="1"/>
    <x v="2"/>
    <n v="0.04"/>
    <n v="1000"/>
    <n v="20"/>
    <n v="9.8999999999999999E-4"/>
    <n v="9.6000000000000002E-4"/>
    <n v="0"/>
    <n v="1.0000000000000001E-5"/>
    <n v="3.96E-3"/>
    <n v="5.0200000000000002E-2"/>
  </r>
  <r>
    <x v="6"/>
    <x v="23"/>
    <x v="1"/>
    <x v="3"/>
    <n v="0.36"/>
    <n v="1000"/>
    <n v="90"/>
    <n v="8.94E-3"/>
    <n v="8.7200000000000003E-3"/>
    <n v="5.0000000000000002E-5"/>
    <n v="4.0000000000000003E-5"/>
    <n v="3.567E-2"/>
    <n v="0.22588"/>
  </r>
  <r>
    <x v="6"/>
    <x v="23"/>
    <x v="1"/>
    <x v="4"/>
    <n v="55.97"/>
    <n v="2212.84"/>
    <n v="6350.8515600000001"/>
    <n v="2.7224300000000001"/>
    <n v="6.1240000000000003E-2"/>
    <n v="0.84372000000000003"/>
    <n v="2.7498300000000002"/>
    <n v="10.980119999999999"/>
    <n v="8.1627299999999998"/>
  </r>
  <r>
    <x v="6"/>
    <x v="23"/>
    <x v="1"/>
    <x v="5"/>
    <n v="17.61"/>
    <n v="1000"/>
    <n v="1040"/>
    <n v="0.57084999999999997"/>
    <n v="0.32588"/>
    <n v="0.14129"/>
    <n v="7.4800000000000005E-2"/>
    <n v="2.3338399999999999"/>
    <n v="2.6101999999999999"/>
  </r>
  <r>
    <x v="6"/>
    <x v="23"/>
    <x v="1"/>
    <x v="6"/>
    <n v="73.040000000000006"/>
    <n v="1087.08"/>
    <n v="4913.6015600000001"/>
    <n v="1.9952099999999999"/>
    <n v="1.494E-2"/>
    <n v="0.22269"/>
    <n v="0.99556999999999995"/>
    <n v="7.99878"/>
    <n v="11.49762"/>
  </r>
  <r>
    <x v="6"/>
    <x v="23"/>
    <x v="1"/>
    <x v="7"/>
    <n v="1.03"/>
    <n v="1000"/>
    <n v="240"/>
    <n v="2.5569999999999999E-2"/>
    <n v="2.52E-2"/>
    <n v="2.0000000000000002E-5"/>
    <n v="2.0000000000000001E-4"/>
    <n v="0.10208"/>
    <n v="0.60235000000000005"/>
  </r>
  <r>
    <x v="6"/>
    <x v="23"/>
    <x v="1"/>
    <x v="8"/>
    <n v="39.979999999999997"/>
    <n v="1353.6"/>
    <n v="2977.9218799999999"/>
    <n v="1.43225"/>
    <n v="0.40788999999999997"/>
    <n v="0.98004000000000002"/>
    <n v="1.13489"/>
    <n v="5.8019699999999998"/>
    <n v="5.8074599999999998"/>
  </r>
  <r>
    <x v="6"/>
    <x v="23"/>
    <x v="1"/>
    <x v="9"/>
    <n v="0.63"/>
    <n v="1000"/>
    <n v="140"/>
    <n v="1.5640000000000001E-2"/>
    <n v="1.5509999999999999E-2"/>
    <n v="0"/>
    <n v="6.9999999999999994E-5"/>
    <n v="6.2440000000000002E-2"/>
    <n v="0.35137000000000002"/>
  </r>
  <r>
    <x v="6"/>
    <x v="23"/>
    <x v="1"/>
    <x v="10"/>
    <n v="22.71"/>
    <n v="1500.23"/>
    <n v="2370.3613300000002"/>
    <n v="0.86087999999999998"/>
    <n v="1.7180000000000001E-2"/>
    <n v="1.277E-2"/>
    <n v="0.10328"/>
    <n v="3.45092"/>
    <n v="4.2392300000000001"/>
  </r>
  <r>
    <x v="6"/>
    <x v="23"/>
    <x v="2"/>
    <x v="0"/>
    <n v="4.2300000000000004"/>
    <n v="1297.8699999999999"/>
    <n v="597.02002000000005"/>
    <n v="0.16647999999999999"/>
    <n v="3.2689999999999997E-2"/>
    <n v="3.7399999999999998E-3"/>
    <n v="8.3830000000000002E-2"/>
    <n v="0.66720999999999997"/>
    <n v="1.1969799999999999"/>
  </r>
  <r>
    <x v="6"/>
    <x v="23"/>
    <x v="2"/>
    <x v="1"/>
    <n v="134.69"/>
    <n v="999.99"/>
    <n v="110"/>
    <n v="5.0243399999999996"/>
    <n v="4.4210900000000004"/>
    <n v="0.12964999999999999"/>
    <n v="0.74753999999999998"/>
    <n v="20.85858"/>
    <n v="0.27607999999999999"/>
  </r>
  <r>
    <x v="6"/>
    <x v="23"/>
    <x v="2"/>
    <x v="2"/>
    <n v="0.19"/>
    <n v="1000"/>
    <n v="40"/>
    <n v="4.7200000000000002E-3"/>
    <n v="4.5999999999999999E-3"/>
    <n v="0"/>
    <n v="1.0000000000000001E-5"/>
    <n v="1.883E-2"/>
    <n v="0.10038999999999999"/>
  </r>
  <r>
    <x v="6"/>
    <x v="23"/>
    <x v="2"/>
    <x v="3"/>
    <n v="0.53"/>
    <n v="1000"/>
    <n v="110"/>
    <n v="1.316E-2"/>
    <n v="1.277E-2"/>
    <n v="6.9999999999999994E-5"/>
    <n v="1.1E-4"/>
    <n v="5.2540000000000003E-2"/>
    <n v="0.27607999999999999"/>
  </r>
  <r>
    <x v="6"/>
    <x v="23"/>
    <x v="2"/>
    <x v="4"/>
    <n v="41.68"/>
    <n v="2032.73"/>
    <n v="4919.2031200000001"/>
    <n v="2.0503399999999998"/>
    <n v="1.7690000000000001E-2"/>
    <n v="3.0135100000000001"/>
    <n v="1.88313"/>
    <n v="8.2503700000000002"/>
    <n v="6.8377499999999998"/>
  </r>
  <r>
    <x v="6"/>
    <x v="23"/>
    <x v="2"/>
    <x v="5"/>
    <n v="0.57999999999999996"/>
    <n v="1306.5999999999999"/>
    <n v="65.330020000000005"/>
    <n v="2.0740000000000001E-2"/>
    <n v="1.6999999999999999E-3"/>
    <n v="1.239E-2"/>
    <n v="8.5199999999999998E-3"/>
    <n v="8.3150000000000002E-2"/>
    <n v="0.13095999999999999"/>
  </r>
  <r>
    <x v="6"/>
    <x v="23"/>
    <x v="2"/>
    <x v="6"/>
    <n v="7.21"/>
    <n v="1450"/>
    <n v="275.5"/>
    <n v="0.31617000000000001"/>
    <n v="0.12878000000000001"/>
    <n v="4.5599999999999998E-3"/>
    <n v="8.1229999999999997E-2"/>
    <n v="1.29786"/>
    <n v="0.50771999999999995"/>
  </r>
  <r>
    <x v="6"/>
    <x v="23"/>
    <x v="2"/>
    <x v="7"/>
    <n v="2.0499999999999998"/>
    <n v="1000"/>
    <n v="420"/>
    <n v="5.0889999999999998E-2"/>
    <n v="5.0130000000000001E-2"/>
    <n v="1.0000000000000001E-5"/>
    <n v="5.5000000000000003E-4"/>
    <n v="0.20322000000000001"/>
    <n v="1.0541199999999999"/>
  </r>
  <r>
    <x v="6"/>
    <x v="23"/>
    <x v="2"/>
    <x v="8"/>
    <n v="3.76"/>
    <n v="1028.8800000000001"/>
    <n v="607.04003999999998"/>
    <n v="0.10031"/>
    <n v="5.935E-2"/>
    <n v="5.7099999999999998E-3"/>
    <n v="5.3800000000000001E-2"/>
    <n v="0.40121000000000001"/>
    <n v="1.4874799999999999"/>
  </r>
  <r>
    <x v="6"/>
    <x v="23"/>
    <x v="2"/>
    <x v="9"/>
    <n v="1.45"/>
    <n v="1000"/>
    <n v="260"/>
    <n v="3.5990000000000001E-2"/>
    <n v="2.6239999999999999E-2"/>
    <n v="1.2999999999999999E-4"/>
    <n v="4.1700000000000001E-3"/>
    <n v="0.1439"/>
    <n v="0.65254999999999996"/>
  </r>
  <r>
    <x v="6"/>
    <x v="23"/>
    <x v="2"/>
    <x v="10"/>
    <n v="9.5299999999999994"/>
    <n v="1201.1300000000001"/>
    <n v="276.25977"/>
    <n v="0.35182999999999998"/>
    <n v="0.25835999999999998"/>
    <n v="2.7599999999999999E-3"/>
    <n v="2.5100000000000001E-2"/>
    <n v="1.45322"/>
    <n v="0.59019999999999995"/>
  </r>
  <r>
    <x v="6"/>
    <x v="23"/>
    <x v="3"/>
    <x v="0"/>
    <n v="1.1100000000000001"/>
    <n v="1000"/>
    <n v="170.00012000000001"/>
    <n v="5.2630000000000003E-2"/>
    <n v="1.6299999999999999E-2"/>
    <n v="6.4999999999999997E-4"/>
    <n v="9.3200000000000002E-3"/>
    <n v="0.21207999999999999"/>
    <n v="0.42666999999999999"/>
  </r>
  <r>
    <x v="6"/>
    <x v="23"/>
    <x v="3"/>
    <x v="1"/>
    <n v="14.46"/>
    <n v="1000"/>
    <n v="40"/>
    <n v="0.52408999999999994"/>
    <n v="0.45405000000000001"/>
    <n v="4.8500000000000001E-3"/>
    <n v="4.4130000000000003E-2"/>
    <n v="2.1765300000000001"/>
    <n v="0.10038999999999999"/>
  </r>
  <r>
    <x v="6"/>
    <x v="23"/>
    <x v="3"/>
    <x v="2"/>
    <n v="0.04"/>
    <n v="1000"/>
    <n v="20"/>
    <n v="9.8999999999999999E-4"/>
    <n v="9.7000000000000005E-4"/>
    <n v="0"/>
    <n v="1.0000000000000001E-5"/>
    <n v="3.96E-3"/>
    <n v="5.0200000000000002E-2"/>
  </r>
  <r>
    <x v="6"/>
    <x v="23"/>
    <x v="3"/>
    <x v="3"/>
    <n v="0.25"/>
    <n v="1000"/>
    <n v="70"/>
    <n v="6.2100000000000002E-3"/>
    <n v="6.0899999999999999E-3"/>
    <n v="2.0000000000000002E-5"/>
    <n v="2.0000000000000002E-5"/>
    <n v="2.477E-2"/>
    <n v="0.17569000000000001"/>
  </r>
  <r>
    <x v="6"/>
    <x v="23"/>
    <x v="3"/>
    <x v="4"/>
    <n v="12.77"/>
    <n v="2235.5"/>
    <n v="178.83984000000001"/>
    <n v="0.51190999999999998"/>
    <n v="0.14021"/>
    <n v="7.0699999999999999E-2"/>
    <n v="0.46012999999999998"/>
    <n v="2.11328"/>
    <n v="0.22914999999999999"/>
  </r>
  <r>
    <x v="6"/>
    <x v="23"/>
    <x v="3"/>
    <x v="5"/>
    <n v="0.09"/>
    <n v="1000"/>
    <n v="20"/>
    <n v="2.7100000000000002E-3"/>
    <n v="7.2000000000000005E-4"/>
    <n v="2.7E-4"/>
    <n v="2.1000000000000001E-4"/>
    <n v="1.1050000000000001E-2"/>
    <n v="5.0200000000000002E-2"/>
  </r>
  <r>
    <x v="6"/>
    <x v="23"/>
    <x v="3"/>
    <x v="6"/>
    <n v="0.6"/>
    <n v="1349"/>
    <n v="53.960030000000003"/>
    <n v="0.02"/>
    <n v="5.0000000000000002E-5"/>
    <n v="8.5999999999999998E-4"/>
    <n v="2.002E-2"/>
    <n v="8.0449999999999994E-2"/>
    <n v="0.10563"/>
  </r>
  <r>
    <x v="6"/>
    <x v="23"/>
    <x v="3"/>
    <x v="7"/>
    <n v="0.97"/>
    <n v="1000"/>
    <n v="240"/>
    <n v="2.4080000000000001E-2"/>
    <n v="2.3869999999999999E-2"/>
    <n v="0"/>
    <n v="1E-4"/>
    <n v="9.6119999999999997E-2"/>
    <n v="0.60235000000000005"/>
  </r>
  <r>
    <x v="6"/>
    <x v="23"/>
    <x v="3"/>
    <x v="8"/>
    <n v="1.35"/>
    <n v="1000"/>
    <n v="310"/>
    <n v="3.3509999999999998E-2"/>
    <n v="3.3009999999999998E-2"/>
    <n v="1.0000000000000001E-5"/>
    <n v="2.3000000000000001E-4"/>
    <n v="0.13383"/>
    <n v="0.77803999999999995"/>
  </r>
  <r>
    <x v="6"/>
    <x v="23"/>
    <x v="3"/>
    <x v="9"/>
    <n v="0.82"/>
    <n v="1000"/>
    <n v="190"/>
    <n v="2.035E-2"/>
    <n v="2.026E-2"/>
    <n v="0"/>
    <n v="4.0000000000000003E-5"/>
    <n v="8.1269999999999995E-2"/>
    <n v="0.47686000000000001"/>
  </r>
  <r>
    <x v="6"/>
    <x v="23"/>
    <x v="3"/>
    <x v="10"/>
    <n v="0.42"/>
    <n v="1000"/>
    <n v="110"/>
    <n v="1.1379999999999999E-2"/>
    <n v="1.048E-2"/>
    <n v="3.0000000000000001E-5"/>
    <n v="1.1E-4"/>
    <n v="4.5859999999999998E-2"/>
    <n v="0.27607999999999999"/>
  </r>
  <r>
    <x v="6"/>
    <x v="23"/>
    <x v="4"/>
    <x v="0"/>
    <n v="1.1299999999999999"/>
    <n v="1000"/>
    <n v="280"/>
    <n v="2.8049999999999999E-2"/>
    <n v="2.7650000000000001E-2"/>
    <n v="1.0000000000000001E-5"/>
    <n v="1.2999999999999999E-4"/>
    <n v="0.11198"/>
    <n v="0.70274000000000003"/>
  </r>
  <r>
    <x v="6"/>
    <x v="23"/>
    <x v="4"/>
    <x v="1"/>
    <n v="2.5299999999999998"/>
    <n v="1000"/>
    <n v="180"/>
    <n v="8.1140000000000004E-2"/>
    <n v="7.1910000000000002E-2"/>
    <n v="1.08E-3"/>
    <n v="1.14E-3"/>
    <n v="0.33423999999999998"/>
    <n v="0.45175999999999999"/>
  </r>
  <r>
    <x v="6"/>
    <x v="23"/>
    <x v="4"/>
    <x v="2"/>
    <n v="0.34"/>
    <n v="1000"/>
    <n v="90"/>
    <n v="8.4399999999999996E-3"/>
    <n v="8.1899999999999994E-3"/>
    <n v="1.0000000000000001E-5"/>
    <n v="0"/>
    <n v="3.3689999999999998E-2"/>
    <n v="0.22588"/>
  </r>
  <r>
    <x v="6"/>
    <x v="23"/>
    <x v="4"/>
    <x v="3"/>
    <n v="0.81"/>
    <n v="1000"/>
    <n v="210"/>
    <n v="2.0109999999999999E-2"/>
    <n v="1.9439999999999999E-2"/>
    <n v="8.0000000000000007E-5"/>
    <n v="6.0000000000000002E-5"/>
    <n v="8.0259999999999998E-2"/>
    <n v="0.52705999999999997"/>
  </r>
  <r>
    <x v="6"/>
    <x v="23"/>
    <x v="4"/>
    <x v="4"/>
    <n v="18.32"/>
    <n v="1262"/>
    <n v="0"/>
    <n v="0.70882000000000001"/>
    <n v="8.6919999999999997E-2"/>
    <n v="0.30436999999999997"/>
    <n v="0.14044999999999999"/>
    <n v="2.9422100000000002"/>
    <n v="0"/>
  </r>
  <r>
    <x v="6"/>
    <x v="23"/>
    <x v="4"/>
    <x v="5"/>
    <n v="0.15"/>
    <n v="1000"/>
    <n v="60"/>
    <n v="3.7200000000000002E-3"/>
    <n v="3.5000000000000001E-3"/>
    <n v="4.0000000000000003E-5"/>
    <n v="1.0000000000000001E-5"/>
    <n v="1.485E-2"/>
    <n v="0.15059"/>
  </r>
  <r>
    <x v="6"/>
    <x v="23"/>
    <x v="4"/>
    <x v="6"/>
    <n v="15.08"/>
    <n v="999.98"/>
    <n v="10"/>
    <n v="0.52183999999999997"/>
    <n v="0.20985000000000001"/>
    <n v="1.2899999999999999E-3"/>
    <n v="1.9820000000000001E-2"/>
    <n v="2.16886"/>
    <n v="2.5100000000000001E-2"/>
  </r>
  <r>
    <x v="6"/>
    <x v="23"/>
    <x v="4"/>
    <x v="7"/>
    <n v="2.2200000000000002"/>
    <n v="1000"/>
    <n v="520"/>
    <n v="5.5109999999999999E-2"/>
    <n v="5.4059999999999997E-2"/>
    <n v="2.0000000000000002E-5"/>
    <n v="1.2E-4"/>
    <n v="0.22001000000000001"/>
    <n v="1.3050999999999999"/>
  </r>
  <r>
    <x v="6"/>
    <x v="23"/>
    <x v="4"/>
    <x v="8"/>
    <n v="2.82"/>
    <n v="1000"/>
    <n v="660"/>
    <n v="7.0000000000000007E-2"/>
    <n v="6.8099999999999994E-2"/>
    <n v="3.2000000000000003E-4"/>
    <n v="4.2000000000000002E-4"/>
    <n v="0.27948000000000001"/>
    <n v="1.6564700000000001"/>
  </r>
  <r>
    <x v="6"/>
    <x v="23"/>
    <x v="4"/>
    <x v="9"/>
    <n v="1.94"/>
    <n v="1000"/>
    <n v="470"/>
    <n v="4.8160000000000001E-2"/>
    <n v="4.768E-2"/>
    <n v="1.0000000000000001E-5"/>
    <n v="6.9999999999999994E-5"/>
    <n v="0.19225"/>
    <n v="1.17961"/>
  </r>
  <r>
    <x v="6"/>
    <x v="23"/>
    <x v="4"/>
    <x v="10"/>
    <n v="3.39"/>
    <n v="1000"/>
    <n v="200"/>
    <n v="0.15609000000000001"/>
    <n v="0.13089000000000001"/>
    <n v="3.2000000000000003E-4"/>
    <n v="2.7000000000000001E-3"/>
    <n v="0.64236000000000004"/>
    <n v="0.50195999999999996"/>
  </r>
  <r>
    <x v="6"/>
    <x v="23"/>
    <x v="5"/>
    <x v="0"/>
    <n v="0.38"/>
    <n v="1000"/>
    <n v="130"/>
    <n v="9.4299999999999991E-3"/>
    <n v="9.3799999999999994E-3"/>
    <n v="0"/>
    <n v="2.0000000000000002E-5"/>
    <n v="3.7629999999999997E-2"/>
    <n v="0.32627"/>
  </r>
  <r>
    <x v="6"/>
    <x v="23"/>
    <x v="5"/>
    <x v="1"/>
    <n v="12.17"/>
    <n v="1262"/>
    <n v="0"/>
    <n v="0.46150999999999998"/>
    <n v="0.40871000000000002"/>
    <n v="3.4099999999999998E-3"/>
    <n v="1.0460000000000001E-2"/>
    <n v="1.9170100000000001"/>
    <n v="0"/>
  </r>
  <r>
    <x v="6"/>
    <x v="23"/>
    <x v="5"/>
    <x v="2"/>
    <n v="0.04"/>
    <n v="1000"/>
    <n v="20"/>
    <n v="9.8999999999999999E-4"/>
    <n v="9.6000000000000002E-4"/>
    <n v="0"/>
    <n v="0"/>
    <n v="3.96E-3"/>
    <n v="5.0200000000000002E-2"/>
  </r>
  <r>
    <x v="6"/>
    <x v="23"/>
    <x v="5"/>
    <x v="3"/>
    <n v="0.12"/>
    <n v="1000"/>
    <n v="30"/>
    <n v="2.98E-3"/>
    <n v="2.9099999999999998E-3"/>
    <n v="1.0000000000000001E-5"/>
    <n v="1.0000000000000001E-5"/>
    <n v="1.189E-2"/>
    <n v="7.5289999999999996E-2"/>
  </r>
  <r>
    <x v="6"/>
    <x v="23"/>
    <x v="5"/>
    <x v="4"/>
    <n v="0.81"/>
    <n v="1262"/>
    <n v="0"/>
    <n v="4.3279999999999999E-2"/>
    <n v="1.3679999999999999E-2"/>
    <n v="9.0100000000000006E-3"/>
    <n v="1.285E-2"/>
    <n v="0.17895"/>
    <n v="0"/>
  </r>
  <r>
    <x v="6"/>
    <x v="23"/>
    <x v="5"/>
    <x v="5"/>
    <n v="4.1500000000000004"/>
    <n v="999.98"/>
    <n v="10"/>
    <n v="0.1542"/>
    <n v="0.12529000000000001"/>
    <n v="1.508E-2"/>
    <n v="5.2700000000000004E-3"/>
    <n v="0.64012000000000002"/>
    <n v="2.5100000000000001E-2"/>
  </r>
  <r>
    <x v="6"/>
    <x v="23"/>
    <x v="5"/>
    <x v="6"/>
    <n v="0"/>
    <n v="1262"/>
    <n v="0"/>
    <n v="0"/>
    <n v="0"/>
    <n v="0"/>
    <n v="0"/>
    <n v="0"/>
    <n v="0"/>
  </r>
  <r>
    <x v="6"/>
    <x v="23"/>
    <x v="5"/>
    <x v="7"/>
    <n v="0.26"/>
    <n v="1000"/>
    <n v="100"/>
    <n v="6.45E-3"/>
    <n v="6.3699999999999998E-3"/>
    <n v="0"/>
    <n v="1.0000000000000001E-5"/>
    <n v="2.5739999999999999E-2"/>
    <n v="0.25097999999999998"/>
  </r>
  <r>
    <x v="6"/>
    <x v="23"/>
    <x v="5"/>
    <x v="8"/>
    <n v="0.28999999999999998"/>
    <n v="1000"/>
    <n v="80"/>
    <n v="7.1999999999999998E-3"/>
    <n v="7.0899999999999999E-3"/>
    <n v="1.0000000000000001E-5"/>
    <n v="3.0000000000000001E-5"/>
    <n v="2.8729999999999999E-2"/>
    <n v="0.20077999999999999"/>
  </r>
  <r>
    <x v="6"/>
    <x v="23"/>
    <x v="5"/>
    <x v="9"/>
    <n v="0.06"/>
    <n v="1000"/>
    <n v="20"/>
    <n v="1.49E-3"/>
    <n v="1.48E-3"/>
    <n v="0"/>
    <n v="0"/>
    <n v="5.94E-3"/>
    <n v="5.0200000000000002E-2"/>
  </r>
  <r>
    <x v="6"/>
    <x v="23"/>
    <x v="5"/>
    <x v="10"/>
    <n v="0.13"/>
    <n v="1000"/>
    <n v="40"/>
    <n v="3.2299999999999998E-3"/>
    <n v="3.2100000000000002E-3"/>
    <n v="0"/>
    <n v="0"/>
    <n v="1.2880000000000001E-2"/>
    <n v="0.10038999999999999"/>
  </r>
  <r>
    <x v="6"/>
    <x v="23"/>
    <x v="6"/>
    <x v="0"/>
    <n v="0.97"/>
    <n v="1000"/>
    <n v="220"/>
    <n v="2.4080000000000001E-2"/>
    <n v="2.3740000000000001E-2"/>
    <n v="1.0000000000000001E-5"/>
    <n v="1.2E-4"/>
    <n v="9.6140000000000003E-2"/>
    <n v="0.55215999999999998"/>
  </r>
  <r>
    <x v="6"/>
    <x v="23"/>
    <x v="6"/>
    <x v="1"/>
    <n v="83.43"/>
    <n v="999.99"/>
    <n v="150"/>
    <n v="3.1509100000000001"/>
    <n v="2.7348599999999998"/>
    <n v="7.4940000000000007E-2"/>
    <n v="7.2120000000000004E-2"/>
    <n v="13.07705"/>
    <n v="0.37647000000000003"/>
  </r>
  <r>
    <x v="6"/>
    <x v="23"/>
    <x v="6"/>
    <x v="2"/>
    <n v="0.28999999999999998"/>
    <n v="1000"/>
    <n v="80"/>
    <n v="7.1999999999999998E-3"/>
    <n v="6.9499999999999996E-3"/>
    <n v="0"/>
    <n v="1.0000000000000001E-5"/>
    <n v="2.8729999999999999E-2"/>
    <n v="0.20077999999999999"/>
  </r>
  <r>
    <x v="6"/>
    <x v="23"/>
    <x v="6"/>
    <x v="3"/>
    <n v="0.57999999999999996"/>
    <n v="1000"/>
    <n v="140"/>
    <n v="1.44E-2"/>
    <n v="1.3950000000000001E-2"/>
    <n v="6.9999999999999994E-5"/>
    <n v="2.0000000000000002E-5"/>
    <n v="5.7480000000000003E-2"/>
    <n v="0.35137000000000002"/>
  </r>
  <r>
    <x v="6"/>
    <x v="23"/>
    <x v="6"/>
    <x v="4"/>
    <n v="8.35"/>
    <n v="1262"/>
    <n v="0"/>
    <n v="0.34782000000000002"/>
    <n v="5.5410000000000001E-2"/>
    <n v="0.11600000000000001"/>
    <n v="0.19348000000000001"/>
    <n v="1.4407399999999999"/>
    <n v="0"/>
  </r>
  <r>
    <x v="6"/>
    <x v="23"/>
    <x v="6"/>
    <x v="5"/>
    <n v="0.2"/>
    <n v="1000"/>
    <n v="50"/>
    <n v="4.96E-3"/>
    <n v="4.7299999999999998E-3"/>
    <n v="4.0000000000000003E-5"/>
    <n v="2.0000000000000002E-5"/>
    <n v="1.9820000000000001E-2"/>
    <n v="0.12548999999999999"/>
  </r>
  <r>
    <x v="6"/>
    <x v="23"/>
    <x v="6"/>
    <x v="6"/>
    <n v="0.1"/>
    <n v="1000"/>
    <n v="10"/>
    <n v="3.2799999999999999E-3"/>
    <n v="1.83E-3"/>
    <n v="3.0000000000000001E-5"/>
    <n v="2.9E-4"/>
    <n v="1.349E-2"/>
    <n v="2.5100000000000001E-2"/>
  </r>
  <r>
    <x v="6"/>
    <x v="23"/>
    <x v="6"/>
    <x v="7"/>
    <n v="1.95"/>
    <n v="1000"/>
    <n v="410"/>
    <n v="4.8399999999999999E-2"/>
    <n v="4.7629999999999999E-2"/>
    <n v="4.0000000000000003E-5"/>
    <n v="1.4999999999999999E-4"/>
    <n v="0.1933"/>
    <n v="1.02902"/>
  </r>
  <r>
    <x v="6"/>
    <x v="23"/>
    <x v="6"/>
    <x v="8"/>
    <n v="2.33"/>
    <n v="1000"/>
    <n v="500"/>
    <n v="5.7840000000000003E-2"/>
    <n v="5.6590000000000001E-2"/>
    <n v="1.9000000000000001E-4"/>
    <n v="3.6999999999999999E-4"/>
    <n v="0.23096"/>
    <n v="1.2548999999999999"/>
  </r>
  <r>
    <x v="6"/>
    <x v="23"/>
    <x v="6"/>
    <x v="9"/>
    <n v="1.69"/>
    <n v="1000"/>
    <n v="370"/>
    <n v="4.1950000000000001E-2"/>
    <n v="4.1399999999999999E-2"/>
    <n v="2.0000000000000002E-5"/>
    <n v="8.0000000000000007E-5"/>
    <n v="0.16750999999999999"/>
    <n v="0.92862999999999996"/>
  </r>
  <r>
    <x v="6"/>
    <x v="23"/>
    <x v="6"/>
    <x v="10"/>
    <n v="1.4"/>
    <n v="1000"/>
    <n v="300"/>
    <n v="3.5159999999999997E-2"/>
    <n v="3.4340000000000002E-2"/>
    <n v="2.0000000000000002E-5"/>
    <n v="9.0000000000000006E-5"/>
    <n v="0.14055000000000001"/>
    <n v="0.75294000000000005"/>
  </r>
  <r>
    <x v="6"/>
    <x v="23"/>
    <x v="7"/>
    <x v="0"/>
    <n v="0.67"/>
    <n v="1186.18"/>
    <n v="130.48004"/>
    <n v="2.6040000000000001E-2"/>
    <n v="7.3899999999999999E-3"/>
    <n v="2.4000000000000001E-4"/>
    <n v="7.2199999999999999E-3"/>
    <n v="0.1042"/>
    <n v="0.28247"/>
  </r>
  <r>
    <x v="6"/>
    <x v="23"/>
    <x v="7"/>
    <x v="1"/>
    <n v="39.700000000000003"/>
    <n v="999.98"/>
    <n v="40"/>
    <n v="1.4757800000000001"/>
    <n v="1.3281099999999999"/>
    <n v="2.3279999999999999E-2"/>
    <n v="5.4980000000000001E-2"/>
    <n v="6.1267399999999999"/>
    <n v="0.10038999999999999"/>
  </r>
  <r>
    <x v="6"/>
    <x v="23"/>
    <x v="7"/>
    <x v="2"/>
    <n v="0.04"/>
    <n v="1000"/>
    <n v="20"/>
    <n v="9.8999999999999999E-4"/>
    <n v="9.5E-4"/>
    <n v="0"/>
    <n v="1.0000000000000001E-5"/>
    <n v="3.96E-3"/>
    <n v="5.0200000000000002E-2"/>
  </r>
  <r>
    <x v="6"/>
    <x v="23"/>
    <x v="7"/>
    <x v="3"/>
    <n v="0.21"/>
    <n v="1000"/>
    <n v="60"/>
    <n v="5.2100000000000002E-3"/>
    <n v="5.0800000000000003E-3"/>
    <n v="2.0000000000000002E-5"/>
    <n v="2.0000000000000002E-5"/>
    <n v="2.0799999999999999E-2"/>
    <n v="0.15059"/>
  </r>
  <r>
    <x v="6"/>
    <x v="23"/>
    <x v="7"/>
    <x v="4"/>
    <n v="3.73"/>
    <n v="1688.67"/>
    <n v="405.27978999999999"/>
    <n v="0.16028000000000001"/>
    <n v="0"/>
    <n v="5.9040000000000002E-2"/>
    <n v="0.27405000000000002"/>
    <n v="0.64305000000000001"/>
    <n v="0.65383000000000002"/>
  </r>
  <r>
    <x v="6"/>
    <x v="23"/>
    <x v="7"/>
    <x v="5"/>
    <n v="12.15"/>
    <n v="1560"/>
    <n v="468"/>
    <n v="0.46782000000000001"/>
    <n v="0.15235000000000001"/>
    <n v="0.35598000000000002"/>
    <n v="5.2949999999999997E-2"/>
    <n v="1.9176"/>
    <n v="0.80776999999999999"/>
  </r>
  <r>
    <x v="6"/>
    <x v="23"/>
    <x v="7"/>
    <x v="6"/>
    <n v="1.01"/>
    <n v="1000"/>
    <n v="80"/>
    <n v="2.5069999999999999E-2"/>
    <n v="0"/>
    <n v="2.0100000000000001E-3"/>
    <n v="2.1690000000000001E-2"/>
    <n v="0.10047"/>
    <n v="0.20077999999999999"/>
  </r>
  <r>
    <x v="6"/>
    <x v="23"/>
    <x v="7"/>
    <x v="7"/>
    <n v="0.94"/>
    <n v="1000"/>
    <n v="230"/>
    <n v="2.333E-2"/>
    <n v="2.3050000000000001E-2"/>
    <n v="1.0000000000000001E-5"/>
    <n v="1.9000000000000001E-4"/>
    <n v="9.3149999999999997E-2"/>
    <n v="0.57725000000000004"/>
  </r>
  <r>
    <x v="6"/>
    <x v="23"/>
    <x v="7"/>
    <x v="8"/>
    <n v="1.17"/>
    <n v="1029.4100000000001"/>
    <n v="175"/>
    <n v="3.09E-2"/>
    <n v="1.384E-2"/>
    <n v="4.0000000000000001E-3"/>
    <n v="1.2370000000000001E-2"/>
    <n v="0.12368999999999999"/>
    <n v="0.42870000000000003"/>
  </r>
  <r>
    <x v="6"/>
    <x v="23"/>
    <x v="7"/>
    <x v="9"/>
    <n v="0.44"/>
    <n v="1000"/>
    <n v="120"/>
    <n v="1.0919999999999999E-2"/>
    <n v="1.086E-2"/>
    <n v="0"/>
    <n v="6.0000000000000002E-5"/>
    <n v="4.3589999999999997E-2"/>
    <n v="0.30118"/>
  </r>
  <r>
    <x v="6"/>
    <x v="23"/>
    <x v="7"/>
    <x v="10"/>
    <n v="1.18"/>
    <n v="1000"/>
    <n v="190"/>
    <n v="2.929E-2"/>
    <n v="1.226E-2"/>
    <n v="5.0000000000000002E-5"/>
    <n v="6.1700000000000001E-3"/>
    <n v="0.1173"/>
    <n v="0.47686000000000001"/>
  </r>
  <r>
    <x v="6"/>
    <x v="23"/>
    <x v="8"/>
    <x v="0"/>
    <n v="2.63"/>
    <n v="1060.47"/>
    <n v="318.13988999999998"/>
    <n v="8.6569999999999994E-2"/>
    <n v="7.5429999999999997E-2"/>
    <n v="4.3E-3"/>
    <n v="3.3E-3"/>
    <n v="0.35376000000000002"/>
    <n v="0.75777000000000005"/>
  </r>
  <r>
    <x v="6"/>
    <x v="23"/>
    <x v="8"/>
    <x v="1"/>
    <n v="137.33000000000001"/>
    <n v="999.98"/>
    <n v="270"/>
    <n v="5.1011499999999996"/>
    <n v="4.8903999999999996"/>
    <n v="2.4479999999999998E-2"/>
    <n v="8.6940000000000003E-2"/>
    <n v="21.174689999999998"/>
    <n v="0.67764999999999997"/>
  </r>
  <r>
    <x v="6"/>
    <x v="23"/>
    <x v="8"/>
    <x v="2"/>
    <n v="0.22"/>
    <n v="1000"/>
    <n v="60"/>
    <n v="5.4599999999999996E-3"/>
    <n v="5.2500000000000003E-3"/>
    <n v="0"/>
    <n v="1.0000000000000001E-5"/>
    <n v="2.18E-2"/>
    <n v="0.15059"/>
  </r>
  <r>
    <x v="6"/>
    <x v="23"/>
    <x v="8"/>
    <x v="3"/>
    <n v="0.66"/>
    <n v="1000"/>
    <n v="150"/>
    <n v="1.6379999999999999E-2"/>
    <n v="1.5949999999999999E-2"/>
    <n v="8.0000000000000007E-5"/>
    <n v="4.0000000000000003E-5"/>
    <n v="6.5409999999999996E-2"/>
    <n v="0.37647000000000003"/>
  </r>
  <r>
    <x v="6"/>
    <x v="23"/>
    <x v="8"/>
    <x v="4"/>
    <n v="21.94"/>
    <n v="1301.3900000000001"/>
    <n v="845.90039000000002"/>
    <n v="0.80972"/>
    <n v="4.87E-2"/>
    <n v="0.38757999999999998"/>
    <n v="0.35453000000000001"/>
    <n v="3.2980499999999999"/>
    <n v="1.6888300000000001"/>
  </r>
  <r>
    <x v="6"/>
    <x v="23"/>
    <x v="8"/>
    <x v="5"/>
    <n v="3.86"/>
    <n v="1156.95"/>
    <n v="242.95998"/>
    <n v="0.11463"/>
    <n v="4.3E-3"/>
    <n v="0.13294"/>
    <n v="1.8350000000000002E-2"/>
    <n v="0.45987"/>
    <n v="0.54005000000000003"/>
  </r>
  <r>
    <x v="6"/>
    <x v="23"/>
    <x v="8"/>
    <x v="6"/>
    <n v="18.59"/>
    <n v="1385.64"/>
    <n v="304.83983999999998"/>
    <n v="0.65012000000000003"/>
    <n v="0.28754000000000002"/>
    <n v="4.1029999999999997E-2"/>
    <n v="0.16052"/>
    <n v="2.6792099999999999"/>
    <n v="0.58345000000000002"/>
  </r>
  <r>
    <x v="6"/>
    <x v="23"/>
    <x v="8"/>
    <x v="7"/>
    <n v="2.4700000000000002"/>
    <n v="1000"/>
    <n v="540"/>
    <n v="6.1310000000000003E-2"/>
    <n v="6.037E-2"/>
    <n v="2.0000000000000002E-5"/>
    <n v="2.5000000000000001E-4"/>
    <n v="0.24482000000000001"/>
    <n v="1.3552900000000001"/>
  </r>
  <r>
    <x v="6"/>
    <x v="23"/>
    <x v="8"/>
    <x v="8"/>
    <n v="20.399999999999999"/>
    <n v="1038"/>
    <n v="705.83983999999998"/>
    <n v="0.70572000000000001"/>
    <n v="0.51319000000000004"/>
    <n v="3.0679999999999999E-2"/>
    <n v="6.3369999999999996E-2"/>
    <n v="2.9091499999999999"/>
    <n v="1.71705"/>
  </r>
  <r>
    <x v="6"/>
    <x v="23"/>
    <x v="8"/>
    <x v="9"/>
    <n v="2.5299999999999998"/>
    <n v="1000"/>
    <n v="590"/>
    <n v="6.2799999999999995E-2"/>
    <n v="6.2230000000000001E-2"/>
    <n v="3.0000000000000001E-5"/>
    <n v="1E-4"/>
    <n v="0.25074000000000002"/>
    <n v="1.48078"/>
  </r>
  <r>
    <x v="6"/>
    <x v="23"/>
    <x v="8"/>
    <x v="10"/>
    <n v="29.14"/>
    <n v="1000"/>
    <n v="260"/>
    <n v="1.06731"/>
    <n v="0.87478999999999996"/>
    <n v="3.7299999999999998E-3"/>
    <n v="1.9220000000000001E-2"/>
    <n v="4.4280999999999997"/>
    <n v="0.65254999999999996"/>
  </r>
  <r>
    <x v="6"/>
    <x v="24"/>
    <x v="0"/>
    <x v="0"/>
    <n v="13.8"/>
    <n v="1000"/>
    <n v="160"/>
    <n v="0.50892000000000004"/>
    <n v="0.49445"/>
    <n v="8.0000000000000007E-5"/>
    <n v="3.6800000000000001E-3"/>
    <n v="2.1093299999999999"/>
    <n v="0.40034999999999998"/>
  </r>
  <r>
    <x v="6"/>
    <x v="24"/>
    <x v="0"/>
    <x v="1"/>
    <n v="40.270000000000003"/>
    <n v="1000.02"/>
    <n v="50"/>
    <n v="1.4952700000000001"/>
    <n v="1.27145"/>
    <n v="2.4559999999999998E-2"/>
    <n v="4.0559999999999999E-2"/>
    <n v="6.2052100000000001"/>
    <n v="0.12511"/>
  </r>
  <r>
    <x v="6"/>
    <x v="24"/>
    <x v="0"/>
    <x v="2"/>
    <n v="0.16"/>
    <n v="1000"/>
    <n v="40"/>
    <n v="3.9699999999999996E-3"/>
    <n v="3.79E-3"/>
    <n v="0"/>
    <n v="2.0000000000000002E-5"/>
    <n v="1.5800000000000002E-2"/>
    <n v="0.10009"/>
  </r>
  <r>
    <x v="6"/>
    <x v="24"/>
    <x v="0"/>
    <x v="3"/>
    <n v="0.37"/>
    <n v="1000"/>
    <n v="70"/>
    <n v="9.1800000000000007E-3"/>
    <n v="9.0600000000000003E-3"/>
    <n v="1.0000000000000001E-5"/>
    <n v="1.0000000000000001E-5"/>
    <n v="3.6580000000000001E-2"/>
    <n v="0.17515"/>
  </r>
  <r>
    <x v="6"/>
    <x v="24"/>
    <x v="0"/>
    <x v="4"/>
    <n v="47.56"/>
    <n v="1853.67"/>
    <n v="148.29687999999999"/>
    <n v="1.7996099999999999"/>
    <n v="0.53256000000000003"/>
    <n v="8.1490000000000007E-2"/>
    <n v="0.37069999999999997"/>
    <n v="7.4626000000000001"/>
    <n v="0.21990000000000001"/>
  </r>
  <r>
    <x v="6"/>
    <x v="24"/>
    <x v="0"/>
    <x v="5"/>
    <n v="0.12"/>
    <n v="1000"/>
    <n v="40"/>
    <n v="2.98E-3"/>
    <n v="1.7600000000000001E-3"/>
    <n v="1.7000000000000001E-4"/>
    <n v="1.3999999999999999E-4"/>
    <n v="1.189E-2"/>
    <n v="0.10009"/>
  </r>
  <r>
    <x v="6"/>
    <x v="24"/>
    <x v="0"/>
    <x v="6"/>
    <n v="0.93"/>
    <n v="1000"/>
    <n v="100"/>
    <n v="2.308E-2"/>
    <n v="2.7799999999999999E-3"/>
    <n v="3.0000000000000001E-5"/>
    <n v="2.7399999999999998E-3"/>
    <n v="9.2350000000000002E-2"/>
    <n v="0.25022"/>
  </r>
  <r>
    <x v="6"/>
    <x v="24"/>
    <x v="0"/>
    <x v="7"/>
    <n v="0.78"/>
    <n v="1000"/>
    <n v="160"/>
    <n v="1.9359999999999999E-2"/>
    <n v="1.9029999999999998E-2"/>
    <n v="0"/>
    <n v="8.0000000000000007E-5"/>
    <n v="7.7100000000000002E-2"/>
    <n v="0.40034999999999998"/>
  </r>
  <r>
    <x v="6"/>
    <x v="24"/>
    <x v="0"/>
    <x v="8"/>
    <n v="1.3"/>
    <n v="1000"/>
    <n v="270"/>
    <n v="3.227E-2"/>
    <n v="3.1510000000000003E-2"/>
    <n v="2.0000000000000002E-5"/>
    <n v="1.1E-4"/>
    <n v="0.12855"/>
    <n v="0.67559000000000002"/>
  </r>
  <r>
    <x v="6"/>
    <x v="24"/>
    <x v="0"/>
    <x v="9"/>
    <n v="0.45"/>
    <n v="1000"/>
    <n v="90"/>
    <n v="1.1169999999999999E-2"/>
    <n v="1.1089999999999999E-2"/>
    <n v="0"/>
    <n v="3.0000000000000001E-5"/>
    <n v="4.4479999999999999E-2"/>
    <n v="0.22520000000000001"/>
  </r>
  <r>
    <x v="6"/>
    <x v="24"/>
    <x v="0"/>
    <x v="10"/>
    <n v="1.31"/>
    <n v="1471.13"/>
    <n v="220.67006000000001"/>
    <n v="5.5399999999999998E-2"/>
    <n v="8.94E-3"/>
    <n v="2.5999999999999998E-4"/>
    <n v="5.6699999999999997E-3"/>
    <n v="0.22203999999999999"/>
    <n v="0.39302999999999999"/>
  </r>
  <r>
    <x v="6"/>
    <x v="24"/>
    <x v="1"/>
    <x v="0"/>
    <n v="7.96"/>
    <n v="1277.1300000000001"/>
    <n v="676.87987999999996"/>
    <n v="0.27233000000000002"/>
    <n v="1.227E-2"/>
    <n v="5.0699999999999999E-3"/>
    <n v="0.10034999999999999"/>
    <n v="1.0903499999999999"/>
    <n v="1.3561399999999999"/>
  </r>
  <r>
    <x v="6"/>
    <x v="24"/>
    <x v="1"/>
    <x v="1"/>
    <n v="64.290000000000006"/>
    <n v="1000.04"/>
    <n v="60"/>
    <n v="2.3721899999999998"/>
    <n v="2.0712899999999999"/>
    <n v="5.1270000000000003E-2"/>
    <n v="0.30520000000000003"/>
    <n v="9.8510799999999996"/>
    <n v="0.15013000000000001"/>
  </r>
  <r>
    <x v="6"/>
    <x v="24"/>
    <x v="1"/>
    <x v="2"/>
    <n v="0.06"/>
    <n v="1000"/>
    <n v="20"/>
    <n v="1.49E-3"/>
    <n v="1.4499999999999999E-3"/>
    <n v="0"/>
    <n v="1.0000000000000001E-5"/>
    <n v="5.9100000000000003E-3"/>
    <n v="5.0040000000000001E-2"/>
  </r>
  <r>
    <x v="6"/>
    <x v="24"/>
    <x v="1"/>
    <x v="3"/>
    <n v="0.46"/>
    <n v="1000"/>
    <n v="100"/>
    <n v="1.142E-2"/>
    <n v="1.1140000000000001E-2"/>
    <n v="6.0000000000000002E-5"/>
    <n v="5.0000000000000002E-5"/>
    <n v="4.5449999999999997E-2"/>
    <n v="0.25022"/>
  </r>
  <r>
    <x v="6"/>
    <x v="24"/>
    <x v="1"/>
    <x v="4"/>
    <n v="58.93"/>
    <n v="2208.7800000000002"/>
    <n v="6537.9916999999996"/>
    <n v="2.8847100000000001"/>
    <n v="6.1240000000000003E-2"/>
    <n v="0.89068999999999998"/>
    <n v="2.9028999999999998"/>
    <n v="11.61905"/>
    <n v="8.3897999999999993"/>
  </r>
  <r>
    <x v="6"/>
    <x v="24"/>
    <x v="1"/>
    <x v="5"/>
    <n v="18.73"/>
    <n v="1000"/>
    <n v="1120"/>
    <n v="0.59865000000000002"/>
    <n v="0.33417999999999998"/>
    <n v="0.15198999999999999"/>
    <n v="8.047E-2"/>
    <n v="2.4432900000000002"/>
    <n v="2.8024300000000002"/>
  </r>
  <r>
    <x v="6"/>
    <x v="24"/>
    <x v="1"/>
    <x v="6"/>
    <n v="77.680000000000007"/>
    <n v="1086.9000000000001"/>
    <n v="5043.2031200000001"/>
    <n v="2.1204000000000001"/>
    <n v="1.5610000000000001E-2"/>
    <n v="0.23660999999999999"/>
    <n v="1.0577799999999999"/>
    <n v="8.4916300000000007"/>
    <n v="11.76665"/>
  </r>
  <r>
    <x v="6"/>
    <x v="24"/>
    <x v="1"/>
    <x v="7"/>
    <n v="1.32"/>
    <n v="1000"/>
    <n v="290"/>
    <n v="3.2770000000000001E-2"/>
    <n v="3.2289999999999999E-2"/>
    <n v="2.0000000000000002E-5"/>
    <n v="2.5999999999999998E-4"/>
    <n v="0.13042000000000001"/>
    <n v="0.72563"/>
  </r>
  <r>
    <x v="6"/>
    <x v="24"/>
    <x v="1"/>
    <x v="8"/>
    <n v="42.33"/>
    <n v="1341.65"/>
    <n v="3152.8789099999999"/>
    <n v="1.51051"/>
    <n v="0.41805999999999999"/>
    <n v="1.0465599999999999"/>
    <n v="1.21193"/>
    <n v="6.11008"/>
    <n v="6.1742800000000004"/>
  </r>
  <r>
    <x v="6"/>
    <x v="24"/>
    <x v="1"/>
    <x v="9"/>
    <n v="0.82"/>
    <n v="1000"/>
    <n v="190"/>
    <n v="2.035E-2"/>
    <n v="2.019E-2"/>
    <n v="0"/>
    <n v="9.0000000000000006E-5"/>
    <n v="8.1009999999999999E-2"/>
    <n v="0.47541"/>
  </r>
  <r>
    <x v="6"/>
    <x v="24"/>
    <x v="1"/>
    <x v="10"/>
    <n v="24.34"/>
    <n v="1492.17"/>
    <n v="2432.23828"/>
    <n v="0.92125999999999997"/>
    <n v="2.034E-2"/>
    <n v="1.363E-2"/>
    <n v="0.11024"/>
    <n v="3.6886199999999998"/>
    <n v="4.3558300000000001"/>
  </r>
  <r>
    <x v="6"/>
    <x v="24"/>
    <x v="2"/>
    <x v="0"/>
    <n v="4.8"/>
    <n v="1258.8800000000001"/>
    <n v="717.56006000000002"/>
    <n v="0.18429000000000001"/>
    <n v="4.1700000000000001E-2"/>
    <n v="3.98E-3"/>
    <n v="8.9200000000000002E-2"/>
    <n v="0.73733000000000004"/>
    <n v="1.47184"/>
  </r>
  <r>
    <x v="6"/>
    <x v="24"/>
    <x v="2"/>
    <x v="1"/>
    <n v="134.81"/>
    <n v="1000.04"/>
    <n v="120"/>
    <n v="5.0273199999999996"/>
    <n v="4.4238400000000002"/>
    <n v="0.12970000000000001"/>
    <n v="0.74782000000000004"/>
    <n v="20.87031"/>
    <n v="0.30026000000000003"/>
  </r>
  <r>
    <x v="6"/>
    <x v="24"/>
    <x v="2"/>
    <x v="2"/>
    <n v="0.25"/>
    <n v="1000"/>
    <n v="60"/>
    <n v="6.2100000000000002E-3"/>
    <n v="6.0499999999999998E-3"/>
    <n v="0"/>
    <n v="2.0000000000000002E-5"/>
    <n v="2.47E-2"/>
    <n v="0.15013000000000001"/>
  </r>
  <r>
    <x v="6"/>
    <x v="24"/>
    <x v="2"/>
    <x v="3"/>
    <n v="0.67"/>
    <n v="1000"/>
    <n v="140"/>
    <n v="1.6629999999999999E-2"/>
    <n v="1.6140000000000002E-2"/>
    <n v="9.0000000000000006E-5"/>
    <n v="1.3999999999999999E-4"/>
    <n v="6.6220000000000001E-2"/>
    <n v="0.3503"/>
  </r>
  <r>
    <x v="6"/>
    <x v="24"/>
    <x v="2"/>
    <x v="4"/>
    <n v="44.21"/>
    <n v="2032.73"/>
    <n v="5142.7968799999999"/>
    <n v="2.1779899999999999"/>
    <n v="1.7690000000000001E-2"/>
    <n v="3.2029399999999999"/>
    <n v="1.9995000000000001"/>
    <n v="8.7529500000000002"/>
    <n v="7.1268200000000004"/>
  </r>
  <r>
    <x v="6"/>
    <x v="24"/>
    <x v="2"/>
    <x v="5"/>
    <n v="0.63"/>
    <n v="1306.5999999999999"/>
    <n v="65.330020000000005"/>
    <n v="2.2360000000000001E-2"/>
    <n v="2.1199999999999999E-3"/>
    <n v="1.315E-2"/>
    <n v="9.0399999999999994E-3"/>
    <n v="8.9539999999999995E-2"/>
    <n v="0.13056999999999999"/>
  </r>
  <r>
    <x v="6"/>
    <x v="24"/>
    <x v="2"/>
    <x v="6"/>
    <n v="7.41"/>
    <n v="1427.5"/>
    <n v="285.5"/>
    <n v="0.32324999999999998"/>
    <n v="0.12914"/>
    <n v="4.7499999999999999E-3"/>
    <n v="8.4559999999999996E-2"/>
    <n v="1.32576"/>
    <n v="0.53120000000000001"/>
  </r>
  <r>
    <x v="6"/>
    <x v="24"/>
    <x v="2"/>
    <x v="7"/>
    <n v="2.56"/>
    <n v="1000"/>
    <n v="510"/>
    <n v="6.3549999999999995E-2"/>
    <n v="6.2590000000000007E-2"/>
    <n v="1.0000000000000001E-5"/>
    <n v="6.8999999999999997E-4"/>
    <n v="0.25306000000000001"/>
    <n v="1.2761100000000001"/>
  </r>
  <r>
    <x v="6"/>
    <x v="24"/>
    <x v="2"/>
    <x v="8"/>
    <n v="4.46"/>
    <n v="1024.3399999999999"/>
    <n v="717.03979000000004"/>
    <n v="0.11811000000000001"/>
    <n v="7.4429999999999996E-2"/>
    <n v="6.0800000000000003E-3"/>
    <n v="5.7259999999999998E-2"/>
    <n v="0.47128999999999999"/>
    <n v="1.7582"/>
  </r>
  <r>
    <x v="6"/>
    <x v="24"/>
    <x v="2"/>
    <x v="9"/>
    <n v="1.8"/>
    <n v="1000"/>
    <n v="350"/>
    <n v="4.4679999999999997E-2"/>
    <n v="3.3579999999999999E-2"/>
    <n v="1.4999999999999999E-4"/>
    <n v="4.7499999999999999E-3"/>
    <n v="0.17810999999999999"/>
    <n v="0.87575999999999998"/>
  </r>
  <r>
    <x v="6"/>
    <x v="24"/>
    <x v="2"/>
    <x v="10"/>
    <n v="9.7899999999999991"/>
    <n v="1177.92"/>
    <n v="306.25977"/>
    <n v="0.35943000000000003"/>
    <n v="0.26393"/>
    <n v="2.82E-3"/>
    <n v="2.5610000000000001E-2"/>
    <n v="1.48315"/>
    <n v="0.66347"/>
  </r>
  <r>
    <x v="6"/>
    <x v="24"/>
    <x v="3"/>
    <x v="0"/>
    <n v="1.33"/>
    <n v="1000"/>
    <n v="220"/>
    <n v="5.8090000000000003E-2"/>
    <n v="2.1729999999999999E-2"/>
    <n v="6.4999999999999997E-4"/>
    <n v="9.3500000000000007E-3"/>
    <n v="0.23358000000000001"/>
    <n v="0.55047999999999997"/>
  </r>
  <r>
    <x v="6"/>
    <x v="24"/>
    <x v="3"/>
    <x v="1"/>
    <n v="14.52"/>
    <n v="999.99"/>
    <n v="60"/>
    <n v="0.52558000000000005"/>
    <n v="0.45545999999999998"/>
    <n v="4.8599999999999997E-3"/>
    <n v="4.4179999999999997E-2"/>
    <n v="2.1823899999999998"/>
    <n v="0.15013000000000001"/>
  </r>
  <r>
    <x v="6"/>
    <x v="24"/>
    <x v="3"/>
    <x v="2"/>
    <n v="0.06"/>
    <n v="1000"/>
    <n v="20"/>
    <n v="1.49E-3"/>
    <n v="1.4499999999999999E-3"/>
    <n v="0"/>
    <n v="1.0000000000000001E-5"/>
    <n v="5.9100000000000003E-3"/>
    <n v="5.0040000000000001E-2"/>
  </r>
  <r>
    <x v="6"/>
    <x v="24"/>
    <x v="3"/>
    <x v="3"/>
    <n v="0.35"/>
    <n v="1000"/>
    <n v="100"/>
    <n v="8.6899999999999998E-3"/>
    <n v="8.5199999999999998E-3"/>
    <n v="3.0000000000000001E-5"/>
    <n v="3.0000000000000001E-5"/>
    <n v="3.4540000000000001E-2"/>
    <n v="0.25022"/>
  </r>
  <r>
    <x v="6"/>
    <x v="24"/>
    <x v="3"/>
    <x v="4"/>
    <n v="12.86"/>
    <n v="2098.2199999999998"/>
    <n v="188.83985999999999"/>
    <n v="0.51659999999999995"/>
    <n v="0.14021"/>
    <n v="7.1400000000000005E-2"/>
    <n v="0.46467000000000003"/>
    <n v="2.1317300000000001"/>
    <n v="0.25347999999999998"/>
  </r>
  <r>
    <x v="6"/>
    <x v="24"/>
    <x v="3"/>
    <x v="5"/>
    <n v="0.11"/>
    <n v="1000"/>
    <n v="20"/>
    <n v="3.2100000000000002E-3"/>
    <n v="1.1999999999999999E-3"/>
    <n v="2.7E-4"/>
    <n v="2.2000000000000001E-4"/>
    <n v="1.3010000000000001E-2"/>
    <n v="5.0040000000000001E-2"/>
  </r>
  <r>
    <x v="6"/>
    <x v="24"/>
    <x v="3"/>
    <x v="6"/>
    <n v="0.64"/>
    <n v="1349"/>
    <n v="53.960030000000003"/>
    <n v="2.1340000000000001E-2"/>
    <n v="5.0000000000000002E-5"/>
    <n v="9.2000000000000003E-4"/>
    <n v="2.137E-2"/>
    <n v="8.5720000000000005E-2"/>
    <n v="0.10531"/>
  </r>
  <r>
    <x v="6"/>
    <x v="24"/>
    <x v="3"/>
    <x v="7"/>
    <n v="1.24"/>
    <n v="1000"/>
    <n v="270"/>
    <n v="3.0779999999999998E-2"/>
    <n v="3.0499999999999999E-2"/>
    <n v="0"/>
    <n v="1.2999999999999999E-4"/>
    <n v="0.12250999999999999"/>
    <n v="0.67559000000000002"/>
  </r>
  <r>
    <x v="6"/>
    <x v="24"/>
    <x v="3"/>
    <x v="8"/>
    <n v="1.77"/>
    <n v="1000"/>
    <n v="420"/>
    <n v="4.394E-2"/>
    <n v="4.3339999999999997E-2"/>
    <n v="1.0000000000000001E-5"/>
    <n v="2.9E-4"/>
    <n v="0.17487"/>
    <n v="1.05091"/>
  </r>
  <r>
    <x v="6"/>
    <x v="24"/>
    <x v="3"/>
    <x v="9"/>
    <n v="1.06"/>
    <n v="1000"/>
    <n v="240"/>
    <n v="2.631E-2"/>
    <n v="2.6190000000000001E-2"/>
    <n v="0"/>
    <n v="5.0000000000000002E-5"/>
    <n v="0.10471999999999999"/>
    <n v="0.60052000000000005"/>
  </r>
  <r>
    <x v="6"/>
    <x v="24"/>
    <x v="3"/>
    <x v="10"/>
    <n v="0.55000000000000004"/>
    <n v="1000"/>
    <n v="130"/>
    <n v="1.461E-2"/>
    <n v="1.3679999999999999E-2"/>
    <n v="4.0000000000000003E-5"/>
    <n v="1.2E-4"/>
    <n v="5.8560000000000001E-2"/>
    <n v="0.32528000000000001"/>
  </r>
  <r>
    <x v="6"/>
    <x v="24"/>
    <x v="4"/>
    <x v="0"/>
    <n v="1.48"/>
    <n v="1000"/>
    <n v="350"/>
    <n v="3.6740000000000002E-2"/>
    <n v="3.6170000000000001E-2"/>
    <n v="2.0000000000000002E-5"/>
    <n v="1.8000000000000001E-4"/>
    <n v="0.14618"/>
    <n v="0.87575999999999998"/>
  </r>
  <r>
    <x v="6"/>
    <x v="24"/>
    <x v="4"/>
    <x v="1"/>
    <n v="2.77"/>
    <n v="1000"/>
    <n v="240"/>
    <n v="8.7099999999999997E-2"/>
    <n v="7.7590000000000006E-2"/>
    <n v="1.1100000000000001E-3"/>
    <n v="1.17E-3"/>
    <n v="0.35769000000000001"/>
    <n v="0.60052000000000005"/>
  </r>
  <r>
    <x v="6"/>
    <x v="24"/>
    <x v="4"/>
    <x v="2"/>
    <n v="0.47"/>
    <n v="1000"/>
    <n v="130"/>
    <n v="1.167E-2"/>
    <n v="1.132E-2"/>
    <n v="1.0000000000000001E-5"/>
    <n v="0"/>
    <n v="4.6390000000000001E-2"/>
    <n v="0.32528000000000001"/>
  </r>
  <r>
    <x v="6"/>
    <x v="24"/>
    <x v="4"/>
    <x v="3"/>
    <n v="1.07"/>
    <n v="1000"/>
    <n v="260"/>
    <n v="2.656E-2"/>
    <n v="2.5680000000000001E-2"/>
    <n v="1E-4"/>
    <n v="8.0000000000000007E-5"/>
    <n v="0.10567"/>
    <n v="0.65056000000000003"/>
  </r>
  <r>
    <x v="6"/>
    <x v="24"/>
    <x v="4"/>
    <x v="4"/>
    <n v="18.32"/>
    <n v="1264"/>
    <n v="0"/>
    <n v="0.70882000000000001"/>
    <n v="8.6919999999999997E-2"/>
    <n v="0.30436999999999997"/>
    <n v="0.14044999999999999"/>
    <n v="2.9422100000000002"/>
    <n v="0"/>
  </r>
  <r>
    <x v="6"/>
    <x v="24"/>
    <x v="4"/>
    <x v="5"/>
    <n v="0.24"/>
    <n v="1000"/>
    <n v="90"/>
    <n v="5.96E-3"/>
    <n v="5.5599999999999998E-3"/>
    <n v="6.9999999999999994E-5"/>
    <n v="1.0000000000000001E-5"/>
    <n v="2.3640000000000001E-2"/>
    <n v="0.22520000000000001"/>
  </r>
  <r>
    <x v="6"/>
    <x v="24"/>
    <x v="4"/>
    <x v="6"/>
    <n v="15.09"/>
    <n v="999.98"/>
    <n v="10"/>
    <n v="0.52209000000000005"/>
    <n v="0.21002000000000001"/>
    <n v="1.2899999999999999E-3"/>
    <n v="1.983E-2"/>
    <n v="2.1698300000000001"/>
    <n v="2.5020000000000001E-2"/>
  </r>
  <r>
    <x v="6"/>
    <x v="24"/>
    <x v="4"/>
    <x v="7"/>
    <n v="2.9"/>
    <n v="1000"/>
    <n v="680"/>
    <n v="7.1980000000000002E-2"/>
    <n v="7.0599999999999996E-2"/>
    <n v="3.0000000000000001E-5"/>
    <n v="1.6000000000000001E-4"/>
    <n v="0.28647"/>
    <n v="1.7014800000000001"/>
  </r>
  <r>
    <x v="6"/>
    <x v="24"/>
    <x v="4"/>
    <x v="8"/>
    <n v="3.65"/>
    <n v="1000"/>
    <n v="830"/>
    <n v="9.06E-2"/>
    <n v="8.8069999999999996E-2"/>
    <n v="4.2000000000000002E-4"/>
    <n v="5.5999999999999995E-4"/>
    <n v="0.36059000000000002"/>
    <n v="2.0768"/>
  </r>
  <r>
    <x v="6"/>
    <x v="24"/>
    <x v="4"/>
    <x v="9"/>
    <n v="2.52"/>
    <n v="1000"/>
    <n v="580"/>
    <n v="6.2549999999999994E-2"/>
    <n v="6.1899999999999997E-2"/>
    <n v="2.0000000000000002E-5"/>
    <n v="9.0000000000000006E-5"/>
    <n v="0.24893000000000001"/>
    <n v="1.45126"/>
  </r>
  <r>
    <x v="6"/>
    <x v="24"/>
    <x v="4"/>
    <x v="10"/>
    <n v="3.67"/>
    <n v="1000"/>
    <n v="280"/>
    <n v="0.16303999999999999"/>
    <n v="0.13763"/>
    <n v="3.3E-4"/>
    <n v="2.7200000000000002E-3"/>
    <n v="0.66971999999999998"/>
    <n v="0.70060999999999996"/>
  </r>
  <r>
    <x v="6"/>
    <x v="24"/>
    <x v="5"/>
    <x v="0"/>
    <n v="0.53"/>
    <n v="1000"/>
    <n v="150"/>
    <n v="1.316E-2"/>
    <n v="1.3089999999999999E-2"/>
    <n v="0"/>
    <n v="4.0000000000000003E-5"/>
    <n v="5.2290000000000003E-2"/>
    <n v="0.37533"/>
  </r>
  <r>
    <x v="6"/>
    <x v="24"/>
    <x v="5"/>
    <x v="1"/>
    <n v="12.17"/>
    <n v="1264"/>
    <n v="0"/>
    <n v="0.46150999999999998"/>
    <n v="0.40871000000000002"/>
    <n v="3.4099999999999998E-3"/>
    <n v="1.0460000000000001E-2"/>
    <n v="1.9170100000000001"/>
    <n v="0"/>
  </r>
  <r>
    <x v="6"/>
    <x v="24"/>
    <x v="5"/>
    <x v="2"/>
    <n v="0.06"/>
    <n v="1000"/>
    <n v="20"/>
    <n v="1.49E-3"/>
    <n v="1.4400000000000001E-3"/>
    <n v="0"/>
    <n v="0"/>
    <n v="5.9100000000000003E-3"/>
    <n v="5.0040000000000001E-2"/>
  </r>
  <r>
    <x v="6"/>
    <x v="24"/>
    <x v="5"/>
    <x v="3"/>
    <n v="0.19"/>
    <n v="1000"/>
    <n v="70"/>
    <n v="4.7200000000000002E-3"/>
    <n v="4.6100000000000004E-3"/>
    <n v="1.0000000000000001E-5"/>
    <n v="1.0000000000000001E-5"/>
    <n v="1.873E-2"/>
    <n v="0.17515"/>
  </r>
  <r>
    <x v="6"/>
    <x v="24"/>
    <x v="5"/>
    <x v="4"/>
    <n v="0.81"/>
    <n v="1264"/>
    <n v="0"/>
    <n v="4.3279999999999999E-2"/>
    <n v="1.3679999999999999E-2"/>
    <n v="9.0100000000000006E-3"/>
    <n v="1.285E-2"/>
    <n v="0.17895"/>
    <n v="0"/>
  </r>
  <r>
    <x v="6"/>
    <x v="24"/>
    <x v="5"/>
    <x v="5"/>
    <n v="4.16"/>
    <n v="999.98"/>
    <n v="10"/>
    <n v="0.15445"/>
    <n v="0.12551999999999999"/>
    <n v="1.5089999999999999E-2"/>
    <n v="5.2700000000000004E-3"/>
    <n v="0.6411"/>
    <n v="2.5020000000000001E-2"/>
  </r>
  <r>
    <x v="6"/>
    <x v="24"/>
    <x v="5"/>
    <x v="6"/>
    <n v="0"/>
    <n v="1264"/>
    <n v="0"/>
    <n v="0"/>
    <n v="0"/>
    <n v="0"/>
    <n v="0"/>
    <n v="0"/>
    <n v="0"/>
  </r>
  <r>
    <x v="6"/>
    <x v="24"/>
    <x v="5"/>
    <x v="7"/>
    <n v="0.39"/>
    <n v="1000"/>
    <n v="130"/>
    <n v="9.6799999999999994E-3"/>
    <n v="9.5399999999999999E-3"/>
    <n v="0"/>
    <n v="2.0000000000000002E-5"/>
    <n v="3.8440000000000002E-2"/>
    <n v="0.32528000000000001"/>
  </r>
  <r>
    <x v="6"/>
    <x v="24"/>
    <x v="5"/>
    <x v="8"/>
    <n v="0.41"/>
    <n v="1000"/>
    <n v="120"/>
    <n v="1.018E-2"/>
    <n v="1.001E-2"/>
    <n v="1.0000000000000001E-5"/>
    <n v="4.0000000000000003E-5"/>
    <n v="4.0460000000000003E-2"/>
    <n v="0.30026000000000003"/>
  </r>
  <r>
    <x v="6"/>
    <x v="24"/>
    <x v="5"/>
    <x v="9"/>
    <n v="0.1"/>
    <n v="1000"/>
    <n v="40"/>
    <n v="2.48E-3"/>
    <n v="2.47E-3"/>
    <n v="0"/>
    <n v="0"/>
    <n v="9.8499999999999994E-3"/>
    <n v="0.10009"/>
  </r>
  <r>
    <x v="6"/>
    <x v="24"/>
    <x v="5"/>
    <x v="10"/>
    <n v="0.2"/>
    <n v="1000"/>
    <n v="70"/>
    <n v="4.96E-3"/>
    <n v="4.9399999999999999E-3"/>
    <n v="0"/>
    <n v="0"/>
    <n v="1.9720000000000001E-2"/>
    <n v="0.17515"/>
  </r>
  <r>
    <x v="6"/>
    <x v="24"/>
    <x v="6"/>
    <x v="0"/>
    <n v="1.27"/>
    <n v="1000"/>
    <n v="300"/>
    <n v="3.1519999999999999E-2"/>
    <n v="3.108E-2"/>
    <n v="1.0000000000000001E-5"/>
    <n v="1.4999999999999999E-4"/>
    <n v="0.12545000000000001"/>
    <n v="0.75065000000000004"/>
  </r>
  <r>
    <x v="6"/>
    <x v="24"/>
    <x v="6"/>
    <x v="1"/>
    <n v="83.62"/>
    <n v="999.99"/>
    <n v="190"/>
    <n v="3.1556299999999999"/>
    <n v="2.73935"/>
    <n v="7.4990000000000001E-2"/>
    <n v="7.2169999999999998E-2"/>
    <n v="13.09562"/>
    <n v="0.47541"/>
  </r>
  <r>
    <x v="6"/>
    <x v="24"/>
    <x v="6"/>
    <x v="2"/>
    <n v="0.38"/>
    <n v="1000"/>
    <n v="90"/>
    <n v="9.4299999999999991E-3"/>
    <n v="9.0900000000000009E-3"/>
    <n v="0"/>
    <n v="1.0000000000000001E-5"/>
    <n v="3.7530000000000001E-2"/>
    <n v="0.22520000000000001"/>
  </r>
  <r>
    <x v="6"/>
    <x v="24"/>
    <x v="6"/>
    <x v="3"/>
    <n v="0.76"/>
    <n v="1000"/>
    <n v="180"/>
    <n v="1.8859999999999998E-2"/>
    <n v="1.8280000000000001E-2"/>
    <n v="1E-4"/>
    <n v="2.0000000000000002E-5"/>
    <n v="7.5069999999999998E-2"/>
    <n v="0.45039000000000001"/>
  </r>
  <r>
    <x v="6"/>
    <x v="24"/>
    <x v="6"/>
    <x v="4"/>
    <n v="8.35"/>
    <n v="1264"/>
    <n v="0"/>
    <n v="0.34782000000000002"/>
    <n v="5.5410000000000001E-2"/>
    <n v="0.11600000000000001"/>
    <n v="0.19348000000000001"/>
    <n v="1.4407399999999999"/>
    <n v="0"/>
  </r>
  <r>
    <x v="6"/>
    <x v="24"/>
    <x v="6"/>
    <x v="5"/>
    <n v="0.27"/>
    <n v="1000"/>
    <n v="70"/>
    <n v="6.7000000000000002E-3"/>
    <n v="6.3699999999999998E-3"/>
    <n v="6.0000000000000002E-5"/>
    <n v="3.0000000000000001E-5"/>
    <n v="2.666E-2"/>
    <n v="0.17515"/>
  </r>
  <r>
    <x v="6"/>
    <x v="24"/>
    <x v="6"/>
    <x v="6"/>
    <n v="0.11"/>
    <n v="1000"/>
    <n v="10"/>
    <n v="3.5300000000000002E-3"/>
    <n v="1.98E-3"/>
    <n v="3.0000000000000001E-5"/>
    <n v="2.9999999999999997E-4"/>
    <n v="1.4460000000000001E-2"/>
    <n v="2.5020000000000001E-2"/>
  </r>
  <r>
    <x v="6"/>
    <x v="24"/>
    <x v="6"/>
    <x v="7"/>
    <n v="2.46"/>
    <n v="1000"/>
    <n v="510"/>
    <n v="6.1060000000000003E-2"/>
    <n v="6.0080000000000001E-2"/>
    <n v="5.0000000000000002E-5"/>
    <n v="1.9000000000000001E-4"/>
    <n v="0.24314"/>
    <n v="1.2761100000000001"/>
  </r>
  <r>
    <x v="6"/>
    <x v="24"/>
    <x v="6"/>
    <x v="8"/>
    <n v="2.95"/>
    <n v="1000"/>
    <n v="620"/>
    <n v="7.3230000000000003E-2"/>
    <n v="7.1580000000000005E-2"/>
    <n v="2.5000000000000001E-4"/>
    <n v="4.8000000000000001E-4"/>
    <n v="0.29154999999999998"/>
    <n v="1.55135"/>
  </r>
  <r>
    <x v="6"/>
    <x v="24"/>
    <x v="6"/>
    <x v="9"/>
    <n v="2.15"/>
    <n v="1000"/>
    <n v="460"/>
    <n v="5.3370000000000001E-2"/>
    <n v="5.2659999999999998E-2"/>
    <n v="3.0000000000000001E-5"/>
    <n v="1E-4"/>
    <n v="0.21246000000000001"/>
    <n v="1.151"/>
  </r>
  <r>
    <x v="6"/>
    <x v="24"/>
    <x v="6"/>
    <x v="10"/>
    <n v="1.78"/>
    <n v="1000"/>
    <n v="380"/>
    <n v="4.4600000000000001E-2"/>
    <n v="4.3520000000000003E-2"/>
    <n v="2.0000000000000002E-5"/>
    <n v="1.2E-4"/>
    <n v="0.17768"/>
    <n v="0.95082999999999995"/>
  </r>
  <r>
    <x v="6"/>
    <x v="24"/>
    <x v="7"/>
    <x v="0"/>
    <n v="0.81"/>
    <n v="1146.29"/>
    <n v="160.47998000000001"/>
    <n v="3.0020000000000002E-2"/>
    <n v="1.035E-2"/>
    <n v="2.5999999999999998E-4"/>
    <n v="7.6299999999999996E-3"/>
    <n v="0.11989"/>
    <n v="0.35668"/>
  </r>
  <r>
    <x v="6"/>
    <x v="24"/>
    <x v="7"/>
    <x v="1"/>
    <n v="39.76"/>
    <n v="999.98"/>
    <n v="60"/>
    <n v="1.4772700000000001"/>
    <n v="1.3295399999999999"/>
    <n v="2.3290000000000002E-2"/>
    <n v="5.5E-2"/>
    <n v="6.1326099999999997"/>
    <n v="0.15013000000000001"/>
  </r>
  <r>
    <x v="6"/>
    <x v="24"/>
    <x v="7"/>
    <x v="2"/>
    <n v="7.0000000000000007E-2"/>
    <n v="1000"/>
    <n v="30"/>
    <n v="1.74E-3"/>
    <n v="1.66E-3"/>
    <n v="0"/>
    <n v="1.0000000000000001E-5"/>
    <n v="6.8900000000000003E-3"/>
    <n v="7.5069999999999998E-2"/>
  </r>
  <r>
    <x v="6"/>
    <x v="24"/>
    <x v="7"/>
    <x v="3"/>
    <n v="0.28000000000000003"/>
    <n v="1000"/>
    <n v="70"/>
    <n v="6.9499999999999996E-3"/>
    <n v="6.7799999999999996E-3"/>
    <n v="3.0000000000000001E-5"/>
    <n v="3.0000000000000001E-5"/>
    <n v="2.7640000000000001E-2"/>
    <n v="0.17515"/>
  </r>
  <r>
    <x v="6"/>
    <x v="24"/>
    <x v="7"/>
    <x v="4"/>
    <n v="3.99"/>
    <n v="1675.42"/>
    <n v="435.60986000000003"/>
    <n v="0.17108999999999999"/>
    <n v="0"/>
    <n v="6.2950000000000006E-2"/>
    <n v="0.29221999999999998"/>
    <n v="0.68562000000000001"/>
    <n v="0.70508999999999999"/>
  </r>
  <r>
    <x v="6"/>
    <x v="24"/>
    <x v="7"/>
    <x v="5"/>
    <n v="12.46"/>
    <n v="1569.03"/>
    <n v="486.40039000000002"/>
    <n v="0.47989999999999999"/>
    <n v="0.15282999999999999"/>
    <n v="0.36793999999999999"/>
    <n v="5.4730000000000001E-2"/>
    <n v="1.96513"/>
    <n v="0.83306999999999998"/>
  </r>
  <r>
    <x v="6"/>
    <x v="24"/>
    <x v="7"/>
    <x v="6"/>
    <n v="1.0900000000000001"/>
    <n v="1000"/>
    <n v="80"/>
    <n v="2.7060000000000001E-2"/>
    <n v="0"/>
    <n v="2.1700000000000001E-3"/>
    <n v="2.341E-2"/>
    <n v="0.10829"/>
    <n v="0.20016999999999999"/>
  </r>
  <r>
    <x v="6"/>
    <x v="24"/>
    <x v="7"/>
    <x v="7"/>
    <n v="1.21"/>
    <n v="1000"/>
    <n v="270"/>
    <n v="3.0030000000000001E-2"/>
    <n v="2.9669999999999998E-2"/>
    <n v="1.0000000000000001E-5"/>
    <n v="2.5000000000000001E-4"/>
    <n v="0.11953999999999999"/>
    <n v="0.67559000000000002"/>
  </r>
  <r>
    <x v="6"/>
    <x v="24"/>
    <x v="7"/>
    <x v="8"/>
    <n v="1.39"/>
    <n v="1022.73"/>
    <n v="225"/>
    <n v="3.6490000000000002E-2"/>
    <n v="1.8259999999999998E-2"/>
    <n v="4.2700000000000004E-3"/>
    <n v="1.321E-2"/>
    <n v="0.14568"/>
    <n v="0.55249999999999999"/>
  </r>
  <r>
    <x v="6"/>
    <x v="24"/>
    <x v="7"/>
    <x v="9"/>
    <n v="0.59"/>
    <n v="1000"/>
    <n v="150"/>
    <n v="1.465E-2"/>
    <n v="1.457E-2"/>
    <n v="0"/>
    <n v="8.0000000000000007E-5"/>
    <n v="5.8250000000000003E-2"/>
    <n v="0.37533"/>
  </r>
  <r>
    <x v="6"/>
    <x v="24"/>
    <x v="7"/>
    <x v="10"/>
    <n v="1.42"/>
    <n v="1000"/>
    <n v="240"/>
    <n v="3.5249999999999997E-2"/>
    <n v="1.643E-2"/>
    <n v="5.0000000000000002E-5"/>
    <n v="6.8300000000000001E-3"/>
    <n v="0.14074999999999999"/>
    <n v="0.60052000000000005"/>
  </r>
  <r>
    <x v="6"/>
    <x v="24"/>
    <x v="8"/>
    <x v="0"/>
    <n v="3.01"/>
    <n v="1047.74"/>
    <n v="398.14017000000001"/>
    <n v="9.6449999999999994E-2"/>
    <n v="8.4500000000000006E-2"/>
    <n v="4.62E-3"/>
    <n v="3.5500000000000002E-3"/>
    <n v="0.39267000000000002"/>
    <n v="0.95564000000000004"/>
  </r>
  <r>
    <x v="6"/>
    <x v="24"/>
    <x v="8"/>
    <x v="1"/>
    <n v="137.65"/>
    <n v="999.98"/>
    <n v="320"/>
    <n v="5.1090999999999998"/>
    <n v="4.8982400000000004"/>
    <n v="2.4500000000000001E-2"/>
    <n v="8.6989999999999998E-2"/>
    <n v="21.205970000000001"/>
    <n v="0.80069999999999997"/>
  </r>
  <r>
    <x v="6"/>
    <x v="24"/>
    <x v="8"/>
    <x v="2"/>
    <n v="0.28999999999999998"/>
    <n v="1000"/>
    <n v="70"/>
    <n v="7.1999999999999998E-3"/>
    <n v="6.9199999999999999E-3"/>
    <n v="0"/>
    <n v="1.0000000000000001E-5"/>
    <n v="2.8639999999999999E-2"/>
    <n v="0.17515"/>
  </r>
  <r>
    <x v="6"/>
    <x v="24"/>
    <x v="8"/>
    <x v="3"/>
    <n v="0.88"/>
    <n v="1000"/>
    <n v="220"/>
    <n v="2.1839999999999998E-2"/>
    <n v="2.1270000000000001E-2"/>
    <n v="1E-4"/>
    <n v="6.0000000000000002E-5"/>
    <n v="8.6910000000000001E-2"/>
    <n v="0.55047999999999997"/>
  </r>
  <r>
    <x v="6"/>
    <x v="24"/>
    <x v="8"/>
    <x v="4"/>
    <n v="22.6"/>
    <n v="1296.82"/>
    <n v="855.89850000000001"/>
    <n v="0.83096999999999999"/>
    <n v="4.87E-2"/>
    <n v="0.39857999999999999"/>
    <n v="0.36459000000000003"/>
    <n v="3.3816899999999999"/>
    <n v="1.70872"/>
  </r>
  <r>
    <x v="6"/>
    <x v="24"/>
    <x v="8"/>
    <x v="5"/>
    <n v="4.1100000000000003"/>
    <n v="1140.08"/>
    <n v="285.02001999999999"/>
    <n v="0.12171"/>
    <n v="6.1799999999999997E-3"/>
    <n v="0.13915"/>
    <n v="1.9210000000000001E-2"/>
    <n v="0.48771999999999999"/>
    <n v="0.63931000000000004"/>
  </r>
  <r>
    <x v="6"/>
    <x v="24"/>
    <x v="8"/>
    <x v="6"/>
    <n v="18.829999999999998"/>
    <n v="1370.34"/>
    <n v="328.88085999999998"/>
    <n v="0.65827999999999998"/>
    <n v="0.28787000000000001"/>
    <n v="4.2079999999999999E-2"/>
    <n v="0.16461000000000001"/>
    <n v="2.7113499999999999"/>
    <n v="0.63321000000000005"/>
  </r>
  <r>
    <x v="6"/>
    <x v="24"/>
    <x v="8"/>
    <x v="7"/>
    <n v="3.16"/>
    <n v="1000"/>
    <n v="690"/>
    <n v="7.8439999999999996E-2"/>
    <n v="7.7200000000000005E-2"/>
    <n v="3.0000000000000001E-5"/>
    <n v="3.2000000000000003E-4"/>
    <n v="0.31225000000000003"/>
    <n v="1.7264999999999999"/>
  </r>
  <r>
    <x v="6"/>
    <x v="24"/>
    <x v="8"/>
    <x v="8"/>
    <n v="21.21"/>
    <n v="1031.9000000000001"/>
    <n v="835.83983999999998"/>
    <n v="0.72646999999999995"/>
    <n v="0.52861999999999998"/>
    <n v="3.1730000000000001E-2"/>
    <n v="6.5549999999999997E-2"/>
    <n v="2.9908299999999999"/>
    <n v="2.0371199999999998"/>
  </r>
  <r>
    <x v="6"/>
    <x v="24"/>
    <x v="8"/>
    <x v="9"/>
    <n v="3.23"/>
    <n v="1000"/>
    <n v="700"/>
    <n v="8.0180000000000001E-2"/>
    <n v="7.9439999999999997E-2"/>
    <n v="4.0000000000000003E-5"/>
    <n v="1.2999999999999999E-4"/>
    <n v="0.31913999999999998"/>
    <n v="1.75152"/>
  </r>
  <r>
    <x v="6"/>
    <x v="24"/>
    <x v="8"/>
    <x v="10"/>
    <n v="29.47"/>
    <n v="1000"/>
    <n v="330"/>
    <n v="1.0754999999999999"/>
    <n v="0.88278999999999996"/>
    <n v="3.7299999999999998E-3"/>
    <n v="1.925E-2"/>
    <n v="4.46035"/>
    <n v="0.82572000000000001"/>
  </r>
  <r>
    <x v="6"/>
    <x v="25"/>
    <x v="0"/>
    <x v="0"/>
    <n v="13.99"/>
    <n v="1000"/>
    <n v="190"/>
    <n v="0.51363999999999999"/>
    <n v="0.49912000000000001"/>
    <n v="8.0000000000000007E-5"/>
    <n v="3.7000000000000002E-3"/>
    <n v="2.1277499999999998"/>
    <n v="0.47427000000000002"/>
  </r>
  <r>
    <x v="6"/>
    <x v="25"/>
    <x v="0"/>
    <x v="1"/>
    <n v="40.32"/>
    <n v="1000.02"/>
    <n v="50"/>
    <n v="1.49651"/>
    <n v="1.2726500000000001"/>
    <n v="2.4559999999999998E-2"/>
    <n v="4.0570000000000002E-2"/>
    <n v="6.2100499999999998"/>
    <n v="0.12481"/>
  </r>
  <r>
    <x v="6"/>
    <x v="25"/>
    <x v="0"/>
    <x v="2"/>
    <n v="0.21"/>
    <n v="1000"/>
    <n v="50"/>
    <n v="5.2100000000000002E-3"/>
    <n v="4.9800000000000001E-3"/>
    <n v="0"/>
    <n v="2.0000000000000002E-5"/>
    <n v="2.0650000000000002E-2"/>
    <n v="0.12481"/>
  </r>
  <r>
    <x v="6"/>
    <x v="25"/>
    <x v="0"/>
    <x v="3"/>
    <n v="0.48"/>
    <n v="1000"/>
    <n v="110"/>
    <n v="1.191E-2"/>
    <n v="1.1730000000000001E-2"/>
    <n v="1.0000000000000001E-5"/>
    <n v="1.0000000000000001E-5"/>
    <n v="4.725E-2"/>
    <n v="0.27457999999999999"/>
  </r>
  <r>
    <x v="6"/>
    <x v="25"/>
    <x v="0"/>
    <x v="4"/>
    <n v="47.64"/>
    <n v="1853.67"/>
    <n v="148.29687999999999"/>
    <n v="1.8032900000000001"/>
    <n v="0.53256000000000003"/>
    <n v="8.1680000000000003E-2"/>
    <n v="0.37158000000000002"/>
    <n v="7.4769800000000002"/>
    <n v="0.21937000000000001"/>
  </r>
  <r>
    <x v="6"/>
    <x v="25"/>
    <x v="0"/>
    <x v="5"/>
    <n v="0.18"/>
    <n v="1000"/>
    <n v="60"/>
    <n v="4.47E-3"/>
    <n v="2.5899999999999999E-3"/>
    <n v="2.5999999999999998E-4"/>
    <n v="2.1000000000000001E-4"/>
    <n v="1.77E-2"/>
    <n v="0.14976999999999999"/>
  </r>
  <r>
    <x v="6"/>
    <x v="25"/>
    <x v="0"/>
    <x v="6"/>
    <n v="1.03"/>
    <n v="1000"/>
    <n v="100"/>
    <n v="2.5569999999999999E-2"/>
    <n v="3.2000000000000002E-3"/>
    <n v="3.0000000000000001E-5"/>
    <n v="3.0200000000000001E-3"/>
    <n v="0.10204000000000001"/>
    <n v="0.24961"/>
  </r>
  <r>
    <x v="6"/>
    <x v="25"/>
    <x v="0"/>
    <x v="7"/>
    <n v="0.98"/>
    <n v="1000"/>
    <n v="200"/>
    <n v="2.4330000000000001E-2"/>
    <n v="2.3910000000000001E-2"/>
    <n v="0"/>
    <n v="1E-4"/>
    <n v="9.6490000000000006E-2"/>
    <n v="0.49923000000000001"/>
  </r>
  <r>
    <x v="6"/>
    <x v="25"/>
    <x v="0"/>
    <x v="8"/>
    <n v="1.62"/>
    <n v="1000"/>
    <n v="320"/>
    <n v="4.0210000000000003E-2"/>
    <n v="3.9359999999999999E-2"/>
    <n v="2.0000000000000002E-5"/>
    <n v="1.2999999999999999E-4"/>
    <n v="0.15958"/>
    <n v="0.79876999999999998"/>
  </r>
  <r>
    <x v="6"/>
    <x v="25"/>
    <x v="0"/>
    <x v="9"/>
    <n v="0.56999999999999995"/>
    <n v="1000"/>
    <n v="120"/>
    <n v="1.4149999999999999E-2"/>
    <n v="1.405E-2"/>
    <n v="0"/>
    <n v="4.0000000000000003E-5"/>
    <n v="5.611E-2"/>
    <n v="0.29953999999999997"/>
  </r>
  <r>
    <x v="6"/>
    <x v="25"/>
    <x v="0"/>
    <x v="10"/>
    <n v="1.47"/>
    <n v="1441.69"/>
    <n v="230.66990999999999"/>
    <n v="6.1120000000000001E-2"/>
    <n v="1.115E-2"/>
    <n v="2.7999999999999998E-4"/>
    <n v="6.1000000000000004E-3"/>
    <n v="0.24440999999999999"/>
    <n v="0.41704000000000002"/>
  </r>
  <r>
    <x v="6"/>
    <x v="25"/>
    <x v="1"/>
    <x v="0"/>
    <n v="8.5299999999999994"/>
    <n v="1257.68"/>
    <n v="716.87987999999996"/>
    <n v="0.29011999999999999"/>
    <n v="1.5900000000000001E-2"/>
    <n v="5.3499999999999997E-3"/>
    <n v="0.10595"/>
    <n v="1.1598599999999999"/>
    <n v="1.45272"/>
  </r>
  <r>
    <x v="6"/>
    <x v="25"/>
    <x v="1"/>
    <x v="1"/>
    <n v="64.38"/>
    <n v="1000.04"/>
    <n v="90"/>
    <n v="2.3744200000000002"/>
    <n v="2.0733700000000002"/>
    <n v="5.1299999999999998E-2"/>
    <n v="0.30534"/>
    <n v="9.8598099999999995"/>
    <n v="0.22464999999999999"/>
  </r>
  <r>
    <x v="6"/>
    <x v="25"/>
    <x v="1"/>
    <x v="2"/>
    <n v="0.08"/>
    <n v="1000"/>
    <n v="20"/>
    <n v="1.99E-3"/>
    <n v="1.9300000000000001E-3"/>
    <n v="0"/>
    <n v="2.0000000000000002E-5"/>
    <n v="7.8499999999999993E-3"/>
    <n v="4.9919999999999999E-2"/>
  </r>
  <r>
    <x v="6"/>
    <x v="25"/>
    <x v="1"/>
    <x v="3"/>
    <n v="0.57999999999999996"/>
    <n v="1000"/>
    <n v="120"/>
    <n v="1.44E-2"/>
    <n v="1.404E-2"/>
    <n v="8.0000000000000007E-5"/>
    <n v="6.9999999999999994E-5"/>
    <n v="5.7079999999999999E-2"/>
    <n v="0.29953999999999997"/>
  </r>
  <r>
    <x v="6"/>
    <x v="25"/>
    <x v="1"/>
    <x v="4"/>
    <n v="62.01"/>
    <n v="2198.48"/>
    <n v="6771.3203100000001"/>
    <n v="3.0527899999999999"/>
    <n v="6.1240000000000003E-2"/>
    <n v="0.93932000000000004"/>
    <n v="3.0613800000000002"/>
    <n v="12.27561"/>
    <n v="8.7002100000000002"/>
  </r>
  <r>
    <x v="6"/>
    <x v="25"/>
    <x v="1"/>
    <x v="5"/>
    <n v="19.93"/>
    <n v="1000"/>
    <n v="1200"/>
    <n v="0.62844"/>
    <n v="0.34323999999999999"/>
    <n v="0.16331000000000001"/>
    <n v="8.6449999999999999E-2"/>
    <n v="2.5596399999999999"/>
    <n v="2.9953799999999999"/>
  </r>
  <r>
    <x v="6"/>
    <x v="25"/>
    <x v="1"/>
    <x v="6"/>
    <n v="82.44"/>
    <n v="1088.23"/>
    <n v="5180.0004900000004"/>
    <n v="2.24898"/>
    <n v="1.6289999999999999E-2"/>
    <n v="0.25097999999999998"/>
    <n v="1.12201"/>
    <n v="8.9938900000000004"/>
    <n v="12.044359999999999"/>
  </r>
  <r>
    <x v="6"/>
    <x v="25"/>
    <x v="1"/>
    <x v="7"/>
    <n v="1.68"/>
    <n v="1000"/>
    <n v="360"/>
    <n v="4.1700000000000001E-2"/>
    <n v="4.1090000000000002E-2"/>
    <n v="3.0000000000000001E-5"/>
    <n v="3.3E-4"/>
    <n v="0.16533"/>
    <n v="0.89861000000000002"/>
  </r>
  <r>
    <x v="6"/>
    <x v="25"/>
    <x v="1"/>
    <x v="8"/>
    <n v="44.82"/>
    <n v="1329.12"/>
    <n v="3309.51953"/>
    <n v="1.59266"/>
    <n v="0.43067"/>
    <n v="1.11449"/>
    <n v="1.2906"/>
    <n v="6.4309799999999999"/>
    <n v="6.5149499999999998"/>
  </r>
  <r>
    <x v="6"/>
    <x v="25"/>
    <x v="1"/>
    <x v="9"/>
    <n v="1.06"/>
    <n v="1000"/>
    <n v="240"/>
    <n v="2.631E-2"/>
    <n v="2.6100000000000002E-2"/>
    <n v="0"/>
    <n v="1.2E-4"/>
    <n v="0.10428"/>
    <n v="0.59907999999999995"/>
  </r>
  <r>
    <x v="6"/>
    <x v="25"/>
    <x v="1"/>
    <x v="10"/>
    <n v="26.05"/>
    <n v="1481.61"/>
    <n v="2533.5585900000001"/>
    <n v="0.98414999999999997"/>
    <n v="2.4469999999999999E-2"/>
    <n v="1.452E-2"/>
    <n v="0.11738999999999999"/>
    <n v="3.9342800000000002"/>
    <n v="4.5523899999999999"/>
  </r>
  <r>
    <x v="6"/>
    <x v="25"/>
    <x v="2"/>
    <x v="0"/>
    <n v="5.45"/>
    <n v="1227.01"/>
    <n v="797.55957000000001"/>
    <n v="0.20408999999999999"/>
    <n v="5.2170000000000001E-2"/>
    <n v="4.2300000000000003E-3"/>
    <n v="9.4769999999999993E-2"/>
    <n v="0.81467000000000001"/>
    <n v="1.66798"/>
  </r>
  <r>
    <x v="6"/>
    <x v="25"/>
    <x v="2"/>
    <x v="1"/>
    <n v="134.96"/>
    <n v="1000.04"/>
    <n v="150"/>
    <n v="5.03104"/>
    <n v="4.4272900000000002"/>
    <n v="0.12975999999999999"/>
    <n v="0.74816000000000005"/>
    <n v="20.88485"/>
    <n v="0.37441999999999998"/>
  </r>
  <r>
    <x v="6"/>
    <x v="25"/>
    <x v="2"/>
    <x v="2"/>
    <n v="0.34"/>
    <n v="1000"/>
    <n v="90"/>
    <n v="8.4399999999999996E-3"/>
    <n v="8.1899999999999994E-3"/>
    <n v="0"/>
    <n v="3.0000000000000001E-5"/>
    <n v="3.3419999999999998E-2"/>
    <n v="0.22464999999999999"/>
  </r>
  <r>
    <x v="6"/>
    <x v="25"/>
    <x v="2"/>
    <x v="3"/>
    <n v="0.86"/>
    <n v="1000"/>
    <n v="190"/>
    <n v="2.1350000000000001E-2"/>
    <n v="2.07E-2"/>
    <n v="1.2E-4"/>
    <n v="1.8000000000000001E-4"/>
    <n v="8.4640000000000007E-2"/>
    <n v="0.47427000000000002"/>
  </r>
  <r>
    <x v="6"/>
    <x v="25"/>
    <x v="2"/>
    <x v="4"/>
    <n v="46.84"/>
    <n v="2032.37"/>
    <n v="5345.1328100000001"/>
    <n v="2.31067"/>
    <n v="1.7690000000000001E-2"/>
    <n v="3.3998200000000001"/>
    <n v="2.1204499999999999"/>
    <n v="9.2712199999999996"/>
    <n v="7.3903999999999996"/>
  </r>
  <r>
    <x v="6"/>
    <x v="25"/>
    <x v="2"/>
    <x v="5"/>
    <n v="0.69"/>
    <n v="1255.5"/>
    <n v="75.330020000000005"/>
    <n v="2.4230000000000002E-2"/>
    <n v="2.7399999999999998E-3"/>
    <n v="1.3939999999999999E-2"/>
    <n v="9.5899999999999996E-3"/>
    <n v="9.6839999999999996E-2"/>
    <n v="0.15520999999999999"/>
  </r>
  <r>
    <x v="6"/>
    <x v="25"/>
    <x v="2"/>
    <x v="6"/>
    <n v="7.62"/>
    <n v="1429.76"/>
    <n v="300.25"/>
    <n v="0.33071"/>
    <n v="0.12950999999999999"/>
    <n v="4.9500000000000004E-3"/>
    <n v="8.8080000000000006E-2"/>
    <n v="1.35487"/>
    <n v="0.55659000000000003"/>
  </r>
  <r>
    <x v="6"/>
    <x v="25"/>
    <x v="2"/>
    <x v="7"/>
    <n v="3.19"/>
    <n v="1000"/>
    <n v="630"/>
    <n v="7.918E-2"/>
    <n v="7.7990000000000004E-2"/>
    <n v="2.0000000000000002E-5"/>
    <n v="8.7000000000000001E-4"/>
    <n v="0.31414999999999998"/>
    <n v="1.57257"/>
  </r>
  <r>
    <x v="6"/>
    <x v="25"/>
    <x v="2"/>
    <x v="8"/>
    <n v="5.31"/>
    <n v="1022.55"/>
    <n v="869.16992000000005"/>
    <n v="0.13968"/>
    <n v="9.2929999999999999E-2"/>
    <n v="6.4900000000000001E-3"/>
    <n v="6.1150000000000003E-2"/>
    <n v="0.55556000000000005"/>
    <n v="2.1292200000000001"/>
  </r>
  <r>
    <x v="6"/>
    <x v="25"/>
    <x v="2"/>
    <x v="9"/>
    <n v="2.23"/>
    <n v="1000"/>
    <n v="430"/>
    <n v="5.5350000000000003E-2"/>
    <n v="4.265E-2"/>
    <n v="1.7000000000000001E-4"/>
    <n v="5.4400000000000004E-3"/>
    <n v="0.2198"/>
    <n v="1.07334"/>
  </r>
  <r>
    <x v="6"/>
    <x v="25"/>
    <x v="2"/>
    <x v="10"/>
    <n v="10.130000000000001"/>
    <n v="1136.06"/>
    <n v="386.25977"/>
    <n v="0.36902000000000001"/>
    <n v="0.27145000000000002"/>
    <n v="2.8700000000000002E-3"/>
    <n v="2.613E-2"/>
    <n v="1.5206"/>
    <n v="0.86155999999999999"/>
  </r>
  <r>
    <x v="6"/>
    <x v="25"/>
    <x v="3"/>
    <x v="0"/>
    <n v="1.61"/>
    <n v="1080.18"/>
    <n v="302.44995"/>
    <n v="6.5600000000000006E-2"/>
    <n v="2.8389999999999999E-2"/>
    <n v="6.7000000000000002E-4"/>
    <n v="9.5999999999999992E-3"/>
    <n v="0.26290000000000002"/>
    <n v="0.70445000000000002"/>
  </r>
  <r>
    <x v="6"/>
    <x v="25"/>
    <x v="3"/>
    <x v="1"/>
    <n v="14.59"/>
    <n v="1000"/>
    <n v="70"/>
    <n v="0.52730999999999995"/>
    <n v="0.45706999999999998"/>
    <n v="4.8599999999999997E-3"/>
    <n v="4.4249999999999998E-2"/>
    <n v="2.1891799999999999"/>
    <n v="0.17473"/>
  </r>
  <r>
    <x v="6"/>
    <x v="25"/>
    <x v="3"/>
    <x v="2"/>
    <n v="0.1"/>
    <n v="1000"/>
    <n v="40"/>
    <n v="2.48E-3"/>
    <n v="2.4099999999999998E-3"/>
    <n v="0"/>
    <n v="2.0000000000000002E-5"/>
    <n v="9.7900000000000001E-3"/>
    <n v="9.9849999999999994E-2"/>
  </r>
  <r>
    <x v="6"/>
    <x v="25"/>
    <x v="3"/>
    <x v="3"/>
    <n v="0.47"/>
    <n v="1000"/>
    <n v="120"/>
    <n v="1.167E-2"/>
    <n v="1.1440000000000001E-2"/>
    <n v="4.0000000000000003E-5"/>
    <n v="5.0000000000000002E-5"/>
    <n v="4.6179999999999999E-2"/>
    <n v="0.29953999999999997"/>
  </r>
  <r>
    <x v="6"/>
    <x v="25"/>
    <x v="3"/>
    <x v="4"/>
    <n v="12.96"/>
    <n v="2129.6"/>
    <n v="212.96093999999999"/>
    <n v="0.52188999999999997"/>
    <n v="0.14021"/>
    <n v="7.2190000000000004E-2"/>
    <n v="0.4698"/>
    <n v="2.15238"/>
    <n v="0.28186"/>
  </r>
  <r>
    <x v="6"/>
    <x v="25"/>
    <x v="3"/>
    <x v="5"/>
    <n v="0.15"/>
    <n v="1000"/>
    <n v="40"/>
    <n v="4.1999999999999997E-3"/>
    <n v="2.16E-3"/>
    <n v="2.7999999999999998E-4"/>
    <n v="2.2000000000000001E-4"/>
    <n v="1.6889999999999999E-2"/>
    <n v="9.9849999999999994E-2"/>
  </r>
  <r>
    <x v="6"/>
    <x v="25"/>
    <x v="3"/>
    <x v="6"/>
    <n v="0.68"/>
    <n v="1349"/>
    <n v="53.960030000000003"/>
    <n v="2.2679999999999999E-2"/>
    <n v="5.0000000000000002E-5"/>
    <n v="9.7999999999999997E-4"/>
    <n v="2.2720000000000001E-2"/>
    <n v="9.0950000000000003E-2"/>
    <n v="0.10506"/>
  </r>
  <r>
    <x v="6"/>
    <x v="25"/>
    <x v="3"/>
    <x v="7"/>
    <n v="1.62"/>
    <n v="1000"/>
    <n v="380"/>
    <n v="4.0210000000000003E-2"/>
    <n v="3.9820000000000001E-2"/>
    <n v="0"/>
    <n v="1.8000000000000001E-4"/>
    <n v="0.15934999999999999"/>
    <n v="0.94854000000000005"/>
  </r>
  <r>
    <x v="6"/>
    <x v="25"/>
    <x v="3"/>
    <x v="8"/>
    <n v="2.27"/>
    <n v="1000"/>
    <n v="500"/>
    <n v="5.6349999999999997E-2"/>
    <n v="5.5629999999999999E-2"/>
    <n v="1.0000000000000001E-5"/>
    <n v="3.6999999999999999E-4"/>
    <n v="0.22334999999999999"/>
    <n v="1.24807"/>
  </r>
  <r>
    <x v="6"/>
    <x v="25"/>
    <x v="3"/>
    <x v="9"/>
    <n v="1.37"/>
    <n v="1000"/>
    <n v="310"/>
    <n v="3.4009999999999999E-2"/>
    <n v="3.3849999999999998E-2"/>
    <n v="0"/>
    <n v="6.0000000000000002E-5"/>
    <n v="0.13478000000000001"/>
    <n v="0.77381"/>
  </r>
  <r>
    <x v="6"/>
    <x v="25"/>
    <x v="3"/>
    <x v="10"/>
    <n v="0.73"/>
    <n v="1000"/>
    <n v="180"/>
    <n v="1.908E-2"/>
    <n v="1.8120000000000001E-2"/>
    <n v="4.0000000000000003E-5"/>
    <n v="1.3999999999999999E-4"/>
    <n v="7.6009999999999994E-2"/>
    <n v="0.44930999999999999"/>
  </r>
  <r>
    <x v="6"/>
    <x v="25"/>
    <x v="4"/>
    <x v="0"/>
    <n v="1.94"/>
    <n v="1000"/>
    <n v="460"/>
    <n v="4.8160000000000001E-2"/>
    <n v="4.7370000000000002E-2"/>
    <n v="2.0000000000000002E-5"/>
    <n v="2.5000000000000001E-4"/>
    <n v="0.19078000000000001"/>
    <n v="1.1482300000000001"/>
  </r>
  <r>
    <x v="6"/>
    <x v="25"/>
    <x v="4"/>
    <x v="1"/>
    <n v="3.06"/>
    <n v="1000"/>
    <n v="290"/>
    <n v="9.4299999999999995E-2"/>
    <n v="8.4449999999999997E-2"/>
    <n v="1.15E-3"/>
    <n v="1.2099999999999999E-3"/>
    <n v="0.38580999999999999"/>
    <n v="0.72387999999999997"/>
  </r>
  <r>
    <x v="6"/>
    <x v="25"/>
    <x v="4"/>
    <x v="2"/>
    <n v="0.62"/>
    <n v="1000"/>
    <n v="150"/>
    <n v="1.5389999999999999E-2"/>
    <n v="1.4930000000000001E-2"/>
    <n v="1.0000000000000001E-5"/>
    <n v="0"/>
    <n v="6.0940000000000001E-2"/>
    <n v="0.37441999999999998"/>
  </r>
  <r>
    <x v="6"/>
    <x v="25"/>
    <x v="4"/>
    <x v="3"/>
    <n v="1.4"/>
    <n v="1000"/>
    <n v="330"/>
    <n v="3.4750000000000003E-2"/>
    <n v="3.3590000000000002E-2"/>
    <n v="1.2999999999999999E-4"/>
    <n v="1.1E-4"/>
    <n v="0.13766"/>
    <n v="0.82372999999999996"/>
  </r>
  <r>
    <x v="6"/>
    <x v="25"/>
    <x v="4"/>
    <x v="4"/>
    <n v="18.32"/>
    <n v="1267"/>
    <n v="0"/>
    <n v="0.70882000000000001"/>
    <n v="8.6919999999999997E-2"/>
    <n v="0.30436999999999997"/>
    <n v="0.14044999999999999"/>
    <n v="2.9422100000000002"/>
    <n v="0"/>
  </r>
  <r>
    <x v="6"/>
    <x v="25"/>
    <x v="4"/>
    <x v="5"/>
    <n v="0.34"/>
    <n v="1000"/>
    <n v="100"/>
    <n v="8.4399999999999996E-3"/>
    <n v="7.8700000000000003E-3"/>
    <n v="1E-4"/>
    <n v="1.0000000000000001E-5"/>
    <n v="3.3340000000000002E-2"/>
    <n v="0.24961"/>
  </r>
  <r>
    <x v="6"/>
    <x v="25"/>
    <x v="4"/>
    <x v="6"/>
    <n v="15.11"/>
    <n v="999.98"/>
    <n v="20"/>
    <n v="0.52259"/>
    <n v="0.21037"/>
    <n v="1.2899999999999999E-3"/>
    <n v="1.983E-2"/>
    <n v="2.17177"/>
    <n v="4.9919999999999999E-2"/>
  </r>
  <r>
    <x v="6"/>
    <x v="25"/>
    <x v="4"/>
    <x v="7"/>
    <n v="3.75"/>
    <n v="1000"/>
    <n v="850"/>
    <n v="9.3079999999999996E-2"/>
    <n v="9.128E-2"/>
    <n v="3.0000000000000001E-5"/>
    <n v="2.1000000000000001E-4"/>
    <n v="0.36887999999999999"/>
    <n v="2.1217299999999999"/>
  </r>
  <r>
    <x v="6"/>
    <x v="25"/>
    <x v="4"/>
    <x v="8"/>
    <n v="4.67"/>
    <n v="1000"/>
    <n v="1020"/>
    <n v="0.11592"/>
    <n v="0.11266"/>
    <n v="5.4000000000000001E-4"/>
    <n v="7.2000000000000005E-4"/>
    <n v="0.45949000000000001"/>
    <n v="2.5460699999999998"/>
  </r>
  <r>
    <x v="6"/>
    <x v="25"/>
    <x v="4"/>
    <x v="9"/>
    <n v="3.28"/>
    <n v="1000"/>
    <n v="760"/>
    <n v="8.1420000000000006E-2"/>
    <n v="8.0519999999999994E-2"/>
    <n v="2.0000000000000002E-5"/>
    <n v="1.2E-4"/>
    <n v="0.32262000000000002"/>
    <n v="1.89707"/>
  </r>
  <r>
    <x v="6"/>
    <x v="25"/>
    <x v="4"/>
    <x v="10"/>
    <n v="4.0199999999999996"/>
    <n v="1000"/>
    <n v="350"/>
    <n v="0.17172000000000001"/>
    <n v="0.14606"/>
    <n v="3.3E-4"/>
    <n v="2.7499999999999998E-3"/>
    <n v="0.70365999999999995"/>
    <n v="0.87365000000000004"/>
  </r>
  <r>
    <x v="6"/>
    <x v="25"/>
    <x v="5"/>
    <x v="0"/>
    <n v="0.73"/>
    <n v="1000"/>
    <n v="200"/>
    <n v="1.8120000000000001E-2"/>
    <n v="1.8020000000000001E-2"/>
    <n v="0"/>
    <n v="5.0000000000000002E-5"/>
    <n v="7.1679999999999994E-2"/>
    <n v="0.49923000000000001"/>
  </r>
  <r>
    <x v="6"/>
    <x v="25"/>
    <x v="5"/>
    <x v="1"/>
    <n v="12.18"/>
    <n v="999.98"/>
    <n v="10"/>
    <n v="0.46176"/>
    <n v="0.40894999999999998"/>
    <n v="3.4099999999999998E-3"/>
    <n v="1.0460000000000001E-2"/>
    <n v="1.91798"/>
    <n v="2.496E-2"/>
  </r>
  <r>
    <x v="6"/>
    <x v="25"/>
    <x v="5"/>
    <x v="2"/>
    <n v="0.09"/>
    <n v="1000"/>
    <n v="30"/>
    <n v="2.2300000000000002E-3"/>
    <n v="2.1700000000000001E-3"/>
    <n v="0"/>
    <n v="0"/>
    <n v="8.8199999999999997E-3"/>
    <n v="7.4880000000000002E-2"/>
  </r>
  <r>
    <x v="6"/>
    <x v="25"/>
    <x v="5"/>
    <x v="3"/>
    <n v="0.27"/>
    <n v="1000"/>
    <n v="80"/>
    <n v="6.7000000000000002E-3"/>
    <n v="6.5599999999999999E-3"/>
    <n v="1.0000000000000001E-5"/>
    <n v="1.0000000000000001E-5"/>
    <n v="2.649E-2"/>
    <n v="0.19969000000000001"/>
  </r>
  <r>
    <x v="6"/>
    <x v="25"/>
    <x v="5"/>
    <x v="4"/>
    <n v="0.81"/>
    <n v="1267"/>
    <n v="0"/>
    <n v="4.3279999999999999E-2"/>
    <n v="1.3679999999999999E-2"/>
    <n v="9.0100000000000006E-3"/>
    <n v="1.285E-2"/>
    <n v="0.17895"/>
    <n v="0"/>
  </r>
  <r>
    <x v="6"/>
    <x v="25"/>
    <x v="5"/>
    <x v="5"/>
    <n v="4.18"/>
    <n v="1000"/>
    <n v="20"/>
    <n v="0.15495"/>
    <n v="0.12598000000000001"/>
    <n v="1.5100000000000001E-2"/>
    <n v="5.2700000000000004E-3"/>
    <n v="0.64303999999999994"/>
    <n v="4.9919999999999999E-2"/>
  </r>
  <r>
    <x v="6"/>
    <x v="25"/>
    <x v="5"/>
    <x v="6"/>
    <n v="0"/>
    <n v="1267"/>
    <n v="0"/>
    <n v="0"/>
    <n v="0"/>
    <n v="0"/>
    <n v="0"/>
    <n v="0"/>
    <n v="0"/>
  </r>
  <r>
    <x v="6"/>
    <x v="25"/>
    <x v="5"/>
    <x v="7"/>
    <n v="0.54"/>
    <n v="1000"/>
    <n v="150"/>
    <n v="1.34E-2"/>
    <n v="1.32E-2"/>
    <n v="0"/>
    <n v="3.0000000000000001E-5"/>
    <n v="5.2990000000000002E-2"/>
    <n v="0.37441999999999998"/>
  </r>
  <r>
    <x v="6"/>
    <x v="25"/>
    <x v="5"/>
    <x v="8"/>
    <n v="0.59"/>
    <n v="1000"/>
    <n v="180"/>
    <n v="1.465E-2"/>
    <n v="1.4420000000000001E-2"/>
    <n v="1.0000000000000001E-5"/>
    <n v="6.0000000000000002E-5"/>
    <n v="5.7910000000000003E-2"/>
    <n v="0.44930999999999999"/>
  </r>
  <r>
    <x v="6"/>
    <x v="25"/>
    <x v="5"/>
    <x v="9"/>
    <n v="0.14000000000000001"/>
    <n v="1000"/>
    <n v="40"/>
    <n v="3.48E-3"/>
    <n v="3.4499999999999999E-3"/>
    <n v="0"/>
    <n v="1.0000000000000001E-5"/>
    <n v="1.3729999999999999E-2"/>
    <n v="9.9849999999999994E-2"/>
  </r>
  <r>
    <x v="6"/>
    <x v="25"/>
    <x v="5"/>
    <x v="10"/>
    <n v="0.28000000000000003"/>
    <n v="1000"/>
    <n v="80"/>
    <n v="6.9499999999999996E-3"/>
    <n v="6.9100000000000003E-3"/>
    <n v="0"/>
    <n v="0"/>
    <n v="2.7470000000000001E-2"/>
    <n v="0.19969000000000001"/>
  </r>
  <r>
    <x v="6"/>
    <x v="25"/>
    <x v="6"/>
    <x v="0"/>
    <n v="1.66"/>
    <n v="1000"/>
    <n v="390"/>
    <n v="4.1209999999999997E-2"/>
    <n v="4.0629999999999999E-2"/>
    <n v="1.0000000000000001E-5"/>
    <n v="2.0000000000000001E-4"/>
    <n v="0.16327"/>
    <n v="0.97350000000000003"/>
  </r>
  <r>
    <x v="6"/>
    <x v="25"/>
    <x v="6"/>
    <x v="1"/>
    <n v="83.89"/>
    <n v="1000.01"/>
    <n v="270"/>
    <n v="3.1623299999999999"/>
    <n v="2.7457400000000001"/>
    <n v="7.5050000000000006E-2"/>
    <n v="7.2230000000000003E-2"/>
    <n v="13.1218"/>
    <n v="0.67396"/>
  </r>
  <r>
    <x v="6"/>
    <x v="25"/>
    <x v="6"/>
    <x v="2"/>
    <n v="0.49"/>
    <n v="1000"/>
    <n v="110"/>
    <n v="1.2160000000000001E-2"/>
    <n v="1.17E-2"/>
    <n v="0"/>
    <n v="1.0000000000000001E-5"/>
    <n v="4.8189999999999997E-2"/>
    <n v="0.27457999999999999"/>
  </r>
  <r>
    <x v="6"/>
    <x v="25"/>
    <x v="6"/>
    <x v="3"/>
    <n v="0.97"/>
    <n v="1000"/>
    <n v="210"/>
    <n v="2.4080000000000001E-2"/>
    <n v="2.332E-2"/>
    <n v="1.2999999999999999E-4"/>
    <n v="3.0000000000000001E-5"/>
    <n v="9.5430000000000001E-2"/>
    <n v="0.52419000000000004"/>
  </r>
  <r>
    <x v="6"/>
    <x v="25"/>
    <x v="6"/>
    <x v="4"/>
    <n v="8.35"/>
    <n v="1267"/>
    <n v="0"/>
    <n v="0.34782000000000002"/>
    <n v="5.5410000000000001E-2"/>
    <n v="0.11600000000000001"/>
    <n v="0.19348000000000001"/>
    <n v="1.4407399999999999"/>
    <n v="0"/>
  </r>
  <r>
    <x v="6"/>
    <x v="25"/>
    <x v="6"/>
    <x v="5"/>
    <n v="0.35"/>
    <n v="1000"/>
    <n v="80"/>
    <n v="8.6899999999999998E-3"/>
    <n v="8.2400000000000008E-3"/>
    <n v="8.0000000000000007E-5"/>
    <n v="5.0000000000000002E-5"/>
    <n v="3.4419999999999999E-2"/>
    <n v="0.19969000000000001"/>
  </r>
  <r>
    <x v="6"/>
    <x v="25"/>
    <x v="6"/>
    <x v="6"/>
    <n v="0.12"/>
    <n v="1000"/>
    <n v="10"/>
    <n v="3.7699999999999999E-3"/>
    <n v="2.14E-3"/>
    <n v="4.0000000000000003E-5"/>
    <n v="3.2000000000000003E-4"/>
    <n v="1.5429999999999999E-2"/>
    <n v="2.496E-2"/>
  </r>
  <r>
    <x v="6"/>
    <x v="25"/>
    <x v="6"/>
    <x v="7"/>
    <n v="3.12"/>
    <n v="1000"/>
    <n v="660"/>
    <n v="7.7450000000000005E-2"/>
    <n v="7.6170000000000002E-2"/>
    <n v="6.9999999999999994E-5"/>
    <n v="2.5000000000000001E-4"/>
    <n v="0.30713000000000001"/>
    <n v="1.6474599999999999"/>
  </r>
  <r>
    <x v="6"/>
    <x v="25"/>
    <x v="6"/>
    <x v="8"/>
    <n v="3.73"/>
    <n v="1000"/>
    <n v="780"/>
    <n v="9.2590000000000006E-2"/>
    <n v="9.0469999999999995E-2"/>
    <n v="3.2000000000000003E-4"/>
    <n v="6.2E-4"/>
    <n v="0.36718000000000001"/>
    <n v="1.9470000000000001"/>
  </r>
  <r>
    <x v="6"/>
    <x v="25"/>
    <x v="6"/>
    <x v="9"/>
    <n v="2.74"/>
    <n v="1000"/>
    <n v="590"/>
    <n v="6.8010000000000001E-2"/>
    <n v="6.7080000000000001E-2"/>
    <n v="3.0000000000000001E-5"/>
    <n v="1.2999999999999999E-4"/>
    <n v="0.26967000000000002"/>
    <n v="1.4727300000000001"/>
  </r>
  <r>
    <x v="6"/>
    <x v="25"/>
    <x v="6"/>
    <x v="10"/>
    <n v="2.2799999999999998"/>
    <n v="1000"/>
    <n v="500"/>
    <n v="5.7009999999999998E-2"/>
    <n v="5.5629999999999999E-2"/>
    <n v="3.0000000000000001E-5"/>
    <n v="1.6000000000000001E-4"/>
    <n v="0.22616"/>
    <n v="1.24807"/>
  </r>
  <r>
    <x v="6"/>
    <x v="25"/>
    <x v="7"/>
    <x v="0"/>
    <n v="0.97"/>
    <n v="1128"/>
    <n v="180.47998000000001"/>
    <n v="3.4500000000000003E-2"/>
    <n v="1.38E-2"/>
    <n v="2.7E-4"/>
    <n v="8.0400000000000003E-3"/>
    <n v="0.13739000000000001"/>
    <n v="0.40573999999999999"/>
  </r>
  <r>
    <x v="6"/>
    <x v="25"/>
    <x v="7"/>
    <x v="1"/>
    <n v="39.840000000000003"/>
    <n v="999.98"/>
    <n v="80"/>
    <n v="1.47925"/>
    <n v="1.3314600000000001"/>
    <n v="2.3300000000000001E-2"/>
    <n v="5.5019999999999999E-2"/>
    <n v="6.1403600000000003"/>
    <n v="0.19969000000000001"/>
  </r>
  <r>
    <x v="6"/>
    <x v="25"/>
    <x v="7"/>
    <x v="2"/>
    <n v="0.11"/>
    <n v="1000"/>
    <n v="40"/>
    <n v="2.7299999999999998E-3"/>
    <n v="2.6099999999999999E-3"/>
    <n v="0"/>
    <n v="2.0000000000000002E-5"/>
    <n v="1.077E-2"/>
    <n v="9.9849999999999994E-2"/>
  </r>
  <r>
    <x v="6"/>
    <x v="25"/>
    <x v="7"/>
    <x v="3"/>
    <n v="0.37"/>
    <n v="1000"/>
    <n v="90"/>
    <n v="9.1800000000000007E-3"/>
    <n v="8.9599999999999992E-3"/>
    <n v="4.0000000000000003E-5"/>
    <n v="3.0000000000000001E-5"/>
    <n v="3.637E-2"/>
    <n v="0.22464999999999999"/>
  </r>
  <r>
    <x v="6"/>
    <x v="25"/>
    <x v="7"/>
    <x v="4"/>
    <n v="4.25"/>
    <n v="1675.42"/>
    <n v="435.60986000000003"/>
    <n v="0.18190999999999999"/>
    <n v="0"/>
    <n v="6.6869999999999999E-2"/>
    <n v="0.31039"/>
    <n v="0.72785999999999995"/>
    <n v="0.70340000000000003"/>
  </r>
  <r>
    <x v="6"/>
    <x v="25"/>
    <x v="7"/>
    <x v="5"/>
    <n v="12.78"/>
    <n v="1577.5"/>
    <n v="504.80077999999997"/>
    <n v="0.49242999999999998"/>
    <n v="0.15329999999999999"/>
    <n v="0.38039000000000001"/>
    <n v="5.6579999999999998E-2"/>
    <n v="2.0140799999999999"/>
    <n v="0.85875000000000001"/>
  </r>
  <r>
    <x v="6"/>
    <x v="25"/>
    <x v="7"/>
    <x v="6"/>
    <n v="1.18"/>
    <n v="1000"/>
    <n v="90"/>
    <n v="2.929E-2"/>
    <n v="0"/>
    <n v="2.3500000000000001E-3"/>
    <n v="2.5340000000000001E-2"/>
    <n v="0.11702"/>
    <n v="0.22464999999999999"/>
  </r>
  <r>
    <x v="6"/>
    <x v="25"/>
    <x v="7"/>
    <x v="7"/>
    <n v="1.57"/>
    <n v="1000"/>
    <n v="360"/>
    <n v="3.8969999999999998E-2"/>
    <n v="3.8490000000000003E-2"/>
    <n v="1.0000000000000001E-5"/>
    <n v="3.3E-4"/>
    <n v="0.15443999999999999"/>
    <n v="0.89861000000000002"/>
  </r>
  <r>
    <x v="6"/>
    <x v="25"/>
    <x v="7"/>
    <x v="8"/>
    <n v="1.7"/>
    <n v="1020.16"/>
    <n v="316.25"/>
    <n v="4.4339999999999997E-2"/>
    <n v="2.4559999999999998E-2"/>
    <n v="4.62E-3"/>
    <n v="1.4290000000000001E-2"/>
    <n v="0.17635000000000001"/>
    <n v="0.77632999999999996"/>
  </r>
  <r>
    <x v="6"/>
    <x v="25"/>
    <x v="7"/>
    <x v="9"/>
    <n v="0.77"/>
    <n v="1000"/>
    <n v="180"/>
    <n v="1.9109999999999999E-2"/>
    <n v="1.9009999999999999E-2"/>
    <n v="0"/>
    <n v="1.1E-4"/>
    <n v="7.5700000000000003E-2"/>
    <n v="0.44930999999999999"/>
  </r>
  <r>
    <x v="6"/>
    <x v="25"/>
    <x v="7"/>
    <x v="10"/>
    <n v="1.72"/>
    <n v="1000"/>
    <n v="300"/>
    <n v="4.2689999999999999E-2"/>
    <n v="2.181E-2"/>
    <n v="6.0000000000000002E-5"/>
    <n v="7.5799999999999999E-3"/>
    <n v="0.16983999999999999"/>
    <n v="0.74883999999999995"/>
  </r>
  <r>
    <x v="6"/>
    <x v="25"/>
    <x v="8"/>
    <x v="0"/>
    <n v="3.5"/>
    <n v="1037.02"/>
    <n v="508.14010999999999"/>
    <n v="0.10907"/>
    <n v="9.6259999999999998E-2"/>
    <n v="4.9699999999999996E-3"/>
    <n v="3.81E-3"/>
    <n v="0.44194"/>
    <n v="1.2279100000000001"/>
  </r>
  <r>
    <x v="6"/>
    <x v="25"/>
    <x v="8"/>
    <x v="1"/>
    <n v="138.03"/>
    <n v="999.99"/>
    <n v="380"/>
    <n v="5.1185299999999998"/>
    <n v="4.9075499999999996"/>
    <n v="2.4510000000000001E-2"/>
    <n v="8.7050000000000002E-2"/>
    <n v="21.242809999999999"/>
    <n v="0.94854000000000005"/>
  </r>
  <r>
    <x v="6"/>
    <x v="25"/>
    <x v="8"/>
    <x v="2"/>
    <n v="0.37"/>
    <n v="1000"/>
    <n v="80"/>
    <n v="9.1800000000000007E-3"/>
    <n v="8.8400000000000006E-3"/>
    <n v="0"/>
    <n v="1.0000000000000001E-5"/>
    <n v="3.6389999999999999E-2"/>
    <n v="0.19969000000000001"/>
  </r>
  <r>
    <x v="6"/>
    <x v="25"/>
    <x v="8"/>
    <x v="3"/>
    <n v="1.1399999999999999"/>
    <n v="1000"/>
    <n v="260"/>
    <n v="2.8299999999999999E-2"/>
    <n v="2.7539999999999999E-2"/>
    <n v="1.2999999999999999E-4"/>
    <n v="6.9999999999999994E-5"/>
    <n v="0.11212"/>
    <n v="0.64900000000000002"/>
  </r>
  <r>
    <x v="6"/>
    <x v="25"/>
    <x v="8"/>
    <x v="4"/>
    <n v="23.28"/>
    <n v="1288.0899999999999"/>
    <n v="875.89844000000005"/>
    <n v="0.85270999999999997"/>
    <n v="4.87E-2"/>
    <n v="0.40981000000000001"/>
    <n v="0.37486999999999998"/>
    <n v="3.4666199999999998"/>
    <n v="1.7545200000000001"/>
  </r>
  <r>
    <x v="6"/>
    <x v="25"/>
    <x v="8"/>
    <x v="5"/>
    <n v="4.38"/>
    <n v="1129.7"/>
    <n v="305.02001999999999"/>
    <n v="0.12928000000000001"/>
    <n v="8.5500000000000003E-3"/>
    <n v="0.14537"/>
    <n v="2.0060000000000001E-2"/>
    <n v="0.51729999999999998"/>
    <n v="0.68769000000000002"/>
  </r>
  <r>
    <x v="6"/>
    <x v="25"/>
    <x v="8"/>
    <x v="6"/>
    <n v="19.09"/>
    <n v="1357.38"/>
    <n v="352.91994999999997"/>
    <n v="0.66703999999999997"/>
    <n v="0.28837000000000002"/>
    <n v="4.3180000000000003E-2"/>
    <n v="0.16891"/>
    <n v="2.7455699999999998"/>
    <n v="0.68308999999999997"/>
  </r>
  <r>
    <x v="6"/>
    <x v="25"/>
    <x v="8"/>
    <x v="7"/>
    <n v="4.03"/>
    <n v="1000"/>
    <n v="870"/>
    <n v="0.10002999999999999"/>
    <n v="9.8419999999999994E-2"/>
    <n v="3.0000000000000001E-5"/>
    <n v="4.2000000000000002E-4"/>
    <n v="0.39661000000000002"/>
    <n v="2.1716500000000001"/>
  </r>
  <r>
    <x v="6"/>
    <x v="25"/>
    <x v="8"/>
    <x v="8"/>
    <n v="22.19"/>
    <n v="1027.92"/>
    <n v="1007.35938"/>
    <n v="0.75146999999999997"/>
    <n v="0.54786999999999997"/>
    <n v="3.286E-2"/>
    <n v="6.7890000000000006E-2"/>
    <n v="3.0885099999999999"/>
    <n v="2.45716"/>
  </r>
  <r>
    <x v="6"/>
    <x v="25"/>
    <x v="8"/>
    <x v="9"/>
    <n v="4.08"/>
    <n v="1000"/>
    <n v="850"/>
    <n v="0.10127"/>
    <n v="0.10033"/>
    <n v="5.0000000000000002E-5"/>
    <n v="1.6000000000000001E-4"/>
    <n v="0.40155999999999997"/>
    <n v="2.1217299999999999"/>
  </r>
  <r>
    <x v="6"/>
    <x v="25"/>
    <x v="8"/>
    <x v="10"/>
    <n v="29.89"/>
    <n v="1003.4"/>
    <n v="421.42968999999999"/>
    <n v="1.08596"/>
    <n v="0.89275000000000004"/>
    <n v="3.7499999999999999E-3"/>
    <n v="1.9349999999999999E-2"/>
    <n v="4.5012100000000004"/>
    <n v="1.0489599999999999"/>
  </r>
  <r>
    <x v="6"/>
    <x v="26"/>
    <x v="0"/>
    <x v="0"/>
    <n v="14.22"/>
    <n v="1000"/>
    <n v="230"/>
    <n v="0.51934999999999998"/>
    <n v="0.50477000000000005"/>
    <n v="8.0000000000000007E-5"/>
    <n v="3.7200000000000002E-3"/>
    <n v="2.14988"/>
    <n v="0.57233999999999996"/>
  </r>
  <r>
    <x v="6"/>
    <x v="26"/>
    <x v="0"/>
    <x v="1"/>
    <n v="40.39"/>
    <n v="1000"/>
    <n v="70"/>
    <n v="1.4982500000000001"/>
    <n v="1.27433"/>
    <n v="2.4570000000000002E-2"/>
    <n v="4.0579999999999998E-2"/>
    <n v="6.2167899999999996"/>
    <n v="0.17419000000000001"/>
  </r>
  <r>
    <x v="6"/>
    <x v="26"/>
    <x v="0"/>
    <x v="2"/>
    <n v="0.27"/>
    <n v="1000"/>
    <n v="60"/>
    <n v="6.7000000000000002E-3"/>
    <n v="6.4000000000000003E-3"/>
    <n v="0"/>
    <n v="3.0000000000000001E-5"/>
    <n v="2.6419999999999999E-2"/>
    <n v="0.14931"/>
  </r>
  <r>
    <x v="6"/>
    <x v="26"/>
    <x v="0"/>
    <x v="3"/>
    <n v="0.61"/>
    <n v="1000"/>
    <n v="130"/>
    <n v="1.5140000000000001E-2"/>
    <n v="1.489E-2"/>
    <n v="1.0000000000000001E-5"/>
    <n v="1.0000000000000001E-5"/>
    <n v="5.9749999999999998E-2"/>
    <n v="0.32350000000000001"/>
  </r>
  <r>
    <x v="6"/>
    <x v="26"/>
    <x v="0"/>
    <x v="4"/>
    <n v="47.72"/>
    <n v="1853.67"/>
    <n v="148.29687999999999"/>
    <n v="1.80697"/>
    <n v="0.53256000000000003"/>
    <n v="8.1869999999999998E-2"/>
    <n v="0.37246000000000001"/>
    <n v="7.49125"/>
    <n v="0.21869"/>
  </r>
  <r>
    <x v="6"/>
    <x v="26"/>
    <x v="0"/>
    <x v="5"/>
    <n v="0.26"/>
    <n v="1000"/>
    <n v="80"/>
    <n v="6.45E-3"/>
    <n v="3.6800000000000001E-3"/>
    <n v="3.8000000000000002E-4"/>
    <n v="3.1E-4"/>
    <n v="2.5399999999999999E-2"/>
    <n v="0.19908000000000001"/>
  </r>
  <r>
    <x v="6"/>
    <x v="26"/>
    <x v="0"/>
    <x v="6"/>
    <n v="1.1499999999999999"/>
    <n v="1000"/>
    <n v="120"/>
    <n v="2.8549999999999999E-2"/>
    <n v="3.8999999999999998E-3"/>
    <n v="4.0000000000000003E-5"/>
    <n v="3.3300000000000001E-3"/>
    <n v="0.11359"/>
    <n v="0.29860999999999999"/>
  </r>
  <r>
    <x v="6"/>
    <x v="26"/>
    <x v="0"/>
    <x v="7"/>
    <n v="1.23"/>
    <n v="1000"/>
    <n v="250"/>
    <n v="3.0530000000000002E-2"/>
    <n v="3.0020000000000002E-2"/>
    <n v="0"/>
    <n v="1.2E-4"/>
    <n v="0.12055"/>
    <n v="0.62211000000000005"/>
  </r>
  <r>
    <x v="6"/>
    <x v="26"/>
    <x v="0"/>
    <x v="8"/>
    <n v="2"/>
    <n v="1000"/>
    <n v="380"/>
    <n v="4.9639999999999997E-2"/>
    <n v="4.8689999999999997E-2"/>
    <n v="3.0000000000000001E-5"/>
    <n v="1.4999999999999999E-4"/>
    <n v="0.19614000000000001"/>
    <n v="0.94560999999999995"/>
  </r>
  <r>
    <x v="6"/>
    <x v="26"/>
    <x v="0"/>
    <x v="9"/>
    <n v="0.72"/>
    <n v="1000"/>
    <n v="150"/>
    <n v="1.787E-2"/>
    <n v="1.7749999999999998E-2"/>
    <n v="0"/>
    <n v="4.0000000000000003E-5"/>
    <n v="7.0540000000000005E-2"/>
    <n v="0.37326999999999999"/>
  </r>
  <r>
    <x v="6"/>
    <x v="26"/>
    <x v="0"/>
    <x v="10"/>
    <n v="1.65"/>
    <n v="1392.61"/>
    <n v="250.66991999999999"/>
    <n v="6.7339999999999997E-2"/>
    <n v="1.3860000000000001E-2"/>
    <n v="2.9999999999999997E-4"/>
    <n v="6.5399999999999998E-3"/>
    <n v="0.26851999999999998"/>
    <n v="0.46553"/>
  </r>
  <r>
    <x v="6"/>
    <x v="26"/>
    <x v="1"/>
    <x v="0"/>
    <n v="9.15"/>
    <n v="1236.9000000000001"/>
    <n v="766.87994000000003"/>
    <n v="0.30915999999999999"/>
    <n v="2.0750000000000001E-2"/>
    <n v="5.6299999999999996E-3"/>
    <n v="0.11157"/>
    <n v="1.2336400000000001"/>
    <n v="1.5726599999999999"/>
  </r>
  <r>
    <x v="6"/>
    <x v="26"/>
    <x v="1"/>
    <x v="1"/>
    <n v="64.48"/>
    <n v="1000.02"/>
    <n v="100"/>
    <n v="2.3769"/>
    <n v="2.0756700000000001"/>
    <n v="5.1330000000000001E-2"/>
    <n v="0.30552000000000001"/>
    <n v="9.8694299999999995"/>
    <n v="0.24884000000000001"/>
  </r>
  <r>
    <x v="6"/>
    <x v="26"/>
    <x v="1"/>
    <x v="2"/>
    <n v="0.11"/>
    <n v="1000"/>
    <n v="30"/>
    <n v="2.7299999999999998E-3"/>
    <n v="2.65E-3"/>
    <n v="0"/>
    <n v="2.0000000000000002E-5"/>
    <n v="1.074E-2"/>
    <n v="7.4649999999999994E-2"/>
  </r>
  <r>
    <x v="6"/>
    <x v="26"/>
    <x v="1"/>
    <x v="3"/>
    <n v="0.76"/>
    <n v="1000"/>
    <n v="180"/>
    <n v="1.8859999999999998E-2"/>
    <n v="1.84E-2"/>
    <n v="1E-4"/>
    <n v="9.0000000000000006E-5"/>
    <n v="7.4399999999999994E-2"/>
    <n v="0.44791999999999998"/>
  </r>
  <r>
    <x v="6"/>
    <x v="26"/>
    <x v="1"/>
    <x v="4"/>
    <n v="65.27"/>
    <n v="2177"/>
    <n v="7097.03125"/>
    <n v="3.2289599999999998"/>
    <n v="6.1240000000000003E-2"/>
    <n v="0.99024000000000001"/>
    <n v="3.2273399999999999"/>
    <n v="12.95842"/>
    <n v="9.16113"/>
  </r>
  <r>
    <x v="6"/>
    <x v="26"/>
    <x v="1"/>
    <x v="5"/>
    <n v="21.25"/>
    <n v="1000"/>
    <n v="1320"/>
    <n v="0.66120000000000001"/>
    <n v="0.35398000000000002"/>
    <n v="0.17527000000000001"/>
    <n v="9.2789999999999997E-2"/>
    <n v="2.6866400000000001"/>
    <n v="3.2847499999999998"/>
  </r>
  <r>
    <x v="6"/>
    <x v="26"/>
    <x v="1"/>
    <x v="6"/>
    <n v="87.43"/>
    <n v="1091.3800000000001"/>
    <n v="5445.9995099999996"/>
    <n v="2.3841600000000001"/>
    <n v="1.7139999999999999E-2"/>
    <n v="0.26624999999999999"/>
    <n v="1.19031"/>
    <n v="9.5178499999999993"/>
    <n v="12.59346"/>
  </r>
  <r>
    <x v="6"/>
    <x v="26"/>
    <x v="1"/>
    <x v="7"/>
    <n v="2.12"/>
    <n v="1000"/>
    <n v="440"/>
    <n v="5.262E-2"/>
    <n v="5.1860000000000003E-2"/>
    <n v="3.0000000000000001E-5"/>
    <n v="4.2000000000000002E-4"/>
    <n v="0.20766000000000001"/>
    <n v="1.0949199999999999"/>
  </r>
  <r>
    <x v="6"/>
    <x v="26"/>
    <x v="1"/>
    <x v="8"/>
    <n v="47.51"/>
    <n v="1315.48"/>
    <n v="3538.6406200000001"/>
    <n v="1.68049"/>
    <n v="0.44646999999999998"/>
    <n v="1.1848700000000001"/>
    <n v="1.37209"/>
    <n v="6.7714400000000001"/>
    <n v="7.0031600000000003"/>
  </r>
  <r>
    <x v="6"/>
    <x v="26"/>
    <x v="1"/>
    <x v="9"/>
    <n v="1.37"/>
    <n v="1000"/>
    <n v="310"/>
    <n v="3.4009999999999999E-2"/>
    <n v="3.3709999999999997E-2"/>
    <n v="0"/>
    <n v="1.7000000000000001E-4"/>
    <n v="0.13411000000000001"/>
    <n v="0.77141999999999999"/>
  </r>
  <r>
    <x v="6"/>
    <x v="26"/>
    <x v="1"/>
    <x v="10"/>
    <n v="27.86"/>
    <n v="1474.19"/>
    <n v="2668.28125"/>
    <n v="1.0503800000000001"/>
    <n v="2.9590000000000002E-2"/>
    <n v="1.5440000000000001E-2"/>
    <n v="0.12484000000000001"/>
    <n v="4.1909900000000002"/>
    <n v="4.7989600000000001"/>
  </r>
  <r>
    <x v="6"/>
    <x v="26"/>
    <x v="2"/>
    <x v="0"/>
    <n v="6.24"/>
    <n v="1200.1300000000001"/>
    <n v="948.09955000000002"/>
    <n v="0.22761999999999999"/>
    <n v="6.5329999999999999E-2"/>
    <n v="4.4999999999999997E-3"/>
    <n v="0.10088999999999999"/>
    <n v="0.90588000000000002"/>
    <n v="2.0144600000000001"/>
  </r>
  <r>
    <x v="6"/>
    <x v="26"/>
    <x v="2"/>
    <x v="1"/>
    <n v="135.15"/>
    <n v="999.99"/>
    <n v="190"/>
    <n v="5.0357500000000002"/>
    <n v="4.4316800000000001"/>
    <n v="0.12983"/>
    <n v="0.74856999999999996"/>
    <n v="20.903130000000001"/>
    <n v="0.47281000000000001"/>
  </r>
  <r>
    <x v="6"/>
    <x v="26"/>
    <x v="2"/>
    <x v="2"/>
    <n v="0.44"/>
    <n v="1000"/>
    <n v="100"/>
    <n v="1.0919999999999999E-2"/>
    <n v="1.0580000000000001E-2"/>
    <n v="0"/>
    <n v="4.0000000000000003E-5"/>
    <n v="4.3040000000000002E-2"/>
    <n v="0.24884000000000001"/>
  </r>
  <r>
    <x v="6"/>
    <x v="26"/>
    <x v="2"/>
    <x v="3"/>
    <n v="1.0900000000000001"/>
    <n v="1000"/>
    <n v="230"/>
    <n v="2.7060000000000001E-2"/>
    <n v="2.622E-2"/>
    <n v="1.4999999999999999E-4"/>
    <n v="2.4000000000000001E-4"/>
    <n v="0.10677"/>
    <n v="0.57233999999999996"/>
  </r>
  <r>
    <x v="6"/>
    <x v="26"/>
    <x v="2"/>
    <x v="4"/>
    <n v="49.56"/>
    <n v="2031.69"/>
    <n v="5526.1875"/>
    <n v="2.4478399999999998"/>
    <n v="1.7690000000000001E-2"/>
    <n v="3.6033400000000002"/>
    <n v="2.2454900000000002"/>
    <n v="9.8028999999999993"/>
    <n v="7.6191899999999997"/>
  </r>
  <r>
    <x v="6"/>
    <x v="26"/>
    <x v="2"/>
    <x v="5"/>
    <n v="0.76"/>
    <n v="1219"/>
    <n v="85.330020000000005"/>
    <n v="2.6349999999999998E-2"/>
    <n v="3.5899999999999999E-3"/>
    <n v="1.473E-2"/>
    <n v="1.013E-2"/>
    <n v="0.10505"/>
    <n v="0.17962"/>
  </r>
  <r>
    <x v="6"/>
    <x v="26"/>
    <x v="2"/>
    <x v="6"/>
    <n v="7.86"/>
    <n v="1395.83"/>
    <n v="335"/>
    <n v="0.33901999999999999"/>
    <n v="0.13011"/>
    <n v="5.1599999999999997E-3"/>
    <n v="9.1869999999999993E-2"/>
    <n v="1.3871"/>
    <n v="0.63122"/>
  </r>
  <r>
    <x v="6"/>
    <x v="26"/>
    <x v="2"/>
    <x v="7"/>
    <n v="3.98"/>
    <n v="1000"/>
    <n v="790"/>
    <n v="9.8790000000000003E-2"/>
    <n v="9.7299999999999998E-2"/>
    <n v="2.0000000000000002E-5"/>
    <n v="1.09E-3"/>
    <n v="0.39015"/>
    <n v="1.9658800000000001"/>
  </r>
  <r>
    <x v="6"/>
    <x v="26"/>
    <x v="2"/>
    <x v="8"/>
    <n v="6.36"/>
    <n v="1018.26"/>
    <n v="1069.16992"/>
    <n v="0.16622000000000001"/>
    <n v="0.11606"/>
    <n v="6.9300000000000004E-3"/>
    <n v="6.5280000000000005E-2"/>
    <n v="0.65842999999999996"/>
    <n v="2.6203500000000002"/>
  </r>
  <r>
    <x v="6"/>
    <x v="26"/>
    <x v="2"/>
    <x v="9"/>
    <n v="2.79"/>
    <n v="1000"/>
    <n v="560"/>
    <n v="6.9250000000000006E-2"/>
    <n v="5.432E-2"/>
    <n v="2.0000000000000001E-4"/>
    <n v="6.4000000000000003E-3"/>
    <n v="0.27367999999999998"/>
    <n v="1.3935299999999999"/>
  </r>
  <r>
    <x v="6"/>
    <x v="26"/>
    <x v="2"/>
    <x v="10"/>
    <n v="10.54"/>
    <n v="1112.83"/>
    <n v="456.25977"/>
    <n v="0.38035000000000002"/>
    <n v="0.28070000000000001"/>
    <n v="2.9299999999999999E-3"/>
    <n v="2.666E-2"/>
    <n v="1.5645"/>
    <n v="1.0330999999999999"/>
  </r>
  <r>
    <x v="6"/>
    <x v="26"/>
    <x v="3"/>
    <x v="0"/>
    <n v="1.97"/>
    <n v="1062.3599999999999"/>
    <n v="382.44995"/>
    <n v="7.5090000000000004E-2"/>
    <n v="3.703E-2"/>
    <n v="6.8999999999999997E-4"/>
    <n v="9.8600000000000007E-3"/>
    <n v="0.29970000000000002"/>
    <n v="0.90134999999999998"/>
  </r>
  <r>
    <x v="6"/>
    <x v="26"/>
    <x v="3"/>
    <x v="1"/>
    <n v="14.68"/>
    <n v="1000"/>
    <n v="90"/>
    <n v="0.52954999999999997"/>
    <n v="0.45916000000000001"/>
    <n v="4.8700000000000002E-3"/>
    <n v="4.4330000000000001E-2"/>
    <n v="2.1978399999999998"/>
    <n v="0.22395999999999999"/>
  </r>
  <r>
    <x v="6"/>
    <x v="26"/>
    <x v="3"/>
    <x v="2"/>
    <n v="0.15"/>
    <n v="1000"/>
    <n v="50"/>
    <n v="3.7200000000000002E-3"/>
    <n v="3.62E-3"/>
    <n v="0"/>
    <n v="2.0000000000000002E-5"/>
    <n v="1.46E-2"/>
    <n v="0.12442"/>
  </r>
  <r>
    <x v="6"/>
    <x v="26"/>
    <x v="3"/>
    <x v="3"/>
    <n v="0.63"/>
    <n v="1000"/>
    <n v="160"/>
    <n v="1.5640000000000001E-2"/>
    <n v="1.5310000000000001E-2"/>
    <n v="6.0000000000000002E-5"/>
    <n v="6.9999999999999994E-5"/>
    <n v="6.157E-2"/>
    <n v="0.39815"/>
  </r>
  <r>
    <x v="6"/>
    <x v="26"/>
    <x v="3"/>
    <x v="4"/>
    <n v="13.08"/>
    <n v="2059"/>
    <n v="247.08009000000001"/>
    <n v="0.52802000000000004"/>
    <n v="0.14021"/>
    <n v="7.3099999999999998E-2"/>
    <n v="0.47572999999999999"/>
    <n v="2.1761499999999998"/>
    <n v="0.33477000000000001"/>
  </r>
  <r>
    <x v="6"/>
    <x v="26"/>
    <x v="3"/>
    <x v="5"/>
    <n v="0.21"/>
    <n v="1000"/>
    <n v="60"/>
    <n v="5.6899999999999997E-3"/>
    <n v="3.6099999999999999E-3"/>
    <n v="2.9E-4"/>
    <n v="2.3000000000000001E-4"/>
    <n v="2.266E-2"/>
    <n v="0.14931"/>
  </r>
  <r>
    <x v="6"/>
    <x v="26"/>
    <x v="3"/>
    <x v="6"/>
    <n v="0.72"/>
    <n v="1349"/>
    <n v="53.960030000000003"/>
    <n v="2.402E-2"/>
    <n v="5.0000000000000002E-5"/>
    <n v="1.0399999999999999E-3"/>
    <n v="2.4070000000000001E-2"/>
    <n v="9.6149999999999999E-2"/>
    <n v="0.10473"/>
  </r>
  <r>
    <x v="6"/>
    <x v="26"/>
    <x v="3"/>
    <x v="7"/>
    <n v="2.0499999999999998"/>
    <n v="1000"/>
    <n v="430"/>
    <n v="5.0889999999999998E-2"/>
    <n v="5.0389999999999997E-2"/>
    <n v="1.0000000000000001E-5"/>
    <n v="2.3000000000000001E-4"/>
    <n v="0.20072000000000001"/>
    <n v="1.07003"/>
  </r>
  <r>
    <x v="6"/>
    <x v="26"/>
    <x v="3"/>
    <x v="8"/>
    <n v="2.87"/>
    <n v="1000"/>
    <n v="600"/>
    <n v="7.1239999999999998E-2"/>
    <n v="7.0319999999999994E-2"/>
    <n v="1.0000000000000001E-5"/>
    <n v="4.6999999999999999E-4"/>
    <n v="0.28108"/>
    <n v="1.4930699999999999"/>
  </r>
  <r>
    <x v="6"/>
    <x v="26"/>
    <x v="3"/>
    <x v="9"/>
    <n v="1.76"/>
    <n v="1000"/>
    <n v="390"/>
    <n v="4.369E-2"/>
    <n v="4.3470000000000002E-2"/>
    <n v="0"/>
    <n v="8.0000000000000007E-5"/>
    <n v="0.17230000000000001"/>
    <n v="0.97050000000000003"/>
  </r>
  <r>
    <x v="6"/>
    <x v="26"/>
    <x v="3"/>
    <x v="10"/>
    <n v="0.93"/>
    <n v="1000"/>
    <n v="200"/>
    <n v="2.4039999999999999E-2"/>
    <n v="2.3040000000000001E-2"/>
    <n v="5.0000000000000002E-5"/>
    <n v="1.6000000000000001E-4"/>
    <n v="9.5259999999999997E-2"/>
    <n v="0.49769000000000002"/>
  </r>
  <r>
    <x v="6"/>
    <x v="26"/>
    <x v="4"/>
    <x v="0"/>
    <n v="2.52"/>
    <n v="1000"/>
    <n v="580"/>
    <n v="6.2549999999999994E-2"/>
    <n v="6.1440000000000002E-2"/>
    <n v="3.0000000000000001E-5"/>
    <n v="3.4000000000000002E-4"/>
    <n v="0.24657999999999999"/>
    <n v="1.4433"/>
  </r>
  <r>
    <x v="6"/>
    <x v="26"/>
    <x v="4"/>
    <x v="1"/>
    <n v="3.49"/>
    <n v="1000"/>
    <n v="430"/>
    <n v="0.10496999999999999"/>
    <n v="9.4630000000000006E-2"/>
    <n v="1.2099999999999999E-3"/>
    <n v="1.2700000000000001E-3"/>
    <n v="0.42718"/>
    <n v="1.07003"/>
  </r>
  <r>
    <x v="6"/>
    <x v="26"/>
    <x v="4"/>
    <x v="2"/>
    <n v="0.83"/>
    <n v="1000"/>
    <n v="210"/>
    <n v="2.06E-2"/>
    <n v="1.9980000000000001E-2"/>
    <n v="2.0000000000000002E-5"/>
    <n v="1.0000000000000001E-5"/>
    <n v="8.1140000000000004E-2"/>
    <n v="0.52256999999999998"/>
  </r>
  <r>
    <x v="6"/>
    <x v="26"/>
    <x v="4"/>
    <x v="3"/>
    <n v="1.82"/>
    <n v="1000"/>
    <n v="420"/>
    <n v="4.5179999999999998E-2"/>
    <n v="4.367E-2"/>
    <n v="1.8000000000000001E-4"/>
    <n v="1.3999999999999999E-4"/>
    <n v="0.17807000000000001"/>
    <n v="1.04515"/>
  </r>
  <r>
    <x v="6"/>
    <x v="26"/>
    <x v="4"/>
    <x v="4"/>
    <n v="18.32"/>
    <n v="1269"/>
    <n v="0"/>
    <n v="0.70882000000000001"/>
    <n v="8.6919999999999997E-2"/>
    <n v="0.30436999999999997"/>
    <n v="0.14044999999999999"/>
    <n v="2.9422100000000002"/>
    <n v="0"/>
  </r>
  <r>
    <x v="6"/>
    <x v="26"/>
    <x v="4"/>
    <x v="5"/>
    <n v="0.48"/>
    <n v="1000"/>
    <n v="140"/>
    <n v="1.191E-2"/>
    <n v="1.103E-2"/>
    <n v="1.4999999999999999E-4"/>
    <n v="2.0000000000000002E-5"/>
    <n v="4.6809999999999997E-2"/>
    <n v="0.34838000000000002"/>
  </r>
  <r>
    <x v="6"/>
    <x v="26"/>
    <x v="4"/>
    <x v="6"/>
    <n v="15.13"/>
    <n v="999.98"/>
    <n v="20"/>
    <n v="0.52307999999999999"/>
    <n v="0.21073"/>
    <n v="1.2899999999999999E-3"/>
    <n v="1.984E-2"/>
    <n v="2.1737000000000002"/>
    <n v="4.9770000000000002E-2"/>
  </r>
  <r>
    <x v="6"/>
    <x v="26"/>
    <x v="4"/>
    <x v="7"/>
    <n v="4.8099999999999996"/>
    <n v="1000"/>
    <n v="1060"/>
    <n v="0.11940000000000001"/>
    <n v="0.11706999999999999"/>
    <n v="4.0000000000000003E-5"/>
    <n v="2.7E-4"/>
    <n v="0.47087000000000001"/>
    <n v="2.6377600000000001"/>
  </r>
  <r>
    <x v="6"/>
    <x v="26"/>
    <x v="4"/>
    <x v="8"/>
    <n v="5.98"/>
    <n v="1000"/>
    <n v="1310"/>
    <n v="0.14843999999999999"/>
    <n v="0.14419000000000001"/>
    <n v="7.1000000000000002E-4"/>
    <n v="9.3999999999999997E-4"/>
    <n v="0.58552000000000004"/>
    <n v="3.2598699999999998"/>
  </r>
  <r>
    <x v="6"/>
    <x v="26"/>
    <x v="4"/>
    <x v="9"/>
    <n v="4.24"/>
    <n v="1000"/>
    <n v="960"/>
    <n v="0.10525"/>
    <n v="0.10405"/>
    <n v="3.0000000000000001E-5"/>
    <n v="1.6000000000000001E-4"/>
    <n v="0.41498000000000002"/>
    <n v="2.3889100000000001"/>
  </r>
  <r>
    <x v="6"/>
    <x v="26"/>
    <x v="4"/>
    <x v="10"/>
    <n v="4.4800000000000004"/>
    <n v="1000"/>
    <n v="460"/>
    <n v="0.18314"/>
    <n v="0.15709999999999999"/>
    <n v="3.3E-4"/>
    <n v="2.7899999999999999E-3"/>
    <n v="0.74790999999999996"/>
    <n v="1.14469"/>
  </r>
  <r>
    <x v="6"/>
    <x v="26"/>
    <x v="5"/>
    <x v="0"/>
    <n v="1"/>
    <n v="1000"/>
    <n v="270"/>
    <n v="2.4819999999999998E-2"/>
    <n v="2.469E-2"/>
    <n v="0"/>
    <n v="6.9999999999999994E-5"/>
    <n v="9.7659999999999997E-2"/>
    <n v="0.67188000000000003"/>
  </r>
  <r>
    <x v="6"/>
    <x v="26"/>
    <x v="5"/>
    <x v="1"/>
    <n v="12.21"/>
    <n v="1000.01"/>
    <n v="30"/>
    <n v="0.46250000000000002"/>
    <n v="0.40962999999999999"/>
    <n v="3.4199999999999999E-3"/>
    <n v="1.048E-2"/>
    <n v="1.92086"/>
    <n v="7.4649999999999994E-2"/>
  </r>
  <r>
    <x v="6"/>
    <x v="26"/>
    <x v="5"/>
    <x v="2"/>
    <n v="0.12"/>
    <n v="1000"/>
    <n v="30"/>
    <n v="2.98E-3"/>
    <n v="2.8900000000000002E-3"/>
    <n v="0"/>
    <n v="0"/>
    <n v="1.171E-2"/>
    <n v="7.4649999999999994E-2"/>
  </r>
  <r>
    <x v="6"/>
    <x v="26"/>
    <x v="5"/>
    <x v="3"/>
    <n v="0.38"/>
    <n v="1000"/>
    <n v="110"/>
    <n v="9.4299999999999991E-3"/>
    <n v="9.2200000000000008E-3"/>
    <n v="2.0000000000000002E-5"/>
    <n v="2.0000000000000002E-5"/>
    <n v="3.7069999999999999E-2"/>
    <n v="0.27372999999999997"/>
  </r>
  <r>
    <x v="6"/>
    <x v="26"/>
    <x v="5"/>
    <x v="4"/>
    <n v="0.81"/>
    <n v="1269"/>
    <n v="0"/>
    <n v="4.3279999999999999E-2"/>
    <n v="1.3679999999999999E-2"/>
    <n v="9.0100000000000006E-3"/>
    <n v="1.285E-2"/>
    <n v="0.17895"/>
    <n v="0"/>
  </r>
  <r>
    <x v="6"/>
    <x v="26"/>
    <x v="5"/>
    <x v="5"/>
    <n v="4.21"/>
    <n v="999.99"/>
    <n v="30"/>
    <n v="0.15569"/>
    <n v="0.12667999999999999"/>
    <n v="1.511E-2"/>
    <n v="5.28E-3"/>
    <n v="0.64593"/>
    <n v="7.4649999999999994E-2"/>
  </r>
  <r>
    <x v="6"/>
    <x v="26"/>
    <x v="5"/>
    <x v="6"/>
    <n v="0"/>
    <n v="1269"/>
    <n v="0"/>
    <n v="0"/>
    <n v="0"/>
    <n v="0"/>
    <n v="0"/>
    <n v="0"/>
    <n v="0"/>
  </r>
  <r>
    <x v="6"/>
    <x v="26"/>
    <x v="5"/>
    <x v="7"/>
    <n v="0.74"/>
    <n v="1000"/>
    <n v="200"/>
    <n v="1.8370000000000001E-2"/>
    <n v="1.8069999999999999E-2"/>
    <n v="0"/>
    <n v="5.0000000000000002E-5"/>
    <n v="7.2230000000000003E-2"/>
    <n v="0.49769000000000002"/>
  </r>
  <r>
    <x v="6"/>
    <x v="26"/>
    <x v="5"/>
    <x v="8"/>
    <n v="0.83"/>
    <n v="1000"/>
    <n v="240"/>
    <n v="2.06E-2"/>
    <n v="2.0230000000000001E-2"/>
    <n v="2.0000000000000002E-5"/>
    <n v="9.0000000000000006E-5"/>
    <n v="8.1000000000000003E-2"/>
    <n v="0.59723000000000004"/>
  </r>
  <r>
    <x v="6"/>
    <x v="26"/>
    <x v="5"/>
    <x v="9"/>
    <n v="0.22"/>
    <n v="1000"/>
    <n v="80"/>
    <n v="5.4599999999999996E-3"/>
    <n v="5.4200000000000003E-3"/>
    <n v="0"/>
    <n v="1.0000000000000001E-5"/>
    <n v="2.1430000000000001E-2"/>
    <n v="0.19908000000000001"/>
  </r>
  <r>
    <x v="6"/>
    <x v="26"/>
    <x v="5"/>
    <x v="10"/>
    <n v="0.39"/>
    <n v="1000"/>
    <n v="110"/>
    <n v="9.6799999999999994E-3"/>
    <n v="9.6200000000000001E-3"/>
    <n v="0"/>
    <n v="1.0000000000000001E-5"/>
    <n v="3.8059999999999997E-2"/>
    <n v="0.27372999999999997"/>
  </r>
  <r>
    <x v="6"/>
    <x v="26"/>
    <x v="6"/>
    <x v="0"/>
    <n v="2.13"/>
    <n v="1000"/>
    <n v="470"/>
    <n v="5.287E-2"/>
    <n v="5.2049999999999999E-2"/>
    <n v="2.0000000000000002E-5"/>
    <n v="2.7E-4"/>
    <n v="0.20849000000000001"/>
    <n v="1.16957"/>
  </r>
  <r>
    <x v="6"/>
    <x v="26"/>
    <x v="6"/>
    <x v="1"/>
    <n v="84.23"/>
    <n v="1000.01"/>
    <n v="340"/>
    <n v="3.1707700000000001"/>
    <n v="2.75379"/>
    <n v="7.5130000000000002E-2"/>
    <n v="7.2300000000000003E-2"/>
    <n v="13.15451"/>
    <n v="0.84606999999999999"/>
  </r>
  <r>
    <x v="6"/>
    <x v="26"/>
    <x v="6"/>
    <x v="2"/>
    <n v="0.64"/>
    <n v="1000"/>
    <n v="150"/>
    <n v="1.5890000000000001E-2"/>
    <n v="1.528E-2"/>
    <n v="1.0000000000000001E-5"/>
    <n v="2.0000000000000002E-5"/>
    <n v="6.2619999999999995E-2"/>
    <n v="0.37326999999999999"/>
  </r>
  <r>
    <x v="6"/>
    <x v="26"/>
    <x v="6"/>
    <x v="3"/>
    <n v="1.23"/>
    <n v="1000"/>
    <n v="260"/>
    <n v="3.0530000000000002E-2"/>
    <n v="2.9559999999999999E-2"/>
    <n v="1.6000000000000001E-4"/>
    <n v="4.0000000000000003E-5"/>
    <n v="0.12044000000000001"/>
    <n v="0.64700000000000002"/>
  </r>
  <r>
    <x v="6"/>
    <x v="26"/>
    <x v="6"/>
    <x v="4"/>
    <n v="8.35"/>
    <n v="1269"/>
    <n v="0"/>
    <n v="0.34782000000000002"/>
    <n v="5.5410000000000001E-2"/>
    <n v="0.11600000000000001"/>
    <n v="0.19348000000000001"/>
    <n v="1.4407399999999999"/>
    <n v="0"/>
  </r>
  <r>
    <x v="6"/>
    <x v="26"/>
    <x v="6"/>
    <x v="5"/>
    <n v="0.47"/>
    <n v="1000"/>
    <n v="120"/>
    <n v="1.167E-2"/>
    <n v="1.106E-2"/>
    <n v="1E-4"/>
    <n v="6.0000000000000002E-5"/>
    <n v="4.5960000000000001E-2"/>
    <n v="0.29860999999999999"/>
  </r>
  <r>
    <x v="6"/>
    <x v="26"/>
    <x v="6"/>
    <x v="6"/>
    <n v="0.14000000000000001"/>
    <n v="1000"/>
    <n v="20"/>
    <n v="4.2700000000000004E-3"/>
    <n v="2.4499999999999999E-3"/>
    <n v="4.0000000000000003E-5"/>
    <n v="3.4000000000000002E-4"/>
    <n v="1.736E-2"/>
    <n v="4.9770000000000002E-2"/>
  </r>
  <r>
    <x v="6"/>
    <x v="26"/>
    <x v="6"/>
    <x v="7"/>
    <n v="3.95"/>
    <n v="1000"/>
    <n v="830"/>
    <n v="9.8049999999999998E-2"/>
    <n v="9.64E-2"/>
    <n v="9.0000000000000006E-5"/>
    <n v="3.2000000000000003E-4"/>
    <n v="0.38699"/>
    <n v="2.06541"/>
  </r>
  <r>
    <x v="6"/>
    <x v="26"/>
    <x v="6"/>
    <x v="8"/>
    <n v="4.71"/>
    <n v="1000"/>
    <n v="980"/>
    <n v="0.11691"/>
    <n v="0.11416999999999999"/>
    <n v="4.0999999999999999E-4"/>
    <n v="8.0000000000000004E-4"/>
    <n v="0.46145999999999998"/>
    <n v="2.4386800000000002"/>
  </r>
  <r>
    <x v="6"/>
    <x v="26"/>
    <x v="6"/>
    <x v="9"/>
    <n v="3.49"/>
    <n v="1000"/>
    <n v="750"/>
    <n v="8.6629999999999999E-2"/>
    <n v="8.5379999999999998E-2"/>
    <n v="5.0000000000000002E-5"/>
    <n v="1.7000000000000001E-4"/>
    <n v="0.34183000000000002"/>
    <n v="1.8663400000000001"/>
  </r>
  <r>
    <x v="6"/>
    <x v="26"/>
    <x v="6"/>
    <x v="10"/>
    <n v="2.89"/>
    <n v="1000"/>
    <n v="610"/>
    <n v="7.2150000000000006E-2"/>
    <n v="7.0379999999999998E-2"/>
    <n v="3.0000000000000001E-5"/>
    <n v="2.0000000000000001E-4"/>
    <n v="0.28484999999999999"/>
    <n v="1.5179499999999999"/>
  </r>
  <r>
    <x v="6"/>
    <x v="26"/>
    <x v="7"/>
    <x v="0"/>
    <n v="1.17"/>
    <n v="1102.4000000000001"/>
    <n v="220.47998000000001"/>
    <n v="3.9969999999999999E-2"/>
    <n v="1.8239999999999999E-2"/>
    <n v="2.9E-4"/>
    <n v="8.4600000000000005E-3"/>
    <n v="0.15859999999999999"/>
    <n v="0.50402999999999998"/>
  </r>
  <r>
    <x v="6"/>
    <x v="26"/>
    <x v="7"/>
    <x v="1"/>
    <n v="39.950000000000003"/>
    <n v="999.99"/>
    <n v="110"/>
    <n v="1.4819800000000001"/>
    <n v="1.33409"/>
    <n v="2.3310000000000001E-2"/>
    <n v="5.5059999999999998E-2"/>
    <n v="6.1509499999999999"/>
    <n v="0.27372999999999997"/>
  </r>
  <r>
    <x v="6"/>
    <x v="26"/>
    <x v="7"/>
    <x v="2"/>
    <n v="0.15"/>
    <n v="1000"/>
    <n v="40"/>
    <n v="3.7200000000000002E-3"/>
    <n v="3.5599999999999998E-3"/>
    <n v="0"/>
    <n v="2.0000000000000002E-5"/>
    <n v="1.461E-2"/>
    <n v="9.9540000000000003E-2"/>
  </r>
  <r>
    <x v="6"/>
    <x v="26"/>
    <x v="7"/>
    <x v="3"/>
    <n v="0.49"/>
    <n v="1000"/>
    <n v="120"/>
    <n v="1.2160000000000001E-2"/>
    <n v="1.1860000000000001E-2"/>
    <n v="6.0000000000000002E-5"/>
    <n v="4.0000000000000003E-5"/>
    <n v="4.7919999999999997E-2"/>
    <n v="0.29860999999999999"/>
  </r>
  <r>
    <x v="6"/>
    <x v="26"/>
    <x v="7"/>
    <x v="4"/>
    <n v="4.5199999999999996"/>
    <n v="1650.41"/>
    <n v="445.60986000000003"/>
    <n v="0.19297"/>
    <n v="0"/>
    <n v="7.084E-2"/>
    <n v="0.32883000000000001"/>
    <n v="0.77073000000000003"/>
    <n v="0.72611000000000003"/>
  </r>
  <r>
    <x v="6"/>
    <x v="26"/>
    <x v="7"/>
    <x v="5"/>
    <n v="13.16"/>
    <n v="1530.52"/>
    <n v="581.59960999999998"/>
    <n v="0.50685999999999998"/>
    <n v="0.15451000000000001"/>
    <n v="0.39404"/>
    <n v="5.8610000000000002E-2"/>
    <n v="2.07003"/>
    <n v="1.01084"/>
  </r>
  <r>
    <x v="6"/>
    <x v="26"/>
    <x v="7"/>
    <x v="6"/>
    <n v="1.27"/>
    <n v="1000"/>
    <n v="90"/>
    <n v="3.1519999999999999E-2"/>
    <n v="0"/>
    <n v="2.5300000000000001E-3"/>
    <n v="2.7269999999999999E-2"/>
    <n v="0.12567999999999999"/>
    <n v="0.22395999999999999"/>
  </r>
  <r>
    <x v="6"/>
    <x v="26"/>
    <x v="7"/>
    <x v="7"/>
    <n v="2.0299999999999998"/>
    <n v="1000"/>
    <n v="460"/>
    <n v="5.0389999999999997E-2"/>
    <n v="4.9770000000000002E-2"/>
    <n v="1.0000000000000001E-5"/>
    <n v="4.2999999999999999E-4"/>
    <n v="0.19869999999999999"/>
    <n v="1.14469"/>
  </r>
  <r>
    <x v="6"/>
    <x v="26"/>
    <x v="7"/>
    <x v="8"/>
    <n v="2.0499999999999998"/>
    <n v="1017.86"/>
    <n v="356.25"/>
    <n v="5.3179999999999998E-2"/>
    <n v="3.184E-2"/>
    <n v="4.9699999999999996E-3"/>
    <n v="1.537E-2"/>
    <n v="0.21062"/>
    <n v="0.87346999999999997"/>
  </r>
  <r>
    <x v="6"/>
    <x v="26"/>
    <x v="7"/>
    <x v="9"/>
    <n v="1.01"/>
    <n v="1000"/>
    <n v="240"/>
    <n v="2.5069999999999999E-2"/>
    <n v="2.4920000000000001E-2"/>
    <n v="0"/>
    <n v="1.4999999999999999E-4"/>
    <n v="9.8799999999999999E-2"/>
    <n v="0.59723000000000004"/>
  </r>
  <r>
    <x v="6"/>
    <x v="26"/>
    <x v="7"/>
    <x v="10"/>
    <n v="2.08"/>
    <n v="1000"/>
    <n v="360"/>
    <n v="5.1630000000000002E-2"/>
    <n v="2.8410000000000001E-2"/>
    <n v="6.9999999999999994E-5"/>
    <n v="8.43E-3"/>
    <n v="0.20448"/>
    <n v="0.89583999999999997"/>
  </r>
  <r>
    <x v="6"/>
    <x v="26"/>
    <x v="8"/>
    <x v="0"/>
    <n v="4.13"/>
    <n v="1028.79"/>
    <n v="648.14013999999997"/>
    <n v="0.12515000000000001"/>
    <n v="0.11146"/>
    <n v="5.3400000000000001E-3"/>
    <n v="4.1000000000000003E-3"/>
    <n v="0.50429999999999997"/>
    <n v="1.5725100000000001"/>
  </r>
  <r>
    <x v="6"/>
    <x v="26"/>
    <x v="8"/>
    <x v="1"/>
    <n v="138.5"/>
    <n v="1000"/>
    <n v="470"/>
    <n v="5.1302000000000003"/>
    <n v="4.91906"/>
    <n v="2.4539999999999999E-2"/>
    <n v="8.7120000000000003E-2"/>
    <n v="21.288029999999999"/>
    <n v="1.16957"/>
  </r>
  <r>
    <x v="6"/>
    <x v="26"/>
    <x v="8"/>
    <x v="2"/>
    <n v="0.49"/>
    <n v="1000"/>
    <n v="120"/>
    <n v="1.2160000000000001E-2"/>
    <n v="1.1690000000000001E-2"/>
    <n v="0"/>
    <n v="1.0000000000000001E-5"/>
    <n v="4.7940000000000003E-2"/>
    <n v="0.29860999999999999"/>
  </r>
  <r>
    <x v="6"/>
    <x v="26"/>
    <x v="8"/>
    <x v="3"/>
    <n v="1.46"/>
    <n v="1000"/>
    <n v="320"/>
    <n v="3.6240000000000001E-2"/>
    <n v="3.526E-2"/>
    <n v="1.7000000000000001E-4"/>
    <n v="9.0000000000000006E-5"/>
    <n v="0.14291000000000001"/>
    <n v="0.79630000000000001"/>
  </r>
  <r>
    <x v="6"/>
    <x v="26"/>
    <x v="8"/>
    <x v="4"/>
    <n v="23.98"/>
    <n v="1298.51"/>
    <n v="908.96087999999997"/>
    <n v="0.87526999999999999"/>
    <n v="4.87E-2"/>
    <n v="0.42149999999999999"/>
    <n v="0.38556000000000001"/>
    <n v="3.5540699999999998"/>
    <n v="1.8026800000000001"/>
  </r>
  <r>
    <x v="6"/>
    <x v="26"/>
    <x v="8"/>
    <x v="5"/>
    <n v="4.68"/>
    <n v="1123.5999999999999"/>
    <n v="337.08005000000003"/>
    <n v="0.13764000000000001"/>
    <n v="1.1390000000000001E-2"/>
    <n v="0.15196999999999999"/>
    <n v="2.0969999999999999E-2"/>
    <n v="0.54973000000000005"/>
    <n v="0.76102999999999998"/>
  </r>
  <r>
    <x v="6"/>
    <x v="26"/>
    <x v="8"/>
    <x v="6"/>
    <n v="19.350000000000001"/>
    <n v="1357.38"/>
    <n v="352.91994999999997"/>
    <n v="0.67579999999999996"/>
    <n v="0.28886000000000001"/>
    <n v="4.4269999999999997E-2"/>
    <n v="0.17319999999999999"/>
    <n v="2.7795200000000002"/>
    <n v="0.68098000000000003"/>
  </r>
  <r>
    <x v="6"/>
    <x v="26"/>
    <x v="8"/>
    <x v="7"/>
    <n v="5.05"/>
    <n v="1000"/>
    <n v="1020"/>
    <n v="0.12534999999999999"/>
    <n v="0.12332"/>
    <n v="4.0000000000000003E-5"/>
    <n v="5.2999999999999998E-4"/>
    <n v="0.49474000000000001"/>
    <n v="2.5382199999999999"/>
  </r>
  <r>
    <x v="6"/>
    <x v="26"/>
    <x v="8"/>
    <x v="8"/>
    <n v="23.36"/>
    <n v="1023.38"/>
    <n v="1197.3593800000001"/>
    <n v="0.78119000000000005"/>
    <n v="0.57171000000000005"/>
    <n v="3.4000000000000002E-2"/>
    <n v="7.0250000000000007E-2"/>
    <n v="3.2037100000000001"/>
    <n v="2.92239"/>
  </r>
  <r>
    <x v="6"/>
    <x v="26"/>
    <x v="8"/>
    <x v="9"/>
    <n v="5.0999999999999996"/>
    <n v="1000"/>
    <n v="1020"/>
    <n v="0.12659000000000001"/>
    <n v="0.12537999999999999"/>
    <n v="6.0000000000000002E-5"/>
    <n v="2.1000000000000001E-4"/>
    <n v="0.49969999999999998"/>
    <n v="2.5382199999999999"/>
  </r>
  <r>
    <x v="6"/>
    <x v="26"/>
    <x v="8"/>
    <x v="10"/>
    <n v="30.4"/>
    <n v="1002.8"/>
    <n v="511.42968999999999"/>
    <n v="1.09866"/>
    <n v="0.90493000000000001"/>
    <n v="3.7699999999999999E-3"/>
    <n v="1.9449999999999999E-2"/>
    <n v="4.5504199999999999"/>
    <n v="1.2696799999999999"/>
  </r>
  <r>
    <x v="6"/>
    <x v="27"/>
    <x v="0"/>
    <x v="0"/>
    <n v="14.52"/>
    <n v="1000"/>
    <n v="300"/>
    <n v="0.52680000000000005"/>
    <n v="0.51214999999999999"/>
    <n v="8.0000000000000007E-5"/>
    <n v="3.7499999999999999E-3"/>
    <n v="2.1785199999999998"/>
    <n v="0.74470000000000003"/>
  </r>
  <r>
    <x v="6"/>
    <x v="27"/>
    <x v="0"/>
    <x v="1"/>
    <n v="40.479999999999997"/>
    <n v="1000"/>
    <n v="90"/>
    <n v="1.50048"/>
    <n v="1.2764899999999999"/>
    <n v="2.4580000000000001E-2"/>
    <n v="4.0599999999999997E-2"/>
    <n v="6.2253800000000004"/>
    <n v="0.22341"/>
  </r>
  <r>
    <x v="6"/>
    <x v="27"/>
    <x v="0"/>
    <x v="2"/>
    <n v="0.35"/>
    <n v="1000"/>
    <n v="80"/>
    <n v="8.6899999999999998E-3"/>
    <n v="8.2799999999999992E-3"/>
    <n v="0"/>
    <n v="4.0000000000000003E-5"/>
    <n v="3.406E-2"/>
    <n v="0.19858999999999999"/>
  </r>
  <r>
    <x v="6"/>
    <x v="27"/>
    <x v="0"/>
    <x v="3"/>
    <n v="0.78"/>
    <n v="1000"/>
    <n v="170"/>
    <n v="1.9359999999999999E-2"/>
    <n v="1.9019999999999999E-2"/>
    <n v="2.0000000000000002E-5"/>
    <n v="1.0000000000000001E-5"/>
    <n v="7.5980000000000006E-2"/>
    <n v="0.42199999999999999"/>
  </r>
  <r>
    <x v="6"/>
    <x v="27"/>
    <x v="0"/>
    <x v="4"/>
    <n v="47.8"/>
    <n v="1853.67"/>
    <n v="148.29687999999999"/>
    <n v="1.8106599999999999"/>
    <n v="0.53256000000000003"/>
    <n v="8.2070000000000004E-2"/>
    <n v="0.37334000000000001"/>
    <n v="7.5053999999999998"/>
    <n v="0.21815999999999999"/>
  </r>
  <r>
    <x v="6"/>
    <x v="27"/>
    <x v="0"/>
    <x v="5"/>
    <n v="0.36"/>
    <n v="1000"/>
    <n v="100"/>
    <n v="8.94E-3"/>
    <n v="5.0699999999999999E-3"/>
    <n v="5.2999999999999998E-4"/>
    <n v="4.2999999999999999E-4"/>
    <n v="3.4950000000000002E-2"/>
    <n v="0.24823000000000001"/>
  </r>
  <r>
    <x v="6"/>
    <x v="27"/>
    <x v="0"/>
    <x v="6"/>
    <n v="1.28"/>
    <n v="1000"/>
    <n v="130"/>
    <n v="3.177E-2"/>
    <n v="4.81E-3"/>
    <n v="4.0000000000000003E-5"/>
    <n v="3.6600000000000001E-3"/>
    <n v="0.126"/>
    <n v="0.32269999999999999"/>
  </r>
  <r>
    <x v="6"/>
    <x v="27"/>
    <x v="0"/>
    <x v="7"/>
    <n v="1.54"/>
    <n v="1000"/>
    <n v="310"/>
    <n v="3.823E-2"/>
    <n v="3.7589999999999998E-2"/>
    <n v="0"/>
    <n v="1.4999999999999999E-4"/>
    <n v="0.15014"/>
    <n v="0.76953000000000005"/>
  </r>
  <r>
    <x v="6"/>
    <x v="27"/>
    <x v="0"/>
    <x v="8"/>
    <n v="2.5099999999999998"/>
    <n v="1000"/>
    <n v="510"/>
    <n v="6.2300000000000001E-2"/>
    <n v="6.1010000000000002E-2"/>
    <n v="4.0000000000000003E-5"/>
    <n v="2.0000000000000001E-4"/>
    <n v="0.24482999999999999"/>
    <n v="1.2659899999999999"/>
  </r>
  <r>
    <x v="6"/>
    <x v="27"/>
    <x v="0"/>
    <x v="9"/>
    <n v="0.91"/>
    <n v="1000"/>
    <n v="190"/>
    <n v="2.2589999999999999E-2"/>
    <n v="2.2429999999999999E-2"/>
    <n v="0"/>
    <n v="6.0000000000000002E-5"/>
    <n v="8.8679999999999995E-2"/>
    <n v="0.47164"/>
  </r>
  <r>
    <x v="6"/>
    <x v="27"/>
    <x v="0"/>
    <x v="10"/>
    <n v="1.87"/>
    <n v="1321.23"/>
    <n v="290.66991999999999"/>
    <n v="7.4560000000000001E-2"/>
    <n v="1.746E-2"/>
    <n v="3.2000000000000003E-4"/>
    <n v="7.0000000000000001E-3"/>
    <n v="0.29626999999999998"/>
    <n v="0.56367999999999996"/>
  </r>
  <r>
    <x v="6"/>
    <x v="27"/>
    <x v="1"/>
    <x v="0"/>
    <n v="9.82"/>
    <n v="1219.22"/>
    <n v="816.87982"/>
    <n v="0.32943"/>
    <n v="2.6769999999999999E-2"/>
    <n v="5.9199999999999999E-3"/>
    <n v="0.11724999999999999"/>
    <n v="1.3116300000000001"/>
    <n v="1.69292"/>
  </r>
  <r>
    <x v="6"/>
    <x v="27"/>
    <x v="1"/>
    <x v="1"/>
    <n v="64.61"/>
    <n v="1000.02"/>
    <n v="130"/>
    <n v="2.3801299999999999"/>
    <n v="2.0786899999999999"/>
    <n v="5.1360000000000003E-2"/>
    <n v="0.30571999999999999"/>
    <n v="9.8818400000000004"/>
    <n v="0.32269999999999999"/>
  </r>
  <r>
    <x v="6"/>
    <x v="27"/>
    <x v="1"/>
    <x v="2"/>
    <n v="0.17"/>
    <n v="1000"/>
    <n v="60"/>
    <n v="4.2199999999999998E-3"/>
    <n v="4.0699999999999998E-3"/>
    <n v="0"/>
    <n v="5.0000000000000002E-5"/>
    <n v="1.6459999999999999E-2"/>
    <n v="0.14893999999999999"/>
  </r>
  <r>
    <x v="6"/>
    <x v="27"/>
    <x v="1"/>
    <x v="3"/>
    <n v="0.96"/>
    <n v="1000"/>
    <n v="200"/>
    <n v="2.383E-2"/>
    <n v="2.324E-2"/>
    <n v="1.2999999999999999E-4"/>
    <n v="1.1E-4"/>
    <n v="9.3490000000000004E-2"/>
    <n v="0.49647000000000002"/>
  </r>
  <r>
    <x v="6"/>
    <x v="27"/>
    <x v="1"/>
    <x v="4"/>
    <n v="68.64"/>
    <n v="2157.8000000000002"/>
    <n v="7271.7968799999999"/>
    <n v="3.4094600000000002"/>
    <n v="6.1240000000000003E-2"/>
    <n v="1.04237"/>
    <n v="3.3972500000000001"/>
    <n v="13.652659999999999"/>
    <n v="9.4293600000000009"/>
  </r>
  <r>
    <x v="6"/>
    <x v="27"/>
    <x v="1"/>
    <x v="5"/>
    <n v="22.6"/>
    <n v="1000"/>
    <n v="1350"/>
    <n v="0.69471000000000005"/>
    <n v="0.36496000000000001"/>
    <n v="0.18745999999999999"/>
    <n v="9.9239999999999995E-2"/>
    <n v="2.8155299999999999"/>
    <n v="3.3511600000000001"/>
  </r>
  <r>
    <x v="6"/>
    <x v="27"/>
    <x v="1"/>
    <x v="6"/>
    <n v="92.6"/>
    <n v="1094.7"/>
    <n v="5659.6015600000001"/>
    <n v="2.5246400000000002"/>
    <n v="1.8149999999999999E-2"/>
    <n v="0.28232000000000002"/>
    <n v="1.26213"/>
    <n v="10.05818"/>
    <n v="13.022320000000001"/>
  </r>
  <r>
    <x v="6"/>
    <x v="27"/>
    <x v="1"/>
    <x v="7"/>
    <n v="2.66"/>
    <n v="1000"/>
    <n v="540"/>
    <n v="6.6030000000000005E-2"/>
    <n v="6.5060000000000007E-2"/>
    <n v="4.0000000000000003E-5"/>
    <n v="5.2999999999999998E-4"/>
    <n v="0.25921"/>
    <n v="1.34046"/>
  </r>
  <r>
    <x v="6"/>
    <x v="27"/>
    <x v="1"/>
    <x v="8"/>
    <n v="50.39"/>
    <n v="1297.56"/>
    <n v="3736.9609399999999"/>
    <n v="1.77325"/>
    <n v="0.46636"/>
    <n v="1.256"/>
    <n v="1.4544600000000001"/>
    <n v="7.1282100000000002"/>
    <n v="7.4606399999999997"/>
  </r>
  <r>
    <x v="6"/>
    <x v="27"/>
    <x v="1"/>
    <x v="9"/>
    <n v="1.77"/>
    <n v="1000"/>
    <n v="400"/>
    <n v="4.394E-2"/>
    <n v="4.3529999999999999E-2"/>
    <n v="0"/>
    <n v="2.2000000000000001E-4"/>
    <n v="0.17229"/>
    <n v="0.99294000000000004"/>
  </r>
  <r>
    <x v="6"/>
    <x v="27"/>
    <x v="1"/>
    <x v="10"/>
    <n v="29.75"/>
    <n v="1456.21"/>
    <n v="2752.23828"/>
    <n v="1.1187"/>
    <n v="3.6400000000000002E-2"/>
    <n v="1.6369999999999999E-2"/>
    <n v="0.13233"/>
    <n v="4.4537500000000003"/>
    <n v="4.9872100000000001"/>
  </r>
  <r>
    <x v="6"/>
    <x v="27"/>
    <x v="2"/>
    <x v="0"/>
    <n v="7.17"/>
    <n v="1170"/>
    <n v="1088.09961"/>
    <n v="0.25463000000000002"/>
    <n v="8.1390000000000004E-2"/>
    <n v="4.79E-3"/>
    <n v="0.10725999999999999"/>
    <n v="1.0097700000000001"/>
    <n v="2.3570500000000001"/>
  </r>
  <r>
    <x v="6"/>
    <x v="27"/>
    <x v="2"/>
    <x v="1"/>
    <n v="135.38999999999999"/>
    <n v="999.98"/>
    <n v="240"/>
    <n v="5.0417100000000001"/>
    <n v="4.4372299999999996"/>
    <n v="0.12991"/>
    <n v="0.74907000000000001"/>
    <n v="20.92604"/>
    <n v="0.59575999999999996"/>
  </r>
  <r>
    <x v="6"/>
    <x v="27"/>
    <x v="2"/>
    <x v="2"/>
    <n v="0.56999999999999995"/>
    <n v="1000"/>
    <n v="130"/>
    <n v="1.4149999999999999E-2"/>
    <n v="1.37E-2"/>
    <n v="0"/>
    <n v="6.0000000000000002E-5"/>
    <n v="5.5460000000000002E-2"/>
    <n v="0.32269999999999999"/>
  </r>
  <r>
    <x v="6"/>
    <x v="27"/>
    <x v="2"/>
    <x v="3"/>
    <n v="1.39"/>
    <n v="1000"/>
    <n v="300"/>
    <n v="3.4500000000000003E-2"/>
    <n v="3.3419999999999998E-2"/>
    <n v="2.0000000000000001E-4"/>
    <n v="3.1E-4"/>
    <n v="0.13541"/>
    <n v="0.74470000000000003"/>
  </r>
  <r>
    <x v="6"/>
    <x v="27"/>
    <x v="2"/>
    <x v="4"/>
    <n v="52.36"/>
    <n v="2034.41"/>
    <n v="5696.3515600000001"/>
    <n v="2.5892400000000002"/>
    <n v="1.7690000000000001E-2"/>
    <n v="3.8132199999999998"/>
    <n v="2.3744200000000002"/>
    <n v="10.34674"/>
    <n v="7.8262600000000004"/>
  </r>
  <r>
    <x v="6"/>
    <x v="27"/>
    <x v="2"/>
    <x v="5"/>
    <n v="0.84"/>
    <n v="1191.6199999999999"/>
    <n v="95.32996"/>
    <n v="2.8709999999999999E-2"/>
    <n v="4.64E-3"/>
    <n v="1.555E-2"/>
    <n v="1.069E-2"/>
    <n v="0.11415"/>
    <n v="0.20399999999999999"/>
  </r>
  <r>
    <x v="6"/>
    <x v="27"/>
    <x v="2"/>
    <x v="6"/>
    <n v="8.1"/>
    <n v="1395.83"/>
    <n v="335"/>
    <n v="0.34733999999999998"/>
    <n v="0.13070999999999999"/>
    <n v="5.3699999999999998E-3"/>
    <n v="9.5659999999999995E-2"/>
    <n v="1.4190799999999999"/>
    <n v="0.62966999999999995"/>
  </r>
  <r>
    <x v="6"/>
    <x v="27"/>
    <x v="2"/>
    <x v="7"/>
    <n v="4.95"/>
    <n v="1000"/>
    <n v="970"/>
    <n v="0.12286999999999999"/>
    <n v="0.121"/>
    <n v="3.0000000000000001E-5"/>
    <n v="1.3600000000000001E-3"/>
    <n v="0.48276000000000002"/>
    <n v="2.40787"/>
  </r>
  <r>
    <x v="6"/>
    <x v="27"/>
    <x v="2"/>
    <x v="8"/>
    <n v="7.62"/>
    <n v="1015.21"/>
    <n v="1279.16992"/>
    <n v="0.19797999999999999"/>
    <n v="0.14434"/>
    <n v="7.3699999999999998E-3"/>
    <n v="6.9470000000000004E-2"/>
    <n v="0.78054999999999997"/>
    <n v="3.1352099999999998"/>
  </r>
  <r>
    <x v="6"/>
    <x v="27"/>
    <x v="2"/>
    <x v="9"/>
    <n v="3.47"/>
    <n v="1000"/>
    <n v="680"/>
    <n v="8.6129999999999998E-2"/>
    <n v="6.8699999999999997E-2"/>
    <n v="2.3000000000000001E-4"/>
    <n v="7.4700000000000001E-3"/>
    <n v="0.33860000000000001"/>
    <n v="1.6879900000000001"/>
  </r>
  <r>
    <x v="6"/>
    <x v="27"/>
    <x v="2"/>
    <x v="10"/>
    <n v="11.07"/>
    <n v="1116.3800000000001"/>
    <n v="591.67969000000005"/>
    <n v="0.39502999999999999"/>
    <n v="0.29255999999999999"/>
    <n v="3.0100000000000001E-3"/>
    <n v="2.7380000000000002E-2"/>
    <n v="1.6209899999999999"/>
    <n v="1.3327100000000001"/>
  </r>
  <r>
    <x v="6"/>
    <x v="27"/>
    <x v="3"/>
    <x v="0"/>
    <n v="2.4300000000000002"/>
    <n v="1097.6099999999999"/>
    <n v="504.89987000000002"/>
    <n v="8.7620000000000003E-2"/>
    <n v="4.7879999999999999E-2"/>
    <n v="7.2000000000000005E-4"/>
    <n v="1.035E-2"/>
    <n v="0.34789999999999999"/>
    <n v="1.1528799999999999"/>
  </r>
  <r>
    <x v="6"/>
    <x v="27"/>
    <x v="3"/>
    <x v="1"/>
    <n v="14.79"/>
    <n v="1000"/>
    <n v="110"/>
    <n v="0.53227999999999998"/>
    <n v="0.46172000000000002"/>
    <n v="4.8900000000000002E-3"/>
    <n v="4.444E-2"/>
    <n v="2.2083400000000002"/>
    <n v="0.27306000000000002"/>
  </r>
  <r>
    <x v="6"/>
    <x v="27"/>
    <x v="3"/>
    <x v="2"/>
    <n v="0.21"/>
    <n v="1000"/>
    <n v="60"/>
    <n v="5.2100000000000002E-3"/>
    <n v="5.0699999999999999E-3"/>
    <n v="0"/>
    <n v="4.0000000000000003E-5"/>
    <n v="2.0330000000000001E-2"/>
    <n v="0.14893999999999999"/>
  </r>
  <r>
    <x v="6"/>
    <x v="27"/>
    <x v="3"/>
    <x v="3"/>
    <n v="0.83"/>
    <n v="1000"/>
    <n v="200"/>
    <n v="2.06E-2"/>
    <n v="2.0150000000000001E-2"/>
    <n v="8.0000000000000007E-5"/>
    <n v="9.0000000000000006E-5"/>
    <n v="8.0659999999999996E-2"/>
    <n v="0.49647000000000002"/>
  </r>
  <r>
    <x v="6"/>
    <x v="27"/>
    <x v="3"/>
    <x v="4"/>
    <n v="13.22"/>
    <n v="2109.4299999999998"/>
    <n v="295.32031000000001"/>
    <n v="0.53534999999999999"/>
    <n v="0.14021"/>
    <n v="7.4190000000000006E-2"/>
    <n v="0.48283999999999999"/>
    <n v="2.2043499999999998"/>
    <n v="0.39162000000000002"/>
  </r>
  <r>
    <x v="6"/>
    <x v="27"/>
    <x v="3"/>
    <x v="5"/>
    <n v="0.28999999999999998"/>
    <n v="1000"/>
    <n v="80.000020000000006"/>
    <n v="7.6800000000000002E-3"/>
    <n v="5.4900000000000001E-3"/>
    <n v="3.1E-4"/>
    <n v="2.4000000000000001E-4"/>
    <n v="3.0300000000000001E-2"/>
    <n v="0.19858999999999999"/>
  </r>
  <r>
    <x v="6"/>
    <x v="27"/>
    <x v="3"/>
    <x v="6"/>
    <n v="0.77"/>
    <n v="1279.2"/>
    <n v="63.960030000000003"/>
    <n v="2.5610000000000001E-2"/>
    <n v="2.2000000000000001E-4"/>
    <n v="1.1000000000000001E-3"/>
    <n v="2.545E-2"/>
    <n v="0.10224999999999999"/>
    <n v="0.1293"/>
  </r>
  <r>
    <x v="6"/>
    <x v="27"/>
    <x v="3"/>
    <x v="7"/>
    <n v="2.58"/>
    <n v="1000"/>
    <n v="530"/>
    <n v="6.404E-2"/>
    <n v="6.3420000000000004E-2"/>
    <n v="1.0000000000000001E-5"/>
    <n v="2.7999999999999998E-4"/>
    <n v="0.25131999999999999"/>
    <n v="1.3156399999999999"/>
  </r>
  <r>
    <x v="6"/>
    <x v="27"/>
    <x v="3"/>
    <x v="8"/>
    <n v="3.64"/>
    <n v="1000"/>
    <n v="770"/>
    <n v="9.035E-2"/>
    <n v="8.9190000000000005E-2"/>
    <n v="2.0000000000000002E-5"/>
    <n v="5.9999999999999995E-4"/>
    <n v="0.35459000000000002"/>
    <n v="1.9114"/>
  </r>
  <r>
    <x v="6"/>
    <x v="27"/>
    <x v="3"/>
    <x v="9"/>
    <n v="2.2599999999999998"/>
    <n v="1000"/>
    <n v="500"/>
    <n v="5.6099999999999997E-2"/>
    <n v="5.5820000000000002E-2"/>
    <n v="0"/>
    <n v="1.1E-4"/>
    <n v="0.22004000000000001"/>
    <n v="1.2411700000000001"/>
  </r>
  <r>
    <x v="6"/>
    <x v="27"/>
    <x v="3"/>
    <x v="10"/>
    <n v="1.19"/>
    <n v="1000"/>
    <n v="260"/>
    <n v="3.0499999999999999E-2"/>
    <n v="2.945E-2"/>
    <n v="5.0000000000000002E-5"/>
    <n v="1.8000000000000001E-4"/>
    <n v="0.12008000000000001"/>
    <n v="0.64541000000000004"/>
  </r>
  <r>
    <x v="6"/>
    <x v="27"/>
    <x v="4"/>
    <x v="0"/>
    <n v="3.23"/>
    <n v="1000"/>
    <n v="710"/>
    <n v="8.0180000000000001E-2"/>
    <n v="7.8710000000000002E-2"/>
    <n v="4.0000000000000003E-5"/>
    <n v="4.4000000000000002E-4"/>
    <n v="0.31436999999999998"/>
    <n v="1.7624599999999999"/>
  </r>
  <r>
    <x v="6"/>
    <x v="27"/>
    <x v="4"/>
    <x v="1"/>
    <n v="4.0199999999999996"/>
    <n v="1000"/>
    <n v="530"/>
    <n v="0.11813"/>
    <n v="0.10707"/>
    <n v="1.2899999999999999E-3"/>
    <n v="1.3600000000000001E-3"/>
    <n v="0.47777999999999998"/>
    <n v="1.3156399999999999"/>
  </r>
  <r>
    <x v="6"/>
    <x v="27"/>
    <x v="4"/>
    <x v="2"/>
    <n v="1.08"/>
    <n v="1000"/>
    <n v="250"/>
    <n v="2.681E-2"/>
    <n v="2.5989999999999999E-2"/>
    <n v="2.0000000000000002E-5"/>
    <n v="1.0000000000000001E-5"/>
    <n v="0.10501000000000001"/>
    <n v="0.62058999999999997"/>
  </r>
  <r>
    <x v="6"/>
    <x v="27"/>
    <x v="4"/>
    <x v="3"/>
    <n v="2.36"/>
    <n v="1000"/>
    <n v="540"/>
    <n v="5.858E-2"/>
    <n v="5.6599999999999998E-2"/>
    <n v="2.4000000000000001E-4"/>
    <n v="1.9000000000000001E-4"/>
    <n v="0.22963"/>
    <n v="1.34046"/>
  </r>
  <r>
    <x v="6"/>
    <x v="27"/>
    <x v="4"/>
    <x v="4"/>
    <n v="18.32"/>
    <n v="1272"/>
    <n v="0"/>
    <n v="0.70882000000000001"/>
    <n v="8.6919999999999997E-2"/>
    <n v="0.30436999999999997"/>
    <n v="0.14044999999999999"/>
    <n v="2.9422100000000002"/>
    <n v="0"/>
  </r>
  <r>
    <x v="6"/>
    <x v="27"/>
    <x v="4"/>
    <x v="5"/>
    <n v="0.65"/>
    <n v="1000"/>
    <n v="170"/>
    <n v="1.6129999999999999E-2"/>
    <n v="1.4919999999999999E-2"/>
    <n v="2.1000000000000001E-4"/>
    <n v="3.0000000000000001E-5"/>
    <n v="6.3039999999999999E-2"/>
    <n v="0.42199999999999999"/>
  </r>
  <r>
    <x v="6"/>
    <x v="27"/>
    <x v="4"/>
    <x v="6"/>
    <n v="15.16"/>
    <n v="1000.01"/>
    <n v="30"/>
    <n v="0.52383000000000002"/>
    <n v="0.21126"/>
    <n v="1.2899999999999999E-3"/>
    <n v="1.985E-2"/>
    <n v="2.1765599999999998"/>
    <n v="7.4469999999999995E-2"/>
  </r>
  <r>
    <x v="6"/>
    <x v="27"/>
    <x v="4"/>
    <x v="7"/>
    <n v="6.12"/>
    <n v="1000"/>
    <n v="1310"/>
    <n v="0.15190999999999999"/>
    <n v="0.14893999999999999"/>
    <n v="6.0000000000000002E-5"/>
    <n v="3.5E-4"/>
    <n v="0.59592999999999996"/>
    <n v="3.2518699999999998"/>
  </r>
  <r>
    <x v="6"/>
    <x v="27"/>
    <x v="4"/>
    <x v="8"/>
    <n v="7.61"/>
    <n v="1000"/>
    <n v="1630"/>
    <n v="0.18890000000000001"/>
    <n v="0.18332000000000001"/>
    <n v="9.2000000000000003E-4"/>
    <n v="1.2199999999999999E-3"/>
    <n v="0.74114000000000002"/>
    <n v="4.0462199999999999"/>
  </r>
  <r>
    <x v="6"/>
    <x v="27"/>
    <x v="4"/>
    <x v="9"/>
    <n v="5.4"/>
    <n v="1000"/>
    <n v="1160"/>
    <n v="0.13403999999999999"/>
    <n v="0.13250999999999999"/>
    <n v="4.0000000000000003E-5"/>
    <n v="2.1000000000000001E-4"/>
    <n v="0.52573000000000003"/>
    <n v="2.8795199999999999"/>
  </r>
  <r>
    <x v="6"/>
    <x v="27"/>
    <x v="4"/>
    <x v="10"/>
    <n v="5.05"/>
    <n v="1000"/>
    <n v="570"/>
    <n v="0.19728999999999999"/>
    <n v="0.17075000000000001"/>
    <n v="3.4000000000000002E-4"/>
    <n v="2.8500000000000001E-3"/>
    <n v="0.80232999999999999"/>
    <n v="1.41493"/>
  </r>
  <r>
    <x v="6"/>
    <x v="27"/>
    <x v="5"/>
    <x v="0"/>
    <n v="1.37"/>
    <n v="1000"/>
    <n v="370"/>
    <n v="3.4009999999999999E-2"/>
    <n v="3.3820000000000003E-2"/>
    <n v="0"/>
    <n v="1E-4"/>
    <n v="0.13297999999999999"/>
    <n v="0.91847000000000001"/>
  </r>
  <r>
    <x v="6"/>
    <x v="27"/>
    <x v="5"/>
    <x v="1"/>
    <n v="12.25"/>
    <n v="1000"/>
    <n v="40"/>
    <n v="0.46349000000000001"/>
    <n v="0.41055000000000003"/>
    <n v="3.4199999999999999E-3"/>
    <n v="1.0489999999999999E-2"/>
    <n v="1.9246799999999999"/>
    <n v="9.9290000000000003E-2"/>
  </r>
  <r>
    <x v="6"/>
    <x v="27"/>
    <x v="5"/>
    <x v="2"/>
    <n v="0.17"/>
    <n v="1000"/>
    <n v="50"/>
    <n v="4.2199999999999998E-3"/>
    <n v="4.0899999999999999E-3"/>
    <n v="0"/>
    <n v="0"/>
    <n v="1.6480000000000002E-2"/>
    <n v="0.12411999999999999"/>
  </r>
  <r>
    <x v="6"/>
    <x v="27"/>
    <x v="5"/>
    <x v="3"/>
    <n v="0.53"/>
    <n v="1000"/>
    <n v="150"/>
    <n v="1.316E-2"/>
    <n v="1.2840000000000001E-2"/>
    <n v="3.0000000000000001E-5"/>
    <n v="3.0000000000000001E-5"/>
    <n v="5.1389999999999998E-2"/>
    <n v="0.37235000000000001"/>
  </r>
  <r>
    <x v="6"/>
    <x v="27"/>
    <x v="5"/>
    <x v="4"/>
    <n v="0.81"/>
    <n v="1272"/>
    <n v="0"/>
    <n v="4.3279999999999999E-2"/>
    <n v="1.3679999999999999E-2"/>
    <n v="9.0100000000000006E-3"/>
    <n v="1.285E-2"/>
    <n v="0.17895"/>
    <n v="0"/>
  </r>
  <r>
    <x v="6"/>
    <x v="27"/>
    <x v="5"/>
    <x v="5"/>
    <n v="4.26"/>
    <n v="1000"/>
    <n v="50"/>
    <n v="0.15694"/>
    <n v="0.12783"/>
    <n v="1.515E-2"/>
    <n v="5.2900000000000004E-3"/>
    <n v="0.65069999999999995"/>
    <n v="0.12411999999999999"/>
  </r>
  <r>
    <x v="6"/>
    <x v="27"/>
    <x v="5"/>
    <x v="6"/>
    <n v="0"/>
    <n v="1272"/>
    <n v="0"/>
    <n v="0"/>
    <n v="0"/>
    <n v="0"/>
    <n v="0"/>
    <n v="0"/>
    <n v="0"/>
  </r>
  <r>
    <x v="6"/>
    <x v="27"/>
    <x v="5"/>
    <x v="7"/>
    <n v="1.01"/>
    <n v="1000"/>
    <n v="270"/>
    <n v="2.5069999999999999E-2"/>
    <n v="2.4660000000000001E-2"/>
    <n v="1.0000000000000001E-5"/>
    <n v="6.9999999999999994E-5"/>
    <n v="9.8000000000000004E-2"/>
    <n v="0.67022999999999999"/>
  </r>
  <r>
    <x v="6"/>
    <x v="27"/>
    <x v="5"/>
    <x v="8"/>
    <n v="1.1399999999999999"/>
    <n v="1000"/>
    <n v="310"/>
    <n v="2.8299999999999999E-2"/>
    <n v="2.7740000000000001E-2"/>
    <n v="3.0000000000000001E-5"/>
    <n v="1.3999999999999999E-4"/>
    <n v="0.1106"/>
    <n v="0.76953000000000005"/>
  </r>
  <r>
    <x v="6"/>
    <x v="27"/>
    <x v="5"/>
    <x v="9"/>
    <n v="0.32"/>
    <n v="1000"/>
    <n v="100"/>
    <n v="7.9399999999999991E-3"/>
    <n v="7.8799999999999999E-3"/>
    <n v="0"/>
    <n v="2.0000000000000002E-5"/>
    <n v="3.0970000000000001E-2"/>
    <n v="0.24823000000000001"/>
  </r>
  <r>
    <x v="6"/>
    <x v="27"/>
    <x v="5"/>
    <x v="10"/>
    <n v="0.53"/>
    <n v="1000"/>
    <n v="140"/>
    <n v="1.316E-2"/>
    <n v="1.308E-2"/>
    <n v="0"/>
    <n v="1.0000000000000001E-5"/>
    <n v="5.142E-2"/>
    <n v="0.34753000000000001"/>
  </r>
  <r>
    <x v="6"/>
    <x v="27"/>
    <x v="6"/>
    <x v="0"/>
    <n v="2.69"/>
    <n v="1000"/>
    <n v="560"/>
    <n v="6.6769999999999996E-2"/>
    <n v="6.5680000000000002E-2"/>
    <n v="2.0000000000000002E-5"/>
    <n v="3.6000000000000002E-4"/>
    <n v="0.26195000000000002"/>
    <n v="1.39011"/>
  </r>
  <r>
    <x v="6"/>
    <x v="27"/>
    <x v="6"/>
    <x v="1"/>
    <n v="84.65"/>
    <n v="1000"/>
    <n v="420"/>
    <n v="3.1812"/>
    <n v="2.7637299999999998"/>
    <n v="7.5219999999999995E-2"/>
    <n v="7.2389999999999996E-2"/>
    <n v="13.194599999999999"/>
    <n v="1.0425800000000001"/>
  </r>
  <r>
    <x v="6"/>
    <x v="27"/>
    <x v="6"/>
    <x v="2"/>
    <n v="0.82"/>
    <n v="1000"/>
    <n v="180"/>
    <n v="2.035E-2"/>
    <n v="1.958E-2"/>
    <n v="1.0000000000000001E-5"/>
    <n v="2.0000000000000002E-5"/>
    <n v="7.9810000000000006E-2"/>
    <n v="0.44681999999999999"/>
  </r>
  <r>
    <x v="6"/>
    <x v="27"/>
    <x v="6"/>
    <x v="3"/>
    <n v="1.55"/>
    <n v="1000"/>
    <n v="320"/>
    <n v="3.8469999999999997E-2"/>
    <n v="3.7240000000000002E-2"/>
    <n v="2.1000000000000001E-4"/>
    <n v="5.0000000000000002E-5"/>
    <n v="0.151"/>
    <n v="0.79435"/>
  </r>
  <r>
    <x v="6"/>
    <x v="27"/>
    <x v="6"/>
    <x v="4"/>
    <n v="8.51"/>
    <n v="2794"/>
    <n v="447.04003999999998"/>
    <n v="0.35892000000000002"/>
    <n v="5.5410000000000001E-2"/>
    <n v="0.11977"/>
    <n v="0.19975999999999999"/>
    <n v="1.48342"/>
    <n v="0.47298000000000001"/>
  </r>
  <r>
    <x v="6"/>
    <x v="27"/>
    <x v="6"/>
    <x v="5"/>
    <n v="0.62"/>
    <n v="1000"/>
    <n v="150"/>
    <n v="1.5389999999999999E-2"/>
    <n v="1.461E-2"/>
    <n v="1.3999999999999999E-4"/>
    <n v="8.0000000000000007E-5"/>
    <n v="6.028E-2"/>
    <n v="0.37235000000000001"/>
  </r>
  <r>
    <x v="6"/>
    <x v="27"/>
    <x v="6"/>
    <x v="6"/>
    <n v="0.16"/>
    <n v="1000"/>
    <n v="20"/>
    <n v="4.7699999999999999E-3"/>
    <n v="2.7599999999999999E-3"/>
    <n v="4.0000000000000003E-5"/>
    <n v="3.6999999999999999E-4"/>
    <n v="1.9269999999999999E-2"/>
    <n v="4.965E-2"/>
  </r>
  <r>
    <x v="6"/>
    <x v="27"/>
    <x v="6"/>
    <x v="7"/>
    <n v="4.95"/>
    <n v="1000"/>
    <n v="1000"/>
    <n v="0.12286999999999999"/>
    <n v="0.1208"/>
    <n v="1.2E-4"/>
    <n v="4.0000000000000002E-4"/>
    <n v="0.48246"/>
    <n v="2.4823400000000002"/>
  </r>
  <r>
    <x v="6"/>
    <x v="27"/>
    <x v="6"/>
    <x v="8"/>
    <n v="5.91"/>
    <n v="1000"/>
    <n v="1200"/>
    <n v="0.1467"/>
    <n v="0.14316999999999999"/>
    <n v="5.2999999999999998E-4"/>
    <n v="1.0200000000000001E-3"/>
    <n v="0.57603000000000004"/>
    <n v="2.9788100000000002"/>
  </r>
  <r>
    <x v="6"/>
    <x v="27"/>
    <x v="6"/>
    <x v="9"/>
    <n v="4.43"/>
    <n v="1000"/>
    <n v="940"/>
    <n v="0.10996"/>
    <n v="0.10818"/>
    <n v="6.0000000000000002E-5"/>
    <n v="2.4000000000000001E-4"/>
    <n v="0.43157000000000001"/>
    <n v="2.3334000000000001"/>
  </r>
  <r>
    <x v="6"/>
    <x v="27"/>
    <x v="6"/>
    <x v="10"/>
    <n v="3.64"/>
    <n v="1000"/>
    <n v="750"/>
    <n v="9.0770000000000003E-2"/>
    <n v="8.8499999999999995E-2"/>
    <n v="4.0000000000000003E-5"/>
    <n v="2.5999999999999998E-4"/>
    <n v="0.35646"/>
    <n v="1.8617600000000001"/>
  </r>
  <r>
    <x v="6"/>
    <x v="27"/>
    <x v="7"/>
    <x v="0"/>
    <n v="1.44"/>
    <n v="1075.8499999999999"/>
    <n v="290.47998000000001"/>
    <n v="4.718E-2"/>
    <n v="2.4400000000000002E-2"/>
    <n v="2.9999999999999997E-4"/>
    <n v="8.8999999999999999E-3"/>
    <n v="0.18633"/>
    <n v="0.67654999999999998"/>
  </r>
  <r>
    <x v="6"/>
    <x v="27"/>
    <x v="7"/>
    <x v="1"/>
    <n v="40.08"/>
    <n v="999.99"/>
    <n v="130"/>
    <n v="1.4852099999999999"/>
    <n v="1.3371900000000001"/>
    <n v="2.333E-2"/>
    <n v="5.5109999999999999E-2"/>
    <n v="6.1633599999999999"/>
    <n v="0.32269999999999999"/>
  </r>
  <r>
    <x v="6"/>
    <x v="27"/>
    <x v="7"/>
    <x v="2"/>
    <n v="0.21"/>
    <n v="1000"/>
    <n v="60"/>
    <n v="5.2100000000000002E-3"/>
    <n v="4.9899999999999996E-3"/>
    <n v="0"/>
    <n v="3.0000000000000001E-5"/>
    <n v="2.034E-2"/>
    <n v="0.14893999999999999"/>
  </r>
  <r>
    <x v="6"/>
    <x v="27"/>
    <x v="7"/>
    <x v="3"/>
    <n v="0.65"/>
    <n v="1000"/>
    <n v="160"/>
    <n v="1.6129999999999999E-2"/>
    <n v="1.5740000000000001E-2"/>
    <n v="8.0000000000000007E-5"/>
    <n v="6.0000000000000002E-5"/>
    <n v="6.3189999999999996E-2"/>
    <n v="0.39717000000000002"/>
  </r>
  <r>
    <x v="6"/>
    <x v="27"/>
    <x v="7"/>
    <x v="4"/>
    <n v="4.8"/>
    <n v="1664.07"/>
    <n v="465.93993999999998"/>
    <n v="0.20452999999999999"/>
    <n v="0"/>
    <n v="7.5009999999999993E-2"/>
    <n v="0.34820000000000001"/>
    <n v="0.81521999999999994"/>
    <n v="0.75233000000000005"/>
  </r>
  <r>
    <x v="6"/>
    <x v="27"/>
    <x v="7"/>
    <x v="5"/>
    <n v="13.56"/>
    <n v="1504"/>
    <n v="601.59960999999998"/>
    <n v="0.52180000000000004"/>
    <n v="0.15595999999999999"/>
    <n v="0.40789999999999998"/>
    <n v="6.0670000000000002E-2"/>
    <n v="2.1274700000000002"/>
    <n v="1.0580099999999999"/>
  </r>
  <r>
    <x v="6"/>
    <x v="27"/>
    <x v="7"/>
    <x v="6"/>
    <n v="1.38"/>
    <n v="1000"/>
    <n v="110"/>
    <n v="3.4250000000000003E-2"/>
    <n v="1.9000000000000001E-4"/>
    <n v="2.7299999999999998E-3"/>
    <n v="2.945E-2"/>
    <n v="0.13618"/>
    <n v="0.27306000000000002"/>
  </r>
  <r>
    <x v="6"/>
    <x v="27"/>
    <x v="7"/>
    <x v="7"/>
    <n v="2.6"/>
    <n v="1000"/>
    <n v="570"/>
    <n v="6.454E-2"/>
    <n v="6.3740000000000005E-2"/>
    <n v="2.0000000000000002E-5"/>
    <n v="5.5000000000000003E-4"/>
    <n v="0.25312000000000001"/>
    <n v="1.41493"/>
  </r>
  <r>
    <x v="6"/>
    <x v="27"/>
    <x v="7"/>
    <x v="8"/>
    <n v="2.4900000000000002"/>
    <n v="1014.2"/>
    <n v="446.25"/>
    <n v="6.4259999999999998E-2"/>
    <n v="4.1329999999999999E-2"/>
    <n v="5.3200000000000001E-3"/>
    <n v="1.6469999999999999E-2"/>
    <n v="0.25322"/>
    <n v="1.09474"/>
  </r>
  <r>
    <x v="6"/>
    <x v="27"/>
    <x v="7"/>
    <x v="9"/>
    <n v="1.31"/>
    <n v="1000"/>
    <n v="300"/>
    <n v="3.252E-2"/>
    <n v="3.2309999999999998E-2"/>
    <n v="0"/>
    <n v="2.2000000000000001E-4"/>
    <n v="0.12744"/>
    <n v="0.74470000000000003"/>
  </r>
  <r>
    <x v="6"/>
    <x v="27"/>
    <x v="7"/>
    <x v="10"/>
    <n v="2.52"/>
    <n v="1000"/>
    <n v="440"/>
    <n v="6.2549999999999994E-2"/>
    <n v="3.6729999999999999E-2"/>
    <n v="6.9999999999999994E-5"/>
    <n v="9.3900000000000008E-3"/>
    <n v="0.24648"/>
    <n v="1.09223"/>
  </r>
  <r>
    <x v="6"/>
    <x v="27"/>
    <x v="8"/>
    <x v="0"/>
    <n v="4.87"/>
    <n v="1024.51"/>
    <n v="758.14013999999997"/>
    <n v="0.14396999999999999"/>
    <n v="0.12934999999999999"/>
    <n v="5.7299999999999999E-3"/>
    <n v="4.4000000000000003E-3"/>
    <n v="0.57667000000000002"/>
    <n v="1.84171"/>
  </r>
  <r>
    <x v="6"/>
    <x v="27"/>
    <x v="8"/>
    <x v="1"/>
    <n v="139.09"/>
    <n v="1006.02"/>
    <n v="593.54687999999999"/>
    <n v="5.1449299999999996"/>
    <n v="4.9332599999999998"/>
    <n v="2.4570000000000002E-2"/>
    <n v="8.7260000000000004E-2"/>
    <n v="21.3447"/>
    <n v="1.4658899999999999"/>
  </r>
  <r>
    <x v="6"/>
    <x v="27"/>
    <x v="8"/>
    <x v="2"/>
    <n v="0.63"/>
    <n v="1000"/>
    <n v="140"/>
    <n v="1.5640000000000001E-2"/>
    <n v="1.499E-2"/>
    <n v="0"/>
    <n v="2.0000000000000002E-5"/>
    <n v="6.1310000000000003E-2"/>
    <n v="0.34753000000000001"/>
  </r>
  <r>
    <x v="6"/>
    <x v="27"/>
    <x v="8"/>
    <x v="3"/>
    <n v="1.85"/>
    <n v="1000"/>
    <n v="390"/>
    <n v="4.5920000000000002E-2"/>
    <n v="4.4670000000000001E-2"/>
    <n v="2.3000000000000001E-4"/>
    <n v="1.2E-4"/>
    <n v="0.18013999999999999"/>
    <n v="0.96811000000000003"/>
  </r>
  <r>
    <x v="6"/>
    <x v="27"/>
    <x v="8"/>
    <x v="4"/>
    <n v="24.7"/>
    <n v="1308.3599999999999"/>
    <n v="942.01953000000003"/>
    <n v="0.89864999999999995"/>
    <n v="4.87E-2"/>
    <n v="0.43363000000000002"/>
    <n v="0.39666000000000001"/>
    <n v="3.6440100000000002"/>
    <n v="1.8516900000000001"/>
  </r>
  <r>
    <x v="6"/>
    <x v="27"/>
    <x v="8"/>
    <x v="5"/>
    <n v="5.0199999999999996"/>
    <n v="1115.1199999999999"/>
    <n v="379.14013999999997"/>
    <n v="0.14706"/>
    <n v="1.4959999999999999E-2"/>
    <n v="0.15892999999999999"/>
    <n v="2.1940000000000001E-2"/>
    <n v="0.58592"/>
    <n v="0.85926000000000002"/>
  </r>
  <r>
    <x v="6"/>
    <x v="27"/>
    <x v="8"/>
    <x v="6"/>
    <n v="19.63"/>
    <n v="1346.29"/>
    <n v="376.96093999999999"/>
    <n v="0.68515999999999999"/>
    <n v="0.28952"/>
    <n v="4.5420000000000002E-2"/>
    <n v="0.1777"/>
    <n v="2.8155100000000002"/>
    <n v="0.73043000000000002"/>
  </r>
  <r>
    <x v="6"/>
    <x v="27"/>
    <x v="8"/>
    <x v="7"/>
    <n v="6.3"/>
    <n v="1000"/>
    <n v="1250"/>
    <n v="0.15637999999999999"/>
    <n v="0.15384999999999999"/>
    <n v="5.0000000000000002E-5"/>
    <n v="6.6E-4"/>
    <n v="0.61407999999999996"/>
    <n v="3.1029300000000002"/>
  </r>
  <r>
    <x v="6"/>
    <x v="27"/>
    <x v="8"/>
    <x v="8"/>
    <n v="24.72"/>
    <n v="1021.23"/>
    <n v="1388.8789099999999"/>
    <n v="0.81567000000000001"/>
    <n v="0.59994000000000003"/>
    <n v="3.5220000000000001E-2"/>
    <n v="7.2749999999999995E-2"/>
    <n v="3.3363"/>
    <n v="3.38747"/>
  </r>
  <r>
    <x v="6"/>
    <x v="27"/>
    <x v="8"/>
    <x v="9"/>
    <n v="6.49"/>
    <n v="1000"/>
    <n v="1390"/>
    <n v="0.16109999999999999"/>
    <n v="0.15948000000000001"/>
    <n v="9.0000000000000006E-5"/>
    <n v="2.7999999999999998E-4"/>
    <n v="0.63239999999999996"/>
    <n v="3.45045"/>
  </r>
  <r>
    <x v="6"/>
    <x v="27"/>
    <x v="8"/>
    <x v="10"/>
    <n v="31.02"/>
    <n v="1002.3"/>
    <n v="621.42969000000005"/>
    <n v="1.11408"/>
    <n v="0.91981999999999997"/>
    <n v="3.79E-3"/>
    <n v="1.9570000000000001E-2"/>
    <n v="4.6097400000000004"/>
    <n v="1.53962"/>
  </r>
  <r>
    <x v="6"/>
    <x v="28"/>
    <x v="0"/>
    <x v="0"/>
    <n v="14.91"/>
    <n v="1000"/>
    <n v="390"/>
    <n v="0.53647999999999996"/>
    <n v="0.52173000000000003"/>
    <n v="8.0000000000000007E-5"/>
    <n v="3.7799999999999999E-3"/>
    <n v="2.2157499999999999"/>
    <n v="0.96811000000000003"/>
  </r>
  <r>
    <x v="6"/>
    <x v="28"/>
    <x v="0"/>
    <x v="1"/>
    <n v="40.58"/>
    <n v="1000.02"/>
    <n v="100"/>
    <n v="1.5029600000000001"/>
    <n v="1.2788900000000001"/>
    <n v="2.4590000000000001E-2"/>
    <n v="4.0620000000000003E-2"/>
    <n v="6.2349300000000003"/>
    <n v="0.24823000000000001"/>
  </r>
  <r>
    <x v="6"/>
    <x v="28"/>
    <x v="0"/>
    <x v="2"/>
    <n v="0.44"/>
    <n v="1000"/>
    <n v="90"/>
    <n v="1.0919999999999999E-2"/>
    <n v="1.0410000000000001E-2"/>
    <n v="0"/>
    <n v="5.0000000000000002E-5"/>
    <n v="4.265E-2"/>
    <n v="0.22341"/>
  </r>
  <r>
    <x v="6"/>
    <x v="28"/>
    <x v="0"/>
    <x v="3"/>
    <n v="0.99"/>
    <n v="1000"/>
    <n v="210"/>
    <n v="2.4570000000000002E-2"/>
    <n v="2.4140000000000002E-2"/>
    <n v="2.0000000000000002E-5"/>
    <n v="2.0000000000000002E-5"/>
    <n v="9.6030000000000004E-2"/>
    <n v="0.52129000000000003"/>
  </r>
  <r>
    <x v="6"/>
    <x v="28"/>
    <x v="0"/>
    <x v="4"/>
    <n v="47.88"/>
    <n v="1853.67"/>
    <n v="148.29687999999999"/>
    <n v="1.8143400000000001"/>
    <n v="0.53256000000000003"/>
    <n v="8.226E-2"/>
    <n v="0.37422"/>
    <n v="7.5195600000000002"/>
    <n v="0.21815999999999999"/>
  </r>
  <r>
    <x v="6"/>
    <x v="28"/>
    <x v="0"/>
    <x v="5"/>
    <n v="0.47"/>
    <n v="1000"/>
    <n v="110"/>
    <n v="1.167E-2"/>
    <n v="6.7099999999999998E-3"/>
    <n v="6.7000000000000002E-4"/>
    <n v="5.5000000000000003E-4"/>
    <n v="4.5449999999999997E-2"/>
    <n v="0.27306000000000002"/>
  </r>
  <r>
    <x v="6"/>
    <x v="28"/>
    <x v="0"/>
    <x v="6"/>
    <n v="1.41"/>
    <n v="1000"/>
    <n v="130"/>
    <n v="3.5000000000000003E-2"/>
    <n v="5.7099999999999998E-3"/>
    <n v="5.0000000000000002E-5"/>
    <n v="3.98E-3"/>
    <n v="0.13841000000000001"/>
    <n v="0.32269999999999999"/>
  </r>
  <r>
    <x v="6"/>
    <x v="28"/>
    <x v="0"/>
    <x v="7"/>
    <n v="1.91"/>
    <n v="1000"/>
    <n v="370"/>
    <n v="4.7410000000000001E-2"/>
    <n v="4.6609999999999999E-2"/>
    <n v="0"/>
    <n v="1.9000000000000001E-4"/>
    <n v="0.18547"/>
    <n v="0.91847000000000001"/>
  </r>
  <r>
    <x v="6"/>
    <x v="28"/>
    <x v="0"/>
    <x v="8"/>
    <n v="3.13"/>
    <n v="1000"/>
    <n v="620"/>
    <n v="7.7689999999999995E-2"/>
    <n v="7.6020000000000004E-2"/>
    <n v="5.0000000000000002E-5"/>
    <n v="2.5000000000000001E-4"/>
    <n v="0.30402000000000001"/>
    <n v="1.53905"/>
  </r>
  <r>
    <x v="6"/>
    <x v="28"/>
    <x v="0"/>
    <x v="9"/>
    <n v="1.1399999999999999"/>
    <n v="1000"/>
    <n v="230"/>
    <n v="2.8299999999999999E-2"/>
    <n v="2.81E-2"/>
    <n v="0"/>
    <n v="6.9999999999999994E-5"/>
    <n v="0.11064"/>
    <n v="0.57094"/>
  </r>
  <r>
    <x v="6"/>
    <x v="28"/>
    <x v="0"/>
    <x v="10"/>
    <n v="2.12"/>
    <n v="1282.68"/>
    <n v="320.66991999999999"/>
    <n v="8.2519999999999996E-2"/>
    <n v="2.181E-2"/>
    <n v="3.4000000000000002E-4"/>
    <n v="7.4599999999999996E-3"/>
    <n v="0.32689000000000001"/>
    <n v="0.63815"/>
  </r>
  <r>
    <x v="6"/>
    <x v="28"/>
    <x v="1"/>
    <x v="0"/>
    <n v="10.55"/>
    <n v="1201.21"/>
    <n v="876.87987999999996"/>
    <n v="0.35120000000000001"/>
    <n v="3.4259999999999999E-2"/>
    <n v="6.2100000000000002E-3"/>
    <n v="0.12295"/>
    <n v="1.3953500000000001"/>
    <n v="1.8418600000000001"/>
  </r>
  <r>
    <x v="6"/>
    <x v="28"/>
    <x v="1"/>
    <x v="1"/>
    <n v="64.77"/>
    <n v="999.98"/>
    <n v="160"/>
    <n v="2.3841000000000001"/>
    <n v="2.0823800000000001"/>
    <n v="5.1409999999999997E-2"/>
    <n v="0.30599999999999999"/>
    <n v="9.8971199999999993"/>
    <n v="0.39717000000000002"/>
  </r>
  <r>
    <x v="6"/>
    <x v="28"/>
    <x v="1"/>
    <x v="2"/>
    <n v="0.24"/>
    <n v="1000"/>
    <n v="70"/>
    <n v="5.96E-3"/>
    <n v="5.62E-3"/>
    <n v="1.0000000000000001E-5"/>
    <n v="1.3999999999999999E-4"/>
    <n v="2.315E-2"/>
    <n v="0.17376"/>
  </r>
  <r>
    <x v="6"/>
    <x v="28"/>
    <x v="1"/>
    <x v="3"/>
    <n v="1.22"/>
    <n v="1000"/>
    <n v="260"/>
    <n v="3.0280000000000001E-2"/>
    <n v="2.954E-2"/>
    <n v="1.6000000000000001E-4"/>
    <n v="1.3999999999999999E-4"/>
    <n v="0.11831999999999999"/>
    <n v="0.64541000000000004"/>
  </r>
  <r>
    <x v="6"/>
    <x v="28"/>
    <x v="1"/>
    <x v="4"/>
    <n v="71.959999999999994"/>
    <n v="2165.48"/>
    <n v="7189.4067400000004"/>
    <n v="3.58792"/>
    <n v="6.1240000000000003E-2"/>
    <n v="1.0939300000000001"/>
    <n v="3.5652900000000001"/>
    <n v="14.339029999999999"/>
    <n v="9.2964099999999998"/>
  </r>
  <r>
    <x v="6"/>
    <x v="28"/>
    <x v="1"/>
    <x v="5"/>
    <n v="23.99"/>
    <n v="1000"/>
    <n v="1390"/>
    <n v="0.72921999999999998"/>
    <n v="0.37708000000000003"/>
    <n v="0.19958999999999999"/>
    <n v="0.10566"/>
    <n v="2.9482300000000001"/>
    <n v="3.45045"/>
  </r>
  <r>
    <x v="6"/>
    <x v="28"/>
    <x v="1"/>
    <x v="6"/>
    <n v="97.68"/>
    <n v="1092.1300000000001"/>
    <n v="5548"/>
    <n v="2.6623600000000001"/>
    <n v="1.917E-2"/>
    <n v="0.29791000000000001"/>
    <n v="1.33185"/>
    <n v="10.58785"/>
    <n v="12.79058"/>
  </r>
  <r>
    <x v="6"/>
    <x v="28"/>
    <x v="1"/>
    <x v="7"/>
    <n v="3.35"/>
    <n v="1000"/>
    <n v="690"/>
    <n v="8.3150000000000002E-2"/>
    <n v="8.1909999999999997E-2"/>
    <n v="5.0000000000000002E-5"/>
    <n v="6.8000000000000005E-4"/>
    <n v="0.32508999999999999"/>
    <n v="1.71282"/>
  </r>
  <r>
    <x v="6"/>
    <x v="28"/>
    <x v="1"/>
    <x v="8"/>
    <n v="53.49"/>
    <n v="1277.78"/>
    <n v="3961.1171899999999"/>
    <n v="1.87158"/>
    <n v="0.49134"/>
    <n v="1.3275600000000001"/>
    <n v="1.5373300000000001"/>
    <n v="7.5063800000000001"/>
    <n v="8.0082699999999996"/>
  </r>
  <r>
    <x v="6"/>
    <x v="28"/>
    <x v="1"/>
    <x v="9"/>
    <n v="2.2799999999999998"/>
    <n v="1000"/>
    <n v="510"/>
    <n v="5.6590000000000001E-2"/>
    <n v="5.6030000000000003E-2"/>
    <n v="1.0000000000000001E-5"/>
    <n v="3.1E-4"/>
    <n v="0.22098000000000001"/>
    <n v="1.2659899999999999"/>
  </r>
  <r>
    <x v="6"/>
    <x v="28"/>
    <x v="1"/>
    <x v="10"/>
    <n v="31.7"/>
    <n v="1442.17"/>
    <n v="2812.23828"/>
    <n v="1.1884999999999999"/>
    <n v="4.4690000000000001E-2"/>
    <n v="1.729E-2"/>
    <n v="0.13983000000000001"/>
    <n v="4.7222400000000002"/>
    <n v="5.1361499999999998"/>
  </r>
  <r>
    <x v="6"/>
    <x v="28"/>
    <x v="2"/>
    <x v="0"/>
    <n v="8.25"/>
    <n v="1146.3900000000001"/>
    <n v="1238.0994900000001"/>
    <n v="0.28537000000000001"/>
    <n v="0.10088"/>
    <n v="5.0800000000000003E-3"/>
    <n v="0.11376"/>
    <n v="1.1279699999999999"/>
    <n v="2.7294"/>
  </r>
  <r>
    <x v="6"/>
    <x v="28"/>
    <x v="2"/>
    <x v="1"/>
    <n v="135.72999999999999"/>
    <n v="1000.01"/>
    <n v="340"/>
    <n v="5.0501500000000004"/>
    <n v="4.4450500000000002"/>
    <n v="0.13005"/>
    <n v="0.74985000000000002"/>
    <n v="20.958500000000001"/>
    <n v="0.84399999999999997"/>
  </r>
  <r>
    <x v="6"/>
    <x v="28"/>
    <x v="2"/>
    <x v="2"/>
    <n v="0.72"/>
    <n v="1000"/>
    <n v="150"/>
    <n v="1.787E-2"/>
    <n v="1.7299999999999999E-2"/>
    <n v="0"/>
    <n v="8.0000000000000007E-5"/>
    <n v="6.9779999999999995E-2"/>
    <n v="0.37235000000000001"/>
  </r>
  <r>
    <x v="6"/>
    <x v="28"/>
    <x v="2"/>
    <x v="3"/>
    <n v="1.74"/>
    <n v="1000"/>
    <n v="350"/>
    <n v="4.3189999999999999E-2"/>
    <n v="4.1829999999999999E-2"/>
    <n v="2.5000000000000001E-4"/>
    <n v="3.8999999999999999E-4"/>
    <n v="0.16883000000000001"/>
    <n v="0.86882000000000004"/>
  </r>
  <r>
    <x v="6"/>
    <x v="28"/>
    <x v="2"/>
    <x v="4"/>
    <n v="55.19"/>
    <n v="2035.39"/>
    <n v="5760.15625"/>
    <n v="2.7322199999999999"/>
    <n v="1.7690000000000001E-2"/>
    <n v="4.0254799999999999"/>
    <n v="2.50482"/>
    <n v="10.896660000000001"/>
    <n v="7.9109299999999996"/>
  </r>
  <r>
    <x v="6"/>
    <x v="28"/>
    <x v="2"/>
    <x v="5"/>
    <n v="0.93"/>
    <n v="1170.33"/>
    <n v="105.32995"/>
    <n v="3.1329999999999997E-2"/>
    <n v="5.9100000000000003E-3"/>
    <n v="1.6369999999999999E-2"/>
    <n v="1.1259999999999999E-2"/>
    <n v="0.12421"/>
    <n v="0.22882"/>
  </r>
  <r>
    <x v="6"/>
    <x v="28"/>
    <x v="2"/>
    <x v="6"/>
    <n v="8.35"/>
    <n v="1380"/>
    <n v="345"/>
    <n v="0.35589999999999999"/>
    <n v="0.13150000000000001"/>
    <n v="5.5900000000000004E-3"/>
    <n v="9.9470000000000003E-2"/>
    <n v="1.4520200000000001"/>
    <n v="0.65449999999999997"/>
  </r>
  <r>
    <x v="6"/>
    <x v="28"/>
    <x v="2"/>
    <x v="7"/>
    <n v="6.15"/>
    <n v="1000"/>
    <n v="1200"/>
    <n v="0.15265999999999999"/>
    <n v="0.15032000000000001"/>
    <n v="4.0000000000000003E-5"/>
    <n v="1.6900000000000001E-3"/>
    <n v="0.59731999999999996"/>
    <n v="2.9788100000000002"/>
  </r>
  <r>
    <x v="6"/>
    <x v="28"/>
    <x v="2"/>
    <x v="8"/>
    <n v="9.17"/>
    <n v="1012.37"/>
    <n v="1569.16992"/>
    <n v="0.23693"/>
    <n v="0.17960999999999999"/>
    <n v="7.8300000000000002E-3"/>
    <n v="7.3810000000000001E-2"/>
    <n v="0.93035999999999996"/>
    <n v="3.8550800000000001"/>
  </r>
  <r>
    <x v="6"/>
    <x v="28"/>
    <x v="2"/>
    <x v="9"/>
    <n v="4.2699999999999996"/>
    <n v="1000"/>
    <n v="800"/>
    <n v="0.10599"/>
    <n v="8.5999999999999993E-2"/>
    <n v="2.7E-4"/>
    <n v="8.5699999999999995E-3"/>
    <n v="0.41497000000000001"/>
    <n v="1.98587"/>
  </r>
  <r>
    <x v="6"/>
    <x v="28"/>
    <x v="2"/>
    <x v="10"/>
    <n v="11.72"/>
    <n v="1094.8900000000001"/>
    <n v="711.67969000000005"/>
    <n v="0.41270000000000001"/>
    <n v="0.30736999999999998"/>
    <n v="3.0899999999999999E-3"/>
    <n v="2.8119999999999999E-2"/>
    <n v="1.68893"/>
    <n v="1.63059"/>
  </r>
  <r>
    <x v="6"/>
    <x v="28"/>
    <x v="3"/>
    <x v="0"/>
    <n v="2.98"/>
    <n v="1081.6400000000001"/>
    <n v="594.8999"/>
    <n v="0.10238999999999999"/>
    <n v="6.096E-2"/>
    <n v="7.6000000000000004E-4"/>
    <n v="1.085E-2"/>
    <n v="0.4047"/>
    <n v="1.37629"/>
  </r>
  <r>
    <x v="6"/>
    <x v="28"/>
    <x v="3"/>
    <x v="1"/>
    <n v="14.95"/>
    <n v="1000"/>
    <n v="160"/>
    <n v="0.53625"/>
    <n v="0.46540999999999999"/>
    <n v="4.8999999999999998E-3"/>
    <n v="4.4600000000000001E-2"/>
    <n v="2.2236199999999999"/>
    <n v="0.39717000000000002"/>
  </r>
  <r>
    <x v="6"/>
    <x v="28"/>
    <x v="3"/>
    <x v="2"/>
    <n v="0.31"/>
    <n v="1000"/>
    <n v="100"/>
    <n v="7.6899999999999998E-3"/>
    <n v="7.4799999999999997E-3"/>
    <n v="0"/>
    <n v="6.0000000000000002E-5"/>
    <n v="2.9870000000000001E-2"/>
    <n v="0.24823000000000001"/>
  </r>
  <r>
    <x v="6"/>
    <x v="28"/>
    <x v="3"/>
    <x v="3"/>
    <n v="1.06"/>
    <n v="1000"/>
    <n v="230"/>
    <n v="2.631E-2"/>
    <n v="2.5700000000000001E-2"/>
    <n v="1.1E-4"/>
    <n v="1.2E-4"/>
    <n v="0.10262"/>
    <n v="0.57094"/>
  </r>
  <r>
    <x v="6"/>
    <x v="28"/>
    <x v="3"/>
    <x v="4"/>
    <n v="13.37"/>
    <n v="2035.47"/>
    <n v="305.32031000000001"/>
    <n v="0.54293000000000002"/>
    <n v="0.14021"/>
    <n v="7.5319999999999998E-2"/>
    <n v="0.49015999999999998"/>
    <n v="2.2334999999999998"/>
    <n v="0.41643999999999998"/>
  </r>
  <r>
    <x v="6"/>
    <x v="28"/>
    <x v="3"/>
    <x v="5"/>
    <n v="0.39"/>
    <n v="1000"/>
    <n v="100"/>
    <n v="1.0160000000000001E-2"/>
    <n v="7.8499999999999993E-3"/>
    <n v="3.3E-4"/>
    <n v="2.5999999999999998E-4"/>
    <n v="3.984E-2"/>
    <n v="0.24823000000000001"/>
  </r>
  <r>
    <x v="6"/>
    <x v="28"/>
    <x v="3"/>
    <x v="6"/>
    <n v="0.82"/>
    <n v="1279.2"/>
    <n v="63.959960000000002"/>
    <n v="2.7199999999999998E-2"/>
    <n v="3.8999999999999999E-4"/>
    <n v="1.16E-3"/>
    <n v="2.6839999999999999E-2"/>
    <n v="0.10836"/>
    <n v="0.1293"/>
  </r>
  <r>
    <x v="6"/>
    <x v="28"/>
    <x v="3"/>
    <x v="7"/>
    <n v="3.27"/>
    <n v="1000"/>
    <n v="690"/>
    <n v="8.1170000000000006E-2"/>
    <n v="8.0350000000000005E-2"/>
    <n v="1.0000000000000001E-5"/>
    <n v="3.6999999999999999E-4"/>
    <n v="0.31719999999999998"/>
    <n v="1.71282"/>
  </r>
  <r>
    <x v="6"/>
    <x v="28"/>
    <x v="3"/>
    <x v="8"/>
    <n v="4.62"/>
    <n v="1000"/>
    <n v="980"/>
    <n v="0.11468"/>
    <n v="0.11315"/>
    <n v="2.0000000000000002E-5"/>
    <n v="7.7999999999999999E-4"/>
    <n v="0.44814999999999999"/>
    <n v="2.43269"/>
  </r>
  <r>
    <x v="6"/>
    <x v="28"/>
    <x v="3"/>
    <x v="9"/>
    <n v="2.89"/>
    <n v="1000"/>
    <n v="630"/>
    <n v="7.1739999999999998E-2"/>
    <n v="7.1370000000000003E-2"/>
    <n v="0"/>
    <n v="1.3999999999999999E-4"/>
    <n v="0.28017999999999998"/>
    <n v="1.5638799999999999"/>
  </r>
  <r>
    <x v="6"/>
    <x v="28"/>
    <x v="3"/>
    <x v="10"/>
    <n v="1.54"/>
    <n v="1000"/>
    <n v="350"/>
    <n v="3.918E-2"/>
    <n v="3.807E-2"/>
    <n v="6.0000000000000002E-5"/>
    <n v="2.1000000000000001E-4"/>
    <n v="0.15348999999999999"/>
    <n v="0.86882000000000004"/>
  </r>
  <r>
    <x v="6"/>
    <x v="28"/>
    <x v="4"/>
    <x v="0"/>
    <n v="4.1500000000000004"/>
    <n v="1000"/>
    <n v="920"/>
    <n v="0.10301"/>
    <n v="0.10098"/>
    <n v="6.0000000000000002E-5"/>
    <n v="5.9999999999999995E-4"/>
    <n v="0.4022"/>
    <n v="2.2837499999999999"/>
  </r>
  <r>
    <x v="6"/>
    <x v="28"/>
    <x v="4"/>
    <x v="1"/>
    <n v="4.74"/>
    <n v="1000"/>
    <n v="720"/>
    <n v="0.13600000000000001"/>
    <n v="0.12398000000000001"/>
    <n v="1.4E-3"/>
    <n v="1.47E-3"/>
    <n v="0.54652000000000001"/>
    <n v="1.78729"/>
  </r>
  <r>
    <x v="6"/>
    <x v="28"/>
    <x v="4"/>
    <x v="2"/>
    <n v="1.39"/>
    <n v="1000"/>
    <n v="310"/>
    <n v="3.4500000000000003E-2"/>
    <n v="3.3450000000000001E-2"/>
    <n v="3.0000000000000001E-5"/>
    <n v="1.0000000000000001E-5"/>
    <n v="0.1346"/>
    <n v="0.76953000000000005"/>
  </r>
  <r>
    <x v="6"/>
    <x v="28"/>
    <x v="4"/>
    <x v="3"/>
    <n v="3.04"/>
    <n v="1000"/>
    <n v="680"/>
    <n v="7.5459999999999999E-2"/>
    <n v="7.2900000000000006E-2"/>
    <n v="3.1E-4"/>
    <n v="2.5000000000000001E-4"/>
    <n v="0.29454999999999998"/>
    <n v="1.6879900000000001"/>
  </r>
  <r>
    <x v="6"/>
    <x v="28"/>
    <x v="4"/>
    <x v="4"/>
    <n v="18.32"/>
    <n v="1272"/>
    <n v="0"/>
    <n v="0.70882000000000001"/>
    <n v="8.6919999999999997E-2"/>
    <n v="0.30436999999999997"/>
    <n v="0.14044999999999999"/>
    <n v="2.9422100000000002"/>
    <n v="0"/>
  </r>
  <r>
    <x v="6"/>
    <x v="28"/>
    <x v="4"/>
    <x v="5"/>
    <n v="0.87"/>
    <n v="1000"/>
    <n v="220"/>
    <n v="2.1600000000000001E-2"/>
    <n v="2.001E-2"/>
    <n v="2.7E-4"/>
    <n v="4.0000000000000003E-5"/>
    <n v="8.4040000000000004E-2"/>
    <n v="0.54612000000000005"/>
  </r>
  <r>
    <x v="6"/>
    <x v="28"/>
    <x v="4"/>
    <x v="6"/>
    <n v="15.2"/>
    <n v="1000"/>
    <n v="40"/>
    <n v="0.52481999999999995"/>
    <n v="0.21196000000000001"/>
    <n v="1.2899999999999999E-3"/>
    <n v="1.9859999999999999E-2"/>
    <n v="2.18038"/>
    <n v="9.9290000000000003E-2"/>
  </r>
  <r>
    <x v="6"/>
    <x v="28"/>
    <x v="4"/>
    <x v="7"/>
    <n v="7.77"/>
    <n v="1000"/>
    <n v="1650"/>
    <n v="0.19287000000000001"/>
    <n v="0.18909000000000001"/>
    <n v="6.9999999999999994E-5"/>
    <n v="4.4000000000000002E-4"/>
    <n v="0.75346000000000002"/>
    <n v="4.0958600000000001"/>
  </r>
  <r>
    <x v="6"/>
    <x v="28"/>
    <x v="4"/>
    <x v="8"/>
    <n v="9.67"/>
    <n v="1000"/>
    <n v="2060"/>
    <n v="0.24002999999999999"/>
    <n v="0.23280000000000001"/>
    <n v="1.1900000000000001E-3"/>
    <n v="1.58E-3"/>
    <n v="0.93781000000000003"/>
    <n v="5.1136200000000001"/>
  </r>
  <r>
    <x v="6"/>
    <x v="28"/>
    <x v="4"/>
    <x v="9"/>
    <n v="6.9"/>
    <n v="1000"/>
    <n v="1500"/>
    <n v="0.17127000000000001"/>
    <n v="0.16929"/>
    <n v="5.0000000000000002E-5"/>
    <n v="2.7E-4"/>
    <n v="0.66893999999999998"/>
    <n v="3.7235100000000001"/>
  </r>
  <r>
    <x v="6"/>
    <x v="28"/>
    <x v="4"/>
    <x v="10"/>
    <n v="5.78"/>
    <n v="1000"/>
    <n v="730.00049000000001"/>
    <n v="0.21540999999999999"/>
    <n v="0.18820999999999999"/>
    <n v="3.5E-4"/>
    <n v="2.9299999999999999E-3"/>
    <n v="0.87202000000000002"/>
    <n v="1.8121100000000001"/>
  </r>
  <r>
    <x v="6"/>
    <x v="28"/>
    <x v="5"/>
    <x v="0"/>
    <n v="1.85"/>
    <n v="1000"/>
    <n v="480"/>
    <n v="4.5920000000000002E-2"/>
    <n v="4.5600000000000002E-2"/>
    <n v="1.0000000000000001E-5"/>
    <n v="1.4999999999999999E-4"/>
    <n v="0.17881"/>
    <n v="1.1915199999999999"/>
  </r>
  <r>
    <x v="6"/>
    <x v="28"/>
    <x v="5"/>
    <x v="1"/>
    <n v="12.32"/>
    <n v="1000"/>
    <n v="70"/>
    <n v="0.46522999999999998"/>
    <n v="0.41216000000000003"/>
    <n v="3.4299999999999999E-3"/>
    <n v="1.052E-2"/>
    <n v="1.93136"/>
    <n v="0.17376"/>
  </r>
  <r>
    <x v="6"/>
    <x v="28"/>
    <x v="5"/>
    <x v="2"/>
    <n v="0.25"/>
    <n v="1000"/>
    <n v="80"/>
    <n v="6.2100000000000002E-3"/>
    <n v="6.0200000000000002E-3"/>
    <n v="0"/>
    <n v="0"/>
    <n v="2.4119999999999999E-2"/>
    <n v="0.19858999999999999"/>
  </r>
  <r>
    <x v="6"/>
    <x v="28"/>
    <x v="5"/>
    <x v="3"/>
    <n v="0.74"/>
    <n v="1000"/>
    <n v="210"/>
    <n v="1.8370000000000001E-2"/>
    <n v="1.7909999999999999E-2"/>
    <n v="4.0000000000000003E-5"/>
    <n v="4.0000000000000003E-5"/>
    <n v="7.1440000000000003E-2"/>
    <n v="0.52129000000000003"/>
  </r>
  <r>
    <x v="6"/>
    <x v="28"/>
    <x v="5"/>
    <x v="4"/>
    <n v="0.81"/>
    <n v="1272"/>
    <n v="0"/>
    <n v="4.3279999999999999E-2"/>
    <n v="1.3679999999999999E-2"/>
    <n v="9.0100000000000006E-3"/>
    <n v="1.285E-2"/>
    <n v="0.17895"/>
    <n v="0"/>
  </r>
  <r>
    <x v="6"/>
    <x v="28"/>
    <x v="5"/>
    <x v="5"/>
    <n v="4.32"/>
    <n v="1000"/>
    <n v="60"/>
    <n v="0.15842000000000001"/>
    <n v="0.12923000000000001"/>
    <n v="1.519E-2"/>
    <n v="5.3E-3"/>
    <n v="0.65642999999999996"/>
    <n v="0.14893999999999999"/>
  </r>
  <r>
    <x v="6"/>
    <x v="28"/>
    <x v="5"/>
    <x v="6"/>
    <n v="0"/>
    <n v="1272"/>
    <n v="0"/>
    <n v="0"/>
    <n v="0"/>
    <n v="0"/>
    <n v="0"/>
    <n v="0"/>
    <n v="0"/>
  </r>
  <r>
    <x v="6"/>
    <x v="28"/>
    <x v="5"/>
    <x v="7"/>
    <n v="1.38"/>
    <n v="1000"/>
    <n v="370"/>
    <n v="3.4250000000000003E-2"/>
    <n v="3.3709999999999997E-2"/>
    <n v="1.0000000000000001E-5"/>
    <n v="9.0000000000000006E-5"/>
    <n v="0.13333"/>
    <n v="0.91847000000000001"/>
  </r>
  <r>
    <x v="6"/>
    <x v="28"/>
    <x v="5"/>
    <x v="8"/>
    <n v="1.53"/>
    <n v="1000"/>
    <n v="390"/>
    <n v="3.798E-2"/>
    <n v="3.7150000000000002E-2"/>
    <n v="5.0000000000000002E-5"/>
    <n v="2.0000000000000001E-4"/>
    <n v="0.14782999999999999"/>
    <n v="0.96811000000000003"/>
  </r>
  <r>
    <x v="6"/>
    <x v="28"/>
    <x v="5"/>
    <x v="9"/>
    <n v="0.47"/>
    <n v="1000"/>
    <n v="150"/>
    <n v="1.167E-2"/>
    <n v="1.157E-2"/>
    <n v="0"/>
    <n v="3.0000000000000001E-5"/>
    <n v="4.5289999999999997E-2"/>
    <n v="0.37235000000000001"/>
  </r>
  <r>
    <x v="6"/>
    <x v="28"/>
    <x v="5"/>
    <x v="10"/>
    <n v="0.74"/>
    <n v="1000"/>
    <n v="210"/>
    <n v="1.8370000000000001E-2"/>
    <n v="1.8259999999999998E-2"/>
    <n v="0"/>
    <n v="1.0000000000000001E-5"/>
    <n v="7.1470000000000006E-2"/>
    <n v="0.52129000000000003"/>
  </r>
  <r>
    <x v="6"/>
    <x v="28"/>
    <x v="6"/>
    <x v="0"/>
    <n v="3.38"/>
    <n v="1000"/>
    <n v="690"/>
    <n v="8.3900000000000002E-2"/>
    <n v="8.2479999999999998E-2"/>
    <n v="3.0000000000000001E-5"/>
    <n v="4.4999999999999999E-4"/>
    <n v="0.32783000000000001"/>
    <n v="1.71282"/>
  </r>
  <r>
    <x v="6"/>
    <x v="28"/>
    <x v="6"/>
    <x v="1"/>
    <n v="85.17"/>
    <n v="1000.01"/>
    <n v="520"/>
    <n v="3.1941000000000002"/>
    <n v="2.7758099999999999"/>
    <n v="7.5380000000000003E-2"/>
    <n v="7.2539999999999993E-2"/>
    <n v="13.244249999999999"/>
    <n v="1.2908200000000001"/>
  </r>
  <r>
    <x v="6"/>
    <x v="28"/>
    <x v="6"/>
    <x v="2"/>
    <n v="1.04"/>
    <n v="1000"/>
    <n v="220"/>
    <n v="2.5819999999999999E-2"/>
    <n v="2.4809999999999999E-2"/>
    <n v="1.0000000000000001E-5"/>
    <n v="2.0000000000000002E-5"/>
    <n v="0.10081"/>
    <n v="0.54612000000000005"/>
  </r>
  <r>
    <x v="6"/>
    <x v="28"/>
    <x v="6"/>
    <x v="3"/>
    <n v="1.97"/>
    <n v="1000"/>
    <n v="420"/>
    <n v="4.8899999999999999E-2"/>
    <n v="4.7320000000000001E-2"/>
    <n v="2.5999999999999998E-4"/>
    <n v="6.0000000000000002E-5"/>
    <n v="0.19109000000000001"/>
    <n v="1.0425800000000001"/>
  </r>
  <r>
    <x v="6"/>
    <x v="28"/>
    <x v="6"/>
    <x v="4"/>
    <n v="8.67"/>
    <n v="2681.88"/>
    <n v="429.09958"/>
    <n v="0.36957000000000001"/>
    <n v="5.5509999999999997E-2"/>
    <n v="0.12332"/>
    <n v="0.20569000000000001"/>
    <n v="1.5243899999999999"/>
    <n v="0.46823999999999999"/>
  </r>
  <r>
    <x v="6"/>
    <x v="28"/>
    <x v="6"/>
    <x v="5"/>
    <n v="0.81"/>
    <n v="1000"/>
    <n v="190"/>
    <n v="2.0109999999999999E-2"/>
    <n v="1.907E-2"/>
    <n v="1.8000000000000001E-4"/>
    <n v="1.1E-4"/>
    <n v="7.8420000000000004E-2"/>
    <n v="0.47164"/>
  </r>
  <r>
    <x v="6"/>
    <x v="28"/>
    <x v="6"/>
    <x v="6"/>
    <n v="0.19"/>
    <n v="1000"/>
    <n v="30"/>
    <n v="5.5100000000000001E-3"/>
    <n v="3.2299999999999998E-3"/>
    <n v="5.0000000000000002E-5"/>
    <n v="4.0999999999999999E-4"/>
    <n v="2.213E-2"/>
    <n v="7.4469999999999995E-2"/>
  </r>
  <r>
    <x v="6"/>
    <x v="28"/>
    <x v="6"/>
    <x v="7"/>
    <n v="6.19"/>
    <n v="1000"/>
    <n v="1240"/>
    <n v="0.15365000000000001"/>
    <n v="0.15106"/>
    <n v="1.3999999999999999E-4"/>
    <n v="5.0000000000000001E-4"/>
    <n v="0.60084000000000004"/>
    <n v="3.0781000000000001"/>
  </r>
  <r>
    <x v="6"/>
    <x v="28"/>
    <x v="6"/>
    <x v="8"/>
    <n v="7.41"/>
    <n v="1000"/>
    <n v="1500"/>
    <n v="0.18393000000000001"/>
    <n v="0.17942"/>
    <n v="6.7000000000000002E-4"/>
    <n v="1.2999999999999999E-3"/>
    <n v="0.71923000000000004"/>
    <n v="3.7235100000000001"/>
  </r>
  <r>
    <x v="6"/>
    <x v="28"/>
    <x v="6"/>
    <x v="9"/>
    <n v="5.61"/>
    <n v="1000"/>
    <n v="1180"/>
    <n v="0.13925000000000001"/>
    <n v="0.13686000000000001"/>
    <n v="8.0000000000000007E-5"/>
    <n v="3.1E-4"/>
    <n v="0.54422000000000004"/>
    <n v="2.92916"/>
  </r>
  <r>
    <x v="6"/>
    <x v="28"/>
    <x v="6"/>
    <x v="10"/>
    <n v="4.58"/>
    <n v="1000"/>
    <n v="940"/>
    <n v="0.11409999999999999"/>
    <n v="0.11121"/>
    <n v="5.0000000000000002E-5"/>
    <n v="3.2000000000000003E-4"/>
    <n v="0.44619999999999999"/>
    <n v="2.3334000000000001"/>
  </r>
  <r>
    <x v="6"/>
    <x v="28"/>
    <x v="7"/>
    <x v="0"/>
    <n v="1.76"/>
    <n v="1064"/>
    <n v="340.48009999999999"/>
    <n v="5.5629999999999999E-2"/>
    <n v="3.1789999999999999E-2"/>
    <n v="3.2000000000000003E-4"/>
    <n v="9.3399999999999993E-3"/>
    <n v="0.21884000000000001"/>
    <n v="0.80066999999999999"/>
  </r>
  <r>
    <x v="6"/>
    <x v="28"/>
    <x v="7"/>
    <x v="1"/>
    <n v="40.25"/>
    <n v="1000.01"/>
    <n v="170"/>
    <n v="1.48943"/>
    <n v="1.34127"/>
    <n v="2.3349999999999999E-2"/>
    <n v="5.5149999999999998E-2"/>
    <n v="6.1795900000000001"/>
    <n v="0.42199999999999999"/>
  </r>
  <r>
    <x v="6"/>
    <x v="28"/>
    <x v="7"/>
    <x v="2"/>
    <n v="0.28999999999999998"/>
    <n v="1000"/>
    <n v="80"/>
    <n v="7.1999999999999998E-3"/>
    <n v="6.8799999999999998E-3"/>
    <n v="0"/>
    <n v="5.0000000000000002E-5"/>
    <n v="2.7980000000000001E-2"/>
    <n v="0.19858999999999999"/>
  </r>
  <r>
    <x v="6"/>
    <x v="28"/>
    <x v="7"/>
    <x v="3"/>
    <n v="0.85"/>
    <n v="1000"/>
    <n v="200"/>
    <n v="2.1100000000000001E-2"/>
    <n v="2.0580000000000001E-2"/>
    <n v="1E-4"/>
    <n v="8.0000000000000007E-5"/>
    <n v="8.2290000000000002E-2"/>
    <n v="0.49647000000000002"/>
  </r>
  <r>
    <x v="6"/>
    <x v="28"/>
    <x v="7"/>
    <x v="4"/>
    <n v="5.09"/>
    <n v="1676.79"/>
    <n v="486.26952999999997"/>
    <n v="0.21659999999999999"/>
    <n v="0"/>
    <n v="7.9380000000000006E-2"/>
    <n v="0.36849999999999999"/>
    <n v="0.86163999999999996"/>
    <n v="0.78034000000000003"/>
  </r>
  <r>
    <x v="6"/>
    <x v="28"/>
    <x v="7"/>
    <x v="5"/>
    <n v="13.98"/>
    <n v="1480"/>
    <n v="621.59960999999998"/>
    <n v="0.53722999999999999"/>
    <n v="0.15787999999999999"/>
    <n v="0.42177999999999999"/>
    <n v="6.2740000000000004E-2"/>
    <n v="2.1868099999999999"/>
    <n v="1.10765"/>
  </r>
  <r>
    <x v="6"/>
    <x v="28"/>
    <x v="7"/>
    <x v="6"/>
    <n v="1.49"/>
    <n v="1000"/>
    <n v="110"/>
    <n v="3.6990000000000002E-2"/>
    <n v="3.8999999999999999E-4"/>
    <n v="2.9299999999999999E-3"/>
    <n v="3.1629999999999998E-2"/>
    <n v="0.14668"/>
    <n v="0.27306000000000002"/>
  </r>
  <r>
    <x v="6"/>
    <x v="28"/>
    <x v="7"/>
    <x v="7"/>
    <n v="3.31"/>
    <n v="1000"/>
    <n v="710"/>
    <n v="8.2159999999999997E-2"/>
    <n v="8.1140000000000004E-2"/>
    <n v="2.0000000000000002E-5"/>
    <n v="7.1000000000000002E-4"/>
    <n v="0.32090000000000002"/>
    <n v="1.7624599999999999"/>
  </r>
  <r>
    <x v="6"/>
    <x v="28"/>
    <x v="7"/>
    <x v="8"/>
    <n v="3.03"/>
    <n v="1011.57"/>
    <n v="546.25"/>
    <n v="7.782E-2"/>
    <n v="5.3179999999999998E-2"/>
    <n v="5.6899999999999997E-3"/>
    <n v="1.7610000000000001E-2"/>
    <n v="0.30536999999999997"/>
    <n v="1.34297"/>
  </r>
  <r>
    <x v="6"/>
    <x v="28"/>
    <x v="7"/>
    <x v="9"/>
    <n v="1.7"/>
    <n v="1000"/>
    <n v="390"/>
    <n v="4.2200000000000001E-2"/>
    <n v="4.1919999999999999E-2"/>
    <n v="1.0000000000000001E-5"/>
    <n v="2.9999999999999997E-4"/>
    <n v="0.16467000000000001"/>
    <n v="0.96811000000000003"/>
  </r>
  <r>
    <x v="6"/>
    <x v="28"/>
    <x v="7"/>
    <x v="10"/>
    <n v="3.07"/>
    <n v="1000"/>
    <n v="550"/>
    <n v="7.6200000000000004E-2"/>
    <n v="4.7489999999999997E-2"/>
    <n v="8.0000000000000007E-5"/>
    <n v="1.0449999999999999E-2"/>
    <n v="0.29898999999999998"/>
    <n v="1.3652899999999999"/>
  </r>
  <r>
    <x v="6"/>
    <x v="28"/>
    <x v="8"/>
    <x v="0"/>
    <n v="5.78"/>
    <n v="1019.93"/>
    <n v="928.14013999999997"/>
    <n v="0.16700999999999999"/>
    <n v="0.15142"/>
    <n v="6.1399999999999996E-3"/>
    <n v="4.7200000000000002E-3"/>
    <n v="0.66527999999999998"/>
    <n v="2.2637"/>
  </r>
  <r>
    <x v="6"/>
    <x v="28"/>
    <x v="8"/>
    <x v="1"/>
    <n v="139.91"/>
    <n v="1004.32"/>
    <n v="823.54687999999999"/>
    <n v="5.1653700000000002"/>
    <n v="4.9530700000000003"/>
    <n v="2.4629999999999999E-2"/>
    <n v="8.7440000000000004E-2"/>
    <n v="21.42332"/>
    <n v="2.0368300000000001"/>
  </r>
  <r>
    <x v="6"/>
    <x v="28"/>
    <x v="8"/>
    <x v="2"/>
    <n v="0.84"/>
    <n v="1000"/>
    <n v="210"/>
    <n v="2.085E-2"/>
    <n v="1.9890000000000001E-2"/>
    <n v="1.0000000000000001E-5"/>
    <n v="3.0000000000000001E-5"/>
    <n v="8.1350000000000006E-2"/>
    <n v="0.52129000000000003"/>
  </r>
  <r>
    <x v="6"/>
    <x v="28"/>
    <x v="8"/>
    <x v="3"/>
    <n v="2.3199999999999998"/>
    <n v="1000"/>
    <n v="470"/>
    <n v="5.7590000000000002E-2"/>
    <n v="5.6009999999999997E-2"/>
    <n v="2.9E-4"/>
    <n v="1.4999999999999999E-4"/>
    <n v="0.22500999999999999"/>
    <n v="1.1667000000000001"/>
  </r>
  <r>
    <x v="6"/>
    <x v="28"/>
    <x v="8"/>
    <x v="4"/>
    <n v="25.43"/>
    <n v="1304.1400000000001"/>
    <n v="952.01958999999999"/>
    <n v="0.92227999999999999"/>
    <n v="4.87E-2"/>
    <n v="0.44588"/>
    <n v="0.40786"/>
    <n v="3.73489"/>
    <n v="1.8765099999999999"/>
  </r>
  <r>
    <x v="6"/>
    <x v="28"/>
    <x v="8"/>
    <x v="5"/>
    <n v="5.41"/>
    <n v="1100.3599999999999"/>
    <n v="429.14017000000001"/>
    <n v="0.15770999999999999"/>
    <n v="1.9709999999999998E-2"/>
    <n v="0.16592999999999999"/>
    <n v="2.29E-2"/>
    <n v="0.62690000000000001"/>
    <n v="0.98336999999999997"/>
  </r>
  <r>
    <x v="6"/>
    <x v="28"/>
    <x v="8"/>
    <x v="6"/>
    <n v="19.93"/>
    <n v="1323.21"/>
    <n v="396.96096999999997"/>
    <n v="0.69501000000000002"/>
    <n v="0.29050999999999999"/>
    <n v="4.6580000000000003E-2"/>
    <n v="0.18224000000000001"/>
    <n v="2.8534099999999998"/>
    <n v="0.78008"/>
  </r>
  <r>
    <x v="6"/>
    <x v="28"/>
    <x v="8"/>
    <x v="7"/>
    <n v="7.85"/>
    <n v="1000"/>
    <n v="1550"/>
    <n v="0.19486000000000001"/>
    <n v="0.19167999999999999"/>
    <n v="6.9999999999999994E-5"/>
    <n v="8.1999999999999998E-4"/>
    <n v="0.76205999999999996"/>
    <n v="3.8476300000000001"/>
  </r>
  <r>
    <x v="6"/>
    <x v="28"/>
    <x v="8"/>
    <x v="8"/>
    <n v="26.37"/>
    <n v="1017.5"/>
    <n v="1678.8789099999999"/>
    <n v="0.85733999999999999"/>
    <n v="0.63507999999999998"/>
    <n v="3.6450000000000003E-2"/>
    <n v="7.5310000000000002E-2"/>
    <n v="3.4965899999999999"/>
    <n v="4.1073500000000003"/>
  </r>
  <r>
    <x v="6"/>
    <x v="28"/>
    <x v="8"/>
    <x v="9"/>
    <n v="8.1300000000000008"/>
    <n v="1000"/>
    <n v="1640"/>
    <n v="0.20180999999999999"/>
    <n v="0.19972999999999999"/>
    <n v="1.1E-4"/>
    <n v="3.6000000000000002E-4"/>
    <n v="0.78896999999999995"/>
    <n v="4.07104"/>
  </r>
  <r>
    <x v="6"/>
    <x v="28"/>
    <x v="8"/>
    <x v="10"/>
    <n v="31.79"/>
    <n v="1001.86"/>
    <n v="771.42969000000005"/>
    <n v="1.13323"/>
    <n v="0.93813000000000002"/>
    <n v="3.82E-3"/>
    <n v="1.9709999999999998E-2"/>
    <n v="4.6833900000000002"/>
    <n v="1.9119699999999999"/>
  </r>
  <r>
    <x v="6"/>
    <x v="29"/>
    <x v="0"/>
    <x v="0"/>
    <n v="15.38"/>
    <n v="1000"/>
    <n v="470"/>
    <n v="0.54813999999999996"/>
    <n v="0.53327999999999998"/>
    <n v="9.0000000000000006E-5"/>
    <n v="3.8300000000000001E-3"/>
    <n v="2.2606199999999999"/>
    <n v="1.1667000000000001"/>
  </r>
  <r>
    <x v="6"/>
    <x v="29"/>
    <x v="0"/>
    <x v="1"/>
    <n v="40.72"/>
    <n v="1000"/>
    <n v="140"/>
    <n v="1.50644"/>
    <n v="1.2821100000000001"/>
    <n v="2.462E-2"/>
    <n v="4.0660000000000002E-2"/>
    <n v="6.2482899999999999"/>
    <n v="0.34753000000000001"/>
  </r>
  <r>
    <x v="6"/>
    <x v="29"/>
    <x v="0"/>
    <x v="2"/>
    <n v="0.56000000000000005"/>
    <n v="1000"/>
    <n v="120"/>
    <n v="1.3899999999999999E-2"/>
    <n v="1.323E-2"/>
    <n v="0"/>
    <n v="6.0000000000000002E-5"/>
    <n v="5.4109999999999998E-2"/>
    <n v="0.29787999999999998"/>
  </r>
  <r>
    <x v="6"/>
    <x v="29"/>
    <x v="0"/>
    <x v="3"/>
    <n v="1.24"/>
    <n v="1000"/>
    <n v="250"/>
    <n v="3.0779999999999998E-2"/>
    <n v="3.024E-2"/>
    <n v="3.0000000000000001E-5"/>
    <n v="2.0000000000000002E-5"/>
    <n v="0.11990000000000001"/>
    <n v="0.62058999999999997"/>
  </r>
  <r>
    <x v="6"/>
    <x v="29"/>
    <x v="0"/>
    <x v="4"/>
    <n v="47.97"/>
    <n v="1758.85"/>
    <n v="158.29687999999999"/>
    <n v="1.8182700000000001"/>
    <n v="0.53269"/>
    <n v="8.2460000000000006E-2"/>
    <n v="0.37511"/>
    <n v="7.5346799999999998"/>
    <n v="0.24298"/>
  </r>
  <r>
    <x v="6"/>
    <x v="29"/>
    <x v="0"/>
    <x v="5"/>
    <n v="0.59"/>
    <n v="1000"/>
    <n v="120"/>
    <n v="1.465E-2"/>
    <n v="8.6E-3"/>
    <n v="8.1999999999999998E-4"/>
    <n v="6.8000000000000005E-4"/>
    <n v="5.6910000000000002E-2"/>
    <n v="0.29787999999999998"/>
  </r>
  <r>
    <x v="6"/>
    <x v="29"/>
    <x v="0"/>
    <x v="6"/>
    <n v="1.54"/>
    <n v="1000"/>
    <n v="130"/>
    <n v="3.823E-2"/>
    <n v="6.62E-3"/>
    <n v="5.0000000000000002E-5"/>
    <n v="4.3E-3"/>
    <n v="0.15082000000000001"/>
    <n v="0.32269999999999999"/>
  </r>
  <r>
    <x v="6"/>
    <x v="29"/>
    <x v="0"/>
    <x v="7"/>
    <n v="2.36"/>
    <n v="1000"/>
    <n v="450"/>
    <n v="5.858E-2"/>
    <n v="5.7599999999999998E-2"/>
    <n v="0"/>
    <n v="2.3000000000000001E-4"/>
    <n v="0.22842999999999999"/>
    <n v="1.1170500000000001"/>
  </r>
  <r>
    <x v="6"/>
    <x v="29"/>
    <x v="0"/>
    <x v="8"/>
    <n v="3.89"/>
    <n v="1000"/>
    <n v="760"/>
    <n v="9.6560000000000007E-2"/>
    <n v="9.4649999999999998E-2"/>
    <n v="5.0000000000000002E-5"/>
    <n v="2.9999999999999997E-4"/>
    <n v="0.37658000000000003"/>
    <n v="1.8865799999999999"/>
  </r>
  <r>
    <x v="6"/>
    <x v="29"/>
    <x v="0"/>
    <x v="9"/>
    <n v="1.42"/>
    <n v="1000"/>
    <n v="280"/>
    <n v="3.5249999999999997E-2"/>
    <n v="3.5000000000000003E-2"/>
    <n v="0"/>
    <n v="9.0000000000000006E-5"/>
    <n v="0.13736999999999999"/>
    <n v="0.69506000000000001"/>
  </r>
  <r>
    <x v="6"/>
    <x v="29"/>
    <x v="0"/>
    <x v="10"/>
    <n v="2.4300000000000002"/>
    <n v="1227.97"/>
    <n v="380.66994999999997"/>
    <n v="9.1969999999999996E-2"/>
    <n v="2.7629999999999998E-2"/>
    <n v="3.6000000000000002E-4"/>
    <n v="7.9299999999999995E-3"/>
    <n v="0.36323"/>
    <n v="0.78708999999999996"/>
  </r>
  <r>
    <x v="6"/>
    <x v="29"/>
    <x v="1"/>
    <x v="0"/>
    <n v="11.35"/>
    <n v="1183.5999999999999"/>
    <n v="946.87987999999996"/>
    <n v="0.37469999999999998"/>
    <n v="4.3459999999999999E-2"/>
    <n v="6.4999999999999997E-3"/>
    <n v="0.12867999999999999"/>
    <n v="1.4857499999999999"/>
    <n v="2.0156200000000002"/>
  </r>
  <r>
    <x v="6"/>
    <x v="29"/>
    <x v="1"/>
    <x v="1"/>
    <n v="64.95"/>
    <n v="1000"/>
    <n v="180"/>
    <n v="2.3885700000000001"/>
    <n v="2.08656"/>
    <n v="5.1459999999999999E-2"/>
    <n v="0.30629000000000001"/>
    <n v="9.9143000000000008"/>
    <n v="0.44681999999999999"/>
  </r>
  <r>
    <x v="6"/>
    <x v="29"/>
    <x v="1"/>
    <x v="2"/>
    <n v="0.35"/>
    <n v="1000"/>
    <n v="110"/>
    <n v="8.6899999999999998E-3"/>
    <n v="8.1099999999999992E-3"/>
    <n v="2.0000000000000002E-5"/>
    <n v="2.5999999999999998E-4"/>
    <n v="3.3649999999999999E-2"/>
    <n v="0.27306000000000002"/>
  </r>
  <r>
    <x v="6"/>
    <x v="29"/>
    <x v="1"/>
    <x v="3"/>
    <n v="1.54"/>
    <n v="1000"/>
    <n v="320"/>
    <n v="3.823E-2"/>
    <n v="3.7280000000000001E-2"/>
    <n v="2.0000000000000001E-4"/>
    <n v="1.8000000000000001E-4"/>
    <n v="0.14887"/>
    <n v="0.79435"/>
  </r>
  <r>
    <x v="6"/>
    <x v="29"/>
    <x v="1"/>
    <x v="4"/>
    <n v="75.33"/>
    <n v="2157.8000000000002"/>
    <n v="7271.7968799999999"/>
    <n v="3.7684199999999999"/>
    <n v="6.1240000000000003E-2"/>
    <n v="1.1460600000000001"/>
    <n v="3.7351999999999999"/>
    <n v="15.03327"/>
    <n v="9.4293600000000009"/>
  </r>
  <r>
    <x v="6"/>
    <x v="29"/>
    <x v="1"/>
    <x v="5"/>
    <n v="25.44"/>
    <n v="1000"/>
    <n v="1450"/>
    <n v="0.76520999999999995"/>
    <n v="0.39004"/>
    <n v="0.21207000000000001"/>
    <n v="0.11226999999999999"/>
    <n v="3.0866600000000002"/>
    <n v="3.5994000000000002"/>
  </r>
  <r>
    <x v="6"/>
    <x v="29"/>
    <x v="1"/>
    <x v="6"/>
    <n v="102.88"/>
    <n v="1093.23"/>
    <n v="5684.7968799999999"/>
    <n v="2.8034699999999999"/>
    <n v="2.052E-2"/>
    <n v="0.31394"/>
    <n v="1.4034899999999999"/>
    <n v="11.13058"/>
    <n v="13.094939999999999"/>
  </r>
  <r>
    <x v="6"/>
    <x v="29"/>
    <x v="1"/>
    <x v="7"/>
    <n v="4.18"/>
    <n v="1000"/>
    <n v="830"/>
    <n v="0.10376000000000001"/>
    <n v="0.10217"/>
    <n v="6.9999999999999994E-5"/>
    <n v="8.5999999999999998E-4"/>
    <n v="0.40433000000000002"/>
    <n v="2.0603400000000001"/>
  </r>
  <r>
    <x v="6"/>
    <x v="29"/>
    <x v="1"/>
    <x v="8"/>
    <n v="56.84"/>
    <n v="1260.78"/>
    <n v="4223.6015600000001"/>
    <n v="1.9764200000000001"/>
    <n v="0.52171999999999996"/>
    <n v="1.4001999999999999"/>
    <n v="1.6214500000000001"/>
    <n v="7.9096000000000002"/>
    <n v="8.6333900000000003"/>
  </r>
  <r>
    <x v="6"/>
    <x v="29"/>
    <x v="1"/>
    <x v="9"/>
    <n v="2.91"/>
    <n v="1000"/>
    <n v="630"/>
    <n v="7.2230000000000003E-2"/>
    <n v="7.1489999999999998E-2"/>
    <n v="1.0000000000000001E-5"/>
    <n v="4.0999999999999999E-4"/>
    <n v="0.28112999999999999"/>
    <n v="1.5638799999999999"/>
  </r>
  <r>
    <x v="6"/>
    <x v="29"/>
    <x v="1"/>
    <x v="10"/>
    <n v="33.78"/>
    <n v="1424.79"/>
    <n v="2963.5585900000001"/>
    <n v="1.26207"/>
    <n v="5.5129999999999998E-2"/>
    <n v="1.8249999999999999E-2"/>
    <n v="0.14752999999999999"/>
    <n v="5.0051699999999997"/>
    <n v="5.46617"/>
  </r>
  <r>
    <x v="6"/>
    <x v="29"/>
    <x v="2"/>
    <x v="0"/>
    <n v="9.5299999999999994"/>
    <n v="1123.52"/>
    <n v="1438.0994900000001"/>
    <n v="0.32106000000000001"/>
    <n v="0.12520999999999999"/>
    <n v="5.3699999999999998E-3"/>
    <n v="0.12035999999999999"/>
    <n v="1.2652600000000001"/>
    <n v="3.2258599999999999"/>
  </r>
  <r>
    <x v="6"/>
    <x v="29"/>
    <x v="2"/>
    <x v="1"/>
    <n v="136.13"/>
    <n v="1000.02"/>
    <n v="400"/>
    <n v="5.0600800000000001"/>
    <n v="4.4542599999999997"/>
    <n v="0.13020000000000001"/>
    <n v="0.75073000000000001"/>
    <n v="20.996690000000001"/>
    <n v="0.99294000000000004"/>
  </r>
  <r>
    <x v="6"/>
    <x v="29"/>
    <x v="2"/>
    <x v="2"/>
    <n v="0.91"/>
    <n v="1000"/>
    <n v="190"/>
    <n v="2.2589999999999999E-2"/>
    <n v="2.1860000000000001E-2"/>
    <n v="0"/>
    <n v="1E-4"/>
    <n v="8.7919999999999998E-2"/>
    <n v="0.47164"/>
  </r>
  <r>
    <x v="6"/>
    <x v="29"/>
    <x v="2"/>
    <x v="3"/>
    <n v="2.17"/>
    <n v="1000"/>
    <n v="430"/>
    <n v="5.3859999999999998E-2"/>
    <n v="5.2159999999999998E-2"/>
    <n v="3.1E-4"/>
    <n v="4.8999999999999998E-4"/>
    <n v="0.20988000000000001"/>
    <n v="1.06741"/>
  </r>
  <r>
    <x v="6"/>
    <x v="29"/>
    <x v="2"/>
    <x v="4"/>
    <n v="58.05"/>
    <n v="2032.73"/>
    <n v="5813.6015600000001"/>
    <n v="2.8765299999999998"/>
    <n v="1.7690000000000001E-2"/>
    <n v="4.2396200000000004"/>
    <n v="2.6363799999999999"/>
    <n v="11.451689999999999"/>
    <n v="7.9925600000000001"/>
  </r>
  <r>
    <x v="6"/>
    <x v="29"/>
    <x v="2"/>
    <x v="5"/>
    <n v="1.03"/>
    <n v="1153.3"/>
    <n v="115.32996"/>
    <n v="3.4189999999999998E-2"/>
    <n v="7.3800000000000003E-3"/>
    <n v="1.7219999999999999E-2"/>
    <n v="1.184E-2"/>
    <n v="0.13522000000000001"/>
    <n v="0.25364999999999999"/>
  </r>
  <r>
    <x v="6"/>
    <x v="29"/>
    <x v="2"/>
    <x v="6"/>
    <n v="8.61"/>
    <n v="1365.38"/>
    <n v="355"/>
    <n v="0.36470999999999998"/>
    <n v="0.13247"/>
    <n v="5.7999999999999996E-3"/>
    <n v="0.1033"/>
    <n v="1.4859100000000001"/>
    <n v="0.67932000000000003"/>
  </r>
  <r>
    <x v="6"/>
    <x v="29"/>
    <x v="2"/>
    <x v="7"/>
    <n v="7.61"/>
    <n v="1000"/>
    <n v="1460"/>
    <n v="0.18890000000000001"/>
    <n v="0.18601000000000001"/>
    <n v="4.0000000000000003E-5"/>
    <n v="2.0999999999999999E-3"/>
    <n v="0.73670999999999998"/>
    <n v="3.6242200000000002"/>
  </r>
  <r>
    <x v="6"/>
    <x v="29"/>
    <x v="2"/>
    <x v="8"/>
    <n v="11.02"/>
    <n v="1010.36"/>
    <n v="1869.16992"/>
    <n v="0.28332000000000002"/>
    <n v="0.22223000000000001"/>
    <n v="8.3000000000000001E-3"/>
    <n v="7.8240000000000004E-2"/>
    <n v="1.1088100000000001"/>
    <n v="4.5997899999999996"/>
  </r>
  <r>
    <x v="6"/>
    <x v="29"/>
    <x v="2"/>
    <x v="9"/>
    <n v="5.26"/>
    <n v="1000"/>
    <n v="990"/>
    <n v="0.13056999999999999"/>
    <n v="0.10797"/>
    <n v="2.9999999999999997E-4"/>
    <n v="9.6900000000000007E-3"/>
    <n v="0.50949"/>
    <n v="2.4575200000000001"/>
  </r>
  <r>
    <x v="6"/>
    <x v="29"/>
    <x v="2"/>
    <x v="10"/>
    <n v="12.52"/>
    <n v="1077.0999999999999"/>
    <n v="861.67969000000005"/>
    <n v="0.43408999999999998"/>
    <n v="0.3256"/>
    <n v="3.1800000000000001E-3"/>
    <n v="2.894E-2"/>
    <n v="1.7712000000000001"/>
    <n v="2.0029400000000002"/>
  </r>
  <r>
    <x v="6"/>
    <x v="29"/>
    <x v="3"/>
    <x v="0"/>
    <n v="3.65"/>
    <n v="1033.51"/>
    <n v="692.45025999999996"/>
    <n v="0.11958000000000001"/>
    <n v="7.7240000000000003E-2"/>
    <n v="7.7999999999999999E-4"/>
    <n v="1.116E-2"/>
    <n v="0.47081000000000001"/>
    <n v="1.6686700000000001"/>
  </r>
  <r>
    <x v="6"/>
    <x v="29"/>
    <x v="3"/>
    <x v="1"/>
    <n v="15.15"/>
    <n v="1000"/>
    <n v="200"/>
    <n v="0.54120999999999997"/>
    <n v="0.47008"/>
    <n v="4.9199999999999999E-3"/>
    <n v="4.478E-2"/>
    <n v="2.2427100000000002"/>
    <n v="0.49647000000000002"/>
  </r>
  <r>
    <x v="6"/>
    <x v="29"/>
    <x v="3"/>
    <x v="2"/>
    <n v="0.43"/>
    <n v="1000"/>
    <n v="120"/>
    <n v="1.0670000000000001E-2"/>
    <n v="1.0370000000000001E-2"/>
    <n v="0"/>
    <n v="9.0000000000000006E-5"/>
    <n v="4.1329999999999999E-2"/>
    <n v="0.29787999999999998"/>
  </r>
  <r>
    <x v="6"/>
    <x v="29"/>
    <x v="3"/>
    <x v="3"/>
    <n v="1.38"/>
    <n v="1000"/>
    <n v="320"/>
    <n v="3.4250000000000003E-2"/>
    <n v="3.3439999999999998E-2"/>
    <n v="1.3999999999999999E-4"/>
    <n v="1.6000000000000001E-4"/>
    <n v="0.13317000000000001"/>
    <n v="0.79435"/>
  </r>
  <r>
    <x v="6"/>
    <x v="29"/>
    <x v="3"/>
    <x v="4"/>
    <n v="13.5"/>
    <n v="2086.15"/>
    <n v="271.19922000000003"/>
    <n v="0.54966000000000004"/>
    <n v="0.14021"/>
    <n v="7.6319999999999999E-2"/>
    <n v="0.49668000000000001"/>
    <n v="2.2593899999999998"/>
    <n v="0.36277999999999999"/>
  </r>
  <r>
    <x v="6"/>
    <x v="29"/>
    <x v="3"/>
    <x v="5"/>
    <n v="0.5"/>
    <n v="1000"/>
    <n v="110"/>
    <n v="1.289E-2"/>
    <n v="1.0460000000000001E-2"/>
    <n v="3.6000000000000002E-4"/>
    <n v="2.7999999999999998E-4"/>
    <n v="5.0349999999999999E-2"/>
    <n v="0.27306000000000002"/>
  </r>
  <r>
    <x v="6"/>
    <x v="29"/>
    <x v="3"/>
    <x v="6"/>
    <n v="0.88"/>
    <n v="1232.67"/>
    <n v="73.959959999999995"/>
    <n v="2.903E-2"/>
    <n v="7.2999999999999996E-4"/>
    <n v="1.2199999999999999E-3"/>
    <n v="2.826E-2"/>
    <n v="0.11541999999999999"/>
    <n v="0.15412000000000001"/>
  </r>
  <r>
    <x v="6"/>
    <x v="29"/>
    <x v="3"/>
    <x v="7"/>
    <n v="4.1399999999999997"/>
    <n v="1000"/>
    <n v="870"/>
    <n v="0.10276"/>
    <n v="0.1017"/>
    <n v="1.0000000000000001E-5"/>
    <n v="4.8000000000000001E-4"/>
    <n v="0.40026"/>
    <n v="2.15964"/>
  </r>
  <r>
    <x v="6"/>
    <x v="29"/>
    <x v="3"/>
    <x v="8"/>
    <n v="5.82"/>
    <n v="1000"/>
    <n v="1200"/>
    <n v="0.14446999999999999"/>
    <n v="0.14252000000000001"/>
    <n v="3.0000000000000001E-5"/>
    <n v="9.8999999999999999E-4"/>
    <n v="0.56272"/>
    <n v="2.9788100000000002"/>
  </r>
  <r>
    <x v="6"/>
    <x v="29"/>
    <x v="3"/>
    <x v="9"/>
    <n v="3.66"/>
    <n v="1000"/>
    <n v="770"/>
    <n v="9.085E-2"/>
    <n v="9.0389999999999998E-2"/>
    <n v="0"/>
    <n v="1.8000000000000001E-4"/>
    <n v="0.35370000000000001"/>
    <n v="1.9114"/>
  </r>
  <r>
    <x v="6"/>
    <x v="29"/>
    <x v="3"/>
    <x v="10"/>
    <n v="1.98"/>
    <n v="1000"/>
    <n v="440"/>
    <n v="5.0110000000000002E-2"/>
    <n v="4.8899999999999999E-2"/>
    <n v="6.9999999999999994E-5"/>
    <n v="2.5000000000000001E-4"/>
    <n v="0.19550000000000001"/>
    <n v="1.09223"/>
  </r>
  <r>
    <x v="6"/>
    <x v="29"/>
    <x v="4"/>
    <x v="0"/>
    <n v="5.3"/>
    <n v="1000"/>
    <n v="1150"/>
    <n v="0.13156000000000001"/>
    <n v="0.12887999999999999"/>
    <n v="6.9999999999999994E-5"/>
    <n v="7.7999999999999999E-4"/>
    <n v="0.51198999999999995"/>
    <n v="2.8546900000000002"/>
  </r>
  <r>
    <x v="6"/>
    <x v="29"/>
    <x v="4"/>
    <x v="1"/>
    <n v="5.62"/>
    <n v="1000"/>
    <n v="880"/>
    <n v="0.15784000000000001"/>
    <n v="0.14460999999999999"/>
    <n v="1.5399999999999999E-3"/>
    <n v="1.6199999999999999E-3"/>
    <n v="0.63053999999999999"/>
    <n v="2.1844600000000001"/>
  </r>
  <r>
    <x v="6"/>
    <x v="29"/>
    <x v="4"/>
    <x v="2"/>
    <n v="1.79"/>
    <n v="1000"/>
    <n v="400"/>
    <n v="4.4429999999999997E-2"/>
    <n v="4.3069999999999997E-2"/>
    <n v="4.0000000000000003E-5"/>
    <n v="1.0000000000000001E-5"/>
    <n v="0.17279"/>
    <n v="0.99294000000000004"/>
  </r>
  <r>
    <x v="6"/>
    <x v="29"/>
    <x v="4"/>
    <x v="3"/>
    <n v="3.89"/>
    <n v="1000"/>
    <n v="850"/>
    <n v="9.6560000000000007E-2"/>
    <n v="9.3270000000000006E-2"/>
    <n v="4.0000000000000002E-4"/>
    <n v="3.2000000000000003E-4"/>
    <n v="0.37569999999999998"/>
    <n v="2.1099899999999998"/>
  </r>
  <r>
    <x v="6"/>
    <x v="29"/>
    <x v="4"/>
    <x v="4"/>
    <n v="18.329999999999998"/>
    <n v="999.98"/>
    <n v="10"/>
    <n v="0.70906999999999998"/>
    <n v="8.7129999999999999E-2"/>
    <n v="0.30437999999999998"/>
    <n v="0.14044999999999999"/>
    <n v="2.9431699999999998"/>
    <n v="2.4819999999999998E-2"/>
  </r>
  <r>
    <x v="6"/>
    <x v="29"/>
    <x v="4"/>
    <x v="5"/>
    <n v="1.1499999999999999"/>
    <n v="1000"/>
    <n v="280"/>
    <n v="2.8549999999999999E-2"/>
    <n v="2.6450000000000001E-2"/>
    <n v="3.6000000000000002E-4"/>
    <n v="5.0000000000000002E-5"/>
    <n v="0.11076999999999999"/>
    <n v="0.69506000000000001"/>
  </r>
  <r>
    <x v="6"/>
    <x v="29"/>
    <x v="4"/>
    <x v="6"/>
    <n v="15.24"/>
    <n v="1000"/>
    <n v="40"/>
    <n v="0.52581"/>
    <n v="0.21265999999999999"/>
    <n v="1.2899999999999999E-3"/>
    <n v="1.9869999999999999E-2"/>
    <n v="2.1842000000000001"/>
    <n v="9.9290000000000003E-2"/>
  </r>
  <r>
    <x v="6"/>
    <x v="29"/>
    <x v="4"/>
    <x v="7"/>
    <n v="9.83"/>
    <n v="1000"/>
    <n v="2060"/>
    <n v="0.24399999999999999"/>
    <n v="0.2392"/>
    <n v="9.0000000000000006E-5"/>
    <n v="5.5999999999999995E-4"/>
    <n v="0.95013000000000003"/>
    <n v="5.1136200000000001"/>
  </r>
  <r>
    <x v="6"/>
    <x v="29"/>
    <x v="4"/>
    <x v="8"/>
    <n v="12.23"/>
    <n v="1000"/>
    <n v="2560"/>
    <n v="0.30358000000000002"/>
    <n v="0.29433999999999999"/>
    <n v="1.5200000000000001E-3"/>
    <n v="2.0200000000000001E-3"/>
    <n v="1.18221"/>
    <n v="6.3547900000000004"/>
  </r>
  <r>
    <x v="6"/>
    <x v="29"/>
    <x v="4"/>
    <x v="9"/>
    <n v="8.77"/>
    <n v="1000"/>
    <n v="1870"/>
    <n v="0.21768999999999999"/>
    <n v="0.21511"/>
    <n v="6.0000000000000002E-5"/>
    <n v="3.6000000000000002E-4"/>
    <n v="0.84746999999999995"/>
    <n v="4.6419800000000002"/>
  </r>
  <r>
    <x v="6"/>
    <x v="29"/>
    <x v="4"/>
    <x v="10"/>
    <n v="6.69"/>
    <n v="1000"/>
    <n v="910"/>
    <n v="0.23799999999999999"/>
    <n v="0.21004"/>
    <n v="3.6000000000000002E-4"/>
    <n v="3.0100000000000001E-3"/>
    <n v="0.95889999999999997"/>
    <n v="2.2589299999999999"/>
  </r>
  <r>
    <x v="6"/>
    <x v="29"/>
    <x v="5"/>
    <x v="0"/>
    <n v="2.4700000000000002"/>
    <n v="1000"/>
    <n v="620"/>
    <n v="6.1310000000000003E-2"/>
    <n v="6.0839999999999998E-2"/>
    <n v="1.0000000000000001E-5"/>
    <n v="2.1000000000000001E-4"/>
    <n v="0.23799999999999999"/>
    <n v="1.53905"/>
  </r>
  <r>
    <x v="6"/>
    <x v="29"/>
    <x v="5"/>
    <x v="1"/>
    <n v="12.4"/>
    <n v="1000"/>
    <n v="80"/>
    <n v="0.46722000000000002"/>
    <n v="0.41400999999999999"/>
    <n v="3.4399999999999999E-3"/>
    <n v="1.055E-2"/>
    <n v="1.9390000000000001"/>
    <n v="0.19858999999999999"/>
  </r>
  <r>
    <x v="6"/>
    <x v="29"/>
    <x v="5"/>
    <x v="2"/>
    <n v="0.36"/>
    <n v="1000"/>
    <n v="110"/>
    <n v="8.94E-3"/>
    <n v="8.6599999999999993E-3"/>
    <n v="0"/>
    <n v="1.0000000000000001E-5"/>
    <n v="3.4619999999999998E-2"/>
    <n v="0.27306000000000002"/>
  </r>
  <r>
    <x v="6"/>
    <x v="29"/>
    <x v="5"/>
    <x v="3"/>
    <n v="1.02"/>
    <n v="1000"/>
    <n v="280"/>
    <n v="2.5319999999999999E-2"/>
    <n v="2.469E-2"/>
    <n v="6.0000000000000002E-5"/>
    <n v="6.0000000000000002E-5"/>
    <n v="9.8169999999999993E-2"/>
    <n v="0.69506000000000001"/>
  </r>
  <r>
    <x v="6"/>
    <x v="29"/>
    <x v="5"/>
    <x v="4"/>
    <n v="0.81"/>
    <n v="1272"/>
    <n v="0"/>
    <n v="4.3279999999999999E-2"/>
    <n v="1.3679999999999999E-2"/>
    <n v="9.0100000000000006E-3"/>
    <n v="1.285E-2"/>
    <n v="0.17895"/>
    <n v="0"/>
  </r>
  <r>
    <x v="6"/>
    <x v="29"/>
    <x v="5"/>
    <x v="5"/>
    <n v="4.4000000000000004"/>
    <n v="1000"/>
    <n v="80"/>
    <n v="0.16041"/>
    <n v="0.13109000000000001"/>
    <n v="1.524E-2"/>
    <n v="5.3200000000000001E-3"/>
    <n v="0.66407000000000005"/>
    <n v="0.19858999999999999"/>
  </r>
  <r>
    <x v="6"/>
    <x v="29"/>
    <x v="5"/>
    <x v="6"/>
    <n v="0.01"/>
    <n v="1000"/>
    <n v="10"/>
    <n v="2.5000000000000001E-4"/>
    <n v="1.6000000000000001E-4"/>
    <n v="0"/>
    <n v="1.0000000000000001E-5"/>
    <n v="9.5E-4"/>
    <n v="2.4819999999999998E-2"/>
  </r>
  <r>
    <x v="6"/>
    <x v="29"/>
    <x v="5"/>
    <x v="7"/>
    <n v="1.85"/>
    <n v="1000"/>
    <n v="470"/>
    <n v="4.5920000000000002E-2"/>
    <n v="4.5150000000000003E-2"/>
    <n v="1.0000000000000001E-5"/>
    <n v="1.2999999999999999E-4"/>
    <n v="0.1782"/>
    <n v="1.1667000000000001"/>
  </r>
  <r>
    <x v="6"/>
    <x v="29"/>
    <x v="5"/>
    <x v="8"/>
    <n v="2.0699999999999998"/>
    <n v="1000"/>
    <n v="540"/>
    <n v="5.1380000000000002E-2"/>
    <n v="5.0250000000000003E-2"/>
    <n v="6.0000000000000002E-5"/>
    <n v="2.7E-4"/>
    <n v="0.19938"/>
    <n v="1.34046"/>
  </r>
  <r>
    <x v="6"/>
    <x v="29"/>
    <x v="5"/>
    <x v="9"/>
    <n v="0.63"/>
    <n v="1000"/>
    <n v="160"/>
    <n v="1.5640000000000001E-2"/>
    <n v="1.55E-2"/>
    <n v="1.0000000000000001E-5"/>
    <n v="4.0000000000000003E-5"/>
    <n v="6.0569999999999999E-2"/>
    <n v="0.39717000000000002"/>
  </r>
  <r>
    <x v="6"/>
    <x v="29"/>
    <x v="5"/>
    <x v="10"/>
    <n v="1.02"/>
    <n v="1000"/>
    <n v="280"/>
    <n v="2.5319999999999999E-2"/>
    <n v="2.5149999999999999E-2"/>
    <n v="0"/>
    <n v="2.0000000000000002E-5"/>
    <n v="9.8199999999999996E-2"/>
    <n v="0.69506000000000001"/>
  </r>
  <r>
    <x v="6"/>
    <x v="29"/>
    <x v="6"/>
    <x v="0"/>
    <n v="4.2699999999999996"/>
    <n v="1000"/>
    <n v="890"/>
    <n v="0.10599"/>
    <n v="0.10394"/>
    <n v="4.0000000000000003E-5"/>
    <n v="6.2E-4"/>
    <n v="0.4128"/>
    <n v="2.2092800000000001"/>
  </r>
  <r>
    <x v="6"/>
    <x v="29"/>
    <x v="6"/>
    <x v="1"/>
    <n v="85.84"/>
    <n v="1000"/>
    <n v="670"/>
    <n v="3.2107299999999999"/>
    <n v="2.7914599999999998"/>
    <n v="7.5560000000000002E-2"/>
    <n v="7.2720000000000007E-2"/>
    <n v="13.308210000000001"/>
    <n v="1.66317"/>
  </r>
  <r>
    <x v="6"/>
    <x v="29"/>
    <x v="6"/>
    <x v="2"/>
    <n v="1.32"/>
    <n v="1000"/>
    <n v="280"/>
    <n v="3.2770000000000001E-2"/>
    <n v="3.1480000000000001E-2"/>
    <n v="1.0000000000000001E-5"/>
    <n v="3.0000000000000001E-5"/>
    <n v="0.12753999999999999"/>
    <n v="0.69506000000000001"/>
  </r>
  <r>
    <x v="6"/>
    <x v="29"/>
    <x v="6"/>
    <x v="3"/>
    <n v="2.4900000000000002"/>
    <n v="1000"/>
    <n v="520"/>
    <n v="6.1809999999999997E-2"/>
    <n v="5.9790000000000003E-2"/>
    <n v="3.4000000000000002E-4"/>
    <n v="8.0000000000000007E-5"/>
    <n v="0.24074000000000001"/>
    <n v="1.2908200000000001"/>
  </r>
  <r>
    <x v="6"/>
    <x v="29"/>
    <x v="6"/>
    <x v="4"/>
    <n v="8.68"/>
    <n v="999.98"/>
    <n v="10"/>
    <n v="0.36981999999999998"/>
    <n v="5.561E-2"/>
    <n v="0.12335"/>
    <n v="0.20573"/>
    <n v="1.5253399999999999"/>
    <n v="2.4819999999999998E-2"/>
  </r>
  <r>
    <x v="6"/>
    <x v="29"/>
    <x v="6"/>
    <x v="5"/>
    <n v="1.04"/>
    <n v="1000"/>
    <n v="230"/>
    <n v="2.5819999999999999E-2"/>
    <n v="2.4479999999999998E-2"/>
    <n v="2.3000000000000001E-4"/>
    <n v="1.3999999999999999E-4"/>
    <n v="0.10038"/>
    <n v="0.57094"/>
  </r>
  <r>
    <x v="6"/>
    <x v="29"/>
    <x v="6"/>
    <x v="6"/>
    <n v="0.23"/>
    <n v="1000"/>
    <n v="40"/>
    <n v="6.4999999999999997E-3"/>
    <n v="3.8600000000000001E-3"/>
    <n v="5.0000000000000002E-5"/>
    <n v="4.6000000000000001E-4"/>
    <n v="2.5950000000000001E-2"/>
    <n v="9.9290000000000003E-2"/>
  </r>
  <r>
    <x v="6"/>
    <x v="29"/>
    <x v="6"/>
    <x v="7"/>
    <n v="7.74"/>
    <n v="1000"/>
    <n v="1550"/>
    <n v="0.19212000000000001"/>
    <n v="0.18886"/>
    <n v="1.8000000000000001E-4"/>
    <n v="6.3000000000000003E-4"/>
    <n v="0.74882000000000004"/>
    <n v="3.8476300000000001"/>
  </r>
  <r>
    <x v="6"/>
    <x v="29"/>
    <x v="6"/>
    <x v="8"/>
    <n v="9.27"/>
    <n v="1000"/>
    <n v="1860"/>
    <n v="0.2301"/>
    <n v="0.22438"/>
    <n v="8.4999999999999995E-4"/>
    <n v="1.64E-3"/>
    <n v="0.89681"/>
    <n v="4.6171499999999996"/>
  </r>
  <r>
    <x v="6"/>
    <x v="29"/>
    <x v="6"/>
    <x v="9"/>
    <n v="7.07"/>
    <n v="1000"/>
    <n v="1460"/>
    <n v="0.17549000000000001"/>
    <n v="0.17233000000000001"/>
    <n v="1.1E-4"/>
    <n v="4.0000000000000002E-4"/>
    <n v="0.68361000000000005"/>
    <n v="3.6242200000000002"/>
  </r>
  <r>
    <x v="6"/>
    <x v="29"/>
    <x v="6"/>
    <x v="10"/>
    <n v="5.76"/>
    <n v="1000"/>
    <n v="1180"/>
    <n v="0.14338999999999999"/>
    <n v="0.13972000000000001"/>
    <n v="6.9999999999999994E-5"/>
    <n v="4.0999999999999999E-4"/>
    <n v="0.55884999999999996"/>
    <n v="2.92916"/>
  </r>
  <r>
    <x v="6"/>
    <x v="29"/>
    <x v="7"/>
    <x v="0"/>
    <n v="2.15"/>
    <n v="1052.51"/>
    <n v="410.47998000000001"/>
    <n v="6.5820000000000004E-2"/>
    <n v="4.0910000000000002E-2"/>
    <n v="3.3E-4"/>
    <n v="9.7900000000000001E-3"/>
    <n v="0.25802999999999998"/>
    <n v="0.97443999999999997"/>
  </r>
  <r>
    <x v="6"/>
    <x v="29"/>
    <x v="7"/>
    <x v="1"/>
    <n v="40.479999999999997"/>
    <n v="1000"/>
    <n v="230"/>
    <n v="1.4951399999999999"/>
    <n v="1.3467800000000001"/>
    <n v="2.3380000000000001E-2"/>
    <n v="5.5230000000000001E-2"/>
    <n v="6.2015500000000001"/>
    <n v="0.57094"/>
  </r>
  <r>
    <x v="6"/>
    <x v="29"/>
    <x v="7"/>
    <x v="2"/>
    <n v="0.39"/>
    <n v="1000"/>
    <n v="100"/>
    <n v="9.6799999999999994E-3"/>
    <n v="9.2599999999999991E-3"/>
    <n v="0"/>
    <n v="6.0000000000000002E-5"/>
    <n v="3.7530000000000001E-2"/>
    <n v="0.24823000000000001"/>
  </r>
  <r>
    <x v="6"/>
    <x v="29"/>
    <x v="7"/>
    <x v="3"/>
    <n v="1.08"/>
    <n v="1000"/>
    <n v="230"/>
    <n v="2.681E-2"/>
    <n v="2.615E-2"/>
    <n v="1.2999999999999999E-4"/>
    <n v="1E-4"/>
    <n v="0.10424"/>
    <n v="0.57094"/>
  </r>
  <r>
    <x v="6"/>
    <x v="29"/>
    <x v="7"/>
    <x v="4"/>
    <n v="5.38"/>
    <n v="1676.79"/>
    <n v="486.26952999999997"/>
    <n v="0.22867000000000001"/>
    <n v="0"/>
    <n v="8.3760000000000001E-2"/>
    <n v="0.38879000000000002"/>
    <n v="0.90805999999999998"/>
    <n v="0.78034000000000003"/>
  </r>
  <r>
    <x v="6"/>
    <x v="29"/>
    <x v="7"/>
    <x v="5"/>
    <n v="14.44"/>
    <n v="1456.52"/>
    <n v="670"/>
    <n v="0.55386000000000002"/>
    <n v="0.16051000000000001"/>
    <n v="0.43619999999999998"/>
    <n v="6.4879999999999993E-2"/>
    <n v="2.2507799999999998"/>
    <n v="1.20966"/>
  </r>
  <r>
    <x v="6"/>
    <x v="29"/>
    <x v="7"/>
    <x v="6"/>
    <n v="1.61"/>
    <n v="1000"/>
    <n v="120"/>
    <n v="3.9960000000000002E-2"/>
    <n v="7.7999999999999999E-4"/>
    <n v="3.13E-3"/>
    <n v="3.3829999999999999E-2"/>
    <n v="0.15814"/>
    <n v="0.29787999999999998"/>
  </r>
  <r>
    <x v="6"/>
    <x v="29"/>
    <x v="7"/>
    <x v="7"/>
    <n v="4.1900000000000004"/>
    <n v="1000"/>
    <n v="880"/>
    <n v="0.10401000000000001"/>
    <n v="0.10269"/>
    <n v="3.0000000000000001E-5"/>
    <n v="9.1E-4"/>
    <n v="0.40492"/>
    <n v="2.1844600000000001"/>
  </r>
  <r>
    <x v="6"/>
    <x v="29"/>
    <x v="7"/>
    <x v="8"/>
    <n v="3.68"/>
    <n v="1009.62"/>
    <n v="656.25"/>
    <n v="9.4109999999999999E-2"/>
    <n v="6.7729999999999999E-2"/>
    <n v="6.0600000000000003E-3"/>
    <n v="1.8759999999999999E-2"/>
    <n v="0.36803000000000002"/>
    <n v="1.6160300000000001"/>
  </r>
  <r>
    <x v="6"/>
    <x v="29"/>
    <x v="7"/>
    <x v="9"/>
    <n v="2.2000000000000002"/>
    <n v="1000"/>
    <n v="500"/>
    <n v="5.4609999999999999E-2"/>
    <n v="5.4239999999999997E-2"/>
    <n v="1.0000000000000001E-5"/>
    <n v="4.0000000000000002E-4"/>
    <n v="0.21240000000000001"/>
    <n v="1.2411700000000001"/>
  </r>
  <r>
    <x v="6"/>
    <x v="29"/>
    <x v="7"/>
    <x v="10"/>
    <n v="3.74"/>
    <n v="1000"/>
    <n v="670"/>
    <n v="9.2840000000000006E-2"/>
    <n v="6.1179999999999998E-2"/>
    <n v="9.0000000000000006E-5"/>
    <n v="1.153E-2"/>
    <n v="0.36296"/>
    <n v="1.66317"/>
  </r>
  <r>
    <x v="6"/>
    <x v="29"/>
    <x v="8"/>
    <x v="0"/>
    <n v="6.88"/>
    <n v="1016.49"/>
    <n v="1118.14014"/>
    <n v="0.19477"/>
    <n v="0.17815"/>
    <n v="6.5900000000000004E-3"/>
    <n v="5.0600000000000003E-3"/>
    <n v="0.77202999999999999"/>
    <n v="2.7353499999999999"/>
  </r>
  <r>
    <x v="6"/>
    <x v="29"/>
    <x v="8"/>
    <x v="1"/>
    <n v="140.88999999999999"/>
    <n v="1000"/>
    <n v="980"/>
    <n v="5.1897000000000002"/>
    <n v="4.9770599999999998"/>
    <n v="2.4670000000000001E-2"/>
    <n v="8.7609999999999993E-2"/>
    <n v="21.51688"/>
    <n v="2.43269"/>
  </r>
  <r>
    <x v="6"/>
    <x v="29"/>
    <x v="8"/>
    <x v="2"/>
    <n v="1.0900000000000001"/>
    <n v="1000"/>
    <n v="250"/>
    <n v="2.7060000000000001E-2"/>
    <n v="2.5729999999999999E-2"/>
    <n v="1.0000000000000001E-5"/>
    <n v="4.0000000000000003E-5"/>
    <n v="0.10521999999999999"/>
    <n v="0.62058999999999997"/>
  </r>
  <r>
    <x v="6"/>
    <x v="29"/>
    <x v="8"/>
    <x v="3"/>
    <n v="2.93"/>
    <n v="1000"/>
    <n v="610"/>
    <n v="7.2730000000000003E-2"/>
    <n v="7.0730000000000001E-2"/>
    <n v="3.6000000000000002E-4"/>
    <n v="2.0000000000000001E-4"/>
    <n v="0.28325"/>
    <n v="1.51423"/>
  </r>
  <r>
    <x v="6"/>
    <x v="29"/>
    <x v="8"/>
    <x v="4"/>
    <n v="26.15"/>
    <n v="1290.22"/>
    <n v="928.96094000000005"/>
    <n v="0.94533999999999996"/>
    <n v="4.87E-2"/>
    <n v="0.45779999999999998"/>
    <n v="0.41876999999999998"/>
    <n v="3.8235800000000002"/>
    <n v="1.8479000000000001"/>
  </r>
  <r>
    <x v="6"/>
    <x v="29"/>
    <x v="8"/>
    <x v="5"/>
    <n v="5.82"/>
    <n v="1090.44"/>
    <n v="447.08005000000003"/>
    <n v="0.16880999999999999"/>
    <n v="2.5159999999999998E-2"/>
    <n v="0.17261000000000001"/>
    <n v="2.3820000000000001E-2"/>
    <n v="0.66957999999999995"/>
    <n v="1.0322199999999999"/>
  </r>
  <r>
    <x v="6"/>
    <x v="29"/>
    <x v="8"/>
    <x v="6"/>
    <n v="20.25"/>
    <n v="1303"/>
    <n v="416.96093999999999"/>
    <n v="0.70535999999999999"/>
    <n v="0.29176000000000002"/>
    <n v="4.7759999999999997E-2"/>
    <n v="0.18684000000000001"/>
    <n v="2.8932199999999999"/>
    <n v="0.82972999999999997"/>
  </r>
  <r>
    <x v="6"/>
    <x v="29"/>
    <x v="8"/>
    <x v="7"/>
    <n v="9.8000000000000007"/>
    <n v="1000"/>
    <n v="1950"/>
    <n v="0.24326"/>
    <n v="0.23926"/>
    <n v="8.0000000000000007E-5"/>
    <n v="1.0399999999999999E-3"/>
    <n v="0.94823000000000002"/>
    <n v="4.8405699999999996"/>
  </r>
  <r>
    <x v="6"/>
    <x v="29"/>
    <x v="8"/>
    <x v="8"/>
    <n v="28.38"/>
    <n v="1014.37"/>
    <n v="2038.8789099999999"/>
    <n v="0.90795000000000003"/>
    <n v="0.67878000000000005"/>
    <n v="3.773E-2"/>
    <n v="7.7939999999999995E-2"/>
    <n v="3.6912400000000001"/>
    <n v="5.0009899999999998"/>
  </r>
  <r>
    <x v="6"/>
    <x v="29"/>
    <x v="8"/>
    <x v="9"/>
    <n v="10.130000000000001"/>
    <n v="1000"/>
    <n v="2000"/>
    <n v="0.25145000000000001"/>
    <n v="0.24882000000000001"/>
    <n v="1.3999999999999999E-4"/>
    <n v="4.4999999999999999E-4"/>
    <n v="0.97990999999999995"/>
    <n v="4.9646800000000004"/>
  </r>
  <r>
    <x v="6"/>
    <x v="29"/>
    <x v="8"/>
    <x v="10"/>
    <n v="32.729999999999997"/>
    <n v="1001.52"/>
    <n v="941.42969000000005"/>
    <n v="1.1566000000000001"/>
    <n v="0.96062000000000003"/>
    <n v="3.8500000000000001E-3"/>
    <n v="1.985E-2"/>
    <n v="4.7732700000000001"/>
    <n v="2.3339699999999999"/>
  </r>
  <r>
    <x v="6"/>
    <x v="30"/>
    <x v="0"/>
    <x v="0"/>
    <n v="15.95"/>
    <n v="1000"/>
    <n v="570"/>
    <n v="0.56228999999999996"/>
    <n v="0.54723999999999995"/>
    <n v="9.0000000000000006E-5"/>
    <n v="3.8899999999999998E-3"/>
    <n v="2.3150400000000002"/>
    <n v="1.41493"/>
  </r>
  <r>
    <x v="6"/>
    <x v="30"/>
    <x v="0"/>
    <x v="1"/>
    <n v="40.89"/>
    <n v="1000.01"/>
    <n v="170"/>
    <n v="1.5106599999999999"/>
    <n v="1.28607"/>
    <n v="2.4649999999999998E-2"/>
    <n v="4.0710000000000003E-2"/>
    <n v="6.2645200000000001"/>
    <n v="0.42199999999999999"/>
  </r>
  <r>
    <x v="6"/>
    <x v="30"/>
    <x v="0"/>
    <x v="2"/>
    <n v="0.7"/>
    <n v="1000"/>
    <n v="140"/>
    <n v="1.738E-2"/>
    <n v="1.653E-2"/>
    <n v="0"/>
    <n v="6.9999999999999994E-5"/>
    <n v="6.7470000000000002E-2"/>
    <n v="0.34753000000000001"/>
  </r>
  <r>
    <x v="6"/>
    <x v="30"/>
    <x v="0"/>
    <x v="3"/>
    <n v="1.55"/>
    <n v="1000"/>
    <n v="310"/>
    <n v="3.8469999999999997E-2"/>
    <n v="3.7780000000000001E-2"/>
    <n v="3.0000000000000001E-5"/>
    <n v="3.0000000000000001E-5"/>
    <n v="0.14949999999999999"/>
    <n v="0.76953000000000005"/>
  </r>
  <r>
    <x v="6"/>
    <x v="30"/>
    <x v="0"/>
    <x v="4"/>
    <n v="48.06"/>
    <n v="1758.85"/>
    <n v="158.29687999999999"/>
    <n v="1.8222"/>
    <n v="0.53281999999999996"/>
    <n v="8.2650000000000001E-2"/>
    <n v="0.37601000000000001"/>
    <n v="7.5497899999999998"/>
    <n v="0.24298"/>
  </r>
  <r>
    <x v="6"/>
    <x v="30"/>
    <x v="0"/>
    <x v="5"/>
    <n v="0.7"/>
    <n v="1000"/>
    <n v="110"/>
    <n v="1.738E-2"/>
    <n v="1.044E-2"/>
    <n v="9.5E-4"/>
    <n v="7.7999999999999999E-4"/>
    <n v="6.7409999999999998E-2"/>
    <n v="0.27306000000000002"/>
  </r>
  <r>
    <x v="6"/>
    <x v="30"/>
    <x v="0"/>
    <x v="6"/>
    <n v="1.68"/>
    <n v="1000"/>
    <n v="140"/>
    <n v="4.1700000000000001E-2"/>
    <n v="7.7299999999999999E-3"/>
    <n v="5.0000000000000002E-5"/>
    <n v="4.6299999999999996E-3"/>
    <n v="0.16419"/>
    <n v="0.34753000000000001"/>
  </r>
  <r>
    <x v="6"/>
    <x v="30"/>
    <x v="0"/>
    <x v="7"/>
    <n v="2.92"/>
    <n v="1000"/>
    <n v="560"/>
    <n v="7.2480000000000003E-2"/>
    <n v="7.1260000000000004E-2"/>
    <n v="1.0000000000000001E-5"/>
    <n v="2.7999999999999998E-4"/>
    <n v="0.28188999999999997"/>
    <n v="1.39011"/>
  </r>
  <r>
    <x v="6"/>
    <x v="30"/>
    <x v="0"/>
    <x v="8"/>
    <n v="4.82"/>
    <n v="1000"/>
    <n v="930"/>
    <n v="0.11964"/>
    <n v="0.11745"/>
    <n v="6.0000000000000002E-5"/>
    <n v="3.5E-4"/>
    <n v="0.46537000000000001"/>
    <n v="2.3085800000000001"/>
  </r>
  <r>
    <x v="6"/>
    <x v="30"/>
    <x v="0"/>
    <x v="9"/>
    <n v="1.79"/>
    <n v="1000"/>
    <n v="370"/>
    <n v="4.4429999999999997E-2"/>
    <n v="4.4119999999999999E-2"/>
    <n v="0"/>
    <n v="1.1E-4"/>
    <n v="0.17269999999999999"/>
    <n v="0.91847000000000001"/>
  </r>
  <r>
    <x v="6"/>
    <x v="30"/>
    <x v="0"/>
    <x v="10"/>
    <n v="2.79"/>
    <n v="1196.3"/>
    <n v="430.66991999999999"/>
    <n v="0.10266"/>
    <n v="3.4680000000000002E-2"/>
    <n v="3.8000000000000002E-4"/>
    <n v="8.3999999999999995E-3"/>
    <n v="0.40434999999999999"/>
    <n v="0.91120000000000001"/>
  </r>
  <r>
    <x v="6"/>
    <x v="30"/>
    <x v="1"/>
    <x v="0"/>
    <n v="12.24"/>
    <n v="1165.03"/>
    <n v="1036.87988"/>
    <n v="0.40044000000000002"/>
    <n v="5.4769999999999999E-2"/>
    <n v="6.79E-3"/>
    <n v="0.13449"/>
    <n v="1.58474"/>
    <n v="2.2390300000000001"/>
  </r>
  <r>
    <x v="6"/>
    <x v="30"/>
    <x v="1"/>
    <x v="1"/>
    <n v="65.2"/>
    <n v="1000"/>
    <n v="250"/>
    <n v="2.3947799999999999"/>
    <n v="2.0923600000000002"/>
    <n v="5.1520000000000003E-2"/>
    <n v="0.30668000000000001"/>
    <n v="9.9381699999999995"/>
    <n v="0.62058999999999997"/>
  </r>
  <r>
    <x v="6"/>
    <x v="30"/>
    <x v="1"/>
    <x v="2"/>
    <n v="0.47"/>
    <n v="1000"/>
    <n v="120"/>
    <n v="1.167E-2"/>
    <n v="1.073E-2"/>
    <n v="3.0000000000000001E-5"/>
    <n v="4.4000000000000002E-4"/>
    <n v="4.5109999999999997E-2"/>
    <n v="0.29787999999999998"/>
  </r>
  <r>
    <x v="6"/>
    <x v="30"/>
    <x v="1"/>
    <x v="3"/>
    <n v="1.93"/>
    <n v="1000"/>
    <n v="390"/>
    <n v="4.7910000000000001E-2"/>
    <n v="4.6719999999999998E-2"/>
    <n v="2.5999999999999998E-4"/>
    <n v="2.2000000000000001E-4"/>
    <n v="0.18609999999999999"/>
    <n v="0.96811000000000003"/>
  </r>
  <r>
    <x v="6"/>
    <x v="30"/>
    <x v="1"/>
    <x v="4"/>
    <n v="78.72"/>
    <n v="2155.75"/>
    <n v="7307.9843799999999"/>
    <n v="3.9498199999999999"/>
    <n v="6.1240000000000003E-2"/>
    <n v="1.19845"/>
    <n v="3.9059499999999998"/>
    <n v="15.730969999999999"/>
    <n v="9.4834200000000006"/>
  </r>
  <r>
    <x v="6"/>
    <x v="30"/>
    <x v="1"/>
    <x v="5"/>
    <n v="26.96"/>
    <n v="1000"/>
    <n v="1520"/>
    <n v="0.80293999999999999"/>
    <n v="0.40437000000000001"/>
    <n v="0.22472"/>
    <n v="0.11897000000000001"/>
    <n v="3.2317800000000001"/>
    <n v="3.7731599999999998"/>
  </r>
  <r>
    <x v="6"/>
    <x v="30"/>
    <x v="1"/>
    <x v="6"/>
    <n v="108.16"/>
    <n v="1092.73"/>
    <n v="5769.6015600000001"/>
    <n v="2.9466800000000002"/>
    <n v="2.2550000000000001E-2"/>
    <n v="0.33012999999999998"/>
    <n v="1.47587"/>
    <n v="11.6814"/>
    <n v="13.29537"/>
  </r>
  <r>
    <x v="6"/>
    <x v="30"/>
    <x v="1"/>
    <x v="7"/>
    <n v="5.2"/>
    <n v="1000"/>
    <n v="1020"/>
    <n v="0.12908"/>
    <n v="0.12706999999999999"/>
    <n v="8.0000000000000007E-5"/>
    <n v="1.09E-3"/>
    <n v="0.50170999999999999"/>
    <n v="2.53199"/>
  </r>
  <r>
    <x v="6"/>
    <x v="30"/>
    <x v="1"/>
    <x v="8"/>
    <n v="60.46"/>
    <n v="1242.47"/>
    <n v="4497.7578100000001"/>
    <n v="2.08806"/>
    <n v="0.55832999999999999"/>
    <n v="1.4733099999999999"/>
    <n v="1.70611"/>
    <n v="8.33901"/>
    <n v="9.3051399999999997"/>
  </r>
  <r>
    <x v="6"/>
    <x v="30"/>
    <x v="1"/>
    <x v="9"/>
    <n v="3.66"/>
    <n v="1000"/>
    <n v="750"/>
    <n v="9.085E-2"/>
    <n v="8.9899999999999994E-2"/>
    <n v="1.0000000000000001E-5"/>
    <n v="5.2999999999999998E-4"/>
    <n v="0.35272999999999999"/>
    <n v="1.8617600000000001"/>
  </r>
  <r>
    <x v="6"/>
    <x v="30"/>
    <x v="1"/>
    <x v="10"/>
    <n v="35.979999999999997"/>
    <n v="1401.62"/>
    <n v="3083.5585900000001"/>
    <n v="1.3386100000000001"/>
    <n v="6.8470000000000003E-2"/>
    <n v="1.9199999999999998E-2"/>
    <n v="0.15525"/>
    <n v="5.2995599999999996"/>
    <n v="5.7640500000000001"/>
  </r>
  <r>
    <x v="6"/>
    <x v="30"/>
    <x v="2"/>
    <x v="0"/>
    <n v="11.02"/>
    <n v="1106.1099999999999"/>
    <n v="1648.09961"/>
    <n v="0.36197000000000001"/>
    <n v="0.15517"/>
    <n v="5.6600000000000001E-3"/>
    <n v="0.12686"/>
    <n v="1.4226099999999999"/>
    <n v="3.74716"/>
  </r>
  <r>
    <x v="6"/>
    <x v="30"/>
    <x v="2"/>
    <x v="1"/>
    <n v="136.61000000000001"/>
    <n v="1000.01"/>
    <n v="480"/>
    <n v="5.0719900000000004"/>
    <n v="4.4652900000000004"/>
    <n v="0.13039000000000001"/>
    <n v="0.75183999999999995"/>
    <n v="21.04252"/>
    <n v="1.1915199999999999"/>
  </r>
  <r>
    <x v="6"/>
    <x v="30"/>
    <x v="2"/>
    <x v="2"/>
    <n v="1.1499999999999999"/>
    <n v="1000"/>
    <n v="240"/>
    <n v="2.8549999999999999E-2"/>
    <n v="2.7609999999999999E-2"/>
    <n v="1.0000000000000001E-5"/>
    <n v="1.2E-4"/>
    <n v="0.11083"/>
    <n v="0.59575999999999996"/>
  </r>
  <r>
    <x v="6"/>
    <x v="30"/>
    <x v="2"/>
    <x v="3"/>
    <n v="2.7"/>
    <n v="1000"/>
    <n v="530"/>
    <n v="6.7019999999999996E-2"/>
    <n v="6.4890000000000003E-2"/>
    <n v="3.8999999999999999E-4"/>
    <n v="6.2E-4"/>
    <n v="0.26047999999999999"/>
    <n v="1.3156399999999999"/>
  </r>
  <r>
    <x v="6"/>
    <x v="30"/>
    <x v="2"/>
    <x v="4"/>
    <n v="60.92"/>
    <n v="2033.06"/>
    <n v="5834.8671899999999"/>
    <n v="3.02136"/>
    <n v="1.7690000000000001E-2"/>
    <n v="4.4545599999999999"/>
    <n v="2.7684199999999999"/>
    <n v="12.00874"/>
    <n v="8.0207800000000002"/>
  </r>
  <r>
    <x v="6"/>
    <x v="30"/>
    <x v="2"/>
    <x v="5"/>
    <n v="1.1499999999999999"/>
    <n v="1127.75"/>
    <n v="135.32996"/>
    <n v="3.755E-2"/>
    <n v="9.2800000000000001E-3"/>
    <n v="1.8089999999999998E-2"/>
    <n v="1.244E-2"/>
    <n v="0.14813999999999999"/>
    <n v="0.30329"/>
  </r>
  <r>
    <x v="6"/>
    <x v="30"/>
    <x v="2"/>
    <x v="6"/>
    <n v="8.9"/>
    <n v="1327.59"/>
    <n v="385"/>
    <n v="0.37426999999999999"/>
    <n v="0.13402"/>
    <n v="6.0200000000000002E-3"/>
    <n v="0.10717"/>
    <n v="1.52267"/>
    <n v="0.75378999999999996"/>
  </r>
  <r>
    <x v="6"/>
    <x v="30"/>
    <x v="2"/>
    <x v="7"/>
    <n v="9.43"/>
    <n v="1000"/>
    <n v="1820"/>
    <n v="0.23407"/>
    <n v="0.23047999999999999"/>
    <n v="5.0000000000000002E-5"/>
    <n v="2.5999999999999999E-3"/>
    <n v="0.91047"/>
    <n v="4.5178599999999998"/>
  </r>
  <r>
    <x v="6"/>
    <x v="30"/>
    <x v="2"/>
    <x v="8"/>
    <n v="13.32"/>
    <n v="1008.34"/>
    <n v="2319.1699199999998"/>
    <n v="0.34089000000000003"/>
    <n v="0.27576000000000001"/>
    <n v="8.7899999999999992E-3"/>
    <n v="8.2879999999999995E-2"/>
    <n v="1.33022"/>
    <n v="5.7168400000000004"/>
  </r>
  <r>
    <x v="6"/>
    <x v="30"/>
    <x v="2"/>
    <x v="9"/>
    <n v="6.44"/>
    <n v="1000"/>
    <n v="1180"/>
    <n v="0.15986"/>
    <n v="0.13458999999999999"/>
    <n v="3.4000000000000002E-4"/>
    <n v="1.085E-2"/>
    <n v="0.62214999999999998"/>
    <n v="2.92916"/>
  </r>
  <r>
    <x v="6"/>
    <x v="30"/>
    <x v="2"/>
    <x v="10"/>
    <n v="13.49"/>
    <n v="1063.5899999999999"/>
    <n v="1031.6796899999999"/>
    <n v="0.4597"/>
    <n v="0.34800999999999999"/>
    <n v="3.2799999999999999E-3"/>
    <n v="2.9790000000000001E-2"/>
    <n v="1.8696900000000001"/>
    <n v="2.4249399999999999"/>
  </r>
  <r>
    <x v="6"/>
    <x v="30"/>
    <x v="3"/>
    <x v="0"/>
    <n v="4.4800000000000004"/>
    <n v="1000"/>
    <n v="830"/>
    <n v="0.14018"/>
    <n v="9.7720000000000001E-2"/>
    <n v="7.9000000000000001E-4"/>
    <n v="1.1299999999999999E-2"/>
    <n v="0.55005000000000004"/>
    <n v="2.0603400000000001"/>
  </r>
  <r>
    <x v="6"/>
    <x v="30"/>
    <x v="3"/>
    <x v="1"/>
    <n v="15.42"/>
    <n v="1000"/>
    <n v="270"/>
    <n v="0.54791999999999996"/>
    <n v="0.47633999999999999"/>
    <n v="4.9500000000000004E-3"/>
    <n v="4.5039999999999997E-2"/>
    <n v="2.2684899999999999"/>
    <n v="0.67022999999999999"/>
  </r>
  <r>
    <x v="6"/>
    <x v="30"/>
    <x v="3"/>
    <x v="2"/>
    <n v="0.6"/>
    <n v="1000"/>
    <n v="170"/>
    <n v="1.489E-2"/>
    <n v="1.4449999999999999E-2"/>
    <n v="0"/>
    <n v="1.2999999999999999E-4"/>
    <n v="5.756E-2"/>
    <n v="0.42199999999999999"/>
  </r>
  <r>
    <x v="6"/>
    <x v="30"/>
    <x v="3"/>
    <x v="3"/>
    <n v="1.77"/>
    <n v="1000"/>
    <n v="390"/>
    <n v="4.394E-2"/>
    <n v="4.2860000000000002E-2"/>
    <n v="1.9000000000000001E-4"/>
    <n v="2.1000000000000001E-4"/>
    <n v="0.17041000000000001"/>
    <n v="0.96811000000000003"/>
  </r>
  <r>
    <x v="6"/>
    <x v="30"/>
    <x v="3"/>
    <x v="4"/>
    <n v="13.62"/>
    <n v="2059"/>
    <n v="247.08009000000001"/>
    <n v="0.55579000000000001"/>
    <n v="0.14021"/>
    <n v="7.7229999999999993E-2"/>
    <n v="0.50261"/>
    <n v="2.2829799999999998"/>
    <n v="0.33395000000000002"/>
  </r>
  <r>
    <x v="6"/>
    <x v="30"/>
    <x v="3"/>
    <x v="5"/>
    <n v="0.7"/>
    <n v="1000"/>
    <n v="200"/>
    <n v="1.7860000000000001E-2"/>
    <n v="1.519E-2"/>
    <n v="4.0999999999999999E-4"/>
    <n v="3.2000000000000003E-4"/>
    <n v="6.9440000000000002E-2"/>
    <n v="0.49647000000000002"/>
  </r>
  <r>
    <x v="6"/>
    <x v="30"/>
    <x v="3"/>
    <x v="6"/>
    <n v="0.94"/>
    <n v="1232.67"/>
    <n v="73.959959999999995"/>
    <n v="3.0870000000000002E-2"/>
    <n v="1.07E-3"/>
    <n v="1.2800000000000001E-3"/>
    <n v="2.9680000000000002E-2"/>
    <n v="0.12248000000000001"/>
    <n v="0.15412000000000001"/>
  </r>
  <r>
    <x v="6"/>
    <x v="30"/>
    <x v="3"/>
    <x v="7"/>
    <n v="5.21"/>
    <n v="1000"/>
    <n v="1070"/>
    <n v="0.12931999999999999"/>
    <n v="0.12795999999999999"/>
    <n v="2.0000000000000002E-5"/>
    <n v="6.0999999999999997E-4"/>
    <n v="0.50241000000000002"/>
    <n v="2.65611"/>
  </r>
  <r>
    <x v="6"/>
    <x v="30"/>
    <x v="3"/>
    <x v="8"/>
    <n v="7.31"/>
    <n v="1000"/>
    <n v="1490"/>
    <n v="0.18145"/>
    <n v="0.17896000000000001"/>
    <n v="4.0000000000000003E-5"/>
    <n v="1.2600000000000001E-3"/>
    <n v="0.70496999999999999"/>
    <n v="3.69869"/>
  </r>
  <r>
    <x v="6"/>
    <x v="30"/>
    <x v="3"/>
    <x v="9"/>
    <n v="4.59"/>
    <n v="1000"/>
    <n v="930"/>
    <n v="0.11393"/>
    <n v="0.11336"/>
    <n v="0"/>
    <n v="2.2000000000000001E-4"/>
    <n v="0.44247999999999998"/>
    <n v="2.3085800000000001"/>
  </r>
  <r>
    <x v="6"/>
    <x v="30"/>
    <x v="3"/>
    <x v="10"/>
    <n v="2.5099999999999998"/>
    <n v="1000"/>
    <n v="530"/>
    <n v="6.3259999999999997E-2"/>
    <n v="6.1949999999999998E-2"/>
    <n v="9.0000000000000006E-5"/>
    <n v="2.9999999999999997E-4"/>
    <n v="0.24610000000000001"/>
    <n v="1.3156399999999999"/>
  </r>
  <r>
    <x v="6"/>
    <x v="30"/>
    <x v="4"/>
    <x v="0"/>
    <n v="6.73"/>
    <n v="1000"/>
    <n v="1430"/>
    <n v="0.16705"/>
    <n v="0.16364999999999999"/>
    <n v="9.0000000000000006E-5"/>
    <n v="1E-3"/>
    <n v="0.64851999999999999"/>
    <n v="3.54975"/>
  </r>
  <r>
    <x v="6"/>
    <x v="30"/>
    <x v="4"/>
    <x v="1"/>
    <n v="6.72"/>
    <n v="1000"/>
    <n v="1100"/>
    <n v="0.18515000000000001"/>
    <n v="0.1704"/>
    <n v="1.72E-3"/>
    <n v="1.8E-3"/>
    <n v="0.73555000000000004"/>
    <n v="2.7305799999999998"/>
  </r>
  <r>
    <x v="6"/>
    <x v="30"/>
    <x v="4"/>
    <x v="2"/>
    <n v="2.31"/>
    <n v="1000"/>
    <n v="520"/>
    <n v="5.7340000000000002E-2"/>
    <n v="5.5530000000000003E-2"/>
    <n v="5.0000000000000002E-5"/>
    <n v="2.0000000000000002E-5"/>
    <n v="0.22244"/>
    <n v="1.2908200000000001"/>
  </r>
  <r>
    <x v="6"/>
    <x v="30"/>
    <x v="4"/>
    <x v="3"/>
    <n v="4.9400000000000004"/>
    <n v="1000"/>
    <n v="1050"/>
    <n v="0.12262000000000001"/>
    <n v="0.11842999999999999"/>
    <n v="5.1000000000000004E-4"/>
    <n v="4.0999999999999999E-4"/>
    <n v="0.47593999999999997"/>
    <n v="2.6064600000000002"/>
  </r>
  <r>
    <x v="6"/>
    <x v="30"/>
    <x v="4"/>
    <x v="4"/>
    <n v="18.34"/>
    <n v="999.98"/>
    <n v="10"/>
    <n v="0.70931999999999995"/>
    <n v="8.7330000000000005E-2"/>
    <n v="0.30438999999999999"/>
    <n v="0.14046"/>
    <n v="2.9441199999999998"/>
    <n v="2.4819999999999998E-2"/>
  </r>
  <r>
    <x v="6"/>
    <x v="30"/>
    <x v="4"/>
    <x v="5"/>
    <n v="1.56"/>
    <n v="1000"/>
    <n v="410"/>
    <n v="3.8719999999999997E-2"/>
    <n v="3.576E-2"/>
    <n v="5.1999999999999995E-4"/>
    <n v="8.0000000000000007E-5"/>
    <n v="0.14992"/>
    <n v="1.01776"/>
  </r>
  <r>
    <x v="6"/>
    <x v="30"/>
    <x v="4"/>
    <x v="6"/>
    <n v="15.31"/>
    <n v="1000"/>
    <n v="70"/>
    <n v="0.52754999999999996"/>
    <n v="0.21376999999999999"/>
    <n v="1.2899999999999999E-3"/>
    <n v="1.9900000000000001E-2"/>
    <n v="2.1908799999999999"/>
    <n v="0.17376"/>
  </r>
  <r>
    <x v="6"/>
    <x v="30"/>
    <x v="4"/>
    <x v="7"/>
    <n v="12.43"/>
    <n v="1000"/>
    <n v="2600"/>
    <n v="0.30853999999999998"/>
    <n v="0.30246000000000001"/>
    <n v="1.2E-4"/>
    <n v="7.1000000000000002E-4"/>
    <n v="1.19835"/>
    <n v="6.4540899999999999"/>
  </r>
  <r>
    <x v="6"/>
    <x v="30"/>
    <x v="4"/>
    <x v="8"/>
    <n v="15.45"/>
    <n v="1000"/>
    <n v="3220"/>
    <n v="0.38350000000000001"/>
    <n v="0.37169999999999997"/>
    <n v="1.9499999999999999E-3"/>
    <n v="2.5799999999999998E-3"/>
    <n v="1.48963"/>
    <n v="7.9931400000000004"/>
  </r>
  <r>
    <x v="6"/>
    <x v="30"/>
    <x v="4"/>
    <x v="9"/>
    <n v="11.15"/>
    <n v="1000"/>
    <n v="2380"/>
    <n v="0.27677000000000002"/>
    <n v="0.27334999999999998"/>
    <n v="9.0000000000000006E-5"/>
    <n v="4.6999999999999999E-4"/>
    <n v="1.0746899999999999"/>
    <n v="5.9079699999999997"/>
  </r>
  <r>
    <x v="6"/>
    <x v="30"/>
    <x v="4"/>
    <x v="10"/>
    <n v="7.87"/>
    <n v="1000"/>
    <n v="1180"/>
    <n v="0.26729000000000003"/>
    <n v="0.23804"/>
    <n v="3.8000000000000002E-4"/>
    <n v="3.16E-3"/>
    <n v="1.0715600000000001"/>
    <n v="2.92916"/>
  </r>
  <r>
    <x v="6"/>
    <x v="30"/>
    <x v="5"/>
    <x v="0"/>
    <n v="3.27"/>
    <n v="1000"/>
    <n v="800"/>
    <n v="8.1170000000000006E-2"/>
    <n v="8.047E-2"/>
    <n v="1.0000000000000001E-5"/>
    <n v="2.9E-4"/>
    <n v="0.31436999999999998"/>
    <n v="1.98587"/>
  </r>
  <r>
    <x v="6"/>
    <x v="30"/>
    <x v="5"/>
    <x v="1"/>
    <n v="12.51"/>
    <n v="1000"/>
    <n v="110"/>
    <n v="0.46994999999999998"/>
    <n v="0.41654999999999998"/>
    <n v="3.46E-3"/>
    <n v="1.059E-2"/>
    <n v="1.9495"/>
    <n v="0.27306000000000002"/>
  </r>
  <r>
    <x v="6"/>
    <x v="30"/>
    <x v="5"/>
    <x v="2"/>
    <n v="0.5"/>
    <n v="1000"/>
    <n v="140"/>
    <n v="1.2409999999999999E-2"/>
    <n v="1.2E-2"/>
    <n v="0"/>
    <n v="1.0000000000000001E-5"/>
    <n v="4.7980000000000002E-2"/>
    <n v="0.34753000000000001"/>
  </r>
  <r>
    <x v="6"/>
    <x v="30"/>
    <x v="5"/>
    <x v="3"/>
    <n v="1.38"/>
    <n v="1000"/>
    <n v="360"/>
    <n v="3.4250000000000003E-2"/>
    <n v="3.338E-2"/>
    <n v="8.0000000000000007E-5"/>
    <n v="8.0000000000000007E-5"/>
    <n v="0.13253999999999999"/>
    <n v="0.89363999999999999"/>
  </r>
  <r>
    <x v="6"/>
    <x v="30"/>
    <x v="5"/>
    <x v="4"/>
    <n v="0.81"/>
    <n v="1272"/>
    <n v="0"/>
    <n v="4.3279999999999999E-2"/>
    <n v="1.3679999999999999E-2"/>
    <n v="9.0100000000000006E-3"/>
    <n v="1.285E-2"/>
    <n v="0.17895"/>
    <n v="0"/>
  </r>
  <r>
    <x v="6"/>
    <x v="30"/>
    <x v="5"/>
    <x v="5"/>
    <n v="4.53"/>
    <n v="1000"/>
    <n v="130"/>
    <n v="0.16364000000000001"/>
    <n v="0.13408999999999999"/>
    <n v="1.533E-2"/>
    <n v="5.3499999999999997E-3"/>
    <n v="0.67647999999999997"/>
    <n v="0.32269999999999999"/>
  </r>
  <r>
    <x v="6"/>
    <x v="30"/>
    <x v="5"/>
    <x v="6"/>
    <n v="0.02"/>
    <n v="1000"/>
    <n v="10"/>
    <n v="5.0000000000000001E-4"/>
    <n v="3.2000000000000003E-4"/>
    <n v="0"/>
    <n v="2.0000000000000002E-5"/>
    <n v="1.91E-3"/>
    <n v="2.4819999999999998E-2"/>
  </r>
  <r>
    <x v="6"/>
    <x v="30"/>
    <x v="5"/>
    <x v="7"/>
    <n v="2.44"/>
    <n v="1000"/>
    <n v="590"/>
    <n v="6.0569999999999999E-2"/>
    <n v="5.9540000000000003E-2"/>
    <n v="1.0000000000000001E-5"/>
    <n v="1.7000000000000001E-4"/>
    <n v="0.23452999999999999"/>
    <n v="1.46458"/>
  </r>
  <r>
    <x v="6"/>
    <x v="30"/>
    <x v="5"/>
    <x v="8"/>
    <n v="2.76"/>
    <n v="1000"/>
    <n v="690"/>
    <n v="6.8510000000000001E-2"/>
    <n v="6.6960000000000006E-2"/>
    <n v="8.0000000000000007E-5"/>
    <n v="3.6999999999999999E-4"/>
    <n v="0.26526"/>
    <n v="1.71282"/>
  </r>
  <r>
    <x v="6"/>
    <x v="30"/>
    <x v="5"/>
    <x v="9"/>
    <n v="0.84"/>
    <n v="1000"/>
    <n v="210"/>
    <n v="2.085E-2"/>
    <n v="2.0670000000000001E-2"/>
    <n v="1.0000000000000001E-5"/>
    <n v="6.0000000000000002E-5"/>
    <n v="8.0619999999999997E-2"/>
    <n v="0.52129000000000003"/>
  </r>
  <r>
    <x v="6"/>
    <x v="30"/>
    <x v="5"/>
    <x v="10"/>
    <n v="1.39"/>
    <n v="1000"/>
    <n v="370"/>
    <n v="3.4500000000000003E-2"/>
    <n v="3.4250000000000003E-2"/>
    <n v="0"/>
    <n v="3.0000000000000001E-5"/>
    <n v="0.13353000000000001"/>
    <n v="0.91847000000000001"/>
  </r>
  <r>
    <x v="6"/>
    <x v="30"/>
    <x v="6"/>
    <x v="0"/>
    <n v="5.35"/>
    <n v="1000"/>
    <n v="1080"/>
    <n v="0.1328"/>
    <n v="0.13005"/>
    <n v="5.0000000000000002E-5"/>
    <n v="8.0000000000000004E-4"/>
    <n v="0.51590000000000003"/>
    <n v="2.68093"/>
  </r>
  <r>
    <x v="6"/>
    <x v="30"/>
    <x v="6"/>
    <x v="1"/>
    <n v="86.68"/>
    <n v="1000"/>
    <n v="840"/>
    <n v="3.2315900000000002"/>
    <n v="2.8111199999999998"/>
    <n v="7.5789999999999996E-2"/>
    <n v="7.2940000000000005E-2"/>
    <n v="13.38841"/>
    <n v="2.0851700000000002"/>
  </r>
  <r>
    <x v="6"/>
    <x v="30"/>
    <x v="6"/>
    <x v="2"/>
    <n v="1.67"/>
    <n v="1000"/>
    <n v="350"/>
    <n v="4.1450000000000001E-2"/>
    <n v="3.984E-2"/>
    <n v="2.0000000000000002E-5"/>
    <n v="4.0000000000000003E-5"/>
    <n v="0.16095999999999999"/>
    <n v="0.86882000000000004"/>
  </r>
  <r>
    <x v="6"/>
    <x v="30"/>
    <x v="6"/>
    <x v="3"/>
    <n v="3.14"/>
    <n v="1000"/>
    <n v="650"/>
    <n v="7.7939999999999995E-2"/>
    <n v="7.5359999999999996E-2"/>
    <n v="4.2999999999999999E-4"/>
    <n v="1.1E-4"/>
    <n v="0.30279"/>
    <n v="1.6135200000000001"/>
  </r>
  <r>
    <x v="6"/>
    <x v="30"/>
    <x v="6"/>
    <x v="4"/>
    <n v="8.69"/>
    <n v="999.98"/>
    <n v="10"/>
    <n v="0.37007000000000001"/>
    <n v="5.57E-2"/>
    <n v="0.12336999999999999"/>
    <n v="0.20577000000000001"/>
    <n v="1.5262899999999999"/>
    <n v="2.4819999999999998E-2"/>
  </r>
  <r>
    <x v="6"/>
    <x v="30"/>
    <x v="6"/>
    <x v="5"/>
    <n v="1.36"/>
    <n v="1000"/>
    <n v="320"/>
    <n v="3.3759999999999998E-2"/>
    <n v="3.2070000000000001E-2"/>
    <n v="2.9E-4"/>
    <n v="1.7000000000000001E-4"/>
    <n v="0.13092999999999999"/>
    <n v="0.79435"/>
  </r>
  <r>
    <x v="6"/>
    <x v="30"/>
    <x v="6"/>
    <x v="6"/>
    <n v="0.28999999999999998"/>
    <n v="1000"/>
    <n v="60"/>
    <n v="7.9900000000000006E-3"/>
    <n v="4.6800000000000001E-3"/>
    <n v="6.0000000000000002E-5"/>
    <n v="5.6999999999999998E-4"/>
    <n v="3.168E-2"/>
    <n v="0.14893999999999999"/>
  </r>
  <r>
    <x v="6"/>
    <x v="30"/>
    <x v="6"/>
    <x v="7"/>
    <n v="9.69"/>
    <n v="1000"/>
    <n v="1950"/>
    <n v="0.24052999999999999"/>
    <n v="0.23643"/>
    <n v="2.3000000000000001E-4"/>
    <n v="7.9000000000000001E-4"/>
    <n v="0.93498999999999999"/>
    <n v="4.8405699999999996"/>
  </r>
  <r>
    <x v="6"/>
    <x v="30"/>
    <x v="6"/>
    <x v="8"/>
    <n v="11.61"/>
    <n v="1000"/>
    <n v="2340"/>
    <n v="0.28819"/>
    <n v="0.28090999999999999"/>
    <n v="1.07E-3"/>
    <n v="2.0699999999999998E-3"/>
    <n v="1.1202099999999999"/>
    <n v="5.8086799999999998"/>
  </r>
  <r>
    <x v="6"/>
    <x v="30"/>
    <x v="6"/>
    <x v="9"/>
    <n v="8.8699999999999992"/>
    <n v="1000"/>
    <n v="1800"/>
    <n v="0.22017"/>
    <n v="0.21611"/>
    <n v="1.3999999999999999E-4"/>
    <n v="5.1999999999999995E-4"/>
    <n v="0.85546"/>
    <n v="4.46821"/>
  </r>
  <r>
    <x v="6"/>
    <x v="30"/>
    <x v="6"/>
    <x v="10"/>
    <n v="7.23"/>
    <n v="1000"/>
    <n v="1470"/>
    <n v="0.17988000000000001"/>
    <n v="0.17521999999999999"/>
    <n v="9.0000000000000006E-5"/>
    <n v="5.1999999999999995E-4"/>
    <n v="0.69918999999999998"/>
    <n v="3.6490399999999998"/>
  </r>
  <r>
    <x v="6"/>
    <x v="30"/>
    <x v="7"/>
    <x v="0"/>
    <n v="2.61"/>
    <n v="1044.52"/>
    <n v="480.47998000000001"/>
    <n v="7.775E-2"/>
    <n v="5.176E-2"/>
    <n v="3.5E-4"/>
    <n v="1.026E-2"/>
    <n v="0.3039"/>
    <n v="1.1482000000000001"/>
  </r>
  <r>
    <x v="6"/>
    <x v="30"/>
    <x v="7"/>
    <x v="1"/>
    <n v="40.78"/>
    <n v="1000"/>
    <n v="300"/>
    <n v="1.50258"/>
    <n v="1.35388"/>
    <n v="2.3439999999999999E-2"/>
    <n v="5.5350000000000003E-2"/>
    <n v="6.2301900000000003"/>
    <n v="0.74470000000000003"/>
  </r>
  <r>
    <x v="6"/>
    <x v="30"/>
    <x v="7"/>
    <x v="2"/>
    <n v="0.52"/>
    <n v="1000"/>
    <n v="130"/>
    <n v="1.291E-2"/>
    <n v="1.235E-2"/>
    <n v="0"/>
    <n v="9.0000000000000006E-5"/>
    <n v="4.9939999999999998E-2"/>
    <n v="0.32269999999999999"/>
  </r>
  <r>
    <x v="6"/>
    <x v="30"/>
    <x v="7"/>
    <x v="3"/>
    <n v="1.38"/>
    <n v="1000"/>
    <n v="300"/>
    <n v="3.4250000000000003E-2"/>
    <n v="3.3410000000000002E-2"/>
    <n v="1.6000000000000001E-4"/>
    <n v="1.2E-4"/>
    <n v="0.13288"/>
    <n v="0.74470000000000003"/>
  </r>
  <r>
    <x v="6"/>
    <x v="30"/>
    <x v="7"/>
    <x v="4"/>
    <n v="5.66"/>
    <n v="1664.07"/>
    <n v="465.94042999999999"/>
    <n v="0.24024000000000001"/>
    <n v="0"/>
    <n v="8.7929999999999994E-2"/>
    <n v="0.40816000000000002"/>
    <n v="0.95255000000000001"/>
    <n v="0.75233000000000005"/>
  </r>
  <r>
    <x v="6"/>
    <x v="30"/>
    <x v="7"/>
    <x v="5"/>
    <n v="14.92"/>
    <n v="1437.5"/>
    <n v="690"/>
    <n v="0.57098000000000004"/>
    <n v="0.16363"/>
    <n v="0.45063999999999999"/>
    <n v="6.7030000000000006E-2"/>
    <n v="2.3166500000000001"/>
    <n v="1.2593099999999999"/>
  </r>
  <r>
    <x v="6"/>
    <x v="30"/>
    <x v="7"/>
    <x v="6"/>
    <n v="1.73"/>
    <n v="1000"/>
    <n v="120"/>
    <n v="4.2939999999999999E-2"/>
    <n v="1.16E-3"/>
    <n v="3.3400000000000001E-3"/>
    <n v="3.6040000000000003E-2"/>
    <n v="0.16958999999999999"/>
    <n v="0.29787999999999998"/>
  </r>
  <r>
    <x v="6"/>
    <x v="30"/>
    <x v="7"/>
    <x v="7"/>
    <n v="5.3"/>
    <n v="1000"/>
    <n v="1110"/>
    <n v="0.13156000000000001"/>
    <n v="0.12989000000000001"/>
    <n v="4.0000000000000003E-5"/>
    <n v="1.16E-3"/>
    <n v="0.51088999999999996"/>
    <n v="2.7553999999999998"/>
  </r>
  <r>
    <x v="6"/>
    <x v="30"/>
    <x v="7"/>
    <x v="8"/>
    <n v="4.51"/>
    <n v="1009.04"/>
    <n v="837.5"/>
    <n v="0.1149"/>
    <n v="8.6379999999999998E-2"/>
    <n v="6.5199999999999998E-3"/>
    <n v="2.017E-2"/>
    <n v="0.44797999999999999"/>
    <n v="2.0633599999999999"/>
  </r>
  <r>
    <x v="6"/>
    <x v="30"/>
    <x v="7"/>
    <x v="9"/>
    <n v="2.83"/>
    <n v="1000"/>
    <n v="630"/>
    <n v="7.0250000000000007E-2"/>
    <n v="6.9750000000000006E-2"/>
    <n v="1.0000000000000001E-5"/>
    <n v="5.5000000000000003E-4"/>
    <n v="0.27255000000000001"/>
    <n v="1.5638799999999999"/>
  </r>
  <r>
    <x v="6"/>
    <x v="30"/>
    <x v="7"/>
    <x v="10"/>
    <n v="4.54"/>
    <n v="1000"/>
    <n v="800"/>
    <n v="0.11269"/>
    <n v="7.8049999999999994E-2"/>
    <n v="1E-4"/>
    <n v="1.2630000000000001E-2"/>
    <n v="0.43933"/>
    <n v="1.98587"/>
  </r>
  <r>
    <x v="6"/>
    <x v="30"/>
    <x v="8"/>
    <x v="0"/>
    <n v="8.24"/>
    <n v="1013.34"/>
    <n v="1378.1396500000001"/>
    <n v="0.22897000000000001"/>
    <n v="0.21118999999999999"/>
    <n v="7.0899999999999999E-3"/>
    <n v="5.4400000000000004E-3"/>
    <n v="0.90361000000000002"/>
    <n v="3.38076"/>
  </r>
  <r>
    <x v="6"/>
    <x v="30"/>
    <x v="8"/>
    <x v="1"/>
    <n v="142.07"/>
    <n v="1000.01"/>
    <n v="1180"/>
    <n v="5.2189899999999998"/>
    <n v="5.0059300000000002"/>
    <n v="2.4729999999999999E-2"/>
    <n v="8.7800000000000003E-2"/>
    <n v="21.629539999999999"/>
    <n v="2.92916"/>
  </r>
  <r>
    <x v="6"/>
    <x v="30"/>
    <x v="8"/>
    <x v="2"/>
    <n v="1.4"/>
    <n v="1000"/>
    <n v="310"/>
    <n v="3.4750000000000003E-2"/>
    <n v="3.295E-2"/>
    <n v="1.0000000000000001E-5"/>
    <n v="6.0000000000000002E-5"/>
    <n v="0.13482"/>
    <n v="0.76953000000000005"/>
  </r>
  <r>
    <x v="6"/>
    <x v="30"/>
    <x v="8"/>
    <x v="3"/>
    <n v="3.71"/>
    <n v="1000"/>
    <n v="780"/>
    <n v="9.2090000000000005E-2"/>
    <n v="8.9529999999999998E-2"/>
    <n v="4.6999999999999999E-4"/>
    <n v="2.5000000000000001E-4"/>
    <n v="0.35771999999999998"/>
    <n v="1.9362299999999999"/>
  </r>
  <r>
    <x v="6"/>
    <x v="30"/>
    <x v="8"/>
    <x v="4"/>
    <n v="26.87"/>
    <n v="1290.22"/>
    <n v="928.96094000000005"/>
    <n v="0.96840000000000004"/>
    <n v="4.87E-2"/>
    <n v="0.46972000000000003"/>
    <n v="0.42967"/>
    <n v="3.9122699999999999"/>
    <n v="1.8479000000000001"/>
  </r>
  <r>
    <x v="6"/>
    <x v="30"/>
    <x v="8"/>
    <x v="5"/>
    <n v="6.34"/>
    <n v="1071.31"/>
    <n v="557.08007999999995"/>
    <n v="0.18262999999999999"/>
    <n v="3.3210000000000003E-2"/>
    <n v="0.17938999999999999"/>
    <n v="2.4760000000000001E-2"/>
    <n v="0.72275999999999996"/>
    <n v="1.3052699999999999"/>
  </r>
  <r>
    <x v="6"/>
    <x v="30"/>
    <x v="8"/>
    <x v="6"/>
    <n v="20.59"/>
    <n v="1285.18"/>
    <n v="436.96096999999997"/>
    <n v="0.71621000000000001"/>
    <n v="0.29333999999999999"/>
    <n v="4.895E-2"/>
    <n v="0.19148000000000001"/>
    <n v="2.93493"/>
    <n v="0.87936999999999999"/>
  </r>
  <r>
    <x v="6"/>
    <x v="30"/>
    <x v="8"/>
    <x v="7"/>
    <n v="12.17"/>
    <n v="1000"/>
    <n v="2370"/>
    <n v="0.30209000000000003"/>
    <n v="0.29709999999999998"/>
    <n v="1.1E-4"/>
    <n v="1.2899999999999999E-3"/>
    <n v="1.17449"/>
    <n v="5.8831499999999997"/>
  </r>
  <r>
    <x v="6"/>
    <x v="30"/>
    <x v="8"/>
    <x v="8"/>
    <n v="30.86"/>
    <n v="1011.64"/>
    <n v="2508.8789099999999"/>
    <n v="0.97023000000000004"/>
    <n v="0.73377000000000003"/>
    <n v="3.9039999999999998E-2"/>
    <n v="8.0659999999999996E-2"/>
    <n v="3.9307599999999998"/>
    <n v="6.1676900000000003"/>
  </r>
  <r>
    <x v="6"/>
    <x v="30"/>
    <x v="8"/>
    <x v="9"/>
    <n v="12.61"/>
    <n v="1000"/>
    <n v="2480"/>
    <n v="0.31301000000000001"/>
    <n v="0.30969000000000002"/>
    <n v="1.8000000000000001E-4"/>
    <n v="5.6999999999999998E-4"/>
    <n v="1.21668"/>
    <n v="6.1562099999999997"/>
  </r>
  <r>
    <x v="6"/>
    <x v="30"/>
    <x v="8"/>
    <x v="10"/>
    <n v="33.9"/>
    <n v="1000"/>
    <n v="1170"/>
    <n v="1.18564"/>
    <n v="0.98887999999999998"/>
    <n v="3.8700000000000002E-3"/>
    <n v="1.9959999999999999E-2"/>
    <n v="4.88497"/>
    <n v="2.9043399999999999"/>
  </r>
  <r>
    <x v="6"/>
    <x v="31"/>
    <x v="0"/>
    <x v="0"/>
    <n v="16.64"/>
    <n v="1000"/>
    <n v="690"/>
    <n v="0.57942000000000005"/>
    <n v="0.56413999999999997"/>
    <n v="9.0000000000000006E-5"/>
    <n v="3.96E-3"/>
    <n v="2.3809100000000001"/>
    <n v="1.71282"/>
  </r>
  <r>
    <x v="6"/>
    <x v="31"/>
    <x v="0"/>
    <x v="1"/>
    <n v="41.1"/>
    <n v="1000"/>
    <n v="210"/>
    <n v="1.5158700000000001"/>
    <n v="1.2909900000000001"/>
    <n v="2.469E-2"/>
    <n v="4.0770000000000001E-2"/>
    <n v="6.2845700000000004"/>
    <n v="0.52129000000000003"/>
  </r>
  <r>
    <x v="6"/>
    <x v="31"/>
    <x v="0"/>
    <x v="2"/>
    <n v="0.87"/>
    <n v="1000"/>
    <n v="170"/>
    <n v="2.1600000000000001E-2"/>
    <n v="2.0539999999999999E-2"/>
    <n v="0"/>
    <n v="9.0000000000000006E-5"/>
    <n v="8.3699999999999997E-2"/>
    <n v="0.42199999999999999"/>
  </r>
  <r>
    <x v="6"/>
    <x v="31"/>
    <x v="0"/>
    <x v="3"/>
    <n v="1.92"/>
    <n v="1000"/>
    <n v="370"/>
    <n v="4.7660000000000001E-2"/>
    <n v="4.6789999999999998E-2"/>
    <n v="4.0000000000000003E-5"/>
    <n v="3.0000000000000001E-5"/>
    <n v="0.18482000000000001"/>
    <n v="0.91847000000000001"/>
  </r>
  <r>
    <x v="6"/>
    <x v="31"/>
    <x v="0"/>
    <x v="4"/>
    <n v="48.15"/>
    <n v="1758.85"/>
    <n v="158.29687999999999"/>
    <n v="1.82612"/>
    <n v="0.53295000000000003"/>
    <n v="8.2849999999999993E-2"/>
    <n v="0.37691000000000002"/>
    <n v="7.5648999999999997"/>
    <n v="0.24298"/>
  </r>
  <r>
    <x v="6"/>
    <x v="31"/>
    <x v="0"/>
    <x v="5"/>
    <n v="0.85"/>
    <n v="1000"/>
    <n v="150"/>
    <n v="2.1100000000000001E-2"/>
    <n v="1.319E-2"/>
    <n v="1.08E-3"/>
    <n v="8.8999999999999995E-4"/>
    <n v="8.1729999999999997E-2"/>
    <n v="0.37235000000000001"/>
  </r>
  <r>
    <x v="6"/>
    <x v="31"/>
    <x v="0"/>
    <x v="6"/>
    <n v="1.83"/>
    <n v="1000"/>
    <n v="150"/>
    <n v="4.5420000000000002E-2"/>
    <n v="9.0600000000000003E-3"/>
    <n v="6.0000000000000002E-5"/>
    <n v="4.9800000000000001E-3"/>
    <n v="0.17851"/>
    <n v="0.37235000000000001"/>
  </r>
  <r>
    <x v="6"/>
    <x v="31"/>
    <x v="0"/>
    <x v="7"/>
    <n v="3.64"/>
    <n v="1000"/>
    <n v="720"/>
    <n v="9.035E-2"/>
    <n v="8.8830000000000006E-2"/>
    <n v="1.0000000000000001E-5"/>
    <n v="3.6000000000000002E-4"/>
    <n v="0.35063"/>
    <n v="1.78729"/>
  </r>
  <r>
    <x v="6"/>
    <x v="31"/>
    <x v="0"/>
    <x v="8"/>
    <n v="5.95"/>
    <n v="1000"/>
    <n v="1130"/>
    <n v="0.14768999999999999"/>
    <n v="0.14516000000000001"/>
    <n v="6.9999999999999994E-5"/>
    <n v="4.2000000000000002E-4"/>
    <n v="0.57325000000000004"/>
    <n v="2.80505"/>
  </r>
  <r>
    <x v="6"/>
    <x v="31"/>
    <x v="0"/>
    <x v="9"/>
    <n v="2.2599999999999998"/>
    <n v="1000"/>
    <n v="470"/>
    <n v="5.6099999999999997E-2"/>
    <n v="5.5640000000000002E-2"/>
    <n v="1.0000000000000001E-5"/>
    <n v="1.6000000000000001E-4"/>
    <n v="0.21757000000000001"/>
    <n v="1.1667000000000001"/>
  </r>
  <r>
    <x v="6"/>
    <x v="31"/>
    <x v="0"/>
    <x v="10"/>
    <n v="3.21"/>
    <n v="1168.26"/>
    <n v="490.66991999999999"/>
    <n v="0.11484"/>
    <n v="4.3209999999999998E-2"/>
    <n v="4.0999999999999999E-4"/>
    <n v="8.8800000000000007E-3"/>
    <n v="0.45118999999999998"/>
    <n v="1.0601400000000001"/>
  </r>
  <r>
    <x v="6"/>
    <x v="31"/>
    <x v="1"/>
    <x v="0"/>
    <n v="13.26"/>
    <n v="1144"/>
    <n v="1166.87988"/>
    <n v="0.42941000000000001"/>
    <n v="6.9260000000000002E-2"/>
    <n v="7.0899999999999999E-3"/>
    <n v="0.14035"/>
    <n v="1.69614"/>
    <n v="2.5617399999999999"/>
  </r>
  <r>
    <x v="6"/>
    <x v="31"/>
    <x v="1"/>
    <x v="1"/>
    <n v="65.52"/>
    <n v="1000"/>
    <n v="320"/>
    <n v="2.40272"/>
    <n v="2.0996700000000001"/>
    <n v="5.1630000000000002E-2"/>
    <n v="0.30731000000000003"/>
    <n v="9.9687199999999994"/>
    <n v="0.79435"/>
  </r>
  <r>
    <x v="6"/>
    <x v="31"/>
    <x v="1"/>
    <x v="2"/>
    <n v="0.61"/>
    <n v="1000"/>
    <n v="140"/>
    <n v="1.5140000000000001E-2"/>
    <n v="1.384E-2"/>
    <n v="4.0000000000000003E-5"/>
    <n v="6.3000000000000003E-4"/>
    <n v="5.8470000000000001E-2"/>
    <n v="0.34753000000000001"/>
  </r>
  <r>
    <x v="6"/>
    <x v="31"/>
    <x v="1"/>
    <x v="3"/>
    <n v="2.44"/>
    <n v="1000"/>
    <n v="510"/>
    <n v="6.0569999999999999E-2"/>
    <n v="5.9049999999999998E-2"/>
    <n v="3.3E-4"/>
    <n v="2.9E-4"/>
    <n v="0.23479"/>
    <n v="1.2659899999999999"/>
  </r>
  <r>
    <x v="6"/>
    <x v="31"/>
    <x v="1"/>
    <x v="4"/>
    <n v="82.11"/>
    <n v="2155.75"/>
    <n v="7307.9843799999999"/>
    <n v="4.1312199999999999"/>
    <n v="6.1240000000000003E-2"/>
    <n v="1.25084"/>
    <n v="4.0766900000000001"/>
    <n v="16.42867"/>
    <n v="9.4834200000000006"/>
  </r>
  <r>
    <x v="6"/>
    <x v="31"/>
    <x v="1"/>
    <x v="5"/>
    <n v="28.59"/>
    <n v="1000"/>
    <n v="1630"/>
    <n v="0.84340000000000004"/>
    <n v="0.42092000000000002"/>
    <n v="0.23766999999999999"/>
    <n v="0.12581999999999999"/>
    <n v="3.3874"/>
    <n v="4.0462199999999999"/>
  </r>
  <r>
    <x v="6"/>
    <x v="31"/>
    <x v="1"/>
    <x v="6"/>
    <n v="113.41"/>
    <n v="1090.06"/>
    <n v="5722.7968799999999"/>
    <n v="3.08873"/>
    <n v="2.5090000000000001E-2"/>
    <n v="0.34599000000000002"/>
    <n v="1.5467900000000001"/>
    <n v="12.22776"/>
    <n v="13.21443"/>
  </r>
  <r>
    <x v="6"/>
    <x v="31"/>
    <x v="1"/>
    <x v="7"/>
    <n v="6.44"/>
    <n v="1000"/>
    <n v="1240"/>
    <n v="0.15986"/>
    <n v="0.15734999999999999"/>
    <n v="1E-4"/>
    <n v="1.3500000000000001E-3"/>
    <n v="0.62009000000000003"/>
    <n v="3.0781000000000001"/>
  </r>
  <r>
    <x v="6"/>
    <x v="31"/>
    <x v="1"/>
    <x v="8"/>
    <n v="64.47"/>
    <n v="1222"/>
    <n v="4900.2421899999999"/>
    <n v="2.2097000000000002"/>
    <n v="0.60377999999999998"/>
    <n v="1.5475399999999999"/>
    <n v="1.7920700000000001"/>
    <n v="8.8068399999999993"/>
    <n v="10.27779"/>
  </r>
  <r>
    <x v="6"/>
    <x v="31"/>
    <x v="1"/>
    <x v="9"/>
    <n v="4.6100000000000003"/>
    <n v="1000"/>
    <n v="950"/>
    <n v="0.11443"/>
    <n v="0.11310000000000001"/>
    <n v="1.0000000000000001E-5"/>
    <n v="7.2000000000000005E-4"/>
    <n v="0.44342999999999999"/>
    <n v="2.3582200000000002"/>
  </r>
  <r>
    <x v="6"/>
    <x v="31"/>
    <x v="1"/>
    <x v="10"/>
    <n v="38.32"/>
    <n v="1379.28"/>
    <n v="3227.51953"/>
    <n v="1.41872"/>
    <n v="8.4930000000000005E-2"/>
    <n v="2.0160000000000001E-2"/>
    <n v="0.16302"/>
    <n v="5.6076899999999998"/>
    <n v="6.1130300000000002"/>
  </r>
  <r>
    <x v="6"/>
    <x v="31"/>
    <x v="2"/>
    <x v="0"/>
    <n v="12.8"/>
    <n v="1088.82"/>
    <n v="1938.09961"/>
    <n v="0.41008"/>
    <n v="0.19217999999999999"/>
    <n v="5.96E-3"/>
    <n v="0.13347999999999999"/>
    <n v="1.60764"/>
    <n v="4.4670399999999999"/>
  </r>
  <r>
    <x v="6"/>
    <x v="31"/>
    <x v="2"/>
    <x v="1"/>
    <n v="137.19"/>
    <n v="1000"/>
    <n v="580"/>
    <n v="5.0863899999999997"/>
    <n v="4.4786599999999996"/>
    <n v="0.13062000000000001"/>
    <n v="0.75312000000000001"/>
    <n v="21.09789"/>
    <n v="1.4397599999999999"/>
  </r>
  <r>
    <x v="6"/>
    <x v="31"/>
    <x v="2"/>
    <x v="2"/>
    <n v="1.43"/>
    <n v="1000"/>
    <n v="280"/>
    <n v="3.5499999999999997E-2"/>
    <n v="3.4329999999999999E-2"/>
    <n v="1.0000000000000001E-5"/>
    <n v="1.6000000000000001E-4"/>
    <n v="0.13755999999999999"/>
    <n v="0.69506000000000001"/>
  </r>
  <r>
    <x v="6"/>
    <x v="31"/>
    <x v="2"/>
    <x v="3"/>
    <n v="3.37"/>
    <n v="1000"/>
    <n v="670"/>
    <n v="8.3650000000000002E-2"/>
    <n v="8.0979999999999996E-2"/>
    <n v="4.8999999999999998E-4"/>
    <n v="7.6999999999999996E-4"/>
    <n v="0.32444000000000001"/>
    <n v="1.66317"/>
  </r>
  <r>
    <x v="6"/>
    <x v="31"/>
    <x v="2"/>
    <x v="4"/>
    <n v="63.8"/>
    <n v="2033.38"/>
    <n v="5856.1406200000001"/>
    <n v="3.1667299999999998"/>
    <n v="1.7690000000000001E-2"/>
    <n v="4.6702899999999996"/>
    <n v="2.90096"/>
    <n v="12.567830000000001"/>
    <n v="8.0489999999999995"/>
  </r>
  <r>
    <x v="6"/>
    <x v="31"/>
    <x v="2"/>
    <x v="5"/>
    <n v="1.31"/>
    <n v="1095.81"/>
    <n v="175.32996"/>
    <n v="4.19E-2"/>
    <n v="1.2019999999999999E-2"/>
    <n v="1.9019999999999999E-2"/>
    <n v="1.308E-2"/>
    <n v="0.16488"/>
    <n v="0.40259"/>
  </r>
  <r>
    <x v="6"/>
    <x v="31"/>
    <x v="2"/>
    <x v="6"/>
    <n v="9.1999999999999993"/>
    <n v="1316.67"/>
    <n v="394.99997000000002"/>
    <n v="0.38407000000000002"/>
    <n v="0.13575999999999999"/>
    <n v="6.2399999999999999E-3"/>
    <n v="0.11107"/>
    <n v="1.5603800000000001"/>
    <n v="0.77861000000000002"/>
  </r>
  <r>
    <x v="6"/>
    <x v="31"/>
    <x v="2"/>
    <x v="7"/>
    <n v="11.67"/>
    <n v="1000"/>
    <n v="2240"/>
    <n v="0.28967999999999999"/>
    <n v="0.28521999999999997"/>
    <n v="6.9999999999999994E-5"/>
    <n v="3.2299999999999998E-3"/>
    <n v="1.12432"/>
    <n v="5.5604399999999998"/>
  </r>
  <r>
    <x v="6"/>
    <x v="31"/>
    <x v="2"/>
    <x v="8"/>
    <n v="16.14"/>
    <n v="1006.8"/>
    <n v="2839.1709000000001"/>
    <n v="0.41136"/>
    <n v="0.34166999999999997"/>
    <n v="9.3299999999999998E-3"/>
    <n v="8.788E-2"/>
    <n v="1.60128"/>
    <n v="7.0076599999999996"/>
  </r>
  <r>
    <x v="6"/>
    <x v="31"/>
    <x v="2"/>
    <x v="9"/>
    <n v="7.88"/>
    <n v="1000"/>
    <n v="1440"/>
    <n v="0.1956"/>
    <n v="0.16774"/>
    <n v="3.6999999999999999E-4"/>
    <n v="1.197E-2"/>
    <n v="0.75961999999999996"/>
    <n v="3.57457"/>
  </r>
  <r>
    <x v="6"/>
    <x v="31"/>
    <x v="2"/>
    <x v="10"/>
    <n v="14.68"/>
    <n v="1051.83"/>
    <n v="1251.6796899999999"/>
    <n v="0.49075999999999997"/>
    <n v="0.37573000000000001"/>
    <n v="3.3800000000000002E-3"/>
    <n v="3.0679999999999999E-2"/>
    <n v="1.98919"/>
    <n v="2.97105"/>
  </r>
  <r>
    <x v="6"/>
    <x v="31"/>
    <x v="3"/>
    <x v="0"/>
    <n v="5.52"/>
    <n v="1000"/>
    <n v="1040"/>
    <n v="0.16600000000000001"/>
    <n v="0.12333"/>
    <n v="8.0000000000000004E-4"/>
    <n v="1.149E-2"/>
    <n v="0.64934000000000003"/>
    <n v="2.5816400000000002"/>
  </r>
  <r>
    <x v="6"/>
    <x v="31"/>
    <x v="3"/>
    <x v="1"/>
    <n v="15.74"/>
    <n v="1000"/>
    <n v="320"/>
    <n v="0.55586000000000002"/>
    <n v="0.48379"/>
    <n v="4.9800000000000001E-3"/>
    <n v="4.5339999999999998E-2"/>
    <n v="2.2990400000000002"/>
    <n v="0.79435"/>
  </r>
  <r>
    <x v="6"/>
    <x v="31"/>
    <x v="3"/>
    <x v="2"/>
    <n v="0.78"/>
    <n v="1000"/>
    <n v="180"/>
    <n v="1.9359999999999999E-2"/>
    <n v="1.8780000000000002E-2"/>
    <n v="0"/>
    <n v="1.7000000000000001E-4"/>
    <n v="7.4749999999999997E-2"/>
    <n v="0.44681999999999999"/>
  </r>
  <r>
    <x v="6"/>
    <x v="31"/>
    <x v="3"/>
    <x v="3"/>
    <n v="2.2799999999999998"/>
    <n v="1000"/>
    <n v="510"/>
    <n v="5.6590000000000001E-2"/>
    <n v="5.518E-2"/>
    <n v="2.5000000000000001E-4"/>
    <n v="2.7999999999999998E-4"/>
    <n v="0.21909000000000001"/>
    <n v="1.2659899999999999"/>
  </r>
  <r>
    <x v="6"/>
    <x v="31"/>
    <x v="3"/>
    <x v="4"/>
    <n v="13.74"/>
    <n v="2059"/>
    <n v="247.08009000000001"/>
    <n v="0.56193000000000004"/>
    <n v="0.14021"/>
    <n v="7.8140000000000001E-2"/>
    <n v="0.50853999999999999"/>
    <n v="2.3065699999999998"/>
    <n v="0.33395000000000002"/>
  </r>
  <r>
    <x v="6"/>
    <x v="31"/>
    <x v="3"/>
    <x v="5"/>
    <n v="0.93"/>
    <n v="1000"/>
    <n v="230"/>
    <n v="2.3560000000000001E-2"/>
    <n v="2.061E-2"/>
    <n v="4.6999999999999999E-4"/>
    <n v="3.6999999999999999E-4"/>
    <n v="9.1399999999999995E-2"/>
    <n v="0.57094"/>
  </r>
  <r>
    <x v="6"/>
    <x v="31"/>
    <x v="3"/>
    <x v="6"/>
    <n v="1.01"/>
    <n v="1199.43"/>
    <n v="83.959959999999995"/>
    <n v="3.295E-2"/>
    <n v="1.58E-3"/>
    <n v="1.34E-3"/>
    <n v="3.1130000000000001E-2"/>
    <n v="0.1305"/>
    <n v="0.17895"/>
  </r>
  <r>
    <x v="6"/>
    <x v="31"/>
    <x v="3"/>
    <x v="7"/>
    <n v="6.55"/>
    <n v="1000"/>
    <n v="1340"/>
    <n v="0.16259000000000001"/>
    <n v="0.16084999999999999"/>
    <n v="2.0000000000000002E-5"/>
    <n v="7.6999999999999996E-4"/>
    <n v="0.63034000000000001"/>
    <n v="3.3263400000000001"/>
  </r>
  <r>
    <x v="6"/>
    <x v="31"/>
    <x v="3"/>
    <x v="8"/>
    <n v="9.16"/>
    <n v="1000"/>
    <n v="1850"/>
    <n v="0.22736999999999999"/>
    <n v="0.22417000000000001"/>
    <n v="5.0000000000000002E-5"/>
    <n v="1.6000000000000001E-3"/>
    <n v="0.88158999999999998"/>
    <n v="4.5923299999999996"/>
  </r>
  <r>
    <x v="6"/>
    <x v="31"/>
    <x v="3"/>
    <x v="9"/>
    <n v="5.77"/>
    <n v="1000"/>
    <n v="1180"/>
    <n v="0.14321999999999999"/>
    <n v="0.14249000000000001"/>
    <n v="0"/>
    <n v="2.7999999999999998E-4"/>
    <n v="0.55513999999999997"/>
    <n v="2.92916"/>
  </r>
  <r>
    <x v="6"/>
    <x v="31"/>
    <x v="3"/>
    <x v="10"/>
    <n v="3.18"/>
    <n v="1000"/>
    <n v="670"/>
    <n v="7.9890000000000003E-2"/>
    <n v="7.8420000000000004E-2"/>
    <n v="1.1E-4"/>
    <n v="3.6999999999999999E-4"/>
    <n v="0.31007000000000001"/>
    <n v="1.66317"/>
  </r>
  <r>
    <x v="6"/>
    <x v="31"/>
    <x v="4"/>
    <x v="0"/>
    <n v="8.5299999999999994"/>
    <n v="1000"/>
    <n v="1800"/>
    <n v="0.21173"/>
    <n v="0.20734"/>
    <n v="1.2E-4"/>
    <n v="1.2800000000000001E-3"/>
    <n v="0.82035999999999998"/>
    <n v="4.46821"/>
  </r>
  <r>
    <x v="6"/>
    <x v="31"/>
    <x v="4"/>
    <x v="1"/>
    <n v="8.1199999999999992"/>
    <n v="1000"/>
    <n v="1400.0004899999999"/>
    <n v="0.21990000000000001"/>
    <n v="0.20315"/>
    <n v="1.9499999999999999E-3"/>
    <n v="2.0400000000000001E-3"/>
    <n v="0.86921000000000004"/>
    <n v="3.4752800000000001"/>
  </r>
  <r>
    <x v="6"/>
    <x v="31"/>
    <x v="4"/>
    <x v="2"/>
    <n v="2.95"/>
    <n v="1000"/>
    <n v="640"/>
    <n v="7.3230000000000003E-2"/>
    <n v="7.0860000000000006E-2"/>
    <n v="6.0000000000000002E-5"/>
    <n v="2.0000000000000002E-5"/>
    <n v="0.28354000000000001"/>
    <n v="1.5887"/>
  </r>
  <r>
    <x v="6"/>
    <x v="31"/>
    <x v="4"/>
    <x v="3"/>
    <n v="6.29"/>
    <n v="1000"/>
    <n v="1350"/>
    <n v="0.15612999999999999"/>
    <n v="0.15076999999999999"/>
    <n v="6.4999999999999997E-4"/>
    <n v="5.1999999999999995E-4"/>
    <n v="0.60482999999999998"/>
    <n v="3.3511600000000001"/>
  </r>
  <r>
    <x v="6"/>
    <x v="31"/>
    <x v="4"/>
    <x v="4"/>
    <n v="18.350000000000001"/>
    <n v="999.98"/>
    <n v="10"/>
    <n v="0.70957000000000003"/>
    <n v="8.7529999999999997E-2"/>
    <n v="0.3044"/>
    <n v="0.14046"/>
    <n v="2.9450799999999999"/>
    <n v="2.4819999999999998E-2"/>
  </r>
  <r>
    <x v="6"/>
    <x v="31"/>
    <x v="4"/>
    <x v="5"/>
    <n v="2.08"/>
    <n v="1000"/>
    <n v="520"/>
    <n v="5.1630000000000002E-2"/>
    <n v="4.7559999999999998E-2"/>
    <n v="7.1000000000000002E-4"/>
    <n v="1E-4"/>
    <n v="0.19955999999999999"/>
    <n v="1.2908200000000001"/>
  </r>
  <r>
    <x v="6"/>
    <x v="31"/>
    <x v="4"/>
    <x v="6"/>
    <n v="15.4"/>
    <n v="1000"/>
    <n v="90"/>
    <n v="0.52978999999999998"/>
    <n v="0.21521999999999999"/>
    <n v="1.2999999999999999E-3"/>
    <n v="1.993E-2"/>
    <n v="2.1994699999999998"/>
    <n v="0.22341"/>
  </r>
  <r>
    <x v="6"/>
    <x v="31"/>
    <x v="4"/>
    <x v="7"/>
    <n v="15.67"/>
    <n v="1000"/>
    <n v="3240"/>
    <n v="0.38896999999999998"/>
    <n v="0.38128000000000001"/>
    <n v="1.4999999999999999E-4"/>
    <n v="8.9999999999999998E-4"/>
    <n v="1.5076700000000001"/>
    <n v="8.0427800000000005"/>
  </r>
  <r>
    <x v="6"/>
    <x v="31"/>
    <x v="4"/>
    <x v="8"/>
    <n v="19.53"/>
    <n v="1000"/>
    <n v="4080"/>
    <n v="0.48477999999999999"/>
    <n v="0.46945999999999999"/>
    <n v="2.5100000000000001E-3"/>
    <n v="3.32E-3"/>
    <n v="1.8791500000000001"/>
    <n v="10.12795"/>
  </r>
  <r>
    <x v="6"/>
    <x v="31"/>
    <x v="4"/>
    <x v="9"/>
    <n v="14.1"/>
    <n v="1000"/>
    <n v="2950"/>
    <n v="0.34999000000000002"/>
    <n v="0.34556999999999999"/>
    <n v="1.1E-4"/>
    <n v="5.9999999999999995E-4"/>
    <n v="1.35632"/>
    <n v="7.3229100000000003"/>
  </r>
  <r>
    <x v="6"/>
    <x v="31"/>
    <x v="4"/>
    <x v="10"/>
    <n v="9.35"/>
    <n v="1000"/>
    <n v="1480"/>
    <n v="0.30403000000000002"/>
    <n v="0.27322000000000002"/>
    <n v="4.0000000000000002E-4"/>
    <n v="3.3300000000000001E-3"/>
    <n v="1.21285"/>
    <n v="3.67387"/>
  </r>
  <r>
    <x v="6"/>
    <x v="31"/>
    <x v="5"/>
    <x v="0"/>
    <n v="4.3"/>
    <n v="1000"/>
    <n v="1030"/>
    <n v="0.10674"/>
    <n v="0.10577"/>
    <n v="2.0000000000000002E-5"/>
    <n v="4.0000000000000002E-4"/>
    <n v="0.41271000000000002"/>
    <n v="2.55681"/>
  </r>
  <r>
    <x v="6"/>
    <x v="31"/>
    <x v="5"/>
    <x v="1"/>
    <n v="12.63"/>
    <n v="1000"/>
    <n v="120"/>
    <n v="0.47293000000000002"/>
    <n v="0.41932999999999998"/>
    <n v="3.47E-3"/>
    <n v="1.0630000000000001E-2"/>
    <n v="1.96096"/>
    <n v="0.29787999999999998"/>
  </r>
  <r>
    <x v="6"/>
    <x v="31"/>
    <x v="5"/>
    <x v="2"/>
    <n v="0.69"/>
    <n v="1000"/>
    <n v="190"/>
    <n v="1.7129999999999999E-2"/>
    <n v="1.6539999999999999E-2"/>
    <n v="0"/>
    <n v="1.0000000000000001E-5"/>
    <n v="6.6119999999999998E-2"/>
    <n v="0.47164"/>
  </r>
  <r>
    <x v="6"/>
    <x v="31"/>
    <x v="5"/>
    <x v="3"/>
    <n v="1.82"/>
    <n v="1000"/>
    <n v="440"/>
    <n v="4.5179999999999998E-2"/>
    <n v="4.4010000000000001E-2"/>
    <n v="1.1E-4"/>
    <n v="1.1E-4"/>
    <n v="0.17455000000000001"/>
    <n v="1.09223"/>
  </r>
  <r>
    <x v="6"/>
    <x v="31"/>
    <x v="5"/>
    <x v="4"/>
    <n v="0.81"/>
    <n v="1272"/>
    <n v="0"/>
    <n v="4.3279999999999999E-2"/>
    <n v="1.3679999999999999E-2"/>
    <n v="9.0100000000000006E-3"/>
    <n v="1.285E-2"/>
    <n v="0.17895"/>
    <n v="0"/>
  </r>
  <r>
    <x v="6"/>
    <x v="31"/>
    <x v="5"/>
    <x v="5"/>
    <n v="4.68"/>
    <n v="1000"/>
    <n v="150"/>
    <n v="0.16736000000000001"/>
    <n v="0.13755999999999999"/>
    <n v="1.5429999999999999E-2"/>
    <n v="5.3899999999999998E-3"/>
    <n v="0.69079999999999997"/>
    <n v="0.37235000000000001"/>
  </r>
  <r>
    <x v="6"/>
    <x v="31"/>
    <x v="5"/>
    <x v="6"/>
    <n v="0.04"/>
    <n v="1000"/>
    <n v="20"/>
    <n v="9.8999999999999999E-4"/>
    <n v="6.3000000000000003E-4"/>
    <n v="1.0000000000000001E-5"/>
    <n v="4.0000000000000003E-5"/>
    <n v="3.82E-3"/>
    <n v="4.965E-2"/>
  </r>
  <r>
    <x v="6"/>
    <x v="31"/>
    <x v="5"/>
    <x v="7"/>
    <n v="3.23"/>
    <n v="1000"/>
    <n v="790"/>
    <n v="8.0180000000000001E-2"/>
    <n v="7.8799999999999995E-2"/>
    <n v="2.0000000000000002E-5"/>
    <n v="2.2000000000000001E-4"/>
    <n v="0.30995"/>
    <n v="1.96105"/>
  </r>
  <r>
    <x v="6"/>
    <x v="31"/>
    <x v="5"/>
    <x v="8"/>
    <n v="3.68"/>
    <n v="1000"/>
    <n v="920"/>
    <n v="9.1350000000000001E-2"/>
    <n v="8.9270000000000002E-2"/>
    <n v="1.1E-4"/>
    <n v="5.0000000000000001E-4"/>
    <n v="0.35309000000000001"/>
    <n v="2.2837499999999999"/>
  </r>
  <r>
    <x v="6"/>
    <x v="31"/>
    <x v="5"/>
    <x v="9"/>
    <n v="1.1499999999999999"/>
    <n v="1000"/>
    <n v="310"/>
    <n v="2.8549999999999999E-2"/>
    <n v="2.8289999999999999E-2"/>
    <n v="1.0000000000000001E-5"/>
    <n v="9.0000000000000006E-5"/>
    <n v="0.11021"/>
    <n v="0.76953000000000005"/>
  </r>
  <r>
    <x v="6"/>
    <x v="31"/>
    <x v="5"/>
    <x v="10"/>
    <n v="1.85"/>
    <n v="1000"/>
    <n v="460"/>
    <n v="4.5920000000000002E-2"/>
    <n v="4.5560000000000003E-2"/>
    <n v="0"/>
    <n v="4.0000000000000003E-5"/>
    <n v="0.17743999999999999"/>
    <n v="1.14188"/>
  </r>
  <r>
    <x v="6"/>
    <x v="31"/>
    <x v="6"/>
    <x v="0"/>
    <n v="6.69"/>
    <n v="1000"/>
    <n v="1340"/>
    <n v="0.16606000000000001"/>
    <n v="0.16244"/>
    <n v="6.9999999999999994E-5"/>
    <n v="1.0399999999999999E-3"/>
    <n v="0.64383000000000001"/>
    <n v="3.3263400000000001"/>
  </r>
  <r>
    <x v="6"/>
    <x v="31"/>
    <x v="6"/>
    <x v="1"/>
    <n v="87.72"/>
    <n v="1000"/>
    <n v="1040"/>
    <n v="3.2574000000000001"/>
    <n v="2.8355100000000002"/>
    <n v="7.6060000000000003E-2"/>
    <n v="7.3200000000000001E-2"/>
    <n v="13.4877"/>
    <n v="2.5816400000000002"/>
  </r>
  <r>
    <x v="6"/>
    <x v="31"/>
    <x v="6"/>
    <x v="2"/>
    <n v="2.1"/>
    <n v="1000"/>
    <n v="430"/>
    <n v="5.2130000000000003E-2"/>
    <n v="5.0090000000000003E-2"/>
    <n v="2.0000000000000002E-5"/>
    <n v="5.0000000000000002E-5"/>
    <n v="0.20201"/>
    <n v="1.06741"/>
  </r>
  <r>
    <x v="6"/>
    <x v="31"/>
    <x v="6"/>
    <x v="3"/>
    <n v="3.95"/>
    <n v="1000"/>
    <n v="810"/>
    <n v="9.8049999999999998E-2"/>
    <n v="9.4780000000000003E-2"/>
    <n v="5.5000000000000003E-4"/>
    <n v="1.2999999999999999E-4"/>
    <n v="0.38012000000000001"/>
    <n v="2.0106999999999999"/>
  </r>
  <r>
    <x v="6"/>
    <x v="31"/>
    <x v="6"/>
    <x v="4"/>
    <n v="8.6999999999999993"/>
    <n v="999.98"/>
    <n v="10"/>
    <n v="0.37031999999999998"/>
    <n v="5.5800000000000002E-2"/>
    <n v="0.12339"/>
    <n v="0.20580999999999999"/>
    <n v="1.52725"/>
    <n v="2.4819999999999998E-2"/>
  </r>
  <r>
    <x v="6"/>
    <x v="31"/>
    <x v="6"/>
    <x v="5"/>
    <n v="1.77"/>
    <n v="1000"/>
    <n v="410"/>
    <n v="4.394E-2"/>
    <n v="4.1709999999999997E-2"/>
    <n v="3.8000000000000002E-4"/>
    <n v="2.3000000000000001E-4"/>
    <n v="0.17007"/>
    <n v="1.01776"/>
  </r>
  <r>
    <x v="6"/>
    <x v="31"/>
    <x v="6"/>
    <x v="6"/>
    <n v="0.36"/>
    <n v="1000"/>
    <n v="70"/>
    <n v="9.7300000000000008E-3"/>
    <n v="5.6600000000000001E-3"/>
    <n v="8.0000000000000007E-5"/>
    <n v="6.8000000000000005E-4"/>
    <n v="3.8359999999999998E-2"/>
    <n v="0.17376"/>
  </r>
  <r>
    <x v="6"/>
    <x v="31"/>
    <x v="6"/>
    <x v="7"/>
    <n v="12.1"/>
    <n v="1000"/>
    <n v="2410"/>
    <n v="0.30035000000000001"/>
    <n v="0.29522999999999999"/>
    <n v="2.7999999999999998E-4"/>
    <n v="9.8999999999999999E-4"/>
    <n v="1.1650700000000001"/>
    <n v="5.9824400000000004"/>
  </r>
  <r>
    <x v="6"/>
    <x v="31"/>
    <x v="6"/>
    <x v="8"/>
    <n v="14.53"/>
    <n v="1000"/>
    <n v="2920"/>
    <n v="0.36066999999999999"/>
    <n v="0.35137000000000002"/>
    <n v="1.3600000000000001E-3"/>
    <n v="2.63E-3"/>
    <n v="1.3989799999999999"/>
    <n v="7.2484400000000004"/>
  </r>
  <r>
    <x v="6"/>
    <x v="31"/>
    <x v="6"/>
    <x v="9"/>
    <n v="11.14"/>
    <n v="1000"/>
    <n v="2270"/>
    <n v="0.27651999999999999"/>
    <n v="0.27137"/>
    <n v="1.8000000000000001E-4"/>
    <n v="6.6E-4"/>
    <n v="1.0721700000000001"/>
    <n v="5.6349099999999996"/>
  </r>
  <r>
    <x v="6"/>
    <x v="31"/>
    <x v="6"/>
    <x v="10"/>
    <n v="9.09"/>
    <n v="1000"/>
    <n v="1860"/>
    <n v="0.22605"/>
    <n v="0.22009999999999999"/>
    <n v="1.1E-4"/>
    <n v="6.6E-4"/>
    <n v="0.87677000000000005"/>
    <n v="4.6171499999999996"/>
  </r>
  <r>
    <x v="6"/>
    <x v="31"/>
    <x v="7"/>
    <x v="0"/>
    <n v="3.24"/>
    <n v="1032.51"/>
    <n v="650.47991999999999"/>
    <n v="9.3899999999999997E-2"/>
    <n v="6.6699999999999995E-2"/>
    <n v="3.6000000000000002E-4"/>
    <n v="1.077E-2"/>
    <n v="0.36599999999999999"/>
    <n v="1.5702"/>
  </r>
  <r>
    <x v="6"/>
    <x v="31"/>
    <x v="7"/>
    <x v="1"/>
    <n v="41.16"/>
    <n v="1000"/>
    <n v="380"/>
    <n v="1.5120199999999999"/>
    <n v="1.3628800000000001"/>
    <n v="2.35E-2"/>
    <n v="5.5500000000000001E-2"/>
    <n v="6.26647"/>
    <n v="0.94328999999999996"/>
  </r>
  <r>
    <x v="6"/>
    <x v="31"/>
    <x v="7"/>
    <x v="2"/>
    <n v="0.68"/>
    <n v="1000"/>
    <n v="160"/>
    <n v="1.6879999999999999E-2"/>
    <n v="1.6140000000000002E-2"/>
    <n v="1.0000000000000001E-5"/>
    <n v="1.1E-4"/>
    <n v="6.5210000000000004E-2"/>
    <n v="0.39717000000000002"/>
  </r>
  <r>
    <x v="6"/>
    <x v="31"/>
    <x v="7"/>
    <x v="3"/>
    <n v="1.77"/>
    <n v="1000"/>
    <n v="390"/>
    <n v="4.394E-2"/>
    <n v="4.2849999999999999E-2"/>
    <n v="2.1000000000000001E-4"/>
    <n v="1.6000000000000001E-4"/>
    <n v="0.17011999999999999"/>
    <n v="0.96811000000000003"/>
  </r>
  <r>
    <x v="6"/>
    <x v="31"/>
    <x v="7"/>
    <x v="4"/>
    <n v="5.94"/>
    <n v="1664.07"/>
    <n v="465.94042999999999"/>
    <n v="0.25180999999999998"/>
    <n v="0"/>
    <n v="9.2100000000000001E-2"/>
    <n v="0.42753000000000002"/>
    <n v="0.99702999999999997"/>
    <n v="0.75233000000000005"/>
  </r>
  <r>
    <x v="6"/>
    <x v="31"/>
    <x v="7"/>
    <x v="5"/>
    <n v="15.46"/>
    <n v="1388.89"/>
    <n v="750"/>
    <n v="0.58960000000000001"/>
    <n v="0.16816999999999999"/>
    <n v="0.46515000000000001"/>
    <n v="6.9190000000000002E-2"/>
    <n v="2.3882599999999998"/>
    <n v="1.40825"/>
  </r>
  <r>
    <x v="6"/>
    <x v="31"/>
    <x v="7"/>
    <x v="6"/>
    <n v="1.85"/>
    <n v="1000"/>
    <n v="120"/>
    <n v="4.5920000000000002E-2"/>
    <n v="1.5499999999999999E-3"/>
    <n v="3.5400000000000002E-3"/>
    <n v="3.8249999999999999E-2"/>
    <n v="0.18104999999999999"/>
    <n v="0.29787999999999998"/>
  </r>
  <r>
    <x v="6"/>
    <x v="31"/>
    <x v="7"/>
    <x v="7"/>
    <n v="6.68"/>
    <n v="1000"/>
    <n v="1380"/>
    <n v="0.16581000000000001"/>
    <n v="0.16370000000000001"/>
    <n v="5.0000000000000002E-5"/>
    <n v="1.48E-3"/>
    <n v="0.64263999999999999"/>
    <n v="3.42563"/>
  </r>
  <r>
    <x v="6"/>
    <x v="31"/>
    <x v="7"/>
    <x v="8"/>
    <n v="5.54"/>
    <n v="1007.28"/>
    <n v="1037.5"/>
    <n v="0.14065"/>
    <n v="0.10983999999999999"/>
    <n v="6.9899999999999997E-3"/>
    <n v="2.163E-2"/>
    <n v="0.54703000000000002"/>
    <n v="2.5598200000000002"/>
  </r>
  <r>
    <x v="6"/>
    <x v="31"/>
    <x v="7"/>
    <x v="9"/>
    <n v="3.6"/>
    <n v="1000"/>
    <n v="770"/>
    <n v="8.9359999999999995E-2"/>
    <n v="8.8709999999999997E-2"/>
    <n v="1.0000000000000001E-5"/>
    <n v="7.2000000000000005E-4"/>
    <n v="0.34605999999999998"/>
    <n v="1.9114"/>
  </r>
  <r>
    <x v="6"/>
    <x v="31"/>
    <x v="7"/>
    <x v="10"/>
    <n v="5.51"/>
    <n v="1000"/>
    <n v="970"/>
    <n v="0.13677"/>
    <n v="9.9059999999999995E-2"/>
    <n v="1.1E-4"/>
    <n v="1.376E-2"/>
    <n v="0.53193999999999997"/>
    <n v="2.40787"/>
  </r>
  <r>
    <x v="6"/>
    <x v="31"/>
    <x v="8"/>
    <x v="0"/>
    <n v="9.89"/>
    <n v="1010.99"/>
    <n v="1668.1396500000001"/>
    <n v="0.27038000000000001"/>
    <n v="0.25134000000000001"/>
    <n v="7.6400000000000001E-3"/>
    <n v="5.8700000000000002E-3"/>
    <n v="1.0628599999999999"/>
    <n v="4.1006400000000003"/>
  </r>
  <r>
    <x v="6"/>
    <x v="31"/>
    <x v="8"/>
    <x v="1"/>
    <n v="143.49"/>
    <n v="1000"/>
    <n v="1420"/>
    <n v="5.2542299999999997"/>
    <n v="5.0406500000000003"/>
    <n v="2.4799999999999999E-2"/>
    <n v="8.8059999999999999E-2"/>
    <n v="21.7651"/>
    <n v="3.5249199999999998"/>
  </r>
  <r>
    <x v="6"/>
    <x v="31"/>
    <x v="8"/>
    <x v="2"/>
    <n v="1.76"/>
    <n v="1000"/>
    <n v="360"/>
    <n v="4.369E-2"/>
    <n v="4.1399999999999999E-2"/>
    <n v="2.0000000000000002E-5"/>
    <n v="6.9999999999999994E-5"/>
    <n v="0.16919000000000001"/>
    <n v="0.89363999999999999"/>
  </r>
  <r>
    <x v="6"/>
    <x v="31"/>
    <x v="8"/>
    <x v="3"/>
    <n v="4.66"/>
    <n v="1000"/>
    <n v="950"/>
    <n v="0.11567"/>
    <n v="0.11243"/>
    <n v="5.9000000000000003E-4"/>
    <n v="3.2000000000000003E-4"/>
    <n v="0.44841999999999999"/>
    <n v="2.3582200000000002"/>
  </r>
  <r>
    <x v="6"/>
    <x v="31"/>
    <x v="8"/>
    <x v="4"/>
    <n v="27.6"/>
    <n v="1286.25"/>
    <n v="938.96094000000005"/>
    <n v="0.99170999999999998"/>
    <n v="4.87E-2"/>
    <n v="0.48176000000000002"/>
    <n v="0.44069000000000003"/>
    <n v="4.0019099999999996"/>
    <n v="1.87273"/>
  </r>
  <r>
    <x v="6"/>
    <x v="31"/>
    <x v="8"/>
    <x v="5"/>
    <n v="6.94"/>
    <n v="1061.8"/>
    <n v="637.08007999999995"/>
    <n v="0.19844999999999999"/>
    <n v="4.3040000000000002E-2"/>
    <n v="0.18633"/>
    <n v="2.572E-2"/>
    <n v="0.78358000000000005"/>
    <n v="1.50386"/>
  </r>
  <r>
    <x v="6"/>
    <x v="31"/>
    <x v="8"/>
    <x v="6"/>
    <n v="20.94"/>
    <n v="1265.48"/>
    <n v="442.91991999999999"/>
    <n v="0.72719999999999996"/>
    <n v="0.29525000000000001"/>
    <n v="5.0090000000000003E-2"/>
    <n v="0.19597000000000001"/>
    <n v="2.97722"/>
    <n v="0.90271999999999997"/>
  </r>
  <r>
    <x v="6"/>
    <x v="31"/>
    <x v="8"/>
    <x v="7"/>
    <n v="15.08"/>
    <n v="1000"/>
    <n v="2910"/>
    <n v="0.37431999999999999"/>
    <n v="0.36813000000000001"/>
    <n v="1.2999999999999999E-4"/>
    <n v="1.6100000000000001E-3"/>
    <n v="1.45231"/>
    <n v="7.2236099999999999"/>
  </r>
  <r>
    <x v="6"/>
    <x v="31"/>
    <x v="8"/>
    <x v="8"/>
    <n v="33.82"/>
    <n v="1009.24"/>
    <n v="2987.3593799999999"/>
    <n v="1.0443800000000001"/>
    <n v="0.80057999999999996"/>
    <n v="4.0329999999999998E-2"/>
    <n v="8.3320000000000005E-2"/>
    <n v="4.2159700000000004"/>
    <n v="7.3586099999999997"/>
  </r>
  <r>
    <x v="6"/>
    <x v="31"/>
    <x v="8"/>
    <x v="9"/>
    <n v="15.68"/>
    <n v="1000"/>
    <n v="3070"/>
    <n v="0.38921"/>
    <n v="0.38507000000000002"/>
    <n v="2.2000000000000001E-4"/>
    <n v="7.1000000000000002E-4"/>
    <n v="1.5097700000000001"/>
    <n v="7.6207900000000004"/>
  </r>
  <r>
    <x v="6"/>
    <x v="31"/>
    <x v="8"/>
    <x v="10"/>
    <n v="35.36"/>
    <n v="1000"/>
    <n v="1460"/>
    <n v="1.2218800000000001"/>
    <n v="1.02416"/>
    <n v="3.8999999999999998E-3"/>
    <n v="2.009E-2"/>
    <n v="5.0243599999999997"/>
    <n v="3.6242200000000002"/>
  </r>
  <r>
    <x v="6"/>
    <x v="32"/>
    <x v="0"/>
    <x v="0"/>
    <n v="17.329999999999998"/>
    <n v="1000"/>
    <n v="690"/>
    <n v="0.59655000000000002"/>
    <n v="0.58104999999999996"/>
    <n v="9.0000000000000006E-5"/>
    <n v="4.0400000000000002E-3"/>
    <n v="2.44679"/>
    <n v="1.71282"/>
  </r>
  <r>
    <x v="6"/>
    <x v="32"/>
    <x v="0"/>
    <x v="1"/>
    <n v="41.31"/>
    <n v="1000"/>
    <n v="210"/>
    <n v="1.52108"/>
    <n v="1.2959099999999999"/>
    <n v="2.4719999999999999E-2"/>
    <n v="4.0829999999999998E-2"/>
    <n v="6.3046199999999999"/>
    <n v="0.52129000000000003"/>
  </r>
  <r>
    <x v="6"/>
    <x v="32"/>
    <x v="0"/>
    <x v="2"/>
    <n v="1.04"/>
    <n v="1000"/>
    <n v="170"/>
    <n v="2.5819999999999999E-2"/>
    <n v="2.4539999999999999E-2"/>
    <n v="0"/>
    <n v="1.1E-4"/>
    <n v="9.9930000000000005E-2"/>
    <n v="0.42199999999999999"/>
  </r>
  <r>
    <x v="6"/>
    <x v="32"/>
    <x v="0"/>
    <x v="3"/>
    <n v="2.29"/>
    <n v="1000"/>
    <n v="370"/>
    <n v="5.6840000000000002E-2"/>
    <n v="5.5800000000000002E-2"/>
    <n v="5.0000000000000002E-5"/>
    <n v="4.0000000000000003E-5"/>
    <n v="0.22014"/>
    <n v="0.91847000000000001"/>
  </r>
  <r>
    <x v="6"/>
    <x v="32"/>
    <x v="0"/>
    <x v="4"/>
    <n v="48.24"/>
    <n v="1758.85"/>
    <n v="158.29687999999999"/>
    <n v="1.83005"/>
    <n v="0.53308"/>
    <n v="8.3049999999999999E-2"/>
    <n v="0.37780999999999998"/>
    <n v="7.5800099999999997"/>
    <n v="0.24298"/>
  </r>
  <r>
    <x v="6"/>
    <x v="32"/>
    <x v="0"/>
    <x v="5"/>
    <n v="1"/>
    <n v="1000"/>
    <n v="150"/>
    <n v="2.4819999999999998E-2"/>
    <n v="1.5939999999999999E-2"/>
    <n v="1.2099999999999999E-3"/>
    <n v="1E-3"/>
    <n v="9.6049999999999996E-2"/>
    <n v="0.37235000000000001"/>
  </r>
  <r>
    <x v="6"/>
    <x v="32"/>
    <x v="0"/>
    <x v="6"/>
    <n v="1.98"/>
    <n v="1000"/>
    <n v="150"/>
    <n v="4.9149999999999999E-2"/>
    <n v="1.038E-2"/>
    <n v="6.0000000000000002E-5"/>
    <n v="5.3200000000000001E-3"/>
    <n v="0.19283"/>
    <n v="0.37235000000000001"/>
  </r>
  <r>
    <x v="6"/>
    <x v="32"/>
    <x v="0"/>
    <x v="7"/>
    <n v="4.38"/>
    <n v="1000"/>
    <n v="740"/>
    <n v="0.10872"/>
    <n v="0.10686"/>
    <n v="1.0000000000000001E-5"/>
    <n v="4.2999999999999999E-4"/>
    <n v="0.42127999999999999"/>
    <n v="1.83693"/>
  </r>
  <r>
    <x v="6"/>
    <x v="32"/>
    <x v="0"/>
    <x v="8"/>
    <n v="7.09"/>
    <n v="1000"/>
    <n v="1140"/>
    <n v="0.17599000000000001"/>
    <n v="0.17311000000000001"/>
    <n v="9.0000000000000006E-5"/>
    <n v="4.8000000000000001E-4"/>
    <n v="0.68208999999999997"/>
    <n v="2.8298700000000001"/>
  </r>
  <r>
    <x v="6"/>
    <x v="32"/>
    <x v="0"/>
    <x v="9"/>
    <n v="2.74"/>
    <n v="1000"/>
    <n v="480"/>
    <n v="6.8010000000000001E-2"/>
    <n v="6.7400000000000002E-2"/>
    <n v="1.0000000000000001E-5"/>
    <n v="2.0000000000000001E-4"/>
    <n v="0.26339000000000001"/>
    <n v="1.1915199999999999"/>
  </r>
  <r>
    <x v="6"/>
    <x v="32"/>
    <x v="0"/>
    <x v="10"/>
    <n v="3.64"/>
    <n v="1164.3499999999999"/>
    <n v="500.66994999999997"/>
    <n v="0.12726999999999999"/>
    <n v="5.1979999999999998E-2"/>
    <n v="4.2999999999999999E-4"/>
    <n v="9.3699999999999999E-3"/>
    <n v="0.49898999999999999"/>
    <n v="1.08497"/>
  </r>
  <r>
    <x v="6"/>
    <x v="32"/>
    <x v="1"/>
    <x v="0"/>
    <n v="14.28"/>
    <n v="1144"/>
    <n v="1166.88086"/>
    <n v="0.45837"/>
    <n v="8.3760000000000001E-2"/>
    <n v="7.3800000000000003E-3"/>
    <n v="0.14621000000000001"/>
    <n v="1.8075399999999999"/>
    <n v="2.5617399999999999"/>
  </r>
  <r>
    <x v="6"/>
    <x v="32"/>
    <x v="1"/>
    <x v="1"/>
    <n v="65.849999999999994"/>
    <n v="999.99"/>
    <n v="330"/>
    <n v="2.4109099999999999"/>
    <n v="2.1071800000000001"/>
    <n v="5.1740000000000001E-2"/>
    <n v="0.30798999999999999"/>
    <n v="10.00023"/>
    <n v="0.81916999999999995"/>
  </r>
  <r>
    <x v="6"/>
    <x v="32"/>
    <x v="1"/>
    <x v="2"/>
    <n v="0.75"/>
    <n v="1000"/>
    <n v="140"/>
    <n v="1.8620000000000001E-2"/>
    <n v="1.694E-2"/>
    <n v="6.0000000000000002E-5"/>
    <n v="8.1999999999999998E-4"/>
    <n v="7.1840000000000001E-2"/>
    <n v="0.34753000000000001"/>
  </r>
  <r>
    <x v="6"/>
    <x v="32"/>
    <x v="1"/>
    <x v="3"/>
    <n v="2.95"/>
    <n v="1000"/>
    <n v="510"/>
    <n v="7.3230000000000003E-2"/>
    <n v="7.1379999999999999E-2"/>
    <n v="4.0000000000000002E-4"/>
    <n v="3.5E-4"/>
    <n v="0.28348000000000001"/>
    <n v="1.2659899999999999"/>
  </r>
  <r>
    <x v="6"/>
    <x v="32"/>
    <x v="1"/>
    <x v="4"/>
    <n v="85.42"/>
    <n v="2173.9"/>
    <n v="7195.59375"/>
    <n v="4.3098299999999998"/>
    <n v="6.1240000000000003E-2"/>
    <n v="1.30246"/>
    <n v="4.2449300000000001"/>
    <n v="17.115629999999999"/>
    <n v="9.2759999999999998"/>
  </r>
  <r>
    <x v="6"/>
    <x v="32"/>
    <x v="1"/>
    <x v="5"/>
    <n v="30.21"/>
    <n v="1000"/>
    <n v="1620"/>
    <n v="0.88361000000000001"/>
    <n v="0.43739"/>
    <n v="0.25053999999999998"/>
    <n v="0.13264000000000001"/>
    <n v="3.5420600000000002"/>
    <n v="4.0213900000000002"/>
  </r>
  <r>
    <x v="6"/>
    <x v="32"/>
    <x v="1"/>
    <x v="6"/>
    <n v="118.55"/>
    <n v="1086.8499999999999"/>
    <n v="5586.3979499999996"/>
    <n v="3.2273999999999998"/>
    <n v="2.7629999999999998E-2"/>
    <n v="0.36127999999999999"/>
    <n v="1.6151500000000001"/>
    <n v="12.761100000000001"/>
    <n v="12.9312"/>
  </r>
  <r>
    <x v="6"/>
    <x v="32"/>
    <x v="1"/>
    <x v="7"/>
    <n v="7.69"/>
    <n v="1000"/>
    <n v="1250"/>
    <n v="0.19087999999999999"/>
    <n v="0.18789"/>
    <n v="1.2E-4"/>
    <n v="1.6199999999999999E-3"/>
    <n v="0.73943000000000003"/>
    <n v="3.1029300000000002"/>
  </r>
  <r>
    <x v="6"/>
    <x v="32"/>
    <x v="1"/>
    <x v="8"/>
    <n v="68.48"/>
    <n v="1222"/>
    <n v="4900.2421899999999"/>
    <n v="2.3313299999999999"/>
    <n v="0.64922000000000002"/>
    <n v="1.6217699999999999"/>
    <n v="1.8780300000000001"/>
    <n v="9.2746600000000008"/>
    <n v="10.27779"/>
  </r>
  <r>
    <x v="6"/>
    <x v="32"/>
    <x v="1"/>
    <x v="9"/>
    <n v="5.56"/>
    <n v="1000"/>
    <n v="950"/>
    <n v="0.13800999999999999"/>
    <n v="0.13630999999999999"/>
    <n v="2.0000000000000002E-5"/>
    <n v="9.2000000000000003E-4"/>
    <n v="0.53412999999999999"/>
    <n v="2.3582200000000002"/>
  </r>
  <r>
    <x v="6"/>
    <x v="32"/>
    <x v="1"/>
    <x v="10"/>
    <n v="40.659999999999997"/>
    <n v="1379.28"/>
    <n v="3227.51953"/>
    <n v="1.49884"/>
    <n v="0.10138999999999999"/>
    <n v="2.112E-2"/>
    <n v="0.17080000000000001"/>
    <n v="5.9158200000000001"/>
    <n v="6.1130300000000002"/>
  </r>
  <r>
    <x v="6"/>
    <x v="32"/>
    <x v="2"/>
    <x v="0"/>
    <n v="14.6"/>
    <n v="1087.83"/>
    <n v="1958.09961"/>
    <n v="0.45867999999999998"/>
    <n v="0.22993"/>
    <n v="6.2500000000000003E-3"/>
    <n v="0.14002000000000001"/>
    <n v="1.7945800000000001"/>
    <n v="4.51668"/>
  </r>
  <r>
    <x v="6"/>
    <x v="32"/>
    <x v="2"/>
    <x v="1"/>
    <n v="137.78"/>
    <n v="1000.01"/>
    <n v="590"/>
    <n v="5.1010400000000002"/>
    <n v="4.4922599999999999"/>
    <n v="0.13084000000000001"/>
    <n v="0.75441000000000003"/>
    <n v="21.154219999999999"/>
    <n v="1.46458"/>
  </r>
  <r>
    <x v="6"/>
    <x v="32"/>
    <x v="2"/>
    <x v="2"/>
    <n v="1.71"/>
    <n v="1000"/>
    <n v="280"/>
    <n v="4.2450000000000002E-2"/>
    <n v="4.104E-2"/>
    <n v="1.0000000000000001E-5"/>
    <n v="1.9000000000000001E-4"/>
    <n v="0.16428999999999999"/>
    <n v="0.69506000000000001"/>
  </r>
  <r>
    <x v="6"/>
    <x v="32"/>
    <x v="2"/>
    <x v="3"/>
    <n v="4.05"/>
    <n v="1000"/>
    <n v="680"/>
    <n v="0.10052999999999999"/>
    <n v="9.7309999999999994E-2"/>
    <n v="5.9000000000000003E-4"/>
    <n v="9.3000000000000005E-4"/>
    <n v="0.38935999999999998"/>
    <n v="1.6879900000000001"/>
  </r>
  <r>
    <x v="6"/>
    <x v="32"/>
    <x v="2"/>
    <x v="4"/>
    <n v="66.709999999999994"/>
    <n v="2034.35"/>
    <n v="5919.9531200000001"/>
    <n v="3.3136700000000001"/>
    <n v="1.7690000000000001E-2"/>
    <n v="4.8883999999999999"/>
    <n v="3.0349499999999998"/>
    <n v="13.133010000000001"/>
    <n v="8.1336700000000004"/>
  </r>
  <r>
    <x v="6"/>
    <x v="32"/>
    <x v="2"/>
    <x v="5"/>
    <n v="1.47"/>
    <n v="1095.81"/>
    <n v="175.32996"/>
    <n v="4.6260000000000003E-2"/>
    <n v="1.477E-2"/>
    <n v="1.9949999999999999E-2"/>
    <n v="1.372E-2"/>
    <n v="0.18160999999999999"/>
    <n v="0.40259"/>
  </r>
  <r>
    <x v="6"/>
    <x v="32"/>
    <x v="2"/>
    <x v="6"/>
    <n v="9.51"/>
    <n v="1306.45"/>
    <n v="405"/>
    <n v="0.39412999999999998"/>
    <n v="0.13769000000000001"/>
    <n v="6.4599999999999996E-3"/>
    <n v="0.11498999999999999"/>
    <n v="1.5990500000000001"/>
    <n v="0.80344000000000004"/>
  </r>
  <r>
    <x v="6"/>
    <x v="32"/>
    <x v="2"/>
    <x v="7"/>
    <n v="13.93"/>
    <n v="1000"/>
    <n v="2260"/>
    <n v="0.34577000000000002"/>
    <n v="0.34044999999999997"/>
    <n v="8.0000000000000007E-5"/>
    <n v="3.8600000000000001E-3"/>
    <n v="1.3400799999999999"/>
    <n v="5.6100899999999996"/>
  </r>
  <r>
    <x v="6"/>
    <x v="32"/>
    <x v="2"/>
    <x v="8"/>
    <n v="19"/>
    <n v="1007.45"/>
    <n v="2881.30078"/>
    <n v="0.48288999999999999"/>
    <n v="0.40833000000000003"/>
    <n v="9.9000000000000008E-3"/>
    <n v="9.3289999999999998E-2"/>
    <n v="1.87636"/>
    <n v="7.10778"/>
  </r>
  <r>
    <x v="6"/>
    <x v="32"/>
    <x v="2"/>
    <x v="9"/>
    <n v="9.35"/>
    <n v="1000"/>
    <n v="1470"/>
    <n v="0.23208999999999999"/>
    <n v="0.20163"/>
    <n v="4.0999999999999999E-4"/>
    <n v="1.3100000000000001E-2"/>
    <n v="0.89995999999999998"/>
    <n v="3.6490399999999998"/>
  </r>
  <r>
    <x v="6"/>
    <x v="32"/>
    <x v="2"/>
    <x v="10"/>
    <n v="15.89"/>
    <n v="1050.97"/>
    <n v="1271.6798100000001"/>
    <n v="0.52232999999999996"/>
    <n v="0.40395999999999999"/>
    <n v="3.47E-3"/>
    <n v="3.1579999999999997E-2"/>
    <n v="2.1105999999999998"/>
    <n v="3.0207000000000002"/>
  </r>
  <r>
    <x v="6"/>
    <x v="32"/>
    <x v="3"/>
    <x v="0"/>
    <n v="6.57"/>
    <n v="1000"/>
    <n v="1050"/>
    <n v="0.19206000000000001"/>
    <n v="0.14918999999999999"/>
    <n v="8.0999999999999996E-4"/>
    <n v="1.1679999999999999E-2"/>
    <n v="0.74958000000000002"/>
    <n v="2.6064600000000002"/>
  </r>
  <r>
    <x v="6"/>
    <x v="32"/>
    <x v="3"/>
    <x v="1"/>
    <n v="16.079999999999998"/>
    <n v="1000"/>
    <n v="340"/>
    <n v="0.56430000000000002"/>
    <n v="0.49168000000000001"/>
    <n v="5.0200000000000002E-3"/>
    <n v="4.5670000000000002E-2"/>
    <n v="2.3315000000000001"/>
    <n v="0.84399999999999997"/>
  </r>
  <r>
    <x v="6"/>
    <x v="32"/>
    <x v="3"/>
    <x v="2"/>
    <n v="0.96"/>
    <n v="1000"/>
    <n v="180"/>
    <n v="2.383E-2"/>
    <n v="2.3109999999999999E-2"/>
    <n v="1.0000000000000001E-5"/>
    <n v="2.1000000000000001E-4"/>
    <n v="9.1929999999999998E-2"/>
    <n v="0.44681999999999999"/>
  </r>
  <r>
    <x v="6"/>
    <x v="32"/>
    <x v="3"/>
    <x v="3"/>
    <n v="2.8"/>
    <n v="1000"/>
    <n v="520"/>
    <n v="6.9500000000000006E-2"/>
    <n v="6.7739999999999995E-2"/>
    <n v="3.1E-4"/>
    <n v="3.5E-4"/>
    <n v="0.26873999999999998"/>
    <n v="1.2908200000000001"/>
  </r>
  <r>
    <x v="6"/>
    <x v="32"/>
    <x v="3"/>
    <x v="4"/>
    <n v="13.85"/>
    <n v="2026.92"/>
    <n v="222.96093999999999"/>
    <n v="0.56745999999999996"/>
    <n v="0.14021"/>
    <n v="7.8960000000000002E-2"/>
    <n v="0.51388999999999996"/>
    <n v="2.3278500000000002"/>
    <n v="0.30512"/>
  </r>
  <r>
    <x v="6"/>
    <x v="32"/>
    <x v="3"/>
    <x v="5"/>
    <n v="1.18"/>
    <n v="1000"/>
    <n v="250.00005999999999"/>
    <n v="2.9770000000000001E-2"/>
    <n v="2.6519999999999998E-2"/>
    <n v="5.2999999999999998E-4"/>
    <n v="4.2000000000000002E-4"/>
    <n v="0.11527"/>
    <n v="0.62058999999999997"/>
  </r>
  <r>
    <x v="6"/>
    <x v="32"/>
    <x v="3"/>
    <x v="6"/>
    <n v="1.08"/>
    <n v="1199.43"/>
    <n v="83.959959999999995"/>
    <n v="3.5040000000000002E-2"/>
    <n v="2.0899999999999998E-3"/>
    <n v="1.41E-3"/>
    <n v="3.2590000000000001E-2"/>
    <n v="0.13850999999999999"/>
    <n v="0.17895"/>
  </r>
  <r>
    <x v="6"/>
    <x v="32"/>
    <x v="3"/>
    <x v="7"/>
    <n v="7.9"/>
    <n v="1000"/>
    <n v="1350"/>
    <n v="0.1961"/>
    <n v="0.19399"/>
    <n v="2.0000000000000002E-5"/>
    <n v="9.3999999999999997E-4"/>
    <n v="0.75922999999999996"/>
    <n v="3.3511600000000001"/>
  </r>
  <r>
    <x v="6"/>
    <x v="32"/>
    <x v="3"/>
    <x v="8"/>
    <n v="11.05"/>
    <n v="1000"/>
    <n v="1890"/>
    <n v="0.27428999999999998"/>
    <n v="0.27037"/>
    <n v="6.0000000000000002E-5"/>
    <n v="1.9499999999999999E-3"/>
    <n v="1.06203"/>
    <n v="4.6916200000000003"/>
  </r>
  <r>
    <x v="6"/>
    <x v="32"/>
    <x v="3"/>
    <x v="9"/>
    <n v="6.97"/>
    <n v="1000"/>
    <n v="1200"/>
    <n v="0.17301"/>
    <n v="0.17212"/>
    <n v="0"/>
    <n v="3.4000000000000002E-4"/>
    <n v="0.66969999999999996"/>
    <n v="2.9788100000000002"/>
  </r>
  <r>
    <x v="6"/>
    <x v="32"/>
    <x v="3"/>
    <x v="10"/>
    <n v="3.86"/>
    <n v="1000"/>
    <n v="680"/>
    <n v="9.6769999999999995E-2"/>
    <n v="9.5140000000000002E-2"/>
    <n v="1.2999999999999999E-4"/>
    <n v="4.4000000000000002E-4"/>
    <n v="0.37498999999999999"/>
    <n v="1.6879900000000001"/>
  </r>
  <r>
    <x v="6"/>
    <x v="32"/>
    <x v="4"/>
    <x v="0"/>
    <n v="10.37"/>
    <n v="1000"/>
    <n v="1840"/>
    <n v="0.25741000000000003"/>
    <n v="0.25202000000000002"/>
    <n v="1.4999999999999999E-4"/>
    <n v="1.56E-3"/>
    <n v="0.99602999999999997"/>
    <n v="4.5675100000000004"/>
  </r>
  <r>
    <x v="6"/>
    <x v="32"/>
    <x v="4"/>
    <x v="1"/>
    <n v="9.5500000000000007"/>
    <n v="1000"/>
    <n v="1430"/>
    <n v="0.25539000000000001"/>
    <n v="0.23663000000000001"/>
    <n v="2.1800000000000001E-3"/>
    <n v="2.2899999999999999E-3"/>
    <n v="1.00573"/>
    <n v="3.54975"/>
  </r>
  <r>
    <x v="6"/>
    <x v="32"/>
    <x v="4"/>
    <x v="2"/>
    <n v="3.6"/>
    <n v="1000"/>
    <n v="650"/>
    <n v="8.9359999999999995E-2"/>
    <n v="8.6440000000000003E-2"/>
    <n v="8.0000000000000007E-5"/>
    <n v="3.0000000000000001E-5"/>
    <n v="0.34559000000000001"/>
    <n v="1.6135200000000001"/>
  </r>
  <r>
    <x v="6"/>
    <x v="32"/>
    <x v="4"/>
    <x v="3"/>
    <n v="7.68"/>
    <n v="1000"/>
    <n v="1390"/>
    <n v="0.19064"/>
    <n v="0.18407999999999999"/>
    <n v="8.0000000000000004E-4"/>
    <n v="6.4000000000000005E-4"/>
    <n v="0.73753000000000002"/>
    <n v="3.45045"/>
  </r>
  <r>
    <x v="6"/>
    <x v="32"/>
    <x v="4"/>
    <x v="4"/>
    <n v="18.36"/>
    <n v="999.98"/>
    <n v="10"/>
    <n v="0.70982000000000001"/>
    <n v="8.7739999999999999E-2"/>
    <n v="0.30441000000000001"/>
    <n v="0.14047000000000001"/>
    <n v="2.9460299999999999"/>
    <n v="2.4819999999999998E-2"/>
  </r>
  <r>
    <x v="6"/>
    <x v="32"/>
    <x v="4"/>
    <x v="5"/>
    <n v="2.6"/>
    <n v="1000"/>
    <n v="520"/>
    <n v="6.454E-2"/>
    <n v="5.9360000000000003E-2"/>
    <n v="8.9999999999999998E-4"/>
    <n v="1.2999999999999999E-4"/>
    <n v="0.2492"/>
    <n v="1.2908200000000001"/>
  </r>
  <r>
    <x v="6"/>
    <x v="32"/>
    <x v="4"/>
    <x v="6"/>
    <n v="15.49"/>
    <n v="1000"/>
    <n v="90"/>
    <n v="0.53202000000000005"/>
    <n v="0.21668000000000001"/>
    <n v="1.2999999999999999E-3"/>
    <n v="1.9970000000000002E-2"/>
    <n v="2.2080700000000002"/>
    <n v="0.22341"/>
  </r>
  <r>
    <x v="6"/>
    <x v="32"/>
    <x v="4"/>
    <x v="7"/>
    <n v="18.98"/>
    <n v="1000"/>
    <n v="3310"/>
    <n v="0.47112999999999999"/>
    <n v="0.46181"/>
    <n v="1.8000000000000001E-4"/>
    <n v="1.09E-3"/>
    <n v="1.82368"/>
    <n v="8.2165499999999998"/>
  </r>
  <r>
    <x v="6"/>
    <x v="32"/>
    <x v="4"/>
    <x v="8"/>
    <n v="23.71"/>
    <n v="1000"/>
    <n v="4180"/>
    <n v="0.58853999999999995"/>
    <n v="0.56967000000000001"/>
    <n v="3.0799999999999998E-3"/>
    <n v="4.0800000000000003E-3"/>
    <n v="2.2782100000000001"/>
    <n v="10.37618"/>
  </r>
  <r>
    <x v="6"/>
    <x v="32"/>
    <x v="4"/>
    <x v="9"/>
    <n v="17.14"/>
    <n v="1000"/>
    <n v="3040"/>
    <n v="0.42544999999999999"/>
    <n v="0.42"/>
    <n v="1.3999999999999999E-4"/>
    <n v="7.3999999999999999E-4"/>
    <n v="1.64655"/>
    <n v="7.5463199999999997"/>
  </r>
  <r>
    <x v="6"/>
    <x v="32"/>
    <x v="4"/>
    <x v="10"/>
    <n v="10.86"/>
    <n v="1000"/>
    <n v="1510"/>
    <n v="0.34150999999999998"/>
    <n v="0.30911"/>
    <n v="4.2000000000000002E-4"/>
    <n v="3.5100000000000001E-3"/>
    <n v="1.35701"/>
    <n v="3.7483399999999998"/>
  </r>
  <r>
    <x v="6"/>
    <x v="32"/>
    <x v="5"/>
    <x v="0"/>
    <n v="5.4"/>
    <n v="1000"/>
    <n v="1100"/>
    <n v="0.13403999999999999"/>
    <n v="0.1328"/>
    <n v="2.0000000000000002E-5"/>
    <n v="5.1000000000000004E-4"/>
    <n v="0.51773000000000002"/>
    <n v="2.7305799999999998"/>
  </r>
  <r>
    <x v="6"/>
    <x v="32"/>
    <x v="5"/>
    <x v="1"/>
    <n v="12.76"/>
    <n v="1000"/>
    <n v="130"/>
    <n v="0.47615000000000002"/>
    <n v="0.42233999999999999"/>
    <n v="3.48E-3"/>
    <n v="1.0670000000000001E-2"/>
    <n v="1.9733700000000001"/>
    <n v="0.32269999999999999"/>
  </r>
  <r>
    <x v="6"/>
    <x v="32"/>
    <x v="5"/>
    <x v="2"/>
    <n v="0.89"/>
    <n v="1000"/>
    <n v="200"/>
    <n v="2.2089999999999999E-2"/>
    <n v="2.1319999999999999E-2"/>
    <n v="0"/>
    <n v="2.0000000000000002E-5"/>
    <n v="8.5220000000000004E-2"/>
    <n v="0.49647000000000002"/>
  </r>
  <r>
    <x v="6"/>
    <x v="32"/>
    <x v="5"/>
    <x v="3"/>
    <n v="2.2799999999999998"/>
    <n v="1000"/>
    <n v="460"/>
    <n v="5.6590000000000001E-2"/>
    <n v="5.5129999999999998E-2"/>
    <n v="1.3999999999999999E-4"/>
    <n v="1.3999999999999999E-4"/>
    <n v="0.21847"/>
    <n v="1.14188"/>
  </r>
  <r>
    <x v="6"/>
    <x v="32"/>
    <x v="5"/>
    <x v="4"/>
    <n v="0.81"/>
    <n v="1272"/>
    <n v="0"/>
    <n v="4.3279999999999999E-2"/>
    <n v="1.3679999999999999E-2"/>
    <n v="9.0100000000000006E-3"/>
    <n v="1.285E-2"/>
    <n v="0.17895"/>
    <n v="0"/>
  </r>
  <r>
    <x v="6"/>
    <x v="32"/>
    <x v="5"/>
    <x v="5"/>
    <n v="4.84"/>
    <n v="1000"/>
    <n v="160"/>
    <n v="0.17133000000000001"/>
    <n v="0.14124999999999999"/>
    <n v="1.5559999999999999E-2"/>
    <n v="5.4299999999999999E-3"/>
    <n v="0.70606999999999998"/>
    <n v="0.39717000000000002"/>
  </r>
  <r>
    <x v="6"/>
    <x v="32"/>
    <x v="5"/>
    <x v="6"/>
    <n v="0.06"/>
    <n v="1000"/>
    <n v="20"/>
    <n v="1.49E-3"/>
    <n v="9.5E-4"/>
    <n v="1.0000000000000001E-5"/>
    <n v="5.0000000000000002E-5"/>
    <n v="5.7299999999999999E-3"/>
    <n v="4.965E-2"/>
  </r>
  <r>
    <x v="6"/>
    <x v="32"/>
    <x v="5"/>
    <x v="7"/>
    <n v="4.0599999999999996"/>
    <n v="1000"/>
    <n v="830"/>
    <n v="0.10077999999999999"/>
    <n v="9.9049999999999999E-2"/>
    <n v="2.0000000000000002E-5"/>
    <n v="2.7999999999999998E-4"/>
    <n v="0.38918999999999998"/>
    <n v="2.0603400000000001"/>
  </r>
  <r>
    <x v="6"/>
    <x v="32"/>
    <x v="5"/>
    <x v="8"/>
    <n v="4.63"/>
    <n v="1000"/>
    <n v="950"/>
    <n v="0.11493"/>
    <n v="0.11230999999999999"/>
    <n v="1.3999999999999999E-4"/>
    <n v="6.3000000000000003E-4"/>
    <n v="0.44379000000000002"/>
    <n v="2.3582200000000002"/>
  </r>
  <r>
    <x v="6"/>
    <x v="32"/>
    <x v="5"/>
    <x v="9"/>
    <n v="1.48"/>
    <n v="1000"/>
    <n v="330"/>
    <n v="3.6740000000000002E-2"/>
    <n v="3.6400000000000002E-2"/>
    <n v="2.0000000000000002E-5"/>
    <n v="1.2999999999999999E-4"/>
    <n v="0.14172000000000001"/>
    <n v="0.81916999999999995"/>
  </r>
  <r>
    <x v="6"/>
    <x v="32"/>
    <x v="5"/>
    <x v="10"/>
    <n v="2.35"/>
    <n v="1000"/>
    <n v="500"/>
    <n v="5.833E-2"/>
    <n v="5.7849999999999999E-2"/>
    <n v="1.0000000000000001E-5"/>
    <n v="6.0000000000000002E-5"/>
    <n v="0.22517999999999999"/>
    <n v="1.2411700000000001"/>
  </r>
  <r>
    <x v="6"/>
    <x v="32"/>
    <x v="6"/>
    <x v="0"/>
    <n v="8.0399999999999991"/>
    <n v="1000"/>
    <n v="1350"/>
    <n v="0.19957"/>
    <n v="0.19506999999999999"/>
    <n v="9.0000000000000006E-5"/>
    <n v="1.2700000000000001E-3"/>
    <n v="0.77271999999999996"/>
    <n v="3.3511600000000001"/>
  </r>
  <r>
    <x v="6"/>
    <x v="32"/>
    <x v="6"/>
    <x v="1"/>
    <n v="88.76"/>
    <n v="1000"/>
    <n v="1040"/>
    <n v="3.28322"/>
    <n v="2.8599000000000001"/>
    <n v="7.6340000000000005E-2"/>
    <n v="7.3459999999999998E-2"/>
    <n v="13.58699"/>
    <n v="2.5816400000000002"/>
  </r>
  <r>
    <x v="6"/>
    <x v="32"/>
    <x v="6"/>
    <x v="2"/>
    <n v="2.5499999999999998"/>
    <n v="1000"/>
    <n v="450"/>
    <n v="6.3299999999999995E-2"/>
    <n v="6.0780000000000001E-2"/>
    <n v="3.0000000000000001E-5"/>
    <n v="6.0000000000000002E-5"/>
    <n v="0.24496999999999999"/>
    <n v="1.1170500000000001"/>
  </r>
  <r>
    <x v="6"/>
    <x v="32"/>
    <x v="6"/>
    <x v="3"/>
    <n v="4.76"/>
    <n v="1000"/>
    <n v="810"/>
    <n v="0.11815000000000001"/>
    <n v="0.1142"/>
    <n v="6.7000000000000002E-4"/>
    <n v="1.6000000000000001E-4"/>
    <n v="0.45745999999999998"/>
    <n v="2.0106999999999999"/>
  </r>
  <r>
    <x v="6"/>
    <x v="32"/>
    <x v="6"/>
    <x v="4"/>
    <n v="8.7100000000000009"/>
    <n v="999.98"/>
    <n v="10"/>
    <n v="0.37057000000000001"/>
    <n v="5.5899999999999998E-2"/>
    <n v="0.12342"/>
    <n v="0.20585000000000001"/>
    <n v="1.5282"/>
    <n v="2.4819999999999998E-2"/>
  </r>
  <r>
    <x v="6"/>
    <x v="32"/>
    <x v="6"/>
    <x v="5"/>
    <n v="2.1800000000000002"/>
    <n v="1000"/>
    <n v="410"/>
    <n v="5.4109999999999998E-2"/>
    <n v="5.1360000000000003E-2"/>
    <n v="4.8000000000000001E-4"/>
    <n v="2.7999999999999998E-4"/>
    <n v="0.20921999999999999"/>
    <n v="1.01776"/>
  </r>
  <r>
    <x v="6"/>
    <x v="32"/>
    <x v="6"/>
    <x v="6"/>
    <n v="0.43"/>
    <n v="1000"/>
    <n v="70"/>
    <n v="1.1469999999999999E-2"/>
    <n v="6.6400000000000001E-3"/>
    <n v="9.0000000000000006E-5"/>
    <n v="8.0000000000000004E-4"/>
    <n v="4.5039999999999997E-2"/>
    <n v="0.17376"/>
  </r>
  <r>
    <x v="6"/>
    <x v="32"/>
    <x v="6"/>
    <x v="7"/>
    <n v="14.54"/>
    <n v="1000"/>
    <n v="2440"/>
    <n v="0.36092000000000002"/>
    <n v="0.35476999999999997"/>
    <n v="3.4000000000000002E-4"/>
    <n v="1.1900000000000001E-3"/>
    <n v="1.39802"/>
    <n v="6.0569100000000002"/>
  </r>
  <r>
    <x v="6"/>
    <x v="32"/>
    <x v="6"/>
    <x v="8"/>
    <n v="17.489999999999998"/>
    <n v="1000"/>
    <n v="2960"/>
    <n v="0.43414000000000003"/>
    <n v="0.42281000000000002"/>
    <n v="1.65E-3"/>
    <n v="3.2000000000000002E-3"/>
    <n v="1.6815800000000001"/>
    <n v="7.3477300000000003"/>
  </r>
  <r>
    <x v="6"/>
    <x v="32"/>
    <x v="6"/>
    <x v="9"/>
    <n v="13.45"/>
    <n v="1000"/>
    <n v="2310"/>
    <n v="0.33385999999999999"/>
    <n v="0.32757999999999998"/>
    <n v="2.2000000000000001E-4"/>
    <n v="8.0999999999999996E-4"/>
    <n v="1.29271"/>
    <n v="5.73421"/>
  </r>
  <r>
    <x v="6"/>
    <x v="32"/>
    <x v="6"/>
    <x v="10"/>
    <n v="10.98"/>
    <n v="1000"/>
    <n v="1890"/>
    <n v="0.27295999999999998"/>
    <n v="0.26569999999999999"/>
    <n v="1.3999999999999999E-4"/>
    <n v="8.0000000000000004E-4"/>
    <n v="1.05721"/>
    <n v="4.6916200000000003"/>
  </r>
  <r>
    <x v="6"/>
    <x v="32"/>
    <x v="7"/>
    <x v="0"/>
    <n v="3.88"/>
    <n v="1032"/>
    <n v="660.48022000000003"/>
    <n v="0.11029"/>
    <n v="8.1879999999999994E-2"/>
    <n v="3.8000000000000002E-4"/>
    <n v="1.129E-2"/>
    <n v="0.42906"/>
    <n v="1.5950200000000001"/>
  </r>
  <r>
    <x v="6"/>
    <x v="32"/>
    <x v="7"/>
    <x v="1"/>
    <n v="41.55"/>
    <n v="1000"/>
    <n v="390"/>
    <n v="1.5217000000000001"/>
    <n v="1.3721300000000001"/>
    <n v="2.3570000000000001E-2"/>
    <n v="5.5660000000000001E-2"/>
    <n v="6.3037000000000001"/>
    <n v="0.96811000000000003"/>
  </r>
  <r>
    <x v="6"/>
    <x v="32"/>
    <x v="7"/>
    <x v="2"/>
    <n v="0.84"/>
    <n v="1000"/>
    <n v="160"/>
    <n v="2.085E-2"/>
    <n v="1.9939999999999999E-2"/>
    <n v="1.0000000000000001E-5"/>
    <n v="1.3999999999999999E-4"/>
    <n v="8.0490000000000006E-2"/>
    <n v="0.39717000000000002"/>
  </r>
  <r>
    <x v="6"/>
    <x v="32"/>
    <x v="7"/>
    <x v="3"/>
    <n v="2.16"/>
    <n v="1000"/>
    <n v="390"/>
    <n v="5.3620000000000001E-2"/>
    <n v="5.228E-2"/>
    <n v="2.5999999999999998E-4"/>
    <n v="2.0000000000000001E-4"/>
    <n v="0.20735000000000001"/>
    <n v="0.96811000000000003"/>
  </r>
  <r>
    <x v="6"/>
    <x v="32"/>
    <x v="7"/>
    <x v="4"/>
    <n v="6.22"/>
    <n v="1664.07"/>
    <n v="465.94042999999999"/>
    <n v="0.26336999999999999"/>
    <n v="0"/>
    <n v="9.6269999999999994E-2"/>
    <n v="0.44690000000000002"/>
    <n v="1.0415099999999999"/>
    <n v="0.75233000000000005"/>
  </r>
  <r>
    <x v="6"/>
    <x v="32"/>
    <x v="7"/>
    <x v="5"/>
    <n v="16"/>
    <n v="1388.89"/>
    <n v="750"/>
    <n v="0.60821999999999998"/>
    <n v="0.17271"/>
    <n v="0.47965999999999998"/>
    <n v="7.1349999999999997E-2"/>
    <n v="2.4598599999999999"/>
    <n v="1.40825"/>
  </r>
  <r>
    <x v="6"/>
    <x v="32"/>
    <x v="7"/>
    <x v="6"/>
    <n v="1.97"/>
    <n v="1000"/>
    <n v="120"/>
    <n v="4.8899999999999999E-2"/>
    <n v="1.9400000000000001E-3"/>
    <n v="3.7499999999999999E-3"/>
    <n v="4.045E-2"/>
    <n v="0.1925"/>
    <n v="0.29787999999999998"/>
  </r>
  <r>
    <x v="6"/>
    <x v="32"/>
    <x v="7"/>
    <x v="7"/>
    <n v="8.08"/>
    <n v="1000"/>
    <n v="1400"/>
    <n v="0.20055999999999999"/>
    <n v="0.19800000000000001"/>
    <n v="6.0000000000000002E-5"/>
    <n v="1.7899999999999999E-3"/>
    <n v="0.77629999999999999"/>
    <n v="3.4752800000000001"/>
  </r>
  <r>
    <x v="6"/>
    <x v="32"/>
    <x v="7"/>
    <x v="8"/>
    <n v="6.58"/>
    <n v="1007.21"/>
    <n v="1047.5"/>
    <n v="0.16664999999999999"/>
    <n v="0.13355"/>
    <n v="7.4599999999999996E-3"/>
    <n v="2.3089999999999999E-2"/>
    <n v="0.64703999999999995"/>
    <n v="2.5846499999999999"/>
  </r>
  <r>
    <x v="6"/>
    <x v="32"/>
    <x v="7"/>
    <x v="9"/>
    <n v="4.4000000000000004"/>
    <n v="1000"/>
    <n v="800"/>
    <n v="0.10922"/>
    <n v="0.10842"/>
    <n v="2.0000000000000002E-5"/>
    <n v="8.8999999999999995E-4"/>
    <n v="0.42243999999999998"/>
    <n v="1.98587"/>
  </r>
  <r>
    <x v="6"/>
    <x v="32"/>
    <x v="7"/>
    <x v="10"/>
    <n v="6.47"/>
    <n v="1000"/>
    <n v="960"/>
    <n v="0.16059999999999999"/>
    <n v="0.12007"/>
    <n v="1.2E-4"/>
    <n v="1.4789999999999999E-2"/>
    <n v="0.62358999999999998"/>
    <n v="2.3830499999999999"/>
  </r>
  <r>
    <x v="6"/>
    <x v="32"/>
    <x v="8"/>
    <x v="0"/>
    <n v="11.54"/>
    <n v="1010.99"/>
    <n v="1668.1396500000001"/>
    <n v="0.31179000000000001"/>
    <n v="0.29148000000000002"/>
    <n v="8.2000000000000007E-3"/>
    <n v="6.2899999999999996E-3"/>
    <n v="1.2221200000000001"/>
    <n v="4.1006400000000003"/>
  </r>
  <r>
    <x v="6"/>
    <x v="32"/>
    <x v="8"/>
    <x v="1"/>
    <n v="144.94"/>
    <n v="1000"/>
    <n v="1450"/>
    <n v="5.2902300000000002"/>
    <n v="5.0761200000000004"/>
    <n v="2.487E-2"/>
    <n v="8.831E-2"/>
    <n v="21.90354"/>
    <n v="3.5994000000000002"/>
  </r>
  <r>
    <x v="6"/>
    <x v="32"/>
    <x v="8"/>
    <x v="2"/>
    <n v="2.12"/>
    <n v="1000"/>
    <n v="360"/>
    <n v="5.262E-2"/>
    <n v="4.9840000000000002E-2"/>
    <n v="2.0000000000000002E-5"/>
    <n v="9.0000000000000006E-5"/>
    <n v="0.20355999999999999"/>
    <n v="0.89363999999999999"/>
  </r>
  <r>
    <x v="6"/>
    <x v="32"/>
    <x v="8"/>
    <x v="3"/>
    <n v="5.63"/>
    <n v="1000"/>
    <n v="970"/>
    <n v="0.13975000000000001"/>
    <n v="0.13580999999999999"/>
    <n v="7.2000000000000005E-4"/>
    <n v="3.8999999999999999E-4"/>
    <n v="0.54101999999999995"/>
    <n v="2.40787"/>
  </r>
  <r>
    <x v="6"/>
    <x v="32"/>
    <x v="8"/>
    <x v="4"/>
    <n v="28.33"/>
    <n v="1286.25"/>
    <n v="938.96094000000005"/>
    <n v="1.01502"/>
    <n v="4.8829999999999998E-2"/>
    <n v="0.49373"/>
    <n v="0.45162999999999998"/>
    <n v="4.0915600000000003"/>
    <n v="1.87273"/>
  </r>
  <r>
    <x v="6"/>
    <x v="32"/>
    <x v="8"/>
    <x v="5"/>
    <n v="7.54"/>
    <n v="1061.8"/>
    <n v="637.07959000000005"/>
    <n v="0.21426000000000001"/>
    <n v="5.2859999999999997E-2"/>
    <n v="0.19328000000000001"/>
    <n v="2.6679999999999999E-2"/>
    <n v="0.84440999999999999"/>
    <n v="1.50386"/>
  </r>
  <r>
    <x v="6"/>
    <x v="32"/>
    <x v="8"/>
    <x v="6"/>
    <n v="21.29"/>
    <n v="1265.48"/>
    <n v="442.91991999999999"/>
    <n v="0.73819999999999997"/>
    <n v="0.29715999999999998"/>
    <n v="5.1240000000000001E-2"/>
    <n v="0.20047000000000001"/>
    <n v="3.0194999999999999"/>
    <n v="0.90271999999999997"/>
  </r>
  <r>
    <x v="6"/>
    <x v="32"/>
    <x v="8"/>
    <x v="7"/>
    <n v="18.010000000000002"/>
    <n v="1000"/>
    <n v="2930"/>
    <n v="0.44705"/>
    <n v="0.43963999999999998"/>
    <n v="1.6000000000000001E-4"/>
    <n v="1.92E-3"/>
    <n v="1.73204"/>
    <n v="7.2732599999999996"/>
  </r>
  <r>
    <x v="6"/>
    <x v="32"/>
    <x v="8"/>
    <x v="8"/>
    <n v="36.82"/>
    <n v="1009.12"/>
    <n v="3027.3593799999999"/>
    <n v="1.1195299999999999"/>
    <n v="0.86834999999999996"/>
    <n v="4.1619999999999997E-2"/>
    <n v="8.5980000000000001E-2"/>
    <n v="4.5049900000000003"/>
    <n v="7.4579000000000004"/>
  </r>
  <r>
    <x v="6"/>
    <x v="32"/>
    <x v="8"/>
    <x v="9"/>
    <n v="18.78"/>
    <n v="1000"/>
    <n v="3100"/>
    <n v="0.46616000000000002"/>
    <n v="0.46118999999999999"/>
    <n v="2.5999999999999998E-4"/>
    <n v="8.5999999999999998E-4"/>
    <n v="1.8057300000000001"/>
    <n v="7.6952600000000002"/>
  </r>
  <r>
    <x v="6"/>
    <x v="32"/>
    <x v="8"/>
    <x v="10"/>
    <n v="36.86"/>
    <n v="1000"/>
    <n v="1500"/>
    <n v="1.25911"/>
    <n v="1.0604"/>
    <n v="3.9199999999999999E-3"/>
    <n v="2.0219999999999998E-2"/>
    <n v="5.1675599999999999"/>
    <n v="3.7235100000000001"/>
  </r>
  <r>
    <x v="6"/>
    <x v="33"/>
    <x v="0"/>
    <x v="0"/>
    <n v="18.02"/>
    <n v="1000"/>
    <n v="690"/>
    <n v="0.61367000000000005"/>
    <n v="0.59794999999999998"/>
    <n v="9.0000000000000006E-5"/>
    <n v="4.1099999999999999E-3"/>
    <n v="2.5126599999999999"/>
    <n v="1.71282"/>
  </r>
  <r>
    <x v="6"/>
    <x v="33"/>
    <x v="0"/>
    <x v="1"/>
    <n v="41.53"/>
    <n v="999.99"/>
    <n v="220"/>
    <n v="1.5265500000000001"/>
    <n v="1.3010699999999999"/>
    <n v="2.4760000000000001E-2"/>
    <n v="4.0890000000000003E-2"/>
    <n v="6.3256300000000003"/>
    <n v="0.54612000000000005"/>
  </r>
  <r>
    <x v="6"/>
    <x v="33"/>
    <x v="0"/>
    <x v="2"/>
    <n v="1.21"/>
    <n v="1000"/>
    <n v="170"/>
    <n v="3.0030000000000001E-2"/>
    <n v="2.8549999999999999E-2"/>
    <n v="0"/>
    <n v="1.2999999999999999E-4"/>
    <n v="0.11616"/>
    <n v="0.42199999999999999"/>
  </r>
  <r>
    <x v="6"/>
    <x v="33"/>
    <x v="0"/>
    <x v="3"/>
    <n v="2.66"/>
    <n v="1000"/>
    <n v="370"/>
    <n v="6.6030000000000005E-2"/>
    <n v="6.4810000000000006E-2"/>
    <n v="6.0000000000000002E-5"/>
    <n v="5.0000000000000002E-5"/>
    <n v="0.25546999999999997"/>
    <n v="0.91847000000000001"/>
  </r>
  <r>
    <x v="6"/>
    <x v="33"/>
    <x v="0"/>
    <x v="4"/>
    <n v="48.33"/>
    <n v="1758.85"/>
    <n v="158.29687999999999"/>
    <n v="1.8339799999999999"/>
    <n v="0.53320999999999996"/>
    <n v="8.3250000000000005E-2"/>
    <n v="0.37869999999999998"/>
    <n v="7.5951300000000002"/>
    <n v="0.24298"/>
  </r>
  <r>
    <x v="6"/>
    <x v="33"/>
    <x v="0"/>
    <x v="5"/>
    <n v="1.1100000000000001"/>
    <n v="1000"/>
    <n v="110"/>
    <n v="2.7550000000000002E-2"/>
    <n v="1.8499999999999999E-2"/>
    <n v="1.24E-3"/>
    <n v="1.0200000000000001E-3"/>
    <n v="0.10655000000000001"/>
    <n v="0.27306000000000002"/>
  </r>
  <r>
    <x v="6"/>
    <x v="33"/>
    <x v="0"/>
    <x v="6"/>
    <n v="2.12"/>
    <n v="1000"/>
    <n v="140"/>
    <n v="5.262E-2"/>
    <n v="1.1679999999999999E-2"/>
    <n v="6.0000000000000002E-5"/>
    <n v="5.6299999999999996E-3"/>
    <n v="0.20619999999999999"/>
    <n v="0.34753000000000001"/>
  </r>
  <r>
    <x v="6"/>
    <x v="33"/>
    <x v="0"/>
    <x v="7"/>
    <n v="5.12"/>
    <n v="1000"/>
    <n v="740"/>
    <n v="0.12709000000000001"/>
    <n v="0.12489"/>
    <n v="1.0000000000000001E-5"/>
    <n v="5.1000000000000004E-4"/>
    <n v="0.49192999999999998"/>
    <n v="1.83693"/>
  </r>
  <r>
    <x v="6"/>
    <x v="33"/>
    <x v="0"/>
    <x v="8"/>
    <n v="8.24"/>
    <n v="1000"/>
    <n v="1150"/>
    <n v="0.20454"/>
    <n v="0.20111999999999999"/>
    <n v="1E-4"/>
    <n v="5.6999999999999998E-4"/>
    <n v="0.79188000000000003"/>
    <n v="2.8546900000000002"/>
  </r>
  <r>
    <x v="6"/>
    <x v="33"/>
    <x v="0"/>
    <x v="9"/>
    <n v="3.23"/>
    <n v="1000"/>
    <n v="490"/>
    <n v="8.0180000000000001E-2"/>
    <n v="7.9409999999999994E-2"/>
    <n v="1.0000000000000001E-5"/>
    <n v="2.5000000000000001E-4"/>
    <n v="0.31017"/>
    <n v="1.21635"/>
  </r>
  <r>
    <x v="6"/>
    <x v="33"/>
    <x v="0"/>
    <x v="10"/>
    <n v="4.07"/>
    <n v="1164.3499999999999"/>
    <n v="500.66994999999997"/>
    <n v="0.13969000000000001"/>
    <n v="6.0749999999999998E-2"/>
    <n v="4.4999999999999999E-4"/>
    <n v="9.8499999999999994E-3"/>
    <n v="0.54679"/>
    <n v="1.08497"/>
  </r>
  <r>
    <x v="6"/>
    <x v="33"/>
    <x v="1"/>
    <x v="0"/>
    <n v="15.3"/>
    <n v="1144"/>
    <n v="1166.88086"/>
    <n v="0.48734"/>
    <n v="9.826E-2"/>
    <n v="7.6800000000000002E-3"/>
    <n v="0.15207000000000001"/>
    <n v="1.9189400000000001"/>
    <n v="2.5617399999999999"/>
  </r>
  <r>
    <x v="6"/>
    <x v="33"/>
    <x v="1"/>
    <x v="1"/>
    <n v="66.180000000000007"/>
    <n v="999.99"/>
    <n v="330"/>
    <n v="2.4190999999999998"/>
    <n v="2.1147"/>
    <n v="5.1860000000000003E-2"/>
    <n v="0.30865999999999999"/>
    <n v="10.03173"/>
    <n v="0.81916999999999995"/>
  </r>
  <r>
    <x v="6"/>
    <x v="33"/>
    <x v="1"/>
    <x v="2"/>
    <n v="0.89"/>
    <n v="1000"/>
    <n v="140"/>
    <n v="2.2089999999999999E-2"/>
    <n v="2.0039999999999999E-2"/>
    <n v="6.9999999999999994E-5"/>
    <n v="1E-3"/>
    <n v="8.5199999999999998E-2"/>
    <n v="0.34753000000000001"/>
  </r>
  <r>
    <x v="6"/>
    <x v="33"/>
    <x v="1"/>
    <x v="3"/>
    <n v="3.47"/>
    <n v="1000"/>
    <n v="520"/>
    <n v="8.6129999999999998E-2"/>
    <n v="8.3949999999999997E-2"/>
    <n v="4.8000000000000001E-4"/>
    <n v="4.2000000000000002E-4"/>
    <n v="0.33312000000000003"/>
    <n v="1.2908200000000001"/>
  </r>
  <r>
    <x v="6"/>
    <x v="33"/>
    <x v="1"/>
    <x v="4"/>
    <n v="88.76"/>
    <n v="2177.9"/>
    <n v="7274.1718799999999"/>
    <n v="4.4904000000000002"/>
    <n v="6.1240000000000003E-2"/>
    <n v="1.35466"/>
    <n v="4.4150400000000003"/>
    <n v="17.810099999999998"/>
    <n v="9.3637200000000007"/>
  </r>
  <r>
    <x v="6"/>
    <x v="33"/>
    <x v="1"/>
    <x v="5"/>
    <n v="31.84"/>
    <n v="1000"/>
    <n v="1630"/>
    <n v="0.92406999999999995"/>
    <n v="0.45390000000000003"/>
    <n v="0.26356000000000002"/>
    <n v="0.13952999999999999"/>
    <n v="3.69767"/>
    <n v="4.0462199999999999"/>
  </r>
  <r>
    <x v="6"/>
    <x v="33"/>
    <x v="1"/>
    <x v="6"/>
    <n v="123.71"/>
    <n v="1086.98"/>
    <n v="5608.8046899999999"/>
    <n v="3.3666200000000002"/>
    <n v="3.0169999999999999E-2"/>
    <n v="0.37664999999999998"/>
    <n v="1.6838200000000001"/>
    <n v="13.296569999999999"/>
    <n v="12.981780000000001"/>
  </r>
  <r>
    <x v="6"/>
    <x v="33"/>
    <x v="1"/>
    <x v="7"/>
    <n v="8.94"/>
    <n v="1000"/>
    <n v="1250"/>
    <n v="0.22191"/>
    <n v="0.21842"/>
    <n v="1.3999999999999999E-4"/>
    <n v="1.8799999999999999E-3"/>
    <n v="0.85877000000000003"/>
    <n v="3.1029300000000002"/>
  </r>
  <r>
    <x v="6"/>
    <x v="33"/>
    <x v="1"/>
    <x v="8"/>
    <n v="72.5"/>
    <n v="1222.49"/>
    <n v="4914.3984399999999"/>
    <n v="2.4533200000000002"/>
    <n v="0.69466000000000006"/>
    <n v="1.69634"/>
    <n v="1.9643900000000001"/>
    <n v="9.7438400000000005"/>
    <n v="10.304119999999999"/>
  </r>
  <r>
    <x v="6"/>
    <x v="33"/>
    <x v="1"/>
    <x v="9"/>
    <n v="6.52"/>
    <n v="1000"/>
    <n v="960"/>
    <n v="0.16184000000000001"/>
    <n v="0.15976000000000001"/>
    <n v="2.0000000000000002E-5"/>
    <n v="1.1100000000000001E-3"/>
    <n v="0.62578"/>
    <n v="2.3830499999999999"/>
  </r>
  <r>
    <x v="6"/>
    <x v="33"/>
    <x v="1"/>
    <x v="10"/>
    <n v="43.02"/>
    <n v="1381.75"/>
    <n v="3260.9218799999999"/>
    <n v="1.57978"/>
    <n v="0.11784"/>
    <n v="2.2100000000000002E-2"/>
    <n v="0.1787"/>
    <n v="6.2271400000000003"/>
    <n v="6.1670999999999996"/>
  </r>
  <r>
    <x v="6"/>
    <x v="33"/>
    <x v="2"/>
    <x v="0"/>
    <n v="16.399999999999999"/>
    <n v="1087.83"/>
    <n v="1958.09961"/>
    <n v="0.50729000000000002"/>
    <n v="0.26767000000000002"/>
    <n v="6.5399999999999998E-3"/>
    <n v="0.14656"/>
    <n v="1.9815199999999999"/>
    <n v="4.51668"/>
  </r>
  <r>
    <x v="6"/>
    <x v="33"/>
    <x v="2"/>
    <x v="1"/>
    <n v="138.37"/>
    <n v="1000.01"/>
    <n v="590"/>
    <n v="5.1156800000000002"/>
    <n v="4.5058699999999998"/>
    <n v="0.13106000000000001"/>
    <n v="0.75570000000000004"/>
    <n v="21.210550000000001"/>
    <n v="1.46458"/>
  </r>
  <r>
    <x v="6"/>
    <x v="33"/>
    <x v="2"/>
    <x v="2"/>
    <n v="1.99"/>
    <n v="1000"/>
    <n v="280"/>
    <n v="4.9399999999999999E-2"/>
    <n v="4.7759999999999997E-2"/>
    <n v="1.0000000000000001E-5"/>
    <n v="2.2000000000000001E-4"/>
    <n v="0.19102"/>
    <n v="0.69506000000000001"/>
  </r>
  <r>
    <x v="6"/>
    <x v="33"/>
    <x v="2"/>
    <x v="3"/>
    <n v="4.7300000000000004"/>
    <n v="1000"/>
    <n v="680"/>
    <n v="0.11741"/>
    <n v="0.11365"/>
    <n v="6.9999999999999999E-4"/>
    <n v="1.08E-3"/>
    <n v="0.45428000000000002"/>
    <n v="1.6879900000000001"/>
  </r>
  <r>
    <x v="6"/>
    <x v="33"/>
    <x v="2"/>
    <x v="4"/>
    <n v="69.66"/>
    <n v="2032.09"/>
    <n v="5994.65625"/>
    <n v="3.4624700000000002"/>
    <n v="1.7690000000000001E-2"/>
    <n v="5.1091899999999999"/>
    <n v="3.1705899999999998"/>
    <n v="13.70532"/>
    <n v="8.2435200000000002"/>
  </r>
  <r>
    <x v="6"/>
    <x v="33"/>
    <x v="2"/>
    <x v="5"/>
    <n v="1.64"/>
    <n v="1120.24"/>
    <n v="190.44005999999999"/>
    <n v="5.0979999999999998E-2"/>
    <n v="1.7510000000000001E-2"/>
    <n v="2.1129999999999999E-2"/>
    <n v="1.453E-2"/>
    <n v="0.19980000000000001"/>
    <n v="0.42921999999999999"/>
  </r>
  <r>
    <x v="6"/>
    <x v="33"/>
    <x v="2"/>
    <x v="6"/>
    <n v="9.84"/>
    <n v="1287.8800000000001"/>
    <n v="424.99997000000002"/>
    <n v="0.40467999999999998"/>
    <n v="0.13985"/>
    <n v="6.6899999999999998E-3"/>
    <n v="0.11899"/>
    <n v="1.6396200000000001"/>
    <n v="0.85307999999999995"/>
  </r>
  <r>
    <x v="6"/>
    <x v="33"/>
    <x v="2"/>
    <x v="7"/>
    <n v="16.22"/>
    <n v="1000"/>
    <n v="2290"/>
    <n v="0.40261999999999998"/>
    <n v="0.39640999999999998"/>
    <n v="1E-4"/>
    <n v="4.4999999999999997E-3"/>
    <n v="1.55871"/>
    <n v="5.6845600000000003"/>
  </r>
  <r>
    <x v="6"/>
    <x v="33"/>
    <x v="2"/>
    <x v="8"/>
    <n v="21.89"/>
    <n v="1007.37"/>
    <n v="2911.30078"/>
    <n v="0.55515000000000003"/>
    <n v="0.47571000000000002"/>
    <n v="1.047E-2"/>
    <n v="9.8720000000000002E-2"/>
    <n v="2.1543000000000001"/>
    <n v="7.1822499999999998"/>
  </r>
  <r>
    <x v="6"/>
    <x v="33"/>
    <x v="2"/>
    <x v="9"/>
    <n v="10.83"/>
    <n v="1000"/>
    <n v="1480"/>
    <n v="0.26883000000000001"/>
    <n v="0.23577000000000001"/>
    <n v="4.4000000000000002E-4"/>
    <n v="1.423E-2"/>
    <n v="1.0412600000000001"/>
    <n v="3.67387"/>
  </r>
  <r>
    <x v="6"/>
    <x v="33"/>
    <x v="2"/>
    <x v="10"/>
    <n v="17.12"/>
    <n v="1050.1500000000001"/>
    <n v="1291.6796899999999"/>
    <n v="0.55439000000000005"/>
    <n v="0.43267"/>
    <n v="3.5699999999999998E-3"/>
    <n v="3.2480000000000002E-2"/>
    <n v="2.2339099999999998"/>
    <n v="3.0703499999999999"/>
  </r>
  <r>
    <x v="6"/>
    <x v="33"/>
    <x v="3"/>
    <x v="0"/>
    <n v="7.63"/>
    <n v="1000"/>
    <n v="1060.0004899999999"/>
    <n v="0.21837000000000001"/>
    <n v="0.17529"/>
    <n v="8.3000000000000001E-4"/>
    <n v="1.187E-2"/>
    <n v="0.85077999999999998"/>
    <n v="2.6312799999999998"/>
  </r>
  <r>
    <x v="6"/>
    <x v="33"/>
    <x v="3"/>
    <x v="1"/>
    <n v="16.43"/>
    <n v="1000"/>
    <n v="350"/>
    <n v="0.57299"/>
    <n v="0.49980000000000002"/>
    <n v="5.0600000000000003E-3"/>
    <n v="4.6010000000000002E-2"/>
    <n v="2.3649100000000001"/>
    <n v="0.86882000000000004"/>
  </r>
  <r>
    <x v="6"/>
    <x v="33"/>
    <x v="3"/>
    <x v="2"/>
    <n v="1.1399999999999999"/>
    <n v="1000"/>
    <n v="180"/>
    <n v="2.8299999999999999E-2"/>
    <n v="2.7439999999999999E-2"/>
    <n v="1.0000000000000001E-5"/>
    <n v="2.5000000000000001E-4"/>
    <n v="0.10911"/>
    <n v="0.44681999999999999"/>
  </r>
  <r>
    <x v="6"/>
    <x v="33"/>
    <x v="3"/>
    <x v="3"/>
    <n v="3.33"/>
    <n v="1000"/>
    <n v="530"/>
    <n v="8.2659999999999997E-2"/>
    <n v="8.054E-2"/>
    <n v="3.8000000000000002E-4"/>
    <n v="4.2000000000000002E-4"/>
    <n v="0.31934000000000001"/>
    <n v="1.3156399999999999"/>
  </r>
  <r>
    <x v="6"/>
    <x v="33"/>
    <x v="3"/>
    <x v="4"/>
    <n v="13.94"/>
    <n v="2098.2199999999998"/>
    <n v="188.83985999999999"/>
    <n v="0.57215000000000005"/>
    <n v="0.14021"/>
    <n v="7.9659999999999995E-2"/>
    <n v="0.51842999999999995"/>
    <n v="2.3458800000000002"/>
    <n v="0.25147000000000003"/>
  </r>
  <r>
    <x v="6"/>
    <x v="33"/>
    <x v="3"/>
    <x v="5"/>
    <n v="1.43"/>
    <n v="1000"/>
    <n v="250"/>
    <n v="3.5979999999999998E-2"/>
    <n v="3.2419999999999997E-2"/>
    <n v="5.9999999999999995E-4"/>
    <n v="4.6999999999999999E-4"/>
    <n v="0.13913"/>
    <n v="0.62058999999999997"/>
  </r>
  <r>
    <x v="6"/>
    <x v="33"/>
    <x v="3"/>
    <x v="6"/>
    <n v="1.1499999999999999"/>
    <n v="1199.43"/>
    <n v="83.959959999999995"/>
    <n v="3.712E-2"/>
    <n v="2.5899999999999999E-3"/>
    <n v="1.47E-3"/>
    <n v="3.4049999999999997E-2"/>
    <n v="0.14652999999999999"/>
    <n v="0.17895"/>
  </r>
  <r>
    <x v="6"/>
    <x v="33"/>
    <x v="3"/>
    <x v="7"/>
    <n v="9.26"/>
    <n v="1000"/>
    <n v="1360"/>
    <n v="0.22985"/>
    <n v="0.22738"/>
    <n v="3.0000000000000001E-5"/>
    <n v="1.1000000000000001E-3"/>
    <n v="0.88905999999999996"/>
    <n v="3.3759800000000002"/>
  </r>
  <r>
    <x v="6"/>
    <x v="33"/>
    <x v="3"/>
    <x v="8"/>
    <n v="12.97"/>
    <n v="1000"/>
    <n v="1920"/>
    <n v="0.32195000000000001"/>
    <n v="0.31730999999999998"/>
    <n v="6.9999999999999994E-5"/>
    <n v="2.3E-3"/>
    <n v="1.24533"/>
    <n v="4.7660900000000002"/>
  </r>
  <r>
    <x v="6"/>
    <x v="33"/>
    <x v="3"/>
    <x v="9"/>
    <n v="8.18"/>
    <n v="1000"/>
    <n v="1210"/>
    <n v="0.20305000000000001"/>
    <n v="0.20199"/>
    <n v="0"/>
    <n v="4.0000000000000002E-4"/>
    <n v="0.78522000000000003"/>
    <n v="3.0036299999999998"/>
  </r>
  <r>
    <x v="6"/>
    <x v="33"/>
    <x v="3"/>
    <x v="10"/>
    <n v="4.57"/>
    <n v="1000"/>
    <n v="710"/>
    <n v="0.11439000000000001"/>
    <n v="0.11260000000000001"/>
    <n v="1.4999999999999999E-4"/>
    <n v="5.1000000000000004E-4"/>
    <n v="0.44277"/>
    <n v="1.7624599999999999"/>
  </r>
  <r>
    <x v="6"/>
    <x v="33"/>
    <x v="4"/>
    <x v="0"/>
    <n v="12.25"/>
    <n v="1000"/>
    <n v="1880"/>
    <n v="0.30407000000000001"/>
    <n v="0.29768"/>
    <n v="1.8000000000000001E-4"/>
    <n v="1.8500000000000001E-3"/>
    <n v="1.1755100000000001"/>
    <n v="4.6668000000000003"/>
  </r>
  <r>
    <x v="6"/>
    <x v="33"/>
    <x v="4"/>
    <x v="1"/>
    <n v="11.04"/>
    <n v="1000"/>
    <n v="1490"/>
    <n v="0.29237999999999997"/>
    <n v="0.27145000000000002"/>
    <n v="2.4299999999999999E-3"/>
    <n v="2.5500000000000002E-3"/>
    <n v="1.1479900000000001"/>
    <n v="3.69869"/>
  </r>
  <r>
    <x v="6"/>
    <x v="33"/>
    <x v="4"/>
    <x v="2"/>
    <n v="4.29"/>
    <n v="1000"/>
    <n v="690"/>
    <n v="0.10649"/>
    <n v="0.10298"/>
    <n v="1E-4"/>
    <n v="3.0000000000000001E-5"/>
    <n v="0.41147"/>
    <n v="1.71282"/>
  </r>
  <r>
    <x v="6"/>
    <x v="33"/>
    <x v="4"/>
    <x v="3"/>
    <n v="9.09"/>
    <n v="1000"/>
    <n v="1410"/>
    <n v="0.22563"/>
    <n v="0.21786"/>
    <n v="9.6000000000000002E-4"/>
    <n v="7.6999999999999996E-4"/>
    <n v="0.87214000000000003"/>
    <n v="3.5001000000000002"/>
  </r>
  <r>
    <x v="6"/>
    <x v="33"/>
    <x v="4"/>
    <x v="4"/>
    <n v="18.37"/>
    <n v="999.98"/>
    <n v="10"/>
    <n v="0.71006000000000002"/>
    <n v="8.7940000000000004E-2"/>
    <n v="0.30442000000000002"/>
    <n v="0.14047000000000001"/>
    <n v="2.94699"/>
    <n v="2.4819999999999998E-2"/>
  </r>
  <r>
    <x v="6"/>
    <x v="33"/>
    <x v="4"/>
    <x v="5"/>
    <n v="3.13"/>
    <n v="1000"/>
    <n v="530"/>
    <n v="7.7689999999999995E-2"/>
    <n v="7.1389999999999995E-2"/>
    <n v="1.1000000000000001E-3"/>
    <n v="1.6000000000000001E-4"/>
    <n v="0.29980000000000001"/>
    <n v="1.3156399999999999"/>
  </r>
  <r>
    <x v="6"/>
    <x v="33"/>
    <x v="4"/>
    <x v="6"/>
    <n v="15.59"/>
    <n v="1000"/>
    <n v="100"/>
    <n v="0.53449999999999998"/>
    <n v="0.21831"/>
    <n v="1.2999999999999999E-3"/>
    <n v="2.001E-2"/>
    <n v="2.2176100000000001"/>
    <n v="0.24823000000000001"/>
  </r>
  <r>
    <x v="6"/>
    <x v="33"/>
    <x v="4"/>
    <x v="7"/>
    <n v="22.39"/>
    <n v="1000"/>
    <n v="3410"/>
    <n v="0.55576999999999999"/>
    <n v="0.54478000000000004"/>
    <n v="2.1000000000000001E-4"/>
    <n v="1.2800000000000001E-3"/>
    <n v="2.1492399999999998"/>
    <n v="8.4647799999999993"/>
  </r>
  <r>
    <x v="6"/>
    <x v="33"/>
    <x v="4"/>
    <x v="8"/>
    <n v="28.02"/>
    <n v="1000"/>
    <n v="4310"/>
    <n v="0.69552000000000003"/>
    <n v="0.67298000000000002"/>
    <n v="3.6700000000000001E-3"/>
    <n v="4.8599999999999997E-3"/>
    <n v="2.6896900000000001"/>
    <n v="10.69889"/>
  </r>
  <r>
    <x v="6"/>
    <x v="33"/>
    <x v="4"/>
    <x v="9"/>
    <n v="20.29"/>
    <n v="1000"/>
    <n v="3150"/>
    <n v="0.50363999999999998"/>
    <n v="0.49709999999999999"/>
    <n v="1.6000000000000001E-4"/>
    <n v="8.8999999999999995E-4"/>
    <n v="1.9472799999999999"/>
    <n v="7.8193700000000002"/>
  </r>
  <r>
    <x v="6"/>
    <x v="33"/>
    <x v="4"/>
    <x v="10"/>
    <n v="12.41"/>
    <n v="1000"/>
    <n v="1550"/>
    <n v="0.37997999999999998"/>
    <n v="0.34599000000000002"/>
    <n v="4.4000000000000002E-4"/>
    <n v="3.6800000000000001E-3"/>
    <n v="1.50499"/>
    <n v="3.8476300000000001"/>
  </r>
  <r>
    <x v="6"/>
    <x v="33"/>
    <x v="5"/>
    <x v="0"/>
    <n v="6.55"/>
    <n v="1000"/>
    <n v="1150"/>
    <n v="0.16259000000000001"/>
    <n v="0.16106000000000001"/>
    <n v="3.0000000000000001E-5"/>
    <n v="6.2E-4"/>
    <n v="0.62751999999999997"/>
    <n v="2.8546900000000002"/>
  </r>
  <r>
    <x v="6"/>
    <x v="33"/>
    <x v="5"/>
    <x v="1"/>
    <n v="12.9"/>
    <n v="1000"/>
    <n v="140"/>
    <n v="0.47963"/>
    <n v="0.42559000000000002"/>
    <n v="3.5000000000000001E-3"/>
    <n v="1.072E-2"/>
    <n v="1.98674"/>
    <n v="0.34753000000000001"/>
  </r>
  <r>
    <x v="6"/>
    <x v="33"/>
    <x v="5"/>
    <x v="2"/>
    <n v="1.1000000000000001"/>
    <n v="1000"/>
    <n v="210"/>
    <n v="2.7300000000000001E-2"/>
    <n v="2.6339999999999999E-2"/>
    <n v="0"/>
    <n v="2.0000000000000002E-5"/>
    <n v="0.10527"/>
    <n v="0.52129000000000003"/>
  </r>
  <r>
    <x v="6"/>
    <x v="33"/>
    <x v="5"/>
    <x v="3"/>
    <n v="2.79"/>
    <n v="1000"/>
    <n v="510"/>
    <n v="6.9250000000000006E-2"/>
    <n v="6.7449999999999996E-2"/>
    <n v="1.7000000000000001E-4"/>
    <n v="1.7000000000000001E-4"/>
    <n v="0.26716000000000001"/>
    <n v="1.2659899999999999"/>
  </r>
  <r>
    <x v="6"/>
    <x v="33"/>
    <x v="5"/>
    <x v="4"/>
    <n v="0.81"/>
    <n v="1272"/>
    <n v="0"/>
    <n v="4.3279999999999999E-2"/>
    <n v="1.3679999999999999E-2"/>
    <n v="9.0100000000000006E-3"/>
    <n v="1.285E-2"/>
    <n v="0.17895"/>
    <n v="0"/>
  </r>
  <r>
    <x v="6"/>
    <x v="33"/>
    <x v="5"/>
    <x v="5"/>
    <n v="5"/>
    <n v="1000"/>
    <n v="160"/>
    <n v="0.17530000000000001"/>
    <n v="0.14494000000000001"/>
    <n v="1.5679999999999999E-2"/>
    <n v="5.47E-3"/>
    <n v="0.72135000000000005"/>
    <n v="0.39717000000000002"/>
  </r>
  <r>
    <x v="6"/>
    <x v="33"/>
    <x v="5"/>
    <x v="6"/>
    <n v="0.08"/>
    <n v="1000"/>
    <n v="20"/>
    <n v="1.99E-3"/>
    <n v="1.2700000000000001E-3"/>
    <n v="1.0000000000000001E-5"/>
    <n v="6.9999999999999994E-5"/>
    <n v="7.6400000000000001E-3"/>
    <n v="4.965E-2"/>
  </r>
  <r>
    <x v="6"/>
    <x v="33"/>
    <x v="5"/>
    <x v="7"/>
    <n v="4.96"/>
    <n v="1000"/>
    <n v="900"/>
    <n v="0.12311999999999999"/>
    <n v="0.121"/>
    <n v="3.0000000000000001E-5"/>
    <n v="3.4000000000000002E-4"/>
    <n v="0.47510999999999998"/>
    <n v="2.2341099999999998"/>
  </r>
  <r>
    <x v="6"/>
    <x v="33"/>
    <x v="5"/>
    <x v="8"/>
    <n v="5.64"/>
    <n v="1000"/>
    <n v="1010"/>
    <n v="0.14000000000000001"/>
    <n v="0.13677"/>
    <n v="1.8000000000000001E-4"/>
    <n v="7.6999999999999996E-4"/>
    <n v="0.54020999999999997"/>
    <n v="2.5071599999999998"/>
  </r>
  <r>
    <x v="6"/>
    <x v="33"/>
    <x v="5"/>
    <x v="9"/>
    <n v="1.82"/>
    <n v="1000"/>
    <n v="340"/>
    <n v="4.5179999999999998E-2"/>
    <n v="4.4749999999999998E-2"/>
    <n v="2.0000000000000002E-5"/>
    <n v="1.6000000000000001E-4"/>
    <n v="0.17418"/>
    <n v="0.84399999999999997"/>
  </r>
  <r>
    <x v="6"/>
    <x v="33"/>
    <x v="5"/>
    <x v="10"/>
    <n v="2.87"/>
    <n v="1000"/>
    <n v="520"/>
    <n v="7.1239999999999998E-2"/>
    <n v="7.0629999999999998E-2"/>
    <n v="1.0000000000000001E-5"/>
    <n v="8.0000000000000007E-5"/>
    <n v="0.27482000000000001"/>
    <n v="1.2908200000000001"/>
  </r>
  <r>
    <x v="6"/>
    <x v="33"/>
    <x v="6"/>
    <x v="0"/>
    <n v="9.42"/>
    <n v="1000"/>
    <n v="1380"/>
    <n v="0.23383000000000001"/>
    <n v="0.22844"/>
    <n v="1E-4"/>
    <n v="1.5100000000000001E-3"/>
    <n v="0.90447"/>
    <n v="3.42563"/>
  </r>
  <r>
    <x v="6"/>
    <x v="33"/>
    <x v="6"/>
    <x v="1"/>
    <n v="89.82"/>
    <n v="1000"/>
    <n v="1060"/>
    <n v="3.3095300000000001"/>
    <n v="2.88476"/>
    <n v="7.6619999999999994E-2"/>
    <n v="7.3730000000000004E-2"/>
    <n v="13.688190000000001"/>
    <n v="2.6312799999999998"/>
  </r>
  <r>
    <x v="6"/>
    <x v="33"/>
    <x v="6"/>
    <x v="2"/>
    <n v="3.01"/>
    <n v="1000"/>
    <n v="460"/>
    <n v="7.4719999999999995E-2"/>
    <n v="7.1709999999999996E-2"/>
    <n v="3.0000000000000001E-5"/>
    <n v="6.9999999999999994E-5"/>
    <n v="0.28888999999999998"/>
    <n v="1.14188"/>
  </r>
  <r>
    <x v="6"/>
    <x v="33"/>
    <x v="6"/>
    <x v="3"/>
    <n v="5.59"/>
    <n v="1000"/>
    <n v="830"/>
    <n v="0.13875999999999999"/>
    <n v="0.1341"/>
    <n v="7.7999999999999999E-4"/>
    <n v="1.9000000000000001E-4"/>
    <n v="0.53669999999999995"/>
    <n v="2.0603400000000001"/>
  </r>
  <r>
    <x v="6"/>
    <x v="33"/>
    <x v="6"/>
    <x v="4"/>
    <n v="8.7200000000000006"/>
    <n v="999.98"/>
    <n v="10"/>
    <n v="0.37080999999999997"/>
    <n v="5.6000000000000001E-2"/>
    <n v="0.12343999999999999"/>
    <n v="0.20588999999999999"/>
    <n v="1.5291600000000001"/>
    <n v="2.4819999999999998E-2"/>
  </r>
  <r>
    <x v="6"/>
    <x v="33"/>
    <x v="6"/>
    <x v="5"/>
    <n v="2.6"/>
    <n v="1000"/>
    <n v="420"/>
    <n v="6.454E-2"/>
    <n v="6.123E-2"/>
    <n v="5.6999999999999998E-4"/>
    <n v="3.4000000000000002E-4"/>
    <n v="0.24931"/>
    <n v="1.0425800000000001"/>
  </r>
  <r>
    <x v="6"/>
    <x v="33"/>
    <x v="6"/>
    <x v="6"/>
    <n v="0.5"/>
    <n v="1000"/>
    <n v="70"/>
    <n v="1.321E-2"/>
    <n v="7.62E-3"/>
    <n v="1E-4"/>
    <n v="9.1E-4"/>
    <n v="5.1729999999999998E-2"/>
    <n v="0.17376"/>
  </r>
  <r>
    <x v="6"/>
    <x v="33"/>
    <x v="6"/>
    <x v="7"/>
    <n v="17.03"/>
    <n v="1000"/>
    <n v="2490"/>
    <n v="0.42271999999999998"/>
    <n v="0.41552"/>
    <n v="4.0000000000000002E-4"/>
    <n v="1.4E-3"/>
    <n v="1.63574"/>
    <n v="6.1810299999999998"/>
  </r>
  <r>
    <x v="6"/>
    <x v="33"/>
    <x v="6"/>
    <x v="8"/>
    <n v="20.51"/>
    <n v="1000"/>
    <n v="3020"/>
    <n v="0.50910999999999995"/>
    <n v="0.49570999999999998"/>
    <n v="1.9499999999999999E-3"/>
    <n v="3.7699999999999999E-3"/>
    <n v="1.9699"/>
    <n v="7.4966699999999999"/>
  </r>
  <r>
    <x v="6"/>
    <x v="33"/>
    <x v="6"/>
    <x v="9"/>
    <n v="15.8"/>
    <n v="1000"/>
    <n v="2350"/>
    <n v="0.39218999999999998"/>
    <n v="0.38477"/>
    <n v="2.5999999999999998E-4"/>
    <n v="9.5E-4"/>
    <n v="1.5170699999999999"/>
    <n v="5.8334999999999999"/>
  </r>
  <r>
    <x v="6"/>
    <x v="33"/>
    <x v="6"/>
    <x v="10"/>
    <n v="12.89"/>
    <n v="1000"/>
    <n v="1910"/>
    <n v="0.32036999999999999"/>
    <n v="0.31180000000000002"/>
    <n v="1.6000000000000001E-4"/>
    <n v="9.5E-4"/>
    <n v="1.23956"/>
    <n v="4.7412700000000001"/>
  </r>
  <r>
    <x v="6"/>
    <x v="33"/>
    <x v="7"/>
    <x v="0"/>
    <n v="4.54"/>
    <n v="1046.55"/>
    <n v="690.71973000000003"/>
    <n v="0.12744"/>
    <n v="9.7309999999999994E-2"/>
    <n v="4.0999999999999999E-4"/>
    <n v="1.2E-2"/>
    <n v="0.495"/>
    <n v="1.6478299999999999"/>
  </r>
  <r>
    <x v="6"/>
    <x v="33"/>
    <x v="7"/>
    <x v="1"/>
    <n v="41.94"/>
    <n v="1000"/>
    <n v="390"/>
    <n v="1.53138"/>
    <n v="1.3813800000000001"/>
    <n v="2.3630000000000002E-2"/>
    <n v="5.5809999999999998E-2"/>
    <n v="6.3409300000000002"/>
    <n v="0.96811000000000003"/>
  </r>
  <r>
    <x v="6"/>
    <x v="33"/>
    <x v="7"/>
    <x v="2"/>
    <n v="1.02"/>
    <n v="1000"/>
    <n v="180"/>
    <n v="2.5319999999999999E-2"/>
    <n v="2.4219999999999998E-2"/>
    <n v="1.0000000000000001E-5"/>
    <n v="1.7000000000000001E-4"/>
    <n v="9.7670000000000007E-2"/>
    <n v="0.44681999999999999"/>
  </r>
  <r>
    <x v="6"/>
    <x v="33"/>
    <x v="7"/>
    <x v="3"/>
    <n v="2.5499999999999998"/>
    <n v="1000"/>
    <n v="390"/>
    <n v="6.3299999999999995E-2"/>
    <n v="6.1719999999999997E-2"/>
    <n v="3.1E-4"/>
    <n v="2.3000000000000001E-4"/>
    <n v="0.24459"/>
    <n v="0.96811000000000003"/>
  </r>
  <r>
    <x v="6"/>
    <x v="33"/>
    <x v="7"/>
    <x v="4"/>
    <n v="6.51"/>
    <n v="1676.79"/>
    <n v="486.26952999999997"/>
    <n v="0.27544000000000002"/>
    <n v="0"/>
    <n v="0.10063999999999999"/>
    <n v="0.46718999999999999"/>
    <n v="1.0879399999999999"/>
    <n v="0.78034000000000003"/>
  </r>
  <r>
    <x v="6"/>
    <x v="33"/>
    <x v="7"/>
    <x v="5"/>
    <n v="16.55"/>
    <n v="1397.09"/>
    <n v="768.40039000000002"/>
    <n v="0.62729000000000001"/>
    <n v="0.17726"/>
    <n v="0.49467"/>
    <n v="7.3580000000000007E-2"/>
    <n v="2.53322"/>
    <n v="1.4357800000000001"/>
  </r>
  <r>
    <x v="6"/>
    <x v="33"/>
    <x v="7"/>
    <x v="6"/>
    <n v="2.1"/>
    <n v="1000"/>
    <n v="130"/>
    <n v="5.2130000000000003E-2"/>
    <n v="2.5200000000000001E-3"/>
    <n v="3.96E-3"/>
    <n v="4.2689999999999999E-2"/>
    <n v="0.20491999999999999"/>
    <n v="0.32269999999999999"/>
  </r>
  <r>
    <x v="6"/>
    <x v="33"/>
    <x v="7"/>
    <x v="7"/>
    <n v="9.51"/>
    <n v="1000"/>
    <n v="1430"/>
    <n v="0.23605999999999999"/>
    <n v="0.23302999999999999"/>
    <n v="6.9999999999999994E-5"/>
    <n v="2.1099999999999999E-3"/>
    <n v="0.91281999999999996"/>
    <n v="3.54975"/>
  </r>
  <r>
    <x v="6"/>
    <x v="33"/>
    <x v="7"/>
    <x v="8"/>
    <n v="7.65"/>
    <n v="1007.01"/>
    <n v="1077.5"/>
    <n v="0.19339999999999999"/>
    <n v="0.158"/>
    <n v="7.9299999999999995E-3"/>
    <n v="2.4549999999999999E-2"/>
    <n v="0.74990999999999997"/>
    <n v="2.6591200000000002"/>
  </r>
  <r>
    <x v="6"/>
    <x v="33"/>
    <x v="7"/>
    <x v="9"/>
    <n v="5.2"/>
    <n v="1000"/>
    <n v="800"/>
    <n v="0.12908"/>
    <n v="0.12812999999999999"/>
    <n v="2.0000000000000002E-5"/>
    <n v="1.06E-3"/>
    <n v="0.49881999999999999"/>
    <n v="1.98587"/>
  </r>
  <r>
    <x v="6"/>
    <x v="33"/>
    <x v="7"/>
    <x v="10"/>
    <n v="7.45"/>
    <n v="1000"/>
    <n v="980"/>
    <n v="0.18493000000000001"/>
    <n v="0.14158000000000001"/>
    <n v="1.2E-4"/>
    <n v="1.583E-2"/>
    <n v="0.71714999999999995"/>
    <n v="2.43269"/>
  </r>
  <r>
    <x v="6"/>
    <x v="33"/>
    <x v="8"/>
    <x v="0"/>
    <n v="13.21"/>
    <n v="1010.86"/>
    <n v="1688.1396500000001"/>
    <n v="0.35369"/>
    <n v="0.33212000000000003"/>
    <n v="8.7500000000000008E-3"/>
    <n v="6.7200000000000003E-3"/>
    <n v="1.3832899999999999"/>
    <n v="4.1502800000000004"/>
  </r>
  <r>
    <x v="6"/>
    <x v="33"/>
    <x v="8"/>
    <x v="1"/>
    <n v="146.38999999999999"/>
    <n v="1000"/>
    <n v="1450"/>
    <n v="5.3262200000000002"/>
    <n v="5.11158"/>
    <n v="2.494E-2"/>
    <n v="8.8569999999999996E-2"/>
    <n v="22.041969999999999"/>
    <n v="3.5994000000000002"/>
  </r>
  <r>
    <x v="6"/>
    <x v="33"/>
    <x v="8"/>
    <x v="2"/>
    <n v="2.48"/>
    <n v="1000"/>
    <n v="360"/>
    <n v="6.1559999999999997E-2"/>
    <n v="5.8279999999999998E-2"/>
    <n v="2.0000000000000002E-5"/>
    <n v="1E-4"/>
    <n v="0.23793"/>
    <n v="0.89363999999999999"/>
  </r>
  <r>
    <x v="6"/>
    <x v="33"/>
    <x v="8"/>
    <x v="3"/>
    <n v="6.6"/>
    <n v="1000"/>
    <n v="970"/>
    <n v="0.16383"/>
    <n v="0.15919"/>
    <n v="8.4999999999999995E-4"/>
    <n v="4.6000000000000001E-4"/>
    <n v="0.63363000000000003"/>
    <n v="2.40787"/>
  </r>
  <r>
    <x v="6"/>
    <x v="33"/>
    <x v="8"/>
    <x v="4"/>
    <n v="29.06"/>
    <n v="1286.25"/>
    <n v="938.96094000000005"/>
    <n v="1.0383199999999999"/>
    <n v="4.897E-2"/>
    <n v="0.50568999999999997"/>
    <n v="0.46256999999999998"/>
    <n v="4.1811999999999996"/>
    <n v="1.87273"/>
  </r>
  <r>
    <x v="6"/>
    <x v="33"/>
    <x v="8"/>
    <x v="5"/>
    <n v="8.1300000000000008"/>
    <n v="1059.3599999999999"/>
    <n v="625.01953000000003"/>
    <n v="0.22978000000000001"/>
    <n v="6.2689999999999996E-2"/>
    <n v="0.19986000000000001"/>
    <n v="2.758E-2"/>
    <n v="0.90407999999999999"/>
    <n v="1.47824"/>
  </r>
  <r>
    <x v="6"/>
    <x v="33"/>
    <x v="8"/>
    <x v="6"/>
    <n v="21.64"/>
    <n v="1265.48"/>
    <n v="442.91991999999999"/>
    <n v="0.74919000000000002"/>
    <n v="0.29907"/>
    <n v="5.2389999999999999E-2"/>
    <n v="0.20496"/>
    <n v="3.0617899999999998"/>
    <n v="0.90271999999999997"/>
  </r>
  <r>
    <x v="6"/>
    <x v="33"/>
    <x v="8"/>
    <x v="7"/>
    <n v="20.96"/>
    <n v="1000"/>
    <n v="2950"/>
    <n v="0.52027999999999996"/>
    <n v="0.51165000000000005"/>
    <n v="1.8000000000000001E-4"/>
    <n v="2.2399999999999998E-3"/>
    <n v="2.0136699999999998"/>
    <n v="7.3229100000000003"/>
  </r>
  <r>
    <x v="6"/>
    <x v="33"/>
    <x v="8"/>
    <x v="8"/>
    <n v="39.840000000000003"/>
    <n v="1009.06"/>
    <n v="3047.3593799999999"/>
    <n v="1.1951700000000001"/>
    <n v="0.93659999999999999"/>
    <n v="4.292E-2"/>
    <n v="8.8660000000000003E-2"/>
    <n v="4.7959300000000002"/>
    <n v="7.5075500000000002"/>
  </r>
  <r>
    <x v="6"/>
    <x v="33"/>
    <x v="8"/>
    <x v="9"/>
    <n v="21.97"/>
    <n v="1000"/>
    <n v="3190"/>
    <n v="0.54535"/>
    <n v="0.53944999999999999"/>
    <n v="3.1E-4"/>
    <n v="1.01E-3"/>
    <n v="2.1102799999999999"/>
    <n v="7.9186699999999997"/>
  </r>
  <r>
    <x v="6"/>
    <x v="33"/>
    <x v="8"/>
    <x v="10"/>
    <n v="38.380000000000003"/>
    <n v="1000"/>
    <n v="1520"/>
    <n v="1.29684"/>
    <n v="1.0971299999999999"/>
    <n v="3.9500000000000004E-3"/>
    <n v="2.036E-2"/>
    <n v="5.3126800000000003"/>
    <n v="3.7731599999999998"/>
  </r>
  <r>
    <x v="6"/>
    <x v="34"/>
    <x v="0"/>
    <x v="0"/>
    <n v="18.71"/>
    <n v="1000"/>
    <n v="690"/>
    <n v="0.63080000000000003"/>
    <n v="0.61485999999999996"/>
    <n v="9.0000000000000006E-5"/>
    <n v="4.1799999999999997E-3"/>
    <n v="2.5785399999999998"/>
    <n v="1.71282"/>
  </r>
  <r>
    <x v="6"/>
    <x v="34"/>
    <x v="0"/>
    <x v="1"/>
    <n v="41.75"/>
    <n v="999.99"/>
    <n v="220"/>
    <n v="1.5320100000000001"/>
    <n v="1.30623"/>
    <n v="2.479E-2"/>
    <n v="4.095E-2"/>
    <n v="6.3466300000000002"/>
    <n v="0.54612000000000005"/>
  </r>
  <r>
    <x v="6"/>
    <x v="34"/>
    <x v="0"/>
    <x v="2"/>
    <n v="1.38"/>
    <n v="1000"/>
    <n v="170"/>
    <n v="3.4250000000000003E-2"/>
    <n v="3.2550000000000003E-2"/>
    <n v="0"/>
    <n v="1.4999999999999999E-4"/>
    <n v="0.13239000000000001"/>
    <n v="0.42199999999999999"/>
  </r>
  <r>
    <x v="6"/>
    <x v="34"/>
    <x v="0"/>
    <x v="3"/>
    <n v="3.04"/>
    <n v="1000"/>
    <n v="380"/>
    <n v="7.5459999999999999E-2"/>
    <n v="7.4069999999999997E-2"/>
    <n v="6.9999999999999994E-5"/>
    <n v="5.0000000000000002E-5"/>
    <n v="0.29175000000000001"/>
    <n v="0.94328999999999996"/>
  </r>
  <r>
    <x v="6"/>
    <x v="34"/>
    <x v="0"/>
    <x v="4"/>
    <n v="48.42"/>
    <n v="1758.85"/>
    <n v="158.29687999999999"/>
    <n v="1.8379099999999999"/>
    <n v="0.53334000000000004"/>
    <n v="8.344E-2"/>
    <n v="0.37959999999999999"/>
    <n v="7.6102400000000001"/>
    <n v="0.24298"/>
  </r>
  <r>
    <x v="6"/>
    <x v="34"/>
    <x v="0"/>
    <x v="5"/>
    <n v="1.25"/>
    <n v="1000"/>
    <n v="140"/>
    <n v="3.1029999999999999E-2"/>
    <n v="2.12E-2"/>
    <n v="1.3500000000000001E-3"/>
    <n v="1.1100000000000001E-3"/>
    <n v="0.11992"/>
    <n v="0.34753000000000001"/>
  </r>
  <r>
    <x v="6"/>
    <x v="34"/>
    <x v="0"/>
    <x v="6"/>
    <n v="2.27"/>
    <n v="1000"/>
    <n v="150"/>
    <n v="5.6349999999999997E-2"/>
    <n v="1.3010000000000001E-2"/>
    <n v="6.9999999999999994E-5"/>
    <n v="5.9800000000000001E-3"/>
    <n v="0.22051999999999999"/>
    <n v="0.37235000000000001"/>
  </r>
  <r>
    <x v="6"/>
    <x v="34"/>
    <x v="0"/>
    <x v="7"/>
    <n v="5.87"/>
    <n v="1000"/>
    <n v="750"/>
    <n v="0.14571000000000001"/>
    <n v="0.14316000000000001"/>
    <n v="1.0000000000000001E-5"/>
    <n v="5.9000000000000003E-4"/>
    <n v="0.56352999999999998"/>
    <n v="1.8617600000000001"/>
  </r>
  <r>
    <x v="6"/>
    <x v="34"/>
    <x v="0"/>
    <x v="8"/>
    <n v="9.41"/>
    <n v="1000"/>
    <n v="1170"/>
    <n v="0.23358000000000001"/>
    <n v="0.22961999999999999"/>
    <n v="1.2E-4"/>
    <n v="6.4999999999999997E-4"/>
    <n v="0.90358000000000005"/>
    <n v="2.9043399999999999"/>
  </r>
  <r>
    <x v="6"/>
    <x v="34"/>
    <x v="0"/>
    <x v="9"/>
    <n v="3.72"/>
    <n v="1000"/>
    <n v="490"/>
    <n v="9.2340000000000005E-2"/>
    <n v="9.1420000000000001E-2"/>
    <n v="1.0000000000000001E-5"/>
    <n v="2.9E-4"/>
    <n v="0.35694999999999999"/>
    <n v="1.21635"/>
  </r>
  <r>
    <x v="6"/>
    <x v="34"/>
    <x v="0"/>
    <x v="10"/>
    <n v="4.5"/>
    <n v="1164.3499999999999"/>
    <n v="500.66991999999999"/>
    <n v="0.15212000000000001"/>
    <n v="6.9529999999999995E-2"/>
    <n v="4.6999999999999999E-4"/>
    <n v="1.0330000000000001E-2"/>
    <n v="0.59458999999999995"/>
    <n v="1.08497"/>
  </r>
  <r>
    <x v="6"/>
    <x v="34"/>
    <x v="1"/>
    <x v="0"/>
    <n v="16.32"/>
    <n v="1144"/>
    <n v="1166.88086"/>
    <n v="0.51629999999999998"/>
    <n v="0.11276"/>
    <n v="7.9699999999999997E-3"/>
    <n v="0.15792999999999999"/>
    <n v="2.0303499999999999"/>
    <n v="2.5617399999999999"/>
  </r>
  <r>
    <x v="6"/>
    <x v="34"/>
    <x v="1"/>
    <x v="1"/>
    <n v="66.510000000000005"/>
    <n v="999.99"/>
    <n v="330"/>
    <n v="2.4272900000000002"/>
    <n v="2.1222099999999999"/>
    <n v="5.1970000000000002E-2"/>
    <n v="0.30934"/>
    <n v="10.06324"/>
    <n v="0.81916999999999995"/>
  </r>
  <r>
    <x v="6"/>
    <x v="34"/>
    <x v="1"/>
    <x v="2"/>
    <n v="1.03"/>
    <n v="1000"/>
    <n v="140"/>
    <n v="2.5569999999999999E-2"/>
    <n v="2.3140000000000001E-2"/>
    <n v="8.0000000000000007E-5"/>
    <n v="1.1900000000000001E-3"/>
    <n v="9.8570000000000005E-2"/>
    <n v="0.34753000000000001"/>
  </r>
  <r>
    <x v="6"/>
    <x v="34"/>
    <x v="1"/>
    <x v="3"/>
    <n v="3.99"/>
    <n v="1000"/>
    <n v="520"/>
    <n v="9.9040000000000003E-2"/>
    <n v="9.6509999999999999E-2"/>
    <n v="5.5999999999999995E-4"/>
    <n v="4.8000000000000001E-4"/>
    <n v="0.38277"/>
    <n v="1.2908200000000001"/>
  </r>
  <r>
    <x v="6"/>
    <x v="34"/>
    <x v="1"/>
    <x v="4"/>
    <n v="92.11"/>
    <n v="2174.38"/>
    <n v="7284.1718799999999"/>
    <n v="4.6712100000000003"/>
    <n v="6.1240000000000003E-2"/>
    <n v="1.4069100000000001"/>
    <n v="4.5853599999999997"/>
    <n v="18.505520000000001"/>
    <n v="9.3885400000000008"/>
  </r>
  <r>
    <x v="6"/>
    <x v="34"/>
    <x v="1"/>
    <x v="5"/>
    <n v="33.479999999999997"/>
    <n v="1000"/>
    <n v="1640"/>
    <n v="0.96477999999999997"/>
    <n v="0.47049000000000002"/>
    <n v="0.27666000000000002"/>
    <n v="0.14646000000000001"/>
    <n v="3.85425"/>
    <n v="4.07104"/>
  </r>
  <r>
    <x v="6"/>
    <x v="34"/>
    <x v="1"/>
    <x v="6"/>
    <n v="128.88999999999999"/>
    <n v="1086.6400000000001"/>
    <n v="5628.7968799999999"/>
    <n v="3.5063399999999998"/>
    <n v="3.2710000000000003E-2"/>
    <n v="0.39204"/>
    <n v="1.75265"/>
    <n v="13.83395"/>
    <n v="13.031420000000001"/>
  </r>
  <r>
    <x v="6"/>
    <x v="34"/>
    <x v="1"/>
    <x v="7"/>
    <n v="10.19"/>
    <n v="1000"/>
    <n v="1250"/>
    <n v="0.25294"/>
    <n v="0.24895999999999999"/>
    <n v="1.6000000000000001E-4"/>
    <n v="2.15E-3"/>
    <n v="0.97809999999999997"/>
    <n v="3.1029300000000002"/>
  </r>
  <r>
    <x v="6"/>
    <x v="34"/>
    <x v="1"/>
    <x v="8"/>
    <n v="76.55"/>
    <n v="1222.8900000000001"/>
    <n v="4952.71875"/>
    <n v="2.57626"/>
    <n v="0.74034999999999995"/>
    <n v="1.7716099999999999"/>
    <n v="2.0515400000000001"/>
    <n v="10.21668"/>
    <n v="10.38162"/>
  </r>
  <r>
    <x v="6"/>
    <x v="34"/>
    <x v="1"/>
    <x v="9"/>
    <n v="7.49"/>
    <n v="1000"/>
    <n v="970"/>
    <n v="0.18592"/>
    <n v="0.18345"/>
    <n v="2.0000000000000002E-5"/>
    <n v="1.31E-3"/>
    <n v="0.71838000000000002"/>
    <n v="2.40787"/>
  </r>
  <r>
    <x v="6"/>
    <x v="34"/>
    <x v="1"/>
    <x v="10"/>
    <n v="45.4"/>
    <n v="1380.2"/>
    <n v="3284.8828100000001"/>
    <n v="1.6613199999999999"/>
    <n v="0.13455"/>
    <n v="2.308E-2"/>
    <n v="0.18662999999999999"/>
    <n v="6.5407500000000001"/>
    <n v="6.2181899999999999"/>
  </r>
  <r>
    <x v="6"/>
    <x v="34"/>
    <x v="2"/>
    <x v="0"/>
    <n v="18.2"/>
    <n v="1087.83"/>
    <n v="1958.0997299999999"/>
    <n v="0.55589"/>
    <n v="0.30565999999999999"/>
    <n v="6.8300000000000001E-3"/>
    <n v="0.15301999999999999"/>
    <n v="2.1684600000000001"/>
    <n v="4.51668"/>
  </r>
  <r>
    <x v="6"/>
    <x v="34"/>
    <x v="2"/>
    <x v="1"/>
    <n v="138.97"/>
    <n v="999.99"/>
    <n v="600"/>
    <n v="5.1305800000000001"/>
    <n v="4.5197200000000004"/>
    <n v="0.13128999999999999"/>
    <n v="0.75699000000000005"/>
    <n v="21.26783"/>
    <n v="1.4894000000000001"/>
  </r>
  <r>
    <x v="6"/>
    <x v="34"/>
    <x v="2"/>
    <x v="2"/>
    <n v="2.29"/>
    <n v="1000"/>
    <n v="300"/>
    <n v="5.6840000000000002E-2"/>
    <n v="5.4949999999999999E-2"/>
    <n v="1.0000000000000001E-5"/>
    <n v="2.5000000000000001E-4"/>
    <n v="0.21965999999999999"/>
    <n v="0.74470000000000003"/>
  </r>
  <r>
    <x v="6"/>
    <x v="34"/>
    <x v="2"/>
    <x v="3"/>
    <n v="5.42"/>
    <n v="1000"/>
    <n v="690"/>
    <n v="0.13453999999999999"/>
    <n v="0.13023000000000001"/>
    <n v="8.0000000000000004E-4"/>
    <n v="1.24E-3"/>
    <n v="0.52015999999999996"/>
    <n v="1.71282"/>
  </r>
  <r>
    <x v="6"/>
    <x v="34"/>
    <x v="2"/>
    <x v="4"/>
    <n v="72.63"/>
    <n v="2032.73"/>
    <n v="6037.2031200000001"/>
    <n v="3.61233"/>
    <n v="1.7690000000000001E-2"/>
    <n v="5.3315700000000001"/>
    <n v="3.30721"/>
    <n v="14.281700000000001"/>
    <n v="8.2999600000000004"/>
  </r>
  <r>
    <x v="6"/>
    <x v="34"/>
    <x v="2"/>
    <x v="5"/>
    <n v="1.83"/>
    <n v="1107.58"/>
    <n v="210.43993"/>
    <n v="5.6210000000000003E-2"/>
    <n v="2.068E-2"/>
    <n v="2.2329999999999999E-2"/>
    <n v="1.536E-2"/>
    <n v="0.21989"/>
    <n v="0.47886000000000001"/>
  </r>
  <r>
    <x v="6"/>
    <x v="34"/>
    <x v="2"/>
    <x v="6"/>
    <n v="10.17"/>
    <n v="1287.8800000000001"/>
    <n v="424.99997000000002"/>
    <n v="0.41522999999999999"/>
    <n v="0.14201"/>
    <n v="6.9100000000000003E-3"/>
    <n v="0.12299"/>
    <n v="1.6801999999999999"/>
    <n v="0.85307999999999995"/>
  </r>
  <r>
    <x v="6"/>
    <x v="34"/>
    <x v="2"/>
    <x v="7"/>
    <n v="18.54"/>
    <n v="1000"/>
    <n v="2320"/>
    <n v="0.46021000000000001"/>
    <n v="0.45311000000000001"/>
    <n v="1.1E-4"/>
    <n v="5.1399999999999996E-3"/>
    <n v="1.7802"/>
    <n v="5.7590300000000001"/>
  </r>
  <r>
    <x v="6"/>
    <x v="34"/>
    <x v="2"/>
    <x v="8"/>
    <n v="24.82"/>
    <n v="1007.27"/>
    <n v="2951.30078"/>
    <n v="0.62841000000000002"/>
    <n v="0.54408000000000001"/>
    <n v="1.1050000000000001E-2"/>
    <n v="0.10416"/>
    <n v="2.4360599999999999"/>
    <n v="7.2815399999999997"/>
  </r>
  <r>
    <x v="6"/>
    <x v="34"/>
    <x v="2"/>
    <x v="9"/>
    <n v="12.34"/>
    <n v="1000"/>
    <n v="1510"/>
    <n v="0.30631000000000003"/>
    <n v="0.27065"/>
    <n v="4.8000000000000001E-4"/>
    <n v="1.536E-2"/>
    <n v="1.1854199999999999"/>
    <n v="3.7483399999999998"/>
  </r>
  <r>
    <x v="6"/>
    <x v="34"/>
    <x v="2"/>
    <x v="10"/>
    <n v="18.36"/>
    <n v="1049.74"/>
    <n v="1301.67957"/>
    <n v="0.5867"/>
    <n v="0.46161999999999997"/>
    <n v="3.6700000000000001E-3"/>
    <n v="3.338E-2"/>
    <n v="2.35819"/>
    <n v="3.09517"/>
  </r>
  <r>
    <x v="6"/>
    <x v="34"/>
    <x v="3"/>
    <x v="0"/>
    <n v="8.7100000000000009"/>
    <n v="1000"/>
    <n v="1080"/>
    <n v="0.24518000000000001"/>
    <n v="0.20188999999999999"/>
    <n v="8.4000000000000003E-4"/>
    <n v="1.2070000000000001E-2"/>
    <n v="0.95389000000000002"/>
    <n v="2.68093"/>
  </r>
  <r>
    <x v="6"/>
    <x v="34"/>
    <x v="3"/>
    <x v="1"/>
    <n v="16.79"/>
    <n v="1000"/>
    <n v="360"/>
    <n v="0.58191999999999999"/>
    <n v="0.50812999999999997"/>
    <n v="5.1000000000000004E-3"/>
    <n v="4.6370000000000001E-2"/>
    <n v="2.3992800000000001"/>
    <n v="0.89363999999999999"/>
  </r>
  <r>
    <x v="6"/>
    <x v="34"/>
    <x v="3"/>
    <x v="2"/>
    <n v="1.32"/>
    <n v="1000"/>
    <n v="180"/>
    <n v="3.2770000000000001E-2"/>
    <n v="3.177E-2"/>
    <n v="1.0000000000000001E-5"/>
    <n v="2.9E-4"/>
    <n v="0.1263"/>
    <n v="0.44681999999999999"/>
  </r>
  <r>
    <x v="6"/>
    <x v="34"/>
    <x v="3"/>
    <x v="3"/>
    <n v="3.86"/>
    <n v="1000"/>
    <n v="530"/>
    <n v="9.5810000000000006E-2"/>
    <n v="9.3340000000000006E-2"/>
    <n v="4.4000000000000002E-4"/>
    <n v="4.8999999999999998E-4"/>
    <n v="0.36993999999999999"/>
    <n v="1.3156399999999999"/>
  </r>
  <r>
    <x v="6"/>
    <x v="34"/>
    <x v="3"/>
    <x v="4"/>
    <n v="14.03"/>
    <n v="2098.2199999999998"/>
    <n v="188.83985999999999"/>
    <n v="0.57684000000000002"/>
    <n v="0.14021"/>
    <n v="8.0360000000000001E-2"/>
    <n v="0.52297000000000005"/>
    <n v="2.3639100000000002"/>
    <n v="0.25147000000000003"/>
  </r>
  <r>
    <x v="6"/>
    <x v="34"/>
    <x v="3"/>
    <x v="5"/>
    <n v="1.69"/>
    <n v="1000"/>
    <n v="260"/>
    <n v="4.2430000000000002E-2"/>
    <n v="3.8559999999999997E-2"/>
    <n v="6.6E-4"/>
    <n v="5.1999999999999995E-4"/>
    <n v="0.16395999999999999"/>
    <n v="0.64541000000000004"/>
  </r>
  <r>
    <x v="6"/>
    <x v="34"/>
    <x v="3"/>
    <x v="6"/>
    <n v="1.22"/>
    <n v="1199.43"/>
    <n v="83.959959999999995"/>
    <n v="3.9210000000000002E-2"/>
    <n v="3.0999999999999999E-3"/>
    <n v="1.5299999999999999E-3"/>
    <n v="3.5499999999999997E-2"/>
    <n v="0.15454000000000001"/>
    <n v="0.17895"/>
  </r>
  <r>
    <x v="6"/>
    <x v="34"/>
    <x v="3"/>
    <x v="7"/>
    <n v="10.63"/>
    <n v="1000"/>
    <n v="1370"/>
    <n v="0.26385999999999998"/>
    <n v="0.26101999999999997"/>
    <n v="3.0000000000000001E-5"/>
    <n v="1.2700000000000001E-3"/>
    <n v="1.01986"/>
    <n v="3.4008099999999999"/>
  </r>
  <r>
    <x v="6"/>
    <x v="34"/>
    <x v="3"/>
    <x v="8"/>
    <n v="14.9"/>
    <n v="1000"/>
    <n v="1930"/>
    <n v="0.36985000000000001"/>
    <n v="0.36448999999999998"/>
    <n v="8.0000000000000007E-5"/>
    <n v="2.65E-3"/>
    <n v="1.4295899999999999"/>
    <n v="4.7909199999999998"/>
  </r>
  <r>
    <x v="6"/>
    <x v="34"/>
    <x v="3"/>
    <x v="9"/>
    <n v="9.42"/>
    <n v="1000"/>
    <n v="1240"/>
    <n v="0.23383000000000001"/>
    <n v="0.23261000000000001"/>
    <n v="0"/>
    <n v="4.6000000000000001E-4"/>
    <n v="0.90361000000000002"/>
    <n v="3.0781000000000001"/>
  </r>
  <r>
    <x v="6"/>
    <x v="34"/>
    <x v="3"/>
    <x v="10"/>
    <n v="5.29"/>
    <n v="1000"/>
    <n v="720"/>
    <n v="0.13227"/>
    <n v="0.1303"/>
    <n v="1.7000000000000001E-4"/>
    <n v="5.8E-4"/>
    <n v="0.51151000000000002"/>
    <n v="1.78729"/>
  </r>
  <r>
    <x v="6"/>
    <x v="34"/>
    <x v="4"/>
    <x v="0"/>
    <n v="14.18"/>
    <n v="1000"/>
    <n v="1930"/>
    <n v="0.35198000000000002"/>
    <n v="0.34455999999999998"/>
    <n v="2.0000000000000001E-4"/>
    <n v="2.15E-3"/>
    <n v="1.3597699999999999"/>
    <n v="4.7909199999999998"/>
  </r>
  <r>
    <x v="6"/>
    <x v="34"/>
    <x v="4"/>
    <x v="1"/>
    <n v="12.57"/>
    <n v="1000"/>
    <n v="1530"/>
    <n v="0.33035999999999999"/>
    <n v="0.30718000000000001"/>
    <n v="2.6900000000000001E-3"/>
    <n v="2.82E-3"/>
    <n v="1.2940499999999999"/>
    <n v="3.7979799999999999"/>
  </r>
  <r>
    <x v="6"/>
    <x v="34"/>
    <x v="4"/>
    <x v="2"/>
    <n v="4.99"/>
    <n v="1000"/>
    <n v="700"/>
    <n v="0.12386"/>
    <n v="0.11976000000000001"/>
    <n v="1.1E-4"/>
    <n v="4.0000000000000003E-5"/>
    <n v="0.4783"/>
    <n v="1.7376400000000001"/>
  </r>
  <r>
    <x v="6"/>
    <x v="34"/>
    <x v="4"/>
    <x v="3"/>
    <n v="10.55"/>
    <n v="1000"/>
    <n v="1460"/>
    <n v="0.26188"/>
    <n v="0.25284000000000001"/>
    <n v="1.1100000000000001E-3"/>
    <n v="8.8999999999999995E-4"/>
    <n v="1.01153"/>
    <n v="3.6242200000000002"/>
  </r>
  <r>
    <x v="6"/>
    <x v="34"/>
    <x v="4"/>
    <x v="4"/>
    <n v="18.38"/>
    <n v="999.98"/>
    <n v="10"/>
    <n v="0.71031"/>
    <n v="8.8139999999999996E-2"/>
    <n v="0.30442999999999998"/>
    <n v="0.14047000000000001"/>
    <n v="2.94794"/>
    <n v="2.4819999999999998E-2"/>
  </r>
  <r>
    <x v="6"/>
    <x v="34"/>
    <x v="4"/>
    <x v="5"/>
    <n v="3.67"/>
    <n v="1000"/>
    <n v="540"/>
    <n v="9.11E-2"/>
    <n v="8.3680000000000004E-2"/>
    <n v="1.2999999999999999E-3"/>
    <n v="1.9000000000000001E-4"/>
    <n v="0.35136000000000001"/>
    <n v="1.34046"/>
  </r>
  <r>
    <x v="6"/>
    <x v="34"/>
    <x v="4"/>
    <x v="6"/>
    <n v="15.69"/>
    <n v="1000"/>
    <n v="100"/>
    <n v="0.53698000000000001"/>
    <n v="0.21994"/>
    <n v="1.2999999999999999E-3"/>
    <n v="2.0039999999999999E-2"/>
    <n v="2.22716"/>
    <n v="0.24823000000000001"/>
  </r>
  <r>
    <x v="6"/>
    <x v="34"/>
    <x v="4"/>
    <x v="7"/>
    <n v="25.88"/>
    <n v="1000"/>
    <n v="3490"/>
    <n v="0.64239999999999997"/>
    <n v="0.62970000000000004"/>
    <n v="2.4000000000000001E-4"/>
    <n v="1.48E-3"/>
    <n v="2.4824299999999999"/>
    <n v="8.6633700000000005"/>
  </r>
  <r>
    <x v="6"/>
    <x v="34"/>
    <x v="4"/>
    <x v="8"/>
    <n v="32.46"/>
    <n v="1000"/>
    <n v="4440"/>
    <n v="0.80572999999999995"/>
    <n v="0.77937999999999996"/>
    <n v="4.2900000000000004E-3"/>
    <n v="5.6699999999999997E-3"/>
    <n v="3.1135799999999998"/>
    <n v="11.02159"/>
  </r>
  <r>
    <x v="6"/>
    <x v="34"/>
    <x v="4"/>
    <x v="9"/>
    <n v="23.53"/>
    <n v="1000"/>
    <n v="3240"/>
    <n v="0.58406999999999998"/>
    <n v="0.57638999999999996"/>
    <n v="1.9000000000000001E-4"/>
    <n v="1.0399999999999999E-3"/>
    <n v="2.2566099999999998"/>
    <n v="8.0427800000000005"/>
  </r>
  <r>
    <x v="6"/>
    <x v="34"/>
    <x v="4"/>
    <x v="10"/>
    <n v="14.02"/>
    <n v="1000"/>
    <n v="1610"/>
    <n v="0.41994999999999999"/>
    <n v="0.38423000000000002"/>
    <n v="4.6000000000000001E-4"/>
    <n v="3.8700000000000002E-3"/>
    <n v="1.6587000000000001"/>
    <n v="3.9965700000000002"/>
  </r>
  <r>
    <x v="6"/>
    <x v="34"/>
    <x v="5"/>
    <x v="0"/>
    <n v="7.81"/>
    <n v="1000"/>
    <n v="1260"/>
    <n v="0.19386"/>
    <n v="0.19197"/>
    <n v="3.0000000000000001E-5"/>
    <n v="7.5000000000000002E-4"/>
    <n v="0.74780999999999997"/>
    <n v="3.1277499999999998"/>
  </r>
  <r>
    <x v="6"/>
    <x v="34"/>
    <x v="5"/>
    <x v="1"/>
    <n v="13.05"/>
    <n v="1000"/>
    <n v="150"/>
    <n v="0.48335"/>
    <n v="0.42903999999999998"/>
    <n v="3.5200000000000001E-3"/>
    <n v="1.078E-2"/>
    <n v="2.0010599999999998"/>
    <n v="0.37235000000000001"/>
  </r>
  <r>
    <x v="6"/>
    <x v="34"/>
    <x v="5"/>
    <x v="2"/>
    <n v="1.33"/>
    <n v="1000"/>
    <n v="230"/>
    <n v="3.3009999999999998E-2"/>
    <n v="3.184E-2"/>
    <n v="0"/>
    <n v="3.0000000000000001E-5"/>
    <n v="0.12722"/>
    <n v="0.57094"/>
  </r>
  <r>
    <x v="6"/>
    <x v="34"/>
    <x v="5"/>
    <x v="3"/>
    <n v="3.33"/>
    <n v="1000"/>
    <n v="540"/>
    <n v="8.2659999999999997E-2"/>
    <n v="8.0479999999999996E-2"/>
    <n v="2.0000000000000001E-4"/>
    <n v="2.1000000000000001E-4"/>
    <n v="0.31870999999999999"/>
    <n v="1.34046"/>
  </r>
  <r>
    <x v="6"/>
    <x v="34"/>
    <x v="5"/>
    <x v="4"/>
    <n v="0.81"/>
    <n v="1272"/>
    <n v="0"/>
    <n v="4.3279999999999999E-2"/>
    <n v="1.3679999999999999E-2"/>
    <n v="9.0100000000000006E-3"/>
    <n v="1.285E-2"/>
    <n v="0.17895"/>
    <n v="0"/>
  </r>
  <r>
    <x v="6"/>
    <x v="34"/>
    <x v="5"/>
    <x v="5"/>
    <n v="5.17"/>
    <n v="1000"/>
    <n v="170"/>
    <n v="0.17952000000000001"/>
    <n v="0.14887"/>
    <n v="1.5800000000000002E-2"/>
    <n v="5.5199999999999997E-3"/>
    <n v="0.73758000000000001"/>
    <n v="0.42199999999999999"/>
  </r>
  <r>
    <x v="6"/>
    <x v="34"/>
    <x v="5"/>
    <x v="6"/>
    <n v="0.1"/>
    <n v="1000"/>
    <n v="20"/>
    <n v="2.48E-3"/>
    <n v="1.58E-3"/>
    <n v="2.0000000000000002E-5"/>
    <n v="9.0000000000000006E-5"/>
    <n v="9.5499999999999995E-3"/>
    <n v="4.965E-2"/>
  </r>
  <r>
    <x v="6"/>
    <x v="34"/>
    <x v="5"/>
    <x v="7"/>
    <n v="5.9"/>
    <n v="1000"/>
    <n v="940"/>
    <n v="0.14645"/>
    <n v="0.14391000000000001"/>
    <n v="3.0000000000000001E-5"/>
    <n v="4.0999999999999999E-4"/>
    <n v="0.56484999999999996"/>
    <n v="2.3334000000000001"/>
  </r>
  <r>
    <x v="6"/>
    <x v="34"/>
    <x v="5"/>
    <x v="8"/>
    <n v="6.7"/>
    <n v="1000"/>
    <n v="1060"/>
    <n v="0.16631000000000001"/>
    <n v="0.16239999999999999"/>
    <n v="2.1000000000000001E-4"/>
    <n v="9.3000000000000005E-4"/>
    <n v="0.64141000000000004"/>
    <n v="2.6312799999999998"/>
  </r>
  <r>
    <x v="6"/>
    <x v="34"/>
    <x v="5"/>
    <x v="9"/>
    <n v="2.1800000000000002"/>
    <n v="1000"/>
    <n v="360"/>
    <n v="5.4109999999999998E-2"/>
    <n v="5.3600000000000002E-2"/>
    <n v="3.0000000000000001E-5"/>
    <n v="2.0000000000000001E-4"/>
    <n v="0.20855000000000001"/>
    <n v="0.89363999999999999"/>
  </r>
  <r>
    <x v="6"/>
    <x v="34"/>
    <x v="5"/>
    <x v="10"/>
    <n v="3.43"/>
    <n v="1000"/>
    <n v="560"/>
    <n v="8.5139999999999993E-2"/>
    <n v="8.4400000000000003E-2"/>
    <n v="1.0000000000000001E-5"/>
    <n v="9.0000000000000006E-5"/>
    <n v="0.32829000000000003"/>
    <n v="1.39011"/>
  </r>
  <r>
    <x v="6"/>
    <x v="34"/>
    <x v="6"/>
    <x v="0"/>
    <n v="10.81"/>
    <n v="1000"/>
    <n v="1390"/>
    <n v="0.26833000000000001"/>
    <n v="0.26206000000000002"/>
    <n v="1.2E-4"/>
    <n v="1.75E-3"/>
    <n v="1.0371699999999999"/>
    <n v="3.45045"/>
  </r>
  <r>
    <x v="6"/>
    <x v="34"/>
    <x v="6"/>
    <x v="1"/>
    <n v="90.89"/>
    <n v="1000"/>
    <n v="1070"/>
    <n v="3.33609"/>
    <n v="2.90984"/>
    <n v="7.6899999999999996E-2"/>
    <n v="7.4010000000000006E-2"/>
    <n v="13.79034"/>
    <n v="2.65611"/>
  </r>
  <r>
    <x v="6"/>
    <x v="34"/>
    <x v="6"/>
    <x v="2"/>
    <n v="3.48"/>
    <n v="1000"/>
    <n v="470"/>
    <n v="8.6379999999999998E-2"/>
    <n v="8.2890000000000005E-2"/>
    <n v="4.0000000000000003E-5"/>
    <n v="9.0000000000000006E-5"/>
    <n v="0.33376"/>
    <n v="1.1667000000000001"/>
  </r>
  <r>
    <x v="6"/>
    <x v="34"/>
    <x v="6"/>
    <x v="3"/>
    <n v="6.43"/>
    <n v="1000"/>
    <n v="840"/>
    <n v="0.15961"/>
    <n v="0.15423999999999999"/>
    <n v="8.9999999999999998E-4"/>
    <n v="2.2000000000000001E-4"/>
    <n v="0.61689000000000005"/>
    <n v="2.0851700000000002"/>
  </r>
  <r>
    <x v="6"/>
    <x v="34"/>
    <x v="6"/>
    <x v="4"/>
    <n v="8.73"/>
    <n v="999.98"/>
    <n v="10"/>
    <n v="0.37106"/>
    <n v="5.6099999999999997E-2"/>
    <n v="0.12347"/>
    <n v="0.20593"/>
    <n v="1.5301100000000001"/>
    <n v="2.4819999999999998E-2"/>
  </r>
  <r>
    <x v="6"/>
    <x v="34"/>
    <x v="6"/>
    <x v="5"/>
    <n v="3.04"/>
    <n v="1000"/>
    <n v="440"/>
    <n v="7.5459999999999999E-2"/>
    <n v="7.1599999999999997E-2"/>
    <n v="6.7000000000000002E-4"/>
    <n v="3.8999999999999999E-4"/>
    <n v="0.29132000000000002"/>
    <n v="1.09223"/>
  </r>
  <r>
    <x v="6"/>
    <x v="34"/>
    <x v="6"/>
    <x v="6"/>
    <n v="0.56999999999999995"/>
    <n v="1000"/>
    <n v="70"/>
    <n v="1.494E-2"/>
    <n v="8.6E-3"/>
    <n v="1.1E-4"/>
    <n v="1.0300000000000001E-3"/>
    <n v="5.8409999999999997E-2"/>
    <n v="0.17376"/>
  </r>
  <r>
    <x v="6"/>
    <x v="34"/>
    <x v="6"/>
    <x v="7"/>
    <n v="19.559999999999999"/>
    <n v="1000"/>
    <n v="2530"/>
    <n v="0.48552000000000001"/>
    <n v="0.47725000000000001"/>
    <n v="4.6000000000000001E-4"/>
    <n v="1.6100000000000001E-3"/>
    <n v="1.8772800000000001"/>
    <n v="6.2803199999999997"/>
  </r>
  <r>
    <x v="6"/>
    <x v="34"/>
    <x v="6"/>
    <x v="8"/>
    <n v="23.59"/>
    <n v="1000"/>
    <n v="3080"/>
    <n v="0.58555999999999997"/>
    <n v="0.57008000000000003"/>
    <n v="2.2499999999999998E-3"/>
    <n v="4.3600000000000002E-3"/>
    <n v="2.2639499999999999"/>
    <n v="7.6456099999999996"/>
  </r>
  <r>
    <x v="6"/>
    <x v="34"/>
    <x v="6"/>
    <x v="9"/>
    <n v="18.170000000000002"/>
    <n v="1000"/>
    <n v="2370"/>
    <n v="0.45101999999999998"/>
    <n v="0.44245000000000001"/>
    <n v="2.9999999999999997E-4"/>
    <n v="1.1000000000000001E-3"/>
    <n v="1.74333"/>
    <n v="5.8831499999999997"/>
  </r>
  <r>
    <x v="6"/>
    <x v="34"/>
    <x v="6"/>
    <x v="10"/>
    <n v="14.85"/>
    <n v="1000"/>
    <n v="1960"/>
    <n v="0.36902000000000001"/>
    <n v="0.35911999999999999"/>
    <n v="1.8000000000000001E-4"/>
    <n v="1.09E-3"/>
    <n v="1.4266799999999999"/>
    <n v="4.8653899999999997"/>
  </r>
  <r>
    <x v="6"/>
    <x v="34"/>
    <x v="7"/>
    <x v="0"/>
    <n v="5.2"/>
    <n v="1046.55"/>
    <n v="690.71973000000003"/>
    <n v="0.14457999999999999"/>
    <n v="0.11274000000000001"/>
    <n v="4.2999999999999999E-4"/>
    <n v="1.2710000000000001E-2"/>
    <n v="0.56093999999999999"/>
    <n v="1.6478299999999999"/>
  </r>
  <r>
    <x v="6"/>
    <x v="34"/>
    <x v="7"/>
    <x v="1"/>
    <n v="42.33"/>
    <n v="1000"/>
    <n v="390"/>
    <n v="1.5410600000000001"/>
    <n v="1.39063"/>
    <n v="2.3699999999999999E-2"/>
    <n v="5.5969999999999999E-2"/>
    <n v="6.3781699999999999"/>
    <n v="0.96811000000000003"/>
  </r>
  <r>
    <x v="6"/>
    <x v="34"/>
    <x v="7"/>
    <x v="2"/>
    <n v="1.2"/>
    <n v="1000"/>
    <n v="180"/>
    <n v="2.9790000000000001E-2"/>
    <n v="2.8490000000000001E-2"/>
    <n v="1.0000000000000001E-5"/>
    <n v="2.0000000000000001E-4"/>
    <n v="0.11486"/>
    <n v="0.44681999999999999"/>
  </r>
  <r>
    <x v="6"/>
    <x v="34"/>
    <x v="7"/>
    <x v="3"/>
    <n v="2.96"/>
    <n v="1000"/>
    <n v="410"/>
    <n v="7.3469999999999994E-2"/>
    <n v="7.1650000000000005E-2"/>
    <n v="3.5E-4"/>
    <n v="2.7E-4"/>
    <n v="0.28372999999999998"/>
    <n v="1.01776"/>
  </r>
  <r>
    <x v="6"/>
    <x v="34"/>
    <x v="7"/>
    <x v="4"/>
    <n v="6.8"/>
    <n v="1676.79"/>
    <n v="486.26952999999997"/>
    <n v="0.28750999999999999"/>
    <n v="0"/>
    <n v="0.10502"/>
    <n v="0.48748999999999998"/>
    <n v="1.13436"/>
    <n v="0.78034000000000003"/>
  </r>
  <r>
    <x v="6"/>
    <x v="34"/>
    <x v="7"/>
    <x v="5"/>
    <n v="17.11"/>
    <n v="1390"/>
    <n v="778.40039000000002"/>
    <n v="0.64661000000000002"/>
    <n v="0.18204000000000001"/>
    <n v="0.50968000000000002"/>
    <n v="7.5810000000000002E-2"/>
    <n v="2.6075300000000001"/>
    <n v="1.4605999999999999"/>
  </r>
  <r>
    <x v="6"/>
    <x v="34"/>
    <x v="7"/>
    <x v="6"/>
    <n v="2.23"/>
    <n v="1000"/>
    <n v="130"/>
    <n v="5.5350000000000003E-2"/>
    <n v="3.0999999999999999E-3"/>
    <n v="4.1599999999999996E-3"/>
    <n v="4.4929999999999998E-2"/>
    <n v="0.21733"/>
    <n v="0.32269999999999999"/>
  </r>
  <r>
    <x v="6"/>
    <x v="34"/>
    <x v="7"/>
    <x v="7"/>
    <n v="10.95"/>
    <n v="1000"/>
    <n v="1440"/>
    <n v="0.27179999999999999"/>
    <n v="0.26830999999999999"/>
    <n v="8.0000000000000007E-5"/>
    <n v="2.4399999999999999E-3"/>
    <n v="1.0503"/>
    <n v="3.57457"/>
  </r>
  <r>
    <x v="6"/>
    <x v="34"/>
    <x v="7"/>
    <x v="8"/>
    <n v="8.74"/>
    <n v="1006.88"/>
    <n v="1097.5"/>
    <n v="0.22064"/>
    <n v="0.18293999999999999"/>
    <n v="8.4100000000000008E-3"/>
    <n v="2.6020000000000001E-2"/>
    <n v="0.85468999999999995"/>
    <n v="2.7087599999999998"/>
  </r>
  <r>
    <x v="6"/>
    <x v="34"/>
    <x v="7"/>
    <x v="9"/>
    <n v="6.02"/>
    <n v="1000"/>
    <n v="820"/>
    <n v="0.14943000000000001"/>
    <n v="0.14832999999999999"/>
    <n v="2.0000000000000002E-5"/>
    <n v="1.24E-3"/>
    <n v="0.57709999999999995"/>
    <n v="2.03552"/>
  </r>
  <r>
    <x v="6"/>
    <x v="34"/>
    <x v="7"/>
    <x v="10"/>
    <n v="8.4700000000000006"/>
    <n v="1000"/>
    <n v="1020"/>
    <n v="0.21024000000000001"/>
    <n v="0.16406000000000001"/>
    <n v="1.2999999999999999E-4"/>
    <n v="1.6879999999999999E-2"/>
    <n v="0.81452999999999998"/>
    <n v="2.53199"/>
  </r>
  <r>
    <x v="6"/>
    <x v="34"/>
    <x v="8"/>
    <x v="0"/>
    <n v="14.9"/>
    <n v="1010.73"/>
    <n v="1708.1396500000001"/>
    <n v="0.39609"/>
    <n v="0.37325000000000003"/>
    <n v="9.3100000000000006E-3"/>
    <n v="7.1500000000000001E-3"/>
    <n v="1.54637"/>
    <n v="4.1999300000000002"/>
  </r>
  <r>
    <x v="6"/>
    <x v="34"/>
    <x v="8"/>
    <x v="1"/>
    <n v="147.85"/>
    <n v="1000"/>
    <n v="1460"/>
    <n v="5.3624599999999996"/>
    <n v="5.1472800000000003"/>
    <n v="2.5020000000000001E-2"/>
    <n v="8.8830000000000006E-2"/>
    <n v="22.181349999999998"/>
    <n v="3.6242200000000002"/>
  </r>
  <r>
    <x v="6"/>
    <x v="34"/>
    <x v="8"/>
    <x v="2"/>
    <n v="2.86"/>
    <n v="1000"/>
    <n v="380"/>
    <n v="7.0989999999999998E-2"/>
    <n v="6.7180000000000004E-2"/>
    <n v="3.0000000000000001E-5"/>
    <n v="1.2E-4"/>
    <n v="0.2742"/>
    <n v="0.94328999999999996"/>
  </r>
  <r>
    <x v="6"/>
    <x v="34"/>
    <x v="8"/>
    <x v="3"/>
    <n v="7.58"/>
    <n v="1000"/>
    <n v="980"/>
    <n v="0.18815000000000001"/>
    <n v="0.18281"/>
    <n v="9.7999999999999997E-4"/>
    <n v="5.2999999999999998E-4"/>
    <n v="0.72719"/>
    <n v="2.43269"/>
  </r>
  <r>
    <x v="6"/>
    <x v="34"/>
    <x v="8"/>
    <x v="4"/>
    <n v="29.79"/>
    <n v="1286.25"/>
    <n v="938.96094000000005"/>
    <n v="1.0616300000000001"/>
    <n v="4.9110000000000001E-2"/>
    <n v="0.51765000000000005"/>
    <n v="0.47350999999999999"/>
    <n v="4.2708399999999997"/>
    <n v="1.87273"/>
  </r>
  <r>
    <x v="6"/>
    <x v="34"/>
    <x v="8"/>
    <x v="5"/>
    <n v="8.73"/>
    <n v="1058.3699999999999"/>
    <n v="635.01953000000003"/>
    <n v="0.24554000000000001"/>
    <n v="7.2739999999999999E-2"/>
    <n v="0.20646"/>
    <n v="2.8490000000000001E-2"/>
    <n v="0.9647"/>
    <n v="1.5030600000000001"/>
  </r>
  <r>
    <x v="6"/>
    <x v="34"/>
    <x v="8"/>
    <x v="6"/>
    <n v="21.99"/>
    <n v="1265.48"/>
    <n v="442.91991999999999"/>
    <n v="0.76017999999999997"/>
    <n v="0.30098000000000003"/>
    <n v="5.3539999999999997E-2"/>
    <n v="0.20945"/>
    <n v="3.1040800000000002"/>
    <n v="0.90271999999999997"/>
  </r>
  <r>
    <x v="6"/>
    <x v="34"/>
    <x v="8"/>
    <x v="7"/>
    <n v="23.95"/>
    <n v="1000"/>
    <n v="2990"/>
    <n v="0.59448999999999996"/>
    <n v="0.58464000000000005"/>
    <n v="2.1000000000000001E-4"/>
    <n v="2.5600000000000002E-3"/>
    <n v="2.2991299999999999"/>
    <n v="7.4222000000000001"/>
  </r>
  <r>
    <x v="6"/>
    <x v="34"/>
    <x v="8"/>
    <x v="8"/>
    <n v="42.89"/>
    <n v="1008.97"/>
    <n v="3077.3593799999999"/>
    <n v="1.27156"/>
    <n v="1.00559"/>
    <n v="4.4209999999999999E-2"/>
    <n v="9.1329999999999995E-2"/>
    <n v="5.0897199999999998"/>
    <n v="7.58202"/>
  </r>
  <r>
    <x v="6"/>
    <x v="34"/>
    <x v="8"/>
    <x v="9"/>
    <n v="25.18"/>
    <n v="1000"/>
    <n v="3210"/>
    <n v="0.62502999999999997"/>
    <n v="0.61821000000000004"/>
    <n v="3.6000000000000002E-4"/>
    <n v="1.17E-3"/>
    <n v="2.4167399999999999"/>
    <n v="7.9683099999999998"/>
  </r>
  <r>
    <x v="6"/>
    <x v="34"/>
    <x v="8"/>
    <x v="10"/>
    <n v="39.909999999999997"/>
    <n v="1000"/>
    <n v="1530"/>
    <n v="1.3348199999999999"/>
    <n v="1.1339600000000001"/>
    <n v="3.98E-3"/>
    <n v="2.051E-2"/>
    <n v="5.4587500000000002"/>
    <n v="3.7979799999999999"/>
  </r>
  <r>
    <x v="6"/>
    <x v="35"/>
    <x v="0"/>
    <x v="0"/>
    <n v="19.399999999999999"/>
    <n v="1000"/>
    <n v="690"/>
    <n v="0.64793000000000001"/>
    <n v="0.63175999999999999"/>
    <n v="1E-4"/>
    <n v="4.2599999999999999E-3"/>
    <n v="2.6444100000000001"/>
    <n v="1.71282"/>
  </r>
  <r>
    <x v="6"/>
    <x v="35"/>
    <x v="0"/>
    <x v="1"/>
    <n v="41.97"/>
    <n v="999.99"/>
    <n v="220"/>
    <n v="1.5374699999999999"/>
    <n v="1.3113999999999999"/>
    <n v="2.4830000000000001E-2"/>
    <n v="4.1009999999999998E-2"/>
    <n v="6.3676300000000001"/>
    <n v="0.54612000000000005"/>
  </r>
  <r>
    <x v="6"/>
    <x v="35"/>
    <x v="0"/>
    <x v="2"/>
    <n v="1.56"/>
    <n v="1000"/>
    <n v="180"/>
    <n v="3.8719999999999997E-2"/>
    <n v="3.6799999999999999E-2"/>
    <n v="0"/>
    <n v="1.7000000000000001E-4"/>
    <n v="0.14957999999999999"/>
    <n v="0.44681999999999999"/>
  </r>
  <r>
    <x v="6"/>
    <x v="35"/>
    <x v="0"/>
    <x v="3"/>
    <n v="3.43"/>
    <n v="1000"/>
    <n v="390"/>
    <n v="8.5139999999999993E-2"/>
    <n v="8.3570000000000005E-2"/>
    <n v="8.0000000000000007E-5"/>
    <n v="6.0000000000000002E-5"/>
    <n v="0.32897999999999999"/>
    <n v="0.96811000000000003"/>
  </r>
  <r>
    <x v="6"/>
    <x v="35"/>
    <x v="0"/>
    <x v="4"/>
    <n v="48.51"/>
    <n v="1758.85"/>
    <n v="158.29687999999999"/>
    <n v="1.8418399999999999"/>
    <n v="0.53347"/>
    <n v="8.3640000000000006E-2"/>
    <n v="0.3805"/>
    <n v="7.6253500000000001"/>
    <n v="0.24298"/>
  </r>
  <r>
    <x v="6"/>
    <x v="35"/>
    <x v="0"/>
    <x v="5"/>
    <n v="1.37"/>
    <n v="1000"/>
    <n v="120"/>
    <n v="3.4009999999999999E-2"/>
    <n v="2.3810000000000001E-2"/>
    <n v="1.4E-3"/>
    <n v="1.15E-3"/>
    <n v="0.13136999999999999"/>
    <n v="0.29787999999999998"/>
  </r>
  <r>
    <x v="6"/>
    <x v="35"/>
    <x v="0"/>
    <x v="6"/>
    <n v="2.41"/>
    <n v="1000"/>
    <n v="140"/>
    <n v="5.9819999999999998E-2"/>
    <n v="1.431E-2"/>
    <n v="6.9999999999999994E-5"/>
    <n v="6.2899999999999996E-3"/>
    <n v="0.23388"/>
    <n v="0.34753000000000001"/>
  </r>
  <r>
    <x v="6"/>
    <x v="35"/>
    <x v="0"/>
    <x v="7"/>
    <n v="6.63"/>
    <n v="1000"/>
    <n v="760"/>
    <n v="0.16456999999999999"/>
    <n v="0.16167999999999999"/>
    <n v="1.0000000000000001E-5"/>
    <n v="6.7000000000000002E-4"/>
    <n v="0.63609000000000004"/>
    <n v="1.8865799999999999"/>
  </r>
  <r>
    <x v="6"/>
    <x v="35"/>
    <x v="0"/>
    <x v="8"/>
    <n v="10.58"/>
    <n v="1000"/>
    <n v="1170"/>
    <n v="0.26262000000000002"/>
    <n v="0.25813000000000003"/>
    <n v="1.2999999999999999E-4"/>
    <n v="7.3999999999999999E-4"/>
    <n v="1.01528"/>
    <n v="2.9043399999999999"/>
  </r>
  <r>
    <x v="6"/>
    <x v="35"/>
    <x v="0"/>
    <x v="9"/>
    <n v="4.22"/>
    <n v="1000"/>
    <n v="500"/>
    <n v="0.10475"/>
    <n v="0.10367999999999999"/>
    <n v="1.0000000000000001E-5"/>
    <n v="3.4000000000000002E-4"/>
    <n v="0.40468999999999999"/>
    <n v="1.2411700000000001"/>
  </r>
  <r>
    <x v="6"/>
    <x v="35"/>
    <x v="0"/>
    <x v="10"/>
    <n v="4.93"/>
    <n v="1164.3499999999999"/>
    <n v="500.66991999999999"/>
    <n v="0.16455"/>
    <n v="7.8299999999999995E-2"/>
    <n v="5.0000000000000001E-4"/>
    <n v="1.082E-2"/>
    <n v="0.64239000000000002"/>
    <n v="1.08497"/>
  </r>
  <r>
    <x v="6"/>
    <x v="35"/>
    <x v="1"/>
    <x v="0"/>
    <n v="17.34"/>
    <n v="1144"/>
    <n v="1166.88086"/>
    <n v="0.54525999999999997"/>
    <n v="0.12726000000000001"/>
    <n v="8.2699999999999996E-3"/>
    <n v="0.16378999999999999"/>
    <n v="2.14175"/>
    <n v="2.5617399999999999"/>
  </r>
  <r>
    <x v="6"/>
    <x v="35"/>
    <x v="1"/>
    <x v="1"/>
    <n v="66.84"/>
    <n v="999.99"/>
    <n v="330"/>
    <n v="2.4354800000000001"/>
    <n v="2.1297199999999998"/>
    <n v="5.2080000000000001E-2"/>
    <n v="0.31001000000000001"/>
    <n v="10.09474"/>
    <n v="0.81916999999999995"/>
  </r>
  <r>
    <x v="6"/>
    <x v="35"/>
    <x v="1"/>
    <x v="2"/>
    <n v="1.17"/>
    <n v="1000"/>
    <n v="140"/>
    <n v="2.904E-2"/>
    <n v="2.6239999999999999E-2"/>
    <n v="1E-4"/>
    <n v="1.3799999999999999E-3"/>
    <n v="0.11193"/>
    <n v="0.34753000000000001"/>
  </r>
  <r>
    <x v="6"/>
    <x v="35"/>
    <x v="1"/>
    <x v="3"/>
    <n v="4.51"/>
    <n v="1000"/>
    <n v="520"/>
    <n v="0.11194999999999999"/>
    <n v="0.10908"/>
    <n v="6.3000000000000003E-4"/>
    <n v="5.5000000000000003E-4"/>
    <n v="0.43241000000000002"/>
    <n v="1.2908200000000001"/>
  </r>
  <r>
    <x v="6"/>
    <x v="35"/>
    <x v="1"/>
    <x v="4"/>
    <n v="95.41"/>
    <n v="2182.36"/>
    <n v="7201.7963900000004"/>
    <n v="4.8499699999999999"/>
    <n v="6.1240000000000003E-2"/>
    <n v="1.4585999999999999"/>
    <n v="4.7538"/>
    <n v="19.193079999999998"/>
    <n v="9.2555899999999998"/>
  </r>
  <r>
    <x v="6"/>
    <x v="35"/>
    <x v="1"/>
    <x v="5"/>
    <n v="35.11"/>
    <n v="1000"/>
    <n v="1630"/>
    <n v="1.0052399999999999"/>
    <n v="0.48698999999999998"/>
    <n v="0.28966999999999998"/>
    <n v="0.15334999999999999"/>
    <n v="4.0098599999999998"/>
    <n v="4.0462199999999999"/>
  </r>
  <r>
    <x v="6"/>
    <x v="35"/>
    <x v="1"/>
    <x v="6"/>
    <n v="134.03"/>
    <n v="1085.45"/>
    <n v="5579.2031200000001"/>
    <n v="3.6448299999999998"/>
    <n v="3.5249999999999997E-2"/>
    <n v="0.40722999999999998"/>
    <n v="1.82056"/>
    <n v="14.3666"/>
    <n v="12.928430000000001"/>
  </r>
  <r>
    <x v="6"/>
    <x v="35"/>
    <x v="1"/>
    <x v="7"/>
    <n v="11.45"/>
    <n v="1000"/>
    <n v="1260"/>
    <n v="0.28421999999999997"/>
    <n v="0.27972000000000002"/>
    <n v="1.8000000000000001E-4"/>
    <n v="2.4199999999999998E-3"/>
    <n v="1.0984"/>
    <n v="3.1277499999999998"/>
  </r>
  <r>
    <x v="6"/>
    <x v="35"/>
    <x v="1"/>
    <x v="8"/>
    <n v="80.62"/>
    <n v="1222.82"/>
    <n v="4976.8828100000001"/>
    <n v="2.6998000000000002"/>
    <n v="0.78629000000000004"/>
    <n v="1.84721"/>
    <n v="2.1390899999999999"/>
    <n v="10.69183"/>
    <n v="10.432779999999999"/>
  </r>
  <r>
    <x v="6"/>
    <x v="35"/>
    <x v="1"/>
    <x v="9"/>
    <n v="8.4700000000000006"/>
    <n v="1000"/>
    <n v="980"/>
    <n v="0.21024000000000001"/>
    <n v="0.20738000000000001"/>
    <n v="3.0000000000000001E-5"/>
    <n v="1.5100000000000001E-3"/>
    <n v="0.81194999999999995"/>
    <n v="2.43269"/>
  </r>
  <r>
    <x v="6"/>
    <x v="35"/>
    <x v="1"/>
    <x v="10"/>
    <n v="47.8"/>
    <n v="1377.03"/>
    <n v="3304.8825700000002"/>
    <n v="1.74335"/>
    <n v="0.15173"/>
    <n v="2.4060000000000002E-2"/>
    <n v="0.19456000000000001"/>
    <n v="6.8562700000000003"/>
    <n v="6.2678399999999996"/>
  </r>
  <r>
    <x v="6"/>
    <x v="35"/>
    <x v="2"/>
    <x v="0"/>
    <n v="20.010000000000002"/>
    <n v="1087.3499999999999"/>
    <n v="1968.09961"/>
    <n v="0.60475000000000001"/>
    <n v="0.34414"/>
    <n v="7.11E-3"/>
    <n v="0.15939"/>
    <n v="2.35636"/>
    <n v="4.5415099999999997"/>
  </r>
  <r>
    <x v="6"/>
    <x v="35"/>
    <x v="2"/>
    <x v="1"/>
    <n v="139.57"/>
    <n v="999.99"/>
    <n v="600"/>
    <n v="5.1454700000000004"/>
    <n v="4.5335799999999997"/>
    <n v="0.13150999999999999"/>
    <n v="0.75829000000000002"/>
    <n v="21.325109999999999"/>
    <n v="1.4894000000000001"/>
  </r>
  <r>
    <x v="6"/>
    <x v="35"/>
    <x v="2"/>
    <x v="2"/>
    <n v="2.59"/>
    <n v="1000"/>
    <n v="300"/>
    <n v="6.429E-2"/>
    <n v="6.2149999999999997E-2"/>
    <n v="1.0000000000000001E-5"/>
    <n v="2.9E-4"/>
    <n v="0.24831"/>
    <n v="0.74470000000000003"/>
  </r>
  <r>
    <x v="6"/>
    <x v="35"/>
    <x v="2"/>
    <x v="3"/>
    <n v="6.12"/>
    <n v="1000"/>
    <n v="700"/>
    <n v="0.15190999999999999"/>
    <n v="0.14704"/>
    <n v="8.9999999999999998E-4"/>
    <n v="1.41E-3"/>
    <n v="0.58699000000000001"/>
    <n v="1.7376400000000001"/>
  </r>
  <r>
    <x v="6"/>
    <x v="35"/>
    <x v="2"/>
    <x v="4"/>
    <n v="75.599999999999994"/>
    <n v="2032.73"/>
    <n v="6037.2031200000001"/>
    <n v="3.7621899999999999"/>
    <n v="1.7690000000000001E-2"/>
    <n v="5.5539500000000004"/>
    <n v="3.4438300000000002"/>
    <n v="14.85807"/>
    <n v="8.2999600000000004"/>
  </r>
  <r>
    <x v="6"/>
    <x v="35"/>
    <x v="2"/>
    <x v="5"/>
    <n v="2.02"/>
    <n v="1107.58"/>
    <n v="210.43993"/>
    <n v="6.1429999999999998E-2"/>
    <n v="2.385E-2"/>
    <n v="2.3539999999999998E-2"/>
    <n v="1.619E-2"/>
    <n v="0.23998"/>
    <n v="0.47886000000000001"/>
  </r>
  <r>
    <x v="6"/>
    <x v="35"/>
    <x v="2"/>
    <x v="6"/>
    <n v="10.5"/>
    <n v="1287.8800000000001"/>
    <n v="424.99997000000002"/>
    <n v="0.42577999999999999"/>
    <n v="0.14416999999999999"/>
    <n v="7.1399999999999996E-3"/>
    <n v="0.127"/>
    <n v="1.7207699999999999"/>
    <n v="0.85307999999999995"/>
  </r>
  <r>
    <x v="6"/>
    <x v="35"/>
    <x v="2"/>
    <x v="7"/>
    <n v="20.88"/>
    <n v="1000"/>
    <n v="2340"/>
    <n v="0.51829000000000003"/>
    <n v="0.51029000000000002"/>
    <n v="1.2E-4"/>
    <n v="5.7999999999999996E-3"/>
    <n v="2.0036"/>
    <n v="5.8086799999999998"/>
  </r>
  <r>
    <x v="6"/>
    <x v="35"/>
    <x v="2"/>
    <x v="8"/>
    <n v="27.77"/>
    <n v="1007.22"/>
    <n v="2971.30078"/>
    <n v="0.70216000000000001"/>
    <n v="0.61292000000000002"/>
    <n v="1.163E-2"/>
    <n v="0.10961"/>
    <n v="2.7197300000000002"/>
    <n v="7.3311900000000003"/>
  </r>
  <r>
    <x v="6"/>
    <x v="35"/>
    <x v="2"/>
    <x v="9"/>
    <n v="13.86"/>
    <n v="1000"/>
    <n v="1520"/>
    <n v="0.34404000000000001"/>
    <n v="0.30597000000000002"/>
    <n v="5.1000000000000004E-4"/>
    <n v="1.6400000000000001E-2"/>
    <n v="1.3305400000000001"/>
    <n v="3.7731599999999998"/>
  </r>
  <r>
    <x v="6"/>
    <x v="35"/>
    <x v="2"/>
    <x v="10"/>
    <n v="19.600000000000001"/>
    <n v="1049.74"/>
    <n v="1301.67957"/>
    <n v="0.61900999999999995"/>
    <n v="0.49058000000000002"/>
    <n v="3.7699999999999999E-3"/>
    <n v="3.4279999999999998E-2"/>
    <n v="2.4824600000000001"/>
    <n v="3.09517"/>
  </r>
  <r>
    <x v="6"/>
    <x v="35"/>
    <x v="3"/>
    <x v="0"/>
    <n v="9.7899999999999991"/>
    <n v="1000"/>
    <n v="1080"/>
    <n v="0.27199000000000001"/>
    <n v="0.22849"/>
    <n v="8.4999999999999995E-4"/>
    <n v="1.226E-2"/>
    <n v="1.0569900000000001"/>
    <n v="2.68093"/>
  </r>
  <r>
    <x v="6"/>
    <x v="35"/>
    <x v="3"/>
    <x v="1"/>
    <n v="17.16"/>
    <n v="1000"/>
    <n v="370"/>
    <n v="0.59111000000000002"/>
    <n v="0.51671999999999996"/>
    <n v="5.1399999999999996E-3"/>
    <n v="4.6730000000000001E-2"/>
    <n v="2.4346100000000002"/>
    <n v="0.91847000000000001"/>
  </r>
  <r>
    <x v="6"/>
    <x v="35"/>
    <x v="3"/>
    <x v="2"/>
    <n v="1.51"/>
    <n v="1000"/>
    <n v="190"/>
    <n v="3.7479999999999999E-2"/>
    <n v="3.6330000000000001E-2"/>
    <n v="1.0000000000000001E-5"/>
    <n v="3.4000000000000002E-4"/>
    <n v="0.14444000000000001"/>
    <n v="0.47164"/>
  </r>
  <r>
    <x v="6"/>
    <x v="35"/>
    <x v="3"/>
    <x v="3"/>
    <n v="4.3899999999999997"/>
    <n v="1000"/>
    <n v="530"/>
    <n v="0.10897"/>
    <n v="0.10614"/>
    <n v="5.0000000000000001E-4"/>
    <n v="5.6999999999999998E-4"/>
    <n v="0.42054000000000002"/>
    <n v="1.3156399999999999"/>
  </r>
  <r>
    <x v="6"/>
    <x v="35"/>
    <x v="3"/>
    <x v="4"/>
    <n v="14.12"/>
    <n v="2098.2199999999998"/>
    <n v="188.83985999999999"/>
    <n v="0.58152000000000004"/>
    <n v="0.14021"/>
    <n v="8.1059999999999993E-2"/>
    <n v="0.52751000000000003"/>
    <n v="2.3819400000000002"/>
    <n v="0.25147000000000003"/>
  </r>
  <r>
    <x v="6"/>
    <x v="35"/>
    <x v="3"/>
    <x v="5"/>
    <n v="1.95"/>
    <n v="1000"/>
    <n v="260"/>
    <n v="4.888E-2"/>
    <n v="4.4699999999999997E-2"/>
    <n v="7.2999999999999996E-4"/>
    <n v="5.8E-4"/>
    <n v="0.18878"/>
    <n v="0.64541000000000004"/>
  </r>
  <r>
    <x v="6"/>
    <x v="35"/>
    <x v="3"/>
    <x v="6"/>
    <n v="1.29"/>
    <n v="1199.43"/>
    <n v="83.959959999999995"/>
    <n v="4.129E-2"/>
    <n v="3.6099999999999999E-3"/>
    <n v="1.6000000000000001E-3"/>
    <n v="3.696E-2"/>
    <n v="0.16256000000000001"/>
    <n v="0.17895"/>
  </r>
  <r>
    <x v="6"/>
    <x v="35"/>
    <x v="3"/>
    <x v="7"/>
    <n v="12.03"/>
    <n v="1000"/>
    <n v="1400"/>
    <n v="0.29860999999999999"/>
    <n v="0.29538999999999999"/>
    <n v="4.0000000000000003E-5"/>
    <n v="1.4400000000000001E-3"/>
    <n v="1.1535200000000001"/>
    <n v="3.4752800000000001"/>
  </r>
  <r>
    <x v="6"/>
    <x v="35"/>
    <x v="3"/>
    <x v="8"/>
    <n v="16.86"/>
    <n v="1000"/>
    <n v="1960"/>
    <n v="0.41849999999999998"/>
    <n v="0.41241"/>
    <n v="9.0000000000000006E-5"/>
    <n v="3.0100000000000001E-3"/>
    <n v="1.6167100000000001"/>
    <n v="4.8653899999999997"/>
  </r>
  <r>
    <x v="6"/>
    <x v="35"/>
    <x v="3"/>
    <x v="9"/>
    <n v="10.66"/>
    <n v="1000"/>
    <n v="1240"/>
    <n v="0.26461000000000001"/>
    <n v="0.26323000000000002"/>
    <n v="0"/>
    <n v="5.2999999999999998E-4"/>
    <n v="1.02199"/>
    <n v="3.0781000000000001"/>
  </r>
  <r>
    <x v="6"/>
    <x v="35"/>
    <x v="3"/>
    <x v="10"/>
    <n v="6.01"/>
    <n v="1000"/>
    <n v="720"/>
    <n v="0.15014"/>
    <n v="0.14799999999999999"/>
    <n v="2.0000000000000001E-4"/>
    <n v="6.6E-4"/>
    <n v="0.58025000000000004"/>
    <n v="1.78729"/>
  </r>
  <r>
    <x v="6"/>
    <x v="35"/>
    <x v="4"/>
    <x v="0"/>
    <n v="16.16"/>
    <n v="1000"/>
    <n v="1980"/>
    <n v="0.40112999999999999"/>
    <n v="0.39266000000000001"/>
    <n v="2.3000000000000001E-4"/>
    <n v="2.4499999999999999E-3"/>
    <n v="1.5488"/>
    <n v="4.9150299999999998"/>
  </r>
  <r>
    <x v="6"/>
    <x v="35"/>
    <x v="4"/>
    <x v="1"/>
    <n v="14.14"/>
    <n v="1000"/>
    <n v="1570"/>
    <n v="0.36932999999999999"/>
    <n v="0.34386"/>
    <n v="2.9499999999999999E-3"/>
    <n v="3.0999999999999999E-3"/>
    <n v="1.44394"/>
    <n v="3.8972799999999999"/>
  </r>
  <r>
    <x v="6"/>
    <x v="35"/>
    <x v="4"/>
    <x v="2"/>
    <n v="5.7"/>
    <n v="1000"/>
    <n v="710"/>
    <n v="0.14149"/>
    <n v="0.13678000000000001"/>
    <n v="1.2999999999999999E-4"/>
    <n v="5.0000000000000002E-5"/>
    <n v="0.54608000000000001"/>
    <n v="1.7624599999999999"/>
  </r>
  <r>
    <x v="6"/>
    <x v="35"/>
    <x v="4"/>
    <x v="3"/>
    <n v="12.04"/>
    <n v="1000"/>
    <n v="1490"/>
    <n v="0.29886000000000001"/>
    <n v="0.28854999999999997"/>
    <n v="1.2700000000000001E-3"/>
    <n v="1.0200000000000001E-3"/>
    <n v="1.15378"/>
    <n v="3.69869"/>
  </r>
  <r>
    <x v="6"/>
    <x v="35"/>
    <x v="4"/>
    <x v="4"/>
    <n v="18.39"/>
    <n v="999.98"/>
    <n v="10"/>
    <n v="0.71055999999999997"/>
    <n v="8.8340000000000002E-2"/>
    <n v="0.30443999999999999"/>
    <n v="0.14047999999999999"/>
    <n v="2.9489000000000001"/>
    <n v="2.4819999999999998E-2"/>
  </r>
  <r>
    <x v="6"/>
    <x v="35"/>
    <x v="4"/>
    <x v="5"/>
    <n v="4.21"/>
    <n v="1000"/>
    <n v="540"/>
    <n v="0.1045"/>
    <n v="9.5960000000000004E-2"/>
    <n v="1.49E-3"/>
    <n v="2.2000000000000001E-4"/>
    <n v="0.40290999999999999"/>
    <n v="1.34046"/>
  </r>
  <r>
    <x v="6"/>
    <x v="35"/>
    <x v="4"/>
    <x v="6"/>
    <n v="15.79"/>
    <n v="1000"/>
    <n v="100"/>
    <n v="0.53947000000000001"/>
    <n v="0.22156999999999999"/>
    <n v="1.2999999999999999E-3"/>
    <n v="2.0080000000000001E-2"/>
    <n v="2.23671"/>
    <n v="0.24823000000000001"/>
  </r>
  <r>
    <x v="6"/>
    <x v="35"/>
    <x v="4"/>
    <x v="7"/>
    <n v="29.46"/>
    <n v="1000"/>
    <n v="3580"/>
    <n v="0.73126999999999998"/>
    <n v="0.71679999999999999"/>
    <n v="2.7E-4"/>
    <n v="1.6900000000000001E-3"/>
    <n v="2.8242099999999999"/>
    <n v="8.8867799999999999"/>
  </r>
  <r>
    <x v="6"/>
    <x v="35"/>
    <x v="4"/>
    <x v="8"/>
    <n v="37"/>
    <n v="1000"/>
    <n v="4540"/>
    <n v="0.91842999999999997"/>
    <n v="0.88815"/>
    <n v="4.9199999999999999E-3"/>
    <n v="6.5100000000000002E-3"/>
    <n v="3.5470199999999998"/>
    <n v="11.269830000000001"/>
  </r>
  <r>
    <x v="6"/>
    <x v="35"/>
    <x v="4"/>
    <x v="9"/>
    <n v="26.85"/>
    <n v="1000"/>
    <n v="3320"/>
    <n v="0.66647999999999996"/>
    <n v="0.65764999999999996"/>
    <n v="2.2000000000000001E-4"/>
    <n v="1.1999999999999999E-3"/>
    <n v="2.5735700000000001"/>
    <n v="8.2413699999999999"/>
  </r>
  <r>
    <x v="6"/>
    <x v="35"/>
    <x v="4"/>
    <x v="10"/>
    <n v="15.67"/>
    <n v="1000"/>
    <n v="1650"/>
    <n v="0.46089999999999998"/>
    <n v="0.42346"/>
    <n v="4.8999999999999998E-4"/>
    <n v="4.0699999999999998E-3"/>
    <n v="1.81623"/>
    <n v="4.0958600000000001"/>
  </r>
  <r>
    <x v="6"/>
    <x v="35"/>
    <x v="5"/>
    <x v="0"/>
    <n v="9.1199999999999992"/>
    <n v="1000"/>
    <n v="1310"/>
    <n v="0.22638"/>
    <n v="0.22412000000000001"/>
    <n v="4.0000000000000003E-5"/>
    <n v="8.8999999999999995E-4"/>
    <n v="0.87287999999999999"/>
    <n v="3.2518699999999998"/>
  </r>
  <r>
    <x v="6"/>
    <x v="35"/>
    <x v="5"/>
    <x v="1"/>
    <n v="13.23"/>
    <n v="1000"/>
    <n v="180"/>
    <n v="0.48781999999999998"/>
    <n v="0.43317"/>
    <n v="3.5400000000000002E-3"/>
    <n v="1.085E-2"/>
    <n v="2.01824"/>
    <n v="0.44681999999999999"/>
  </r>
  <r>
    <x v="6"/>
    <x v="35"/>
    <x v="5"/>
    <x v="2"/>
    <n v="1.57"/>
    <n v="1000"/>
    <n v="240"/>
    <n v="3.8969999999999998E-2"/>
    <n v="3.7580000000000002E-2"/>
    <n v="0"/>
    <n v="3.0000000000000001E-5"/>
    <n v="0.15014"/>
    <n v="0.59575999999999996"/>
  </r>
  <r>
    <x v="6"/>
    <x v="35"/>
    <x v="5"/>
    <x v="3"/>
    <n v="3.9"/>
    <n v="1000"/>
    <n v="570"/>
    <n v="9.6809999999999993E-2"/>
    <n v="9.425E-2"/>
    <n v="2.4000000000000001E-4"/>
    <n v="2.5000000000000001E-4"/>
    <n v="0.37313000000000002"/>
    <n v="1.41493"/>
  </r>
  <r>
    <x v="6"/>
    <x v="35"/>
    <x v="5"/>
    <x v="4"/>
    <n v="0.81"/>
    <n v="1272"/>
    <n v="0"/>
    <n v="4.3279999999999999E-2"/>
    <n v="1.3679999999999999E-2"/>
    <n v="9.0100000000000006E-3"/>
    <n v="1.285E-2"/>
    <n v="0.17895"/>
    <n v="0"/>
  </r>
  <r>
    <x v="6"/>
    <x v="35"/>
    <x v="5"/>
    <x v="5"/>
    <n v="5.36"/>
    <n v="1000"/>
    <n v="190"/>
    <n v="0.18423999999999999"/>
    <n v="0.15326999999999999"/>
    <n v="1.593E-2"/>
    <n v="5.5599999999999998E-3"/>
    <n v="0.75571999999999995"/>
    <n v="0.47164"/>
  </r>
  <r>
    <x v="6"/>
    <x v="35"/>
    <x v="5"/>
    <x v="6"/>
    <n v="0.12"/>
    <n v="1000"/>
    <n v="20"/>
    <n v="2.98E-3"/>
    <n v="1.9E-3"/>
    <n v="2.0000000000000002E-5"/>
    <n v="1.1E-4"/>
    <n v="1.146E-2"/>
    <n v="4.965E-2"/>
  </r>
  <r>
    <x v="6"/>
    <x v="35"/>
    <x v="5"/>
    <x v="7"/>
    <n v="6.87"/>
    <n v="1000"/>
    <n v="970"/>
    <n v="0.17052999999999999"/>
    <n v="0.16757"/>
    <n v="4.0000000000000003E-5"/>
    <n v="4.8000000000000001E-4"/>
    <n v="0.65746000000000004"/>
    <n v="2.40787"/>
  </r>
  <r>
    <x v="6"/>
    <x v="35"/>
    <x v="5"/>
    <x v="8"/>
    <n v="7.81"/>
    <n v="1000"/>
    <n v="1110"/>
    <n v="0.19386"/>
    <n v="0.18923999999999999"/>
    <n v="2.5000000000000001E-4"/>
    <n v="1.1000000000000001E-3"/>
    <n v="0.74738000000000004"/>
    <n v="2.7553999999999998"/>
  </r>
  <r>
    <x v="6"/>
    <x v="35"/>
    <x v="5"/>
    <x v="9"/>
    <n v="2.56"/>
    <n v="1000"/>
    <n v="380"/>
    <n v="6.3549999999999995E-2"/>
    <n v="6.2939999999999996E-2"/>
    <n v="3.0000000000000001E-5"/>
    <n v="2.4000000000000001E-4"/>
    <n v="0.24482999999999999"/>
    <n v="0.94328999999999996"/>
  </r>
  <r>
    <x v="6"/>
    <x v="35"/>
    <x v="5"/>
    <x v="10"/>
    <n v="4.01"/>
    <n v="1000"/>
    <n v="580"/>
    <n v="9.9540000000000003E-2"/>
    <n v="9.8659999999999998E-2"/>
    <n v="1.0000000000000001E-5"/>
    <n v="1.1E-4"/>
    <n v="0.38366"/>
    <n v="1.4397599999999999"/>
  </r>
  <r>
    <x v="6"/>
    <x v="35"/>
    <x v="6"/>
    <x v="0"/>
    <n v="12.23"/>
    <n v="1000"/>
    <n v="1420"/>
    <n v="0.30358000000000002"/>
    <n v="0.2964"/>
    <n v="1.3999999999999999E-4"/>
    <n v="1.99E-3"/>
    <n v="1.1727399999999999"/>
    <n v="3.5249199999999998"/>
  </r>
  <r>
    <x v="6"/>
    <x v="35"/>
    <x v="6"/>
    <x v="1"/>
    <n v="91.99"/>
    <n v="1000"/>
    <n v="1100"/>
    <n v="3.3633899999999999"/>
    <n v="2.9356399999999998"/>
    <n v="7.7189999999999995E-2"/>
    <n v="7.4279999999999999E-2"/>
    <n v="13.89536"/>
    <n v="2.7305799999999998"/>
  </r>
  <r>
    <x v="6"/>
    <x v="35"/>
    <x v="6"/>
    <x v="2"/>
    <n v="3.95"/>
    <n v="1000"/>
    <n v="470"/>
    <n v="9.8049999999999998E-2"/>
    <n v="9.4070000000000001E-2"/>
    <n v="4.0000000000000003E-5"/>
    <n v="1E-4"/>
    <n v="0.37863000000000002"/>
    <n v="1.1667000000000001"/>
  </r>
  <r>
    <x v="6"/>
    <x v="35"/>
    <x v="6"/>
    <x v="3"/>
    <n v="7.28"/>
    <n v="1000"/>
    <n v="850"/>
    <n v="0.18071000000000001"/>
    <n v="0.17463000000000001"/>
    <n v="1.0200000000000001E-3"/>
    <n v="2.5000000000000001E-4"/>
    <n v="0.69803999999999999"/>
    <n v="2.1099899999999998"/>
  </r>
  <r>
    <x v="6"/>
    <x v="35"/>
    <x v="6"/>
    <x v="4"/>
    <n v="8.74"/>
    <n v="999.98"/>
    <n v="10"/>
    <n v="0.37130999999999997"/>
    <n v="5.62E-2"/>
    <n v="0.12349"/>
    <n v="0.20596999999999999"/>
    <n v="1.5310699999999999"/>
    <n v="2.4819999999999998E-2"/>
  </r>
  <r>
    <x v="6"/>
    <x v="35"/>
    <x v="6"/>
    <x v="5"/>
    <n v="3.48"/>
    <n v="1000"/>
    <n v="440"/>
    <n v="8.6379999999999998E-2"/>
    <n v="8.1960000000000005E-2"/>
    <n v="7.6000000000000004E-4"/>
    <n v="4.4999999999999999E-4"/>
    <n v="0.33333000000000002"/>
    <n v="1.09223"/>
  </r>
  <r>
    <x v="6"/>
    <x v="35"/>
    <x v="6"/>
    <x v="6"/>
    <n v="0.64"/>
    <n v="1000"/>
    <n v="70"/>
    <n v="1.668E-2"/>
    <n v="9.58E-3"/>
    <n v="1.2999999999999999E-4"/>
    <n v="1.15E-3"/>
    <n v="6.5089999999999995E-2"/>
    <n v="0.17376"/>
  </r>
  <r>
    <x v="6"/>
    <x v="35"/>
    <x v="6"/>
    <x v="7"/>
    <n v="22.15"/>
    <n v="1000"/>
    <n v="2590"/>
    <n v="0.54981000000000002"/>
    <n v="0.54044000000000003"/>
    <n v="5.1999999999999995E-4"/>
    <n v="1.82E-3"/>
    <n v="2.1245500000000002"/>
    <n v="6.4292600000000002"/>
  </r>
  <r>
    <x v="6"/>
    <x v="35"/>
    <x v="6"/>
    <x v="8"/>
    <n v="26.71"/>
    <n v="1000"/>
    <n v="3120"/>
    <n v="0.66300000000000003"/>
    <n v="0.64542999999999995"/>
    <n v="2.5600000000000002E-3"/>
    <n v="4.9399999999999999E-3"/>
    <n v="2.5618099999999999"/>
    <n v="7.7449000000000003"/>
  </r>
  <r>
    <x v="6"/>
    <x v="35"/>
    <x v="6"/>
    <x v="9"/>
    <n v="20.58"/>
    <n v="1000"/>
    <n v="2410"/>
    <n v="0.51083999999999996"/>
    <n v="0.50112000000000001"/>
    <n v="3.4000000000000002E-4"/>
    <n v="1.25E-3"/>
    <n v="1.97342"/>
    <n v="5.9824400000000004"/>
  </r>
  <r>
    <x v="6"/>
    <x v="35"/>
    <x v="6"/>
    <x v="10"/>
    <n v="16.86"/>
    <n v="1000"/>
    <n v="2010"/>
    <n v="0.41892000000000001"/>
    <n v="0.40760999999999997"/>
    <n v="2.1000000000000001E-4"/>
    <n v="1.24E-3"/>
    <n v="1.6185700000000001"/>
    <n v="4.9895100000000001"/>
  </r>
  <r>
    <x v="6"/>
    <x v="35"/>
    <x v="7"/>
    <x v="0"/>
    <n v="5.87"/>
    <n v="1045.8499999999999"/>
    <n v="700.71973000000003"/>
    <n v="0.16197"/>
    <n v="0.12841"/>
    <n v="4.4999999999999999E-4"/>
    <n v="1.3429999999999999E-2"/>
    <n v="0.62783999999999995"/>
    <n v="1.67265"/>
  </r>
  <r>
    <x v="6"/>
    <x v="35"/>
    <x v="7"/>
    <x v="1"/>
    <n v="42.72"/>
    <n v="1000"/>
    <n v="390"/>
    <n v="1.55074"/>
    <n v="1.39988"/>
    <n v="2.376E-2"/>
    <n v="5.6120000000000003E-2"/>
    <n v="6.4154"/>
    <n v="0.96811000000000003"/>
  </r>
  <r>
    <x v="6"/>
    <x v="35"/>
    <x v="7"/>
    <x v="2"/>
    <n v="1.38"/>
    <n v="1000"/>
    <n v="180"/>
    <n v="3.4250000000000003E-2"/>
    <n v="3.2770000000000001E-2"/>
    <n v="1.0000000000000001E-5"/>
    <n v="2.3000000000000001E-4"/>
    <n v="0.13203999999999999"/>
    <n v="0.44681999999999999"/>
  </r>
  <r>
    <x v="6"/>
    <x v="35"/>
    <x v="7"/>
    <x v="3"/>
    <n v="3.37"/>
    <n v="1000"/>
    <n v="410"/>
    <n v="8.3650000000000002E-2"/>
    <n v="8.1570000000000004E-2"/>
    <n v="4.0000000000000002E-4"/>
    <n v="3.1E-4"/>
    <n v="0.32286999999999999"/>
    <n v="1.01776"/>
  </r>
  <r>
    <x v="6"/>
    <x v="35"/>
    <x v="7"/>
    <x v="4"/>
    <n v="7.11"/>
    <n v="1666.45"/>
    <n v="516.59960999999998"/>
    <n v="0.30032999999999999"/>
    <n v="0"/>
    <n v="0.10965"/>
    <n v="0.50897999999999999"/>
    <n v="1.1836800000000001"/>
    <n v="0.83316999999999997"/>
  </r>
  <r>
    <x v="6"/>
    <x v="35"/>
    <x v="7"/>
    <x v="5"/>
    <n v="17.66"/>
    <n v="1397.09"/>
    <n v="768.40039000000002"/>
    <n v="0.66569"/>
    <n v="0.18682000000000001"/>
    <n v="0.52449999999999997"/>
    <n v="7.8020000000000006E-2"/>
    <n v="2.6808900000000002"/>
    <n v="1.4357800000000001"/>
  </r>
  <r>
    <x v="6"/>
    <x v="35"/>
    <x v="7"/>
    <x v="6"/>
    <n v="2.36"/>
    <n v="1000"/>
    <n v="130"/>
    <n v="5.858E-2"/>
    <n v="3.6800000000000001E-3"/>
    <n v="4.3699999999999998E-3"/>
    <n v="4.7169999999999997E-2"/>
    <n v="0.22974"/>
    <n v="0.32269999999999999"/>
  </r>
  <r>
    <x v="6"/>
    <x v="35"/>
    <x v="7"/>
    <x v="7"/>
    <n v="12.4"/>
    <n v="1000"/>
    <n v="1450"/>
    <n v="0.30780000000000002"/>
    <n v="0.30382999999999999"/>
    <n v="9.0000000000000006E-5"/>
    <n v="2.7699999999999999E-3"/>
    <n v="1.1887300000000001"/>
    <n v="3.5994000000000002"/>
  </r>
  <r>
    <x v="6"/>
    <x v="35"/>
    <x v="7"/>
    <x v="8"/>
    <n v="9.83"/>
    <n v="1006.88"/>
    <n v="1097.5"/>
    <n v="0.24787999999999999"/>
    <n v="0.20788000000000001"/>
    <n v="8.8800000000000007E-3"/>
    <n v="2.7490000000000001E-2"/>
    <n v="0.95947000000000005"/>
    <n v="2.7087599999999998"/>
  </r>
  <r>
    <x v="6"/>
    <x v="35"/>
    <x v="7"/>
    <x v="9"/>
    <n v="6.85"/>
    <n v="1000"/>
    <n v="830"/>
    <n v="0.17002999999999999"/>
    <n v="0.16877"/>
    <n v="3.0000000000000001E-5"/>
    <n v="1.41E-3"/>
    <n v="0.65634000000000003"/>
    <n v="2.0603400000000001"/>
  </r>
  <r>
    <x v="6"/>
    <x v="35"/>
    <x v="7"/>
    <x v="10"/>
    <n v="9.5"/>
    <n v="1000"/>
    <n v="1030"/>
    <n v="0.23580999999999999"/>
    <n v="0.18678"/>
    <n v="1.3999999999999999E-4"/>
    <n v="1.7930000000000001E-2"/>
    <n v="0.91286999999999996"/>
    <n v="2.55681"/>
  </r>
  <r>
    <x v="6"/>
    <x v="35"/>
    <x v="8"/>
    <x v="0"/>
    <n v="16.61"/>
    <n v="1010.61"/>
    <n v="1728.1406199999999"/>
    <n v="0.43898999999999999"/>
    <n v="0.41486000000000001"/>
    <n v="9.8799999999999999E-3"/>
    <n v="7.5900000000000004E-3"/>
    <n v="1.7113499999999999"/>
    <n v="4.2495799999999999"/>
  </r>
  <r>
    <x v="6"/>
    <x v="35"/>
    <x v="8"/>
    <x v="1"/>
    <n v="149.32"/>
    <n v="1000"/>
    <n v="1470"/>
    <n v="5.3989500000000001"/>
    <n v="5.1832200000000004"/>
    <n v="2.5090000000000001E-2"/>
    <n v="8.9090000000000003E-2"/>
    <n v="22.3217"/>
    <n v="3.6490399999999998"/>
  </r>
  <r>
    <x v="6"/>
    <x v="35"/>
    <x v="8"/>
    <x v="2"/>
    <n v="3.24"/>
    <n v="1000"/>
    <n v="380"/>
    <n v="8.0420000000000005E-2"/>
    <n v="7.6069999999999999E-2"/>
    <n v="3.0000000000000001E-5"/>
    <n v="1.3999999999999999E-4"/>
    <n v="0.31047999999999998"/>
    <n v="0.94328999999999996"/>
  </r>
  <r>
    <x v="6"/>
    <x v="35"/>
    <x v="8"/>
    <x v="3"/>
    <n v="8.57"/>
    <n v="1000"/>
    <n v="990"/>
    <n v="0.21273"/>
    <n v="0.20668"/>
    <n v="1.1100000000000001E-3"/>
    <n v="5.9999999999999995E-4"/>
    <n v="0.82169999999999999"/>
    <n v="2.4575200000000001"/>
  </r>
  <r>
    <x v="6"/>
    <x v="35"/>
    <x v="8"/>
    <x v="4"/>
    <n v="30.52"/>
    <n v="1286.25"/>
    <n v="938.96094000000005"/>
    <n v="1.08494"/>
    <n v="4.9239999999999999E-2"/>
    <n v="0.52961000000000003"/>
    <n v="0.48446"/>
    <n v="4.3604900000000004"/>
    <n v="1.87273"/>
  </r>
  <r>
    <x v="6"/>
    <x v="35"/>
    <x v="8"/>
    <x v="5"/>
    <n v="9.34"/>
    <n v="1057.4100000000001"/>
    <n v="645.01953000000003"/>
    <n v="0.26155"/>
    <n v="8.3049999999999999E-2"/>
    <n v="0.21304999999999999"/>
    <n v="2.9399999999999999E-2"/>
    <n v="1.0262800000000001"/>
    <n v="1.5278799999999999"/>
  </r>
  <r>
    <x v="6"/>
    <x v="35"/>
    <x v="8"/>
    <x v="6"/>
    <n v="22.34"/>
    <n v="1265.48"/>
    <n v="442.91991999999999"/>
    <n v="0.77117999999999998"/>
    <n v="0.30288999999999999"/>
    <n v="5.4690000000000003E-2"/>
    <n v="0.21393999999999999"/>
    <n v="3.14636"/>
    <n v="0.90271999999999997"/>
  </r>
  <r>
    <x v="6"/>
    <x v="35"/>
    <x v="8"/>
    <x v="7"/>
    <n v="26.97"/>
    <n v="1000"/>
    <n v="3020"/>
    <n v="0.66946000000000006"/>
    <n v="0.65834999999999999"/>
    <n v="2.3000000000000001E-4"/>
    <n v="2.8800000000000002E-3"/>
    <n v="2.58745"/>
    <n v="7.4966699999999999"/>
  </r>
  <r>
    <x v="6"/>
    <x v="35"/>
    <x v="8"/>
    <x v="8"/>
    <n v="45.94"/>
    <n v="1008.97"/>
    <n v="3077.3593799999999"/>
    <n v="1.34795"/>
    <n v="1.0745800000000001"/>
    <n v="4.5499999999999999E-2"/>
    <n v="9.4E-2"/>
    <n v="5.3835199999999999"/>
    <n v="7.58202"/>
  </r>
  <r>
    <x v="6"/>
    <x v="35"/>
    <x v="8"/>
    <x v="9"/>
    <n v="28.41"/>
    <n v="1000"/>
    <n v="3230"/>
    <n v="0.70520000000000005"/>
    <n v="0.69745999999999997"/>
    <n v="4.0999999999999999E-4"/>
    <n v="1.33E-3"/>
    <n v="2.7251099999999999"/>
    <n v="8.0179600000000004"/>
  </r>
  <r>
    <x v="6"/>
    <x v="35"/>
    <x v="8"/>
    <x v="10"/>
    <n v="41.46"/>
    <n v="1000"/>
    <n v="1550"/>
    <n v="1.3733"/>
    <n v="1.1712899999999999"/>
    <n v="4.0099999999999997E-3"/>
    <n v="2.0660000000000001E-2"/>
    <n v="5.6067299999999998"/>
    <n v="3.8476300000000001"/>
  </r>
  <r>
    <x v="6"/>
    <x v="36"/>
    <x v="0"/>
    <x v="0"/>
    <n v="20.09"/>
    <n v="1000"/>
    <n v="690"/>
    <n v="0.66505999999999998"/>
    <n v="0.64866999999999997"/>
    <n v="1E-4"/>
    <n v="4.3299999999999996E-3"/>
    <n v="2.7102900000000001"/>
    <n v="1.71282"/>
  </r>
  <r>
    <x v="6"/>
    <x v="36"/>
    <x v="0"/>
    <x v="1"/>
    <n v="42.19"/>
    <n v="999.99"/>
    <n v="220"/>
    <n v="1.5429299999999999"/>
    <n v="1.31656"/>
    <n v="2.487E-2"/>
    <n v="4.1070000000000002E-2"/>
    <n v="6.3886399999999997"/>
    <n v="0.54612000000000005"/>
  </r>
  <r>
    <x v="6"/>
    <x v="36"/>
    <x v="0"/>
    <x v="2"/>
    <n v="1.74"/>
    <n v="1000"/>
    <n v="180"/>
    <n v="4.3189999999999999E-2"/>
    <n v="4.104E-2"/>
    <n v="0"/>
    <n v="1.9000000000000001E-4"/>
    <n v="0.16675999999999999"/>
    <n v="0.44681999999999999"/>
  </r>
  <r>
    <x v="6"/>
    <x v="36"/>
    <x v="0"/>
    <x v="3"/>
    <n v="3.82"/>
    <n v="1000"/>
    <n v="390"/>
    <n v="9.4820000000000002E-2"/>
    <n v="9.307E-2"/>
    <n v="9.0000000000000006E-5"/>
    <n v="6.9999999999999994E-5"/>
    <n v="0.36620999999999998"/>
    <n v="0.96811000000000003"/>
  </r>
  <r>
    <x v="6"/>
    <x v="36"/>
    <x v="0"/>
    <x v="4"/>
    <n v="48.6"/>
    <n v="1758.85"/>
    <n v="158.29687999999999"/>
    <n v="1.8457699999999999"/>
    <n v="0.53359999999999996"/>
    <n v="8.3839999999999998E-2"/>
    <n v="0.38139000000000001"/>
    <n v="7.6404699999999997"/>
    <n v="0.24298"/>
  </r>
  <r>
    <x v="6"/>
    <x v="36"/>
    <x v="0"/>
    <x v="5"/>
    <n v="1.5"/>
    <n v="1000"/>
    <n v="130"/>
    <n v="3.7229999999999999E-2"/>
    <n v="2.647E-2"/>
    <n v="1.48E-3"/>
    <n v="1.2199999999999999E-3"/>
    <n v="0.14377999999999999"/>
    <n v="0.32269999999999999"/>
  </r>
  <r>
    <x v="6"/>
    <x v="36"/>
    <x v="0"/>
    <x v="6"/>
    <n v="2.57"/>
    <n v="1000"/>
    <n v="160"/>
    <n v="6.3789999999999999E-2"/>
    <n v="1.5879999999999998E-2"/>
    <n v="8.0000000000000007E-5"/>
    <n v="6.6400000000000001E-3"/>
    <n v="0.24915999999999999"/>
    <n v="0.39717000000000002"/>
  </r>
  <r>
    <x v="6"/>
    <x v="36"/>
    <x v="0"/>
    <x v="7"/>
    <n v="7.39"/>
    <n v="1000"/>
    <n v="760"/>
    <n v="0.18343999999999999"/>
    <n v="0.1802"/>
    <n v="1.0000000000000001E-5"/>
    <n v="7.5000000000000002E-4"/>
    <n v="0.70864000000000005"/>
    <n v="1.8865799999999999"/>
  </r>
  <r>
    <x v="6"/>
    <x v="36"/>
    <x v="0"/>
    <x v="8"/>
    <n v="11.76"/>
    <n v="1000"/>
    <n v="1180"/>
    <n v="0.29191"/>
    <n v="0.28687000000000001"/>
    <n v="1.4999999999999999E-4"/>
    <n v="8.3000000000000001E-4"/>
    <n v="1.1279300000000001"/>
    <n v="2.92916"/>
  </r>
  <r>
    <x v="6"/>
    <x v="36"/>
    <x v="0"/>
    <x v="9"/>
    <n v="4.72"/>
    <n v="1000"/>
    <n v="500"/>
    <n v="0.11716"/>
    <n v="0.11593000000000001"/>
    <n v="1.0000000000000001E-5"/>
    <n v="3.8999999999999999E-4"/>
    <n v="0.45241999999999999"/>
    <n v="1.2411700000000001"/>
  </r>
  <r>
    <x v="6"/>
    <x v="36"/>
    <x v="0"/>
    <x v="10"/>
    <n v="5.38"/>
    <n v="1157.04"/>
    <n v="520.66992000000005"/>
    <n v="0.17746999999999999"/>
    <n v="8.7559999999999999E-2"/>
    <n v="5.1999999999999995E-4"/>
    <n v="1.1299999999999999E-2"/>
    <n v="0.69210000000000005"/>
    <n v="1.13462"/>
  </r>
  <r>
    <x v="6"/>
    <x v="36"/>
    <x v="1"/>
    <x v="0"/>
    <n v="18.36"/>
    <n v="1144"/>
    <n v="1166.88086"/>
    <n v="0.57423000000000002"/>
    <n v="0.14176"/>
    <n v="8.5699999999999995E-3"/>
    <n v="0.16965"/>
    <n v="2.2531500000000002"/>
    <n v="2.5617399999999999"/>
  </r>
  <r>
    <x v="6"/>
    <x v="36"/>
    <x v="1"/>
    <x v="1"/>
    <n v="67.17"/>
    <n v="999.99"/>
    <n v="330"/>
    <n v="2.4436800000000001"/>
    <n v="2.1372399999999998"/>
    <n v="5.2200000000000003E-2"/>
    <n v="0.31069000000000002"/>
    <n v="10.126250000000001"/>
    <n v="0.81916999999999995"/>
  </r>
  <r>
    <x v="6"/>
    <x v="36"/>
    <x v="1"/>
    <x v="2"/>
    <n v="1.32"/>
    <n v="1000"/>
    <n v="150"/>
    <n v="3.2770000000000001E-2"/>
    <n v="2.9559999999999999E-2"/>
    <n v="1.1E-4"/>
    <n v="1.58E-3"/>
    <n v="0.12626000000000001"/>
    <n v="0.37235000000000001"/>
  </r>
  <r>
    <x v="6"/>
    <x v="36"/>
    <x v="1"/>
    <x v="3"/>
    <n v="5.03"/>
    <n v="1000"/>
    <n v="520"/>
    <n v="0.12486"/>
    <n v="0.12164999999999999"/>
    <n v="7.1000000000000002E-4"/>
    <n v="6.2E-4"/>
    <n v="0.48205999999999999"/>
    <n v="1.2908200000000001"/>
  </r>
  <r>
    <x v="6"/>
    <x v="36"/>
    <x v="1"/>
    <x v="4"/>
    <n v="98.66"/>
    <n v="2195.5700000000002"/>
    <n v="7135.59375"/>
    <n v="5.0270900000000003"/>
    <n v="6.1240000000000003E-2"/>
    <n v="1.50983"/>
    <n v="4.9207799999999997"/>
    <n v="19.874320000000001"/>
    <n v="9.1270600000000002"/>
  </r>
  <r>
    <x v="6"/>
    <x v="36"/>
    <x v="1"/>
    <x v="5"/>
    <n v="36.729999999999997"/>
    <n v="1000"/>
    <n v="1620"/>
    <n v="1.04545"/>
    <n v="0.50341999999999998"/>
    <n v="0.30260999999999999"/>
    <n v="0.16020000000000001"/>
    <n v="4.1645200000000004"/>
    <n v="4.0213900000000002"/>
  </r>
  <r>
    <x v="6"/>
    <x v="36"/>
    <x v="1"/>
    <x v="6"/>
    <n v="139.13"/>
    <n v="1085.18"/>
    <n v="5534.40625"/>
    <n v="3.7822100000000001"/>
    <n v="3.7789999999999997E-2"/>
    <n v="0.42227999999999999"/>
    <n v="1.88784"/>
    <n v="14.894970000000001"/>
    <n v="12.82729"/>
  </r>
  <r>
    <x v="6"/>
    <x v="36"/>
    <x v="1"/>
    <x v="7"/>
    <n v="12.72"/>
    <n v="1000"/>
    <n v="1270"/>
    <n v="0.31574000000000002"/>
    <n v="0.31074000000000002"/>
    <n v="2.0000000000000001E-4"/>
    <n v="2.6900000000000001E-3"/>
    <n v="1.2196400000000001"/>
    <n v="3.1525699999999999"/>
  </r>
  <r>
    <x v="6"/>
    <x v="36"/>
    <x v="1"/>
    <x v="8"/>
    <n v="84.7"/>
    <n v="1222.27"/>
    <n v="4986.8828100000001"/>
    <n v="2.8235800000000002"/>
    <n v="0.83245999999999998"/>
    <n v="1.92283"/>
    <n v="2.2266599999999999"/>
    <n v="11.167920000000001"/>
    <n v="10.457599999999999"/>
  </r>
  <r>
    <x v="6"/>
    <x v="36"/>
    <x v="1"/>
    <x v="9"/>
    <n v="9.4700000000000006"/>
    <n v="1000"/>
    <n v="1000"/>
    <n v="0.23507"/>
    <n v="0.23182"/>
    <n v="3.0000000000000001E-5"/>
    <n v="1.7099999999999999E-3"/>
    <n v="0.90742"/>
    <n v="2.4823400000000002"/>
  </r>
  <r>
    <x v="6"/>
    <x v="36"/>
    <x v="1"/>
    <x v="10"/>
    <n v="50.21"/>
    <n v="1375.47"/>
    <n v="3314.8828100000001"/>
    <n v="1.8256300000000001"/>
    <n v="0.16916"/>
    <n v="2.504E-2"/>
    <n v="0.20249"/>
    <n v="7.1727400000000001"/>
    <n v="6.2926599999999997"/>
  </r>
  <r>
    <x v="6"/>
    <x v="36"/>
    <x v="2"/>
    <x v="0"/>
    <n v="21.8"/>
    <n v="1088.32"/>
    <n v="1948.0997299999999"/>
    <n v="0.65310000000000001"/>
    <n v="0.38262000000000002"/>
    <n v="7.3899999999999999E-3"/>
    <n v="0.16558"/>
    <n v="2.5423399999999998"/>
    <n v="4.49186"/>
  </r>
  <r>
    <x v="6"/>
    <x v="36"/>
    <x v="2"/>
    <x v="1"/>
    <n v="140.19"/>
    <n v="1000.01"/>
    <n v="620"/>
    <n v="5.1608599999999996"/>
    <n v="4.5478899999999998"/>
    <n v="0.13175000000000001"/>
    <n v="0.75963000000000003"/>
    <n v="21.3843"/>
    <n v="1.53905"/>
  </r>
  <r>
    <x v="6"/>
    <x v="36"/>
    <x v="2"/>
    <x v="2"/>
    <n v="2.89"/>
    <n v="1000"/>
    <n v="300"/>
    <n v="7.1739999999999998E-2"/>
    <n v="6.9349999999999995E-2"/>
    <n v="1.0000000000000001E-5"/>
    <n v="3.2000000000000003E-4"/>
    <n v="0.27694999999999997"/>
    <n v="0.74470000000000003"/>
  </r>
  <r>
    <x v="6"/>
    <x v="36"/>
    <x v="2"/>
    <x v="3"/>
    <n v="6.82"/>
    <n v="1000"/>
    <n v="700"/>
    <n v="0.16929"/>
    <n v="0.16386000000000001"/>
    <n v="1E-3"/>
    <n v="1.57E-3"/>
    <n v="0.65381"/>
    <n v="1.7376400000000001"/>
  </r>
  <r>
    <x v="6"/>
    <x v="36"/>
    <x v="2"/>
    <x v="4"/>
    <n v="78.58"/>
    <n v="2033.04"/>
    <n v="6058.46875"/>
    <n v="3.9125700000000001"/>
    <n v="1.7690000000000001E-2"/>
    <n v="5.7771299999999997"/>
    <n v="3.5809299999999999"/>
    <n v="15.43648"/>
    <n v="8.3281899999999993"/>
  </r>
  <r>
    <x v="6"/>
    <x v="36"/>
    <x v="2"/>
    <x v="5"/>
    <n v="2.21"/>
    <n v="1107.58"/>
    <n v="210.43993"/>
    <n v="6.6650000000000001E-2"/>
    <n v="2.7019999999999999E-2"/>
    <n v="2.4740000000000002E-2"/>
    <n v="1.702E-2"/>
    <n v="0.26007000000000002"/>
    <n v="0.47886000000000001"/>
  </r>
  <r>
    <x v="6"/>
    <x v="36"/>
    <x v="2"/>
    <x v="6"/>
    <n v="10.83"/>
    <n v="1287.8800000000001"/>
    <n v="424.99997000000002"/>
    <n v="0.43633"/>
    <n v="0.14632999999999999"/>
    <n v="7.3600000000000002E-3"/>
    <n v="0.13100000000000001"/>
    <n v="1.7613399999999999"/>
    <n v="0.85307999999999995"/>
  </r>
  <r>
    <x v="6"/>
    <x v="36"/>
    <x v="2"/>
    <x v="7"/>
    <n v="23.23"/>
    <n v="1000"/>
    <n v="2350"/>
    <n v="0.57662000000000002"/>
    <n v="0.56772"/>
    <n v="1.3999999999999999E-4"/>
    <n v="6.45E-3"/>
    <n v="2.2279599999999999"/>
    <n v="5.8334999999999999"/>
  </r>
  <r>
    <x v="6"/>
    <x v="36"/>
    <x v="2"/>
    <x v="8"/>
    <n v="30.78"/>
    <n v="1007.08"/>
    <n v="3031.30078"/>
    <n v="0.77741000000000005"/>
    <n v="0.68315999999999999"/>
    <n v="1.221E-2"/>
    <n v="0.11512"/>
    <n v="3.0091299999999999"/>
    <n v="7.4801299999999999"/>
  </r>
  <r>
    <x v="6"/>
    <x v="36"/>
    <x v="2"/>
    <x v="9"/>
    <n v="15.4"/>
    <n v="1000"/>
    <n v="1540"/>
    <n v="0.38225999999999999"/>
    <n v="0.34204000000000001"/>
    <n v="5.4000000000000001E-4"/>
    <n v="1.7340000000000001E-2"/>
    <n v="1.47756"/>
    <n v="3.82281"/>
  </r>
  <r>
    <x v="6"/>
    <x v="36"/>
    <x v="2"/>
    <x v="10"/>
    <n v="20.87"/>
    <n v="1048.57"/>
    <n v="1331.6796899999999"/>
    <n v="0.65207000000000004"/>
    <n v="0.52027999999999996"/>
    <n v="3.8700000000000002E-3"/>
    <n v="3.5180000000000003E-2"/>
    <n v="2.6095899999999999"/>
    <n v="3.1696399999999998"/>
  </r>
  <r>
    <x v="6"/>
    <x v="36"/>
    <x v="3"/>
    <x v="0"/>
    <n v="10.87"/>
    <n v="1000"/>
    <n v="1080"/>
    <n v="0.29880000000000001"/>
    <n v="0.25508999999999998"/>
    <n v="8.7000000000000001E-4"/>
    <n v="1.2449999999999999E-2"/>
    <n v="1.1600999999999999"/>
    <n v="2.68093"/>
  </r>
  <r>
    <x v="6"/>
    <x v="36"/>
    <x v="3"/>
    <x v="1"/>
    <n v="17.53"/>
    <n v="1000"/>
    <n v="370"/>
    <n v="0.60028999999999999"/>
    <n v="0.52529999999999999"/>
    <n v="5.1799999999999997E-3"/>
    <n v="4.7100000000000003E-2"/>
    <n v="2.4699300000000002"/>
    <n v="0.91847000000000001"/>
  </r>
  <r>
    <x v="6"/>
    <x v="36"/>
    <x v="3"/>
    <x v="2"/>
    <n v="1.71"/>
    <n v="1000"/>
    <n v="200"/>
    <n v="4.2450000000000002E-2"/>
    <n v="4.113E-2"/>
    <n v="1.0000000000000001E-5"/>
    <n v="3.8999999999999999E-4"/>
    <n v="0.16353000000000001"/>
    <n v="0.49647000000000002"/>
  </r>
  <r>
    <x v="6"/>
    <x v="36"/>
    <x v="3"/>
    <x v="3"/>
    <n v="4.93"/>
    <n v="1000"/>
    <n v="540"/>
    <n v="0.12237000000000001"/>
    <n v="0.11919"/>
    <n v="5.6999999999999998E-4"/>
    <n v="6.4000000000000005E-4"/>
    <n v="0.47209000000000001"/>
    <n v="1.34046"/>
  </r>
  <r>
    <x v="6"/>
    <x v="36"/>
    <x v="3"/>
    <x v="4"/>
    <n v="14.2"/>
    <n v="2235.5"/>
    <n v="178.83984000000001"/>
    <n v="0.58596000000000004"/>
    <n v="0.14021"/>
    <n v="8.1720000000000001E-2"/>
    <n v="0.53183999999999998"/>
    <n v="2.3990100000000001"/>
    <n v="0.22664000000000001"/>
  </r>
  <r>
    <x v="6"/>
    <x v="36"/>
    <x v="3"/>
    <x v="5"/>
    <n v="2.2200000000000002"/>
    <n v="1000"/>
    <n v="270"/>
    <n v="5.5590000000000001E-2"/>
    <n v="5.1069999999999997E-2"/>
    <n v="8.0000000000000004E-4"/>
    <n v="6.3000000000000003E-4"/>
    <n v="0.21456"/>
    <n v="0.67022999999999999"/>
  </r>
  <r>
    <x v="6"/>
    <x v="36"/>
    <x v="3"/>
    <x v="6"/>
    <n v="1.36"/>
    <n v="1199.43"/>
    <n v="83.959959999999995"/>
    <n v="4.3369999999999999E-2"/>
    <n v="4.1200000000000004E-3"/>
    <n v="1.66E-3"/>
    <n v="3.841E-2"/>
    <n v="0.17057"/>
    <n v="0.17895"/>
  </r>
  <r>
    <x v="6"/>
    <x v="36"/>
    <x v="3"/>
    <x v="7"/>
    <n v="13.45"/>
    <n v="1000"/>
    <n v="1420"/>
    <n v="0.33385999999999999"/>
    <n v="0.33024999999999999"/>
    <n v="4.0000000000000003E-5"/>
    <n v="1.6100000000000001E-3"/>
    <n v="1.2890900000000001"/>
    <n v="3.5249199999999998"/>
  </r>
  <r>
    <x v="6"/>
    <x v="36"/>
    <x v="3"/>
    <x v="8"/>
    <n v="18.86"/>
    <n v="1000"/>
    <n v="2000"/>
    <n v="0.46815000000000001"/>
    <n v="0.46131"/>
    <n v="1E-4"/>
    <n v="3.3800000000000002E-3"/>
    <n v="1.80765"/>
    <n v="4.9646800000000004"/>
  </r>
  <r>
    <x v="6"/>
    <x v="36"/>
    <x v="3"/>
    <x v="9"/>
    <n v="11.94"/>
    <n v="1000"/>
    <n v="1280"/>
    <n v="0.29637999999999998"/>
    <n v="0.29480000000000001"/>
    <n v="0"/>
    <n v="5.9999999999999995E-4"/>
    <n v="1.14419"/>
    <n v="3.1774"/>
  </r>
  <r>
    <x v="6"/>
    <x v="36"/>
    <x v="3"/>
    <x v="10"/>
    <n v="6.75"/>
    <n v="1000"/>
    <n v="740"/>
    <n v="0.16850999999999999"/>
    <n v="0.16619"/>
    <n v="2.2000000000000001E-4"/>
    <n v="7.2999999999999996E-4"/>
    <n v="0.65088999999999997"/>
    <n v="1.83693"/>
  </r>
  <r>
    <x v="6"/>
    <x v="36"/>
    <x v="4"/>
    <x v="0"/>
    <n v="18.170000000000002"/>
    <n v="1000"/>
    <n v="2010"/>
    <n v="0.45101999999999998"/>
    <n v="0.4415"/>
    <n v="2.5999999999999998E-4"/>
    <n v="2.7599999999999999E-3"/>
    <n v="1.7406999999999999"/>
    <n v="4.9895100000000001"/>
  </r>
  <r>
    <x v="6"/>
    <x v="36"/>
    <x v="4"/>
    <x v="1"/>
    <n v="15.73"/>
    <n v="1000"/>
    <n v="1590"/>
    <n v="0.40878999999999999"/>
    <n v="0.38100000000000001"/>
    <n v="3.2200000000000002E-3"/>
    <n v="3.3800000000000002E-3"/>
    <n v="1.5957399999999999"/>
    <n v="3.94692"/>
  </r>
  <r>
    <x v="6"/>
    <x v="36"/>
    <x v="4"/>
    <x v="2"/>
    <n v="6.43"/>
    <n v="1000"/>
    <n v="730"/>
    <n v="0.15961"/>
    <n v="0.15429000000000001"/>
    <n v="1.4999999999999999E-4"/>
    <n v="5.0000000000000002E-5"/>
    <n v="0.61577000000000004"/>
    <n v="1.8121100000000001"/>
  </r>
  <r>
    <x v="6"/>
    <x v="36"/>
    <x v="4"/>
    <x v="3"/>
    <n v="13.56"/>
    <n v="1000"/>
    <n v="1520"/>
    <n v="0.33659"/>
    <n v="0.32496999999999998"/>
    <n v="1.4300000000000001E-3"/>
    <n v="1.15E-3"/>
    <n v="1.2988999999999999"/>
    <n v="3.7731599999999998"/>
  </r>
  <r>
    <x v="6"/>
    <x v="36"/>
    <x v="4"/>
    <x v="4"/>
    <n v="18.41"/>
    <n v="999.98"/>
    <n v="20"/>
    <n v="0.71106000000000003"/>
    <n v="8.8749999999999996E-2"/>
    <n v="0.30445"/>
    <n v="0.14049"/>
    <n v="2.9508100000000002"/>
    <n v="4.965E-2"/>
  </r>
  <r>
    <x v="6"/>
    <x v="36"/>
    <x v="4"/>
    <x v="5"/>
    <n v="4.76"/>
    <n v="1000"/>
    <n v="550"/>
    <n v="0.11815000000000001"/>
    <n v="0.10847999999999999"/>
    <n v="1.6900000000000001E-3"/>
    <n v="2.5000000000000001E-4"/>
    <n v="0.45541999999999999"/>
    <n v="1.3652899999999999"/>
  </r>
  <r>
    <x v="6"/>
    <x v="36"/>
    <x v="4"/>
    <x v="6"/>
    <n v="15.9"/>
    <n v="1027.0999999999999"/>
    <n v="112.98047"/>
    <n v="0.54227000000000003"/>
    <n v="0.22320999999999999"/>
    <n v="1.31E-3"/>
    <n v="2.0140000000000002E-2"/>
    <n v="2.24749"/>
    <n v="0.27417999999999998"/>
  </r>
  <r>
    <x v="6"/>
    <x v="36"/>
    <x v="4"/>
    <x v="7"/>
    <n v="33.130000000000003"/>
    <n v="1000"/>
    <n v="3670"/>
    <n v="0.82235999999999998"/>
    <n v="0.80608999999999997"/>
    <n v="3.1E-4"/>
    <n v="1.9E-3"/>
    <n v="3.1745899999999998"/>
    <n v="9.1101899999999993"/>
  </r>
  <r>
    <x v="6"/>
    <x v="36"/>
    <x v="4"/>
    <x v="8"/>
    <n v="41.63"/>
    <n v="1000"/>
    <n v="4630"/>
    <n v="1.03335"/>
    <n v="0.99911000000000005"/>
    <n v="5.5599999999999998E-3"/>
    <n v="7.3600000000000002E-3"/>
    <n v="3.9890400000000001"/>
    <n v="11.49324"/>
  </r>
  <r>
    <x v="6"/>
    <x v="36"/>
    <x v="4"/>
    <x v="9"/>
    <n v="30.24"/>
    <n v="1000"/>
    <n v="3390"/>
    <n v="0.75063000000000002"/>
    <n v="0.74063000000000001"/>
    <n v="2.5000000000000001E-4"/>
    <n v="1.3500000000000001E-3"/>
    <n v="2.8972199999999999"/>
    <n v="8.4151399999999992"/>
  </r>
  <r>
    <x v="6"/>
    <x v="36"/>
    <x v="4"/>
    <x v="10"/>
    <n v="17.39"/>
    <n v="1000"/>
    <n v="1720"/>
    <n v="0.50360000000000005"/>
    <n v="0.46437"/>
    <n v="5.1000000000000004E-4"/>
    <n v="4.2700000000000004E-3"/>
    <n v="1.9804299999999999"/>
    <n v="4.2696300000000003"/>
  </r>
  <r>
    <x v="6"/>
    <x v="36"/>
    <x v="5"/>
    <x v="0"/>
    <n v="10.49"/>
    <n v="1000"/>
    <n v="1370"/>
    <n v="0.26039000000000001"/>
    <n v="0.25774999999999998"/>
    <n v="4.0000000000000003E-5"/>
    <n v="1.0399999999999999E-3"/>
    <n v="1.0036700000000001"/>
    <n v="3.4008099999999999"/>
  </r>
  <r>
    <x v="6"/>
    <x v="36"/>
    <x v="5"/>
    <x v="1"/>
    <n v="13.43"/>
    <n v="1000"/>
    <n v="200"/>
    <n v="0.49279000000000001"/>
    <n v="0.43776999999999999"/>
    <n v="3.5699999999999998E-3"/>
    <n v="1.093E-2"/>
    <n v="2.0373399999999999"/>
    <n v="0.49647000000000002"/>
  </r>
  <r>
    <x v="6"/>
    <x v="36"/>
    <x v="5"/>
    <x v="2"/>
    <n v="1.83"/>
    <n v="1000"/>
    <n v="260"/>
    <n v="4.5420000000000002E-2"/>
    <n v="4.3770000000000003E-2"/>
    <n v="0"/>
    <n v="4.0000000000000003E-5"/>
    <n v="0.17496"/>
    <n v="0.64541000000000004"/>
  </r>
  <r>
    <x v="6"/>
    <x v="36"/>
    <x v="5"/>
    <x v="3"/>
    <n v="4.5"/>
    <n v="1000"/>
    <n v="600"/>
    <n v="0.11169999999999999"/>
    <n v="0.10872999999999999"/>
    <n v="2.7999999999999998E-4"/>
    <n v="2.9E-4"/>
    <n v="0.43041000000000001"/>
    <n v="1.4894000000000001"/>
  </r>
  <r>
    <x v="6"/>
    <x v="36"/>
    <x v="5"/>
    <x v="4"/>
    <n v="0.81"/>
    <n v="1272"/>
    <n v="0"/>
    <n v="4.3279999999999999E-2"/>
    <n v="1.3679999999999999E-2"/>
    <n v="9.0100000000000006E-3"/>
    <n v="1.285E-2"/>
    <n v="0.17895"/>
    <n v="0"/>
  </r>
  <r>
    <x v="6"/>
    <x v="36"/>
    <x v="5"/>
    <x v="5"/>
    <n v="5.55"/>
    <n v="1000"/>
    <n v="190"/>
    <n v="0.18895999999999999"/>
    <n v="0.15767"/>
    <n v="1.6060000000000001E-2"/>
    <n v="5.6100000000000004E-3"/>
    <n v="0.77385999999999999"/>
    <n v="0.47164"/>
  </r>
  <r>
    <x v="6"/>
    <x v="36"/>
    <x v="5"/>
    <x v="6"/>
    <n v="0.14000000000000001"/>
    <n v="1000"/>
    <n v="20"/>
    <n v="3.48E-3"/>
    <n v="2.2200000000000002E-3"/>
    <n v="2.0000000000000002E-5"/>
    <n v="1.2E-4"/>
    <n v="1.337E-2"/>
    <n v="4.965E-2"/>
  </r>
  <r>
    <x v="6"/>
    <x v="36"/>
    <x v="5"/>
    <x v="7"/>
    <n v="7.89"/>
    <n v="1000"/>
    <n v="1020"/>
    <n v="0.19585"/>
    <n v="0.19245999999999999"/>
    <n v="4.0000000000000003E-5"/>
    <n v="5.5000000000000003E-4"/>
    <n v="0.75483999999999996"/>
    <n v="2.53199"/>
  </r>
  <r>
    <x v="6"/>
    <x v="36"/>
    <x v="5"/>
    <x v="8"/>
    <n v="8.99"/>
    <n v="1000"/>
    <n v="1180"/>
    <n v="0.22314999999999999"/>
    <n v="0.21775"/>
    <n v="2.9E-4"/>
    <n v="1.2800000000000001E-3"/>
    <n v="0.86004000000000003"/>
    <n v="2.92916"/>
  </r>
  <r>
    <x v="6"/>
    <x v="36"/>
    <x v="5"/>
    <x v="9"/>
    <n v="2.96"/>
    <n v="1000"/>
    <n v="400"/>
    <n v="7.3469999999999994E-2"/>
    <n v="7.2770000000000001E-2"/>
    <n v="4.0000000000000003E-5"/>
    <n v="2.7999999999999998E-4"/>
    <n v="0.28300999999999998"/>
    <n v="0.99294000000000004"/>
  </r>
  <r>
    <x v="6"/>
    <x v="36"/>
    <x v="5"/>
    <x v="10"/>
    <n v="4.62"/>
    <n v="1000"/>
    <n v="610"/>
    <n v="0.11468"/>
    <n v="0.11364"/>
    <n v="1.0000000000000001E-5"/>
    <n v="1.2999999999999999E-4"/>
    <n v="0.44190000000000002"/>
    <n v="1.51423"/>
  </r>
  <r>
    <x v="6"/>
    <x v="36"/>
    <x v="6"/>
    <x v="0"/>
    <n v="13.67"/>
    <n v="1000"/>
    <n v="1440"/>
    <n v="0.33932000000000001"/>
    <n v="0.33123999999999998"/>
    <n v="1.4999999999999999E-4"/>
    <n v="2.2399999999999998E-3"/>
    <n v="1.3102199999999999"/>
    <n v="3.57457"/>
  </r>
  <r>
    <x v="6"/>
    <x v="36"/>
    <x v="6"/>
    <x v="1"/>
    <n v="93.1"/>
    <n v="1000"/>
    <n v="1110"/>
    <n v="3.3909400000000001"/>
    <n v="2.9616799999999999"/>
    <n v="7.7479999999999993E-2"/>
    <n v="7.4560000000000001E-2"/>
    <n v="14.001329999999999"/>
    <n v="2.7553999999999998"/>
  </r>
  <r>
    <x v="6"/>
    <x v="36"/>
    <x v="6"/>
    <x v="2"/>
    <n v="4.43"/>
    <n v="1000"/>
    <n v="480"/>
    <n v="0.10996"/>
    <n v="0.10548"/>
    <n v="5.0000000000000002E-5"/>
    <n v="1.1E-4"/>
    <n v="0.42446"/>
    <n v="1.1915199999999999"/>
  </r>
  <r>
    <x v="6"/>
    <x v="36"/>
    <x v="6"/>
    <x v="3"/>
    <n v="8.14"/>
    <n v="1000"/>
    <n v="860"/>
    <n v="0.20205000000000001"/>
    <n v="0.19525000000000001"/>
    <n v="1.15E-3"/>
    <n v="2.7999999999999998E-4"/>
    <n v="0.78015000000000001"/>
    <n v="2.1348099999999999"/>
  </r>
  <r>
    <x v="6"/>
    <x v="36"/>
    <x v="6"/>
    <x v="4"/>
    <n v="8.75"/>
    <n v="999.98"/>
    <n v="10"/>
    <n v="0.37156"/>
    <n v="5.6300000000000003E-2"/>
    <n v="0.12350999999999999"/>
    <n v="0.20601"/>
    <n v="1.5320199999999999"/>
    <n v="2.4819999999999998E-2"/>
  </r>
  <r>
    <x v="6"/>
    <x v="36"/>
    <x v="6"/>
    <x v="5"/>
    <n v="3.92"/>
    <n v="1000"/>
    <n v="440"/>
    <n v="9.7299999999999998E-2"/>
    <n v="9.2329999999999995E-2"/>
    <n v="8.5999999999999998E-4"/>
    <n v="5.1000000000000004E-4"/>
    <n v="0.37533"/>
    <n v="1.09223"/>
  </r>
  <r>
    <x v="6"/>
    <x v="36"/>
    <x v="6"/>
    <x v="6"/>
    <n v="0.72"/>
    <n v="1000"/>
    <n v="80"/>
    <n v="1.8669999999999999E-2"/>
    <n v="1.072E-2"/>
    <n v="1.3999999999999999E-4"/>
    <n v="1.2700000000000001E-3"/>
    <n v="7.2730000000000003E-2"/>
    <n v="0.19858999999999999"/>
  </r>
  <r>
    <x v="6"/>
    <x v="36"/>
    <x v="6"/>
    <x v="7"/>
    <n v="24.77"/>
    <n v="1000"/>
    <n v="2620"/>
    <n v="0.61485000000000001"/>
    <n v="0.60436000000000001"/>
    <n v="5.8E-4"/>
    <n v="2.0300000000000001E-3"/>
    <n v="2.3746800000000001"/>
    <n v="6.50373"/>
  </r>
  <r>
    <x v="6"/>
    <x v="36"/>
    <x v="6"/>
    <x v="8"/>
    <n v="29.9"/>
    <n v="1000"/>
    <n v="3190"/>
    <n v="0.74219000000000002"/>
    <n v="0.72240000000000004"/>
    <n v="2.8700000000000002E-3"/>
    <n v="5.5500000000000002E-3"/>
    <n v="2.8663599999999998"/>
    <n v="7.9186699999999997"/>
  </r>
  <r>
    <x v="6"/>
    <x v="36"/>
    <x v="6"/>
    <x v="9"/>
    <n v="23.03"/>
    <n v="1000"/>
    <n v="2450"/>
    <n v="0.57165999999999995"/>
    <n v="0.56077999999999995"/>
    <n v="3.8000000000000002E-4"/>
    <n v="1.4E-3"/>
    <n v="2.2073200000000002"/>
    <n v="6.0817300000000003"/>
  </r>
  <r>
    <x v="6"/>
    <x v="36"/>
    <x v="6"/>
    <x v="10"/>
    <n v="18.91"/>
    <n v="1000"/>
    <n v="2050"/>
    <n v="0.4698"/>
    <n v="0.45707999999999999"/>
    <n v="2.4000000000000001E-4"/>
    <n v="1.4E-3"/>
    <n v="1.81429"/>
    <n v="5.0888"/>
  </r>
  <r>
    <x v="6"/>
    <x v="36"/>
    <x v="7"/>
    <x v="0"/>
    <n v="6.55"/>
    <n v="1045.18"/>
    <n v="710.71978999999999"/>
    <n v="0.17962"/>
    <n v="0.14434"/>
    <n v="4.8000000000000001E-4"/>
    <n v="1.414E-2"/>
    <n v="0.69569000000000003"/>
    <n v="1.6974800000000001"/>
  </r>
  <r>
    <x v="6"/>
    <x v="36"/>
    <x v="7"/>
    <x v="1"/>
    <n v="43.12"/>
    <n v="1000"/>
    <n v="400"/>
    <n v="1.56067"/>
    <n v="1.4093599999999999"/>
    <n v="2.383E-2"/>
    <n v="5.6279999999999997E-2"/>
    <n v="6.4535900000000002"/>
    <n v="0.99294000000000004"/>
  </r>
  <r>
    <x v="6"/>
    <x v="36"/>
    <x v="7"/>
    <x v="2"/>
    <n v="1.56"/>
    <n v="1000"/>
    <n v="180"/>
    <n v="3.8719999999999997E-2"/>
    <n v="3.7039999999999997E-2"/>
    <n v="1.0000000000000001E-5"/>
    <n v="2.5999999999999998E-4"/>
    <n v="0.14923"/>
    <n v="0.44681999999999999"/>
  </r>
  <r>
    <x v="6"/>
    <x v="36"/>
    <x v="7"/>
    <x v="3"/>
    <n v="3.79"/>
    <n v="1000"/>
    <n v="420"/>
    <n v="9.4079999999999997E-2"/>
    <n v="9.1740000000000002E-2"/>
    <n v="4.4999999999999999E-4"/>
    <n v="3.5E-4"/>
    <n v="0.36297000000000001"/>
    <n v="1.0425800000000001"/>
  </r>
  <r>
    <x v="6"/>
    <x v="36"/>
    <x v="7"/>
    <x v="4"/>
    <n v="7.42"/>
    <n v="1666.45"/>
    <n v="516.59960999999998"/>
    <n v="0.31315999999999999"/>
    <n v="0"/>
    <n v="0.11428000000000001"/>
    <n v="0.53047"/>
    <n v="1.2330000000000001"/>
    <n v="0.83316999999999997"/>
  </r>
  <r>
    <x v="6"/>
    <x v="36"/>
    <x v="7"/>
    <x v="5"/>
    <n v="18.23"/>
    <n v="1383.16"/>
    <n v="788.40039000000002"/>
    <n v="0.68525999999999998"/>
    <n v="0.19184000000000001"/>
    <n v="0.53952"/>
    <n v="8.0250000000000002E-2"/>
    <n v="2.7561599999999999"/>
    <n v="1.48543"/>
  </r>
  <r>
    <x v="6"/>
    <x v="36"/>
    <x v="7"/>
    <x v="6"/>
    <n v="2.4900000000000002"/>
    <n v="1000"/>
    <n v="130"/>
    <n v="6.1809999999999997E-2"/>
    <n v="4.2599999999999999E-3"/>
    <n v="4.5799999999999999E-3"/>
    <n v="4.9399999999999999E-2"/>
    <n v="0.24215"/>
    <n v="0.32269999999999999"/>
  </r>
  <r>
    <x v="6"/>
    <x v="36"/>
    <x v="7"/>
    <x v="7"/>
    <n v="13.9"/>
    <n v="1000"/>
    <n v="1500"/>
    <n v="0.34503"/>
    <n v="0.34059"/>
    <n v="1E-4"/>
    <n v="3.0999999999999999E-3"/>
    <n v="1.3319300000000001"/>
    <n v="3.7235100000000001"/>
  </r>
  <r>
    <x v="6"/>
    <x v="36"/>
    <x v="7"/>
    <x v="8"/>
    <n v="10.94"/>
    <n v="1006.76"/>
    <n v="1117.5"/>
    <n v="0.27561999999999998"/>
    <n v="0.23330999999999999"/>
    <n v="9.3500000000000007E-3"/>
    <n v="2.895E-2"/>
    <n v="1.0661499999999999"/>
    <n v="2.75841"/>
  </r>
  <r>
    <x v="6"/>
    <x v="36"/>
    <x v="7"/>
    <x v="9"/>
    <n v="7.68"/>
    <n v="1000"/>
    <n v="830"/>
    <n v="0.19064"/>
    <n v="0.18922"/>
    <n v="3.0000000000000001E-5"/>
    <n v="1.5900000000000001E-3"/>
    <n v="0.73558000000000001"/>
    <n v="2.0603400000000001"/>
  </r>
  <r>
    <x v="6"/>
    <x v="36"/>
    <x v="7"/>
    <x v="10"/>
    <n v="10.55"/>
    <n v="1000"/>
    <n v="1050"/>
    <n v="0.26188"/>
    <n v="0.21023"/>
    <n v="1.4999999999999999E-4"/>
    <n v="1.89E-2"/>
    <n v="1.01311"/>
    <n v="2.6064600000000002"/>
  </r>
  <r>
    <x v="6"/>
    <x v="36"/>
    <x v="8"/>
    <x v="0"/>
    <n v="18.34"/>
    <n v="1010.49"/>
    <n v="1748.1406199999999"/>
    <n v="0.48237999999999998"/>
    <n v="0.45696999999999999"/>
    <n v="1.0449999999999999E-2"/>
    <n v="8.0199999999999994E-3"/>
    <n v="1.87825"/>
    <n v="4.29922"/>
  </r>
  <r>
    <x v="6"/>
    <x v="36"/>
    <x v="8"/>
    <x v="1"/>
    <n v="150.80000000000001"/>
    <n v="1000"/>
    <n v="1480"/>
    <n v="5.4356900000000001"/>
    <n v="5.2194099999999999"/>
    <n v="2.5159999999999998E-2"/>
    <n v="8.9349999999999999E-2"/>
    <n v="22.462990000000001"/>
    <n v="3.67387"/>
  </r>
  <r>
    <x v="6"/>
    <x v="36"/>
    <x v="8"/>
    <x v="2"/>
    <n v="3.63"/>
    <n v="1000"/>
    <n v="390"/>
    <n v="9.01E-2"/>
    <n v="8.5209999999999994E-2"/>
    <n v="3.0000000000000001E-5"/>
    <n v="1.6000000000000001E-4"/>
    <n v="0.34771999999999997"/>
    <n v="0.96811000000000003"/>
  </r>
  <r>
    <x v="6"/>
    <x v="36"/>
    <x v="8"/>
    <x v="3"/>
    <n v="9.57"/>
    <n v="1000"/>
    <n v="1000"/>
    <n v="0.23755000000000001"/>
    <n v="0.23078000000000001"/>
    <n v="1.25E-3"/>
    <n v="6.7000000000000002E-4"/>
    <n v="0.91717000000000004"/>
    <n v="2.4823400000000002"/>
  </r>
  <r>
    <x v="6"/>
    <x v="36"/>
    <x v="8"/>
    <x v="4"/>
    <n v="31.25"/>
    <n v="1286.25"/>
    <n v="938.96094000000005"/>
    <n v="1.10825"/>
    <n v="4.938E-2"/>
    <n v="0.54157999999999995"/>
    <n v="0.49540000000000001"/>
    <n v="4.4501299999999997"/>
    <n v="1.87273"/>
  </r>
  <r>
    <x v="6"/>
    <x v="36"/>
    <x v="8"/>
    <x v="5"/>
    <n v="9.9499999999999993"/>
    <n v="1057.4100000000001"/>
    <n v="645.01953000000003"/>
    <n v="0.27755999999999997"/>
    <n v="9.3359999999999999E-2"/>
    <n v="0.21965000000000001"/>
    <n v="3.031E-2"/>
    <n v="1.08786"/>
    <n v="1.5278799999999999"/>
  </r>
  <r>
    <x v="6"/>
    <x v="36"/>
    <x v="8"/>
    <x v="6"/>
    <n v="22.69"/>
    <n v="1265.48"/>
    <n v="442.91991999999999"/>
    <n v="0.78217000000000003"/>
    <n v="0.30480000000000002"/>
    <n v="5.5840000000000001E-2"/>
    <n v="0.21844"/>
    <n v="3.18865"/>
    <n v="0.90271999999999997"/>
  </r>
  <r>
    <x v="6"/>
    <x v="36"/>
    <x v="8"/>
    <x v="7"/>
    <n v="30.01"/>
    <n v="1000"/>
    <n v="3040"/>
    <n v="0.74492000000000003"/>
    <n v="0.73255999999999999"/>
    <n v="2.5999999999999998E-4"/>
    <n v="3.2100000000000002E-3"/>
    <n v="2.8776799999999998"/>
    <n v="7.5463199999999997"/>
  </r>
  <r>
    <x v="6"/>
    <x v="36"/>
    <x v="8"/>
    <x v="8"/>
    <n v="49"/>
    <n v="1008.94"/>
    <n v="3087.3593799999999"/>
    <n v="1.42458"/>
    <n v="1.14381"/>
    <n v="4.6800000000000001E-2"/>
    <n v="9.6670000000000006E-2"/>
    <n v="5.6782700000000004"/>
    <n v="7.60684"/>
  </r>
  <r>
    <x v="6"/>
    <x v="36"/>
    <x v="8"/>
    <x v="9"/>
    <n v="31.66"/>
    <n v="1000"/>
    <n v="3250"/>
    <n v="0.78586999999999996"/>
    <n v="0.77720999999999996"/>
    <n v="4.6000000000000001E-4"/>
    <n v="1.49E-3"/>
    <n v="3.03539"/>
    <n v="8.0676100000000002"/>
  </r>
  <r>
    <x v="6"/>
    <x v="36"/>
    <x v="8"/>
    <x v="10"/>
    <n v="43.01"/>
    <n v="1000"/>
    <n v="1550"/>
    <n v="1.41177"/>
    <n v="1.20861"/>
    <n v="4.0400000000000002E-3"/>
    <n v="2.0809999999999999E-2"/>
    <n v="5.7547100000000002"/>
    <n v="3.8476300000000001"/>
  </r>
  <r>
    <x v="6"/>
    <x v="37"/>
    <x v="0"/>
    <x v="0"/>
    <n v="20.78"/>
    <n v="1000"/>
    <n v="690"/>
    <n v="0.68218000000000001"/>
    <n v="0.66557999999999995"/>
    <n v="1E-4"/>
    <n v="4.4000000000000003E-3"/>
    <n v="2.77616"/>
    <n v="1.71282"/>
  </r>
  <r>
    <x v="6"/>
    <x v="37"/>
    <x v="0"/>
    <x v="1"/>
    <n v="42.41"/>
    <n v="999.99"/>
    <n v="220"/>
    <n v="1.5483899999999999"/>
    <n v="1.32172"/>
    <n v="2.4899999999999999E-2"/>
    <n v="4.1119999999999997E-2"/>
    <n v="6.4096399999999996"/>
    <n v="0.54612000000000005"/>
  </r>
  <r>
    <x v="6"/>
    <x v="37"/>
    <x v="0"/>
    <x v="2"/>
    <n v="1.92"/>
    <n v="1000"/>
    <n v="180"/>
    <n v="4.7660000000000001E-2"/>
    <n v="4.5289999999999997E-2"/>
    <n v="0"/>
    <n v="2.1000000000000001E-4"/>
    <n v="0.18395"/>
    <n v="0.44681999999999999"/>
  </r>
  <r>
    <x v="6"/>
    <x v="37"/>
    <x v="0"/>
    <x v="3"/>
    <n v="4.21"/>
    <n v="1000"/>
    <n v="390"/>
    <n v="0.1045"/>
    <n v="0.10256"/>
    <n v="9.0000000000000006E-5"/>
    <n v="6.9999999999999994E-5"/>
    <n v="0.40344999999999998"/>
    <n v="0.96811000000000003"/>
  </r>
  <r>
    <x v="6"/>
    <x v="37"/>
    <x v="0"/>
    <x v="4"/>
    <n v="48.69"/>
    <n v="1758.85"/>
    <n v="158.29687999999999"/>
    <n v="1.8496999999999999"/>
    <n v="0.53373000000000004"/>
    <n v="8.4040000000000004E-2"/>
    <n v="0.38229000000000002"/>
    <n v="7.6555799999999996"/>
    <n v="0.24298"/>
  </r>
  <r>
    <x v="6"/>
    <x v="37"/>
    <x v="0"/>
    <x v="5"/>
    <n v="1.63"/>
    <n v="1000"/>
    <n v="130"/>
    <n v="4.0460000000000003E-2"/>
    <n v="2.9319999999999999E-2"/>
    <n v="1.5299999999999999E-3"/>
    <n v="1.2600000000000001E-3"/>
    <n v="0.15619"/>
    <n v="0.32269999999999999"/>
  </r>
  <r>
    <x v="6"/>
    <x v="37"/>
    <x v="0"/>
    <x v="6"/>
    <n v="2.72"/>
    <n v="1000"/>
    <n v="150"/>
    <n v="6.7519999999999997E-2"/>
    <n v="1.7430000000000001E-2"/>
    <n v="8.0000000000000007E-5"/>
    <n v="6.9499999999999996E-3"/>
    <n v="0.26347999999999999"/>
    <n v="0.37235000000000001"/>
  </r>
  <r>
    <x v="6"/>
    <x v="37"/>
    <x v="0"/>
    <x v="7"/>
    <n v="8.15"/>
    <n v="1000"/>
    <n v="760"/>
    <n v="0.20230000000000001"/>
    <n v="0.19872000000000001"/>
    <n v="2.0000000000000002E-5"/>
    <n v="8.3000000000000001E-4"/>
    <n v="0.78120000000000001"/>
    <n v="1.8865799999999999"/>
  </r>
  <r>
    <x v="6"/>
    <x v="37"/>
    <x v="0"/>
    <x v="8"/>
    <n v="12.94"/>
    <n v="1000"/>
    <n v="1180"/>
    <n v="0.32119999999999999"/>
    <n v="0.31562000000000001"/>
    <n v="1.6000000000000001E-4"/>
    <n v="9.1E-4"/>
    <n v="1.2405900000000001"/>
    <n v="2.92916"/>
  </r>
  <r>
    <x v="6"/>
    <x v="37"/>
    <x v="0"/>
    <x v="9"/>
    <n v="5.22"/>
    <n v="1000"/>
    <n v="500"/>
    <n v="0.12956999999999999"/>
    <n v="0.12819"/>
    <n v="2.0000000000000002E-5"/>
    <n v="4.2999999999999999E-4"/>
    <n v="0.50016000000000005"/>
    <n v="1.2411700000000001"/>
  </r>
  <r>
    <x v="6"/>
    <x v="37"/>
    <x v="0"/>
    <x v="10"/>
    <n v="5.83"/>
    <n v="1157.04"/>
    <n v="520.66992000000005"/>
    <n v="0.19040000000000001"/>
    <n v="9.6829999999999999E-2"/>
    <n v="5.4000000000000001E-4"/>
    <n v="1.179E-2"/>
    <n v="0.74180999999999997"/>
    <n v="1.13462"/>
  </r>
  <r>
    <x v="6"/>
    <x v="37"/>
    <x v="1"/>
    <x v="0"/>
    <n v="19.37"/>
    <n v="1145.43"/>
    <n v="1156.88086"/>
    <n v="0.60294999999999999"/>
    <n v="0.15626000000000001"/>
    <n v="8.8599999999999998E-3"/>
    <n v="0.1754"/>
    <n v="2.3635999999999999"/>
    <n v="2.5369100000000002"/>
  </r>
  <r>
    <x v="6"/>
    <x v="37"/>
    <x v="1"/>
    <x v="1"/>
    <n v="67.5"/>
    <n v="999.99"/>
    <n v="330"/>
    <n v="2.45187"/>
    <n v="2.1447500000000002"/>
    <n v="5.2310000000000002E-2"/>
    <n v="0.31136000000000003"/>
    <n v="10.15775"/>
    <n v="0.81916999999999995"/>
  </r>
  <r>
    <x v="6"/>
    <x v="37"/>
    <x v="1"/>
    <x v="2"/>
    <n v="1.47"/>
    <n v="1000"/>
    <n v="150"/>
    <n v="3.6490000000000002E-2"/>
    <n v="3.2870000000000003E-2"/>
    <n v="1.2999999999999999E-4"/>
    <n v="1.7799999999999999E-3"/>
    <n v="0.14058000000000001"/>
    <n v="0.37235000000000001"/>
  </r>
  <r>
    <x v="6"/>
    <x v="37"/>
    <x v="1"/>
    <x v="3"/>
    <n v="5.56"/>
    <n v="1000"/>
    <n v="530"/>
    <n v="0.13800999999999999"/>
    <n v="0.13447000000000001"/>
    <n v="7.9000000000000001E-4"/>
    <n v="6.8000000000000005E-4"/>
    <n v="0.53266000000000002"/>
    <n v="1.3156399999999999"/>
  </r>
  <r>
    <x v="6"/>
    <x v="37"/>
    <x v="1"/>
    <x v="4"/>
    <n v="101.85"/>
    <n v="2207.9"/>
    <n v="7043.21875"/>
    <n v="5.2019200000000003"/>
    <n v="6.1240000000000003E-2"/>
    <n v="1.56043"/>
    <n v="5.08568"/>
    <n v="20.54674"/>
    <n v="8.9692900000000009"/>
  </r>
  <r>
    <x v="6"/>
    <x v="37"/>
    <x v="1"/>
    <x v="5"/>
    <n v="38.340000000000003"/>
    <n v="1000"/>
    <n v="1610"/>
    <n v="1.0854200000000001"/>
    <n v="0.52010000000000001"/>
    <n v="0.31531999999999999"/>
    <n v="0.16693"/>
    <n v="4.3182299999999998"/>
    <n v="3.9965700000000002"/>
  </r>
  <r>
    <x v="6"/>
    <x v="37"/>
    <x v="1"/>
    <x v="6"/>
    <n v="144.19999999999999"/>
    <n v="1084.26"/>
    <n v="5497.2031200000001"/>
    <n v="3.91866"/>
    <n v="4.0500000000000001E-2"/>
    <n v="0.43715999999999999"/>
    <n v="1.9543699999999999"/>
    <n v="15.419790000000001"/>
    <n v="12.75004"/>
  </r>
  <r>
    <x v="6"/>
    <x v="37"/>
    <x v="1"/>
    <x v="7"/>
    <n v="13.99"/>
    <n v="1000"/>
    <n v="1270"/>
    <n v="0.34726000000000001"/>
    <n v="0.34175"/>
    <n v="2.2000000000000001E-4"/>
    <n v="2.97E-3"/>
    <n v="1.3408899999999999"/>
    <n v="3.1525699999999999"/>
  </r>
  <r>
    <x v="6"/>
    <x v="37"/>
    <x v="1"/>
    <x v="8"/>
    <n v="88.78"/>
    <n v="1220.24"/>
    <n v="4978.5625"/>
    <n v="2.9471599999999998"/>
    <n v="0.87905999999999995"/>
    <n v="1.99779"/>
    <n v="2.3134600000000001"/>
    <n v="11.643230000000001"/>
    <n v="10.45457"/>
  </r>
  <r>
    <x v="6"/>
    <x v="37"/>
    <x v="1"/>
    <x v="9"/>
    <n v="10.47"/>
    <n v="1000"/>
    <n v="1000"/>
    <n v="0.25989000000000001"/>
    <n v="0.25624999999999998"/>
    <n v="3.0000000000000001E-5"/>
    <n v="1.91E-3"/>
    <n v="1.0028900000000001"/>
    <n v="2.4823400000000002"/>
  </r>
  <r>
    <x v="6"/>
    <x v="37"/>
    <x v="1"/>
    <x v="10"/>
    <n v="52.62"/>
    <n v="1375.47"/>
    <n v="3314.8828100000001"/>
    <n v="1.9079200000000001"/>
    <n v="0.18659000000000001"/>
    <n v="2.6030000000000001E-2"/>
    <n v="0.21043000000000001"/>
    <n v="7.4892200000000004"/>
    <n v="6.2926599999999997"/>
  </r>
  <r>
    <x v="6"/>
    <x v="37"/>
    <x v="2"/>
    <x v="0"/>
    <n v="23.61"/>
    <n v="1087.3499999999999"/>
    <n v="1968.09961"/>
    <n v="0.70196000000000003"/>
    <n v="0.42182999999999998"/>
    <n v="7.6600000000000001E-3"/>
    <n v="0.17169000000000001"/>
    <n v="2.7302399999999998"/>
    <n v="4.5415099999999997"/>
  </r>
  <r>
    <x v="6"/>
    <x v="37"/>
    <x v="2"/>
    <x v="1"/>
    <n v="140.82"/>
    <n v="999.99"/>
    <n v="630"/>
    <n v="5.1764999999999999"/>
    <n v="4.5624099999999999"/>
    <n v="0.13199"/>
    <n v="0.76102000000000003"/>
    <n v="21.44445"/>
    <n v="1.5638799999999999"/>
  </r>
  <r>
    <x v="6"/>
    <x v="37"/>
    <x v="2"/>
    <x v="2"/>
    <n v="3.2"/>
    <n v="1000"/>
    <n v="310"/>
    <n v="7.9430000000000001E-2"/>
    <n v="7.6789999999999997E-2"/>
    <n v="2.0000000000000002E-5"/>
    <n v="3.5E-4"/>
    <n v="0.30653999999999998"/>
    <n v="0.76953000000000005"/>
  </r>
  <r>
    <x v="6"/>
    <x v="37"/>
    <x v="2"/>
    <x v="3"/>
    <n v="7.53"/>
    <n v="1000"/>
    <n v="710"/>
    <n v="0.18690999999999999"/>
    <n v="0.18090999999999999"/>
    <n v="1.1100000000000001E-3"/>
    <n v="1.73E-3"/>
    <n v="0.72160000000000002"/>
    <n v="1.7624599999999999"/>
  </r>
  <r>
    <x v="6"/>
    <x v="37"/>
    <x v="2"/>
    <x v="4"/>
    <n v="81.569999999999993"/>
    <n v="2033.36"/>
    <n v="6079.7343799999999"/>
    <n v="4.0634899999999998"/>
    <n v="1.7690000000000001E-2"/>
    <n v="6.0010899999999996"/>
    <n v="3.7185299999999999"/>
    <n v="16.016909999999999"/>
    <n v="8.3564100000000003"/>
  </r>
  <r>
    <x v="6"/>
    <x v="37"/>
    <x v="2"/>
    <x v="5"/>
    <n v="2.4"/>
    <n v="1107.58"/>
    <n v="210.43993"/>
    <n v="7.1879999999999999E-2"/>
    <n v="3.0179999999999998E-2"/>
    <n v="2.5950000000000001E-2"/>
    <n v="1.7840000000000002E-2"/>
    <n v="0.28016000000000002"/>
    <n v="0.47886000000000001"/>
  </r>
  <r>
    <x v="6"/>
    <x v="37"/>
    <x v="2"/>
    <x v="6"/>
    <n v="11.16"/>
    <n v="1287.8800000000001"/>
    <n v="424.99997000000002"/>
    <n v="0.44688"/>
    <n v="0.14849000000000001"/>
    <n v="7.5900000000000004E-3"/>
    <n v="0.13500000000000001"/>
    <n v="1.80192"/>
    <n v="0.85307999999999995"/>
  </r>
  <r>
    <x v="6"/>
    <x v="37"/>
    <x v="2"/>
    <x v="7"/>
    <n v="25.61"/>
    <n v="1000"/>
    <n v="2380"/>
    <n v="0.63570000000000004"/>
    <n v="0.62588999999999995"/>
    <n v="1.4999999999999999E-4"/>
    <n v="7.11E-3"/>
    <n v="2.4551799999999999"/>
    <n v="5.9079699999999997"/>
  </r>
  <r>
    <x v="6"/>
    <x v="37"/>
    <x v="2"/>
    <x v="8"/>
    <n v="33.82"/>
    <n v="1007.01"/>
    <n v="3061.30078"/>
    <n v="0.85340000000000005"/>
    <n v="0.75412999999999997"/>
    <n v="1.2800000000000001E-2"/>
    <n v="0.12064"/>
    <n v="3.3014000000000001"/>
    <n v="7.5545999999999998"/>
  </r>
  <r>
    <x v="6"/>
    <x v="37"/>
    <x v="2"/>
    <x v="9"/>
    <n v="16.97"/>
    <n v="1000"/>
    <n v="1570"/>
    <n v="0.42122999999999999"/>
    <n v="0.37908999999999998"/>
    <n v="5.6999999999999998E-4"/>
    <n v="1.8180000000000002E-2"/>
    <n v="1.6274500000000001"/>
    <n v="3.8972799999999999"/>
  </r>
  <r>
    <x v="6"/>
    <x v="37"/>
    <x v="2"/>
    <x v="10"/>
    <n v="22.15"/>
    <n v="1048.19"/>
    <n v="1341.67957"/>
    <n v="0.68537000000000003"/>
    <n v="0.55022000000000004"/>
    <n v="3.9699999999999996E-3"/>
    <n v="3.6089999999999997E-2"/>
    <n v="2.7376900000000002"/>
    <n v="3.1944599999999999"/>
  </r>
  <r>
    <x v="6"/>
    <x v="37"/>
    <x v="3"/>
    <x v="0"/>
    <n v="11.97"/>
    <n v="1000"/>
    <n v="1100"/>
    <n v="0.3261"/>
    <n v="0.28217999999999999"/>
    <n v="8.8000000000000003E-4"/>
    <n v="1.265E-2"/>
    <n v="1.26512"/>
    <n v="2.7305799999999998"/>
  </r>
  <r>
    <x v="6"/>
    <x v="37"/>
    <x v="3"/>
    <x v="1"/>
    <n v="17.920000000000002"/>
    <n v="1000"/>
    <n v="390"/>
    <n v="0.60997000000000001"/>
    <n v="0.53424000000000005"/>
    <n v="5.2300000000000003E-3"/>
    <n v="4.7539999999999999E-2"/>
    <n v="2.5071599999999998"/>
    <n v="0.96811000000000003"/>
  </r>
  <r>
    <x v="6"/>
    <x v="37"/>
    <x v="3"/>
    <x v="2"/>
    <n v="1.92"/>
    <n v="1000"/>
    <n v="210"/>
    <n v="4.7660000000000001E-2"/>
    <n v="4.6179999999999999E-2"/>
    <n v="1.0000000000000001E-5"/>
    <n v="4.4000000000000002E-4"/>
    <n v="0.18357999999999999"/>
    <n v="0.52129000000000003"/>
  </r>
  <r>
    <x v="6"/>
    <x v="37"/>
    <x v="3"/>
    <x v="3"/>
    <n v="5.47"/>
    <n v="1000"/>
    <n v="540"/>
    <n v="0.13578000000000001"/>
    <n v="0.13222999999999999"/>
    <n v="6.3000000000000003E-4"/>
    <n v="7.1000000000000002E-4"/>
    <n v="0.52364999999999995"/>
    <n v="1.34046"/>
  </r>
  <r>
    <x v="6"/>
    <x v="37"/>
    <x v="3"/>
    <x v="4"/>
    <n v="14.28"/>
    <n v="2235.5"/>
    <n v="178.83984000000001"/>
    <n v="0.59040000000000004"/>
    <n v="0.14021"/>
    <n v="8.2390000000000005E-2"/>
    <n v="0.53615999999999997"/>
    <n v="2.4160900000000001"/>
    <n v="0.22664000000000001"/>
  </r>
  <r>
    <x v="6"/>
    <x v="37"/>
    <x v="3"/>
    <x v="5"/>
    <n v="2.4900000000000002"/>
    <n v="1000"/>
    <n v="270"/>
    <n v="6.2289999999999998E-2"/>
    <n v="5.7450000000000001E-2"/>
    <n v="8.7000000000000001E-4"/>
    <n v="6.8000000000000005E-4"/>
    <n v="0.24032999999999999"/>
    <n v="0.67022999999999999"/>
  </r>
  <r>
    <x v="6"/>
    <x v="37"/>
    <x v="3"/>
    <x v="6"/>
    <n v="1.44"/>
    <n v="1174.5"/>
    <n v="93.959959999999995"/>
    <n v="4.5710000000000001E-2"/>
    <n v="4.7999999999999996E-3"/>
    <n v="1.72E-3"/>
    <n v="3.9899999999999998E-2"/>
    <n v="0.17954000000000001"/>
    <n v="0.20377000000000001"/>
  </r>
  <r>
    <x v="6"/>
    <x v="37"/>
    <x v="3"/>
    <x v="7"/>
    <n v="14.89"/>
    <n v="1000"/>
    <n v="1440"/>
    <n v="0.36959999999999998"/>
    <n v="0.36559999999999998"/>
    <n v="4.0000000000000003E-5"/>
    <n v="1.7799999999999999E-3"/>
    <n v="1.4265600000000001"/>
    <n v="3.57457"/>
  </r>
  <r>
    <x v="6"/>
    <x v="37"/>
    <x v="3"/>
    <x v="8"/>
    <n v="20.89"/>
    <n v="1000"/>
    <n v="2030"/>
    <n v="0.51854"/>
    <n v="0.51095000000000002"/>
    <n v="1.1E-4"/>
    <n v="3.7499999999999999E-3"/>
    <n v="2.0014599999999998"/>
    <n v="5.0391500000000002"/>
  </r>
  <r>
    <x v="6"/>
    <x v="37"/>
    <x v="3"/>
    <x v="9"/>
    <n v="13.24"/>
    <n v="1000"/>
    <n v="1300"/>
    <n v="0.32865"/>
    <n v="0.32686999999999999"/>
    <n v="1.0000000000000001E-5"/>
    <n v="6.7000000000000002E-4"/>
    <n v="1.2683"/>
    <n v="3.2270400000000001"/>
  </r>
  <r>
    <x v="6"/>
    <x v="37"/>
    <x v="3"/>
    <x v="10"/>
    <n v="7.5"/>
    <n v="1000"/>
    <n v="750"/>
    <n v="0.18712000000000001"/>
    <n v="0.18462000000000001"/>
    <n v="2.4000000000000001E-4"/>
    <n v="8.0999999999999996E-4"/>
    <n v="0.72250000000000003"/>
    <n v="1.8617600000000001"/>
  </r>
  <r>
    <x v="6"/>
    <x v="37"/>
    <x v="4"/>
    <x v="0"/>
    <n v="20.27"/>
    <n v="1000"/>
    <n v="2100"/>
    <n v="0.50314999999999999"/>
    <n v="0.49238999999999999"/>
    <n v="2.9999999999999997E-4"/>
    <n v="3.0999999999999999E-3"/>
    <n v="1.9411799999999999"/>
    <n v="5.2129200000000004"/>
  </r>
  <r>
    <x v="6"/>
    <x v="37"/>
    <x v="4"/>
    <x v="1"/>
    <n v="17.37"/>
    <n v="1000"/>
    <n v="1640"/>
    <n v="0.44950000000000001"/>
    <n v="0.41935"/>
    <n v="3.49E-3"/>
    <n v="3.6700000000000001E-3"/>
    <n v="1.75231"/>
    <n v="4.07104"/>
  </r>
  <r>
    <x v="6"/>
    <x v="37"/>
    <x v="4"/>
    <x v="2"/>
    <n v="7.17"/>
    <n v="1000"/>
    <n v="740"/>
    <n v="0.17798"/>
    <n v="0.17202999999999999"/>
    <n v="1.6000000000000001E-4"/>
    <n v="6.0000000000000002E-5"/>
    <n v="0.68642000000000003"/>
    <n v="1.83693"/>
  </r>
  <r>
    <x v="6"/>
    <x v="37"/>
    <x v="4"/>
    <x v="3"/>
    <n v="15.12"/>
    <n v="1000"/>
    <n v="1560"/>
    <n v="0.37530999999999998"/>
    <n v="0.36234"/>
    <n v="1.6000000000000001E-3"/>
    <n v="1.2800000000000001E-3"/>
    <n v="1.44783"/>
    <n v="3.8724500000000002"/>
  </r>
  <r>
    <x v="6"/>
    <x v="37"/>
    <x v="4"/>
    <x v="4"/>
    <n v="18.43"/>
    <n v="999.98"/>
    <n v="20"/>
    <n v="0.71155000000000002"/>
    <n v="8.9160000000000003E-2"/>
    <n v="0.30447000000000002"/>
    <n v="0.14049"/>
    <n v="2.9527199999999998"/>
    <n v="4.965E-2"/>
  </r>
  <r>
    <x v="6"/>
    <x v="37"/>
    <x v="4"/>
    <x v="5"/>
    <n v="5.33"/>
    <n v="1000"/>
    <n v="570"/>
    <n v="0.1323"/>
    <n v="0.12143"/>
    <n v="1.9E-3"/>
    <n v="2.7999999999999998E-4"/>
    <n v="0.50983999999999996"/>
    <n v="1.41493"/>
  </r>
  <r>
    <x v="6"/>
    <x v="37"/>
    <x v="4"/>
    <x v="6"/>
    <n v="16.010000000000002"/>
    <n v="1027.0899999999999"/>
    <n v="112.98047"/>
    <n v="0.54508000000000001"/>
    <n v="0.22484000000000001"/>
    <n v="1.31E-3"/>
    <n v="2.0199999999999999E-2"/>
    <n v="2.2582800000000001"/>
    <n v="0.27417999999999998"/>
  </r>
  <r>
    <x v="6"/>
    <x v="37"/>
    <x v="4"/>
    <x v="7"/>
    <n v="36.92"/>
    <n v="1000"/>
    <n v="3790"/>
    <n v="0.91644000000000003"/>
    <n v="0.89829999999999999"/>
    <n v="3.4000000000000002E-4"/>
    <n v="2.1199999999999999E-3"/>
    <n v="3.5364200000000001"/>
    <n v="9.4080700000000004"/>
  </r>
  <r>
    <x v="6"/>
    <x v="37"/>
    <x v="4"/>
    <x v="8"/>
    <n v="46.37"/>
    <n v="1000"/>
    <n v="4740"/>
    <n v="1.1510100000000001"/>
    <n v="1.11276"/>
    <n v="6.2100000000000002E-3"/>
    <n v="8.2100000000000003E-3"/>
    <n v="4.4415699999999996"/>
    <n v="11.766299999999999"/>
  </r>
  <r>
    <x v="6"/>
    <x v="37"/>
    <x v="4"/>
    <x v="9"/>
    <n v="33.72"/>
    <n v="1000"/>
    <n v="3480"/>
    <n v="0.83701000000000003"/>
    <n v="0.82582999999999995"/>
    <n v="2.7999999999999998E-4"/>
    <n v="1.5100000000000001E-3"/>
    <n v="3.2294499999999999"/>
    <n v="8.6385500000000004"/>
  </r>
  <r>
    <x v="6"/>
    <x v="37"/>
    <x v="4"/>
    <x v="10"/>
    <n v="19.14"/>
    <n v="1000"/>
    <n v="1750"/>
    <n v="0.54703999999999997"/>
    <n v="0.50602000000000003"/>
    <n v="5.4000000000000001E-4"/>
    <n v="4.47E-3"/>
    <n v="2.14751"/>
    <n v="4.3441000000000001"/>
  </r>
  <r>
    <x v="6"/>
    <x v="37"/>
    <x v="5"/>
    <x v="0"/>
    <n v="11.93"/>
    <n v="1000"/>
    <n v="1440"/>
    <n v="0.29613"/>
    <n v="0.29310000000000003"/>
    <n v="5.0000000000000002E-5"/>
    <n v="1.1900000000000001E-3"/>
    <n v="1.1411500000000001"/>
    <n v="3.57457"/>
  </r>
  <r>
    <x v="6"/>
    <x v="37"/>
    <x v="5"/>
    <x v="1"/>
    <n v="13.64"/>
    <n v="1000"/>
    <n v="210"/>
    <n v="0.498"/>
    <n v="0.44257999999999997"/>
    <n v="3.5899999999999999E-3"/>
    <n v="1.1010000000000001E-2"/>
    <n v="2.0573899999999998"/>
    <n v="0.52129000000000003"/>
  </r>
  <r>
    <x v="6"/>
    <x v="37"/>
    <x v="5"/>
    <x v="2"/>
    <n v="2.1"/>
    <n v="1000"/>
    <n v="270"/>
    <n v="5.2130000000000003E-2"/>
    <n v="5.0209999999999998E-2"/>
    <n v="0"/>
    <n v="4.0000000000000003E-5"/>
    <n v="0.20074"/>
    <n v="0.67022999999999999"/>
  </r>
  <r>
    <x v="6"/>
    <x v="37"/>
    <x v="5"/>
    <x v="3"/>
    <n v="5.13"/>
    <n v="1000"/>
    <n v="630"/>
    <n v="0.12734000000000001"/>
    <n v="0.12393999999999999"/>
    <n v="3.2000000000000003E-4"/>
    <n v="3.3E-4"/>
    <n v="0.49056"/>
    <n v="1.5638799999999999"/>
  </r>
  <r>
    <x v="6"/>
    <x v="37"/>
    <x v="5"/>
    <x v="4"/>
    <n v="0.82"/>
    <n v="1000"/>
    <n v="10"/>
    <n v="4.3529999999999999E-2"/>
    <n v="1.38E-2"/>
    <n v="9.0399999999999994E-3"/>
    <n v="1.289E-2"/>
    <n v="0.17990999999999999"/>
    <n v="2.4819999999999998E-2"/>
  </r>
  <r>
    <x v="6"/>
    <x v="37"/>
    <x v="5"/>
    <x v="5"/>
    <n v="5.76"/>
    <n v="1000"/>
    <n v="210"/>
    <n v="0.19417000000000001"/>
    <n v="0.16255"/>
    <n v="1.6199999999999999E-2"/>
    <n v="5.6600000000000001E-3"/>
    <n v="0.79391"/>
    <n v="0.52129000000000003"/>
  </r>
  <r>
    <x v="6"/>
    <x v="37"/>
    <x v="5"/>
    <x v="6"/>
    <n v="0.16"/>
    <n v="1000"/>
    <n v="20"/>
    <n v="3.9699999999999996E-3"/>
    <n v="2.5400000000000002E-3"/>
    <n v="3.0000000000000001E-5"/>
    <n v="1.3999999999999999E-4"/>
    <n v="1.528E-2"/>
    <n v="4.965E-2"/>
  </r>
  <r>
    <x v="6"/>
    <x v="37"/>
    <x v="5"/>
    <x v="7"/>
    <n v="8.9700000000000006"/>
    <n v="1000"/>
    <n v="1080"/>
    <n v="0.22266"/>
    <n v="0.21879999999999999"/>
    <n v="5.0000000000000002E-5"/>
    <n v="6.2E-4"/>
    <n v="0.85794999999999999"/>
    <n v="2.68093"/>
  </r>
  <r>
    <x v="6"/>
    <x v="37"/>
    <x v="5"/>
    <x v="8"/>
    <n v="10.25"/>
    <n v="1000"/>
    <n v="1260"/>
    <n v="0.25442999999999999"/>
    <n v="0.24796000000000001"/>
    <n v="3.4000000000000002E-4"/>
    <n v="1.5100000000000001E-3"/>
    <n v="0.98033000000000003"/>
    <n v="3.1277499999999998"/>
  </r>
  <r>
    <x v="6"/>
    <x v="37"/>
    <x v="5"/>
    <x v="9"/>
    <n v="3.39"/>
    <n v="1000"/>
    <n v="430"/>
    <n v="8.4150000000000003E-2"/>
    <n v="8.3339999999999997E-2"/>
    <n v="4.0000000000000003E-5"/>
    <n v="3.3E-4"/>
    <n v="0.32407000000000002"/>
    <n v="1.06741"/>
  </r>
  <r>
    <x v="6"/>
    <x v="37"/>
    <x v="5"/>
    <x v="10"/>
    <n v="5.28"/>
    <n v="1000"/>
    <n v="660"/>
    <n v="0.13106000000000001"/>
    <n v="0.12986"/>
    <n v="1.0000000000000001E-5"/>
    <n v="1.6000000000000001E-4"/>
    <n v="0.50490999999999997"/>
    <n v="1.63835"/>
  </r>
  <r>
    <x v="6"/>
    <x v="37"/>
    <x v="6"/>
    <x v="0"/>
    <n v="15.14"/>
    <n v="1000"/>
    <n v="1470"/>
    <n v="0.37580999999999998"/>
    <n v="0.36681999999999998"/>
    <n v="1.7000000000000001E-4"/>
    <n v="2.49E-3"/>
    <n v="1.4505600000000001"/>
    <n v="3.6490399999999998"/>
  </r>
  <r>
    <x v="6"/>
    <x v="37"/>
    <x v="6"/>
    <x v="1"/>
    <n v="94.24"/>
    <n v="1000"/>
    <n v="1140"/>
    <n v="3.4192399999999998"/>
    <n v="2.9884400000000002"/>
    <n v="7.7780000000000002E-2"/>
    <n v="7.485E-2"/>
    <n v="14.11016"/>
    <n v="2.8298700000000001"/>
  </r>
  <r>
    <x v="6"/>
    <x v="37"/>
    <x v="6"/>
    <x v="2"/>
    <n v="4.91"/>
    <n v="1000"/>
    <n v="480"/>
    <n v="0.12188"/>
    <n v="0.1169"/>
    <n v="5.0000000000000002E-5"/>
    <n v="1.2E-4"/>
    <n v="0.47027999999999998"/>
    <n v="1.1915199999999999"/>
  </r>
  <r>
    <x v="6"/>
    <x v="37"/>
    <x v="6"/>
    <x v="3"/>
    <n v="9.01"/>
    <n v="1000"/>
    <n v="870"/>
    <n v="0.22364999999999999"/>
    <n v="0.21612000000000001"/>
    <n v="1.2700000000000001E-3"/>
    <n v="3.1E-4"/>
    <n v="0.86319999999999997"/>
    <n v="2.15964"/>
  </r>
  <r>
    <x v="6"/>
    <x v="37"/>
    <x v="6"/>
    <x v="4"/>
    <n v="8.76"/>
    <n v="999.98"/>
    <n v="10"/>
    <n v="0.37180999999999997"/>
    <n v="5.6399999999999999E-2"/>
    <n v="0.12354"/>
    <n v="0.20605000000000001"/>
    <n v="1.53298"/>
    <n v="2.4819999999999998E-2"/>
  </r>
  <r>
    <x v="6"/>
    <x v="37"/>
    <x v="6"/>
    <x v="5"/>
    <n v="4.38"/>
    <n v="1000"/>
    <n v="460"/>
    <n v="0.10872"/>
    <n v="0.10319"/>
    <n v="9.6000000000000002E-4"/>
    <n v="5.5999999999999995E-4"/>
    <n v="0.41925000000000001"/>
    <n v="1.14188"/>
  </r>
  <r>
    <x v="6"/>
    <x v="37"/>
    <x v="6"/>
    <x v="6"/>
    <n v="0.8"/>
    <n v="1000"/>
    <n v="80"/>
    <n v="2.0650000000000002E-2"/>
    <n v="1.1849999999999999E-2"/>
    <n v="1.4999999999999999E-4"/>
    <n v="1.4E-3"/>
    <n v="8.0369999999999997E-2"/>
    <n v="0.19858999999999999"/>
  </r>
  <r>
    <x v="6"/>
    <x v="37"/>
    <x v="6"/>
    <x v="7"/>
    <n v="27.43"/>
    <n v="1000"/>
    <n v="2660"/>
    <n v="0.68088000000000004"/>
    <n v="0.66925999999999997"/>
    <n v="6.4000000000000005E-4"/>
    <n v="2.2499999999999998E-3"/>
    <n v="2.6286299999999998"/>
    <n v="6.6030300000000004"/>
  </r>
  <r>
    <x v="6"/>
    <x v="37"/>
    <x v="6"/>
    <x v="8"/>
    <n v="33.119999999999997"/>
    <n v="1000"/>
    <n v="3220"/>
    <n v="0.82211000000000001"/>
    <n v="0.80012000000000005"/>
    <n v="3.1900000000000001E-3"/>
    <n v="6.1700000000000001E-3"/>
    <n v="3.1737799999999998"/>
    <n v="7.9931400000000004"/>
  </r>
  <r>
    <x v="6"/>
    <x v="37"/>
    <x v="6"/>
    <x v="9"/>
    <n v="25.55"/>
    <n v="1000"/>
    <n v="2520"/>
    <n v="0.63421000000000005"/>
    <n v="0.62212000000000001"/>
    <n v="4.2000000000000002E-4"/>
    <n v="1.56E-3"/>
    <n v="2.4479000000000002"/>
    <n v="6.2554999999999996"/>
  </r>
  <r>
    <x v="6"/>
    <x v="37"/>
    <x v="6"/>
    <x v="10"/>
    <n v="20.99"/>
    <n v="1000"/>
    <n v="2080"/>
    <n v="0.52142999999999995"/>
    <n v="0.50727999999999995"/>
    <n v="2.5999999999999998E-4"/>
    <n v="1.56E-3"/>
    <n v="2.0128699999999999"/>
    <n v="5.1632699999999998"/>
  </r>
  <r>
    <x v="6"/>
    <x v="37"/>
    <x v="7"/>
    <x v="0"/>
    <n v="7.24"/>
    <n v="1044.52"/>
    <n v="720.71973000000003"/>
    <n v="0.19750999999999999"/>
    <n v="0.1605"/>
    <n v="5.0000000000000001E-4"/>
    <n v="1.486E-2"/>
    <n v="0.76449999999999996"/>
    <n v="1.7222999999999999"/>
  </r>
  <r>
    <x v="6"/>
    <x v="37"/>
    <x v="7"/>
    <x v="1"/>
    <n v="43.53"/>
    <n v="1000"/>
    <n v="410"/>
    <n v="1.5708500000000001"/>
    <n v="1.41909"/>
    <n v="2.3900000000000001E-2"/>
    <n v="5.6439999999999997E-2"/>
    <n v="6.4927299999999999"/>
    <n v="1.01776"/>
  </r>
  <r>
    <x v="6"/>
    <x v="37"/>
    <x v="7"/>
    <x v="2"/>
    <n v="1.74"/>
    <n v="1000"/>
    <n v="180"/>
    <n v="4.3189999999999999E-2"/>
    <n v="4.1320000000000003E-2"/>
    <n v="2.0000000000000002E-5"/>
    <n v="2.7999999999999998E-4"/>
    <n v="0.16641"/>
    <n v="0.44681999999999999"/>
  </r>
  <r>
    <x v="6"/>
    <x v="37"/>
    <x v="7"/>
    <x v="3"/>
    <n v="4.22"/>
    <n v="1000"/>
    <n v="430"/>
    <n v="0.10475"/>
    <n v="0.10215"/>
    <n v="5.0000000000000001E-4"/>
    <n v="3.8999999999999999E-4"/>
    <n v="0.40401999999999999"/>
    <n v="1.06741"/>
  </r>
  <r>
    <x v="6"/>
    <x v="37"/>
    <x v="7"/>
    <x v="4"/>
    <n v="7.73"/>
    <n v="1666.45"/>
    <n v="516.59960999999998"/>
    <n v="0.32597999999999999"/>
    <n v="0"/>
    <n v="0.11891"/>
    <n v="0.55196000000000001"/>
    <n v="1.2823199999999999"/>
    <n v="0.83316999999999997"/>
  </r>
  <r>
    <x v="6"/>
    <x v="37"/>
    <x v="7"/>
    <x v="5"/>
    <n v="18.809999999999999"/>
    <n v="1391.04"/>
    <n v="806.80078000000003"/>
    <n v="0.70528000000000002"/>
    <n v="0.19686000000000001"/>
    <n v="0.55503999999999998"/>
    <n v="8.2559999999999995E-2"/>
    <n v="2.8331900000000001"/>
    <n v="1.5129600000000001"/>
  </r>
  <r>
    <x v="6"/>
    <x v="37"/>
    <x v="7"/>
    <x v="6"/>
    <n v="2.61"/>
    <n v="1000"/>
    <n v="120"/>
    <n v="6.479E-2"/>
    <n v="4.8500000000000001E-3"/>
    <n v="4.7600000000000003E-3"/>
    <n v="5.142E-2"/>
    <n v="0.25361"/>
    <n v="0.29787999999999998"/>
  </r>
  <r>
    <x v="6"/>
    <x v="37"/>
    <x v="7"/>
    <x v="7"/>
    <n v="15.43"/>
    <n v="1000"/>
    <n v="1530"/>
    <n v="0.38301000000000002"/>
    <n v="0.37806000000000001"/>
    <n v="1.1E-4"/>
    <n v="3.4499999999999999E-3"/>
    <n v="1.478"/>
    <n v="3.7979799999999999"/>
  </r>
  <r>
    <x v="6"/>
    <x v="37"/>
    <x v="7"/>
    <x v="8"/>
    <n v="12.05"/>
    <n v="1006.76"/>
    <n v="1117.5"/>
    <n v="0.30336000000000002"/>
    <n v="0.25874000000000003"/>
    <n v="9.8300000000000002E-3"/>
    <n v="3.0419999999999999E-2"/>
    <n v="1.1728400000000001"/>
    <n v="2.75841"/>
  </r>
  <r>
    <x v="6"/>
    <x v="37"/>
    <x v="7"/>
    <x v="9"/>
    <n v="8.52"/>
    <n v="1000"/>
    <n v="840"/>
    <n v="0.21149000000000001"/>
    <n v="0.20992"/>
    <n v="3.0000000000000001E-5"/>
    <n v="1.7600000000000001E-3"/>
    <n v="0.81577999999999995"/>
    <n v="2.0851700000000002"/>
  </r>
  <r>
    <x v="6"/>
    <x v="37"/>
    <x v="7"/>
    <x v="10"/>
    <n v="11.62"/>
    <n v="1000"/>
    <n v="1070"/>
    <n v="0.28843999999999997"/>
    <n v="0.23416999999999999"/>
    <n v="1.6000000000000001E-4"/>
    <n v="1.9879999999999998E-2"/>
    <n v="1.1152599999999999"/>
    <n v="2.65611"/>
  </r>
  <r>
    <x v="6"/>
    <x v="37"/>
    <x v="8"/>
    <x v="0"/>
    <n v="20.07"/>
    <n v="1010.49"/>
    <n v="1748.1406199999999"/>
    <n v="0.52576999999999996"/>
    <n v="0.49908000000000002"/>
    <n v="1.102E-2"/>
    <n v="8.4600000000000005E-3"/>
    <n v="2.04514"/>
    <n v="4.29922"/>
  </r>
  <r>
    <x v="6"/>
    <x v="37"/>
    <x v="8"/>
    <x v="1"/>
    <n v="152.29"/>
    <n v="1000"/>
    <n v="1490"/>
    <n v="5.4726699999999999"/>
    <n v="5.2558499999999997"/>
    <n v="2.5239999999999999E-2"/>
    <n v="8.9620000000000005E-2"/>
    <n v="22.605239999999998"/>
    <n v="3.69869"/>
  </r>
  <r>
    <x v="6"/>
    <x v="37"/>
    <x v="8"/>
    <x v="2"/>
    <n v="4.0199999999999996"/>
    <n v="1000"/>
    <n v="390"/>
    <n v="9.9790000000000004E-2"/>
    <n v="9.4350000000000003E-2"/>
    <n v="4.0000000000000003E-5"/>
    <n v="1.7000000000000001E-4"/>
    <n v="0.38495000000000001"/>
    <n v="0.96811000000000003"/>
  </r>
  <r>
    <x v="6"/>
    <x v="37"/>
    <x v="8"/>
    <x v="3"/>
    <n v="10.57"/>
    <n v="1000"/>
    <n v="1000"/>
    <n v="0.26236999999999999"/>
    <n v="0.25488"/>
    <n v="1.3799999999999999E-3"/>
    <n v="7.5000000000000002E-4"/>
    <n v="1.0126500000000001"/>
    <n v="2.4823400000000002"/>
  </r>
  <r>
    <x v="6"/>
    <x v="37"/>
    <x v="8"/>
    <x v="4"/>
    <n v="31.99"/>
    <n v="1282.3800000000001"/>
    <n v="948.96094000000005"/>
    <n v="1.1317999999999999"/>
    <n v="4.9520000000000002E-2"/>
    <n v="0.55366000000000004"/>
    <n v="0.50644999999999996"/>
    <n v="4.5407299999999999"/>
    <n v="1.8975500000000001"/>
  </r>
  <r>
    <x v="6"/>
    <x v="37"/>
    <x v="8"/>
    <x v="5"/>
    <n v="10.56"/>
    <n v="1057.4100000000001"/>
    <n v="645.01953000000003"/>
    <n v="0.29357"/>
    <n v="0.10366"/>
    <n v="0.22624"/>
    <n v="3.1220000000000001E-2"/>
    <n v="1.14944"/>
    <n v="1.5278799999999999"/>
  </r>
  <r>
    <x v="6"/>
    <x v="37"/>
    <x v="8"/>
    <x v="6"/>
    <n v="23.07"/>
    <n v="1244.53"/>
    <n v="472.91989000000001"/>
    <n v="0.79391"/>
    <n v="0.30719999999999997"/>
    <n v="5.7000000000000002E-2"/>
    <n v="0.22298000000000001"/>
    <n v="3.2338"/>
    <n v="0.97719"/>
  </r>
  <r>
    <x v="6"/>
    <x v="37"/>
    <x v="8"/>
    <x v="7"/>
    <n v="33.08"/>
    <n v="1000"/>
    <n v="3070"/>
    <n v="0.82111999999999996"/>
    <n v="0.8075"/>
    <n v="2.9E-4"/>
    <n v="3.5400000000000002E-3"/>
    <n v="3.1707800000000002"/>
    <n v="7.6207900000000004"/>
  </r>
  <r>
    <x v="6"/>
    <x v="37"/>
    <x v="8"/>
    <x v="8"/>
    <n v="52.13"/>
    <n v="1008.74"/>
    <n v="3157.3593799999999"/>
    <n v="1.50295"/>
    <n v="1.21448"/>
    <n v="4.8120000000000003E-2"/>
    <n v="9.9400000000000002E-2"/>
    <n v="5.9797099999999999"/>
    <n v="7.7806100000000002"/>
  </r>
  <r>
    <x v="6"/>
    <x v="37"/>
    <x v="8"/>
    <x v="9"/>
    <n v="34.94"/>
    <n v="1000"/>
    <n v="3280"/>
    <n v="0.86729000000000001"/>
    <n v="0.85768999999999995"/>
    <n v="5.1000000000000004E-4"/>
    <n v="1.65E-3"/>
    <n v="3.3485299999999998"/>
    <n v="8.14208"/>
  </r>
  <r>
    <x v="6"/>
    <x v="37"/>
    <x v="8"/>
    <x v="10"/>
    <n v="44.58"/>
    <n v="1000"/>
    <n v="1570"/>
    <n v="1.4507399999999999"/>
    <n v="1.2464299999999999"/>
    <n v="4.0600000000000002E-3"/>
    <n v="2.0959999999999999E-2"/>
    <n v="5.9046000000000003"/>
    <n v="3.8972799999999999"/>
  </r>
  <r>
    <x v="7"/>
    <x v="0"/>
    <x v="0"/>
    <x v="0"/>
    <n v="0.42"/>
    <n v="250"/>
    <n v="104.99999"/>
    <n v="2.6099999999999999E-3"/>
    <n v="1.97E-3"/>
    <n v="0"/>
    <n v="1.6000000000000001E-4"/>
    <n v="1.01E-2"/>
    <n v="0"/>
  </r>
  <r>
    <x v="7"/>
    <x v="0"/>
    <x v="0"/>
    <x v="1"/>
    <n v="2.61"/>
    <n v="250"/>
    <n v="652.5"/>
    <n v="1.6199999999999999E-2"/>
    <n v="6.5799999999999999E-3"/>
    <n v="1.6800000000000001E-3"/>
    <n v="2.7799999999999999E-3"/>
    <n v="6.2780000000000002E-2"/>
    <n v="0"/>
  </r>
  <r>
    <x v="7"/>
    <x v="0"/>
    <x v="0"/>
    <x v="2"/>
    <n v="0.37"/>
    <n v="250"/>
    <n v="92.5"/>
    <n v="2.3E-3"/>
    <n v="1.41E-3"/>
    <n v="0"/>
    <n v="6.9999999999999994E-5"/>
    <n v="8.8999999999999999E-3"/>
    <n v="0"/>
  </r>
  <r>
    <x v="7"/>
    <x v="0"/>
    <x v="0"/>
    <x v="3"/>
    <n v="0.12"/>
    <n v="250"/>
    <n v="30"/>
    <n v="7.3999999999999999E-4"/>
    <n v="5.8E-4"/>
    <n v="1.0000000000000001E-5"/>
    <n v="1.0000000000000001E-5"/>
    <n v="2.8900000000000002E-3"/>
    <n v="0"/>
  </r>
  <r>
    <x v="7"/>
    <x v="0"/>
    <x v="0"/>
    <x v="4"/>
    <n v="1.37"/>
    <n v="250"/>
    <n v="342.49997000000002"/>
    <n v="8.5000000000000006E-3"/>
    <n v="0"/>
    <n v="2.31E-3"/>
    <n v="6.3499999999999997E-3"/>
    <n v="3.295E-2"/>
    <n v="0"/>
  </r>
  <r>
    <x v="7"/>
    <x v="0"/>
    <x v="0"/>
    <x v="5"/>
    <n v="1.36"/>
    <n v="250"/>
    <n v="339.99997000000002"/>
    <n v="8.4399999999999996E-3"/>
    <n v="1.2899999999999999E-3"/>
    <n v="1.6100000000000001E-3"/>
    <n v="1.32E-3"/>
    <n v="3.2710000000000003E-2"/>
    <n v="0"/>
  </r>
  <r>
    <x v="7"/>
    <x v="0"/>
    <x v="0"/>
    <x v="6"/>
    <n v="1.32"/>
    <n v="250"/>
    <n v="329.99997000000002"/>
    <n v="8.1899999999999994E-3"/>
    <n v="2.32E-3"/>
    <n v="3.0000000000000001E-5"/>
    <n v="2.2399999999999998E-3"/>
    <n v="3.175E-2"/>
    <n v="0"/>
  </r>
  <r>
    <x v="7"/>
    <x v="0"/>
    <x v="0"/>
    <x v="7"/>
    <n v="0.63"/>
    <n v="250"/>
    <n v="157.5"/>
    <n v="3.9100000000000003E-3"/>
    <n v="3.16E-3"/>
    <n v="0"/>
    <n v="1.4999999999999999E-4"/>
    <n v="1.515E-2"/>
    <n v="0"/>
  </r>
  <r>
    <x v="7"/>
    <x v="0"/>
    <x v="0"/>
    <x v="8"/>
    <n v="1.99"/>
    <n v="250"/>
    <n v="497.5"/>
    <n v="1.235E-2"/>
    <n v="8.6999999999999994E-3"/>
    <n v="1.7000000000000001E-4"/>
    <n v="9.7000000000000005E-4"/>
    <n v="4.786E-2"/>
    <n v="0"/>
  </r>
  <r>
    <x v="7"/>
    <x v="0"/>
    <x v="0"/>
    <x v="9"/>
    <n v="0.08"/>
    <n v="250"/>
    <n v="20"/>
    <n v="5.0000000000000001E-4"/>
    <n v="0"/>
    <n v="1.0000000000000001E-5"/>
    <n v="2.2000000000000001E-4"/>
    <n v="1.92E-3"/>
    <n v="0"/>
  </r>
  <r>
    <x v="7"/>
    <x v="0"/>
    <x v="0"/>
    <x v="10"/>
    <n v="3.29"/>
    <n v="250"/>
    <n v="822.50005999999996"/>
    <n v="2.0420000000000001E-2"/>
    <n v="1.14E-2"/>
    <n v="2.3000000000000001E-4"/>
    <n v="4.4900000000000001E-3"/>
    <n v="7.9130000000000006E-2"/>
    <n v="0"/>
  </r>
  <r>
    <x v="7"/>
    <x v="0"/>
    <x v="1"/>
    <x v="0"/>
    <n v="14.1"/>
    <n v="250"/>
    <n v="3525"/>
    <n v="8.7499999999999994E-2"/>
    <n v="2.8670000000000001E-2"/>
    <n v="2.3800000000000002E-3"/>
    <n v="4.2189999999999998E-2"/>
    <n v="0.33914"/>
    <n v="0"/>
  </r>
  <r>
    <x v="7"/>
    <x v="0"/>
    <x v="1"/>
    <x v="1"/>
    <n v="64.510000000000005"/>
    <n v="250"/>
    <n v="16127.500980000001"/>
    <n v="0.40032000000000001"/>
    <n v="0.1447"/>
    <n v="5.3370000000000001E-2"/>
    <n v="0.28514"/>
    <n v="1.5516300000000001"/>
    <n v="0"/>
  </r>
  <r>
    <x v="7"/>
    <x v="0"/>
    <x v="1"/>
    <x v="2"/>
    <n v="11.35"/>
    <n v="250"/>
    <n v="2837.4997600000002"/>
    <n v="7.0430000000000006E-2"/>
    <n v="1.1809999999999999E-2"/>
    <n v="3.98E-3"/>
    <n v="5.6419999999999998E-2"/>
    <n v="0.27300000000000002"/>
    <n v="0"/>
  </r>
  <r>
    <x v="7"/>
    <x v="0"/>
    <x v="1"/>
    <x v="3"/>
    <n v="2.98"/>
    <n v="250"/>
    <n v="745"/>
    <n v="1.8489999999999999E-2"/>
    <n v="1.609E-2"/>
    <n v="6.3000000000000003E-4"/>
    <n v="5.5000000000000003E-4"/>
    <n v="7.1679999999999994E-2"/>
    <n v="0"/>
  </r>
  <r>
    <x v="7"/>
    <x v="0"/>
    <x v="1"/>
    <x v="4"/>
    <n v="28.63"/>
    <n v="250"/>
    <n v="7157.4995099999996"/>
    <n v="0.17766999999999999"/>
    <n v="2.4599999999999999E-3"/>
    <n v="0.24661"/>
    <n v="5.9270000000000003E-2"/>
    <n v="0.68862999999999996"/>
    <n v="0"/>
  </r>
  <r>
    <x v="7"/>
    <x v="0"/>
    <x v="1"/>
    <x v="5"/>
    <n v="31.97"/>
    <n v="250"/>
    <n v="7992.5009799999998"/>
    <n v="0.19839000000000001"/>
    <n v="5.2449999999999997E-2"/>
    <n v="0.13159000000000001"/>
    <n v="4.2479999999999997E-2"/>
    <n v="0.76895999999999998"/>
    <n v="0"/>
  </r>
  <r>
    <x v="7"/>
    <x v="0"/>
    <x v="1"/>
    <x v="6"/>
    <n v="47.49"/>
    <n v="250"/>
    <n v="11872.5"/>
    <n v="0.29470000000000002"/>
    <n v="0"/>
    <n v="8.9810000000000001E-2"/>
    <n v="0.21268000000000001"/>
    <n v="1.1422600000000001"/>
    <n v="0"/>
  </r>
  <r>
    <x v="7"/>
    <x v="0"/>
    <x v="1"/>
    <x v="7"/>
    <n v="14.88"/>
    <n v="250"/>
    <n v="3719.9997600000002"/>
    <n v="9.2340000000000005E-2"/>
    <n v="7.8839999999999993E-2"/>
    <n v="4.8999999999999998E-4"/>
    <n v="6.4099999999999999E-3"/>
    <n v="0.3579"/>
    <n v="0"/>
  </r>
  <r>
    <x v="7"/>
    <x v="0"/>
    <x v="1"/>
    <x v="8"/>
    <n v="54.4"/>
    <n v="250"/>
    <n v="13600.000980000001"/>
    <n v="0.33757999999999999"/>
    <n v="0.12329"/>
    <n v="0.18310000000000001"/>
    <n v="0.11933000000000001"/>
    <n v="1.30846"/>
    <n v="0"/>
  </r>
  <r>
    <x v="7"/>
    <x v="0"/>
    <x v="1"/>
    <x v="9"/>
    <n v="1.2"/>
    <n v="250"/>
    <n v="299.99997000000002"/>
    <n v="7.45E-3"/>
    <n v="0"/>
    <n v="9.0000000000000006E-5"/>
    <n v="5.2100000000000002E-3"/>
    <n v="2.886E-2"/>
    <n v="0"/>
  </r>
  <r>
    <x v="7"/>
    <x v="0"/>
    <x v="1"/>
    <x v="10"/>
    <n v="75.38"/>
    <n v="250"/>
    <n v="18844.998049999998"/>
    <n v="0.46777999999999997"/>
    <n v="0.21590999999999999"/>
    <n v="1.9789999999999999E-2"/>
    <n v="0.16003999999999999"/>
    <n v="1.8130900000000001"/>
    <n v="0"/>
  </r>
  <r>
    <x v="7"/>
    <x v="0"/>
    <x v="2"/>
    <x v="0"/>
    <n v="11.02"/>
    <n v="250"/>
    <n v="2754.9997600000002"/>
    <n v="6.8390000000000006E-2"/>
    <n v="4.3110000000000002E-2"/>
    <n v="2.7399999999999998E-3"/>
    <n v="2.818E-2"/>
    <n v="0.26506000000000002"/>
    <n v="0"/>
  </r>
  <r>
    <x v="7"/>
    <x v="0"/>
    <x v="2"/>
    <x v="1"/>
    <n v="73.12"/>
    <n v="250"/>
    <n v="18280"/>
    <n v="0.45374999999999999"/>
    <n v="0.17385999999999999"/>
    <n v="7.195E-2"/>
    <n v="0.36951000000000001"/>
    <n v="1.7587299999999999"/>
    <n v="0"/>
  </r>
  <r>
    <x v="7"/>
    <x v="0"/>
    <x v="2"/>
    <x v="2"/>
    <n v="10.76"/>
    <n v="250"/>
    <n v="2690"/>
    <n v="6.6769999999999996E-2"/>
    <n v="4.3729999999999998E-2"/>
    <n v="2.0000000000000001E-4"/>
    <n v="4.4299999999999999E-3"/>
    <n v="0.25880999999999998"/>
    <n v="0"/>
  </r>
  <r>
    <x v="7"/>
    <x v="0"/>
    <x v="2"/>
    <x v="3"/>
    <n v="3.59"/>
    <n v="250"/>
    <n v="897.49994000000004"/>
    <n v="2.2280000000000001E-2"/>
    <n v="1.856E-2"/>
    <n v="6.8999999999999997E-4"/>
    <n v="1.08E-3"/>
    <n v="8.6349999999999996E-2"/>
    <n v="0"/>
  </r>
  <r>
    <x v="7"/>
    <x v="0"/>
    <x v="2"/>
    <x v="4"/>
    <n v="32.69"/>
    <n v="250"/>
    <n v="8172.5004900000004"/>
    <n v="0.20286000000000001"/>
    <n v="1.4400000000000001E-3"/>
    <n v="0.35138999999999998"/>
    <n v="3.6000000000000002E-4"/>
    <n v="0.78627999999999998"/>
    <n v="0"/>
  </r>
  <r>
    <x v="7"/>
    <x v="0"/>
    <x v="2"/>
    <x v="5"/>
    <n v="32.76"/>
    <n v="250"/>
    <n v="8189.9995099999996"/>
    <n v="0.20329"/>
    <n v="4.4900000000000002E-2"/>
    <n v="0.10388"/>
    <n v="5.1790000000000003E-2"/>
    <n v="0.78795999999999999"/>
    <n v="0"/>
  </r>
  <r>
    <x v="7"/>
    <x v="0"/>
    <x v="2"/>
    <x v="6"/>
    <n v="37.5"/>
    <n v="250"/>
    <n v="9375"/>
    <n v="0.23271"/>
    <n v="3.0400000000000002E-3"/>
    <n v="1.444E-2"/>
    <n v="0.18881000000000001"/>
    <n v="0.90197000000000005"/>
    <n v="0"/>
  </r>
  <r>
    <x v="7"/>
    <x v="0"/>
    <x v="2"/>
    <x v="7"/>
    <n v="17.899999999999999"/>
    <n v="250"/>
    <n v="4475"/>
    <n v="0.11108"/>
    <n v="9.5250000000000001E-2"/>
    <n v="2.3000000000000001E-4"/>
    <n v="1.1050000000000001E-2"/>
    <n v="0.43053999999999998"/>
    <n v="0"/>
  </r>
  <r>
    <x v="7"/>
    <x v="0"/>
    <x v="2"/>
    <x v="8"/>
    <n v="55.68"/>
    <n v="250"/>
    <n v="13920"/>
    <n v="0.34553"/>
    <n v="0.18156"/>
    <n v="2.8070000000000001E-2"/>
    <n v="0.17233999999999999"/>
    <n v="1.3392500000000001"/>
    <n v="0"/>
  </r>
  <r>
    <x v="7"/>
    <x v="0"/>
    <x v="2"/>
    <x v="9"/>
    <n v="0.35"/>
    <n v="250"/>
    <n v="87.5"/>
    <n v="2.1700000000000001E-3"/>
    <n v="3.0000000000000001E-5"/>
    <n v="6.0000000000000002E-5"/>
    <n v="1.8E-3"/>
    <n v="8.4200000000000004E-3"/>
    <n v="0"/>
  </r>
  <r>
    <x v="7"/>
    <x v="0"/>
    <x v="2"/>
    <x v="10"/>
    <n v="90.1"/>
    <n v="250"/>
    <n v="22525"/>
    <n v="0.55911999999999995"/>
    <n v="0.27345999999999998"/>
    <n v="2.0549999999999999E-2"/>
    <n v="0.16682"/>
    <n v="2.1671399999999998"/>
    <n v="0"/>
  </r>
  <r>
    <x v="7"/>
    <x v="0"/>
    <x v="3"/>
    <x v="0"/>
    <n v="13.94"/>
    <n v="250"/>
    <n v="3485.0007300000002"/>
    <n v="8.6510000000000004E-2"/>
    <n v="6.1719999999999997E-2"/>
    <n v="2.81E-3"/>
    <n v="2.3539999999999998E-2"/>
    <n v="0.33528999999999998"/>
    <n v="0"/>
  </r>
  <r>
    <x v="7"/>
    <x v="0"/>
    <x v="3"/>
    <x v="1"/>
    <n v="92.24"/>
    <n v="250"/>
    <n v="23060.001950000002"/>
    <n v="0.57240000000000002"/>
    <n v="0.24007000000000001"/>
    <n v="3.1309999999999998E-2"/>
    <n v="0.28476000000000001"/>
    <n v="2.21861"/>
    <n v="0"/>
  </r>
  <r>
    <x v="7"/>
    <x v="0"/>
    <x v="3"/>
    <x v="2"/>
    <n v="13.76"/>
    <n v="250"/>
    <n v="3440"/>
    <n v="8.5389999999999994E-2"/>
    <n v="7.2359999999999994E-2"/>
    <n v="1.3999999999999999E-4"/>
    <n v="4.7000000000000002E-3"/>
    <n v="0.33095999999999998"/>
    <n v="0"/>
  </r>
  <r>
    <x v="7"/>
    <x v="0"/>
    <x v="3"/>
    <x v="3"/>
    <n v="4.5999999999999996"/>
    <n v="250"/>
    <n v="1150.0001199999999"/>
    <n v="2.8549999999999999E-2"/>
    <n v="2.3699999999999999E-2"/>
    <n v="8.3000000000000001E-4"/>
    <n v="9.3000000000000005E-4"/>
    <n v="0.11064"/>
    <n v="0"/>
  </r>
  <r>
    <x v="7"/>
    <x v="0"/>
    <x v="3"/>
    <x v="4"/>
    <n v="41.77"/>
    <n v="250"/>
    <n v="10442.500980000001"/>
    <n v="0.25921"/>
    <n v="0"/>
    <n v="0.21403"/>
    <n v="0.23809"/>
    <n v="1.00468"/>
    <n v="0"/>
  </r>
  <r>
    <x v="7"/>
    <x v="0"/>
    <x v="3"/>
    <x v="5"/>
    <n v="41.35"/>
    <n v="250"/>
    <n v="10337.5"/>
    <n v="0.25659999999999999"/>
    <n v="0.11577"/>
    <n v="4.5010000000000001E-2"/>
    <n v="3.5529999999999999E-2"/>
    <n v="0.99458000000000002"/>
    <n v="0"/>
  </r>
  <r>
    <x v="7"/>
    <x v="0"/>
    <x v="3"/>
    <x v="6"/>
    <n v="47.02"/>
    <n v="250"/>
    <n v="11755"/>
    <n v="0.29178999999999999"/>
    <n v="2.9E-4"/>
    <n v="2.1659999999999999E-2"/>
    <n v="0.29785"/>
    <n v="1.1309499999999999"/>
    <n v="0"/>
  </r>
  <r>
    <x v="7"/>
    <x v="0"/>
    <x v="3"/>
    <x v="7"/>
    <n v="22.92"/>
    <n v="250"/>
    <n v="5730.0004900000004"/>
    <n v="0.14223"/>
    <n v="0.12604000000000001"/>
    <n v="1.6000000000000001E-4"/>
    <n v="6.3699999999999998E-3"/>
    <n v="0.55128999999999995"/>
    <n v="0"/>
  </r>
  <r>
    <x v="7"/>
    <x v="0"/>
    <x v="3"/>
    <x v="8"/>
    <n v="69.56"/>
    <n v="250"/>
    <n v="17390"/>
    <n v="0.43165999999999999"/>
    <n v="0.28588999999999998"/>
    <n v="2.31E-3"/>
    <n v="7.1529999999999996E-2"/>
    <n v="1.6731"/>
    <n v="0"/>
  </r>
  <r>
    <x v="7"/>
    <x v="0"/>
    <x v="3"/>
    <x v="9"/>
    <n v="0.18"/>
    <n v="250"/>
    <n v="45"/>
    <n v="1.1199999999999999E-3"/>
    <n v="0"/>
    <n v="0"/>
    <n v="5.0000000000000001E-4"/>
    <n v="4.3299999999999996E-3"/>
    <n v="0"/>
  </r>
  <r>
    <x v="7"/>
    <x v="0"/>
    <x v="3"/>
    <x v="10"/>
    <n v="114.67"/>
    <n v="250"/>
    <n v="28667.498049999998"/>
    <n v="0.71158999999999994"/>
    <n v="0.57289999999999996"/>
    <n v="1.8169999999999999E-2"/>
    <n v="6.1109999999999998E-2"/>
    <n v="2.7581199999999999"/>
    <n v="0"/>
  </r>
  <r>
    <x v="7"/>
    <x v="0"/>
    <x v="4"/>
    <x v="0"/>
    <n v="1.73"/>
    <n v="250"/>
    <n v="432.49991"/>
    <n v="1.074E-2"/>
    <n v="5.1700000000000001E-3"/>
    <n v="4.2999999999999999E-4"/>
    <n v="3.5500000000000002E-3"/>
    <n v="4.1610000000000001E-2"/>
    <n v="0"/>
  </r>
  <r>
    <x v="7"/>
    <x v="0"/>
    <x v="4"/>
    <x v="1"/>
    <n v="11.26"/>
    <n v="250"/>
    <n v="2815"/>
    <n v="6.9870000000000002E-2"/>
    <n v="2.8809999999999999E-2"/>
    <n v="6.2100000000000002E-3"/>
    <n v="6.5100000000000002E-3"/>
    <n v="0.27083000000000002"/>
    <n v="0"/>
  </r>
  <r>
    <x v="7"/>
    <x v="0"/>
    <x v="4"/>
    <x v="2"/>
    <n v="1.69"/>
    <n v="250"/>
    <n v="422.49997000000002"/>
    <n v="1.0489999999999999E-2"/>
    <n v="7.0499999999999998E-3"/>
    <n v="1.2E-4"/>
    <n v="4.0000000000000003E-5"/>
    <n v="4.0649999999999999E-2"/>
    <n v="0"/>
  </r>
  <r>
    <x v="7"/>
    <x v="0"/>
    <x v="4"/>
    <x v="3"/>
    <n v="0.57999999999999996"/>
    <n v="250"/>
    <n v="144.99997999999999"/>
    <n v="3.5999999999999999E-3"/>
    <n v="2.99E-3"/>
    <n v="1E-4"/>
    <n v="8.0000000000000007E-5"/>
    <n v="1.3950000000000001E-2"/>
    <n v="0"/>
  </r>
  <r>
    <x v="7"/>
    <x v="0"/>
    <x v="4"/>
    <x v="4"/>
    <n v="5.19"/>
    <n v="250"/>
    <n v="1297.5"/>
    <n v="3.2210000000000003E-2"/>
    <n v="8.3000000000000001E-4"/>
    <n v="4.5010000000000001E-2"/>
    <n v="4.64E-3"/>
    <n v="0.12483"/>
    <n v="0"/>
  </r>
  <r>
    <x v="7"/>
    <x v="0"/>
    <x v="4"/>
    <x v="5"/>
    <n v="5.08"/>
    <n v="250"/>
    <n v="1270.0001199999999"/>
    <n v="3.1519999999999999E-2"/>
    <n v="5.8700000000000002E-3"/>
    <n v="9.6399999999999993E-3"/>
    <n v="1.42E-3"/>
    <n v="0.12218999999999999"/>
    <n v="0"/>
  </r>
  <r>
    <x v="7"/>
    <x v="0"/>
    <x v="4"/>
    <x v="6"/>
    <n v="5.62"/>
    <n v="250"/>
    <n v="1405"/>
    <n v="3.4880000000000001E-2"/>
    <n v="0"/>
    <n v="4.8000000000000001E-4"/>
    <n v="7.4000000000000003E-3"/>
    <n v="0.13517999999999999"/>
    <n v="0"/>
  </r>
  <r>
    <x v="7"/>
    <x v="0"/>
    <x v="4"/>
    <x v="7"/>
    <n v="2.78"/>
    <n v="250"/>
    <n v="695"/>
    <n v="1.7250000000000001E-2"/>
    <n v="1.452E-2"/>
    <n v="5.0000000000000002E-5"/>
    <n v="3.2000000000000003E-4"/>
    <n v="6.6869999999999999E-2"/>
    <n v="0"/>
  </r>
  <r>
    <x v="7"/>
    <x v="0"/>
    <x v="4"/>
    <x v="8"/>
    <n v="8.5500000000000007"/>
    <n v="250"/>
    <n v="2137.5002399999998"/>
    <n v="5.3060000000000003E-2"/>
    <n v="2.4559999999999998E-2"/>
    <n v="1.03E-2"/>
    <n v="7.0200000000000002E-3"/>
    <n v="0.20565"/>
    <n v="0"/>
  </r>
  <r>
    <x v="7"/>
    <x v="0"/>
    <x v="4"/>
    <x v="9"/>
    <n v="0"/>
    <n v="250"/>
    <n v="0"/>
    <n v="0"/>
    <n v="0"/>
    <n v="0"/>
    <n v="0"/>
    <n v="0"/>
    <n v="0"/>
  </r>
  <r>
    <x v="7"/>
    <x v="0"/>
    <x v="4"/>
    <x v="10"/>
    <n v="14.04"/>
    <n v="250"/>
    <n v="3510.0004899999999"/>
    <n v="8.7129999999999999E-2"/>
    <n v="3.2989999999999998E-2"/>
    <n v="1.73E-3"/>
    <n v="1.444E-2"/>
    <n v="0.3377"/>
    <n v="0"/>
  </r>
  <r>
    <x v="7"/>
    <x v="0"/>
    <x v="5"/>
    <x v="0"/>
    <n v="0.24"/>
    <n v="250"/>
    <n v="60"/>
    <n v="1.49E-3"/>
    <n v="8.4000000000000003E-4"/>
    <n v="1.0000000000000001E-5"/>
    <n v="1.8000000000000001E-4"/>
    <n v="5.77E-3"/>
    <n v="0"/>
  </r>
  <r>
    <x v="7"/>
    <x v="0"/>
    <x v="5"/>
    <x v="1"/>
    <n v="1.6"/>
    <n v="250"/>
    <n v="400"/>
    <n v="9.9299999999999996E-3"/>
    <n v="4.0099999999999997E-3"/>
    <n v="4.4999999999999999E-4"/>
    <n v="1.39E-3"/>
    <n v="3.848E-2"/>
    <n v="0"/>
  </r>
  <r>
    <x v="7"/>
    <x v="0"/>
    <x v="5"/>
    <x v="2"/>
    <n v="0.23"/>
    <n v="250"/>
    <n v="57.5"/>
    <n v="1.4300000000000001E-3"/>
    <n v="1.0300000000000001E-3"/>
    <n v="0"/>
    <n v="1.0000000000000001E-5"/>
    <n v="5.5300000000000002E-3"/>
    <n v="0"/>
  </r>
  <r>
    <x v="7"/>
    <x v="0"/>
    <x v="5"/>
    <x v="3"/>
    <n v="0.06"/>
    <n v="250"/>
    <n v="15"/>
    <n v="3.6999999999999999E-4"/>
    <n v="3.2000000000000003E-4"/>
    <n v="1.0000000000000001E-5"/>
    <n v="1.0000000000000001E-5"/>
    <n v="1.4400000000000001E-3"/>
    <n v="0"/>
  </r>
  <r>
    <x v="7"/>
    <x v="0"/>
    <x v="5"/>
    <x v="4"/>
    <n v="0.84"/>
    <n v="250"/>
    <n v="209.99997999999999"/>
    <n v="5.2100000000000002E-3"/>
    <n v="9.0000000000000006E-5"/>
    <n v="5.94E-3"/>
    <n v="1.74E-3"/>
    <n v="2.0199999999999999E-2"/>
    <n v="0"/>
  </r>
  <r>
    <x v="7"/>
    <x v="0"/>
    <x v="5"/>
    <x v="5"/>
    <n v="0.77"/>
    <n v="250"/>
    <n v="192.49997999999999"/>
    <n v="4.7800000000000004E-3"/>
    <n v="2.16E-3"/>
    <n v="2.4499999999999999E-3"/>
    <n v="6.9999999999999999E-4"/>
    <n v="1.8519999999999998E-2"/>
    <n v="0"/>
  </r>
  <r>
    <x v="7"/>
    <x v="0"/>
    <x v="5"/>
    <x v="6"/>
    <n v="0.82"/>
    <n v="250"/>
    <n v="205"/>
    <n v="5.0899999999999999E-3"/>
    <n v="0"/>
    <n v="1.8000000000000001E-4"/>
    <n v="9.2000000000000003E-4"/>
    <n v="1.9720000000000001E-2"/>
    <n v="0"/>
  </r>
  <r>
    <x v="7"/>
    <x v="0"/>
    <x v="5"/>
    <x v="7"/>
    <n v="0.41"/>
    <n v="250"/>
    <n v="102.5"/>
    <n v="2.5400000000000002E-3"/>
    <n v="2.0799999999999998E-3"/>
    <n v="0"/>
    <n v="6.0000000000000002E-5"/>
    <n v="9.8600000000000007E-3"/>
    <n v="0"/>
  </r>
  <r>
    <x v="7"/>
    <x v="0"/>
    <x v="5"/>
    <x v="8"/>
    <n v="1.22"/>
    <n v="250"/>
    <n v="304.99997000000002"/>
    <n v="7.5700000000000003E-3"/>
    <n v="3.98E-3"/>
    <n v="2.9999999999999997E-4"/>
    <n v="1.2700000000000001E-3"/>
    <n v="2.9340000000000001E-2"/>
    <n v="0"/>
  </r>
  <r>
    <x v="7"/>
    <x v="0"/>
    <x v="5"/>
    <x v="9"/>
    <n v="0.05"/>
    <n v="250"/>
    <n v="12.5"/>
    <n v="3.1E-4"/>
    <n v="0"/>
    <n v="6.9999999999999994E-5"/>
    <n v="4.6999999999999999E-4"/>
    <n v="1.1999999999999999E-3"/>
    <n v="0"/>
  </r>
  <r>
    <x v="7"/>
    <x v="0"/>
    <x v="5"/>
    <x v="10"/>
    <n v="2.0299999999999998"/>
    <n v="250"/>
    <n v="507.5"/>
    <n v="1.26E-2"/>
    <n v="1.014E-2"/>
    <n v="8.0000000000000007E-5"/>
    <n v="9.2000000000000003E-4"/>
    <n v="4.8829999999999998E-2"/>
    <n v="0"/>
  </r>
  <r>
    <x v="7"/>
    <x v="0"/>
    <x v="6"/>
    <x v="0"/>
    <n v="8.91"/>
    <n v="250"/>
    <n v="2227.5004899999999"/>
    <n v="5.5289999999999999E-2"/>
    <n v="3.2230000000000002E-2"/>
    <n v="1.09E-3"/>
    <n v="1.401E-2"/>
    <n v="0.21431"/>
    <n v="0"/>
  </r>
  <r>
    <x v="7"/>
    <x v="0"/>
    <x v="6"/>
    <x v="1"/>
    <n v="59.35"/>
    <n v="250"/>
    <n v="14837.500980000001"/>
    <n v="0.36830000000000002"/>
    <n v="0.17027"/>
    <n v="5.3679999999999999E-2"/>
    <n v="5.1650000000000001E-2"/>
    <n v="1.4275199999999999"/>
    <n v="0"/>
  </r>
  <r>
    <x v="7"/>
    <x v="0"/>
    <x v="6"/>
    <x v="2"/>
    <n v="8.89"/>
    <n v="250"/>
    <n v="2222.5"/>
    <n v="5.5169999999999997E-2"/>
    <n v="3.671E-2"/>
    <n v="1.9000000000000001E-4"/>
    <n v="4.6000000000000001E-4"/>
    <n v="0.21382999999999999"/>
    <n v="0"/>
  </r>
  <r>
    <x v="7"/>
    <x v="0"/>
    <x v="6"/>
    <x v="3"/>
    <n v="2.97"/>
    <n v="250"/>
    <n v="742.49994000000004"/>
    <n v="1.8429999999999998E-2"/>
    <n v="1.464E-2"/>
    <n v="7.7999999999999999E-4"/>
    <n v="1.9000000000000001E-4"/>
    <n v="7.1440000000000003E-2"/>
    <n v="0"/>
  </r>
  <r>
    <x v="7"/>
    <x v="0"/>
    <x v="6"/>
    <x v="4"/>
    <n v="26.83"/>
    <n v="250"/>
    <n v="6707.4995099999996"/>
    <n v="0.16650000000000001"/>
    <n v="0"/>
    <n v="0.20987"/>
    <n v="4.9020000000000001E-2"/>
    <n v="0.64532999999999996"/>
    <n v="0"/>
  </r>
  <r>
    <x v="7"/>
    <x v="0"/>
    <x v="6"/>
    <x v="5"/>
    <n v="26.72"/>
    <n v="250"/>
    <n v="6680.0004900000004"/>
    <n v="0.16581000000000001"/>
    <n v="6.2920000000000004E-2"/>
    <n v="4.1500000000000002E-2"/>
    <n v="2.419E-2"/>
    <n v="0.64268999999999998"/>
    <n v="0"/>
  </r>
  <r>
    <x v="7"/>
    <x v="0"/>
    <x v="6"/>
    <x v="6"/>
    <n v="29.68"/>
    <n v="250"/>
    <n v="7420.0004900000004"/>
    <n v="0.18418000000000001"/>
    <n v="0"/>
    <n v="1.1089999999999999E-2"/>
    <n v="9.4649999999999998E-2"/>
    <n v="0.71387999999999996"/>
    <n v="0"/>
  </r>
  <r>
    <x v="7"/>
    <x v="0"/>
    <x v="6"/>
    <x v="7"/>
    <n v="14.82"/>
    <n v="250"/>
    <n v="3705"/>
    <n v="9.1969999999999996E-2"/>
    <n v="7.7270000000000005E-2"/>
    <n v="7.6999999999999996E-4"/>
    <n v="2.6800000000000001E-3"/>
    <n v="0.35646"/>
    <n v="0"/>
  </r>
  <r>
    <x v="7"/>
    <x v="0"/>
    <x v="6"/>
    <x v="8"/>
    <n v="44.5"/>
    <n v="250"/>
    <n v="11124.99805"/>
    <n v="0.27615000000000001"/>
    <n v="0.14641000000000001"/>
    <n v="3.9129999999999998E-2"/>
    <n v="3.8850000000000003E-2"/>
    <n v="1.0703400000000001"/>
    <n v="0"/>
  </r>
  <r>
    <x v="7"/>
    <x v="0"/>
    <x v="6"/>
    <x v="9"/>
    <n v="0"/>
    <n v="250"/>
    <n v="0"/>
    <n v="0"/>
    <n v="0"/>
    <n v="0"/>
    <n v="0"/>
    <n v="0"/>
    <n v="0"/>
  </r>
  <r>
    <x v="7"/>
    <x v="0"/>
    <x v="6"/>
    <x v="10"/>
    <n v="74.12"/>
    <n v="250"/>
    <n v="18530"/>
    <n v="0.45995999999999998"/>
    <n v="0.25253999999999999"/>
    <n v="3.9399999999999999E-3"/>
    <n v="2.3279999999999999E-2"/>
    <n v="1.78278"/>
    <n v="0"/>
  </r>
  <r>
    <x v="7"/>
    <x v="0"/>
    <x v="7"/>
    <x v="0"/>
    <n v="2.83"/>
    <n v="250"/>
    <n v="707.49982"/>
    <n v="1.7559999999999999E-2"/>
    <n v="9.3600000000000003E-3"/>
    <n v="2.5999999999999998E-4"/>
    <n v="6.0499999999999998E-3"/>
    <n v="6.8070000000000006E-2"/>
    <n v="0"/>
  </r>
  <r>
    <x v="7"/>
    <x v="0"/>
    <x v="7"/>
    <x v="1"/>
    <n v="16.54"/>
    <n v="250"/>
    <n v="4135.0004900000004"/>
    <n v="0.10264"/>
    <n v="5.0380000000000001E-2"/>
    <n v="1.0030000000000001E-2"/>
    <n v="2.3699999999999999E-2"/>
    <n v="0.39783000000000002"/>
    <n v="0"/>
  </r>
  <r>
    <x v="7"/>
    <x v="0"/>
    <x v="7"/>
    <x v="2"/>
    <n v="2.4500000000000002"/>
    <n v="250"/>
    <n v="612.49994000000004"/>
    <n v="1.52E-2"/>
    <n v="1.068E-2"/>
    <n v="1.1E-4"/>
    <n v="2.0100000000000001E-3"/>
    <n v="5.8930000000000003E-2"/>
    <n v="0"/>
  </r>
  <r>
    <x v="7"/>
    <x v="0"/>
    <x v="7"/>
    <x v="3"/>
    <n v="0.78"/>
    <n v="250"/>
    <n v="195"/>
    <n v="4.8399999999999997E-3"/>
    <n v="4.3200000000000001E-3"/>
    <n v="1.2E-4"/>
    <n v="9.0000000000000006E-5"/>
    <n v="1.8759999999999999E-2"/>
    <n v="0"/>
  </r>
  <r>
    <x v="7"/>
    <x v="0"/>
    <x v="7"/>
    <x v="4"/>
    <n v="7.47"/>
    <n v="250"/>
    <n v="1867.5"/>
    <n v="4.6359999999999998E-2"/>
    <n v="0"/>
    <n v="6.368E-2"/>
    <n v="1.738E-2"/>
    <n v="0.17967"/>
    <n v="0"/>
  </r>
  <r>
    <x v="7"/>
    <x v="0"/>
    <x v="7"/>
    <x v="5"/>
    <n v="7.44"/>
    <n v="250"/>
    <n v="1860.0004899999999"/>
    <n v="4.6170000000000003E-2"/>
    <n v="1.712E-2"/>
    <n v="4.8489999999999998E-2"/>
    <n v="1.1299999999999999E-3"/>
    <n v="0.17895"/>
    <n v="0"/>
  </r>
  <r>
    <x v="7"/>
    <x v="0"/>
    <x v="7"/>
    <x v="6"/>
    <n v="8.7899999999999991"/>
    <n v="250"/>
    <n v="2197.5"/>
    <n v="5.4550000000000001E-2"/>
    <n v="3.31E-3"/>
    <n v="7.3200000000000001E-3"/>
    <n v="5.355E-2"/>
    <n v="0.21142"/>
    <n v="0"/>
  </r>
  <r>
    <x v="7"/>
    <x v="0"/>
    <x v="7"/>
    <x v="7"/>
    <n v="4.01"/>
    <n v="250"/>
    <n v="1002.49982"/>
    <n v="2.4879999999999999E-2"/>
    <n v="2.23E-2"/>
    <n v="6.0000000000000002E-5"/>
    <n v="1.8400000000000001E-3"/>
    <n v="9.6449999999999994E-2"/>
    <n v="0"/>
  </r>
  <r>
    <x v="7"/>
    <x v="0"/>
    <x v="7"/>
    <x v="8"/>
    <n v="13.41"/>
    <n v="250"/>
    <n v="3352.4997600000002"/>
    <n v="8.3220000000000002E-2"/>
    <n v="2.8340000000000001E-2"/>
    <n v="1.4760000000000001E-2"/>
    <n v="3.0499999999999999E-2"/>
    <n v="0.32255"/>
    <n v="0"/>
  </r>
  <r>
    <x v="7"/>
    <x v="0"/>
    <x v="7"/>
    <x v="9"/>
    <n v="0.01"/>
    <n v="250"/>
    <n v="2.5"/>
    <n v="6.0000000000000002E-5"/>
    <n v="3.0000000000000001E-5"/>
    <n v="0"/>
    <n v="6.0000000000000002E-5"/>
    <n v="2.4000000000000001E-4"/>
    <n v="0"/>
  </r>
  <r>
    <x v="7"/>
    <x v="0"/>
    <x v="7"/>
    <x v="10"/>
    <n v="20.27"/>
    <n v="250"/>
    <n v="5067.5009799999998"/>
    <n v="0.12579000000000001"/>
    <n v="9.5449999999999993E-2"/>
    <n v="3.1E-4"/>
    <n v="3.9410000000000001E-2"/>
    <n v="0.48754999999999998"/>
    <n v="0"/>
  </r>
  <r>
    <x v="7"/>
    <x v="0"/>
    <x v="8"/>
    <x v="0"/>
    <n v="6.61"/>
    <n v="250"/>
    <n v="1652.5002400000001"/>
    <n v="4.1020000000000001E-2"/>
    <n v="2.6689999999999998E-2"/>
    <n v="9.3299999999999998E-3"/>
    <n v="6.8300000000000001E-3"/>
    <n v="0.15898999999999999"/>
    <n v="0"/>
  </r>
  <r>
    <x v="7"/>
    <x v="0"/>
    <x v="8"/>
    <x v="1"/>
    <n v="36.450000000000003"/>
    <n v="250"/>
    <n v="9112.5"/>
    <n v="0.22619"/>
    <n v="0.18038000000000001"/>
    <n v="6.5100000000000002E-3"/>
    <n v="2.3109999999999999E-2"/>
    <n v="0.87672000000000005"/>
    <n v="0"/>
  </r>
  <r>
    <x v="7"/>
    <x v="0"/>
    <x v="8"/>
    <x v="2"/>
    <n v="6.21"/>
    <n v="250"/>
    <n v="1552.4998800000001"/>
    <n v="3.8539999999999998E-2"/>
    <n v="8.43E-3"/>
    <n v="4.2000000000000002E-4"/>
    <n v="2.0100000000000001E-3"/>
    <n v="0.14937"/>
    <n v="0"/>
  </r>
  <r>
    <x v="7"/>
    <x v="0"/>
    <x v="8"/>
    <x v="3"/>
    <n v="1.86"/>
    <n v="250"/>
    <n v="464.99991"/>
    <n v="1.154E-2"/>
    <n v="9.4900000000000002E-3"/>
    <n v="5.2999999999999998E-4"/>
    <n v="2.9E-4"/>
    <n v="4.4740000000000002E-2"/>
    <n v="0"/>
  </r>
  <r>
    <x v="7"/>
    <x v="0"/>
    <x v="8"/>
    <x v="4"/>
    <n v="19.079999999999998"/>
    <n v="250"/>
    <n v="4770"/>
    <n v="0.11840000000000001"/>
    <n v="0"/>
    <n v="0.18157999999999999"/>
    <n v="1.383E-2"/>
    <n v="0.45891999999999999"/>
    <n v="0"/>
  </r>
  <r>
    <x v="7"/>
    <x v="0"/>
    <x v="8"/>
    <x v="5"/>
    <n v="18.07"/>
    <n v="250"/>
    <n v="4517.5009799999998"/>
    <n v="0.11212999999999999"/>
    <n v="4.5449999999999997E-2"/>
    <n v="9.2979999999999993E-2"/>
    <n v="4.4099999999999999E-3"/>
    <n v="0.43463000000000002"/>
    <n v="0"/>
  </r>
  <r>
    <x v="7"/>
    <x v="0"/>
    <x v="8"/>
    <x v="6"/>
    <n v="25.01"/>
    <n v="250"/>
    <n v="6252.5"/>
    <n v="0.1552"/>
    <n v="0"/>
    <n v="3.4279999999999998E-2"/>
    <n v="7.9479999999999995E-2"/>
    <n v="0.60155999999999998"/>
    <n v="0"/>
  </r>
  <r>
    <x v="7"/>
    <x v="0"/>
    <x v="8"/>
    <x v="7"/>
    <n v="9.1199999999999992"/>
    <n v="250"/>
    <n v="2280"/>
    <n v="5.6590000000000001E-2"/>
    <n v="4.904E-2"/>
    <n v="1.6000000000000001E-4"/>
    <n v="1.9599999999999999E-3"/>
    <n v="0.21936"/>
    <n v="0"/>
  </r>
  <r>
    <x v="7"/>
    <x v="0"/>
    <x v="8"/>
    <x v="8"/>
    <n v="33.53"/>
    <n v="250"/>
    <n v="8382.5009800000007"/>
    <n v="0.20807"/>
    <n v="7.7509999999999996E-2"/>
    <n v="3.0720000000000001E-2"/>
    <n v="4.2540000000000001E-2"/>
    <n v="0.80647999999999997"/>
    <n v="0"/>
  </r>
  <r>
    <x v="7"/>
    <x v="0"/>
    <x v="8"/>
    <x v="9"/>
    <n v="0.28000000000000003"/>
    <n v="250"/>
    <n v="70"/>
    <n v="1.74E-3"/>
    <n v="2.3000000000000001E-4"/>
    <n v="1E-4"/>
    <n v="3.2000000000000003E-4"/>
    <n v="6.7299999999999999E-3"/>
    <n v="0"/>
  </r>
  <r>
    <x v="7"/>
    <x v="0"/>
    <x v="8"/>
    <x v="10"/>
    <n v="47.73"/>
    <n v="250"/>
    <n v="11932.49805"/>
    <n v="0.29619000000000001"/>
    <n v="0.14759"/>
    <n v="6.3099999999999996E-3"/>
    <n v="3.252E-2"/>
    <n v="1.1480300000000001"/>
    <n v="0"/>
  </r>
  <r>
    <x v="7"/>
    <x v="1"/>
    <x v="0"/>
    <x v="0"/>
    <n v="0.46"/>
    <n v="250"/>
    <n v="10"/>
    <n v="2.8500000000000001E-3"/>
    <n v="1.99E-3"/>
    <n v="0"/>
    <n v="2.2000000000000001E-4"/>
    <n v="1.106E-2"/>
    <n v="1.7399999999999999E-2"/>
  </r>
  <r>
    <x v="7"/>
    <x v="1"/>
    <x v="0"/>
    <x v="1"/>
    <n v="2.75"/>
    <n v="250"/>
    <n v="35"/>
    <n v="1.7069999999999998E-2"/>
    <n v="6.5799999999999999E-3"/>
    <n v="1.8600000000000001E-3"/>
    <n v="3.0699999999999998E-3"/>
    <n v="6.6129999999999994E-2"/>
    <n v="6.0920000000000002E-2"/>
  </r>
  <r>
    <x v="7"/>
    <x v="1"/>
    <x v="0"/>
    <x v="2"/>
    <n v="0.37"/>
    <n v="250"/>
    <n v="0"/>
    <n v="2.3E-3"/>
    <n v="1.41E-3"/>
    <n v="0"/>
    <n v="6.9999999999999994E-5"/>
    <n v="8.8999999999999999E-3"/>
    <n v="0"/>
  </r>
  <r>
    <x v="7"/>
    <x v="1"/>
    <x v="0"/>
    <x v="3"/>
    <n v="0.12"/>
    <n v="250"/>
    <n v="0"/>
    <n v="7.3999999999999999E-4"/>
    <n v="5.8E-4"/>
    <n v="1.0000000000000001E-5"/>
    <n v="1.0000000000000001E-5"/>
    <n v="2.8900000000000002E-3"/>
    <n v="0"/>
  </r>
  <r>
    <x v="7"/>
    <x v="1"/>
    <x v="0"/>
    <x v="4"/>
    <n v="1.63"/>
    <n v="250"/>
    <n v="65"/>
    <n v="1.0120000000000001E-2"/>
    <n v="0"/>
    <n v="2.7399999999999998E-3"/>
    <n v="7.5100000000000002E-3"/>
    <n v="3.918E-2"/>
    <n v="0.11312999999999999"/>
  </r>
  <r>
    <x v="7"/>
    <x v="1"/>
    <x v="0"/>
    <x v="5"/>
    <n v="1.61"/>
    <n v="250"/>
    <n v="62.5"/>
    <n v="9.9900000000000006E-3"/>
    <n v="1.2899999999999999E-3"/>
    <n v="1.91E-3"/>
    <n v="1.57E-3"/>
    <n v="3.8699999999999998E-2"/>
    <n v="0.10878"/>
  </r>
  <r>
    <x v="7"/>
    <x v="1"/>
    <x v="0"/>
    <x v="6"/>
    <n v="1.4"/>
    <n v="250"/>
    <n v="20"/>
    <n v="8.6899999999999998E-3"/>
    <n v="2.32E-3"/>
    <n v="3.0000000000000001E-5"/>
    <n v="2.5100000000000001E-3"/>
    <n v="3.3669999999999999E-2"/>
    <n v="3.4810000000000001E-2"/>
  </r>
  <r>
    <x v="7"/>
    <x v="1"/>
    <x v="0"/>
    <x v="7"/>
    <n v="0.63"/>
    <n v="250"/>
    <n v="0"/>
    <n v="3.9100000000000003E-3"/>
    <n v="3.16E-3"/>
    <n v="0"/>
    <n v="1.4999999999999999E-4"/>
    <n v="1.515E-2"/>
    <n v="0"/>
  </r>
  <r>
    <x v="7"/>
    <x v="1"/>
    <x v="0"/>
    <x v="8"/>
    <n v="2.11"/>
    <n v="250"/>
    <n v="30"/>
    <n v="1.3089999999999999E-2"/>
    <n v="8.6999999999999994E-3"/>
    <n v="2.1000000000000001E-4"/>
    <n v="1.1800000000000001E-3"/>
    <n v="5.074E-2"/>
    <n v="5.2209999999999999E-2"/>
  </r>
  <r>
    <x v="7"/>
    <x v="1"/>
    <x v="0"/>
    <x v="9"/>
    <n v="0.17"/>
    <n v="250"/>
    <n v="22.5"/>
    <n v="1.0499999999999999E-3"/>
    <n v="0"/>
    <n v="2.0000000000000002E-5"/>
    <n v="4.4999999999999999E-4"/>
    <n v="4.0800000000000003E-3"/>
    <n v="3.916E-2"/>
  </r>
  <r>
    <x v="7"/>
    <x v="1"/>
    <x v="0"/>
    <x v="10"/>
    <n v="3.48"/>
    <n v="250"/>
    <n v="47.5"/>
    <n v="2.1600000000000001E-2"/>
    <n v="1.14E-2"/>
    <n v="2.5999999999999998E-4"/>
    <n v="5.0600000000000003E-3"/>
    <n v="8.3690000000000001E-2"/>
    <n v="8.2669999999999993E-2"/>
  </r>
  <r>
    <x v="7"/>
    <x v="1"/>
    <x v="1"/>
    <x v="0"/>
    <n v="19.760000000000002"/>
    <n v="250"/>
    <n v="1415"/>
    <n v="0.12262000000000001"/>
    <n v="2.8670000000000001E-2"/>
    <n v="3.6600000000000001E-3"/>
    <n v="6.5689999999999998E-2"/>
    <n v="0.47475000000000001"/>
    <n v="2.4627300000000001"/>
  </r>
  <r>
    <x v="7"/>
    <x v="1"/>
    <x v="1"/>
    <x v="1"/>
    <n v="71.86"/>
    <n v="250"/>
    <n v="1837.5"/>
    <n v="0.44592999999999999"/>
    <n v="0.15495999999999999"/>
    <n v="6.1379999999999997E-2"/>
    <n v="0.32655000000000001"/>
    <n v="1.7277400000000001"/>
    <n v="3.19807"/>
  </r>
  <r>
    <x v="7"/>
    <x v="1"/>
    <x v="1"/>
    <x v="2"/>
    <n v="14.52"/>
    <n v="250"/>
    <n v="792.5"/>
    <n v="9.01E-2"/>
    <n v="1.2489999999999999E-2"/>
    <n v="5.3299999999999997E-3"/>
    <n v="7.5639999999999999E-2"/>
    <n v="0.34894999999999998"/>
    <n v="1.3793"/>
  </r>
  <r>
    <x v="7"/>
    <x v="1"/>
    <x v="1"/>
    <x v="3"/>
    <n v="2.98"/>
    <n v="250"/>
    <n v="0"/>
    <n v="1.8489999999999999E-2"/>
    <n v="1.609E-2"/>
    <n v="6.3000000000000003E-4"/>
    <n v="5.5000000000000003E-4"/>
    <n v="7.1679999999999994E-2"/>
    <n v="0"/>
  </r>
  <r>
    <x v="7"/>
    <x v="1"/>
    <x v="1"/>
    <x v="4"/>
    <n v="31"/>
    <n v="250"/>
    <n v="592.5"/>
    <n v="0.19237000000000001"/>
    <n v="2.4599999999999999E-3"/>
    <n v="0.26266"/>
    <n v="6.8849999999999995E-2"/>
    <n v="0.74541000000000002"/>
    <n v="1.03121"/>
  </r>
  <r>
    <x v="7"/>
    <x v="1"/>
    <x v="1"/>
    <x v="5"/>
    <n v="38.42"/>
    <n v="250"/>
    <n v="1612.5"/>
    <n v="0.23841999999999999"/>
    <n v="5.6750000000000002E-2"/>
    <n v="0.16134000000000001"/>
    <n v="5.3280000000000001E-2"/>
    <n v="0.92349999999999999"/>
    <n v="2.80647"/>
  </r>
  <r>
    <x v="7"/>
    <x v="1"/>
    <x v="1"/>
    <x v="6"/>
    <n v="67.150000000000006"/>
    <n v="250"/>
    <n v="4915"/>
    <n v="0.41670000000000001"/>
    <n v="0"/>
    <n v="0.11759"/>
    <n v="0.29568"/>
    <n v="1.61331"/>
    <n v="8.5542899999999999"/>
  </r>
  <r>
    <x v="7"/>
    <x v="1"/>
    <x v="1"/>
    <x v="7"/>
    <n v="14.88"/>
    <n v="250"/>
    <n v="0"/>
    <n v="9.2340000000000005E-2"/>
    <n v="7.8839999999999993E-2"/>
    <n v="4.8999999999999998E-4"/>
    <n v="6.4099999999999999E-3"/>
    <n v="0.3579"/>
    <n v="0"/>
  </r>
  <r>
    <x v="7"/>
    <x v="1"/>
    <x v="1"/>
    <x v="8"/>
    <n v="67.27"/>
    <n v="250"/>
    <n v="3217.5"/>
    <n v="0.41744999999999999"/>
    <n v="0.12329"/>
    <n v="0.23885999999999999"/>
    <n v="0.1696"/>
    <n v="1.6168199999999999"/>
    <n v="5.5998799999999997"/>
  </r>
  <r>
    <x v="7"/>
    <x v="1"/>
    <x v="1"/>
    <x v="9"/>
    <n v="2.62"/>
    <n v="250"/>
    <n v="355"/>
    <n v="1.626E-2"/>
    <n v="0"/>
    <n v="2.1000000000000001E-4"/>
    <n v="1.1639999999999999E-2"/>
    <n v="6.2890000000000001E-2"/>
    <n v="0.61785999999999996"/>
  </r>
  <r>
    <x v="7"/>
    <x v="1"/>
    <x v="1"/>
    <x v="10"/>
    <n v="76.569999999999993"/>
    <n v="250"/>
    <n v="297.5"/>
    <n v="0.47516000000000003"/>
    <n v="0.21665000000000001"/>
    <n v="2.0410000000000001E-2"/>
    <n v="0.16503999999999999"/>
    <n v="1.8415999999999999"/>
    <n v="0.51778000000000002"/>
  </r>
  <r>
    <x v="7"/>
    <x v="1"/>
    <x v="2"/>
    <x v="0"/>
    <n v="11.29"/>
    <n v="250"/>
    <n v="67.5"/>
    <n v="7.0059999999999997E-2"/>
    <n v="4.3110000000000002E-2"/>
    <n v="2.98E-3"/>
    <n v="3.065E-2"/>
    <n v="0.27152999999999999"/>
    <n v="0.11748"/>
  </r>
  <r>
    <x v="7"/>
    <x v="1"/>
    <x v="2"/>
    <x v="1"/>
    <n v="74.55"/>
    <n v="250"/>
    <n v="357.5"/>
    <n v="0.46262999999999999"/>
    <n v="0.17385999999999999"/>
    <n v="7.4660000000000004E-2"/>
    <n v="0.38225999999999999"/>
    <n v="1.7929900000000001"/>
    <n v="0.62221000000000004"/>
  </r>
  <r>
    <x v="7"/>
    <x v="1"/>
    <x v="2"/>
    <x v="2"/>
    <n v="10.78"/>
    <n v="249.99"/>
    <n v="5"/>
    <n v="6.6900000000000001E-2"/>
    <n v="4.3729999999999998E-2"/>
    <n v="2.0000000000000001E-4"/>
    <n v="4.47E-3"/>
    <n v="0.25929000000000002"/>
    <n v="8.6999999999999994E-3"/>
  </r>
  <r>
    <x v="7"/>
    <x v="1"/>
    <x v="2"/>
    <x v="3"/>
    <n v="3.59"/>
    <n v="250"/>
    <n v="0"/>
    <n v="2.2280000000000001E-2"/>
    <n v="1.856E-2"/>
    <n v="6.8999999999999997E-4"/>
    <n v="1.08E-3"/>
    <n v="8.6349999999999996E-2"/>
    <n v="0"/>
  </r>
  <r>
    <x v="7"/>
    <x v="1"/>
    <x v="2"/>
    <x v="4"/>
    <n v="33.119999999999997"/>
    <n v="250"/>
    <n v="107.5"/>
    <n v="0.20552999999999999"/>
    <n v="1.4400000000000001E-3"/>
    <n v="0.35604000000000002"/>
    <n v="3.6000000000000002E-4"/>
    <n v="0.79657999999999995"/>
    <n v="0.18709999999999999"/>
  </r>
  <r>
    <x v="7"/>
    <x v="1"/>
    <x v="2"/>
    <x v="5"/>
    <n v="33.25"/>
    <n v="250"/>
    <n v="122.5"/>
    <n v="0.20634"/>
    <n v="4.521E-2"/>
    <n v="0.10607999999999999"/>
    <n v="5.2900000000000003E-2"/>
    <n v="0.79969999999999997"/>
    <n v="0.2132"/>
  </r>
  <r>
    <x v="7"/>
    <x v="1"/>
    <x v="2"/>
    <x v="6"/>
    <n v="39.19"/>
    <n v="250"/>
    <n v="422.5"/>
    <n v="0.2432"/>
    <n v="3.0400000000000002E-3"/>
    <n v="1.4919999999999999E-2"/>
    <n v="0.19578000000000001"/>
    <n v="0.94247000000000003"/>
    <n v="0.73533999999999999"/>
  </r>
  <r>
    <x v="7"/>
    <x v="1"/>
    <x v="2"/>
    <x v="7"/>
    <n v="17.899999999999999"/>
    <n v="250"/>
    <n v="0"/>
    <n v="0.11108"/>
    <n v="9.5250000000000001E-2"/>
    <n v="2.3000000000000001E-4"/>
    <n v="1.1050000000000001E-2"/>
    <n v="0.43053999999999998"/>
    <n v="0"/>
  </r>
  <r>
    <x v="7"/>
    <x v="1"/>
    <x v="2"/>
    <x v="8"/>
    <n v="57.74"/>
    <n v="250"/>
    <n v="515"/>
    <n v="0.35831000000000002"/>
    <n v="0.18156"/>
    <n v="2.981E-2"/>
    <n v="0.18562000000000001"/>
    <n v="1.3886099999999999"/>
    <n v="0.89632999999999996"/>
  </r>
  <r>
    <x v="7"/>
    <x v="1"/>
    <x v="2"/>
    <x v="9"/>
    <n v="0.69"/>
    <n v="250"/>
    <n v="85"/>
    <n v="4.28E-3"/>
    <n v="3.0000000000000001E-5"/>
    <n v="1.1E-4"/>
    <n v="3.5899999999999999E-3"/>
    <n v="1.6559999999999998E-2"/>
    <n v="0.14793999999999999"/>
  </r>
  <r>
    <x v="7"/>
    <x v="1"/>
    <x v="2"/>
    <x v="10"/>
    <n v="90.74"/>
    <n v="250"/>
    <n v="160"/>
    <n v="0.56308999999999998"/>
    <n v="0.27345999999999998"/>
    <n v="2.077E-2"/>
    <n v="0.16875000000000001"/>
    <n v="2.18248"/>
    <n v="0.27847"/>
  </r>
  <r>
    <x v="7"/>
    <x v="1"/>
    <x v="3"/>
    <x v="0"/>
    <n v="14.1"/>
    <n v="250"/>
    <n v="40"/>
    <n v="8.7499999999999994E-2"/>
    <n v="6.1769999999999999E-2"/>
    <n v="2.9399999999999999E-3"/>
    <n v="2.4500000000000001E-2"/>
    <n v="0.33912999999999999"/>
    <n v="6.9620000000000001E-2"/>
  </r>
  <r>
    <x v="7"/>
    <x v="1"/>
    <x v="3"/>
    <x v="1"/>
    <n v="92.74"/>
    <n v="250"/>
    <n v="125"/>
    <n v="0.57550000000000001"/>
    <n v="0.24007000000000001"/>
    <n v="3.1730000000000001E-2"/>
    <n v="0.28860000000000002"/>
    <n v="2.2305899999999999"/>
    <n v="0.21756"/>
  </r>
  <r>
    <x v="7"/>
    <x v="1"/>
    <x v="3"/>
    <x v="2"/>
    <n v="13.76"/>
    <n v="250"/>
    <n v="0"/>
    <n v="8.5389999999999994E-2"/>
    <n v="7.2359999999999994E-2"/>
    <n v="1.3999999999999999E-4"/>
    <n v="4.7000000000000002E-3"/>
    <n v="0.33095999999999998"/>
    <n v="0"/>
  </r>
  <r>
    <x v="7"/>
    <x v="1"/>
    <x v="3"/>
    <x v="3"/>
    <n v="4.5999999999999996"/>
    <n v="250"/>
    <n v="0"/>
    <n v="2.8549999999999999E-2"/>
    <n v="2.3699999999999999E-2"/>
    <n v="8.3000000000000001E-4"/>
    <n v="9.3000000000000005E-4"/>
    <n v="0.11064"/>
    <n v="0"/>
  </r>
  <r>
    <x v="7"/>
    <x v="1"/>
    <x v="3"/>
    <x v="4"/>
    <n v="42.29"/>
    <n v="250"/>
    <n v="130"/>
    <n v="0.26243"/>
    <n v="0"/>
    <n v="0.21543999999999999"/>
    <n v="0.24229000000000001"/>
    <n v="1.0171399999999999"/>
    <n v="0.22625999999999999"/>
  </r>
  <r>
    <x v="7"/>
    <x v="1"/>
    <x v="3"/>
    <x v="5"/>
    <n v="41.42"/>
    <n v="250"/>
    <n v="17.5"/>
    <n v="0.25702999999999998"/>
    <n v="0.11579"/>
    <n v="4.5289999999999997E-2"/>
    <n v="3.5749999999999997E-2"/>
    <n v="0.99624999999999997"/>
    <n v="3.0460000000000001E-2"/>
  </r>
  <r>
    <x v="7"/>
    <x v="1"/>
    <x v="3"/>
    <x v="6"/>
    <n v="48.13"/>
    <n v="250"/>
    <n v="277.5"/>
    <n v="0.29866999999999999"/>
    <n v="2.9E-4"/>
    <n v="2.1989999999999999E-2"/>
    <n v="0.30417"/>
    <n v="1.1575500000000001"/>
    <n v="0.48297000000000001"/>
  </r>
  <r>
    <x v="7"/>
    <x v="1"/>
    <x v="3"/>
    <x v="7"/>
    <n v="22.92"/>
    <n v="250"/>
    <n v="0"/>
    <n v="0.14223"/>
    <n v="0.12604000000000001"/>
    <n v="1.6000000000000001E-4"/>
    <n v="6.3699999999999998E-3"/>
    <n v="0.55128999999999995"/>
    <n v="0"/>
  </r>
  <r>
    <x v="7"/>
    <x v="1"/>
    <x v="3"/>
    <x v="8"/>
    <n v="70.25"/>
    <n v="250"/>
    <n v="172.5"/>
    <n v="0.43593999999999999"/>
    <n v="0.28588999999999998"/>
    <n v="2.3700000000000001E-3"/>
    <n v="7.331E-2"/>
    <n v="1.68963"/>
    <n v="0.30023"/>
  </r>
  <r>
    <x v="7"/>
    <x v="1"/>
    <x v="3"/>
    <x v="9"/>
    <n v="0.33"/>
    <n v="250"/>
    <n v="37.5"/>
    <n v="2.0500000000000002E-3"/>
    <n v="0"/>
    <n v="1.0000000000000001E-5"/>
    <n v="9.3000000000000005E-4"/>
    <n v="7.92E-3"/>
    <n v="6.5269999999999995E-2"/>
  </r>
  <r>
    <x v="7"/>
    <x v="1"/>
    <x v="3"/>
    <x v="10"/>
    <n v="114.69"/>
    <n v="250.04"/>
    <n v="5"/>
    <n v="0.71172000000000002"/>
    <n v="0.57289999999999996"/>
    <n v="1.8200000000000001E-2"/>
    <n v="6.1219999999999997E-2"/>
    <n v="2.7585899999999999"/>
    <n v="8.6999999999999994E-3"/>
  </r>
  <r>
    <x v="7"/>
    <x v="1"/>
    <x v="4"/>
    <x v="0"/>
    <n v="1.8"/>
    <n v="250"/>
    <n v="17.5"/>
    <n v="1.1169999999999999E-2"/>
    <n v="5.1700000000000001E-3"/>
    <n v="5.1000000000000004E-4"/>
    <n v="4.1599999999999996E-3"/>
    <n v="4.3290000000000002E-2"/>
    <n v="3.0460000000000001E-2"/>
  </r>
  <r>
    <x v="7"/>
    <x v="1"/>
    <x v="4"/>
    <x v="1"/>
    <n v="11.27"/>
    <n v="249.99"/>
    <n v="2.5"/>
    <n v="6.9940000000000002E-2"/>
    <n v="2.8809999999999999E-2"/>
    <n v="6.2199999999999998E-3"/>
    <n v="6.5300000000000002E-3"/>
    <n v="0.27106999999999998"/>
    <n v="4.3499999999999997E-3"/>
  </r>
  <r>
    <x v="7"/>
    <x v="1"/>
    <x v="4"/>
    <x v="2"/>
    <n v="1.69"/>
    <n v="250"/>
    <n v="0"/>
    <n v="1.0489999999999999E-2"/>
    <n v="7.0499999999999998E-3"/>
    <n v="1.2E-4"/>
    <n v="4.0000000000000003E-5"/>
    <n v="4.0649999999999999E-2"/>
    <n v="0"/>
  </r>
  <r>
    <x v="7"/>
    <x v="1"/>
    <x v="4"/>
    <x v="3"/>
    <n v="0.57999999999999996"/>
    <n v="250"/>
    <n v="0"/>
    <n v="3.5999999999999999E-3"/>
    <n v="2.99E-3"/>
    <n v="1E-4"/>
    <n v="8.0000000000000007E-5"/>
    <n v="1.3950000000000001E-2"/>
    <n v="0"/>
  </r>
  <r>
    <x v="7"/>
    <x v="1"/>
    <x v="4"/>
    <x v="4"/>
    <n v="5.39"/>
    <n v="250"/>
    <n v="50"/>
    <n v="3.3450000000000001E-2"/>
    <n v="8.3000000000000001E-4"/>
    <n v="4.6809999999999997E-2"/>
    <n v="4.9399999999999999E-3"/>
    <n v="0.12963"/>
    <n v="8.702E-2"/>
  </r>
  <r>
    <x v="7"/>
    <x v="1"/>
    <x v="4"/>
    <x v="5"/>
    <n v="5.13"/>
    <n v="250"/>
    <n v="12.5"/>
    <n v="3.1829999999999997E-2"/>
    <n v="5.8700000000000002E-3"/>
    <n v="9.9500000000000005E-3"/>
    <n v="1.47E-3"/>
    <n v="0.12339"/>
    <n v="2.1760000000000002E-2"/>
  </r>
  <r>
    <x v="7"/>
    <x v="1"/>
    <x v="4"/>
    <x v="6"/>
    <n v="5.62"/>
    <n v="250"/>
    <n v="0"/>
    <n v="3.4880000000000001E-2"/>
    <n v="0"/>
    <n v="4.8000000000000001E-4"/>
    <n v="7.4000000000000003E-3"/>
    <n v="0.13517999999999999"/>
    <n v="0"/>
  </r>
  <r>
    <x v="7"/>
    <x v="1"/>
    <x v="4"/>
    <x v="7"/>
    <n v="2.78"/>
    <n v="250"/>
    <n v="0"/>
    <n v="1.7250000000000001E-2"/>
    <n v="1.452E-2"/>
    <n v="5.0000000000000002E-5"/>
    <n v="3.2000000000000003E-4"/>
    <n v="6.6869999999999999E-2"/>
    <n v="0"/>
  </r>
  <r>
    <x v="7"/>
    <x v="1"/>
    <x v="4"/>
    <x v="8"/>
    <n v="8.7200000000000006"/>
    <n v="250"/>
    <n v="42.5"/>
    <n v="5.4109999999999998E-2"/>
    <n v="2.4559999999999998E-2"/>
    <n v="1.1129999999999999E-2"/>
    <n v="7.4099999999999999E-3"/>
    <n v="0.20971999999999999"/>
    <n v="7.3969999999999994E-2"/>
  </r>
  <r>
    <x v="7"/>
    <x v="1"/>
    <x v="4"/>
    <x v="9"/>
    <n v="0"/>
    <n v="250"/>
    <n v="0"/>
    <n v="0"/>
    <n v="0"/>
    <n v="0"/>
    <n v="0"/>
    <n v="0"/>
    <n v="0"/>
  </r>
  <r>
    <x v="7"/>
    <x v="1"/>
    <x v="4"/>
    <x v="10"/>
    <n v="14.05"/>
    <n v="249.99"/>
    <n v="2.5"/>
    <n v="8.7190000000000004E-2"/>
    <n v="3.2989999999999998E-2"/>
    <n v="1.74E-3"/>
    <n v="1.451E-2"/>
    <n v="0.33794000000000002"/>
    <n v="4.3499999999999997E-3"/>
  </r>
  <r>
    <x v="7"/>
    <x v="1"/>
    <x v="5"/>
    <x v="0"/>
    <n v="0.26"/>
    <n v="250"/>
    <n v="5"/>
    <n v="1.6100000000000001E-3"/>
    <n v="8.4000000000000003E-4"/>
    <n v="1.0000000000000001E-5"/>
    <n v="2.1000000000000001E-4"/>
    <n v="6.2500000000000003E-3"/>
    <n v="8.6999999999999994E-3"/>
  </r>
  <r>
    <x v="7"/>
    <x v="1"/>
    <x v="5"/>
    <x v="1"/>
    <n v="1.6"/>
    <n v="250"/>
    <n v="0"/>
    <n v="9.9299999999999996E-3"/>
    <n v="4.0099999999999997E-3"/>
    <n v="4.4999999999999999E-4"/>
    <n v="1.39E-3"/>
    <n v="3.848E-2"/>
    <n v="0"/>
  </r>
  <r>
    <x v="7"/>
    <x v="1"/>
    <x v="5"/>
    <x v="2"/>
    <n v="0.23"/>
    <n v="250"/>
    <n v="0"/>
    <n v="1.4300000000000001E-3"/>
    <n v="1.0300000000000001E-3"/>
    <n v="0"/>
    <n v="1.0000000000000001E-5"/>
    <n v="5.5300000000000002E-3"/>
    <n v="0"/>
  </r>
  <r>
    <x v="7"/>
    <x v="1"/>
    <x v="5"/>
    <x v="3"/>
    <n v="0.06"/>
    <n v="250"/>
    <n v="0"/>
    <n v="3.6999999999999999E-4"/>
    <n v="3.2000000000000003E-4"/>
    <n v="1.0000000000000001E-5"/>
    <n v="1.0000000000000001E-5"/>
    <n v="1.4400000000000001E-3"/>
    <n v="0"/>
  </r>
  <r>
    <x v="7"/>
    <x v="1"/>
    <x v="5"/>
    <x v="4"/>
    <n v="1.01"/>
    <n v="250"/>
    <n v="42.5"/>
    <n v="6.2700000000000004E-3"/>
    <n v="9.0000000000000006E-5"/>
    <n v="7.0299999999999998E-3"/>
    <n v="2.1900000000000001E-3"/>
    <n v="2.4279999999999999E-2"/>
    <n v="7.3969999999999994E-2"/>
  </r>
  <r>
    <x v="7"/>
    <x v="1"/>
    <x v="5"/>
    <x v="5"/>
    <n v="0.86"/>
    <n v="250"/>
    <n v="22.5"/>
    <n v="5.3400000000000001E-3"/>
    <n v="2.16E-3"/>
    <n v="3.1900000000000001E-3"/>
    <n v="9.2000000000000003E-4"/>
    <n v="2.068E-2"/>
    <n v="3.916E-2"/>
  </r>
  <r>
    <x v="7"/>
    <x v="1"/>
    <x v="5"/>
    <x v="6"/>
    <n v="0.83"/>
    <n v="250"/>
    <n v="2.5"/>
    <n v="5.1500000000000001E-3"/>
    <n v="0"/>
    <n v="1.9000000000000001E-4"/>
    <n v="9.3000000000000005E-4"/>
    <n v="1.9959999999999999E-2"/>
    <n v="4.3499999999999997E-3"/>
  </r>
  <r>
    <x v="7"/>
    <x v="1"/>
    <x v="5"/>
    <x v="7"/>
    <n v="0.41"/>
    <n v="250"/>
    <n v="0"/>
    <n v="2.5400000000000002E-3"/>
    <n v="2.0799999999999998E-3"/>
    <n v="0"/>
    <n v="6.0000000000000002E-5"/>
    <n v="9.8600000000000007E-3"/>
    <n v="0"/>
  </r>
  <r>
    <x v="7"/>
    <x v="1"/>
    <x v="5"/>
    <x v="8"/>
    <n v="1.24"/>
    <n v="250"/>
    <n v="5"/>
    <n v="7.6899999999999998E-3"/>
    <n v="3.98E-3"/>
    <n v="3.3E-4"/>
    <n v="1.3799999999999999E-3"/>
    <n v="2.9819999999999999E-2"/>
    <n v="8.6999999999999994E-3"/>
  </r>
  <r>
    <x v="7"/>
    <x v="1"/>
    <x v="5"/>
    <x v="9"/>
    <n v="0.13"/>
    <n v="250"/>
    <n v="20"/>
    <n v="8.0999999999999996E-4"/>
    <n v="0"/>
    <n v="1.8000000000000001E-4"/>
    <n v="1.23E-3"/>
    <n v="3.1199999999999999E-3"/>
    <n v="3.4810000000000001E-2"/>
  </r>
  <r>
    <x v="7"/>
    <x v="1"/>
    <x v="5"/>
    <x v="10"/>
    <n v="2.0299999999999998"/>
    <n v="250"/>
    <n v="0"/>
    <n v="1.26E-2"/>
    <n v="1.014E-2"/>
    <n v="8.0000000000000007E-5"/>
    <n v="9.2000000000000003E-4"/>
    <n v="4.8829999999999998E-2"/>
    <n v="0"/>
  </r>
  <r>
    <x v="7"/>
    <x v="1"/>
    <x v="6"/>
    <x v="0"/>
    <n v="8.92"/>
    <n v="249.99"/>
    <n v="2.5"/>
    <n v="5.5350000000000003E-2"/>
    <n v="3.2230000000000002E-2"/>
    <n v="1.1000000000000001E-3"/>
    <n v="1.4109999999999999E-2"/>
    <n v="0.21454999999999999"/>
    <n v="4.3499999999999997E-3"/>
  </r>
  <r>
    <x v="7"/>
    <x v="1"/>
    <x v="6"/>
    <x v="1"/>
    <n v="59.37"/>
    <n v="249.99"/>
    <n v="5"/>
    <n v="0.36842000000000003"/>
    <n v="0.17027"/>
    <n v="5.3740000000000003E-2"/>
    <n v="5.1720000000000002E-2"/>
    <n v="1.4279999999999999"/>
    <n v="8.6999999999999994E-3"/>
  </r>
  <r>
    <x v="7"/>
    <x v="1"/>
    <x v="6"/>
    <x v="2"/>
    <n v="8.89"/>
    <n v="250"/>
    <n v="0"/>
    <n v="5.5169999999999997E-2"/>
    <n v="3.671E-2"/>
    <n v="1.9000000000000001E-4"/>
    <n v="4.6000000000000001E-4"/>
    <n v="0.21382999999999999"/>
    <n v="0"/>
  </r>
  <r>
    <x v="7"/>
    <x v="1"/>
    <x v="6"/>
    <x v="3"/>
    <n v="2.97"/>
    <n v="250"/>
    <n v="0"/>
    <n v="1.8429999999999998E-2"/>
    <n v="1.464E-2"/>
    <n v="7.7999999999999999E-4"/>
    <n v="1.9000000000000001E-4"/>
    <n v="7.1440000000000003E-2"/>
    <n v="0"/>
  </r>
  <r>
    <x v="7"/>
    <x v="1"/>
    <x v="6"/>
    <x v="4"/>
    <n v="26.97"/>
    <n v="250"/>
    <n v="35"/>
    <n v="0.16736000000000001"/>
    <n v="0"/>
    <n v="0.21093000000000001"/>
    <n v="4.9340000000000002E-2"/>
    <n v="0.64868999999999999"/>
    <n v="6.0920000000000002E-2"/>
  </r>
  <r>
    <x v="7"/>
    <x v="1"/>
    <x v="6"/>
    <x v="5"/>
    <n v="26.76"/>
    <n v="249.99"/>
    <n v="10"/>
    <n v="0.16606000000000001"/>
    <n v="6.2920000000000004E-2"/>
    <n v="4.1750000000000002E-2"/>
    <n v="2.4330000000000001E-2"/>
    <n v="0.64363999999999999"/>
    <n v="1.7399999999999999E-2"/>
  </r>
  <r>
    <x v="7"/>
    <x v="1"/>
    <x v="6"/>
    <x v="6"/>
    <n v="29.71"/>
    <n v="249.99"/>
    <n v="7.5"/>
    <n v="0.18437000000000001"/>
    <n v="0"/>
    <n v="1.1129999999999999E-2"/>
    <n v="9.4939999999999997E-2"/>
    <n v="0.71460000000000001"/>
    <n v="1.3050000000000001E-2"/>
  </r>
  <r>
    <x v="7"/>
    <x v="1"/>
    <x v="6"/>
    <x v="7"/>
    <n v="14.82"/>
    <n v="250"/>
    <n v="0"/>
    <n v="9.1969999999999996E-2"/>
    <n v="7.7270000000000005E-2"/>
    <n v="7.6999999999999996E-4"/>
    <n v="2.6800000000000001E-3"/>
    <n v="0.35646"/>
    <n v="0"/>
  </r>
  <r>
    <x v="7"/>
    <x v="1"/>
    <x v="6"/>
    <x v="8"/>
    <n v="44.53"/>
    <n v="250.01"/>
    <n v="7.5"/>
    <n v="0.27633000000000002"/>
    <n v="0.14641000000000001"/>
    <n v="3.9350000000000003E-2"/>
    <n v="3.891E-2"/>
    <n v="1.0710599999999999"/>
    <n v="1.3050000000000001E-2"/>
  </r>
  <r>
    <x v="7"/>
    <x v="1"/>
    <x v="6"/>
    <x v="9"/>
    <n v="0"/>
    <n v="250"/>
    <n v="0"/>
    <n v="0"/>
    <n v="0"/>
    <n v="0"/>
    <n v="0"/>
    <n v="0"/>
    <n v="0"/>
  </r>
  <r>
    <x v="7"/>
    <x v="1"/>
    <x v="6"/>
    <x v="10"/>
    <n v="74.12"/>
    <n v="250"/>
    <n v="0"/>
    <n v="0.45995999999999998"/>
    <n v="0.25253999999999999"/>
    <n v="3.9399999999999999E-3"/>
    <n v="2.3279999999999999E-2"/>
    <n v="1.78278"/>
    <n v="0"/>
  </r>
  <r>
    <x v="7"/>
    <x v="1"/>
    <x v="7"/>
    <x v="0"/>
    <n v="3.29"/>
    <n v="250"/>
    <n v="115"/>
    <n v="2.0420000000000001E-2"/>
    <n v="9.3600000000000003E-3"/>
    <n v="3.2000000000000003E-4"/>
    <n v="7.6600000000000001E-3"/>
    <n v="7.9089999999999994E-2"/>
    <n v="0.20014999999999999"/>
  </r>
  <r>
    <x v="7"/>
    <x v="1"/>
    <x v="7"/>
    <x v="1"/>
    <n v="16.98"/>
    <n v="250"/>
    <n v="110"/>
    <n v="0.10537000000000001"/>
    <n v="5.0380000000000001E-2"/>
    <n v="1.0619999999999999E-2"/>
    <n v="2.5090000000000001E-2"/>
    <n v="0.40837000000000001"/>
    <n v="0.19145000000000001"/>
  </r>
  <r>
    <x v="7"/>
    <x v="1"/>
    <x v="7"/>
    <x v="2"/>
    <n v="2.4700000000000002"/>
    <n v="250"/>
    <n v="5"/>
    <n v="1.533E-2"/>
    <n v="1.068E-2"/>
    <n v="1.2E-4"/>
    <n v="2.1099999999999999E-3"/>
    <n v="5.9409999999999998E-2"/>
    <n v="8.6999999999999994E-3"/>
  </r>
  <r>
    <x v="7"/>
    <x v="1"/>
    <x v="7"/>
    <x v="3"/>
    <n v="0.78"/>
    <n v="250"/>
    <n v="0"/>
    <n v="4.8399999999999997E-3"/>
    <n v="4.3200000000000001E-3"/>
    <n v="1.2E-4"/>
    <n v="9.0000000000000006E-5"/>
    <n v="1.8759999999999999E-2"/>
    <n v="0"/>
  </r>
  <r>
    <x v="7"/>
    <x v="1"/>
    <x v="7"/>
    <x v="4"/>
    <n v="7.69"/>
    <n v="250"/>
    <n v="55"/>
    <n v="4.7719999999999999E-2"/>
    <n v="0"/>
    <n v="6.4869999999999997E-2"/>
    <n v="1.856E-2"/>
    <n v="0.18493999999999999"/>
    <n v="9.572E-2"/>
  </r>
  <r>
    <x v="7"/>
    <x v="1"/>
    <x v="7"/>
    <x v="5"/>
    <n v="7.63"/>
    <n v="250"/>
    <n v="47.5"/>
    <n v="4.7350000000000003E-2"/>
    <n v="1.712E-2"/>
    <n v="5.0549999999999998E-2"/>
    <n v="1.1299999999999999E-3"/>
    <n v="0.1835"/>
    <n v="8.2669999999999993E-2"/>
  </r>
  <r>
    <x v="7"/>
    <x v="1"/>
    <x v="7"/>
    <x v="6"/>
    <n v="9.5500000000000007"/>
    <n v="250"/>
    <n v="190"/>
    <n v="5.926E-2"/>
    <n v="3.6900000000000001E-3"/>
    <n v="7.7600000000000004E-3"/>
    <n v="5.7419999999999999E-2"/>
    <n v="0.22963"/>
    <n v="0.33067999999999997"/>
  </r>
  <r>
    <x v="7"/>
    <x v="1"/>
    <x v="7"/>
    <x v="7"/>
    <n v="4.01"/>
    <n v="250"/>
    <n v="0"/>
    <n v="2.4879999999999999E-2"/>
    <n v="2.23E-2"/>
    <n v="6.0000000000000002E-5"/>
    <n v="1.8400000000000001E-3"/>
    <n v="9.6449999999999994E-2"/>
    <n v="0"/>
  </r>
  <r>
    <x v="7"/>
    <x v="1"/>
    <x v="7"/>
    <x v="8"/>
    <n v="14.87"/>
    <n v="250"/>
    <n v="365"/>
    <n v="9.2280000000000001E-2"/>
    <n v="2.8340000000000001E-2"/>
    <n v="1.644E-2"/>
    <n v="3.5069999999999997E-2"/>
    <n v="0.35753000000000001"/>
    <n v="0.63526000000000005"/>
  </r>
  <r>
    <x v="7"/>
    <x v="1"/>
    <x v="7"/>
    <x v="9"/>
    <n v="0.02"/>
    <n v="250"/>
    <n v="2.5"/>
    <n v="1.2E-4"/>
    <n v="5.0000000000000002E-5"/>
    <n v="0"/>
    <n v="1.1E-4"/>
    <n v="4.8000000000000001E-4"/>
    <n v="4.3499999999999997E-3"/>
  </r>
  <r>
    <x v="7"/>
    <x v="1"/>
    <x v="7"/>
    <x v="10"/>
    <n v="20.39"/>
    <n v="250"/>
    <n v="30"/>
    <n v="0.12653"/>
    <n v="9.5449999999999993E-2"/>
    <n v="3.2000000000000003E-4"/>
    <n v="4.0480000000000002E-2"/>
    <n v="0.49042000000000002"/>
    <n v="5.2209999999999999E-2"/>
  </r>
  <r>
    <x v="7"/>
    <x v="1"/>
    <x v="8"/>
    <x v="0"/>
    <n v="8.2200000000000006"/>
    <n v="250"/>
    <n v="402.5"/>
    <n v="5.101E-2"/>
    <n v="2.691E-2"/>
    <n v="1.5990000000000001E-2"/>
    <n v="1.1860000000000001E-2"/>
    <n v="0.19756000000000001"/>
    <n v="0.70052999999999999"/>
  </r>
  <r>
    <x v="7"/>
    <x v="1"/>
    <x v="8"/>
    <x v="1"/>
    <n v="36.5"/>
    <n v="250"/>
    <n v="12.5"/>
    <n v="0.22650000000000001"/>
    <n v="0.18038000000000001"/>
    <n v="6.5700000000000003E-3"/>
    <n v="2.332E-2"/>
    <n v="0.87792000000000003"/>
    <n v="2.1760000000000002E-2"/>
  </r>
  <r>
    <x v="7"/>
    <x v="1"/>
    <x v="8"/>
    <x v="2"/>
    <n v="7.21"/>
    <n v="250"/>
    <n v="250"/>
    <n v="4.4740000000000002E-2"/>
    <n v="8.8400000000000006E-3"/>
    <n v="5.1999999999999995E-4"/>
    <n v="2.4599999999999999E-3"/>
    <n v="0.17333000000000001"/>
    <n v="0.43511"/>
  </r>
  <r>
    <x v="7"/>
    <x v="1"/>
    <x v="8"/>
    <x v="3"/>
    <n v="1.91"/>
    <n v="250"/>
    <n v="12.5"/>
    <n v="1.1849999999999999E-2"/>
    <n v="9.5200000000000007E-3"/>
    <n v="6.2E-4"/>
    <n v="3.4000000000000002E-4"/>
    <n v="4.5940000000000002E-2"/>
    <n v="2.1760000000000002E-2"/>
  </r>
  <r>
    <x v="7"/>
    <x v="1"/>
    <x v="8"/>
    <x v="4"/>
    <n v="22.62"/>
    <n v="250"/>
    <n v="885"/>
    <n v="0.14036999999999999"/>
    <n v="0"/>
    <n v="0.21173"/>
    <n v="1.8270000000000002E-2"/>
    <n v="0.54374"/>
    <n v="1.5402899999999999"/>
  </r>
  <r>
    <x v="7"/>
    <x v="1"/>
    <x v="8"/>
    <x v="5"/>
    <n v="20.56"/>
    <n v="250"/>
    <n v="622.5"/>
    <n v="0.12759000000000001"/>
    <n v="4.5530000000000001E-2"/>
    <n v="0.11891"/>
    <n v="5.1799999999999997E-3"/>
    <n v="0.49429000000000001"/>
    <n v="1.0834299999999999"/>
  </r>
  <r>
    <x v="7"/>
    <x v="1"/>
    <x v="8"/>
    <x v="6"/>
    <n v="33.82"/>
    <n v="250"/>
    <n v="2202.5"/>
    <n v="0.20987"/>
    <n v="0"/>
    <n v="4.3430000000000003E-2"/>
    <n v="0.10443"/>
    <n v="0.81264000000000003"/>
    <n v="3.8333300000000001"/>
  </r>
  <r>
    <x v="7"/>
    <x v="1"/>
    <x v="8"/>
    <x v="7"/>
    <n v="9.1199999999999992"/>
    <n v="250"/>
    <n v="0"/>
    <n v="5.6590000000000001E-2"/>
    <n v="4.904E-2"/>
    <n v="1.6000000000000001E-4"/>
    <n v="1.9599999999999999E-3"/>
    <n v="0.21936"/>
    <n v="0"/>
  </r>
  <r>
    <x v="7"/>
    <x v="1"/>
    <x v="8"/>
    <x v="8"/>
    <n v="41.7"/>
    <n v="250"/>
    <n v="2042.5"/>
    <n v="0.25877"/>
    <n v="7.7509999999999996E-2"/>
    <n v="4.104E-2"/>
    <n v="5.7930000000000002E-2"/>
    <n v="1.00224"/>
    <n v="3.5548600000000001"/>
  </r>
  <r>
    <x v="7"/>
    <x v="1"/>
    <x v="8"/>
    <x v="9"/>
    <n v="0.71"/>
    <n v="250"/>
    <n v="107.5"/>
    <n v="4.4099999999999999E-3"/>
    <n v="6.2E-4"/>
    <n v="2.4000000000000001E-4"/>
    <n v="8.0000000000000004E-4"/>
    <n v="1.704E-2"/>
    <n v="0.18709999999999999"/>
  </r>
  <r>
    <x v="7"/>
    <x v="1"/>
    <x v="8"/>
    <x v="10"/>
    <n v="50.26"/>
    <n v="250"/>
    <n v="632.5"/>
    <n v="0.31189"/>
    <n v="0.14759"/>
    <n v="6.8700000000000002E-3"/>
    <n v="3.542E-2"/>
    <n v="1.20865"/>
    <n v="1.10083"/>
  </r>
  <r>
    <x v="7"/>
    <x v="2"/>
    <x v="0"/>
    <x v="0"/>
    <n v="0.62"/>
    <n v="250"/>
    <n v="40"/>
    <n v="3.8500000000000001E-3"/>
    <n v="2.0799999999999998E-3"/>
    <n v="1.0000000000000001E-5"/>
    <n v="4.0000000000000002E-4"/>
    <n v="1.4880000000000001E-2"/>
    <n v="6.9040000000000004E-2"/>
  </r>
  <r>
    <x v="7"/>
    <x v="2"/>
    <x v="0"/>
    <x v="1"/>
    <n v="2.96"/>
    <n v="250"/>
    <n v="52.5"/>
    <n v="1.8370000000000001E-2"/>
    <n v="6.5799999999999999E-3"/>
    <n v="2.1299999999999999E-3"/>
    <n v="3.5100000000000001E-3"/>
    <n v="7.1139999999999995E-2"/>
    <n v="9.0609999999999996E-2"/>
  </r>
  <r>
    <x v="7"/>
    <x v="2"/>
    <x v="0"/>
    <x v="2"/>
    <n v="0.37"/>
    <n v="250"/>
    <n v="0"/>
    <n v="2.3E-3"/>
    <n v="1.41E-3"/>
    <n v="0"/>
    <n v="6.9999999999999994E-5"/>
    <n v="8.8999999999999999E-3"/>
    <n v="0"/>
  </r>
  <r>
    <x v="7"/>
    <x v="2"/>
    <x v="0"/>
    <x v="3"/>
    <n v="0.12"/>
    <n v="250"/>
    <n v="0"/>
    <n v="7.3999999999999999E-4"/>
    <n v="5.8E-4"/>
    <n v="1.0000000000000001E-5"/>
    <n v="1.0000000000000001E-5"/>
    <n v="2.8900000000000002E-3"/>
    <n v="0"/>
  </r>
  <r>
    <x v="7"/>
    <x v="2"/>
    <x v="0"/>
    <x v="4"/>
    <n v="2.1800000000000002"/>
    <n v="250"/>
    <n v="137.5"/>
    <n v="1.353E-2"/>
    <n v="0"/>
    <n v="3.8400000000000001E-3"/>
    <n v="1.039E-2"/>
    <n v="5.2310000000000002E-2"/>
    <n v="0.23732"/>
  </r>
  <r>
    <x v="7"/>
    <x v="2"/>
    <x v="0"/>
    <x v="5"/>
    <n v="2.0499999999999998"/>
    <n v="250"/>
    <n v="110"/>
    <n v="1.272E-2"/>
    <n v="1.2899999999999999E-3"/>
    <n v="2.5600000000000002E-3"/>
    <n v="2.0999999999999999E-3"/>
    <n v="4.9200000000000001E-2"/>
    <n v="0.18984999999999999"/>
  </r>
  <r>
    <x v="7"/>
    <x v="2"/>
    <x v="0"/>
    <x v="6"/>
    <n v="1.52"/>
    <n v="250"/>
    <n v="30"/>
    <n v="9.4299999999999991E-3"/>
    <n v="2.32E-3"/>
    <n v="3.0000000000000001E-5"/>
    <n v="2.9099999999999998E-3"/>
    <n v="3.653E-2"/>
    <n v="5.178E-2"/>
  </r>
  <r>
    <x v="7"/>
    <x v="2"/>
    <x v="0"/>
    <x v="7"/>
    <n v="0.63"/>
    <n v="250"/>
    <n v="0"/>
    <n v="3.9100000000000003E-3"/>
    <n v="3.16E-3"/>
    <n v="0"/>
    <n v="1.4999999999999999E-4"/>
    <n v="1.515E-2"/>
    <n v="0"/>
  </r>
  <r>
    <x v="7"/>
    <x v="2"/>
    <x v="0"/>
    <x v="8"/>
    <n v="2.2799999999999998"/>
    <n v="250"/>
    <n v="42.5"/>
    <n v="1.4149999999999999E-2"/>
    <n v="8.6999999999999994E-3"/>
    <n v="2.5999999999999998E-4"/>
    <n v="1.4499999999999999E-3"/>
    <n v="5.4800000000000001E-2"/>
    <n v="7.3349999999999999E-2"/>
  </r>
  <r>
    <x v="7"/>
    <x v="2"/>
    <x v="0"/>
    <x v="9"/>
    <n v="0.35"/>
    <n v="250"/>
    <n v="45"/>
    <n v="2.1700000000000001E-3"/>
    <n v="0"/>
    <n v="4.0000000000000003E-5"/>
    <n v="1E-3"/>
    <n v="8.3800000000000003E-3"/>
    <n v="7.7670000000000003E-2"/>
  </r>
  <r>
    <x v="7"/>
    <x v="2"/>
    <x v="0"/>
    <x v="10"/>
    <n v="3.8"/>
    <n v="250"/>
    <n v="80"/>
    <n v="2.358E-2"/>
    <n v="1.14E-2"/>
    <n v="3.2000000000000003E-4"/>
    <n v="6.1799999999999997E-3"/>
    <n v="9.1319999999999998E-2"/>
    <n v="0.13808000000000001"/>
  </r>
  <r>
    <x v="7"/>
    <x v="2"/>
    <x v="1"/>
    <x v="0"/>
    <n v="26.37"/>
    <n v="250"/>
    <n v="1652.5"/>
    <n v="0.16364000000000001"/>
    <n v="2.8670000000000001E-2"/>
    <n v="5.1399999999999996E-3"/>
    <n v="9.3090000000000006E-2"/>
    <n v="0.63251999999999997"/>
    <n v="2.8521200000000002"/>
  </r>
  <r>
    <x v="7"/>
    <x v="2"/>
    <x v="1"/>
    <x v="1"/>
    <n v="80.55"/>
    <n v="250"/>
    <n v="2172.5"/>
    <n v="0.49986000000000003"/>
    <n v="0.16730999999999999"/>
    <n v="7.0709999999999995E-2"/>
    <n v="0.37485000000000002"/>
    <n v="1.9351499999999999"/>
    <n v="3.7496100000000001"/>
  </r>
  <r>
    <x v="7"/>
    <x v="2"/>
    <x v="1"/>
    <x v="2"/>
    <n v="18.559999999999999"/>
    <n v="250"/>
    <n v="1010"/>
    <n v="0.11518"/>
    <n v="1.3559999999999999E-2"/>
    <n v="7.0299999999999998E-3"/>
    <n v="9.9760000000000001E-2"/>
    <n v="0.44536999999999999"/>
    <n v="1.7432000000000001"/>
  </r>
  <r>
    <x v="7"/>
    <x v="2"/>
    <x v="1"/>
    <x v="3"/>
    <n v="2.98"/>
    <n v="250"/>
    <n v="0"/>
    <n v="1.8489999999999999E-2"/>
    <n v="1.609E-2"/>
    <n v="6.3000000000000003E-4"/>
    <n v="5.5000000000000003E-4"/>
    <n v="7.1679999999999994E-2"/>
    <n v="0"/>
  </r>
  <r>
    <x v="7"/>
    <x v="2"/>
    <x v="1"/>
    <x v="4"/>
    <n v="33.72"/>
    <n v="250"/>
    <n v="680"/>
    <n v="0.20924999999999999"/>
    <n v="2.4599999999999999E-3"/>
    <n v="0.28108"/>
    <n v="7.9740000000000005E-2"/>
    <n v="0.81032999999999999"/>
    <n v="1.17364"/>
  </r>
  <r>
    <x v="7"/>
    <x v="2"/>
    <x v="1"/>
    <x v="5"/>
    <n v="45.89"/>
    <n v="250"/>
    <n v="1867.5"/>
    <n v="0.28477000000000002"/>
    <n v="6.1510000000000002E-2"/>
    <n v="0.19706000000000001"/>
    <n v="6.5949999999999995E-2"/>
    <n v="1.10179"/>
    <n v="3.2231999999999998"/>
  </r>
  <r>
    <x v="7"/>
    <x v="2"/>
    <x v="1"/>
    <x v="6"/>
    <n v="90.82"/>
    <n v="250"/>
    <n v="5917.5"/>
    <n v="0.56359000000000004"/>
    <n v="0"/>
    <n v="0.15112"/>
    <n v="0.39616000000000001"/>
    <n v="2.1782499999999998"/>
    <n v="10.21326"/>
  </r>
  <r>
    <x v="7"/>
    <x v="2"/>
    <x v="1"/>
    <x v="7"/>
    <n v="14.88"/>
    <n v="250"/>
    <n v="0"/>
    <n v="9.2340000000000005E-2"/>
    <n v="7.8839999999999993E-2"/>
    <n v="4.8999999999999998E-4"/>
    <n v="6.4099999999999999E-3"/>
    <n v="0.3579"/>
    <n v="0"/>
  </r>
  <r>
    <x v="7"/>
    <x v="2"/>
    <x v="1"/>
    <x v="8"/>
    <n v="82.96"/>
    <n v="250"/>
    <n v="3922.5"/>
    <n v="0.51480999999999999"/>
    <n v="0.12329"/>
    <n v="0.30625999999999998"/>
    <n v="0.23111999999999999"/>
    <n v="1.9913099999999999"/>
    <n v="6.77"/>
  </r>
  <r>
    <x v="7"/>
    <x v="2"/>
    <x v="1"/>
    <x v="9"/>
    <n v="4.45"/>
    <n v="250"/>
    <n v="457.5"/>
    <n v="2.7609999999999999E-2"/>
    <n v="0"/>
    <n v="3.6000000000000002E-4"/>
    <n v="1.9970000000000002E-2"/>
    <n v="0.10656"/>
    <n v="0.78961999999999999"/>
  </r>
  <r>
    <x v="7"/>
    <x v="2"/>
    <x v="1"/>
    <x v="10"/>
    <n v="78.11"/>
    <n v="250"/>
    <n v="385"/>
    <n v="0.48471999999999998"/>
    <n v="0.21772"/>
    <n v="2.1190000000000001E-2"/>
    <n v="0.17133000000000001"/>
    <n v="1.87835"/>
    <n v="0.66449000000000003"/>
  </r>
  <r>
    <x v="7"/>
    <x v="2"/>
    <x v="2"/>
    <x v="0"/>
    <n v="11.71"/>
    <n v="250"/>
    <n v="105"/>
    <n v="7.2669999999999998E-2"/>
    <n v="4.3220000000000001E-2"/>
    <n v="3.3E-3"/>
    <n v="3.4110000000000001E-2"/>
    <n v="0.28155000000000002"/>
    <n v="0.18121999999999999"/>
  </r>
  <r>
    <x v="7"/>
    <x v="2"/>
    <x v="2"/>
    <x v="1"/>
    <n v="76.58"/>
    <n v="250"/>
    <n v="507.5"/>
    <n v="0.47521999999999998"/>
    <n v="0.17385999999999999"/>
    <n v="7.85E-2"/>
    <n v="0.40028999999999998"/>
    <n v="1.84144"/>
    <n v="0.87592000000000003"/>
  </r>
  <r>
    <x v="7"/>
    <x v="2"/>
    <x v="2"/>
    <x v="2"/>
    <n v="10.82"/>
    <n v="250"/>
    <n v="10"/>
    <n v="6.7140000000000005E-2"/>
    <n v="4.3729999999999998E-2"/>
    <n v="2.1000000000000001E-4"/>
    <n v="4.5399999999999998E-3"/>
    <n v="0.26024000000000003"/>
    <n v="1.7260000000000001E-2"/>
  </r>
  <r>
    <x v="7"/>
    <x v="2"/>
    <x v="2"/>
    <x v="3"/>
    <n v="3.59"/>
    <n v="250"/>
    <n v="0"/>
    <n v="2.2280000000000001E-2"/>
    <n v="1.856E-2"/>
    <n v="6.8999999999999997E-4"/>
    <n v="1.08E-3"/>
    <n v="8.6349999999999996E-2"/>
    <n v="0"/>
  </r>
  <r>
    <x v="7"/>
    <x v="2"/>
    <x v="2"/>
    <x v="4"/>
    <n v="33.74"/>
    <n v="250"/>
    <n v="155"/>
    <n v="0.20938000000000001"/>
    <n v="1.4400000000000001E-3"/>
    <n v="0.36271999999999999"/>
    <n v="3.6000000000000002E-4"/>
    <n v="0.81137999999999999"/>
    <n v="0.26751999999999998"/>
  </r>
  <r>
    <x v="7"/>
    <x v="2"/>
    <x v="2"/>
    <x v="5"/>
    <n v="34.19"/>
    <n v="250"/>
    <n v="235"/>
    <n v="0.21217"/>
    <n v="4.5920000000000002E-2"/>
    <n v="0.10979999999999999"/>
    <n v="5.4859999999999999E-2"/>
    <n v="0.82213999999999998"/>
    <n v="0.40560000000000002"/>
  </r>
  <r>
    <x v="7"/>
    <x v="2"/>
    <x v="2"/>
    <x v="6"/>
    <n v="41.74"/>
    <n v="250"/>
    <n v="637.5"/>
    <n v="0.25901999999999997"/>
    <n v="3.0400000000000002E-3"/>
    <n v="1.5570000000000001E-2"/>
    <n v="0.20521"/>
    <n v="1.0033300000000001"/>
    <n v="1.10029"/>
  </r>
  <r>
    <x v="7"/>
    <x v="2"/>
    <x v="2"/>
    <x v="7"/>
    <n v="17.899999999999999"/>
    <n v="250"/>
    <n v="0"/>
    <n v="0.11108"/>
    <n v="9.5250000000000001E-2"/>
    <n v="2.3000000000000001E-4"/>
    <n v="1.1050000000000001E-2"/>
    <n v="0.43053999999999998"/>
    <n v="0"/>
  </r>
  <r>
    <x v="7"/>
    <x v="2"/>
    <x v="2"/>
    <x v="8"/>
    <n v="60.57"/>
    <n v="250"/>
    <n v="707.5"/>
    <n v="0.37586999999999998"/>
    <n v="0.18156"/>
    <n v="3.2239999999999998E-2"/>
    <n v="0.20388999999999999"/>
    <n v="1.4561500000000001"/>
    <n v="1.2211000000000001"/>
  </r>
  <r>
    <x v="7"/>
    <x v="2"/>
    <x v="2"/>
    <x v="9"/>
    <n v="1.3"/>
    <n v="250"/>
    <n v="152.5"/>
    <n v="8.0700000000000008E-3"/>
    <n v="1.4999999999999999E-4"/>
    <n v="2.0000000000000001E-4"/>
    <n v="6.3899999999999998E-3"/>
    <n v="3.1119999999999998E-2"/>
    <n v="0.26321"/>
  </r>
  <r>
    <x v="7"/>
    <x v="2"/>
    <x v="2"/>
    <x v="10"/>
    <n v="91.73"/>
    <n v="250"/>
    <n v="247.5"/>
    <n v="0.56923999999999997"/>
    <n v="0.27345999999999998"/>
    <n v="2.1090000000000001E-2"/>
    <n v="0.17149"/>
    <n v="2.2061000000000002"/>
    <n v="0.42716999999999999"/>
  </r>
  <r>
    <x v="7"/>
    <x v="2"/>
    <x v="3"/>
    <x v="0"/>
    <n v="14.3"/>
    <n v="250"/>
    <n v="50"/>
    <n v="8.8739999999999999E-2"/>
    <n v="6.1859999999999998E-2"/>
    <n v="3.0599999999999998E-3"/>
    <n v="2.555E-2"/>
    <n v="0.34389999999999998"/>
    <n v="8.6300000000000002E-2"/>
  </r>
  <r>
    <x v="7"/>
    <x v="2"/>
    <x v="3"/>
    <x v="1"/>
    <n v="93.26"/>
    <n v="250"/>
    <n v="130"/>
    <n v="0.57872999999999997"/>
    <n v="0.24007000000000001"/>
    <n v="3.2169999999999997E-2"/>
    <n v="0.29258000000000001"/>
    <n v="2.2429999999999999"/>
    <n v="0.22437000000000001"/>
  </r>
  <r>
    <x v="7"/>
    <x v="2"/>
    <x v="3"/>
    <x v="2"/>
    <n v="13.76"/>
    <n v="250"/>
    <n v="0"/>
    <n v="8.5389999999999994E-2"/>
    <n v="7.2359999999999994E-2"/>
    <n v="1.3999999999999999E-4"/>
    <n v="4.7000000000000002E-3"/>
    <n v="0.33095999999999998"/>
    <n v="0"/>
  </r>
  <r>
    <x v="7"/>
    <x v="2"/>
    <x v="3"/>
    <x v="3"/>
    <n v="4.5999999999999996"/>
    <n v="250"/>
    <n v="0"/>
    <n v="2.8549999999999999E-2"/>
    <n v="2.3699999999999999E-2"/>
    <n v="8.3000000000000001E-4"/>
    <n v="9.3000000000000005E-4"/>
    <n v="0.11064"/>
    <n v="0"/>
  </r>
  <r>
    <x v="7"/>
    <x v="2"/>
    <x v="3"/>
    <x v="4"/>
    <n v="42.82"/>
    <n v="250"/>
    <n v="132.5"/>
    <n v="0.26572000000000001"/>
    <n v="0"/>
    <n v="0.21686"/>
    <n v="0.24657999999999999"/>
    <n v="1.02979"/>
    <n v="0.22869"/>
  </r>
  <r>
    <x v="7"/>
    <x v="2"/>
    <x v="3"/>
    <x v="5"/>
    <n v="41.53"/>
    <n v="250"/>
    <n v="27.5"/>
    <n v="0.25772"/>
    <n v="0.11584999999999999"/>
    <n v="4.5650000000000003E-2"/>
    <n v="3.603E-2"/>
    <n v="0.99887999999999999"/>
    <n v="4.7460000000000002E-2"/>
  </r>
  <r>
    <x v="7"/>
    <x v="2"/>
    <x v="3"/>
    <x v="6"/>
    <n v="49.51"/>
    <n v="250"/>
    <n v="345"/>
    <n v="0.30724000000000001"/>
    <n v="2.9E-4"/>
    <n v="2.239E-2"/>
    <n v="0.31163000000000002"/>
    <n v="1.19049"/>
    <n v="0.59545000000000003"/>
  </r>
  <r>
    <x v="7"/>
    <x v="2"/>
    <x v="3"/>
    <x v="7"/>
    <n v="22.92"/>
    <n v="250"/>
    <n v="0"/>
    <n v="0.14223"/>
    <n v="0.12604000000000001"/>
    <n v="1.6000000000000001E-4"/>
    <n v="6.3699999999999998E-3"/>
    <n v="0.55128999999999995"/>
    <n v="0"/>
  </r>
  <r>
    <x v="7"/>
    <x v="2"/>
    <x v="3"/>
    <x v="8"/>
    <n v="71.25"/>
    <n v="250"/>
    <n v="250"/>
    <n v="0.44214999999999999"/>
    <n v="0.28588999999999998"/>
    <n v="2.4499999999999999E-3"/>
    <n v="7.5810000000000002E-2"/>
    <n v="1.7135"/>
    <n v="0.43148999999999998"/>
  </r>
  <r>
    <x v="7"/>
    <x v="2"/>
    <x v="3"/>
    <x v="9"/>
    <n v="0.56999999999999995"/>
    <n v="250"/>
    <n v="60"/>
    <n v="3.5400000000000002E-3"/>
    <n v="0"/>
    <n v="1.0000000000000001E-5"/>
    <n v="1.5900000000000001E-3"/>
    <n v="1.3650000000000001E-2"/>
    <n v="0.10356"/>
  </r>
  <r>
    <x v="7"/>
    <x v="2"/>
    <x v="3"/>
    <x v="10"/>
    <n v="114.71"/>
    <n v="250.04"/>
    <n v="5"/>
    <n v="0.71184000000000003"/>
    <n v="0.57289999999999996"/>
    <n v="1.823E-2"/>
    <n v="6.132E-2"/>
    <n v="2.7590699999999999"/>
    <n v="8.6300000000000005E-3"/>
  </r>
  <r>
    <x v="7"/>
    <x v="2"/>
    <x v="4"/>
    <x v="0"/>
    <n v="1.86"/>
    <n v="250"/>
    <n v="15"/>
    <n v="1.154E-2"/>
    <n v="5.1700000000000001E-3"/>
    <n v="5.5000000000000003E-4"/>
    <n v="4.5199999999999997E-3"/>
    <n v="4.4720000000000003E-2"/>
    <n v="2.589E-2"/>
  </r>
  <r>
    <x v="7"/>
    <x v="2"/>
    <x v="4"/>
    <x v="1"/>
    <n v="11.3"/>
    <n v="250"/>
    <n v="7.5"/>
    <n v="7.0120000000000002E-2"/>
    <n v="2.8809999999999999E-2"/>
    <n v="6.2599999999999999E-3"/>
    <n v="6.5700000000000003E-3"/>
    <n v="0.27178999999999998"/>
    <n v="1.294E-2"/>
  </r>
  <r>
    <x v="7"/>
    <x v="2"/>
    <x v="4"/>
    <x v="2"/>
    <n v="1.69"/>
    <n v="250"/>
    <n v="0"/>
    <n v="1.0489999999999999E-2"/>
    <n v="7.0499999999999998E-3"/>
    <n v="1.2E-4"/>
    <n v="4.0000000000000003E-5"/>
    <n v="4.0649999999999999E-2"/>
    <n v="0"/>
  </r>
  <r>
    <x v="7"/>
    <x v="2"/>
    <x v="4"/>
    <x v="3"/>
    <n v="0.57999999999999996"/>
    <n v="250"/>
    <n v="0"/>
    <n v="3.5999999999999999E-3"/>
    <n v="2.99E-3"/>
    <n v="1E-4"/>
    <n v="8.0000000000000007E-5"/>
    <n v="1.3950000000000001E-2"/>
    <n v="0"/>
  </r>
  <r>
    <x v="7"/>
    <x v="2"/>
    <x v="4"/>
    <x v="4"/>
    <n v="5.53"/>
    <n v="250"/>
    <n v="35"/>
    <n v="3.4320000000000003E-2"/>
    <n v="8.3000000000000001E-4"/>
    <n v="4.8030000000000003E-2"/>
    <n v="5.1599999999999997E-3"/>
    <n v="0.13297"/>
    <n v="6.0409999999999998E-2"/>
  </r>
  <r>
    <x v="7"/>
    <x v="2"/>
    <x v="4"/>
    <x v="5"/>
    <n v="5.18"/>
    <n v="250"/>
    <n v="12.5"/>
    <n v="3.2140000000000002E-2"/>
    <n v="5.8700000000000002E-3"/>
    <n v="1.0189999999999999E-2"/>
    <n v="1.5E-3"/>
    <n v="0.12458"/>
    <n v="2.1569999999999999E-2"/>
  </r>
  <r>
    <x v="7"/>
    <x v="2"/>
    <x v="4"/>
    <x v="6"/>
    <n v="5.63"/>
    <n v="249.99"/>
    <n v="2.5"/>
    <n v="3.4939999999999999E-2"/>
    <n v="0"/>
    <n v="4.8000000000000001E-4"/>
    <n v="7.43E-3"/>
    <n v="0.13541"/>
    <n v="4.3099999999999996E-3"/>
  </r>
  <r>
    <x v="7"/>
    <x v="2"/>
    <x v="4"/>
    <x v="7"/>
    <n v="2.78"/>
    <n v="250"/>
    <n v="0"/>
    <n v="1.7250000000000001E-2"/>
    <n v="1.452E-2"/>
    <n v="5.0000000000000002E-5"/>
    <n v="3.2000000000000003E-4"/>
    <n v="6.6869999999999999E-2"/>
    <n v="0"/>
  </r>
  <r>
    <x v="7"/>
    <x v="2"/>
    <x v="4"/>
    <x v="8"/>
    <n v="8.94"/>
    <n v="250"/>
    <n v="55"/>
    <n v="5.5480000000000002E-2"/>
    <n v="2.4559999999999998E-2"/>
    <n v="1.1780000000000001E-2"/>
    <n v="7.8399999999999997E-3"/>
    <n v="0.21496999999999999"/>
    <n v="9.493E-2"/>
  </r>
  <r>
    <x v="7"/>
    <x v="2"/>
    <x v="4"/>
    <x v="9"/>
    <n v="0.01"/>
    <n v="250"/>
    <n v="2.5"/>
    <n v="6.0000000000000002E-5"/>
    <n v="0"/>
    <n v="0"/>
    <n v="3.0000000000000001E-5"/>
    <n v="2.4000000000000001E-4"/>
    <n v="4.3099999999999996E-3"/>
  </r>
  <r>
    <x v="7"/>
    <x v="2"/>
    <x v="4"/>
    <x v="10"/>
    <n v="14.08"/>
    <n v="250"/>
    <n v="7.5"/>
    <n v="8.7370000000000003E-2"/>
    <n v="3.2989999999999998E-2"/>
    <n v="1.75E-3"/>
    <n v="1.461E-2"/>
    <n v="0.33865000000000001"/>
    <n v="1.294E-2"/>
  </r>
  <r>
    <x v="7"/>
    <x v="2"/>
    <x v="5"/>
    <x v="0"/>
    <n v="0.26"/>
    <n v="250"/>
    <n v="0"/>
    <n v="1.6100000000000001E-3"/>
    <n v="8.4000000000000003E-4"/>
    <n v="1.0000000000000001E-5"/>
    <n v="2.1000000000000001E-4"/>
    <n v="6.2500000000000003E-3"/>
    <n v="0"/>
  </r>
  <r>
    <x v="7"/>
    <x v="2"/>
    <x v="5"/>
    <x v="1"/>
    <n v="1.6"/>
    <n v="250"/>
    <n v="0"/>
    <n v="9.9299999999999996E-3"/>
    <n v="4.0099999999999997E-3"/>
    <n v="4.4999999999999999E-4"/>
    <n v="1.39E-3"/>
    <n v="3.848E-2"/>
    <n v="0"/>
  </r>
  <r>
    <x v="7"/>
    <x v="2"/>
    <x v="5"/>
    <x v="2"/>
    <n v="0.23"/>
    <n v="250"/>
    <n v="0"/>
    <n v="1.4300000000000001E-3"/>
    <n v="1.0300000000000001E-3"/>
    <n v="0"/>
    <n v="1.0000000000000001E-5"/>
    <n v="5.5300000000000002E-3"/>
    <n v="0"/>
  </r>
  <r>
    <x v="7"/>
    <x v="2"/>
    <x v="5"/>
    <x v="3"/>
    <n v="0.06"/>
    <n v="250"/>
    <n v="0"/>
    <n v="3.6999999999999999E-4"/>
    <n v="3.2000000000000003E-4"/>
    <n v="1.0000000000000001E-5"/>
    <n v="1.0000000000000001E-5"/>
    <n v="1.4400000000000001E-3"/>
    <n v="0"/>
  </r>
  <r>
    <x v="7"/>
    <x v="2"/>
    <x v="5"/>
    <x v="4"/>
    <n v="1.01"/>
    <n v="250"/>
    <n v="0"/>
    <n v="6.2700000000000004E-3"/>
    <n v="9.0000000000000006E-5"/>
    <n v="7.0299999999999998E-3"/>
    <n v="2.1900000000000001E-3"/>
    <n v="2.4279999999999999E-2"/>
    <n v="0"/>
  </r>
  <r>
    <x v="7"/>
    <x v="2"/>
    <x v="5"/>
    <x v="5"/>
    <n v="0.86"/>
    <n v="250"/>
    <n v="0"/>
    <n v="5.3400000000000001E-3"/>
    <n v="2.16E-3"/>
    <n v="3.1900000000000001E-3"/>
    <n v="9.2000000000000003E-4"/>
    <n v="2.068E-2"/>
    <n v="0"/>
  </r>
  <r>
    <x v="7"/>
    <x v="2"/>
    <x v="5"/>
    <x v="6"/>
    <n v="0.83"/>
    <n v="250"/>
    <n v="0"/>
    <n v="5.1500000000000001E-3"/>
    <n v="0"/>
    <n v="1.9000000000000001E-4"/>
    <n v="9.3000000000000005E-4"/>
    <n v="1.9959999999999999E-2"/>
    <n v="0"/>
  </r>
  <r>
    <x v="7"/>
    <x v="2"/>
    <x v="5"/>
    <x v="7"/>
    <n v="0.41"/>
    <n v="250"/>
    <n v="0"/>
    <n v="2.5400000000000002E-3"/>
    <n v="2.0799999999999998E-3"/>
    <n v="0"/>
    <n v="6.0000000000000002E-5"/>
    <n v="9.8600000000000007E-3"/>
    <n v="0"/>
  </r>
  <r>
    <x v="7"/>
    <x v="2"/>
    <x v="5"/>
    <x v="8"/>
    <n v="1.24"/>
    <n v="250"/>
    <n v="0"/>
    <n v="7.6899999999999998E-3"/>
    <n v="3.98E-3"/>
    <n v="3.3E-4"/>
    <n v="1.3799999999999999E-3"/>
    <n v="2.9819999999999999E-2"/>
    <n v="0"/>
  </r>
  <r>
    <x v="7"/>
    <x v="2"/>
    <x v="5"/>
    <x v="9"/>
    <n v="0.14000000000000001"/>
    <n v="250"/>
    <n v="2.5"/>
    <n v="8.7000000000000001E-4"/>
    <n v="0"/>
    <n v="2.0000000000000001E-4"/>
    <n v="1.32E-3"/>
    <n v="3.3600000000000001E-3"/>
    <n v="4.3099999999999996E-3"/>
  </r>
  <r>
    <x v="7"/>
    <x v="2"/>
    <x v="5"/>
    <x v="10"/>
    <n v="2.0299999999999998"/>
    <n v="250"/>
    <n v="0"/>
    <n v="1.26E-2"/>
    <n v="1.014E-2"/>
    <n v="8.0000000000000007E-5"/>
    <n v="9.2000000000000003E-4"/>
    <n v="4.8829999999999998E-2"/>
    <n v="0"/>
  </r>
  <r>
    <x v="7"/>
    <x v="2"/>
    <x v="6"/>
    <x v="0"/>
    <n v="8.9499999999999993"/>
    <n v="250"/>
    <n v="7.5"/>
    <n v="5.5539999999999999E-2"/>
    <n v="3.2230000000000002E-2"/>
    <n v="1.1299999999999999E-3"/>
    <n v="1.434E-2"/>
    <n v="0.21526000000000001"/>
    <n v="1.294E-2"/>
  </r>
  <r>
    <x v="7"/>
    <x v="2"/>
    <x v="6"/>
    <x v="1"/>
    <n v="59.4"/>
    <n v="250.01"/>
    <n v="7.5"/>
    <n v="0.36860999999999999"/>
    <n v="0.17027"/>
    <n v="5.3830000000000003E-2"/>
    <n v="5.1799999999999999E-2"/>
    <n v="1.42872"/>
    <n v="1.294E-2"/>
  </r>
  <r>
    <x v="7"/>
    <x v="2"/>
    <x v="6"/>
    <x v="2"/>
    <n v="8.89"/>
    <n v="250"/>
    <n v="0"/>
    <n v="5.5169999999999997E-2"/>
    <n v="3.671E-2"/>
    <n v="1.9000000000000001E-4"/>
    <n v="4.6000000000000001E-4"/>
    <n v="0.21382999999999999"/>
    <n v="0"/>
  </r>
  <r>
    <x v="7"/>
    <x v="2"/>
    <x v="6"/>
    <x v="3"/>
    <n v="2.97"/>
    <n v="250"/>
    <n v="0"/>
    <n v="1.8429999999999998E-2"/>
    <n v="1.464E-2"/>
    <n v="7.7999999999999999E-4"/>
    <n v="1.9000000000000001E-4"/>
    <n v="7.1440000000000003E-2"/>
    <n v="0"/>
  </r>
  <r>
    <x v="7"/>
    <x v="2"/>
    <x v="6"/>
    <x v="4"/>
    <n v="27.14"/>
    <n v="250"/>
    <n v="42.5"/>
    <n v="0.16841999999999999"/>
    <n v="0"/>
    <n v="0.21206"/>
    <n v="4.9779999999999998E-2"/>
    <n v="0.65273999999999999"/>
    <n v="7.3349999999999999E-2"/>
  </r>
  <r>
    <x v="7"/>
    <x v="2"/>
    <x v="6"/>
    <x v="5"/>
    <n v="26.8"/>
    <n v="249.99"/>
    <n v="10"/>
    <n v="0.16631000000000001"/>
    <n v="6.2920000000000004E-2"/>
    <n v="4.199E-2"/>
    <n v="2.4469999999999999E-2"/>
    <n v="0.64459999999999995"/>
    <n v="1.7260000000000001E-2"/>
  </r>
  <r>
    <x v="7"/>
    <x v="2"/>
    <x v="6"/>
    <x v="6"/>
    <n v="29.76"/>
    <n v="250"/>
    <n v="12.5"/>
    <n v="0.18468000000000001"/>
    <n v="0"/>
    <n v="1.1180000000000001E-2"/>
    <n v="9.5350000000000004E-2"/>
    <n v="0.71579000000000004"/>
    <n v="2.1569999999999999E-2"/>
  </r>
  <r>
    <x v="7"/>
    <x v="2"/>
    <x v="6"/>
    <x v="7"/>
    <n v="14.82"/>
    <n v="250"/>
    <n v="0"/>
    <n v="9.1969999999999996E-2"/>
    <n v="7.7270000000000005E-2"/>
    <n v="7.6999999999999996E-4"/>
    <n v="2.6800000000000001E-3"/>
    <n v="0.35646"/>
    <n v="0"/>
  </r>
  <r>
    <x v="7"/>
    <x v="2"/>
    <x v="6"/>
    <x v="8"/>
    <n v="44.57"/>
    <n v="249.99"/>
    <n v="10"/>
    <n v="0.27657999999999999"/>
    <n v="0.14641000000000001"/>
    <n v="3.959E-2"/>
    <n v="3.8989999999999997E-2"/>
    <n v="1.07202"/>
    <n v="1.7260000000000001E-2"/>
  </r>
  <r>
    <x v="7"/>
    <x v="2"/>
    <x v="6"/>
    <x v="9"/>
    <n v="0"/>
    <n v="250"/>
    <n v="0"/>
    <n v="0"/>
    <n v="0"/>
    <n v="0"/>
    <n v="0"/>
    <n v="0"/>
    <n v="0"/>
  </r>
  <r>
    <x v="7"/>
    <x v="2"/>
    <x v="6"/>
    <x v="10"/>
    <n v="74.12"/>
    <n v="250"/>
    <n v="0"/>
    <n v="0.45995999999999998"/>
    <n v="0.25253999999999999"/>
    <n v="3.9399999999999999E-3"/>
    <n v="2.3279999999999999E-2"/>
    <n v="1.78278"/>
    <n v="0"/>
  </r>
  <r>
    <x v="7"/>
    <x v="2"/>
    <x v="7"/>
    <x v="0"/>
    <n v="3.73"/>
    <n v="250"/>
    <n v="110"/>
    <n v="2.315E-2"/>
    <n v="9.3600000000000003E-3"/>
    <n v="3.6999999999999999E-4"/>
    <n v="9.0200000000000002E-3"/>
    <n v="8.9590000000000003E-2"/>
    <n v="0.18984999999999999"/>
  </r>
  <r>
    <x v="7"/>
    <x v="2"/>
    <x v="7"/>
    <x v="1"/>
    <n v="17.399999999999999"/>
    <n v="250"/>
    <n v="105"/>
    <n v="0.10798000000000001"/>
    <n v="5.0380000000000001E-2"/>
    <n v="1.1180000000000001E-2"/>
    <n v="2.6409999999999999E-2"/>
    <n v="0.41839999999999999"/>
    <n v="0.18121999999999999"/>
  </r>
  <r>
    <x v="7"/>
    <x v="2"/>
    <x v="7"/>
    <x v="2"/>
    <n v="2.4900000000000002"/>
    <n v="250"/>
    <n v="5"/>
    <n v="1.545E-2"/>
    <n v="1.068E-2"/>
    <n v="1.2999999999999999E-4"/>
    <n v="2.2100000000000002E-3"/>
    <n v="5.9889999999999999E-2"/>
    <n v="8.6300000000000005E-3"/>
  </r>
  <r>
    <x v="7"/>
    <x v="2"/>
    <x v="7"/>
    <x v="3"/>
    <n v="0.78"/>
    <n v="250"/>
    <n v="0"/>
    <n v="4.8399999999999997E-3"/>
    <n v="4.3200000000000001E-3"/>
    <n v="1.2E-4"/>
    <n v="9.0000000000000006E-5"/>
    <n v="1.8759999999999999E-2"/>
    <n v="0"/>
  </r>
  <r>
    <x v="7"/>
    <x v="2"/>
    <x v="7"/>
    <x v="4"/>
    <n v="7.89"/>
    <n v="250"/>
    <n v="50"/>
    <n v="4.8959999999999997E-2"/>
    <n v="0"/>
    <n v="6.6000000000000003E-2"/>
    <n v="1.959E-2"/>
    <n v="0.18972"/>
    <n v="8.6300000000000002E-2"/>
  </r>
  <r>
    <x v="7"/>
    <x v="2"/>
    <x v="7"/>
    <x v="5"/>
    <n v="7.8"/>
    <n v="250"/>
    <n v="42.5"/>
    <n v="4.8399999999999999E-2"/>
    <n v="1.712E-2"/>
    <n v="5.2380000000000003E-2"/>
    <n v="1.1299999999999999E-3"/>
    <n v="0.18756"/>
    <n v="7.3349999999999999E-2"/>
  </r>
  <r>
    <x v="7"/>
    <x v="2"/>
    <x v="7"/>
    <x v="6"/>
    <n v="10.33"/>
    <n v="250"/>
    <n v="195"/>
    <n v="6.4100000000000004E-2"/>
    <n v="4.1000000000000003E-3"/>
    <n v="8.2000000000000007E-3"/>
    <n v="6.1289999999999997E-2"/>
    <n v="0.24825"/>
    <n v="0.33656000000000003"/>
  </r>
  <r>
    <x v="7"/>
    <x v="2"/>
    <x v="7"/>
    <x v="7"/>
    <n v="4.01"/>
    <n v="250"/>
    <n v="0"/>
    <n v="2.4879999999999999E-2"/>
    <n v="2.23E-2"/>
    <n v="6.0000000000000002E-5"/>
    <n v="1.8400000000000001E-3"/>
    <n v="9.6449999999999994E-2"/>
    <n v="0"/>
  </r>
  <r>
    <x v="7"/>
    <x v="2"/>
    <x v="7"/>
    <x v="8"/>
    <n v="16.23"/>
    <n v="250"/>
    <n v="340"/>
    <n v="0.10072"/>
    <n v="2.8340000000000001E-2"/>
    <n v="1.797E-2"/>
    <n v="3.9320000000000001E-2"/>
    <n v="0.38999"/>
    <n v="0.58682000000000001"/>
  </r>
  <r>
    <x v="7"/>
    <x v="2"/>
    <x v="7"/>
    <x v="9"/>
    <n v="0.03"/>
    <n v="250"/>
    <n v="2.5"/>
    <n v="1.9000000000000001E-4"/>
    <n v="8.0000000000000007E-5"/>
    <n v="0"/>
    <n v="1.7000000000000001E-4"/>
    <n v="7.2000000000000005E-4"/>
    <n v="4.3099999999999996E-3"/>
  </r>
  <r>
    <x v="7"/>
    <x v="2"/>
    <x v="7"/>
    <x v="10"/>
    <n v="20.5"/>
    <n v="250"/>
    <n v="27.5"/>
    <n v="0.12720999999999999"/>
    <n v="9.5449999999999993E-2"/>
    <n v="3.2000000000000003E-4"/>
    <n v="4.147E-2"/>
    <n v="0.49304999999999999"/>
    <n v="4.7460000000000002E-2"/>
  </r>
  <r>
    <x v="7"/>
    <x v="2"/>
    <x v="8"/>
    <x v="0"/>
    <n v="10.28"/>
    <n v="250"/>
    <n v="515"/>
    <n v="6.3789999999999999E-2"/>
    <n v="2.7210000000000002E-2"/>
    <n v="2.4420000000000001E-2"/>
    <n v="1.8249999999999999E-2"/>
    <n v="0.24673"/>
    <n v="0.88885999999999998"/>
  </r>
  <r>
    <x v="7"/>
    <x v="2"/>
    <x v="8"/>
    <x v="1"/>
    <n v="36.56"/>
    <n v="249.99"/>
    <n v="15"/>
    <n v="0.22688"/>
    <n v="0.18038000000000001"/>
    <n v="6.6400000000000001E-3"/>
    <n v="2.3570000000000001E-2"/>
    <n v="0.87934999999999997"/>
    <n v="2.589E-2"/>
  </r>
  <r>
    <x v="7"/>
    <x v="2"/>
    <x v="8"/>
    <x v="2"/>
    <n v="8.61"/>
    <n v="250"/>
    <n v="350"/>
    <n v="5.3429999999999998E-2"/>
    <n v="9.5099999999999994E-3"/>
    <n v="6.4999999999999997E-4"/>
    <n v="3.0699999999999998E-3"/>
    <n v="0.20674000000000001"/>
    <n v="0.60407999999999995"/>
  </r>
  <r>
    <x v="7"/>
    <x v="2"/>
    <x v="8"/>
    <x v="3"/>
    <n v="1.97"/>
    <n v="250"/>
    <n v="15"/>
    <n v="1.222E-2"/>
    <n v="9.5499999999999995E-3"/>
    <n v="7.3999999999999999E-4"/>
    <n v="4.0000000000000002E-4"/>
    <n v="4.7370000000000002E-2"/>
    <n v="2.589E-2"/>
  </r>
  <r>
    <x v="7"/>
    <x v="2"/>
    <x v="8"/>
    <x v="4"/>
    <n v="27"/>
    <n v="250"/>
    <n v="1095"/>
    <n v="0.16755"/>
    <n v="0"/>
    <n v="0.24834999999999999"/>
    <n v="2.4080000000000001E-2"/>
    <n v="0.64827999999999997"/>
    <n v="1.88991"/>
  </r>
  <r>
    <x v="7"/>
    <x v="2"/>
    <x v="8"/>
    <x v="5"/>
    <n v="23.59"/>
    <n v="250"/>
    <n v="757.5"/>
    <n v="0.14638999999999999"/>
    <n v="4.5670000000000002E-2"/>
    <n v="0.15035999999999999"/>
    <n v="6.0200000000000002E-3"/>
    <n v="0.56660999999999995"/>
    <n v="1.3073999999999999"/>
  </r>
  <r>
    <x v="7"/>
    <x v="2"/>
    <x v="8"/>
    <x v="6"/>
    <n v="46.31"/>
    <n v="250"/>
    <n v="3122.5"/>
    <n v="0.28738000000000002"/>
    <n v="0"/>
    <n v="5.5730000000000002E-2"/>
    <n v="0.1389"/>
    <n v="1.1107499999999999"/>
    <n v="5.3892499999999997"/>
  </r>
  <r>
    <x v="7"/>
    <x v="2"/>
    <x v="8"/>
    <x v="7"/>
    <n v="9.1199999999999992"/>
    <n v="250"/>
    <n v="0"/>
    <n v="5.6590000000000001E-2"/>
    <n v="4.904E-2"/>
    <n v="1.6000000000000001E-4"/>
    <n v="1.9599999999999999E-3"/>
    <n v="0.21936"/>
    <n v="0"/>
  </r>
  <r>
    <x v="7"/>
    <x v="2"/>
    <x v="8"/>
    <x v="8"/>
    <n v="53.21"/>
    <n v="250"/>
    <n v="2877.5"/>
    <n v="0.33019999999999999"/>
    <n v="7.7509999999999996E-2"/>
    <n v="5.4780000000000002E-2"/>
    <n v="7.9030000000000003E-2"/>
    <n v="1.27695"/>
    <n v="4.9664000000000001"/>
  </r>
  <r>
    <x v="7"/>
    <x v="2"/>
    <x v="8"/>
    <x v="9"/>
    <n v="1.33"/>
    <n v="250"/>
    <n v="155"/>
    <n v="8.2500000000000004E-3"/>
    <n v="1.15E-3"/>
    <n v="4.6000000000000001E-4"/>
    <n v="1.49E-3"/>
    <n v="3.184E-2"/>
    <n v="0.26751999999999998"/>
  </r>
  <r>
    <x v="7"/>
    <x v="2"/>
    <x v="8"/>
    <x v="10"/>
    <n v="53.88"/>
    <n v="250"/>
    <n v="905"/>
    <n v="0.33435999999999999"/>
    <n v="0.14759"/>
    <n v="7.6800000000000002E-3"/>
    <n v="3.959E-2"/>
    <n v="1.29505"/>
    <n v="1.5619799999999999"/>
  </r>
  <r>
    <x v="7"/>
    <x v="3"/>
    <x v="0"/>
    <x v="0"/>
    <n v="0.81"/>
    <n v="163.79"/>
    <n v="31.119990000000001"/>
    <n v="4.62E-3"/>
    <n v="2.0799999999999998E-3"/>
    <n v="1.0000000000000001E-5"/>
    <n v="6.6E-4"/>
    <n v="1.7850000000000001E-2"/>
    <n v="7.1050000000000002E-2"/>
  </r>
  <r>
    <x v="7"/>
    <x v="3"/>
    <x v="0"/>
    <x v="1"/>
    <n v="3.92"/>
    <n v="183.83"/>
    <n v="176.47998000000001"/>
    <n v="2.2749999999999999E-2"/>
    <n v="6.5799999999999999E-3"/>
    <n v="3.0000000000000001E-3"/>
    <n v="4.96E-3"/>
    <n v="8.7989999999999999E-2"/>
    <n v="0.36203999999999997"/>
  </r>
  <r>
    <x v="7"/>
    <x v="3"/>
    <x v="0"/>
    <x v="2"/>
    <n v="0.75"/>
    <n v="88"/>
    <n v="33.44"/>
    <n v="3.13E-3"/>
    <n v="1.41E-3"/>
    <n v="0"/>
    <n v="1.7000000000000001E-4"/>
    <n v="1.209E-2"/>
    <n v="0.11902"/>
  </r>
  <r>
    <x v="7"/>
    <x v="3"/>
    <x v="0"/>
    <x v="3"/>
    <n v="0.28000000000000003"/>
    <n v="78.5"/>
    <n v="12.56"/>
    <n v="1.06E-3"/>
    <n v="5.8E-4"/>
    <n v="5.0000000000000002E-5"/>
    <n v="4.0000000000000003E-5"/>
    <n v="4.0899999999999999E-3"/>
    <n v="4.8180000000000001E-2"/>
  </r>
  <r>
    <x v="7"/>
    <x v="3"/>
    <x v="0"/>
    <x v="4"/>
    <n v="3.18"/>
    <n v="263"/>
    <n v="263"/>
    <n v="2.0060000000000001E-2"/>
    <n v="0"/>
    <n v="5.4799999999999996E-3"/>
    <n v="1.515E-2"/>
    <n v="7.7420000000000003E-2"/>
    <n v="0.43497999999999998"/>
  </r>
  <r>
    <x v="7"/>
    <x v="3"/>
    <x v="0"/>
    <x v="5"/>
    <n v="2.88"/>
    <n v="182.47"/>
    <n v="151.45000999999999"/>
    <n v="1.6480000000000002E-2"/>
    <n v="1.2899999999999999E-3"/>
    <n v="3.81E-3"/>
    <n v="3.13E-3"/>
    <n v="6.3659999999999994E-2"/>
    <n v="0.31812000000000001"/>
  </r>
  <r>
    <x v="7"/>
    <x v="3"/>
    <x v="0"/>
    <x v="6"/>
    <n v="2.34"/>
    <n v="157.44999999999999"/>
    <n v="129.10999000000001"/>
    <n v="1.264E-2"/>
    <n v="2.32E-3"/>
    <n v="5.0000000000000002E-5"/>
    <n v="4.4999999999999997E-3"/>
    <n v="4.8860000000000001E-2"/>
    <n v="0.29709999999999998"/>
  </r>
  <r>
    <x v="7"/>
    <x v="3"/>
    <x v="0"/>
    <x v="7"/>
    <n v="1.42"/>
    <n v="65"/>
    <n v="51.350009999999997"/>
    <n v="5.1799999999999997E-3"/>
    <n v="3.16E-3"/>
    <n v="1.0000000000000001E-5"/>
    <n v="4.2000000000000002E-4"/>
    <n v="2.0060000000000001E-2"/>
    <n v="0.22592999999999999"/>
  </r>
  <r>
    <x v="7"/>
    <x v="3"/>
    <x v="0"/>
    <x v="8"/>
    <n v="2.62"/>
    <n v="248.41"/>
    <n v="84.46002"/>
    <n v="1.6250000000000001E-2"/>
    <n v="8.6999999999999994E-3"/>
    <n v="3.6999999999999999E-4"/>
    <n v="2.0699999999999998E-3"/>
    <n v="6.2859999999999999E-2"/>
    <n v="0.1452"/>
  </r>
  <r>
    <x v="7"/>
    <x v="3"/>
    <x v="0"/>
    <x v="9"/>
    <n v="0.65"/>
    <n v="183.8"/>
    <n v="55.14"/>
    <n v="3.5400000000000002E-3"/>
    <n v="0"/>
    <n v="8.0000000000000007E-5"/>
    <n v="2.0100000000000001E-3"/>
    <n v="1.3639999999999999E-2"/>
    <n v="0.1171"/>
  </r>
  <r>
    <x v="7"/>
    <x v="3"/>
    <x v="0"/>
    <x v="10"/>
    <n v="4.2699999999999996"/>
    <n v="225.09"/>
    <n v="105.79004"/>
    <n v="2.6210000000000001E-2"/>
    <n v="1.14E-2"/>
    <n v="4.0999999999999999E-4"/>
    <n v="7.92E-3"/>
    <n v="0.10142"/>
    <n v="0.19469"/>
  </r>
  <r>
    <x v="7"/>
    <x v="3"/>
    <x v="1"/>
    <x v="0"/>
    <n v="31.54"/>
    <n v="168.53"/>
    <n v="871.31006000000002"/>
    <n v="0.18526999999999999"/>
    <n v="2.8670000000000001E-2"/>
    <n v="6.3400000000000001E-3"/>
    <n v="0.11527"/>
    <n v="0.7157"/>
    <n v="1.9585600000000001"/>
  </r>
  <r>
    <x v="7"/>
    <x v="3"/>
    <x v="1"/>
    <x v="1"/>
    <n v="92.64"/>
    <n v="136.13"/>
    <n v="1645.8398400000001"/>
    <n v="0.54071000000000002"/>
    <n v="0.16730999999999999"/>
    <n v="8.1640000000000004E-2"/>
    <n v="0.43462000000000001"/>
    <n v="2.0922800000000001"/>
    <n v="4.2282000000000002"/>
  </r>
  <r>
    <x v="7"/>
    <x v="3"/>
    <x v="1"/>
    <x v="2"/>
    <n v="22.61"/>
    <n v="210.99"/>
    <n v="854.52002000000005"/>
    <n v="0.13639000000000001"/>
    <n v="1.3559999999999999E-2"/>
    <n v="8.4700000000000001E-3"/>
    <n v="0.12018"/>
    <n v="0.52695999999999998"/>
    <n v="1.61419"/>
  </r>
  <r>
    <x v="7"/>
    <x v="3"/>
    <x v="1"/>
    <x v="3"/>
    <n v="3.14"/>
    <n v="65"/>
    <n v="10.40002"/>
    <n v="1.8749999999999999E-2"/>
    <n v="1.6119999999999999E-2"/>
    <n v="7.2999999999999996E-4"/>
    <n v="6.3000000000000003E-4"/>
    <n v="7.2669999999999998E-2"/>
    <n v="4.5760000000000002E-2"/>
  </r>
  <r>
    <x v="7"/>
    <x v="3"/>
    <x v="1"/>
    <x v="4"/>
    <n v="36.119999999999997"/>
    <n v="253.1"/>
    <n v="607.44042999999999"/>
    <n v="0.22433"/>
    <n v="2.4599999999999999E-3"/>
    <n v="0.29681999999999997"/>
    <n v="9.0090000000000003E-2"/>
    <n v="0.86831999999999998"/>
    <n v="1.02607"/>
  </r>
  <r>
    <x v="7"/>
    <x v="3"/>
    <x v="1"/>
    <x v="5"/>
    <n v="52.89"/>
    <n v="174.29"/>
    <n v="1220"/>
    <n v="0.31506000000000001"/>
    <n v="6.1510000000000002E-2"/>
    <n v="0.22983000000000001"/>
    <n v="7.8649999999999998E-2"/>
    <n v="1.21827"/>
    <n v="2.6533600000000002"/>
  </r>
  <r>
    <x v="7"/>
    <x v="3"/>
    <x v="1"/>
    <x v="6"/>
    <n v="109.29"/>
    <n v="214.27"/>
    <n v="3957.51953"/>
    <n v="0.66183000000000003"/>
    <n v="0"/>
    <n v="0.17748"/>
    <n v="0.47514000000000001"/>
    <n v="2.5560800000000001"/>
    <n v="7.5356300000000003"/>
  </r>
  <r>
    <x v="7"/>
    <x v="3"/>
    <x v="1"/>
    <x v="7"/>
    <n v="17.260000000000002"/>
    <n v="65"/>
    <n v="154.69995"/>
    <n v="9.6180000000000002E-2"/>
    <n v="7.9149999999999998E-2"/>
    <n v="6.0999999999999997E-4"/>
    <n v="8.0199999999999994E-3"/>
    <n v="0.37267"/>
    <n v="0.68066000000000004"/>
  </r>
  <r>
    <x v="7"/>
    <x v="3"/>
    <x v="1"/>
    <x v="8"/>
    <n v="95.37"/>
    <n v="193.07"/>
    <n v="2396.0097700000001"/>
    <n v="0.57428999999999997"/>
    <n v="0.12330000000000001"/>
    <n v="0.36041000000000001"/>
    <n v="0.27988000000000002"/>
    <n v="2.2200600000000001"/>
    <n v="4.9121199999999998"/>
  </r>
  <r>
    <x v="7"/>
    <x v="3"/>
    <x v="1"/>
    <x v="9"/>
    <n v="6.94"/>
    <n v="157.59"/>
    <n v="392.40005000000002"/>
    <n v="3.7359999999999997E-2"/>
    <n v="0"/>
    <n v="5.1000000000000004E-4"/>
    <n v="2.8309999999999998E-2"/>
    <n v="0.14402999999999999"/>
    <n v="0.90163000000000004"/>
  </r>
  <r>
    <x v="7"/>
    <x v="3"/>
    <x v="1"/>
    <x v="10"/>
    <n v="81.319999999999993"/>
    <n v="123.54"/>
    <n v="396.57031000000001"/>
    <n v="0.49456"/>
    <n v="0.21772"/>
    <n v="2.1919999999999999E-2"/>
    <n v="0.17723"/>
    <n v="1.91622"/>
    <n v="1.0680099999999999"/>
  </r>
  <r>
    <x v="7"/>
    <x v="3"/>
    <x v="2"/>
    <x v="0"/>
    <n v="12.89"/>
    <n v="179.98"/>
    <n v="212.37988000000001"/>
    <n v="7.7939999999999995E-2"/>
    <n v="4.3220000000000001E-2"/>
    <n v="3.8899999999999998E-3"/>
    <n v="4.1050000000000003E-2"/>
    <n v="0.30182999999999999"/>
    <n v="0.44834000000000002"/>
  </r>
  <r>
    <x v="7"/>
    <x v="3"/>
    <x v="2"/>
    <x v="1"/>
    <n v="83.32"/>
    <n v="184.68"/>
    <n v="1244.76953"/>
    <n v="0.50612000000000001"/>
    <n v="0.17385999999999999"/>
    <n v="8.7160000000000001E-2"/>
    <n v="0.4451"/>
    <n v="1.96028"/>
    <n v="2.5864400000000001"/>
  </r>
  <r>
    <x v="7"/>
    <x v="3"/>
    <x v="2"/>
    <x v="2"/>
    <n v="10.96"/>
    <n v="150.13999999999999"/>
    <n v="21.020019999999999"/>
    <n v="6.7669999999999994E-2"/>
    <n v="4.3729999999999998E-2"/>
    <n v="2.1000000000000001E-4"/>
    <n v="4.6800000000000001E-3"/>
    <n v="0.26224999999999998"/>
    <n v="4.981E-2"/>
  </r>
  <r>
    <x v="7"/>
    <x v="3"/>
    <x v="2"/>
    <x v="3"/>
    <n v="3.67"/>
    <n v="65"/>
    <n v="5.2000099999999998"/>
    <n v="2.2409999999999999E-2"/>
    <n v="1.856E-2"/>
    <n v="7.2999999999999996E-4"/>
    <n v="1.15E-3"/>
    <n v="8.6849999999999997E-2"/>
    <n v="2.2880000000000001E-2"/>
  </r>
  <r>
    <x v="7"/>
    <x v="3"/>
    <x v="2"/>
    <x v="4"/>
    <n v="34.74"/>
    <n v="259.04000000000002"/>
    <n v="259.04003999999998"/>
    <n v="0.21581"/>
    <n v="1.4400000000000001E-3"/>
    <n v="0.37383"/>
    <n v="3.8000000000000002E-4"/>
    <n v="0.83611000000000002"/>
    <n v="0.432"/>
  </r>
  <r>
    <x v="7"/>
    <x v="3"/>
    <x v="2"/>
    <x v="5"/>
    <n v="36.11"/>
    <n v="153.38"/>
    <n v="294.48047000000003"/>
    <n v="0.21948000000000001"/>
    <n v="4.5920000000000002E-2"/>
    <n v="0.11645"/>
    <n v="5.867E-2"/>
    <n v="0.85024999999999995"/>
    <n v="0.69733000000000001"/>
  </r>
  <r>
    <x v="7"/>
    <x v="3"/>
    <x v="2"/>
    <x v="6"/>
    <n v="44.53"/>
    <n v="201.04"/>
    <n v="560.88964999999996"/>
    <n v="0.27294000000000002"/>
    <n v="3.0400000000000002E-3"/>
    <n v="1.6449999999999999E-2"/>
    <n v="0.21748000000000001"/>
    <n v="1.05688"/>
    <n v="1.1117999999999999"/>
  </r>
  <r>
    <x v="7"/>
    <x v="3"/>
    <x v="2"/>
    <x v="7"/>
    <n v="18.23"/>
    <n v="65"/>
    <n v="21.450199999999999"/>
    <n v="0.11161"/>
    <n v="9.5320000000000002E-2"/>
    <n v="2.4000000000000001E-4"/>
    <n v="1.137E-2"/>
    <n v="0.43258999999999997"/>
    <n v="9.4380000000000006E-2"/>
  </r>
  <r>
    <x v="7"/>
    <x v="3"/>
    <x v="2"/>
    <x v="8"/>
    <n v="64.28"/>
    <n v="226.32"/>
    <n v="839.65039000000002"/>
    <n v="0.39671000000000001"/>
    <n v="0.18156"/>
    <n v="3.5740000000000001E-2"/>
    <n v="0.23050000000000001"/>
    <n v="1.5363100000000001"/>
    <n v="1.53854"/>
  </r>
  <r>
    <x v="7"/>
    <x v="3"/>
    <x v="2"/>
    <x v="9"/>
    <n v="2.4300000000000002"/>
    <n v="158.68"/>
    <n v="179.31"/>
    <n v="1.252E-2"/>
    <n v="1.4999999999999999E-4"/>
    <n v="3.3E-4"/>
    <n v="1.069E-2"/>
    <n v="4.8239999999999998E-2"/>
    <n v="0.41754999999999998"/>
  </r>
  <r>
    <x v="7"/>
    <x v="3"/>
    <x v="2"/>
    <x v="10"/>
    <n v="93.22"/>
    <n v="259.11"/>
    <n v="386.07031000000001"/>
    <n v="0.57882"/>
    <n v="0.27345999999999998"/>
    <n v="2.1559999999999999E-2"/>
    <n v="0.17544000000000001"/>
    <n v="2.2429600000000001"/>
    <n v="0.64522000000000002"/>
  </r>
  <r>
    <x v="7"/>
    <x v="3"/>
    <x v="3"/>
    <x v="0"/>
    <n v="14.8"/>
    <n v="172.52"/>
    <n v="86.260009999999994"/>
    <n v="9.0880000000000002E-2"/>
    <n v="6.1859999999999998E-2"/>
    <n v="3.3E-3"/>
    <n v="2.7709999999999999E-2"/>
    <n v="0.35214000000000001"/>
    <n v="0.18909999999999999"/>
  </r>
  <r>
    <x v="7"/>
    <x v="3"/>
    <x v="3"/>
    <x v="1"/>
    <n v="95.77"/>
    <n v="136.5"/>
    <n v="342.60941000000003"/>
    <n v="0.58723999999999998"/>
    <n v="0.24007000000000001"/>
    <n v="3.3189999999999997E-2"/>
    <n v="0.30187999999999998"/>
    <n v="2.2757100000000001"/>
    <n v="0.86536000000000002"/>
  </r>
  <r>
    <x v="7"/>
    <x v="3"/>
    <x v="3"/>
    <x v="2"/>
    <n v="13.81"/>
    <n v="65"/>
    <n v="3.25"/>
    <n v="8.5470000000000004E-2"/>
    <n v="7.2370000000000004E-2"/>
    <n v="1.3999999999999999E-4"/>
    <n v="4.7200000000000002E-3"/>
    <n v="0.33127000000000001"/>
    <n v="1.43E-2"/>
  </r>
  <r>
    <x v="7"/>
    <x v="3"/>
    <x v="3"/>
    <x v="3"/>
    <n v="4.7300000000000004"/>
    <n v="65"/>
    <n v="8.4499499999999994"/>
    <n v="2.8760000000000001E-2"/>
    <n v="2.3699999999999999E-2"/>
    <n v="8.7000000000000001E-4"/>
    <n v="9.7999999999999997E-4"/>
    <n v="0.11144999999999999"/>
    <n v="3.7179999999999998E-2"/>
  </r>
  <r>
    <x v="7"/>
    <x v="3"/>
    <x v="3"/>
    <x v="4"/>
    <n v="43.6"/>
    <n v="254"/>
    <n v="198.12011999999999"/>
    <n v="0.27063999999999999"/>
    <n v="0"/>
    <n v="0.21912000000000001"/>
    <n v="0.25283"/>
    <n v="1.0487"/>
    <n v="0.33573999999999998"/>
  </r>
  <r>
    <x v="7"/>
    <x v="3"/>
    <x v="3"/>
    <x v="5"/>
    <n v="42.35"/>
    <n v="115.49"/>
    <n v="94.700199999999995"/>
    <n v="0.26007000000000002"/>
    <n v="0.11584999999999999"/>
    <n v="4.6710000000000002E-2"/>
    <n v="3.687E-2"/>
    <n v="1.0079199999999999"/>
    <n v="0.27288000000000001"/>
  </r>
  <r>
    <x v="7"/>
    <x v="3"/>
    <x v="3"/>
    <x v="6"/>
    <n v="51.45"/>
    <n v="210.7"/>
    <n v="408.75"/>
    <n v="0.31738"/>
    <n v="2.9E-4"/>
    <n v="2.2960000000000001E-2"/>
    <n v="0.32229000000000002"/>
    <n v="1.2295100000000001"/>
    <n v="0.78766999999999998"/>
  </r>
  <r>
    <x v="7"/>
    <x v="3"/>
    <x v="3"/>
    <x v="7"/>
    <n v="22.98"/>
    <n v="65"/>
    <n v="3.8999000000000001"/>
    <n v="0.14233000000000001"/>
    <n v="0.12606000000000001"/>
    <n v="1.6000000000000001E-4"/>
    <n v="6.4000000000000003E-3"/>
    <n v="0.55166000000000004"/>
    <n v="1.7160000000000002E-2"/>
  </r>
  <r>
    <x v="7"/>
    <x v="3"/>
    <x v="3"/>
    <x v="8"/>
    <n v="72.569999999999993"/>
    <n v="183.39"/>
    <n v="242.07031000000001"/>
    <n v="0.44816"/>
    <n v="0.28588999999999998"/>
    <n v="2.5500000000000002E-3"/>
    <n v="7.9189999999999997E-2"/>
    <n v="1.73661"/>
    <n v="0.51385999999999998"/>
  </r>
  <r>
    <x v="7"/>
    <x v="3"/>
    <x v="3"/>
    <x v="9"/>
    <n v="0.98"/>
    <n v="199.56"/>
    <n v="81.820009999999996"/>
    <n v="5.5700000000000003E-3"/>
    <n v="0"/>
    <n v="2.0000000000000002E-5"/>
    <n v="2.5899999999999999E-3"/>
    <n v="2.146E-2"/>
    <n v="0.16242000000000001"/>
  </r>
  <r>
    <x v="7"/>
    <x v="3"/>
    <x v="3"/>
    <x v="10"/>
    <n v="114.84"/>
    <n v="132.85"/>
    <n v="17.26953"/>
    <n v="0.71226999999999996"/>
    <n v="0.57289999999999996"/>
    <n v="1.8319999999999999E-2"/>
    <n v="6.1620000000000001E-2"/>
    <n v="2.7607200000000001"/>
    <n v="4.4269999999999997E-2"/>
  </r>
  <r>
    <x v="7"/>
    <x v="3"/>
    <x v="4"/>
    <x v="0"/>
    <n v="1.93"/>
    <n v="263"/>
    <n v="18.41"/>
    <n v="1.2E-2"/>
    <n v="5.1700000000000001E-3"/>
    <n v="6.3000000000000003E-4"/>
    <n v="5.1000000000000004E-3"/>
    <n v="4.648E-2"/>
    <n v="3.0450000000000001E-2"/>
  </r>
  <r>
    <x v="7"/>
    <x v="3"/>
    <x v="4"/>
    <x v="1"/>
    <n v="11.33"/>
    <n v="263"/>
    <n v="7.8898900000000003"/>
    <n v="7.0319999999999994E-2"/>
    <n v="2.8809999999999999E-2"/>
    <n v="6.3E-3"/>
    <n v="6.6100000000000004E-3"/>
    <n v="0.27254"/>
    <n v="1.3050000000000001E-2"/>
  </r>
  <r>
    <x v="7"/>
    <x v="3"/>
    <x v="4"/>
    <x v="2"/>
    <n v="1.69"/>
    <n v="251"/>
    <n v="0"/>
    <n v="1.0489999999999999E-2"/>
    <n v="7.0499999999999998E-3"/>
    <n v="1.2E-4"/>
    <n v="4.0000000000000003E-5"/>
    <n v="4.0649999999999999E-2"/>
    <n v="0"/>
  </r>
  <r>
    <x v="7"/>
    <x v="3"/>
    <x v="4"/>
    <x v="3"/>
    <n v="0.57999999999999996"/>
    <n v="251"/>
    <n v="0"/>
    <n v="3.5999999999999999E-3"/>
    <n v="2.99E-3"/>
    <n v="1E-4"/>
    <n v="8.0000000000000007E-5"/>
    <n v="1.3950000000000001E-2"/>
    <n v="0"/>
  </r>
  <r>
    <x v="7"/>
    <x v="3"/>
    <x v="4"/>
    <x v="4"/>
    <n v="5.7"/>
    <n v="263"/>
    <n v="44.709960000000002"/>
    <n v="3.5430000000000003E-2"/>
    <n v="8.3000000000000001E-4"/>
    <n v="4.9590000000000002E-2"/>
    <n v="5.4599999999999996E-3"/>
    <n v="0.13722999999999999"/>
    <n v="7.3950000000000002E-2"/>
  </r>
  <r>
    <x v="7"/>
    <x v="3"/>
    <x v="4"/>
    <x v="5"/>
    <n v="5.22"/>
    <n v="263"/>
    <n v="10.520020000000001"/>
    <n v="3.2410000000000001E-2"/>
    <n v="5.8700000000000002E-3"/>
    <n v="1.0410000000000001E-2"/>
    <n v="1.5399999999999999E-3"/>
    <n v="0.12558"/>
    <n v="1.7399999999999999E-2"/>
  </r>
  <r>
    <x v="7"/>
    <x v="3"/>
    <x v="4"/>
    <x v="6"/>
    <n v="5.64"/>
    <n v="262.99"/>
    <n v="2.63"/>
    <n v="3.5000000000000003E-2"/>
    <n v="0"/>
    <n v="4.8000000000000001E-4"/>
    <n v="7.45E-3"/>
    <n v="0.13567000000000001"/>
    <n v="4.3499999999999997E-3"/>
  </r>
  <r>
    <x v="7"/>
    <x v="3"/>
    <x v="4"/>
    <x v="7"/>
    <n v="2.78"/>
    <n v="251"/>
    <n v="0"/>
    <n v="1.7250000000000001E-2"/>
    <n v="1.452E-2"/>
    <n v="5.0000000000000002E-5"/>
    <n v="3.2000000000000003E-4"/>
    <n v="6.6869999999999999E-2"/>
    <n v="0"/>
  </r>
  <r>
    <x v="7"/>
    <x v="3"/>
    <x v="4"/>
    <x v="8"/>
    <n v="9.1"/>
    <n v="233"/>
    <n v="37.280029999999996"/>
    <n v="5.6399999999999999E-2"/>
    <n v="2.4559999999999998E-2"/>
    <n v="1.24E-2"/>
    <n v="8.2199999999999999E-3"/>
    <n v="0.21853"/>
    <n v="6.6830000000000001E-2"/>
  </r>
  <r>
    <x v="7"/>
    <x v="3"/>
    <x v="4"/>
    <x v="9"/>
    <n v="0.02"/>
    <n v="263"/>
    <n v="2.63"/>
    <n v="1.2999999999999999E-4"/>
    <n v="0"/>
    <n v="1.0000000000000001E-5"/>
    <n v="5.0000000000000002E-5"/>
    <n v="4.8999999999999998E-4"/>
    <n v="4.3499999999999997E-3"/>
  </r>
  <r>
    <x v="7"/>
    <x v="3"/>
    <x v="4"/>
    <x v="10"/>
    <n v="14.1"/>
    <n v="262.99"/>
    <n v="5.2600100000000003"/>
    <n v="8.7510000000000004E-2"/>
    <n v="3.2989999999999998E-2"/>
    <n v="1.7600000000000001E-3"/>
    <n v="1.47E-2"/>
    <n v="0.33916000000000002"/>
    <n v="8.6999999999999994E-3"/>
  </r>
  <r>
    <x v="7"/>
    <x v="3"/>
    <x v="5"/>
    <x v="0"/>
    <n v="0.26"/>
    <n v="251"/>
    <n v="0"/>
    <n v="1.6100000000000001E-3"/>
    <n v="8.4000000000000003E-4"/>
    <n v="1.0000000000000001E-5"/>
    <n v="2.1000000000000001E-4"/>
    <n v="6.2500000000000003E-3"/>
    <n v="0"/>
  </r>
  <r>
    <x v="7"/>
    <x v="3"/>
    <x v="5"/>
    <x v="1"/>
    <n v="1.6"/>
    <n v="251"/>
    <n v="0"/>
    <n v="9.9299999999999996E-3"/>
    <n v="4.0099999999999997E-3"/>
    <n v="4.4999999999999999E-4"/>
    <n v="1.39E-3"/>
    <n v="3.848E-2"/>
    <n v="0"/>
  </r>
  <r>
    <x v="7"/>
    <x v="3"/>
    <x v="5"/>
    <x v="2"/>
    <n v="0.23"/>
    <n v="251"/>
    <n v="0"/>
    <n v="1.4300000000000001E-3"/>
    <n v="1.0300000000000001E-3"/>
    <n v="0"/>
    <n v="1.0000000000000001E-5"/>
    <n v="5.5300000000000002E-3"/>
    <n v="0"/>
  </r>
  <r>
    <x v="7"/>
    <x v="3"/>
    <x v="5"/>
    <x v="3"/>
    <n v="0.06"/>
    <n v="251"/>
    <n v="0"/>
    <n v="3.6999999999999999E-4"/>
    <n v="3.2000000000000003E-4"/>
    <n v="1.0000000000000001E-5"/>
    <n v="1.0000000000000001E-5"/>
    <n v="1.4400000000000001E-3"/>
    <n v="0"/>
  </r>
  <r>
    <x v="7"/>
    <x v="3"/>
    <x v="5"/>
    <x v="4"/>
    <n v="1.02"/>
    <n v="263"/>
    <n v="2.63"/>
    <n v="6.3299999999999997E-3"/>
    <n v="9.0000000000000006E-5"/>
    <n v="7.0600000000000003E-3"/>
    <n v="2.2200000000000002E-3"/>
    <n v="2.453E-2"/>
    <n v="4.3499999999999997E-3"/>
  </r>
  <r>
    <x v="7"/>
    <x v="3"/>
    <x v="5"/>
    <x v="5"/>
    <n v="0.87"/>
    <n v="263"/>
    <n v="2.63"/>
    <n v="5.4000000000000003E-3"/>
    <n v="2.16E-3"/>
    <n v="3.2699999999999999E-3"/>
    <n v="9.5E-4"/>
    <n v="2.0930000000000001E-2"/>
    <n v="4.3499999999999997E-3"/>
  </r>
  <r>
    <x v="7"/>
    <x v="3"/>
    <x v="5"/>
    <x v="6"/>
    <n v="0.83"/>
    <n v="251"/>
    <n v="0"/>
    <n v="5.1500000000000001E-3"/>
    <n v="0"/>
    <n v="1.9000000000000001E-4"/>
    <n v="9.3000000000000005E-4"/>
    <n v="1.9959999999999999E-2"/>
    <n v="0"/>
  </r>
  <r>
    <x v="7"/>
    <x v="3"/>
    <x v="5"/>
    <x v="7"/>
    <n v="0.41"/>
    <n v="251"/>
    <n v="0"/>
    <n v="2.5400000000000002E-3"/>
    <n v="2.0799999999999998E-3"/>
    <n v="0"/>
    <n v="6.0000000000000002E-5"/>
    <n v="9.8600000000000007E-3"/>
    <n v="0"/>
  </r>
  <r>
    <x v="7"/>
    <x v="3"/>
    <x v="5"/>
    <x v="8"/>
    <n v="1.24"/>
    <n v="251"/>
    <n v="0"/>
    <n v="7.6899999999999998E-3"/>
    <n v="3.98E-3"/>
    <n v="3.3E-4"/>
    <n v="1.3799999999999999E-3"/>
    <n v="2.9819999999999999E-2"/>
    <n v="0"/>
  </r>
  <r>
    <x v="7"/>
    <x v="3"/>
    <x v="5"/>
    <x v="9"/>
    <n v="0.15"/>
    <n v="263"/>
    <n v="2.63"/>
    <n v="9.3000000000000005E-4"/>
    <n v="0"/>
    <n v="2.1000000000000001E-4"/>
    <n v="1.42E-3"/>
    <n v="3.6099999999999999E-3"/>
    <n v="4.3499999999999997E-3"/>
  </r>
  <r>
    <x v="7"/>
    <x v="3"/>
    <x v="5"/>
    <x v="10"/>
    <n v="2.0299999999999998"/>
    <n v="251"/>
    <n v="0"/>
    <n v="1.26E-2"/>
    <n v="1.014E-2"/>
    <n v="8.0000000000000007E-5"/>
    <n v="9.2000000000000003E-4"/>
    <n v="4.8829999999999998E-2"/>
    <n v="0"/>
  </r>
  <r>
    <x v="7"/>
    <x v="3"/>
    <x v="6"/>
    <x v="0"/>
    <n v="9.06"/>
    <n v="256.08999999999997"/>
    <n v="28.169920000000001"/>
    <n v="5.6239999999999998E-2"/>
    <n v="3.2230000000000002E-2"/>
    <n v="1.1800000000000001E-3"/>
    <n v="1.4959999999999999E-2"/>
    <n v="0.21795"/>
    <n v="4.7419999999999997E-2"/>
  </r>
  <r>
    <x v="7"/>
    <x v="3"/>
    <x v="6"/>
    <x v="1"/>
    <n v="59.53"/>
    <n v="250.15"/>
    <n v="32.519530000000003"/>
    <n v="0.36942000000000003"/>
    <n v="0.17027"/>
    <n v="5.4179999999999999E-2"/>
    <n v="5.2139999999999999E-2"/>
    <n v="1.4318200000000001"/>
    <n v="5.5410000000000001E-2"/>
  </r>
  <r>
    <x v="7"/>
    <x v="3"/>
    <x v="6"/>
    <x v="2"/>
    <n v="8.89"/>
    <n v="251"/>
    <n v="0"/>
    <n v="5.5169999999999997E-2"/>
    <n v="3.671E-2"/>
    <n v="1.9000000000000001E-4"/>
    <n v="4.6000000000000001E-4"/>
    <n v="0.21382999999999999"/>
    <n v="0"/>
  </r>
  <r>
    <x v="7"/>
    <x v="3"/>
    <x v="6"/>
    <x v="3"/>
    <n v="2.97"/>
    <n v="251"/>
    <n v="0"/>
    <n v="1.8429999999999998E-2"/>
    <n v="1.464E-2"/>
    <n v="7.7999999999999999E-4"/>
    <n v="1.9000000000000001E-4"/>
    <n v="7.1440000000000003E-2"/>
    <n v="0"/>
  </r>
  <r>
    <x v="7"/>
    <x v="3"/>
    <x v="6"/>
    <x v="4"/>
    <n v="27.5"/>
    <n v="261.75"/>
    <n v="94.229979999999998"/>
    <n v="0.17076"/>
    <n v="0"/>
    <n v="0.21425"/>
    <n v="5.0840000000000003E-2"/>
    <n v="0.66173999999999999"/>
    <n v="0.15634999999999999"/>
  </r>
  <r>
    <x v="7"/>
    <x v="3"/>
    <x v="6"/>
    <x v="5"/>
    <n v="26.89"/>
    <n v="249"/>
    <n v="22.410160000000001"/>
    <n v="0.16686999999999999"/>
    <n v="6.2920000000000004E-2"/>
    <n v="4.2459999999999998E-2"/>
    <n v="2.4750000000000001E-2"/>
    <n v="0.64673999999999998"/>
    <n v="3.8379999999999997E-2"/>
  </r>
  <r>
    <x v="7"/>
    <x v="3"/>
    <x v="6"/>
    <x v="6"/>
    <n v="29.93"/>
    <n v="250.94"/>
    <n v="42.660159999999998"/>
    <n v="0.18573999999999999"/>
    <n v="0"/>
    <n v="1.128E-2"/>
    <n v="9.6240000000000006E-2"/>
    <n v="0.71987000000000001"/>
    <n v="7.2870000000000004E-2"/>
  </r>
  <r>
    <x v="7"/>
    <x v="3"/>
    <x v="6"/>
    <x v="7"/>
    <n v="14.82"/>
    <n v="251"/>
    <n v="0"/>
    <n v="9.1969999999999996E-2"/>
    <n v="7.7270000000000005E-2"/>
    <n v="7.6999999999999996E-4"/>
    <n v="2.6800000000000001E-3"/>
    <n v="0.35646"/>
    <n v="0"/>
  </r>
  <r>
    <x v="7"/>
    <x v="3"/>
    <x v="6"/>
    <x v="8"/>
    <n v="44.87"/>
    <n v="223.8"/>
    <n v="67.139650000000003"/>
    <n v="0.27825"/>
    <n v="0.14641000000000001"/>
    <n v="4.027E-2"/>
    <n v="3.9570000000000001E-2"/>
    <n v="1.07843"/>
    <n v="0.12422999999999999"/>
  </r>
  <r>
    <x v="7"/>
    <x v="3"/>
    <x v="6"/>
    <x v="9"/>
    <n v="0.03"/>
    <n v="263"/>
    <n v="7.89"/>
    <n v="2.0000000000000001E-4"/>
    <n v="0"/>
    <n v="2.0000000000000002E-5"/>
    <n v="6.0000000000000002E-5"/>
    <n v="7.5000000000000002E-4"/>
    <n v="1.3050000000000001E-2"/>
  </r>
  <r>
    <x v="7"/>
    <x v="3"/>
    <x v="6"/>
    <x v="10"/>
    <n v="74.12"/>
    <n v="251"/>
    <n v="0"/>
    <n v="0.45995999999999998"/>
    <n v="0.25253999999999999"/>
    <n v="3.9399999999999999E-3"/>
    <n v="2.3279999999999999E-2"/>
    <n v="1.78278"/>
    <n v="0"/>
  </r>
  <r>
    <x v="7"/>
    <x v="3"/>
    <x v="7"/>
    <x v="0"/>
    <n v="4.3099999999999996"/>
    <n v="248.52"/>
    <n v="144.14000999999999"/>
    <n v="2.6720000000000001E-2"/>
    <n v="9.3600000000000003E-3"/>
    <n v="4.4999999999999999E-4"/>
    <n v="1.1010000000000001E-2"/>
    <n v="0.10335"/>
    <n v="0.248"/>
  </r>
  <r>
    <x v="7"/>
    <x v="3"/>
    <x v="7"/>
    <x v="1"/>
    <n v="18.260000000000002"/>
    <n v="141.51"/>
    <n v="121.70019000000001"/>
    <n v="0.111"/>
    <n v="5.0380000000000001E-2"/>
    <n v="1.1979999999999999E-2"/>
    <n v="2.8289999999999999E-2"/>
    <n v="0.43002000000000001"/>
    <n v="0.30125000000000002"/>
  </r>
  <r>
    <x v="7"/>
    <x v="3"/>
    <x v="7"/>
    <x v="2"/>
    <n v="2.56"/>
    <n v="149.86000000000001"/>
    <n v="10.489990000000001"/>
    <n v="1.5709999999999998E-2"/>
    <n v="1.069E-2"/>
    <n v="1.2999999999999999E-4"/>
    <n v="2.3600000000000001E-3"/>
    <n v="6.089E-2"/>
    <n v="2.4490000000000001E-2"/>
  </r>
  <r>
    <x v="7"/>
    <x v="3"/>
    <x v="7"/>
    <x v="3"/>
    <n v="0.78"/>
    <n v="251"/>
    <n v="0"/>
    <n v="4.8399999999999997E-3"/>
    <n v="4.3200000000000001E-3"/>
    <n v="1.2E-4"/>
    <n v="9.0000000000000006E-5"/>
    <n v="1.8759999999999999E-2"/>
    <n v="0"/>
  </r>
  <r>
    <x v="7"/>
    <x v="3"/>
    <x v="7"/>
    <x v="4"/>
    <n v="8.18"/>
    <n v="263"/>
    <n v="76.270020000000002"/>
    <n v="5.0860000000000002E-2"/>
    <n v="0"/>
    <n v="6.7650000000000002E-2"/>
    <n v="2.1219999999999999E-2"/>
    <n v="0.19700000000000001"/>
    <n v="0.12614"/>
  </r>
  <r>
    <x v="7"/>
    <x v="3"/>
    <x v="7"/>
    <x v="5"/>
    <n v="8.5"/>
    <n v="167.6"/>
    <n v="117.32007"/>
    <n v="5.1319999999999998E-2"/>
    <n v="1.7129999999999999E-2"/>
    <n v="5.7189999999999998E-2"/>
    <n v="1.3600000000000001E-3"/>
    <n v="0.19875999999999999"/>
    <n v="0.2601"/>
  </r>
  <r>
    <x v="7"/>
    <x v="3"/>
    <x v="7"/>
    <x v="6"/>
    <n v="11.38"/>
    <n v="175"/>
    <n v="183.75"/>
    <n v="6.8659999999999999E-2"/>
    <n v="4.1000000000000003E-3"/>
    <n v="8.8100000000000001E-3"/>
    <n v="6.6629999999999995E-2"/>
    <n v="0.26579000000000003"/>
    <n v="0.39928000000000002"/>
  </r>
  <r>
    <x v="7"/>
    <x v="3"/>
    <x v="7"/>
    <x v="7"/>
    <n v="4.01"/>
    <n v="251"/>
    <n v="0"/>
    <n v="2.4879999999999999E-2"/>
    <n v="2.23E-2"/>
    <n v="6.0000000000000002E-5"/>
    <n v="1.8400000000000001E-3"/>
    <n v="9.6449999999999994E-2"/>
    <n v="0"/>
  </r>
  <r>
    <x v="7"/>
    <x v="3"/>
    <x v="7"/>
    <x v="8"/>
    <n v="18.2"/>
    <n v="184.17"/>
    <n v="362.81006000000002"/>
    <n v="0.10972"/>
    <n v="2.8340000000000001E-2"/>
    <n v="1.9910000000000001E-2"/>
    <n v="4.453E-2"/>
    <n v="0.42462"/>
    <n v="0.75622"/>
  </r>
  <r>
    <x v="7"/>
    <x v="3"/>
    <x v="7"/>
    <x v="9"/>
    <n v="0.32"/>
    <n v="110.86"/>
    <n v="32.15"/>
    <n v="9.7999999999999997E-4"/>
    <n v="1.1E-4"/>
    <n v="3.0000000000000001E-5"/>
    <n v="1.5E-3"/>
    <n v="3.79E-3"/>
    <n v="9.6259999999999998E-2"/>
  </r>
  <r>
    <x v="7"/>
    <x v="3"/>
    <x v="7"/>
    <x v="10"/>
    <n v="21.12"/>
    <n v="109.71"/>
    <n v="68.020020000000002"/>
    <n v="0.12889999999999999"/>
    <n v="9.5449999999999993E-2"/>
    <n v="3.3E-4"/>
    <n v="4.2909999999999997E-2"/>
    <n v="0.49953999999999998"/>
    <n v="0.19817000000000001"/>
  </r>
  <r>
    <x v="7"/>
    <x v="3"/>
    <x v="8"/>
    <x v="0"/>
    <n v="12.61"/>
    <n v="225.21"/>
    <n v="524.75"/>
    <n v="7.6819999999999999E-2"/>
    <n v="2.7210000000000002E-2"/>
    <n v="3.4139999999999997E-2"/>
    <n v="2.554E-2"/>
    <n v="0.29682999999999998"/>
    <n v="0.95972999999999997"/>
  </r>
  <r>
    <x v="7"/>
    <x v="3"/>
    <x v="8"/>
    <x v="1"/>
    <n v="37.81"/>
    <n v="76.09"/>
    <n v="95.110349999999997"/>
    <n v="0.22924"/>
    <n v="0.18038000000000001"/>
    <n v="7.1599999999999997E-3"/>
    <n v="2.5430000000000001E-2"/>
    <n v="0.88843000000000005"/>
    <n v="0.36792000000000002"/>
  </r>
  <r>
    <x v="7"/>
    <x v="3"/>
    <x v="8"/>
    <x v="2"/>
    <n v="10.94"/>
    <n v="173.61"/>
    <n v="404.49997000000002"/>
    <n v="6.3469999999999999E-2"/>
    <n v="9.5099999999999994E-3"/>
    <n v="8.0000000000000004E-4"/>
    <n v="3.79E-3"/>
    <n v="0.24535999999999999"/>
    <n v="0.87505999999999995"/>
  </r>
  <r>
    <x v="7"/>
    <x v="3"/>
    <x v="8"/>
    <x v="3"/>
    <n v="2.4500000000000002"/>
    <n v="75.349999999999994"/>
    <n v="36.169980000000002"/>
    <n v="1.312E-2"/>
    <n v="9.6500000000000006E-3"/>
    <n v="9.7000000000000005E-4"/>
    <n v="5.1999999999999995E-4"/>
    <n v="5.0819999999999997E-2"/>
    <n v="0.14224000000000001"/>
  </r>
  <r>
    <x v="7"/>
    <x v="3"/>
    <x v="8"/>
    <x v="4"/>
    <n v="31.84"/>
    <n v="263"/>
    <n v="1272.91992"/>
    <n v="0.19914999999999999"/>
    <n v="0"/>
    <n v="0.29019"/>
    <n v="3.0630000000000001E-2"/>
    <n v="0.76980999999999999"/>
    <n v="2.1053000000000002"/>
  </r>
  <r>
    <x v="7"/>
    <x v="3"/>
    <x v="8"/>
    <x v="5"/>
    <n v="30.94"/>
    <n v="163.44999999999999"/>
    <n v="1201.3603499999999"/>
    <n v="0.17621000000000001"/>
    <n v="4.5879999999999997E-2"/>
    <n v="0.19647000000000001"/>
    <n v="9.8099999999999993E-3"/>
    <n v="0.68130000000000002"/>
    <n v="2.6728499999999999"/>
  </r>
  <r>
    <x v="7"/>
    <x v="3"/>
    <x v="8"/>
    <x v="6"/>
    <n v="57.51"/>
    <n v="220.65"/>
    <n v="2471.2997999999998"/>
    <n v="0.34871999999999997"/>
    <n v="0"/>
    <n v="6.7919999999999994E-2"/>
    <n v="0.17262"/>
    <n v="1.3466800000000001"/>
    <n v="4.6139099999999997"/>
  </r>
  <r>
    <x v="7"/>
    <x v="3"/>
    <x v="8"/>
    <x v="7"/>
    <n v="9.14"/>
    <n v="65"/>
    <n v="1.3000499999999999"/>
    <n v="5.663E-2"/>
    <n v="4.904E-2"/>
    <n v="1.6000000000000001E-4"/>
    <n v="1.97E-3"/>
    <n v="0.21948000000000001"/>
    <n v="5.7200000000000003E-3"/>
  </r>
  <r>
    <x v="7"/>
    <x v="3"/>
    <x v="8"/>
    <x v="8"/>
    <n v="63.07"/>
    <n v="188.79"/>
    <n v="1861.48047"/>
    <n v="0.37640000000000001"/>
    <n v="7.7729999999999994E-2"/>
    <n v="6.7390000000000005E-2"/>
    <n v="9.8019999999999996E-2"/>
    <n v="1.4546699999999999"/>
    <n v="3.8419099999999999"/>
  </r>
  <r>
    <x v="7"/>
    <x v="3"/>
    <x v="8"/>
    <x v="9"/>
    <n v="3.03"/>
    <n v="95.62"/>
    <n v="162.54999000000001"/>
    <n v="1.2290000000000001E-2"/>
    <n v="1.15E-3"/>
    <n v="7.9000000000000001E-4"/>
    <n v="2.5799999999999998E-3"/>
    <n v="4.7350000000000003E-2"/>
    <n v="0.53686"/>
  </r>
  <r>
    <x v="7"/>
    <x v="3"/>
    <x v="8"/>
    <x v="10"/>
    <n v="57.75"/>
    <n v="263"/>
    <n v="1017.81055"/>
    <n v="0.35962"/>
    <n v="0.14759"/>
    <n v="8.5500000000000003E-3"/>
    <n v="4.41E-2"/>
    <n v="1.39222"/>
    <n v="1.68337"/>
  </r>
  <r>
    <x v="7"/>
    <x v="4"/>
    <x v="0"/>
    <x v="0"/>
    <n v="0.99"/>
    <n v="159"/>
    <n v="28.62"/>
    <n v="5.3299999999999997E-3"/>
    <n v="2.0799999999999998E-3"/>
    <n v="2.0000000000000002E-5"/>
    <n v="8.8999999999999995E-4"/>
    <n v="2.0580000000000001E-2"/>
    <n v="6.6210000000000005E-2"/>
  </r>
  <r>
    <x v="7"/>
    <x v="4"/>
    <x v="0"/>
    <x v="1"/>
    <n v="4.8"/>
    <n v="178.8"/>
    <n v="157.33996999999999"/>
    <n v="2.665E-2"/>
    <n v="6.5799999999999999E-3"/>
    <n v="3.7799999999999999E-3"/>
    <n v="6.2500000000000003E-3"/>
    <n v="0.10301"/>
    <n v="0.32590000000000002"/>
  </r>
  <r>
    <x v="7"/>
    <x v="4"/>
    <x v="0"/>
    <x v="2"/>
    <n v="1.1200000000000001"/>
    <n v="88"/>
    <n v="32.56"/>
    <n v="3.9300000000000003E-3"/>
    <n v="1.41E-3"/>
    <n v="0"/>
    <n v="2.7999999999999998E-4"/>
    <n v="1.52E-2"/>
    <n v="0.11491999999999999"/>
  </r>
  <r>
    <x v="7"/>
    <x v="4"/>
    <x v="0"/>
    <x v="3"/>
    <n v="0.43"/>
    <n v="79.400000000000006"/>
    <n v="11.91"/>
    <n v="1.3500000000000001E-3"/>
    <n v="5.8E-4"/>
    <n v="8.0000000000000007E-5"/>
    <n v="6.0000000000000002E-5"/>
    <n v="5.2199999999999998E-3"/>
    <n v="4.4949999999999997E-2"/>
  </r>
  <r>
    <x v="7"/>
    <x v="4"/>
    <x v="0"/>
    <x v="4"/>
    <n v="4.12"/>
    <n v="263"/>
    <n v="247.21995999999999"/>
    <n v="2.6190000000000001E-2"/>
    <n v="0"/>
    <n v="7.1399999999999996E-3"/>
    <n v="1.9879999999999998E-2"/>
    <n v="0.10102"/>
    <n v="0.40548000000000001"/>
  </r>
  <r>
    <x v="7"/>
    <x v="4"/>
    <x v="0"/>
    <x v="5"/>
    <n v="3.61"/>
    <n v="181.82"/>
    <n v="132.73004"/>
    <n v="1.9779999999999999E-2"/>
    <n v="1.2899999999999999E-3"/>
    <n v="4.9100000000000003E-3"/>
    <n v="4.0299999999999997E-3"/>
    <n v="7.6329999999999995E-2"/>
    <n v="0.27711999999999998"/>
  </r>
  <r>
    <x v="7"/>
    <x v="4"/>
    <x v="0"/>
    <x v="6"/>
    <n v="3.13"/>
    <n v="151.41"/>
    <n v="119.60997999999999"/>
    <n v="1.5610000000000001E-2"/>
    <n v="2.32E-3"/>
    <n v="6.9999999999999994E-5"/>
    <n v="5.96E-3"/>
    <n v="6.028E-2"/>
    <n v="0.28056999999999999"/>
  </r>
  <r>
    <x v="7"/>
    <x v="4"/>
    <x v="0"/>
    <x v="7"/>
    <n v="2.13"/>
    <n v="65"/>
    <n v="46.149990000000003"/>
    <n v="6.3299999999999997E-3"/>
    <n v="3.16E-3"/>
    <n v="1.0000000000000001E-5"/>
    <n v="6.6E-4"/>
    <n v="2.4459999999999999E-2"/>
    <n v="0.20136999999999999"/>
  </r>
  <r>
    <x v="7"/>
    <x v="4"/>
    <x v="0"/>
    <x v="8"/>
    <n v="2.92"/>
    <n v="248.53"/>
    <n v="74.56"/>
    <n v="1.8100000000000002E-2"/>
    <n v="8.6999999999999994E-3"/>
    <n v="4.6999999999999999E-4"/>
    <n v="2.6099999999999999E-3"/>
    <n v="6.9980000000000001E-2"/>
    <n v="0.12706999999999999"/>
  </r>
  <r>
    <x v="7"/>
    <x v="4"/>
    <x v="0"/>
    <x v="9"/>
    <n v="0.92"/>
    <n v="183.56"/>
    <n v="49.56"/>
    <n v="4.7699999999999999E-3"/>
    <n v="0"/>
    <n v="1.1E-4"/>
    <n v="2.9199999999999999E-3"/>
    <n v="1.8370000000000001E-2"/>
    <n v="0.10446999999999999"/>
  </r>
  <r>
    <x v="7"/>
    <x v="4"/>
    <x v="0"/>
    <x v="10"/>
    <n v="4.71"/>
    <n v="225.5"/>
    <n v="99.219970000000004"/>
    <n v="2.8670000000000001E-2"/>
    <n v="1.14E-2"/>
    <n v="5.0000000000000001E-4"/>
    <n v="9.6100000000000005E-3"/>
    <n v="0.1109"/>
    <n v="0.18084"/>
  </r>
  <r>
    <x v="7"/>
    <x v="4"/>
    <x v="1"/>
    <x v="0"/>
    <n v="36.54"/>
    <n v="166.43"/>
    <n v="832.1499"/>
    <n v="0.20591999999999999"/>
    <n v="2.8670000000000001E-2"/>
    <n v="7.4400000000000004E-3"/>
    <n v="0.13597999999999999"/>
    <n v="0.79515000000000002"/>
    <n v="1.87222"/>
  </r>
  <r>
    <x v="7"/>
    <x v="4"/>
    <x v="1"/>
    <x v="1"/>
    <n v="103.33"/>
    <n v="136.31"/>
    <n v="1457.1505099999999"/>
    <n v="0.57687999999999995"/>
    <n v="0.16730999999999999"/>
    <n v="9.1249999999999998E-2"/>
    <n v="0.4874"/>
    <n v="2.2313900000000002"/>
    <n v="3.7112500000000002"/>
  </r>
  <r>
    <x v="7"/>
    <x v="4"/>
    <x v="1"/>
    <x v="2"/>
    <n v="26.04"/>
    <n v="214.49"/>
    <n v="735.70996000000002"/>
    <n v="0.15465000000000001"/>
    <n v="1.3559999999999999E-2"/>
    <n v="9.7099999999999999E-3"/>
    <n v="0.13780999999999999"/>
    <n v="0.59719"/>
    <n v="1.36405"/>
  </r>
  <r>
    <x v="7"/>
    <x v="4"/>
    <x v="1"/>
    <x v="3"/>
    <n v="3.23"/>
    <n v="65"/>
    <n v="5.8499800000000004"/>
    <n v="1.89E-2"/>
    <n v="1.6129999999999999E-2"/>
    <n v="7.7999999999999999E-4"/>
    <n v="6.8000000000000005E-4"/>
    <n v="7.3230000000000003E-2"/>
    <n v="2.5530000000000001E-2"/>
  </r>
  <r>
    <x v="7"/>
    <x v="4"/>
    <x v="1"/>
    <x v="4"/>
    <n v="38.35"/>
    <n v="254.12"/>
    <n v="566.69042999999999"/>
    <n v="0.2384"/>
    <n v="2.4599999999999999E-3"/>
    <n v="0.31154999999999999"/>
    <n v="9.962E-2"/>
    <n v="0.92242999999999997"/>
    <n v="0.94716"/>
  </r>
  <r>
    <x v="7"/>
    <x v="4"/>
    <x v="1"/>
    <x v="5"/>
    <n v="59.49"/>
    <n v="172.46"/>
    <n v="1138.2597699999999"/>
    <n v="0.34331"/>
    <n v="6.1510000000000002E-2"/>
    <n v="0.26019999999999999"/>
    <n v="9.042E-2"/>
    <n v="1.32694"/>
    <n v="2.4734099999999999"/>
  </r>
  <r>
    <x v="7"/>
    <x v="4"/>
    <x v="1"/>
    <x v="6"/>
    <n v="127.41"/>
    <n v="212.04"/>
    <n v="3842.1093799999999"/>
    <n v="0.75719999999999998"/>
    <n v="0"/>
    <n v="0.20207"/>
    <n v="0.55006999999999995"/>
    <n v="2.9228900000000002"/>
    <n v="7.3091600000000003"/>
  </r>
  <r>
    <x v="7"/>
    <x v="4"/>
    <x v="1"/>
    <x v="7"/>
    <n v="18.579999999999998"/>
    <n v="65"/>
    <n v="85.800049999999999"/>
    <n v="9.8309999999999995E-2"/>
    <n v="7.9320000000000002E-2"/>
    <n v="6.8000000000000005E-4"/>
    <n v="8.9099999999999995E-3"/>
    <n v="0.38085999999999998"/>
    <n v="0.37436999999999998"/>
  </r>
  <r>
    <x v="7"/>
    <x v="4"/>
    <x v="1"/>
    <x v="8"/>
    <n v="106.27"/>
    <n v="193.28"/>
    <n v="2106.7206999999999"/>
    <n v="0.62658000000000003"/>
    <n v="0.12330000000000001"/>
    <n v="0.40809000000000001"/>
    <n v="0.32239000000000001"/>
    <n v="2.4211800000000001"/>
    <n v="4.2801299999999998"/>
  </r>
  <r>
    <x v="7"/>
    <x v="4"/>
    <x v="1"/>
    <x v="9"/>
    <n v="9.08"/>
    <n v="167.77"/>
    <n v="359.03003000000001"/>
    <n v="4.6269999999999999E-2"/>
    <n v="0"/>
    <n v="6.4000000000000005E-4"/>
    <n v="3.576E-2"/>
    <n v="0.17829999999999999"/>
    <n v="0.78622000000000003"/>
  </r>
  <r>
    <x v="7"/>
    <x v="4"/>
    <x v="1"/>
    <x v="10"/>
    <n v="83.71"/>
    <n v="140.21"/>
    <n v="335.10937999999999"/>
    <n v="0.50287999999999999"/>
    <n v="0.21772"/>
    <n v="2.257E-2"/>
    <n v="0.18245"/>
    <n v="1.94821"/>
    <n v="0.81882999999999995"/>
  </r>
  <r>
    <x v="7"/>
    <x v="4"/>
    <x v="2"/>
    <x v="0"/>
    <n v="13.77"/>
    <n v="176.82"/>
    <n v="155.6001"/>
    <n v="8.1799999999999998E-2"/>
    <n v="4.3220000000000001E-2"/>
    <n v="4.3099999999999996E-3"/>
    <n v="4.6100000000000002E-2"/>
    <n v="0.31668000000000002"/>
    <n v="0.32973999999999998"/>
  </r>
  <r>
    <x v="7"/>
    <x v="4"/>
    <x v="2"/>
    <x v="1"/>
    <n v="88.64"/>
    <n v="179.57"/>
    <n v="955.32030999999995"/>
    <n v="0.52983000000000002"/>
    <n v="0.17385999999999999"/>
    <n v="9.375E-2"/>
    <n v="0.47939999999999999"/>
    <n v="2.0514800000000002"/>
    <n v="2.0076399999999999"/>
  </r>
  <r>
    <x v="7"/>
    <x v="4"/>
    <x v="2"/>
    <x v="2"/>
    <n v="11.05"/>
    <n v="171.22"/>
    <n v="15.40991"/>
    <n v="6.8049999999999999E-2"/>
    <n v="4.3729999999999998E-2"/>
    <n v="2.2000000000000001E-4"/>
    <n v="4.79E-3"/>
    <n v="0.26372000000000001"/>
    <n v="3.3140000000000003E-2"/>
  </r>
  <r>
    <x v="7"/>
    <x v="4"/>
    <x v="2"/>
    <x v="3"/>
    <n v="3.71"/>
    <n v="65"/>
    <n v="2.59998"/>
    <n v="2.247E-2"/>
    <n v="1.856E-2"/>
    <n v="7.6000000000000004E-4"/>
    <n v="1.1800000000000001E-3"/>
    <n v="8.7090000000000001E-2"/>
    <n v="1.1339999999999999E-2"/>
  </r>
  <r>
    <x v="7"/>
    <x v="4"/>
    <x v="2"/>
    <x v="4"/>
    <n v="35.46"/>
    <n v="257.5"/>
    <n v="185.40038000000001"/>
    <n v="0.22040999999999999"/>
    <n v="1.4400000000000001E-3"/>
    <n v="0.38174000000000002"/>
    <n v="4.0000000000000002E-4"/>
    <n v="0.85380999999999996"/>
    <n v="0.30763000000000001"/>
  </r>
  <r>
    <x v="7"/>
    <x v="4"/>
    <x v="2"/>
    <x v="5"/>
    <n v="37.619999999999997"/>
    <n v="153.15"/>
    <n v="231.25977"/>
    <n v="0.22522"/>
    <n v="4.5920000000000002E-2"/>
    <n v="0.12164"/>
    <n v="6.1650000000000003E-2"/>
    <n v="0.87233000000000005"/>
    <n v="0.54483999999999999"/>
  </r>
  <r>
    <x v="7"/>
    <x v="4"/>
    <x v="2"/>
    <x v="6"/>
    <n v="46.7"/>
    <n v="201.81"/>
    <n v="437.91991999999999"/>
    <n v="0.28381000000000001"/>
    <n v="3.0400000000000002E-3"/>
    <n v="1.712E-2"/>
    <n v="0.22696"/>
    <n v="1.0986800000000001"/>
    <n v="0.85870000000000002"/>
  </r>
  <r>
    <x v="7"/>
    <x v="4"/>
    <x v="2"/>
    <x v="7"/>
    <n v="18.309999999999999"/>
    <n v="65"/>
    <n v="5.2001999999999997"/>
    <n v="0.11174000000000001"/>
    <n v="9.5329999999999998E-2"/>
    <n v="2.4000000000000001E-4"/>
    <n v="1.145E-2"/>
    <n v="0.43308999999999997"/>
    <n v="2.2689999999999998E-2"/>
  </r>
  <r>
    <x v="7"/>
    <x v="4"/>
    <x v="2"/>
    <x v="8"/>
    <n v="67.45"/>
    <n v="221.89"/>
    <n v="703.39062000000001"/>
    <n v="0.41416999999999998"/>
    <n v="0.18156"/>
    <n v="3.8559999999999997E-2"/>
    <n v="0.25213000000000002"/>
    <n v="1.60347"/>
    <n v="1.2959700000000001"/>
  </r>
  <r>
    <x v="7"/>
    <x v="4"/>
    <x v="2"/>
    <x v="9"/>
    <n v="3.25"/>
    <n v="160.79"/>
    <n v="131.85004000000001"/>
    <n v="1.5789999999999998E-2"/>
    <n v="1.4999999999999999E-4"/>
    <n v="4.2999999999999999E-4"/>
    <n v="1.388E-2"/>
    <n v="6.0830000000000002E-2"/>
    <n v="0.30182999999999999"/>
  </r>
  <r>
    <x v="7"/>
    <x v="4"/>
    <x v="2"/>
    <x v="10"/>
    <n v="94.57"/>
    <n v="259.11"/>
    <n v="349.80074999999999"/>
    <n v="0.58750000000000002"/>
    <n v="0.27345999999999998"/>
    <n v="2.198E-2"/>
    <n v="0.17899000000000001"/>
    <n v="2.2763599999999999"/>
    <n v="0.57974000000000003"/>
  </r>
  <r>
    <x v="7"/>
    <x v="4"/>
    <x v="3"/>
    <x v="0"/>
    <n v="15.15"/>
    <n v="181.57"/>
    <n v="63.550049999999999"/>
    <n v="9.2460000000000001E-2"/>
    <n v="6.1859999999999998E-2"/>
    <n v="3.49E-3"/>
    <n v="2.9360000000000001E-2"/>
    <n v="0.35820000000000002"/>
    <n v="0.13327"/>
  </r>
  <r>
    <x v="7"/>
    <x v="4"/>
    <x v="3"/>
    <x v="1"/>
    <n v="97.46"/>
    <n v="154.79"/>
    <n v="261.59960999999998"/>
    <n v="0.59372999999999998"/>
    <n v="0.24007000000000001"/>
    <n v="3.3989999999999999E-2"/>
    <n v="0.30919999999999997"/>
    <n v="2.3006899999999999"/>
    <n v="0.60070000000000001"/>
  </r>
  <r>
    <x v="7"/>
    <x v="4"/>
    <x v="3"/>
    <x v="2"/>
    <n v="13.83"/>
    <n v="65"/>
    <n v="1.3000499999999999"/>
    <n v="8.5500000000000007E-2"/>
    <n v="7.2370000000000004E-2"/>
    <n v="1.3999999999999999E-4"/>
    <n v="4.7299999999999998E-3"/>
    <n v="0.33139999999999997"/>
    <n v="5.6699999999999997E-3"/>
  </r>
  <r>
    <x v="7"/>
    <x v="4"/>
    <x v="3"/>
    <x v="3"/>
    <n v="4.78"/>
    <n v="65"/>
    <n v="3.25"/>
    <n v="2.8840000000000001E-2"/>
    <n v="2.3699999999999999E-2"/>
    <n v="8.8999999999999995E-4"/>
    <n v="1E-3"/>
    <n v="0.11176"/>
    <n v="1.418E-2"/>
  </r>
  <r>
    <x v="7"/>
    <x v="4"/>
    <x v="3"/>
    <x v="4"/>
    <n v="44.21"/>
    <n v="254.54"/>
    <n v="155.27051"/>
    <n v="0.27449000000000001"/>
    <n v="0"/>
    <n v="0.22084999999999999"/>
    <n v="0.25774999999999998"/>
    <n v="1.06352"/>
    <n v="0.26055"/>
  </r>
  <r>
    <x v="7"/>
    <x v="4"/>
    <x v="3"/>
    <x v="5"/>
    <n v="42.81"/>
    <n v="128.78"/>
    <n v="59.240229999999997"/>
    <n v="0.26153999999999999"/>
    <n v="0.11584999999999999"/>
    <n v="4.7440000000000003E-2"/>
    <n v="3.7440000000000001E-2"/>
    <n v="1.0135799999999999"/>
    <n v="0.15683"/>
  </r>
  <r>
    <x v="7"/>
    <x v="4"/>
    <x v="3"/>
    <x v="6"/>
    <n v="53.04"/>
    <n v="211.58"/>
    <n v="336.41016000000002"/>
    <n v="0.32573000000000002"/>
    <n v="2.9E-4"/>
    <n v="2.342E-2"/>
    <n v="0.33116000000000001"/>
    <n v="1.26163"/>
    <n v="0.64097000000000004"/>
  </r>
  <r>
    <x v="7"/>
    <x v="4"/>
    <x v="3"/>
    <x v="7"/>
    <n v="22.98"/>
    <n v="251"/>
    <n v="0"/>
    <n v="0.14233000000000001"/>
    <n v="0.12606000000000001"/>
    <n v="1.6000000000000001E-4"/>
    <n v="6.4000000000000003E-3"/>
    <n v="0.55166000000000004"/>
    <n v="0"/>
  </r>
  <r>
    <x v="7"/>
    <x v="4"/>
    <x v="3"/>
    <x v="8"/>
    <n v="73.489999999999995"/>
    <n v="185.16"/>
    <n v="170.34961000000001"/>
    <n v="0.45238"/>
    <n v="0.28588999999999998"/>
    <n v="2.63E-3"/>
    <n v="8.1589999999999996E-2"/>
    <n v="1.7528699999999999"/>
    <n v="0.35610000000000003"/>
  </r>
  <r>
    <x v="7"/>
    <x v="4"/>
    <x v="3"/>
    <x v="9"/>
    <n v="1.28"/>
    <n v="207.4"/>
    <n v="62.22"/>
    <n v="7.11E-3"/>
    <n v="0"/>
    <n v="3.0000000000000001E-5"/>
    <n v="3.3500000000000001E-3"/>
    <n v="2.7400000000000001E-2"/>
    <n v="0.11977"/>
  </r>
  <r>
    <x v="7"/>
    <x v="4"/>
    <x v="3"/>
    <x v="10"/>
    <n v="114.91"/>
    <n v="182.42"/>
    <n v="12.76953"/>
    <n v="0.71258999999999995"/>
    <n v="0.57289999999999996"/>
    <n v="1.839E-2"/>
    <n v="6.1859999999999998E-2"/>
    <n v="2.7619400000000001"/>
    <n v="2.614E-2"/>
  </r>
  <r>
    <x v="7"/>
    <x v="4"/>
    <x v="4"/>
    <x v="0"/>
    <n v="1.98"/>
    <n v="263"/>
    <n v="13.149990000000001"/>
    <n v="1.2330000000000001E-2"/>
    <n v="5.1700000000000001E-3"/>
    <n v="6.8000000000000005E-4"/>
    <n v="5.5399999999999998E-3"/>
    <n v="4.7730000000000002E-2"/>
    <n v="2.1569999999999999E-2"/>
  </r>
  <r>
    <x v="7"/>
    <x v="4"/>
    <x v="4"/>
    <x v="1"/>
    <n v="11.34"/>
    <n v="262.98"/>
    <n v="2.62988"/>
    <n v="7.0379999999999998E-2"/>
    <n v="2.8809999999999999E-2"/>
    <n v="6.3200000000000001E-3"/>
    <n v="6.6299999999999996E-3"/>
    <n v="0.27278999999999998"/>
    <n v="4.3099999999999996E-3"/>
  </r>
  <r>
    <x v="7"/>
    <x v="4"/>
    <x v="4"/>
    <x v="2"/>
    <n v="1.69"/>
    <n v="251"/>
    <n v="0"/>
    <n v="1.0489999999999999E-2"/>
    <n v="7.0499999999999998E-3"/>
    <n v="1.2E-4"/>
    <n v="4.0000000000000003E-5"/>
    <n v="4.0649999999999999E-2"/>
    <n v="0"/>
  </r>
  <r>
    <x v="7"/>
    <x v="4"/>
    <x v="4"/>
    <x v="3"/>
    <n v="0.57999999999999996"/>
    <n v="251"/>
    <n v="0"/>
    <n v="3.5999999999999999E-3"/>
    <n v="2.99E-3"/>
    <n v="1E-4"/>
    <n v="8.0000000000000007E-5"/>
    <n v="1.3950000000000001E-2"/>
    <n v="0"/>
  </r>
  <r>
    <x v="7"/>
    <x v="4"/>
    <x v="4"/>
    <x v="4"/>
    <n v="5.85"/>
    <n v="263"/>
    <n v="39.449950000000001"/>
    <n v="3.6409999999999998E-2"/>
    <n v="8.3000000000000001E-4"/>
    <n v="5.0999999999999997E-2"/>
    <n v="5.7299999999999999E-3"/>
    <n v="0.14099999999999999"/>
    <n v="6.4699999999999994E-2"/>
  </r>
  <r>
    <x v="7"/>
    <x v="4"/>
    <x v="4"/>
    <x v="5"/>
    <n v="5.25"/>
    <n v="263"/>
    <n v="7.8900199999999998"/>
    <n v="3.2599999999999997E-2"/>
    <n v="5.8700000000000002E-3"/>
    <n v="1.061E-2"/>
    <n v="1.57E-3"/>
    <n v="0.12634000000000001"/>
    <n v="1.294E-2"/>
  </r>
  <r>
    <x v="7"/>
    <x v="4"/>
    <x v="4"/>
    <x v="6"/>
    <n v="5.64"/>
    <n v="251"/>
    <n v="0"/>
    <n v="3.5000000000000003E-2"/>
    <n v="0"/>
    <n v="4.8000000000000001E-4"/>
    <n v="7.45E-3"/>
    <n v="0.13567000000000001"/>
    <n v="0"/>
  </r>
  <r>
    <x v="7"/>
    <x v="4"/>
    <x v="4"/>
    <x v="7"/>
    <n v="2.78"/>
    <n v="251"/>
    <n v="0"/>
    <n v="1.7250000000000001E-2"/>
    <n v="1.452E-2"/>
    <n v="5.0000000000000002E-5"/>
    <n v="3.2000000000000003E-4"/>
    <n v="6.6869999999999999E-2"/>
    <n v="0"/>
  </r>
  <r>
    <x v="7"/>
    <x v="4"/>
    <x v="4"/>
    <x v="8"/>
    <n v="9.1999999999999993"/>
    <n v="253.4"/>
    <n v="25.34009"/>
    <n v="5.7029999999999997E-2"/>
    <n v="2.4559999999999998E-2"/>
    <n v="1.2930000000000001E-2"/>
    <n v="8.4600000000000005E-3"/>
    <n v="0.22095000000000001"/>
    <n v="4.2590000000000003E-2"/>
  </r>
  <r>
    <x v="7"/>
    <x v="4"/>
    <x v="4"/>
    <x v="9"/>
    <n v="0.02"/>
    <n v="251"/>
    <n v="0"/>
    <n v="1.2999999999999999E-4"/>
    <n v="0"/>
    <n v="1.0000000000000001E-5"/>
    <n v="5.0000000000000002E-5"/>
    <n v="4.8999999999999998E-4"/>
    <n v="0"/>
  </r>
  <r>
    <x v="7"/>
    <x v="4"/>
    <x v="4"/>
    <x v="10"/>
    <n v="14.11"/>
    <n v="262.98"/>
    <n v="2.62988"/>
    <n v="8.7569999999999995E-2"/>
    <n v="3.2989999999999998E-2"/>
    <n v="1.7700000000000001E-3"/>
    <n v="1.4760000000000001E-2"/>
    <n v="0.33940999999999999"/>
    <n v="4.3099999999999996E-3"/>
  </r>
  <r>
    <x v="7"/>
    <x v="4"/>
    <x v="5"/>
    <x v="0"/>
    <n v="0.26"/>
    <n v="251"/>
    <n v="0"/>
    <n v="1.6100000000000001E-3"/>
    <n v="8.4000000000000003E-4"/>
    <n v="1.0000000000000001E-5"/>
    <n v="2.1000000000000001E-4"/>
    <n v="6.2500000000000003E-3"/>
    <n v="0"/>
  </r>
  <r>
    <x v="7"/>
    <x v="4"/>
    <x v="5"/>
    <x v="1"/>
    <n v="1.6"/>
    <n v="251"/>
    <n v="0"/>
    <n v="9.9299999999999996E-3"/>
    <n v="4.0099999999999997E-3"/>
    <n v="4.4999999999999999E-4"/>
    <n v="1.39E-3"/>
    <n v="3.848E-2"/>
    <n v="0"/>
  </r>
  <r>
    <x v="7"/>
    <x v="4"/>
    <x v="5"/>
    <x v="2"/>
    <n v="0.23"/>
    <n v="251"/>
    <n v="0"/>
    <n v="1.4300000000000001E-3"/>
    <n v="1.0300000000000001E-3"/>
    <n v="0"/>
    <n v="1.0000000000000001E-5"/>
    <n v="5.5300000000000002E-3"/>
    <n v="0"/>
  </r>
  <r>
    <x v="7"/>
    <x v="4"/>
    <x v="5"/>
    <x v="3"/>
    <n v="0.06"/>
    <n v="251"/>
    <n v="0"/>
    <n v="3.6999999999999999E-4"/>
    <n v="3.2000000000000003E-4"/>
    <n v="1.0000000000000001E-5"/>
    <n v="1.0000000000000001E-5"/>
    <n v="1.4400000000000001E-3"/>
    <n v="0"/>
  </r>
  <r>
    <x v="7"/>
    <x v="4"/>
    <x v="5"/>
    <x v="4"/>
    <n v="1.02"/>
    <n v="251"/>
    <n v="0"/>
    <n v="6.3299999999999997E-3"/>
    <n v="9.0000000000000006E-5"/>
    <n v="7.0600000000000003E-3"/>
    <n v="2.2200000000000002E-3"/>
    <n v="2.453E-2"/>
    <n v="0"/>
  </r>
  <r>
    <x v="7"/>
    <x v="4"/>
    <x v="5"/>
    <x v="5"/>
    <n v="0.88"/>
    <n v="263"/>
    <n v="2.63"/>
    <n v="5.47E-3"/>
    <n v="2.16E-3"/>
    <n v="3.3500000000000001E-3"/>
    <n v="9.7999999999999997E-4"/>
    <n v="2.1180000000000001E-2"/>
    <n v="4.3099999999999996E-3"/>
  </r>
  <r>
    <x v="7"/>
    <x v="4"/>
    <x v="5"/>
    <x v="6"/>
    <n v="0.83"/>
    <n v="251"/>
    <n v="0"/>
    <n v="5.1500000000000001E-3"/>
    <n v="0"/>
    <n v="1.9000000000000001E-4"/>
    <n v="9.3000000000000005E-4"/>
    <n v="1.9959999999999999E-2"/>
    <n v="0"/>
  </r>
  <r>
    <x v="7"/>
    <x v="4"/>
    <x v="5"/>
    <x v="7"/>
    <n v="0.41"/>
    <n v="251"/>
    <n v="0"/>
    <n v="2.5400000000000002E-3"/>
    <n v="2.0799999999999998E-3"/>
    <n v="0"/>
    <n v="6.0000000000000002E-5"/>
    <n v="9.8600000000000007E-3"/>
    <n v="0"/>
  </r>
  <r>
    <x v="7"/>
    <x v="4"/>
    <x v="5"/>
    <x v="8"/>
    <n v="1.24"/>
    <n v="251"/>
    <n v="0"/>
    <n v="7.6899999999999998E-3"/>
    <n v="3.98E-3"/>
    <n v="3.3E-4"/>
    <n v="1.3799999999999999E-3"/>
    <n v="2.9819999999999999E-2"/>
    <n v="0"/>
  </r>
  <r>
    <x v="7"/>
    <x v="4"/>
    <x v="5"/>
    <x v="9"/>
    <n v="0.16"/>
    <n v="263"/>
    <n v="2.63"/>
    <n v="1E-3"/>
    <n v="0"/>
    <n v="2.2000000000000001E-4"/>
    <n v="1.5200000000000001E-3"/>
    <n v="3.8600000000000001E-3"/>
    <n v="4.3099999999999996E-3"/>
  </r>
  <r>
    <x v="7"/>
    <x v="4"/>
    <x v="5"/>
    <x v="10"/>
    <n v="2.0299999999999998"/>
    <n v="251"/>
    <n v="0"/>
    <n v="1.26E-2"/>
    <n v="1.014E-2"/>
    <n v="8.0000000000000007E-5"/>
    <n v="9.2000000000000003E-4"/>
    <n v="4.8829999999999998E-2"/>
    <n v="0"/>
  </r>
  <r>
    <x v="7"/>
    <x v="4"/>
    <x v="6"/>
    <x v="0"/>
    <n v="9.1"/>
    <n v="263"/>
    <n v="10.520020000000001"/>
    <n v="5.6500000000000002E-2"/>
    <n v="3.2230000000000002E-2"/>
    <n v="1.1999999999999999E-3"/>
    <n v="1.524E-2"/>
    <n v="0.21895999999999999"/>
    <n v="1.7250000000000001E-2"/>
  </r>
  <r>
    <x v="7"/>
    <x v="4"/>
    <x v="6"/>
    <x v="1"/>
    <n v="59.58"/>
    <n v="263.01"/>
    <n v="13.15039"/>
    <n v="0.36974000000000001"/>
    <n v="0.17027"/>
    <n v="5.4339999999999999E-2"/>
    <n v="5.2290000000000003E-2"/>
    <n v="1.4330799999999999"/>
    <n v="2.1569999999999999E-2"/>
  </r>
  <r>
    <x v="7"/>
    <x v="4"/>
    <x v="6"/>
    <x v="2"/>
    <n v="8.89"/>
    <n v="251"/>
    <n v="0"/>
    <n v="5.5169999999999997E-2"/>
    <n v="3.671E-2"/>
    <n v="1.9000000000000001E-4"/>
    <n v="4.6000000000000001E-4"/>
    <n v="0.21382999999999999"/>
    <n v="0"/>
  </r>
  <r>
    <x v="7"/>
    <x v="4"/>
    <x v="6"/>
    <x v="3"/>
    <n v="2.97"/>
    <n v="251"/>
    <n v="0"/>
    <n v="1.8429999999999998E-2"/>
    <n v="1.464E-2"/>
    <n v="7.7999999999999999E-4"/>
    <n v="1.9000000000000001E-4"/>
    <n v="7.1440000000000003E-2"/>
    <n v="0"/>
  </r>
  <r>
    <x v="7"/>
    <x v="4"/>
    <x v="6"/>
    <x v="4"/>
    <n v="27.75"/>
    <n v="263"/>
    <n v="65.75"/>
    <n v="0.17238999999999999"/>
    <n v="0"/>
    <n v="0.21598000000000001"/>
    <n v="5.1529999999999999E-2"/>
    <n v="0.66801999999999995"/>
    <n v="0.10784000000000001"/>
  </r>
  <r>
    <x v="7"/>
    <x v="4"/>
    <x v="6"/>
    <x v="5"/>
    <n v="26.95"/>
    <n v="263"/>
    <n v="15.779780000000001"/>
    <n v="0.16725999999999999"/>
    <n v="6.2920000000000004E-2"/>
    <n v="4.2819999999999997E-2"/>
    <n v="2.496E-2"/>
    <n v="0.64824999999999999"/>
    <n v="2.588E-2"/>
  </r>
  <r>
    <x v="7"/>
    <x v="4"/>
    <x v="6"/>
    <x v="6"/>
    <n v="29.99"/>
    <n v="263"/>
    <n v="15.779780000000001"/>
    <n v="0.18612999999999999"/>
    <n v="0"/>
    <n v="1.1350000000000001E-2"/>
    <n v="9.6780000000000005E-2"/>
    <n v="0.72136999999999996"/>
    <n v="2.588E-2"/>
  </r>
  <r>
    <x v="7"/>
    <x v="4"/>
    <x v="6"/>
    <x v="7"/>
    <n v="14.82"/>
    <n v="251"/>
    <n v="0"/>
    <n v="9.1969999999999996E-2"/>
    <n v="7.7270000000000005E-2"/>
    <n v="7.6999999999999996E-4"/>
    <n v="2.6800000000000001E-3"/>
    <n v="0.35646"/>
    <n v="0"/>
  </r>
  <r>
    <x v="7"/>
    <x v="4"/>
    <x v="6"/>
    <x v="8"/>
    <n v="44.94"/>
    <n v="242.01"/>
    <n v="16.940429999999999"/>
    <n v="0.27866999999999997"/>
    <n v="0.14641000000000001"/>
    <n v="4.0620000000000003E-2"/>
    <n v="3.9710000000000002E-2"/>
    <n v="1.0800399999999999"/>
    <n v="2.9420000000000002E-2"/>
  </r>
  <r>
    <x v="7"/>
    <x v="4"/>
    <x v="6"/>
    <x v="9"/>
    <n v="0.04"/>
    <n v="263"/>
    <n v="2.63"/>
    <n v="2.5999999999999998E-4"/>
    <n v="0"/>
    <n v="3.0000000000000001E-5"/>
    <n v="1E-4"/>
    <n v="1E-3"/>
    <n v="4.3099999999999996E-3"/>
  </r>
  <r>
    <x v="7"/>
    <x v="4"/>
    <x v="6"/>
    <x v="10"/>
    <n v="74.12"/>
    <n v="251"/>
    <n v="0"/>
    <n v="0.45995999999999998"/>
    <n v="0.25253999999999999"/>
    <n v="3.9399999999999999E-3"/>
    <n v="2.3279999999999999E-2"/>
    <n v="1.78278"/>
    <n v="0"/>
  </r>
  <r>
    <x v="7"/>
    <x v="4"/>
    <x v="7"/>
    <x v="0"/>
    <n v="4.82"/>
    <n v="248.88"/>
    <n v="126.93004999999999"/>
    <n v="2.988E-2"/>
    <n v="9.3600000000000003E-3"/>
    <n v="5.1999999999999995E-4"/>
    <n v="1.277E-2"/>
    <n v="0.11547"/>
    <n v="0.21634999999999999"/>
  </r>
  <r>
    <x v="7"/>
    <x v="4"/>
    <x v="7"/>
    <x v="1"/>
    <n v="18.93"/>
    <n v="156.94"/>
    <n v="105.1499"/>
    <n v="0.11361"/>
    <n v="5.0380000000000001E-2"/>
    <n v="1.2670000000000001E-2"/>
    <n v="2.9919999999999999E-2"/>
    <n v="0.44005"/>
    <n v="0.24135999999999999"/>
  </r>
  <r>
    <x v="7"/>
    <x v="4"/>
    <x v="7"/>
    <x v="2"/>
    <n v="2.59"/>
    <n v="263"/>
    <n v="7.8900100000000002"/>
    <n v="1.5910000000000001E-2"/>
    <n v="1.069E-2"/>
    <n v="1.3999999999999999E-4"/>
    <n v="2.5100000000000001E-3"/>
    <n v="6.164E-2"/>
    <n v="1.294E-2"/>
  </r>
  <r>
    <x v="7"/>
    <x v="4"/>
    <x v="7"/>
    <x v="3"/>
    <n v="0.78"/>
    <n v="251"/>
    <n v="0"/>
    <n v="4.8399999999999997E-3"/>
    <n v="4.3200000000000001E-3"/>
    <n v="1.2E-4"/>
    <n v="9.0000000000000006E-5"/>
    <n v="1.8759999999999999E-2"/>
    <n v="0"/>
  </r>
  <r>
    <x v="7"/>
    <x v="4"/>
    <x v="7"/>
    <x v="4"/>
    <n v="8.4600000000000009"/>
    <n v="263"/>
    <n v="73.639889999999994"/>
    <n v="5.2679999999999998E-2"/>
    <n v="0"/>
    <n v="6.9349999999999995E-2"/>
    <n v="2.2669999999999999E-2"/>
    <n v="0.20402999999999999"/>
    <n v="0.12078"/>
  </r>
  <r>
    <x v="7"/>
    <x v="4"/>
    <x v="7"/>
    <x v="5"/>
    <n v="9.08"/>
    <n v="164.93"/>
    <n v="95.659909999999996"/>
    <n v="5.3690000000000002E-2"/>
    <n v="1.7149999999999999E-2"/>
    <n v="6.1080000000000002E-2"/>
    <n v="1.56E-3"/>
    <n v="0.20788999999999999"/>
    <n v="0.21279999999999999"/>
  </r>
  <r>
    <x v="7"/>
    <x v="4"/>
    <x v="7"/>
    <x v="6"/>
    <n v="12.29"/>
    <n v="175.97"/>
    <n v="160.12988000000001"/>
    <n v="7.2639999999999996E-2"/>
    <n v="4.1000000000000003E-3"/>
    <n v="9.3600000000000003E-3"/>
    <n v="7.1290000000000006E-2"/>
    <n v="0.28108"/>
    <n v="0.34371000000000002"/>
  </r>
  <r>
    <x v="7"/>
    <x v="4"/>
    <x v="7"/>
    <x v="7"/>
    <n v="4.01"/>
    <n v="251"/>
    <n v="0"/>
    <n v="2.4879999999999999E-2"/>
    <n v="2.23E-2"/>
    <n v="6.0000000000000002E-5"/>
    <n v="1.8400000000000001E-3"/>
    <n v="9.6449999999999994E-2"/>
    <n v="0"/>
  </r>
  <r>
    <x v="7"/>
    <x v="4"/>
    <x v="7"/>
    <x v="8"/>
    <n v="19.899999999999999"/>
    <n v="195.62"/>
    <n v="332.56006000000002"/>
    <n v="0.11798"/>
    <n v="2.8340000000000001E-2"/>
    <n v="2.1680000000000001E-2"/>
    <n v="4.9390000000000003E-2"/>
    <n v="0.45637"/>
    <n v="0.66281999999999996"/>
  </r>
  <r>
    <x v="7"/>
    <x v="4"/>
    <x v="7"/>
    <x v="9"/>
    <n v="0.56000000000000005"/>
    <n v="115.29"/>
    <n v="27.67"/>
    <n v="1.67E-3"/>
    <n v="1.2999999999999999E-4"/>
    <n v="5.0000000000000002E-5"/>
    <n v="2.64E-3"/>
    <n v="6.43E-3"/>
    <n v="8.0019999999999994E-2"/>
  </r>
  <r>
    <x v="7"/>
    <x v="4"/>
    <x v="7"/>
    <x v="10"/>
    <n v="21.45"/>
    <n v="137"/>
    <n v="45.209960000000002"/>
    <n v="0.13002"/>
    <n v="9.5449999999999993E-2"/>
    <n v="3.4000000000000002E-4"/>
    <n v="4.4080000000000001E-2"/>
    <n v="0.50385999999999997"/>
    <n v="0.11132"/>
  </r>
  <r>
    <x v="7"/>
    <x v="4"/>
    <x v="8"/>
    <x v="0"/>
    <n v="14.14"/>
    <n v="229.77"/>
    <n v="351.55005"/>
    <n v="8.5550000000000001E-2"/>
    <n v="2.7210000000000002E-2"/>
    <n v="4.0710000000000003E-2"/>
    <n v="3.0499999999999999E-2"/>
    <n v="0.33039000000000002"/>
    <n v="0.62919000000000003"/>
  </r>
  <r>
    <x v="7"/>
    <x v="4"/>
    <x v="8"/>
    <x v="1"/>
    <n v="38.47"/>
    <n v="74"/>
    <n v="48.839840000000002"/>
    <n v="0.23044999999999999"/>
    <n v="0.18038000000000001"/>
    <n v="7.43E-3"/>
    <n v="2.639E-2"/>
    <n v="0.89309000000000005"/>
    <n v="0.19162000000000001"/>
  </r>
  <r>
    <x v="7"/>
    <x v="4"/>
    <x v="8"/>
    <x v="2"/>
    <n v="12.16"/>
    <n v="192.62"/>
    <n v="235"/>
    <n v="6.93E-2"/>
    <n v="9.5099999999999994E-3"/>
    <n v="8.8999999999999995E-4"/>
    <n v="4.2300000000000003E-3"/>
    <n v="0.26778999999999997"/>
    <n v="0.46966999999999998"/>
  </r>
  <r>
    <x v="7"/>
    <x v="4"/>
    <x v="8"/>
    <x v="3"/>
    <n v="2.5"/>
    <n v="121.8"/>
    <n v="6.0900299999999996"/>
    <n v="1.3270000000000001E-2"/>
    <n v="9.6500000000000006E-3"/>
    <n v="1.0499999999999999E-3"/>
    <n v="5.6999999999999998E-4"/>
    <n v="5.1400000000000001E-2"/>
    <n v="1.6990000000000002E-2"/>
  </r>
  <r>
    <x v="7"/>
    <x v="4"/>
    <x v="8"/>
    <x v="4"/>
    <n v="35.5"/>
    <n v="263"/>
    <n v="962.58007999999995"/>
    <n v="0.22303999999999999"/>
    <n v="0"/>
    <n v="0.32396999999999998"/>
    <n v="3.4439999999999998E-2"/>
    <n v="0.86170999999999998"/>
    <n v="1.5787800000000001"/>
  </r>
  <r>
    <x v="7"/>
    <x v="4"/>
    <x v="8"/>
    <x v="5"/>
    <n v="35.869999999999997"/>
    <n v="188.52"/>
    <n v="929.41992000000005"/>
    <n v="0.19928000000000001"/>
    <n v="4.5929999999999999E-2"/>
    <n v="0.23311999999999999"/>
    <n v="1.256E-2"/>
    <n v="0.77003999999999995"/>
    <n v="1.86819"/>
  </r>
  <r>
    <x v="7"/>
    <x v="4"/>
    <x v="8"/>
    <x v="6"/>
    <n v="64.209999999999994"/>
    <n v="222.75"/>
    <n v="1492.40039"/>
    <n v="0.38577"/>
    <n v="0"/>
    <n v="7.6649999999999996E-2"/>
    <n v="0.19405"/>
    <n v="1.48916"/>
    <n v="2.74472"/>
  </r>
  <r>
    <x v="7"/>
    <x v="4"/>
    <x v="8"/>
    <x v="7"/>
    <n v="9.14"/>
    <n v="251"/>
    <n v="0"/>
    <n v="5.663E-2"/>
    <n v="4.904E-2"/>
    <n v="1.6000000000000001E-4"/>
    <n v="1.97E-3"/>
    <n v="0.21948000000000001"/>
    <n v="0"/>
  </r>
  <r>
    <x v="7"/>
    <x v="4"/>
    <x v="8"/>
    <x v="8"/>
    <n v="68.89"/>
    <n v="198.4"/>
    <n v="1154.66992"/>
    <n v="0.40506999999999999"/>
    <n v="7.7740000000000004E-2"/>
    <n v="7.6550000000000007E-2"/>
    <n v="0.11054"/>
    <n v="1.5649"/>
    <n v="2.29698"/>
  </r>
  <r>
    <x v="7"/>
    <x v="4"/>
    <x v="8"/>
    <x v="9"/>
    <n v="3.73"/>
    <n v="103.4"/>
    <n v="72.38"/>
    <n v="1.4080000000000001E-2"/>
    <n v="1.15E-3"/>
    <n v="9.5E-4"/>
    <n v="3.0799999999999998E-3"/>
    <n v="5.4260000000000003E-2"/>
    <n v="0.22453999999999999"/>
  </r>
  <r>
    <x v="7"/>
    <x v="4"/>
    <x v="8"/>
    <x v="10"/>
    <n v="59.86"/>
    <n v="263"/>
    <n v="554.92969000000005"/>
    <n v="0.37340000000000001"/>
    <n v="0.14759"/>
    <n v="9.0200000000000002E-3"/>
    <n v="4.6510000000000003E-2"/>
    <n v="1.4452"/>
    <n v="0.91017000000000003"/>
  </r>
  <r>
    <x v="7"/>
    <x v="5"/>
    <x v="0"/>
    <x v="0"/>
    <n v="1.1399999999999999"/>
    <n v="148.6"/>
    <n v="22.28999"/>
    <n v="5.8799999999999998E-3"/>
    <n v="2.0799999999999998E-3"/>
    <n v="2.0000000000000002E-5"/>
    <n v="1.06E-3"/>
    <n v="2.2710000000000001E-2"/>
    <n v="5.4010000000000002E-2"/>
  </r>
  <r>
    <x v="7"/>
    <x v="5"/>
    <x v="0"/>
    <x v="1"/>
    <n v="5.27"/>
    <n v="149.81"/>
    <n v="70.410030000000006"/>
    <n v="2.8400000000000002E-2"/>
    <n v="6.5799999999999999E-3"/>
    <n v="4.1399999999999996E-3"/>
    <n v="6.8399999999999997E-3"/>
    <n v="0.10974"/>
    <n v="0.1636"/>
  </r>
  <r>
    <x v="7"/>
    <x v="5"/>
    <x v="0"/>
    <x v="2"/>
    <n v="1.36"/>
    <n v="88"/>
    <n v="21.12"/>
    <n v="4.4600000000000004E-3"/>
    <n v="1.41E-3"/>
    <n v="0"/>
    <n v="3.4000000000000002E-4"/>
    <n v="1.7219999999999999E-2"/>
    <n v="7.4279999999999999E-2"/>
  </r>
  <r>
    <x v="7"/>
    <x v="5"/>
    <x v="0"/>
    <x v="3"/>
    <n v="0.52"/>
    <n v="81"/>
    <n v="7.29"/>
    <n v="1.5299999999999999E-3"/>
    <n v="5.8E-4"/>
    <n v="1E-4"/>
    <n v="8.0000000000000007E-5"/>
    <n v="5.9199999999999999E-3"/>
    <n v="2.7029999999999998E-2"/>
  </r>
  <r>
    <x v="7"/>
    <x v="5"/>
    <x v="0"/>
    <x v="4"/>
    <n v="4.7300000000000004"/>
    <n v="263"/>
    <n v="160.42992000000001"/>
    <n v="3.0179999999999998E-2"/>
    <n v="0"/>
    <n v="8.3700000000000007E-3"/>
    <n v="2.3220000000000001E-2"/>
    <n v="0.11634"/>
    <n v="0.26218999999999998"/>
  </r>
  <r>
    <x v="7"/>
    <x v="5"/>
    <x v="0"/>
    <x v="5"/>
    <n v="4.08"/>
    <n v="165.68"/>
    <n v="77.87"/>
    <n v="2.171E-2"/>
    <n v="1.2899999999999999E-3"/>
    <n v="5.4900000000000001E-3"/>
    <n v="4.4999999999999997E-3"/>
    <n v="8.3769999999999997E-2"/>
    <n v="0.17355999999999999"/>
  </r>
  <r>
    <x v="7"/>
    <x v="5"/>
    <x v="0"/>
    <x v="6"/>
    <n v="3.62"/>
    <n v="132.66999999999999"/>
    <n v="65.010009999999994"/>
    <n v="1.7219999999999999E-2"/>
    <n v="2.32E-3"/>
    <n v="8.0000000000000007E-5"/>
    <n v="6.7499999999999999E-3"/>
    <n v="6.6479999999999997E-2"/>
    <n v="0.16714000000000001"/>
  </r>
  <r>
    <x v="7"/>
    <x v="5"/>
    <x v="0"/>
    <x v="7"/>
    <n v="2.5499999999999998"/>
    <n v="65"/>
    <n v="27.299990000000001"/>
    <n v="7.0099999999999997E-3"/>
    <n v="3.16E-3"/>
    <n v="2.0000000000000002E-5"/>
    <n v="8.0000000000000004E-4"/>
    <n v="2.707E-2"/>
    <n v="0.11869"/>
  </r>
  <r>
    <x v="7"/>
    <x v="5"/>
    <x v="0"/>
    <x v="8"/>
    <n v="3.11"/>
    <n v="240.16"/>
    <n v="45.63"/>
    <n v="1.9230000000000001E-2"/>
    <n v="8.6999999999999994E-3"/>
    <n v="5.2999999999999998E-4"/>
    <n v="2.9299999999999999E-3"/>
    <n v="7.4340000000000003E-2"/>
    <n v="7.9329999999999998E-2"/>
  </r>
  <r>
    <x v="7"/>
    <x v="5"/>
    <x v="0"/>
    <x v="9"/>
    <n v="1.08"/>
    <n v="178.44"/>
    <n v="28.55"/>
    <n v="5.4799999999999996E-3"/>
    <n v="0"/>
    <n v="1.2999999999999999E-4"/>
    <n v="3.3800000000000002E-3"/>
    <n v="2.1100000000000001E-2"/>
    <n v="6.1159999999999999E-2"/>
  </r>
  <r>
    <x v="7"/>
    <x v="5"/>
    <x v="0"/>
    <x v="10"/>
    <n v="5.03"/>
    <n v="219.69"/>
    <n v="70.300049999999999"/>
    <n v="3.0419999999999999E-2"/>
    <n v="1.14E-2"/>
    <n v="5.6999999999999998E-4"/>
    <n v="1.0829999999999999E-2"/>
    <n v="0.11761000000000001"/>
    <n v="0.13005"/>
  </r>
  <r>
    <x v="7"/>
    <x v="5"/>
    <x v="1"/>
    <x v="0"/>
    <n v="41.77"/>
    <n v="167.49"/>
    <n v="875.99023"/>
    <n v="0.22767000000000001"/>
    <n v="2.8670000000000001E-2"/>
    <n v="8.6300000000000005E-3"/>
    <n v="0.158"/>
    <n v="0.87878000000000001"/>
    <n v="1.9545999999999999"/>
  </r>
  <r>
    <x v="7"/>
    <x v="5"/>
    <x v="1"/>
    <x v="1"/>
    <n v="115.33"/>
    <n v="135.41999999999999"/>
    <n v="1625.09961"/>
    <n v="0.61721999999999999"/>
    <n v="0.16730999999999999"/>
    <n v="0.10195"/>
    <n v="0.54603999999999997"/>
    <n v="2.3865400000000001"/>
    <n v="4.1441299999999996"/>
  </r>
  <r>
    <x v="7"/>
    <x v="5"/>
    <x v="1"/>
    <x v="2"/>
    <n v="29.73"/>
    <n v="209.76"/>
    <n v="774"/>
    <n v="0.17385999999999999"/>
    <n v="1.3559999999999999E-2"/>
    <n v="1.102E-2"/>
    <n v="0.15629000000000001"/>
    <n v="0.67108999999999996"/>
    <n v="1.45011"/>
  </r>
  <r>
    <x v="7"/>
    <x v="5"/>
    <x v="1"/>
    <x v="3"/>
    <n v="3.34"/>
    <n v="65"/>
    <n v="7.1500199999999996"/>
    <n v="1.907E-2"/>
    <n v="1.6150000000000001E-2"/>
    <n v="8.4999999999999995E-4"/>
    <n v="7.3999999999999999E-4"/>
    <n v="7.3910000000000003E-2"/>
    <n v="3.109E-2"/>
  </r>
  <r>
    <x v="7"/>
    <x v="5"/>
    <x v="1"/>
    <x v="4"/>
    <n v="40.74"/>
    <n v="253.06"/>
    <n v="604.80957000000001"/>
    <n v="0.25341000000000002"/>
    <n v="2.4599999999999999E-3"/>
    <n v="0.32729999999999998"/>
    <n v="0.10967"/>
    <n v="0.98016999999999999"/>
    <n v="1.0096000000000001"/>
  </r>
  <r>
    <x v="7"/>
    <x v="5"/>
    <x v="1"/>
    <x v="5"/>
    <n v="66.66"/>
    <n v="172.73"/>
    <n v="1238.4902300000001"/>
    <n v="0.37404999999999999"/>
    <n v="6.1510000000000002E-2"/>
    <n v="0.29321000000000003"/>
    <n v="0.1032"/>
    <n v="1.4451799999999999"/>
    <n v="2.67862"/>
  </r>
  <r>
    <x v="7"/>
    <x v="5"/>
    <x v="1"/>
    <x v="6"/>
    <n v="146.38"/>
    <n v="212.55"/>
    <n v="4032.0781200000001"/>
    <n v="0.85728000000000004"/>
    <n v="0"/>
    <n v="0.22825000000000001"/>
    <n v="0.62895000000000001"/>
    <n v="3.30783"/>
    <n v="7.63"/>
  </r>
  <r>
    <x v="7"/>
    <x v="5"/>
    <x v="1"/>
    <x v="7"/>
    <n v="20.09"/>
    <n v="65"/>
    <n v="98.149900000000002"/>
    <n v="0.10075000000000001"/>
    <n v="7.9509999999999997E-2"/>
    <n v="7.5000000000000002E-4"/>
    <n v="9.9299999999999996E-3"/>
    <n v="0.39023000000000002"/>
    <n v="0.42673"/>
  </r>
  <r>
    <x v="7"/>
    <x v="5"/>
    <x v="1"/>
    <x v="8"/>
    <n v="118.17"/>
    <n v="194.24"/>
    <n v="2311.48047"/>
    <n v="0.68396000000000001"/>
    <n v="0.12330000000000001"/>
    <n v="0.46017999999999998"/>
    <n v="0.36893999999999999"/>
    <n v="2.6418599999999999"/>
    <n v="4.6632499999999997"/>
  </r>
  <r>
    <x v="7"/>
    <x v="5"/>
    <x v="1"/>
    <x v="9"/>
    <n v="11.36"/>
    <n v="162.91"/>
    <n v="371.44006000000002"/>
    <n v="5.5489999999999998E-2"/>
    <n v="0"/>
    <n v="7.7999999999999999E-4"/>
    <n v="4.3459999999999999E-2"/>
    <n v="0.21376000000000001"/>
    <n v="0.82559000000000005"/>
  </r>
  <r>
    <x v="7"/>
    <x v="5"/>
    <x v="1"/>
    <x v="10"/>
    <n v="86.38"/>
    <n v="136.41999999999999"/>
    <n v="364.23047000000003"/>
    <n v="0.51192000000000004"/>
    <n v="0.21772"/>
    <n v="2.3259999999999999E-2"/>
    <n v="0.18804000000000001"/>
    <n v="1.98298"/>
    <n v="0.90432000000000001"/>
  </r>
  <r>
    <x v="7"/>
    <x v="5"/>
    <x v="2"/>
    <x v="0"/>
    <n v="14.56"/>
    <n v="173"/>
    <n v="136.66991999999999"/>
    <n v="8.5190000000000002E-2"/>
    <n v="4.3220000000000001E-2"/>
    <n v="4.6800000000000001E-3"/>
    <n v="5.0509999999999999E-2"/>
    <n v="0.32973000000000002"/>
    <n v="0.29298999999999997"/>
  </r>
  <r>
    <x v="7"/>
    <x v="5"/>
    <x v="2"/>
    <x v="1"/>
    <n v="93.74"/>
    <n v="172.1"/>
    <n v="877.69916000000001"/>
    <n v="0.55162"/>
    <n v="0.17385999999999999"/>
    <n v="9.9779999999999994E-2"/>
    <n v="0.51083000000000001"/>
    <n v="2.1352799999999998"/>
    <n v="1.89317"/>
  </r>
  <r>
    <x v="7"/>
    <x v="5"/>
    <x v="2"/>
    <x v="2"/>
    <n v="11.12"/>
    <n v="197.57"/>
    <n v="13.830080000000001"/>
    <n v="6.8390000000000006E-2"/>
    <n v="4.3729999999999998E-2"/>
    <n v="2.2000000000000001E-4"/>
    <n v="4.8799999999999998E-3"/>
    <n v="0.26504"/>
    <n v="2.7029999999999998E-2"/>
  </r>
  <r>
    <x v="7"/>
    <x v="5"/>
    <x v="2"/>
    <x v="3"/>
    <n v="3.74"/>
    <n v="65"/>
    <n v="1.95001"/>
    <n v="2.2519999999999998E-2"/>
    <n v="1.856E-2"/>
    <n v="7.6999999999999996E-4"/>
    <n v="1.1999999999999999E-3"/>
    <n v="8.7279999999999996E-2"/>
    <n v="8.4799999999999997E-3"/>
  </r>
  <r>
    <x v="7"/>
    <x v="5"/>
    <x v="2"/>
    <x v="4"/>
    <n v="36.1"/>
    <n v="256.81"/>
    <n v="164.36035000000001"/>
    <n v="0.22449"/>
    <n v="1.4400000000000001E-3"/>
    <n v="0.38873000000000002"/>
    <n v="4.2000000000000002E-4"/>
    <n v="0.86950000000000005"/>
    <n v="0.27213999999999999"/>
  </r>
  <r>
    <x v="7"/>
    <x v="5"/>
    <x v="2"/>
    <x v="5"/>
    <n v="39.03"/>
    <n v="150.57"/>
    <n v="212.30956"/>
    <n v="0.23049"/>
    <n v="4.5920000000000002E-2"/>
    <n v="0.12631999999999999"/>
    <n v="6.4380000000000007E-2"/>
    <n v="0.89259999999999995"/>
    <n v="0.50521000000000005"/>
  </r>
  <r>
    <x v="7"/>
    <x v="5"/>
    <x v="2"/>
    <x v="6"/>
    <n v="48.68"/>
    <n v="203.74"/>
    <n v="403.40039000000002"/>
    <n v="0.29382999999999998"/>
    <n v="3.0400000000000002E-3"/>
    <n v="1.7729999999999999E-2"/>
    <n v="0.23574000000000001"/>
    <n v="1.1372"/>
    <n v="0.78288999999999997"/>
  </r>
  <r>
    <x v="7"/>
    <x v="5"/>
    <x v="2"/>
    <x v="7"/>
    <n v="18.329999999999998"/>
    <n v="64.989999999999995"/>
    <n v="1.2998000000000001"/>
    <n v="0.11176999999999999"/>
    <n v="9.5329999999999998E-2"/>
    <n v="2.4000000000000001E-4"/>
    <n v="1.1469999999999999E-2"/>
    <n v="0.43320999999999998"/>
    <n v="5.6499999999999996E-3"/>
  </r>
  <r>
    <x v="7"/>
    <x v="5"/>
    <x v="2"/>
    <x v="8"/>
    <n v="70.45"/>
    <n v="218.42"/>
    <n v="655.25977"/>
    <n v="0.43043999999999999"/>
    <n v="0.18157000000000001"/>
    <n v="4.1090000000000002E-2"/>
    <n v="0.27185999999999999"/>
    <n v="1.6660200000000001"/>
    <n v="1.21601"/>
  </r>
  <r>
    <x v="7"/>
    <x v="5"/>
    <x v="2"/>
    <x v="9"/>
    <n v="3.99"/>
    <n v="161.24"/>
    <n v="119.32001"/>
    <n v="1.8749999999999999E-2"/>
    <n v="1.4999999999999999E-4"/>
    <n v="5.1999999999999995E-4"/>
    <n v="1.6740000000000001E-2"/>
    <n v="7.2220000000000006E-2"/>
    <n v="0.27174999999999999"/>
  </r>
  <r>
    <x v="7"/>
    <x v="5"/>
    <x v="2"/>
    <x v="10"/>
    <n v="95.79"/>
    <n v="259.19"/>
    <n v="316.21093999999999"/>
    <n v="0.59535000000000005"/>
    <n v="0.27345999999999998"/>
    <n v="2.2349999999999998E-2"/>
    <n v="0.18225"/>
    <n v="2.3065500000000001"/>
    <n v="0.52207999999999999"/>
  </r>
  <r>
    <x v="7"/>
    <x v="5"/>
    <x v="3"/>
    <x v="0"/>
    <n v="15.38"/>
    <n v="193.87"/>
    <n v="44.590089999999996"/>
    <n v="9.357E-2"/>
    <n v="6.1859999999999998E-2"/>
    <n v="3.64E-3"/>
    <n v="3.058E-2"/>
    <n v="0.36246"/>
    <n v="8.9039999999999994E-2"/>
  </r>
  <r>
    <x v="7"/>
    <x v="5"/>
    <x v="3"/>
    <x v="1"/>
    <n v="98.63"/>
    <n v="173.77"/>
    <n v="203.31055000000001"/>
    <n v="0.59877999999999998"/>
    <n v="0.24007000000000001"/>
    <n v="3.4630000000000001E-2"/>
    <n v="0.31501000000000001"/>
    <n v="2.3201000000000001"/>
    <n v="0.43054999999999999"/>
  </r>
  <r>
    <x v="7"/>
    <x v="5"/>
    <x v="3"/>
    <x v="2"/>
    <n v="13.83"/>
    <n v="252"/>
    <n v="0"/>
    <n v="8.5500000000000007E-2"/>
    <n v="7.2370000000000004E-2"/>
    <n v="1.3999999999999999E-4"/>
    <n v="4.7299999999999998E-3"/>
    <n v="0.33139999999999997"/>
    <n v="0"/>
  </r>
  <r>
    <x v="7"/>
    <x v="5"/>
    <x v="3"/>
    <x v="3"/>
    <n v="4.79"/>
    <n v="65"/>
    <n v="0.65002000000000004"/>
    <n v="2.8850000000000001E-2"/>
    <n v="2.3699999999999999E-2"/>
    <n v="8.9999999999999998E-4"/>
    <n v="1.01E-3"/>
    <n v="0.11182"/>
    <n v="2.8300000000000001E-3"/>
  </r>
  <r>
    <x v="7"/>
    <x v="5"/>
    <x v="3"/>
    <x v="4"/>
    <n v="44.72"/>
    <n v="254.81"/>
    <n v="129.9502"/>
    <n v="0.27772000000000002"/>
    <n v="0"/>
    <n v="0.22217000000000001"/>
    <n v="0.26197999999999999"/>
    <n v="1.0759300000000001"/>
    <n v="0.21712999999999999"/>
  </r>
  <r>
    <x v="7"/>
    <x v="5"/>
    <x v="3"/>
    <x v="5"/>
    <n v="43.05"/>
    <n v="152.75"/>
    <n v="36.660159999999998"/>
    <n v="0.26245000000000002"/>
    <n v="0.11584999999999999"/>
    <n v="4.7940000000000003E-2"/>
    <n v="3.7830000000000003E-2"/>
    <n v="1.01708"/>
    <n v="8.5860000000000006E-2"/>
  </r>
  <r>
    <x v="7"/>
    <x v="5"/>
    <x v="3"/>
    <x v="6"/>
    <n v="54.16"/>
    <n v="215.42"/>
    <n v="241.26953"/>
    <n v="0.33172000000000001"/>
    <n v="2.9E-4"/>
    <n v="2.3769999999999999E-2"/>
    <n v="0.33782000000000001"/>
    <n v="1.2846599999999999"/>
    <n v="0.45223999999999998"/>
  </r>
  <r>
    <x v="7"/>
    <x v="5"/>
    <x v="3"/>
    <x v="7"/>
    <n v="22.98"/>
    <n v="252"/>
    <n v="0"/>
    <n v="0.14233000000000001"/>
    <n v="0.12606000000000001"/>
    <n v="1.6000000000000001E-4"/>
    <n v="6.4000000000000003E-3"/>
    <n v="0.55166000000000004"/>
    <n v="0"/>
  </r>
  <r>
    <x v="7"/>
    <x v="5"/>
    <x v="3"/>
    <x v="8"/>
    <n v="74.05"/>
    <n v="191.59"/>
    <n v="107.28905"/>
    <n v="0.45505000000000001"/>
    <n v="0.28588999999999998"/>
    <n v="2.6800000000000001E-3"/>
    <n v="8.3220000000000002E-2"/>
    <n v="1.76312"/>
    <n v="0.21801999999999999"/>
  </r>
  <r>
    <x v="7"/>
    <x v="5"/>
    <x v="3"/>
    <x v="9"/>
    <n v="1.45"/>
    <n v="207.06"/>
    <n v="35.200009999999999"/>
    <n v="7.9900000000000006E-3"/>
    <n v="0"/>
    <n v="3.0000000000000001E-5"/>
    <n v="3.81E-3"/>
    <n v="3.0759999999999999E-2"/>
    <n v="6.7640000000000006E-2"/>
  </r>
  <r>
    <x v="7"/>
    <x v="5"/>
    <x v="3"/>
    <x v="10"/>
    <n v="114.95"/>
    <n v="216.01"/>
    <n v="8.6406200000000002"/>
    <n v="0.71279999999999999"/>
    <n v="0.57289999999999996"/>
    <n v="1.8450000000000001E-2"/>
    <n v="6.2050000000000001E-2"/>
    <n v="2.7627600000000001"/>
    <n v="1.584E-2"/>
  </r>
  <r>
    <x v="7"/>
    <x v="5"/>
    <x v="4"/>
    <x v="0"/>
    <n v="2.0499999999999998"/>
    <n v="263"/>
    <n v="18.409970000000001"/>
    <n v="1.278E-2"/>
    <n v="5.1700000000000001E-3"/>
    <n v="7.6000000000000004E-4"/>
    <n v="6.1799999999999997E-3"/>
    <n v="4.9489999999999999E-2"/>
    <n v="3.0089999999999999E-2"/>
  </r>
  <r>
    <x v="7"/>
    <x v="5"/>
    <x v="4"/>
    <x v="1"/>
    <n v="11.35"/>
    <n v="262.98"/>
    <n v="2.62988"/>
    <n v="7.0449999999999999E-2"/>
    <n v="2.8809999999999999E-2"/>
    <n v="6.3299999999999997E-3"/>
    <n v="6.6400000000000001E-3"/>
    <n v="0.27304"/>
    <n v="4.3E-3"/>
  </r>
  <r>
    <x v="7"/>
    <x v="5"/>
    <x v="4"/>
    <x v="2"/>
    <n v="1.69"/>
    <n v="252"/>
    <n v="0"/>
    <n v="1.0489999999999999E-2"/>
    <n v="7.0499999999999998E-3"/>
    <n v="1.2E-4"/>
    <n v="4.0000000000000003E-5"/>
    <n v="4.0649999999999999E-2"/>
    <n v="0"/>
  </r>
  <r>
    <x v="7"/>
    <x v="5"/>
    <x v="4"/>
    <x v="3"/>
    <n v="0.57999999999999996"/>
    <n v="252"/>
    <n v="0"/>
    <n v="3.5999999999999999E-3"/>
    <n v="2.99E-3"/>
    <n v="1E-4"/>
    <n v="8.0000000000000007E-5"/>
    <n v="1.3950000000000001E-2"/>
    <n v="0"/>
  </r>
  <r>
    <x v="7"/>
    <x v="5"/>
    <x v="4"/>
    <x v="4"/>
    <n v="6.06"/>
    <n v="263"/>
    <n v="55.229979999999998"/>
    <n v="3.7780000000000001E-2"/>
    <n v="8.3000000000000001E-4"/>
    <n v="5.2909999999999999E-2"/>
    <n v="6.11E-3"/>
    <n v="0.14627000000000001"/>
    <n v="9.0260000000000007E-2"/>
  </r>
  <r>
    <x v="7"/>
    <x v="5"/>
    <x v="4"/>
    <x v="5"/>
    <n v="5.29"/>
    <n v="263"/>
    <n v="10.520020000000001"/>
    <n v="3.286E-2"/>
    <n v="5.8700000000000002E-3"/>
    <n v="1.089E-2"/>
    <n v="1.6100000000000001E-3"/>
    <n v="0.12734000000000001"/>
    <n v="1.719E-2"/>
  </r>
  <r>
    <x v="7"/>
    <x v="5"/>
    <x v="4"/>
    <x v="6"/>
    <n v="5.64"/>
    <n v="252"/>
    <n v="0"/>
    <n v="3.5000000000000003E-2"/>
    <n v="0"/>
    <n v="4.8000000000000001E-4"/>
    <n v="7.45E-3"/>
    <n v="0.13567000000000001"/>
    <n v="0"/>
  </r>
  <r>
    <x v="7"/>
    <x v="5"/>
    <x v="4"/>
    <x v="7"/>
    <n v="2.78"/>
    <n v="252"/>
    <n v="0"/>
    <n v="1.7250000000000001E-2"/>
    <n v="1.452E-2"/>
    <n v="5.0000000000000002E-5"/>
    <n v="3.2000000000000003E-4"/>
    <n v="6.6869999999999999E-2"/>
    <n v="0"/>
  </r>
  <r>
    <x v="7"/>
    <x v="5"/>
    <x v="4"/>
    <x v="8"/>
    <n v="9.35"/>
    <n v="256.60000000000002"/>
    <n v="38.489989999999999"/>
    <n v="5.799E-2"/>
    <n v="2.4559999999999998E-2"/>
    <n v="1.3849999999999999E-2"/>
    <n v="8.7899999999999992E-3"/>
    <n v="0.22463"/>
    <n v="6.3930000000000001E-2"/>
  </r>
  <r>
    <x v="7"/>
    <x v="5"/>
    <x v="4"/>
    <x v="9"/>
    <n v="0.02"/>
    <n v="252"/>
    <n v="0"/>
    <n v="1.2999999999999999E-4"/>
    <n v="0"/>
    <n v="1.0000000000000001E-5"/>
    <n v="5.0000000000000002E-5"/>
    <n v="4.8999999999999998E-4"/>
    <n v="0"/>
  </r>
  <r>
    <x v="7"/>
    <x v="5"/>
    <x v="4"/>
    <x v="10"/>
    <n v="14.12"/>
    <n v="262.98"/>
    <n v="2.62988"/>
    <n v="8.7639999999999996E-2"/>
    <n v="3.2989999999999998E-2"/>
    <n v="1.7799999999999999E-3"/>
    <n v="1.4829999999999999E-2"/>
    <n v="0.33966000000000002"/>
    <n v="4.3E-3"/>
  </r>
  <r>
    <x v="7"/>
    <x v="5"/>
    <x v="5"/>
    <x v="0"/>
    <n v="0.26"/>
    <n v="252"/>
    <n v="0"/>
    <n v="1.6100000000000001E-3"/>
    <n v="8.4000000000000003E-4"/>
    <n v="1.0000000000000001E-5"/>
    <n v="2.1000000000000001E-4"/>
    <n v="6.2500000000000003E-3"/>
    <n v="0"/>
  </r>
  <r>
    <x v="7"/>
    <x v="5"/>
    <x v="5"/>
    <x v="1"/>
    <n v="1.6"/>
    <n v="252"/>
    <n v="0"/>
    <n v="9.9299999999999996E-3"/>
    <n v="4.0099999999999997E-3"/>
    <n v="4.4999999999999999E-4"/>
    <n v="1.39E-3"/>
    <n v="3.848E-2"/>
    <n v="0"/>
  </r>
  <r>
    <x v="7"/>
    <x v="5"/>
    <x v="5"/>
    <x v="2"/>
    <n v="0.23"/>
    <n v="252"/>
    <n v="0"/>
    <n v="1.4300000000000001E-3"/>
    <n v="1.0300000000000001E-3"/>
    <n v="0"/>
    <n v="1.0000000000000001E-5"/>
    <n v="5.5300000000000002E-3"/>
    <n v="0"/>
  </r>
  <r>
    <x v="7"/>
    <x v="5"/>
    <x v="5"/>
    <x v="3"/>
    <n v="0.06"/>
    <n v="252"/>
    <n v="0"/>
    <n v="3.6999999999999999E-4"/>
    <n v="3.2000000000000003E-4"/>
    <n v="1.0000000000000001E-5"/>
    <n v="1.0000000000000001E-5"/>
    <n v="1.4400000000000001E-3"/>
    <n v="0"/>
  </r>
  <r>
    <x v="7"/>
    <x v="5"/>
    <x v="5"/>
    <x v="4"/>
    <n v="1.02"/>
    <n v="252"/>
    <n v="0"/>
    <n v="6.3299999999999997E-3"/>
    <n v="9.0000000000000006E-5"/>
    <n v="7.0600000000000003E-3"/>
    <n v="2.2200000000000002E-3"/>
    <n v="2.453E-2"/>
    <n v="0"/>
  </r>
  <r>
    <x v="7"/>
    <x v="5"/>
    <x v="5"/>
    <x v="5"/>
    <n v="0.89"/>
    <n v="263"/>
    <n v="2.63"/>
    <n v="5.5300000000000002E-3"/>
    <n v="2.16E-3"/>
    <n v="3.4199999999999999E-3"/>
    <n v="1.01E-3"/>
    <n v="2.1430000000000001E-2"/>
    <n v="4.3E-3"/>
  </r>
  <r>
    <x v="7"/>
    <x v="5"/>
    <x v="5"/>
    <x v="6"/>
    <n v="0.83"/>
    <n v="252"/>
    <n v="0"/>
    <n v="5.1500000000000001E-3"/>
    <n v="0"/>
    <n v="1.9000000000000001E-4"/>
    <n v="9.3000000000000005E-4"/>
    <n v="1.9959999999999999E-2"/>
    <n v="0"/>
  </r>
  <r>
    <x v="7"/>
    <x v="5"/>
    <x v="5"/>
    <x v="7"/>
    <n v="0.41"/>
    <n v="252"/>
    <n v="0"/>
    <n v="2.5400000000000002E-3"/>
    <n v="2.0799999999999998E-3"/>
    <n v="0"/>
    <n v="6.0000000000000002E-5"/>
    <n v="9.8600000000000007E-3"/>
    <n v="0"/>
  </r>
  <r>
    <x v="7"/>
    <x v="5"/>
    <x v="5"/>
    <x v="8"/>
    <n v="1.24"/>
    <n v="252"/>
    <n v="0"/>
    <n v="7.6899999999999998E-3"/>
    <n v="3.98E-3"/>
    <n v="3.3E-4"/>
    <n v="1.3799999999999999E-3"/>
    <n v="2.9819999999999999E-2"/>
    <n v="0"/>
  </r>
  <r>
    <x v="7"/>
    <x v="5"/>
    <x v="5"/>
    <x v="9"/>
    <n v="0.17"/>
    <n v="263"/>
    <n v="2.63"/>
    <n v="1.06E-3"/>
    <n v="0"/>
    <n v="2.4000000000000001E-4"/>
    <n v="1.6100000000000001E-3"/>
    <n v="4.1099999999999999E-3"/>
    <n v="4.3E-3"/>
  </r>
  <r>
    <x v="7"/>
    <x v="5"/>
    <x v="5"/>
    <x v="10"/>
    <n v="2.0299999999999998"/>
    <n v="252"/>
    <n v="0"/>
    <n v="1.26E-2"/>
    <n v="1.014E-2"/>
    <n v="8.0000000000000007E-5"/>
    <n v="9.2000000000000003E-4"/>
    <n v="4.8829999999999998E-2"/>
    <n v="0"/>
  </r>
  <r>
    <x v="7"/>
    <x v="5"/>
    <x v="6"/>
    <x v="0"/>
    <n v="9.1199999999999992"/>
    <n v="262.99"/>
    <n v="5.2600100000000003"/>
    <n v="5.663E-2"/>
    <n v="3.2230000000000002E-2"/>
    <n v="1.2199999999999999E-3"/>
    <n v="1.545E-2"/>
    <n v="0.21945999999999999"/>
    <n v="8.6E-3"/>
  </r>
  <r>
    <x v="7"/>
    <x v="5"/>
    <x v="6"/>
    <x v="1"/>
    <n v="59.59"/>
    <n v="263.02999999999997"/>
    <n v="2.62988"/>
    <n v="0.36981000000000003"/>
    <n v="0.17027"/>
    <n v="5.4379999999999998E-2"/>
    <n v="5.2330000000000002E-2"/>
    <n v="1.43333"/>
    <n v="4.3E-3"/>
  </r>
  <r>
    <x v="7"/>
    <x v="5"/>
    <x v="6"/>
    <x v="2"/>
    <n v="8.89"/>
    <n v="252"/>
    <n v="0"/>
    <n v="5.5169999999999997E-2"/>
    <n v="3.671E-2"/>
    <n v="1.9000000000000001E-4"/>
    <n v="4.6000000000000001E-4"/>
    <n v="0.21382999999999999"/>
    <n v="0"/>
  </r>
  <r>
    <x v="7"/>
    <x v="5"/>
    <x v="6"/>
    <x v="3"/>
    <n v="2.97"/>
    <n v="252"/>
    <n v="0"/>
    <n v="1.8429999999999998E-2"/>
    <n v="1.464E-2"/>
    <n v="7.7999999999999999E-4"/>
    <n v="1.9000000000000001E-4"/>
    <n v="7.1440000000000003E-2"/>
    <n v="0"/>
  </r>
  <r>
    <x v="7"/>
    <x v="5"/>
    <x v="6"/>
    <x v="4"/>
    <n v="27.92"/>
    <n v="263"/>
    <n v="44.709960000000002"/>
    <n v="0.17349999999999999"/>
    <n v="0"/>
    <n v="0.21732000000000001"/>
    <n v="5.1950000000000003E-2"/>
    <n v="0.67229000000000005"/>
    <n v="7.3069999999999996E-2"/>
  </r>
  <r>
    <x v="7"/>
    <x v="5"/>
    <x v="6"/>
    <x v="5"/>
    <n v="26.98"/>
    <n v="263"/>
    <n v="7.8901399999999997"/>
    <n v="0.16744999999999999"/>
    <n v="6.2920000000000004E-2"/>
    <n v="4.3020000000000003E-2"/>
    <n v="2.5080000000000002E-2"/>
    <n v="0.64900000000000002"/>
    <n v="1.289E-2"/>
  </r>
  <r>
    <x v="7"/>
    <x v="5"/>
    <x v="6"/>
    <x v="6"/>
    <n v="30.04"/>
    <n v="263"/>
    <n v="13.149900000000001"/>
    <n v="0.18645"/>
    <n v="0"/>
    <n v="1.141E-2"/>
    <n v="9.7280000000000005E-2"/>
    <n v="0.72262999999999999"/>
    <n v="2.1489999999999999E-2"/>
  </r>
  <r>
    <x v="7"/>
    <x v="5"/>
    <x v="6"/>
    <x v="7"/>
    <n v="14.82"/>
    <n v="252"/>
    <n v="0"/>
    <n v="9.1969999999999996E-2"/>
    <n v="7.7270000000000005E-2"/>
    <n v="7.6999999999999996E-4"/>
    <n v="2.6800000000000001E-3"/>
    <n v="0.35646"/>
    <n v="0"/>
  </r>
  <r>
    <x v="7"/>
    <x v="5"/>
    <x v="6"/>
    <x v="8"/>
    <n v="44.98"/>
    <n v="262.98"/>
    <n v="10.51953"/>
    <n v="0.27893000000000001"/>
    <n v="0.14641000000000001"/>
    <n v="4.095E-2"/>
    <n v="3.9789999999999999E-2"/>
    <n v="1.0810500000000001"/>
    <n v="1.719E-2"/>
  </r>
  <r>
    <x v="7"/>
    <x v="5"/>
    <x v="6"/>
    <x v="9"/>
    <n v="0.04"/>
    <n v="252"/>
    <n v="0"/>
    <n v="2.5999999999999998E-4"/>
    <n v="0"/>
    <n v="3.0000000000000001E-5"/>
    <n v="1E-4"/>
    <n v="1E-3"/>
    <n v="0"/>
  </r>
  <r>
    <x v="7"/>
    <x v="5"/>
    <x v="6"/>
    <x v="10"/>
    <n v="74.12"/>
    <n v="252"/>
    <n v="0"/>
    <n v="0.45995999999999998"/>
    <n v="0.25253999999999999"/>
    <n v="3.9399999999999999E-3"/>
    <n v="2.3279999999999999E-2"/>
    <n v="1.78278"/>
    <n v="0"/>
  </r>
  <r>
    <x v="7"/>
    <x v="5"/>
    <x v="7"/>
    <x v="0"/>
    <n v="5.28"/>
    <n v="249.09"/>
    <n v="114.57996"/>
    <n v="3.2719999999999999E-2"/>
    <n v="9.3600000000000003E-3"/>
    <n v="5.8E-4"/>
    <n v="1.439E-2"/>
    <n v="0.12640999999999999"/>
    <n v="0.19449"/>
  </r>
  <r>
    <x v="7"/>
    <x v="5"/>
    <x v="7"/>
    <x v="1"/>
    <n v="19.48"/>
    <n v="169.36"/>
    <n v="93.149900000000002"/>
    <n v="0.11592"/>
    <n v="5.0380000000000001E-2"/>
    <n v="1.328E-2"/>
    <n v="3.1359999999999999E-2"/>
    <n v="0.44895000000000002"/>
    <n v="0.2031"/>
  </r>
  <r>
    <x v="7"/>
    <x v="5"/>
    <x v="7"/>
    <x v="2"/>
    <n v="2.61"/>
    <n v="263"/>
    <n v="5.2600100000000003"/>
    <n v="1.6039999999999999E-2"/>
    <n v="1.069E-2"/>
    <n v="1.4999999999999999E-4"/>
    <n v="2.5999999999999999E-3"/>
    <n v="6.2140000000000001E-2"/>
    <n v="8.6E-3"/>
  </r>
  <r>
    <x v="7"/>
    <x v="5"/>
    <x v="7"/>
    <x v="3"/>
    <n v="0.78"/>
    <n v="252"/>
    <n v="0"/>
    <n v="4.8399999999999997E-3"/>
    <n v="4.3200000000000001E-3"/>
    <n v="1.2E-4"/>
    <n v="9.0000000000000006E-5"/>
    <n v="1.8759999999999999E-2"/>
    <n v="0"/>
  </r>
  <r>
    <x v="7"/>
    <x v="5"/>
    <x v="7"/>
    <x v="4"/>
    <n v="8.7100000000000009"/>
    <n v="263"/>
    <n v="65.75"/>
    <n v="5.432E-2"/>
    <n v="0"/>
    <n v="7.084E-2"/>
    <n v="2.3980000000000001E-2"/>
    <n v="0.21031"/>
    <n v="0.10745"/>
  </r>
  <r>
    <x v="7"/>
    <x v="5"/>
    <x v="7"/>
    <x v="5"/>
    <n v="9.57"/>
    <n v="166.27"/>
    <n v="81.469970000000004"/>
    <n v="5.5710000000000003E-2"/>
    <n v="1.7160000000000002E-2"/>
    <n v="6.4390000000000003E-2"/>
    <n v="1.73E-3"/>
    <n v="0.21567"/>
    <n v="0.17956"/>
  </r>
  <r>
    <x v="7"/>
    <x v="5"/>
    <x v="7"/>
    <x v="6"/>
    <n v="13.06"/>
    <n v="182.43"/>
    <n v="140.46996999999999"/>
    <n v="7.6130000000000003E-2"/>
    <n v="4.1000000000000003E-3"/>
    <n v="9.8399999999999998E-3"/>
    <n v="7.5469999999999995E-2"/>
    <n v="0.29448999999999997"/>
    <n v="0.29285"/>
  </r>
  <r>
    <x v="7"/>
    <x v="5"/>
    <x v="7"/>
    <x v="7"/>
    <n v="4.01"/>
    <n v="252"/>
    <n v="0"/>
    <n v="2.4879999999999999E-2"/>
    <n v="2.23E-2"/>
    <n v="6.0000000000000002E-5"/>
    <n v="1.8400000000000001E-3"/>
    <n v="9.6449999999999994E-2"/>
    <n v="0"/>
  </r>
  <r>
    <x v="7"/>
    <x v="5"/>
    <x v="7"/>
    <x v="8"/>
    <n v="21.36"/>
    <n v="205.16"/>
    <n v="299.54003999999998"/>
    <n v="0.12540999999999999"/>
    <n v="2.8340000000000001E-2"/>
    <n v="2.333E-2"/>
    <n v="5.3859999999999998E-2"/>
    <n v="0.48497000000000001"/>
    <n v="0.57798000000000005"/>
  </r>
  <r>
    <x v="7"/>
    <x v="5"/>
    <x v="7"/>
    <x v="9"/>
    <n v="0.77"/>
    <n v="122.48"/>
    <n v="25.72"/>
    <n v="2.31E-3"/>
    <n v="1.3999999999999999E-4"/>
    <n v="6.9999999999999994E-5"/>
    <n v="3.7100000000000002E-3"/>
    <n v="8.8900000000000003E-3"/>
    <n v="7.1260000000000004E-2"/>
  </r>
  <r>
    <x v="7"/>
    <x v="5"/>
    <x v="7"/>
    <x v="10"/>
    <n v="21.65"/>
    <n v="183.8"/>
    <n v="36.759770000000003"/>
    <n v="0.13094"/>
    <n v="9.5449999999999993E-2"/>
    <n v="3.5E-4"/>
    <n v="4.5199999999999997E-2"/>
    <n v="0.50736999999999999"/>
    <n v="7.4190000000000006E-2"/>
  </r>
  <r>
    <x v="7"/>
    <x v="5"/>
    <x v="8"/>
    <x v="0"/>
    <n v="15.53"/>
    <n v="229.1"/>
    <n v="318.44995"/>
    <n v="9.3450000000000005E-2"/>
    <n v="2.7210000000000002E-2"/>
    <n v="4.666E-2"/>
    <n v="3.499E-2"/>
    <n v="0.36079"/>
    <n v="0.56901000000000002"/>
  </r>
  <r>
    <x v="7"/>
    <x v="5"/>
    <x v="8"/>
    <x v="1"/>
    <n v="39.1"/>
    <n v="74.430000000000007"/>
    <n v="46.889650000000003"/>
    <n v="0.23161000000000001"/>
    <n v="0.18038000000000001"/>
    <n v="7.6899999999999998E-3"/>
    <n v="2.7310000000000001E-2"/>
    <n v="0.89756999999999998"/>
    <n v="0.18246000000000001"/>
  </r>
  <r>
    <x v="7"/>
    <x v="5"/>
    <x v="8"/>
    <x v="2"/>
    <n v="13.19"/>
    <n v="207.43"/>
    <n v="213.6499"/>
    <n v="7.4609999999999996E-2"/>
    <n v="9.5099999999999994E-3"/>
    <n v="9.7999999999999997E-4"/>
    <n v="4.64E-3"/>
    <n v="0.28819"/>
    <n v="0.40511999999999998"/>
  </r>
  <r>
    <x v="7"/>
    <x v="5"/>
    <x v="8"/>
    <x v="3"/>
    <n v="2.54"/>
    <n v="136"/>
    <n v="5.44"/>
    <n v="1.341E-2"/>
    <n v="9.6500000000000006E-3"/>
    <n v="1.1199999999999999E-3"/>
    <n v="6.0999999999999997E-4"/>
    <n v="5.1920000000000001E-2"/>
    <n v="1.4109999999999999E-2"/>
  </r>
  <r>
    <x v="7"/>
    <x v="5"/>
    <x v="8"/>
    <x v="4"/>
    <n v="38.909999999999997"/>
    <n v="263"/>
    <n v="896.83007999999995"/>
    <n v="0.24529999999999999"/>
    <n v="0"/>
    <n v="0.35607"/>
    <n v="3.7620000000000001E-2"/>
    <n v="0.94733000000000001"/>
    <n v="1.4656800000000001"/>
  </r>
  <r>
    <x v="7"/>
    <x v="5"/>
    <x v="8"/>
    <x v="5"/>
    <n v="40.47"/>
    <n v="191.46"/>
    <n v="880.70996000000002"/>
    <n v="0.22114"/>
    <n v="4.5949999999999998E-2"/>
    <n v="0.26801000000000003"/>
    <n v="1.5100000000000001E-2"/>
    <n v="0.85411999999999999"/>
    <n v="1.7473099999999999"/>
  </r>
  <r>
    <x v="7"/>
    <x v="5"/>
    <x v="8"/>
    <x v="6"/>
    <n v="70.42"/>
    <n v="221.07"/>
    <n v="1372.83105"/>
    <n v="0.41985"/>
    <n v="0"/>
    <n v="8.473E-2"/>
    <n v="0.21337"/>
    <n v="1.6202300000000001"/>
    <n v="2.5293000000000001"/>
  </r>
  <r>
    <x v="7"/>
    <x v="5"/>
    <x v="8"/>
    <x v="7"/>
    <n v="9.14"/>
    <n v="252"/>
    <n v="0"/>
    <n v="5.663E-2"/>
    <n v="4.904E-2"/>
    <n v="1.6000000000000001E-4"/>
    <n v="1.97E-3"/>
    <n v="0.21948000000000001"/>
    <n v="0"/>
  </r>
  <r>
    <x v="7"/>
    <x v="5"/>
    <x v="8"/>
    <x v="8"/>
    <n v="74.17"/>
    <n v="198.37"/>
    <n v="1047.3906199999999"/>
    <n v="0.43107000000000001"/>
    <n v="7.7740000000000004E-2"/>
    <n v="8.5190000000000002E-2"/>
    <n v="0.12203"/>
    <n v="1.6649"/>
    <n v="2.0766499999999999"/>
  </r>
  <r>
    <x v="7"/>
    <x v="5"/>
    <x v="8"/>
    <x v="9"/>
    <n v="4.2699999999999996"/>
    <n v="110.56"/>
    <n v="59.700009999999999"/>
    <n v="1.5570000000000001E-2"/>
    <n v="1.15E-3"/>
    <n v="1.08E-3"/>
    <n v="3.5100000000000001E-3"/>
    <n v="5.9959999999999999E-2"/>
    <n v="0.17616999999999999"/>
  </r>
  <r>
    <x v="7"/>
    <x v="5"/>
    <x v="8"/>
    <x v="10"/>
    <n v="61.93"/>
    <n v="263"/>
    <n v="544.41016000000002"/>
    <n v="0.38690999999999998"/>
    <n v="0.14759"/>
    <n v="9.4699999999999993E-3"/>
    <n v="4.8809999999999999E-2"/>
    <n v="1.49718"/>
    <n v="0.88973000000000002"/>
  </r>
  <r>
    <x v="7"/>
    <x v="6"/>
    <x v="0"/>
    <x v="0"/>
    <n v="1.3"/>
    <n v="147.63"/>
    <n v="23.620010000000001"/>
    <n v="6.4700000000000001E-3"/>
    <n v="2.0799999999999998E-3"/>
    <n v="3.0000000000000001E-5"/>
    <n v="1.25E-3"/>
    <n v="2.4969999999999999E-2"/>
    <n v="5.7169999999999999E-2"/>
  </r>
  <r>
    <x v="7"/>
    <x v="6"/>
    <x v="0"/>
    <x v="1"/>
    <n v="5.78"/>
    <n v="143.78"/>
    <n v="73.32996"/>
    <n v="3.022E-2"/>
    <n v="6.5799999999999999E-3"/>
    <n v="4.5100000000000001E-3"/>
    <n v="7.45E-3"/>
    <n v="0.11674"/>
    <n v="0.17427000000000001"/>
  </r>
  <r>
    <x v="7"/>
    <x v="6"/>
    <x v="0"/>
    <x v="2"/>
    <n v="1.61"/>
    <n v="88"/>
    <n v="22"/>
    <n v="5.0000000000000001E-3"/>
    <n v="1.41E-3"/>
    <n v="1.0000000000000001E-5"/>
    <n v="4.0999999999999999E-4"/>
    <n v="1.932E-2"/>
    <n v="7.6910000000000006E-2"/>
  </r>
  <r>
    <x v="7"/>
    <x v="6"/>
    <x v="0"/>
    <x v="3"/>
    <n v="0.62"/>
    <n v="83"/>
    <n v="8.3000000000000007"/>
    <n v="1.74E-3"/>
    <n v="5.8E-4"/>
    <n v="1.2999999999999999E-4"/>
    <n v="1E-4"/>
    <n v="6.7099999999999998E-3"/>
    <n v="3.0079999999999999E-2"/>
  </r>
  <r>
    <x v="7"/>
    <x v="6"/>
    <x v="0"/>
    <x v="4"/>
    <n v="5.41"/>
    <n v="263"/>
    <n v="178.83998"/>
    <n v="3.4610000000000002E-2"/>
    <n v="0"/>
    <n v="9.7900000000000001E-3"/>
    <n v="2.7009999999999999E-2"/>
    <n v="0.13341"/>
    <n v="0.29054999999999997"/>
  </r>
  <r>
    <x v="7"/>
    <x v="6"/>
    <x v="0"/>
    <x v="5"/>
    <n v="4.5599999999999996"/>
    <n v="161.25"/>
    <n v="77.400019999999998"/>
    <n v="2.3630000000000002E-2"/>
    <n v="1.2899999999999999E-3"/>
    <n v="6.0600000000000003E-3"/>
    <n v="4.9699999999999996E-3"/>
    <n v="9.1160000000000005E-2"/>
    <n v="0.17469000000000001"/>
  </r>
  <r>
    <x v="7"/>
    <x v="6"/>
    <x v="0"/>
    <x v="6"/>
    <n v="4.16"/>
    <n v="128.81"/>
    <n v="69.56"/>
    <n v="1.8950000000000002E-2"/>
    <n v="2.32E-3"/>
    <n v="9.0000000000000006E-5"/>
    <n v="7.6E-3"/>
    <n v="7.3120000000000004E-2"/>
    <n v="0.18168999999999999"/>
  </r>
  <r>
    <x v="7"/>
    <x v="6"/>
    <x v="0"/>
    <x v="7"/>
    <n v="3"/>
    <n v="65"/>
    <n v="29.25"/>
    <n v="7.7299999999999999E-3"/>
    <n v="3.16E-3"/>
    <n v="2.0000000000000002E-5"/>
    <n v="9.5E-4"/>
    <n v="2.9860000000000001E-2"/>
    <n v="0.12642"/>
  </r>
  <r>
    <x v="7"/>
    <x v="6"/>
    <x v="0"/>
    <x v="8"/>
    <n v="3.3"/>
    <n v="240.16"/>
    <n v="45.63"/>
    <n v="2.036E-2"/>
    <n v="8.6999999999999994E-3"/>
    <n v="5.8E-4"/>
    <n v="3.2399999999999998E-3"/>
    <n v="7.8689999999999996E-2"/>
    <n v="7.8869999999999996E-2"/>
  </r>
  <r>
    <x v="7"/>
    <x v="6"/>
    <x v="0"/>
    <x v="9"/>
    <n v="1.24"/>
    <n v="176.38"/>
    <n v="28.22"/>
    <n v="6.1799999999999997E-3"/>
    <n v="0"/>
    <n v="1.3999999999999999E-4"/>
    <n v="3.82E-3"/>
    <n v="2.3789999999999999E-2"/>
    <n v="6.0589999999999998E-2"/>
  </r>
  <r>
    <x v="7"/>
    <x v="6"/>
    <x v="0"/>
    <x v="10"/>
    <n v="5.37"/>
    <n v="220.29"/>
    <n v="74.900019999999998"/>
    <n v="3.227E-2"/>
    <n v="1.14E-2"/>
    <n v="6.4000000000000005E-4"/>
    <n v="1.2160000000000001E-2"/>
    <n v="0.12476"/>
    <n v="0.13747000000000001"/>
  </r>
  <r>
    <x v="7"/>
    <x v="6"/>
    <x v="1"/>
    <x v="0"/>
    <n v="47.23"/>
    <n v="168.26"/>
    <n v="918.71973000000003"/>
    <n v="0.25047000000000003"/>
    <n v="2.8670000000000001E-2"/>
    <n v="9.8899999999999995E-3"/>
    <n v="0.18121999999999999"/>
    <n v="0.96648999999999996"/>
    <n v="2.0309599999999999"/>
  </r>
  <r>
    <x v="7"/>
    <x v="6"/>
    <x v="1"/>
    <x v="1"/>
    <n v="128.25"/>
    <n v="136.99"/>
    <n v="1769.8593800000001"/>
    <n v="0.66115000000000002"/>
    <n v="0.16730999999999999"/>
    <n v="0.11362999999999999"/>
    <n v="0.60963000000000001"/>
    <n v="2.5555099999999999"/>
    <n v="4.4487500000000004"/>
  </r>
  <r>
    <x v="7"/>
    <x v="6"/>
    <x v="1"/>
    <x v="2"/>
    <n v="33.71"/>
    <n v="203.41"/>
    <n v="809.56006000000002"/>
    <n v="0.19395999999999999"/>
    <n v="1.3559999999999999E-2"/>
    <n v="1.2370000000000001E-2"/>
    <n v="0.17554"/>
    <n v="0.74838000000000005"/>
    <n v="1.53745"/>
  </r>
  <r>
    <x v="7"/>
    <x v="6"/>
    <x v="1"/>
    <x v="3"/>
    <n v="3.47"/>
    <n v="65"/>
    <n v="8.4500100000000007"/>
    <n v="1.9279999999999999E-2"/>
    <n v="1.617E-2"/>
    <n v="9.2000000000000003E-4"/>
    <n v="8.0000000000000004E-4"/>
    <n v="7.4719999999999995E-2"/>
    <n v="3.6519999999999997E-2"/>
  </r>
  <r>
    <x v="7"/>
    <x v="6"/>
    <x v="1"/>
    <x v="4"/>
    <n v="43.46"/>
    <n v="251.35"/>
    <n v="683.67969000000005"/>
    <n v="0.27038000000000001"/>
    <n v="2.4599999999999999E-3"/>
    <n v="0.34504000000000001"/>
    <n v="0.121"/>
    <n v="1.0454399999999999"/>
    <n v="1.1387799999999999"/>
  </r>
  <r>
    <x v="7"/>
    <x v="6"/>
    <x v="1"/>
    <x v="5"/>
    <n v="74.48"/>
    <n v="174.24"/>
    <n v="1362.51953"/>
    <n v="0.40787000000000001"/>
    <n v="6.1510000000000002E-2"/>
    <n v="0.32973000000000002"/>
    <n v="0.11713999999999999"/>
    <n v="1.5752600000000001"/>
    <n v="2.91147"/>
  </r>
  <r>
    <x v="7"/>
    <x v="6"/>
    <x v="1"/>
    <x v="6"/>
    <n v="166.4"/>
    <n v="213.12"/>
    <n v="4266.6210899999996"/>
    <n v="0.96318999999999999"/>
    <n v="0"/>
    <n v="0.25635999999999998"/>
    <n v="0.71274000000000004"/>
    <n v="3.7151700000000001"/>
    <n v="8.0109200000000005"/>
  </r>
  <r>
    <x v="7"/>
    <x v="6"/>
    <x v="1"/>
    <x v="7"/>
    <n v="21.86"/>
    <n v="65"/>
    <n v="115.0498"/>
    <n v="0.1036"/>
    <n v="7.9740000000000005E-2"/>
    <n v="8.4000000000000003E-4"/>
    <n v="1.1129999999999999E-2"/>
    <n v="0.40122000000000002"/>
    <n v="0.49725000000000003"/>
  </r>
  <r>
    <x v="7"/>
    <x v="6"/>
    <x v="1"/>
    <x v="8"/>
    <n v="131.07"/>
    <n v="194.37"/>
    <n v="2507.4003899999998"/>
    <n v="0.74619999999999997"/>
    <n v="0.12330000000000001"/>
    <n v="0.51678000000000002"/>
    <n v="0.41898000000000002"/>
    <n v="2.88124"/>
    <n v="5.02616"/>
  </r>
  <r>
    <x v="7"/>
    <x v="6"/>
    <x v="1"/>
    <x v="9"/>
    <n v="13.9"/>
    <n v="158.41"/>
    <n v="402.34985"/>
    <n v="6.547E-2"/>
    <n v="0"/>
    <n v="9.3999999999999997E-4"/>
    <n v="5.194E-2"/>
    <n v="0.25218000000000002"/>
    <n v="0.90495000000000003"/>
  </r>
  <r>
    <x v="7"/>
    <x v="6"/>
    <x v="1"/>
    <x v="10"/>
    <n v="89.43"/>
    <n v="132.79"/>
    <n v="405.00974000000002"/>
    <n v="0.52197000000000005"/>
    <n v="0.21772"/>
    <n v="2.402E-2"/>
    <n v="0.19419"/>
    <n v="2.0216500000000002"/>
    <n v="1.0192600000000001"/>
  </r>
  <r>
    <x v="7"/>
    <x v="6"/>
    <x v="2"/>
    <x v="0"/>
    <n v="15.36"/>
    <n v="168.2"/>
    <n v="134.56005999999999"/>
    <n v="8.8529999999999998E-2"/>
    <n v="4.3220000000000001E-2"/>
    <n v="5.0299999999999997E-3"/>
    <n v="5.4800000000000001E-2"/>
    <n v="0.34258"/>
    <n v="0.29243999999999998"/>
  </r>
  <r>
    <x v="7"/>
    <x v="6"/>
    <x v="2"/>
    <x v="1"/>
    <n v="99.29"/>
    <n v="165.6"/>
    <n v="919.07030999999995"/>
    <n v="0.57443"/>
    <n v="0.17385999999999999"/>
    <n v="0.10603"/>
    <n v="0.54366000000000003"/>
    <n v="2.22302"/>
    <n v="2.0257999999999998"/>
  </r>
  <r>
    <x v="7"/>
    <x v="6"/>
    <x v="2"/>
    <x v="2"/>
    <n v="11.19"/>
    <n v="197.57"/>
    <n v="13.830080000000001"/>
    <n v="6.8739999999999996E-2"/>
    <n v="4.3729999999999998E-2"/>
    <n v="2.3000000000000001E-4"/>
    <n v="4.9800000000000001E-3"/>
    <n v="0.26635999999999999"/>
    <n v="2.6870000000000002E-2"/>
  </r>
  <r>
    <x v="7"/>
    <x v="6"/>
    <x v="2"/>
    <x v="3"/>
    <n v="3.77"/>
    <n v="65"/>
    <n v="1.95001"/>
    <n v="2.257E-2"/>
    <n v="1.856E-2"/>
    <n v="7.9000000000000001E-4"/>
    <n v="1.23E-3"/>
    <n v="8.7470000000000006E-2"/>
    <n v="8.43E-3"/>
  </r>
  <r>
    <x v="7"/>
    <x v="6"/>
    <x v="2"/>
    <x v="4"/>
    <n v="36.74"/>
    <n v="256.81"/>
    <n v="164.36035000000001"/>
    <n v="0.22857"/>
    <n v="1.4400000000000001E-3"/>
    <n v="0.3957"/>
    <n v="4.4000000000000002E-4"/>
    <n v="0.88519000000000003"/>
    <n v="0.27052999999999999"/>
  </r>
  <r>
    <x v="7"/>
    <x v="6"/>
    <x v="2"/>
    <x v="5"/>
    <n v="40.54"/>
    <n v="147.75"/>
    <n v="223.09961000000001"/>
    <n v="0.23602999999999999"/>
    <n v="4.5920000000000002E-2"/>
    <n v="0.13116"/>
    <n v="6.7229999999999998E-2"/>
    <n v="0.91390000000000005"/>
    <n v="0.53527999999999998"/>
  </r>
  <r>
    <x v="7"/>
    <x v="6"/>
    <x v="2"/>
    <x v="6"/>
    <n v="50.63"/>
    <n v="203.88"/>
    <n v="397.57031000000001"/>
    <n v="0.30370000000000003"/>
    <n v="3.0400000000000002E-3"/>
    <n v="1.8319999999999999E-2"/>
    <n v="0.24432000000000001"/>
    <n v="1.1751499999999999"/>
    <n v="0.76663000000000003"/>
  </r>
  <r>
    <x v="7"/>
    <x v="6"/>
    <x v="2"/>
    <x v="7"/>
    <n v="18.350000000000001"/>
    <n v="64.989999999999995"/>
    <n v="1.2998000000000001"/>
    <n v="0.11181000000000001"/>
    <n v="9.5350000000000004E-2"/>
    <n v="2.4000000000000001E-4"/>
    <n v="1.1480000000000001E-2"/>
    <n v="0.43332999999999999"/>
    <n v="5.62E-3"/>
  </r>
  <r>
    <x v="7"/>
    <x v="6"/>
    <x v="2"/>
    <x v="8"/>
    <n v="73.459999999999994"/>
    <n v="216.65"/>
    <n v="652.13085999999998"/>
    <n v="0.44663000000000003"/>
    <n v="0.18159"/>
    <n v="4.3549999999999998E-2"/>
    <n v="0.29124"/>
    <n v="1.72828"/>
    <n v="1.20997"/>
  </r>
  <r>
    <x v="7"/>
    <x v="6"/>
    <x v="2"/>
    <x v="9"/>
    <n v="4.7300000000000004"/>
    <n v="160.54"/>
    <n v="118.79998999999999"/>
    <n v="2.1700000000000001E-2"/>
    <n v="1.4999999999999999E-4"/>
    <n v="6.0999999999999997E-4"/>
    <n v="1.9550000000000001E-2"/>
    <n v="8.3559999999999995E-2"/>
    <n v="0.26995000000000002"/>
  </r>
  <r>
    <x v="7"/>
    <x v="6"/>
    <x v="2"/>
    <x v="10"/>
    <n v="97.01"/>
    <n v="259.23"/>
    <n v="316.25977"/>
    <n v="0.60319999999999996"/>
    <n v="0.27345999999999998"/>
    <n v="2.274E-2"/>
    <n v="0.18554000000000001"/>
    <n v="2.3367399999999998"/>
    <n v="0.51902000000000004"/>
  </r>
  <r>
    <x v="7"/>
    <x v="6"/>
    <x v="3"/>
    <x v="0"/>
    <n v="15.57"/>
    <n v="208.37"/>
    <n v="39.590089999999996"/>
    <n v="9.4549999999999995E-2"/>
    <n v="6.1859999999999998E-2"/>
    <n v="3.7799999999999999E-3"/>
    <n v="3.1710000000000002E-2"/>
    <n v="0.36624000000000001"/>
    <n v="7.4840000000000004E-2"/>
  </r>
  <r>
    <x v="7"/>
    <x v="6"/>
    <x v="3"/>
    <x v="1"/>
    <n v="99.57"/>
    <n v="186.43"/>
    <n v="175.24023"/>
    <n v="0.60313000000000005"/>
    <n v="0.24007000000000001"/>
    <n v="3.5189999999999999E-2"/>
    <n v="0.32006000000000001"/>
    <n v="2.33683"/>
    <n v="0.35232999999999998"/>
  </r>
  <r>
    <x v="7"/>
    <x v="6"/>
    <x v="3"/>
    <x v="2"/>
    <n v="13.83"/>
    <n v="252"/>
    <n v="0"/>
    <n v="8.5500000000000007E-2"/>
    <n v="7.2370000000000004E-2"/>
    <n v="1.3999999999999999E-4"/>
    <n v="4.7299999999999998E-3"/>
    <n v="0.33139999999999997"/>
    <n v="0"/>
  </r>
  <r>
    <x v="7"/>
    <x v="6"/>
    <x v="3"/>
    <x v="3"/>
    <n v="4.79"/>
    <n v="252"/>
    <n v="0"/>
    <n v="2.8850000000000001E-2"/>
    <n v="2.3699999999999999E-2"/>
    <n v="8.9999999999999998E-4"/>
    <n v="1.01E-3"/>
    <n v="0.11182"/>
    <n v="0"/>
  </r>
  <r>
    <x v="7"/>
    <x v="6"/>
    <x v="3"/>
    <x v="4"/>
    <n v="45.23"/>
    <n v="255.75"/>
    <n v="130.42968999999999"/>
    <n v="0.28095999999999999"/>
    <n v="0"/>
    <n v="0.22356000000000001"/>
    <n v="0.26612999999999998"/>
    <n v="1.0883799999999999"/>
    <n v="0.21607999999999999"/>
  </r>
  <r>
    <x v="7"/>
    <x v="6"/>
    <x v="3"/>
    <x v="5"/>
    <n v="43.21"/>
    <n v="167.38"/>
    <n v="26.780270000000002"/>
    <n v="0.26311000000000001"/>
    <n v="0.11584999999999999"/>
    <n v="4.8320000000000002E-2"/>
    <n v="3.814E-2"/>
    <n v="1.01963"/>
    <n v="5.8529999999999999E-2"/>
  </r>
  <r>
    <x v="7"/>
    <x v="6"/>
    <x v="3"/>
    <x v="6"/>
    <n v="55.08"/>
    <n v="220.15"/>
    <n v="202.54004"/>
    <n v="0.33674999999999999"/>
    <n v="2.9E-4"/>
    <n v="2.409E-2"/>
    <n v="0.34369"/>
    <n v="1.304"/>
    <n v="0.37164999999999998"/>
  </r>
  <r>
    <x v="7"/>
    <x v="6"/>
    <x v="3"/>
    <x v="7"/>
    <n v="22.98"/>
    <n v="252"/>
    <n v="0"/>
    <n v="0.14233000000000001"/>
    <n v="0.12606000000000001"/>
    <n v="1.6000000000000001E-4"/>
    <n v="6.4000000000000003E-3"/>
    <n v="0.55166000000000004"/>
    <n v="0"/>
  </r>
  <r>
    <x v="7"/>
    <x v="6"/>
    <x v="3"/>
    <x v="8"/>
    <n v="74.42"/>
    <n v="197.65"/>
    <n v="73.130859999999998"/>
    <n v="0.45685999999999999"/>
    <n v="0.28588999999999998"/>
    <n v="2.7200000000000002E-3"/>
    <n v="8.4409999999999999E-2"/>
    <n v="1.7701"/>
    <n v="0.14446000000000001"/>
  </r>
  <r>
    <x v="7"/>
    <x v="6"/>
    <x v="3"/>
    <x v="9"/>
    <n v="1.56"/>
    <n v="213.36"/>
    <n v="23.47"/>
    <n v="8.5699999999999995E-3"/>
    <n v="0"/>
    <n v="3.0000000000000001E-5"/>
    <n v="4.13E-3"/>
    <n v="3.3000000000000002E-2"/>
    <n v="4.4119999999999999E-2"/>
  </r>
  <r>
    <x v="7"/>
    <x v="6"/>
    <x v="3"/>
    <x v="10"/>
    <n v="114.98"/>
    <n v="200.33"/>
    <n v="6.0097699999999996"/>
    <n v="0.71294999999999997"/>
    <n v="0.57289999999999996"/>
    <n v="1.848E-2"/>
    <n v="6.2170000000000003E-2"/>
    <n v="2.7633399999999999"/>
    <n v="1.1480000000000001E-2"/>
  </r>
  <r>
    <x v="7"/>
    <x v="6"/>
    <x v="4"/>
    <x v="0"/>
    <n v="2.12"/>
    <n v="263"/>
    <n v="18.409970000000001"/>
    <n v="1.324E-2"/>
    <n v="5.1700000000000001E-3"/>
    <n v="8.4999999999999995E-4"/>
    <n v="6.8199999999999997E-3"/>
    <n v="5.1249999999999997E-2"/>
    <n v="2.9909999999999999E-2"/>
  </r>
  <r>
    <x v="7"/>
    <x v="6"/>
    <x v="4"/>
    <x v="1"/>
    <n v="11.36"/>
    <n v="262.98"/>
    <n v="2.62988"/>
    <n v="7.0510000000000003E-2"/>
    <n v="2.8809999999999999E-2"/>
    <n v="6.3400000000000001E-3"/>
    <n v="6.6499999999999997E-3"/>
    <n v="0.27328999999999998"/>
    <n v="4.2700000000000004E-3"/>
  </r>
  <r>
    <x v="7"/>
    <x v="6"/>
    <x v="4"/>
    <x v="2"/>
    <n v="1.69"/>
    <n v="252"/>
    <n v="0"/>
    <n v="1.0489999999999999E-2"/>
    <n v="7.0499999999999998E-3"/>
    <n v="1.2E-4"/>
    <n v="4.0000000000000003E-5"/>
    <n v="4.0649999999999999E-2"/>
    <n v="0"/>
  </r>
  <r>
    <x v="7"/>
    <x v="6"/>
    <x v="4"/>
    <x v="3"/>
    <n v="0.57999999999999996"/>
    <n v="252"/>
    <n v="0"/>
    <n v="3.5999999999999999E-3"/>
    <n v="2.99E-3"/>
    <n v="1E-4"/>
    <n v="8.0000000000000007E-5"/>
    <n v="1.3950000000000001E-2"/>
    <n v="0"/>
  </r>
  <r>
    <x v="7"/>
    <x v="6"/>
    <x v="4"/>
    <x v="4"/>
    <n v="6.29"/>
    <n v="263"/>
    <n v="60.489989999999999"/>
    <n v="3.9280000000000002E-2"/>
    <n v="8.3000000000000001E-4"/>
    <n v="5.5010000000000003E-2"/>
    <n v="6.5199999999999998E-3"/>
    <n v="0.15204999999999999"/>
    <n v="9.8269999999999996E-2"/>
  </r>
  <r>
    <x v="7"/>
    <x v="6"/>
    <x v="4"/>
    <x v="5"/>
    <n v="5.34"/>
    <n v="263"/>
    <n v="13.15002"/>
    <n v="3.3189999999999997E-2"/>
    <n v="5.8700000000000002E-3"/>
    <n v="1.125E-2"/>
    <n v="1.66E-3"/>
    <n v="0.12859999999999999"/>
    <n v="2.1360000000000001E-2"/>
  </r>
  <r>
    <x v="7"/>
    <x v="6"/>
    <x v="4"/>
    <x v="6"/>
    <n v="5.64"/>
    <n v="252"/>
    <n v="0"/>
    <n v="3.5000000000000003E-2"/>
    <n v="0"/>
    <n v="4.8000000000000001E-4"/>
    <n v="7.45E-3"/>
    <n v="0.13567000000000001"/>
    <n v="0"/>
  </r>
  <r>
    <x v="7"/>
    <x v="6"/>
    <x v="4"/>
    <x v="7"/>
    <n v="2.78"/>
    <n v="252"/>
    <n v="0"/>
    <n v="1.7250000000000001E-2"/>
    <n v="1.452E-2"/>
    <n v="5.0000000000000002E-5"/>
    <n v="3.2000000000000003E-4"/>
    <n v="6.6869999999999999E-2"/>
    <n v="0"/>
  </r>
  <r>
    <x v="7"/>
    <x v="6"/>
    <x v="4"/>
    <x v="8"/>
    <n v="9.5"/>
    <n v="263"/>
    <n v="39.449950000000001"/>
    <n v="5.8970000000000002E-2"/>
    <n v="2.4559999999999998E-2"/>
    <n v="1.478E-2"/>
    <n v="9.1400000000000006E-3"/>
    <n v="0.22839000000000001"/>
    <n v="6.4089999999999994E-2"/>
  </r>
  <r>
    <x v="7"/>
    <x v="6"/>
    <x v="4"/>
    <x v="9"/>
    <n v="0.02"/>
    <n v="252"/>
    <n v="0"/>
    <n v="1.2999999999999999E-4"/>
    <n v="0"/>
    <n v="1.0000000000000001E-5"/>
    <n v="5.0000000000000002E-5"/>
    <n v="4.8999999999999998E-4"/>
    <n v="0"/>
  </r>
  <r>
    <x v="7"/>
    <x v="6"/>
    <x v="4"/>
    <x v="10"/>
    <n v="14.13"/>
    <n v="262.98"/>
    <n v="2.62988"/>
    <n v="8.77E-2"/>
    <n v="3.2989999999999998E-2"/>
    <n v="1.7899999999999999E-3"/>
    <n v="1.49E-2"/>
    <n v="0.33990999999999999"/>
    <n v="4.2700000000000004E-3"/>
  </r>
  <r>
    <x v="7"/>
    <x v="6"/>
    <x v="5"/>
    <x v="0"/>
    <n v="0.26"/>
    <n v="252"/>
    <n v="0"/>
    <n v="1.6100000000000001E-3"/>
    <n v="8.4000000000000003E-4"/>
    <n v="1.0000000000000001E-5"/>
    <n v="2.1000000000000001E-4"/>
    <n v="6.2500000000000003E-3"/>
    <n v="0"/>
  </r>
  <r>
    <x v="7"/>
    <x v="6"/>
    <x v="5"/>
    <x v="1"/>
    <n v="1.6"/>
    <n v="252"/>
    <n v="0"/>
    <n v="9.9299999999999996E-3"/>
    <n v="4.0099999999999997E-3"/>
    <n v="4.4999999999999999E-4"/>
    <n v="1.39E-3"/>
    <n v="3.848E-2"/>
    <n v="0"/>
  </r>
  <r>
    <x v="7"/>
    <x v="6"/>
    <x v="5"/>
    <x v="2"/>
    <n v="0.23"/>
    <n v="252"/>
    <n v="0"/>
    <n v="1.4300000000000001E-3"/>
    <n v="1.0300000000000001E-3"/>
    <n v="0"/>
    <n v="1.0000000000000001E-5"/>
    <n v="5.5300000000000002E-3"/>
    <n v="0"/>
  </r>
  <r>
    <x v="7"/>
    <x v="6"/>
    <x v="5"/>
    <x v="3"/>
    <n v="0.06"/>
    <n v="252"/>
    <n v="0"/>
    <n v="3.6999999999999999E-4"/>
    <n v="3.2000000000000003E-4"/>
    <n v="1.0000000000000001E-5"/>
    <n v="1.0000000000000001E-5"/>
    <n v="1.4400000000000001E-3"/>
    <n v="0"/>
  </r>
  <r>
    <x v="7"/>
    <x v="6"/>
    <x v="5"/>
    <x v="4"/>
    <n v="1.02"/>
    <n v="252"/>
    <n v="0"/>
    <n v="6.3299999999999997E-3"/>
    <n v="9.0000000000000006E-5"/>
    <n v="7.0600000000000003E-3"/>
    <n v="2.2200000000000002E-3"/>
    <n v="2.453E-2"/>
    <n v="0"/>
  </r>
  <r>
    <x v="7"/>
    <x v="6"/>
    <x v="5"/>
    <x v="5"/>
    <n v="0.89"/>
    <n v="252"/>
    <n v="0"/>
    <n v="5.5300000000000002E-3"/>
    <n v="2.16E-3"/>
    <n v="3.4199999999999999E-3"/>
    <n v="1.01E-3"/>
    <n v="2.1430000000000001E-2"/>
    <n v="0"/>
  </r>
  <r>
    <x v="7"/>
    <x v="6"/>
    <x v="5"/>
    <x v="6"/>
    <n v="0.83"/>
    <n v="252"/>
    <n v="0"/>
    <n v="5.1500000000000001E-3"/>
    <n v="0"/>
    <n v="1.9000000000000001E-4"/>
    <n v="9.3000000000000005E-4"/>
    <n v="1.9959999999999999E-2"/>
    <n v="0"/>
  </r>
  <r>
    <x v="7"/>
    <x v="6"/>
    <x v="5"/>
    <x v="7"/>
    <n v="0.41"/>
    <n v="252"/>
    <n v="0"/>
    <n v="2.5400000000000002E-3"/>
    <n v="2.0799999999999998E-3"/>
    <n v="0"/>
    <n v="6.0000000000000002E-5"/>
    <n v="9.8600000000000007E-3"/>
    <n v="0"/>
  </r>
  <r>
    <x v="7"/>
    <x v="6"/>
    <x v="5"/>
    <x v="8"/>
    <n v="1.24"/>
    <n v="252"/>
    <n v="0"/>
    <n v="7.6899999999999998E-3"/>
    <n v="3.98E-3"/>
    <n v="3.3E-4"/>
    <n v="1.3799999999999999E-3"/>
    <n v="2.9819999999999999E-2"/>
    <n v="0"/>
  </r>
  <r>
    <x v="7"/>
    <x v="6"/>
    <x v="5"/>
    <x v="9"/>
    <n v="0.18"/>
    <n v="263"/>
    <n v="2.63"/>
    <n v="1.1299999999999999E-3"/>
    <n v="0"/>
    <n v="2.5000000000000001E-4"/>
    <n v="1.7099999999999999E-3"/>
    <n v="4.3600000000000002E-3"/>
    <n v="4.2700000000000004E-3"/>
  </r>
  <r>
    <x v="7"/>
    <x v="6"/>
    <x v="5"/>
    <x v="10"/>
    <n v="2.0299999999999998"/>
    <n v="252"/>
    <n v="0"/>
    <n v="1.26E-2"/>
    <n v="1.014E-2"/>
    <n v="8.0000000000000007E-5"/>
    <n v="9.2000000000000003E-4"/>
    <n v="4.8829999999999998E-2"/>
    <n v="0"/>
  </r>
  <r>
    <x v="7"/>
    <x v="6"/>
    <x v="6"/>
    <x v="0"/>
    <n v="9.14"/>
    <n v="262.99"/>
    <n v="5.2600100000000003"/>
    <n v="5.6759999999999998E-2"/>
    <n v="3.2230000000000002E-2"/>
    <n v="1.24E-3"/>
    <n v="1.5650000000000001E-2"/>
    <n v="0.21995999999999999"/>
    <n v="8.5500000000000003E-3"/>
  </r>
  <r>
    <x v="7"/>
    <x v="6"/>
    <x v="6"/>
    <x v="1"/>
    <n v="59.6"/>
    <n v="263.02999999999997"/>
    <n v="2.62988"/>
    <n v="0.36987999999999999"/>
    <n v="0.17027"/>
    <n v="5.4420000000000003E-2"/>
    <n v="5.237E-2"/>
    <n v="1.4335800000000001"/>
    <n v="4.2700000000000004E-3"/>
  </r>
  <r>
    <x v="7"/>
    <x v="6"/>
    <x v="6"/>
    <x v="2"/>
    <n v="8.89"/>
    <n v="252"/>
    <n v="0"/>
    <n v="5.5169999999999997E-2"/>
    <n v="3.671E-2"/>
    <n v="1.9000000000000001E-4"/>
    <n v="4.6000000000000001E-4"/>
    <n v="0.21382999999999999"/>
    <n v="0"/>
  </r>
  <r>
    <x v="7"/>
    <x v="6"/>
    <x v="6"/>
    <x v="3"/>
    <n v="2.97"/>
    <n v="252"/>
    <n v="0"/>
    <n v="1.8429999999999998E-2"/>
    <n v="1.464E-2"/>
    <n v="7.7999999999999999E-4"/>
    <n v="1.9000000000000001E-4"/>
    <n v="7.1440000000000003E-2"/>
    <n v="0"/>
  </r>
  <r>
    <x v="7"/>
    <x v="6"/>
    <x v="6"/>
    <x v="4"/>
    <n v="28.1"/>
    <n v="263"/>
    <n v="47.339840000000002"/>
    <n v="0.17468"/>
    <n v="0"/>
    <n v="0.21889"/>
    <n v="5.2350000000000001E-2"/>
    <n v="0.67681000000000002"/>
    <n v="7.6910000000000006E-2"/>
  </r>
  <r>
    <x v="7"/>
    <x v="6"/>
    <x v="6"/>
    <x v="5"/>
    <n v="27.02"/>
    <n v="262.99"/>
    <n v="10.520020000000001"/>
    <n v="0.16771"/>
    <n v="6.2920000000000004E-2"/>
    <n v="4.3299999999999998E-2"/>
    <n v="2.5239999999999999E-2"/>
    <n v="0.65"/>
    <n v="1.7090000000000001E-2"/>
  </r>
  <r>
    <x v="7"/>
    <x v="6"/>
    <x v="6"/>
    <x v="6"/>
    <n v="30.09"/>
    <n v="263"/>
    <n v="13.149900000000001"/>
    <n v="0.18678"/>
    <n v="0"/>
    <n v="1.1469999999999999E-2"/>
    <n v="9.7780000000000006E-2"/>
    <n v="0.72387999999999997"/>
    <n v="2.1360000000000001E-2"/>
  </r>
  <r>
    <x v="7"/>
    <x v="6"/>
    <x v="6"/>
    <x v="7"/>
    <n v="14.83"/>
    <n v="64.989999999999995"/>
    <n v="0.64990000000000003"/>
    <n v="9.1980000000000006E-2"/>
    <n v="7.7280000000000001E-2"/>
    <n v="7.6999999999999996E-4"/>
    <n v="2.6800000000000001E-3"/>
    <n v="0.35652"/>
    <n v="2.81E-3"/>
  </r>
  <r>
    <x v="7"/>
    <x v="6"/>
    <x v="6"/>
    <x v="8"/>
    <n v="45.02"/>
    <n v="213.5"/>
    <n v="8.5400399999999994"/>
    <n v="0.27914"/>
    <n v="0.14643"/>
    <n v="4.1250000000000002E-2"/>
    <n v="3.9820000000000001E-2"/>
    <n v="1.08186"/>
    <n v="1.5630000000000002E-2"/>
  </r>
  <r>
    <x v="7"/>
    <x v="6"/>
    <x v="6"/>
    <x v="9"/>
    <n v="0.04"/>
    <n v="252"/>
    <n v="0"/>
    <n v="2.5999999999999998E-4"/>
    <n v="0"/>
    <n v="3.0000000000000001E-5"/>
    <n v="1E-4"/>
    <n v="1E-3"/>
    <n v="0"/>
  </r>
  <r>
    <x v="7"/>
    <x v="6"/>
    <x v="6"/>
    <x v="10"/>
    <n v="74.12"/>
    <n v="252"/>
    <n v="0"/>
    <n v="0.45995999999999998"/>
    <n v="0.25253999999999999"/>
    <n v="3.9399999999999999E-3"/>
    <n v="2.3279999999999999E-2"/>
    <n v="1.78278"/>
    <n v="0"/>
  </r>
  <r>
    <x v="7"/>
    <x v="6"/>
    <x v="7"/>
    <x v="0"/>
    <n v="5.72"/>
    <n v="249.36"/>
    <n v="109.71997"/>
    <n v="3.5439999999999999E-2"/>
    <n v="9.3600000000000003E-3"/>
    <n v="6.4999999999999997E-4"/>
    <n v="1.5970000000000002E-2"/>
    <n v="0.13689000000000001"/>
    <n v="0.185"/>
  </r>
  <r>
    <x v="7"/>
    <x v="6"/>
    <x v="7"/>
    <x v="1"/>
    <n v="20.04"/>
    <n v="172.5"/>
    <n v="96.600099999999998"/>
    <n v="0.11831999999999999"/>
    <n v="5.0380000000000001E-2"/>
    <n v="1.391E-2"/>
    <n v="3.286E-2"/>
    <n v="0.45817000000000002"/>
    <n v="0.20702000000000001"/>
  </r>
  <r>
    <x v="7"/>
    <x v="6"/>
    <x v="7"/>
    <x v="2"/>
    <n v="2.63"/>
    <n v="263"/>
    <n v="5.2600100000000003"/>
    <n v="1.617E-2"/>
    <n v="1.069E-2"/>
    <n v="1.4999999999999999E-4"/>
    <n v="2.7000000000000001E-3"/>
    <n v="6.2640000000000001E-2"/>
    <n v="8.5500000000000003E-3"/>
  </r>
  <r>
    <x v="7"/>
    <x v="6"/>
    <x v="7"/>
    <x v="3"/>
    <n v="0.78"/>
    <n v="252"/>
    <n v="0"/>
    <n v="4.8399999999999997E-3"/>
    <n v="4.3200000000000001E-3"/>
    <n v="1.2E-4"/>
    <n v="9.0000000000000006E-5"/>
    <n v="1.8759999999999999E-2"/>
    <n v="0"/>
  </r>
  <r>
    <x v="7"/>
    <x v="6"/>
    <x v="7"/>
    <x v="4"/>
    <n v="8.98"/>
    <n v="263"/>
    <n v="71.010009999999994"/>
    <n v="5.6079999999999998E-2"/>
    <n v="0"/>
    <n v="7.2419999999999998E-2"/>
    <n v="2.5420000000000002E-2"/>
    <n v="0.21709000000000001"/>
    <n v="0.11537"/>
  </r>
  <r>
    <x v="7"/>
    <x v="6"/>
    <x v="7"/>
    <x v="5"/>
    <n v="10.1"/>
    <n v="167.6"/>
    <n v="88.830079999999995"/>
    <n v="5.7919999999999999E-2"/>
    <n v="1.7180000000000001E-2"/>
    <n v="6.7989999999999995E-2"/>
    <n v="1.9E-3"/>
    <n v="0.22414999999999999"/>
    <n v="0.19353999999999999"/>
  </r>
  <r>
    <x v="7"/>
    <x v="6"/>
    <x v="7"/>
    <x v="6"/>
    <n v="13.85"/>
    <n v="182.8"/>
    <n v="144.40991"/>
    <n v="7.9710000000000003E-2"/>
    <n v="4.1000000000000003E-3"/>
    <n v="1.035E-2"/>
    <n v="7.9769999999999994E-2"/>
    <n v="0.30828"/>
    <n v="0.29885"/>
  </r>
  <r>
    <x v="7"/>
    <x v="6"/>
    <x v="7"/>
    <x v="7"/>
    <n v="4.01"/>
    <n v="252"/>
    <n v="0"/>
    <n v="2.4879999999999999E-2"/>
    <n v="2.23E-2"/>
    <n v="6.0000000000000002E-5"/>
    <n v="1.8400000000000001E-3"/>
    <n v="9.6449999999999994E-2"/>
    <n v="0"/>
  </r>
  <r>
    <x v="7"/>
    <x v="6"/>
    <x v="7"/>
    <x v="8"/>
    <n v="22.79"/>
    <n v="207.62"/>
    <n v="296.89013999999997"/>
    <n v="0.13278000000000001"/>
    <n v="2.8340000000000001E-2"/>
    <n v="2.4969999999999999E-2"/>
    <n v="5.8319999999999997E-2"/>
    <n v="0.51332"/>
    <n v="0.56535000000000002"/>
  </r>
  <r>
    <x v="7"/>
    <x v="6"/>
    <x v="7"/>
    <x v="9"/>
    <n v="0.99"/>
    <n v="123.09"/>
    <n v="27.08"/>
    <n v="2.98E-3"/>
    <n v="1.4999999999999999E-4"/>
    <n v="9.0000000000000006E-5"/>
    <n v="4.8300000000000001E-3"/>
    <n v="1.1469999999999999E-2"/>
    <n v="7.4340000000000003E-2"/>
  </r>
  <r>
    <x v="7"/>
    <x v="6"/>
    <x v="7"/>
    <x v="10"/>
    <n v="21.82"/>
    <n v="204.76"/>
    <n v="34.81006"/>
    <n v="0.1318"/>
    <n v="9.5449999999999993E-2"/>
    <n v="3.6000000000000002E-4"/>
    <n v="4.632E-2"/>
    <n v="0.51068999999999998"/>
    <n v="6.5320000000000003E-2"/>
  </r>
  <r>
    <x v="7"/>
    <x v="6"/>
    <x v="8"/>
    <x v="0"/>
    <n v="16.850000000000001"/>
    <n v="227.3"/>
    <n v="300.04003999999998"/>
    <n v="0.1009"/>
    <n v="2.7210000000000002E-2"/>
    <n v="5.2249999999999998E-2"/>
    <n v="3.9190000000000003E-2"/>
    <n v="0.38944000000000001"/>
    <n v="0.53573999999999999"/>
  </r>
  <r>
    <x v="7"/>
    <x v="6"/>
    <x v="8"/>
    <x v="1"/>
    <n v="39.71"/>
    <n v="71.489999999999995"/>
    <n v="43.610349999999997"/>
    <n v="0.23269999999999999"/>
    <n v="0.18038000000000001"/>
    <n v="7.9399999999999991E-3"/>
    <n v="2.818E-2"/>
    <n v="0.90173000000000003"/>
    <n v="0.17429"/>
  </r>
  <r>
    <x v="7"/>
    <x v="6"/>
    <x v="8"/>
    <x v="2"/>
    <n v="14.07"/>
    <n v="221.44"/>
    <n v="194.87011999999999"/>
    <n v="7.9439999999999997E-2"/>
    <n v="9.5099999999999994E-3"/>
    <n v="1.06E-3"/>
    <n v="5.0200000000000002E-3"/>
    <n v="0.30680000000000002"/>
    <n v="0.35213"/>
  </r>
  <r>
    <x v="7"/>
    <x v="6"/>
    <x v="8"/>
    <x v="3"/>
    <n v="2.58"/>
    <n v="136"/>
    <n v="5.44"/>
    <n v="1.354E-2"/>
    <n v="9.6500000000000006E-3"/>
    <n v="1.1999999999999999E-3"/>
    <n v="6.4999999999999997E-4"/>
    <n v="5.2440000000000001E-2"/>
    <n v="1.4019999999999999E-2"/>
  </r>
  <r>
    <x v="7"/>
    <x v="6"/>
    <x v="8"/>
    <x v="4"/>
    <n v="42.2"/>
    <n v="263"/>
    <n v="865.26953000000003"/>
    <n v="0.26678000000000002"/>
    <n v="0"/>
    <n v="0.38757999999999998"/>
    <n v="4.0349999999999997E-2"/>
    <n v="1.02993"/>
    <n v="1.4057500000000001"/>
  </r>
  <r>
    <x v="7"/>
    <x v="6"/>
    <x v="8"/>
    <x v="5"/>
    <n v="45.01"/>
    <n v="192.69"/>
    <n v="874.83007999999995"/>
    <n v="0.24285999999999999"/>
    <n v="4.5949999999999998E-2"/>
    <n v="0.30271999999999999"/>
    <n v="1.754E-2"/>
    <n v="0.93764000000000003"/>
    <n v="1.7186600000000001"/>
  </r>
  <r>
    <x v="7"/>
    <x v="6"/>
    <x v="8"/>
    <x v="6"/>
    <n v="76.39"/>
    <n v="219.8"/>
    <n v="1312.1894500000001"/>
    <n v="0.45241999999999999"/>
    <n v="0"/>
    <n v="9.2499999999999999E-2"/>
    <n v="0.23155999999999999"/>
    <n v="1.7455000000000001"/>
    <n v="2.4131200000000002"/>
  </r>
  <r>
    <x v="7"/>
    <x v="6"/>
    <x v="8"/>
    <x v="7"/>
    <n v="9.14"/>
    <n v="252"/>
    <n v="0"/>
    <n v="5.663E-2"/>
    <n v="4.904E-2"/>
    <n v="1.6000000000000001E-4"/>
    <n v="1.97E-3"/>
    <n v="0.21948000000000001"/>
    <n v="0"/>
  </r>
  <r>
    <x v="7"/>
    <x v="6"/>
    <x v="8"/>
    <x v="8"/>
    <n v="79.09"/>
    <n v="199.37"/>
    <n v="980.91992000000005"/>
    <n v="0.45540999999999998"/>
    <n v="7.7740000000000004E-2"/>
    <n v="9.3479999999999994E-2"/>
    <n v="0.13289000000000001"/>
    <n v="1.7585500000000001"/>
    <n v="1.9263999999999999"/>
  </r>
  <r>
    <x v="7"/>
    <x v="6"/>
    <x v="8"/>
    <x v="9"/>
    <n v="4.68"/>
    <n v="119.44"/>
    <n v="48.969970000000004"/>
    <n v="1.678E-2"/>
    <n v="1.15E-3"/>
    <n v="1.1900000000000001E-3"/>
    <n v="3.8700000000000002E-3"/>
    <n v="6.4640000000000003E-2"/>
    <n v="0.13627"/>
  </r>
  <r>
    <x v="7"/>
    <x v="6"/>
    <x v="8"/>
    <x v="10"/>
    <n v="64"/>
    <n v="263"/>
    <n v="544.41016000000002"/>
    <n v="0.40042"/>
    <n v="0.14759"/>
    <n v="9.9299999999999996E-3"/>
    <n v="5.1189999999999999E-2"/>
    <n v="1.54915"/>
    <n v="0.88446999999999998"/>
  </r>
  <r>
    <x v="7"/>
    <x v="7"/>
    <x v="0"/>
    <x v="0"/>
    <n v="1.39"/>
    <n v="159"/>
    <n v="14.31"/>
    <n v="6.8300000000000001E-3"/>
    <n v="2.0799999999999998E-3"/>
    <n v="3.0000000000000001E-5"/>
    <n v="1.3600000000000001E-3"/>
    <n v="2.6329999999999999E-2"/>
    <n v="3.2689999999999997E-2"/>
  </r>
  <r>
    <x v="7"/>
    <x v="7"/>
    <x v="0"/>
    <x v="1"/>
    <n v="6.1"/>
    <n v="173.94"/>
    <n v="55.660029999999999"/>
    <n v="3.1600000000000003E-2"/>
    <n v="6.5799999999999999E-3"/>
    <n v="4.79E-3"/>
    <n v="7.9100000000000004E-3"/>
    <n v="0.12205000000000001"/>
    <n v="0.11591"/>
  </r>
  <r>
    <x v="7"/>
    <x v="7"/>
    <x v="0"/>
    <x v="2"/>
    <n v="1.68"/>
    <n v="88"/>
    <n v="6.16"/>
    <n v="5.1599999999999997E-3"/>
    <n v="1.41E-3"/>
    <n v="1.0000000000000001E-5"/>
    <n v="4.2999999999999999E-4"/>
    <n v="1.9910000000000001E-2"/>
    <n v="2.147E-2"/>
  </r>
  <r>
    <x v="7"/>
    <x v="7"/>
    <x v="0"/>
    <x v="3"/>
    <n v="0.65"/>
    <n v="89"/>
    <n v="2.67"/>
    <n v="1.81E-3"/>
    <n v="5.8E-4"/>
    <n v="1.3999999999999999E-4"/>
    <n v="1.1E-4"/>
    <n v="6.9699999999999996E-3"/>
    <n v="9.1900000000000003E-3"/>
  </r>
  <r>
    <x v="7"/>
    <x v="7"/>
    <x v="0"/>
    <x v="4"/>
    <n v="5.83"/>
    <n v="263"/>
    <n v="110.45995000000001"/>
    <n v="3.7359999999999997E-2"/>
    <n v="0"/>
    <n v="1.0540000000000001E-2"/>
    <n v="2.9069999999999999E-2"/>
    <n v="0.14396"/>
    <n v="0.1789"/>
  </r>
  <r>
    <x v="7"/>
    <x v="7"/>
    <x v="0"/>
    <x v="5"/>
    <n v="4.8899999999999997"/>
    <n v="168.76"/>
    <n v="55.690010000000001"/>
    <n v="2.5010000000000001E-2"/>
    <n v="1.2899999999999999E-3"/>
    <n v="6.4599999999999996E-3"/>
    <n v="5.3099999999999996E-3"/>
    <n v="9.647E-2"/>
    <n v="0.12212000000000001"/>
  </r>
  <r>
    <x v="7"/>
    <x v="7"/>
    <x v="0"/>
    <x v="6"/>
    <n v="4.46"/>
    <n v="147.97"/>
    <n v="44.39002"/>
    <n v="2.0049999999999998E-2"/>
    <n v="2.32E-3"/>
    <n v="9.0000000000000006E-5"/>
    <n v="8.1300000000000001E-3"/>
    <n v="7.7359999999999998E-2"/>
    <n v="0.1045"/>
  </r>
  <r>
    <x v="7"/>
    <x v="7"/>
    <x v="0"/>
    <x v="7"/>
    <n v="3.09"/>
    <n v="65"/>
    <n v="5.8500100000000002"/>
    <n v="7.8799999999999999E-3"/>
    <n v="3.16E-3"/>
    <n v="2.0000000000000002E-5"/>
    <n v="9.7999999999999997E-4"/>
    <n v="3.0419999999999999E-2"/>
    <n v="2.521E-2"/>
  </r>
  <r>
    <x v="7"/>
    <x v="7"/>
    <x v="0"/>
    <x v="8"/>
    <n v="3.47"/>
    <n v="241.12"/>
    <n v="40.989989999999999"/>
    <n v="2.138E-2"/>
    <n v="8.6999999999999994E-3"/>
    <n v="6.3000000000000003E-4"/>
    <n v="3.5300000000000002E-3"/>
    <n v="8.2610000000000003E-2"/>
    <n v="7.0430000000000006E-2"/>
  </r>
  <r>
    <x v="7"/>
    <x v="7"/>
    <x v="0"/>
    <x v="9"/>
    <n v="1.36"/>
    <n v="175"/>
    <n v="21"/>
    <n v="6.7000000000000002E-3"/>
    <n v="0"/>
    <n v="1.4999999999999999E-4"/>
    <n v="4.13E-3"/>
    <n v="2.58E-2"/>
    <n v="4.5199999999999997E-2"/>
  </r>
  <r>
    <x v="7"/>
    <x v="7"/>
    <x v="0"/>
    <x v="10"/>
    <n v="5.66"/>
    <n v="215.21"/>
    <n v="62.410029999999999"/>
    <n v="3.3820000000000003E-2"/>
    <n v="1.14E-2"/>
    <n v="6.8999999999999997E-4"/>
    <n v="1.306E-2"/>
    <n v="0.13072"/>
    <n v="0.11609999999999999"/>
  </r>
  <r>
    <x v="7"/>
    <x v="7"/>
    <x v="1"/>
    <x v="0"/>
    <n v="52.73"/>
    <n v="168.75"/>
    <n v="928.12987999999996"/>
    <n v="0.27350999999999998"/>
    <n v="2.8670000000000001E-2"/>
    <n v="1.1169999999999999E-2"/>
    <n v="0.20477000000000001"/>
    <n v="1.0550999999999999"/>
    <n v="2.0410699999999999"/>
  </r>
  <r>
    <x v="7"/>
    <x v="7"/>
    <x v="1"/>
    <x v="1"/>
    <n v="141.65"/>
    <n v="138.41"/>
    <n v="1854.63086"/>
    <n v="0.70718999999999999"/>
    <n v="0.16730999999999999"/>
    <n v="0.12581999999999999"/>
    <n v="0.67605999999999999"/>
    <n v="2.7325699999999999"/>
    <n v="4.61524"/>
  </r>
  <r>
    <x v="7"/>
    <x v="7"/>
    <x v="1"/>
    <x v="2"/>
    <n v="38.119999999999997"/>
    <n v="198.38"/>
    <n v="874.86035000000004"/>
    <n v="0.21567"/>
    <n v="1.3559999999999999E-2"/>
    <n v="1.383E-2"/>
    <n v="0.19625999999999999"/>
    <n v="0.83189999999999997"/>
    <n v="1.6830799999999999"/>
  </r>
  <r>
    <x v="7"/>
    <x v="7"/>
    <x v="1"/>
    <x v="3"/>
    <n v="3.62"/>
    <n v="65"/>
    <n v="9.75"/>
    <n v="1.9529999999999999E-2"/>
    <n v="1.619E-2"/>
    <n v="1.01E-3"/>
    <n v="8.8000000000000003E-4"/>
    <n v="7.5649999999999995E-2"/>
    <n v="4.2009999999999999E-2"/>
  </r>
  <r>
    <x v="7"/>
    <x v="7"/>
    <x v="1"/>
    <x v="4"/>
    <n v="46.41"/>
    <n v="249.58"/>
    <n v="736.25"/>
    <n v="0.28866000000000003"/>
    <n v="2.4599999999999999E-3"/>
    <n v="0.36410999999999999"/>
    <n v="0.13314999999999999"/>
    <n v="1.1157300000000001"/>
    <n v="1.22739"/>
  </r>
  <r>
    <x v="7"/>
    <x v="7"/>
    <x v="1"/>
    <x v="5"/>
    <n v="81.95"/>
    <n v="174.14"/>
    <n v="1300.83008"/>
    <n v="0.44016"/>
    <n v="6.1510000000000002E-2"/>
    <n v="0.36457000000000001"/>
    <n v="0.13037000000000001"/>
    <n v="1.6994499999999999"/>
    <n v="2.7721100000000001"/>
  </r>
  <r>
    <x v="7"/>
    <x v="7"/>
    <x v="1"/>
    <x v="6"/>
    <n v="187.36"/>
    <n v="213.51"/>
    <n v="4475.1484399999999"/>
    <n v="1.0742700000000001"/>
    <n v="0"/>
    <n v="0.28623999999999999"/>
    <n v="0.80076000000000003"/>
    <n v="4.1424099999999999"/>
    <n v="8.3655500000000007"/>
  </r>
  <r>
    <x v="7"/>
    <x v="7"/>
    <x v="1"/>
    <x v="7"/>
    <n v="23.85"/>
    <n v="65"/>
    <n v="129.3501"/>
    <n v="0.10681"/>
    <n v="7.9990000000000006E-2"/>
    <n v="9.3999999999999997E-4"/>
    <n v="1.247E-2"/>
    <n v="0.41356999999999999"/>
    <n v="0.55732000000000004"/>
  </r>
  <r>
    <x v="7"/>
    <x v="7"/>
    <x v="1"/>
    <x v="8"/>
    <n v="144.91999999999999"/>
    <n v="195.34"/>
    <n v="2705.4589799999999"/>
    <n v="0.81335000000000002"/>
    <n v="0.12330000000000001"/>
    <n v="0.57757000000000003"/>
    <n v="0.47287000000000001"/>
    <n v="3.1395400000000002"/>
    <n v="5.3878300000000001"/>
  </r>
  <r>
    <x v="7"/>
    <x v="7"/>
    <x v="1"/>
    <x v="9"/>
    <n v="16.739999999999998"/>
    <n v="153.35"/>
    <n v="435.5"/>
    <n v="7.6280000000000001E-2"/>
    <n v="0"/>
    <n v="1.1000000000000001E-3"/>
    <n v="6.1190000000000001E-2"/>
    <n v="0.29375000000000001"/>
    <n v="0.99714000000000003"/>
  </r>
  <r>
    <x v="7"/>
    <x v="7"/>
    <x v="1"/>
    <x v="10"/>
    <n v="93.07"/>
    <n v="132.07"/>
    <n v="480.74023"/>
    <n v="0.53391"/>
    <n v="0.21772"/>
    <n v="2.4920000000000001E-2"/>
    <n v="0.20150999999999999"/>
    <n v="2.0675400000000002"/>
    <n v="1.2111000000000001"/>
  </r>
  <r>
    <x v="7"/>
    <x v="7"/>
    <x v="2"/>
    <x v="0"/>
    <n v="16.170000000000002"/>
    <n v="167.42"/>
    <n v="135.61010999999999"/>
    <n v="9.1899999999999996E-2"/>
    <n v="4.3220000000000001E-2"/>
    <n v="5.3699999999999998E-3"/>
    <n v="5.9110000000000003E-2"/>
    <n v="0.35553000000000001"/>
    <n v="0.29476999999999998"/>
  </r>
  <r>
    <x v="7"/>
    <x v="7"/>
    <x v="2"/>
    <x v="1"/>
    <n v="104.94"/>
    <n v="158.77000000000001"/>
    <n v="897.05078000000003"/>
    <n v="0.59670000000000001"/>
    <n v="0.17385999999999999"/>
    <n v="0.11209"/>
    <n v="0.57562999999999998"/>
    <n v="2.3086600000000002"/>
    <n v="2.0313300000000001"/>
  </r>
  <r>
    <x v="7"/>
    <x v="7"/>
    <x v="2"/>
    <x v="2"/>
    <n v="11.24"/>
    <n v="211.8"/>
    <n v="10.59009"/>
    <n v="6.9000000000000006E-2"/>
    <n v="4.3729999999999998E-2"/>
    <n v="2.3000000000000001E-4"/>
    <n v="5.0499999999999998E-3"/>
    <n v="0.26737"/>
    <n v="1.9650000000000001E-2"/>
  </r>
  <r>
    <x v="7"/>
    <x v="7"/>
    <x v="2"/>
    <x v="3"/>
    <n v="3.79"/>
    <n v="65"/>
    <n v="1.29999"/>
    <n v="2.2599999999999999E-2"/>
    <n v="1.856E-2"/>
    <n v="8.0000000000000004E-4"/>
    <n v="1.24E-3"/>
    <n v="8.7590000000000001E-2"/>
    <n v="5.5999999999999999E-3"/>
  </r>
  <r>
    <x v="7"/>
    <x v="7"/>
    <x v="2"/>
    <x v="4"/>
    <n v="37.28"/>
    <n v="255.67"/>
    <n v="138.05957000000001"/>
    <n v="0.23199"/>
    <n v="1.4400000000000001E-3"/>
    <n v="0.40153"/>
    <n v="4.6000000000000001E-4"/>
    <n v="0.89837999999999996"/>
    <n v="0.2271"/>
  </r>
  <r>
    <x v="7"/>
    <x v="7"/>
    <x v="2"/>
    <x v="5"/>
    <n v="42"/>
    <n v="145.55000000000001"/>
    <n v="212.5"/>
    <n v="0.24129999999999999"/>
    <n v="4.5920000000000002E-2"/>
    <n v="0.13569000000000001"/>
    <n v="6.9949999999999998E-2"/>
    <n v="0.93418999999999996"/>
    <n v="0.51436999999999999"/>
  </r>
  <r>
    <x v="7"/>
    <x v="7"/>
    <x v="2"/>
    <x v="6"/>
    <n v="52.43"/>
    <n v="208.07"/>
    <n v="374.51952999999997"/>
    <n v="0.31298999999999999"/>
    <n v="3.0400000000000002E-3"/>
    <n v="1.8880000000000001E-2"/>
    <n v="0.25251000000000001"/>
    <n v="1.2109099999999999"/>
    <n v="0.71008000000000004"/>
  </r>
  <r>
    <x v="7"/>
    <x v="7"/>
    <x v="2"/>
    <x v="7"/>
    <n v="18.36"/>
    <n v="64.989999999999995"/>
    <n v="0.64990000000000003"/>
    <n v="0.11182"/>
    <n v="9.536E-2"/>
    <n v="2.4000000000000001E-4"/>
    <n v="1.1480000000000001E-2"/>
    <n v="0.43340000000000001"/>
    <n v="2.8E-3"/>
  </r>
  <r>
    <x v="7"/>
    <x v="7"/>
    <x v="2"/>
    <x v="8"/>
    <n v="76.42"/>
    <n v="214.66"/>
    <n v="635.38085999999998"/>
    <n v="0.46239999999999998"/>
    <n v="0.18160000000000001"/>
    <n v="4.5920000000000002E-2"/>
    <n v="0.30980999999999997"/>
    <n v="1.78894"/>
    <n v="1.1829799999999999"/>
  </r>
  <r>
    <x v="7"/>
    <x v="7"/>
    <x v="2"/>
    <x v="9"/>
    <n v="5.38"/>
    <n v="163.31"/>
    <n v="106.15002"/>
    <n v="2.4340000000000001E-2"/>
    <n v="1.4999999999999999E-4"/>
    <n v="6.8999999999999997E-4"/>
    <n v="2.2089999999999999E-2"/>
    <n v="9.3700000000000006E-2"/>
    <n v="0.23765"/>
  </r>
  <r>
    <x v="7"/>
    <x v="7"/>
    <x v="2"/>
    <x v="10"/>
    <n v="98.15"/>
    <n v="259.39999999999998"/>
    <n v="295.72070000000002"/>
    <n v="0.61053999999999997"/>
    <n v="0.27345999999999998"/>
    <n v="2.3109999999999999E-2"/>
    <n v="0.18876000000000001"/>
    <n v="2.36497"/>
    <n v="0.48359000000000002"/>
  </r>
  <r>
    <x v="7"/>
    <x v="7"/>
    <x v="3"/>
    <x v="0"/>
    <n v="15.71"/>
    <n v="221"/>
    <n v="30.93994"/>
    <n v="9.5320000000000002E-2"/>
    <n v="6.1859999999999998E-2"/>
    <n v="3.8999999999999998E-3"/>
    <n v="3.2669999999999998E-2"/>
    <n v="0.36919000000000002"/>
    <n v="5.6050000000000003E-2"/>
  </r>
  <r>
    <x v="7"/>
    <x v="7"/>
    <x v="3"/>
    <x v="1"/>
    <n v="100.33"/>
    <n v="196.22"/>
    <n v="149.13086000000001"/>
    <n v="0.60682999999999998"/>
    <n v="0.24007000000000001"/>
    <n v="3.5659999999999997E-2"/>
    <n v="0.32438"/>
    <n v="2.35107"/>
    <n v="0.28914000000000001"/>
  </r>
  <r>
    <x v="7"/>
    <x v="7"/>
    <x v="3"/>
    <x v="2"/>
    <n v="13.83"/>
    <n v="253"/>
    <n v="0"/>
    <n v="8.5500000000000007E-2"/>
    <n v="7.2370000000000004E-2"/>
    <n v="1.3999999999999999E-4"/>
    <n v="4.7299999999999998E-3"/>
    <n v="0.33139999999999997"/>
    <n v="0"/>
  </r>
  <r>
    <x v="7"/>
    <x v="7"/>
    <x v="3"/>
    <x v="3"/>
    <n v="4.79"/>
    <n v="253"/>
    <n v="0"/>
    <n v="2.8850000000000001E-2"/>
    <n v="2.3699999999999999E-2"/>
    <n v="8.9999999999999998E-4"/>
    <n v="1.01E-3"/>
    <n v="0.11182"/>
    <n v="0"/>
  </r>
  <r>
    <x v="7"/>
    <x v="7"/>
    <x v="3"/>
    <x v="4"/>
    <n v="45.73"/>
    <n v="256.52"/>
    <n v="128.25977"/>
    <n v="0.28414"/>
    <n v="0"/>
    <n v="0.22494"/>
    <n v="0.27017999999999998"/>
    <n v="1.10063"/>
    <n v="0.21138999999999999"/>
  </r>
  <r>
    <x v="7"/>
    <x v="7"/>
    <x v="3"/>
    <x v="5"/>
    <n v="43.33"/>
    <n v="186.5"/>
    <n v="22.37988"/>
    <n v="0.26367000000000002"/>
    <n v="0.11584999999999999"/>
    <n v="4.8660000000000002E-2"/>
    <n v="3.8399999999999997E-2"/>
    <n v="1.0217700000000001"/>
    <n v="4.5229999999999999E-2"/>
  </r>
  <r>
    <x v="7"/>
    <x v="7"/>
    <x v="3"/>
    <x v="6"/>
    <n v="55.82"/>
    <n v="226.5"/>
    <n v="167.61035000000001"/>
    <n v="0.34090999999999999"/>
    <n v="2.9E-4"/>
    <n v="2.4369999999999999E-2"/>
    <n v="0.34886"/>
    <n v="1.32"/>
    <n v="0.30055999999999999"/>
  </r>
  <r>
    <x v="7"/>
    <x v="7"/>
    <x v="3"/>
    <x v="7"/>
    <n v="22.98"/>
    <n v="253"/>
    <n v="0"/>
    <n v="0.14233000000000001"/>
    <n v="0.12606000000000001"/>
    <n v="1.6000000000000001E-4"/>
    <n v="6.4000000000000003E-3"/>
    <n v="0.55166000000000004"/>
    <n v="0"/>
  </r>
  <r>
    <x v="7"/>
    <x v="7"/>
    <x v="3"/>
    <x v="8"/>
    <n v="74.650000000000006"/>
    <n v="206.39"/>
    <n v="47.470700000000001"/>
    <n v="0.45804"/>
    <n v="0.28588999999999998"/>
    <n v="2.7499999999999998E-3"/>
    <n v="8.5260000000000002E-2"/>
    <n v="1.7746299999999999"/>
    <n v="9.0649999999999994E-2"/>
  </r>
  <r>
    <x v="7"/>
    <x v="7"/>
    <x v="3"/>
    <x v="9"/>
    <n v="1.63"/>
    <n v="214.14"/>
    <n v="14.989990000000001"/>
    <n v="8.94E-3"/>
    <n v="0"/>
    <n v="3.0000000000000001E-5"/>
    <n v="4.3299999999999996E-3"/>
    <n v="3.4439999999999998E-2"/>
    <n v="2.802E-2"/>
  </r>
  <r>
    <x v="7"/>
    <x v="7"/>
    <x v="3"/>
    <x v="10"/>
    <n v="115"/>
    <n v="263.02999999999997"/>
    <n v="5.2597699999999996"/>
    <n v="0.71308000000000005"/>
    <n v="0.57289999999999996"/>
    <n v="1.8509999999999999E-2"/>
    <n v="6.2269999999999999E-2"/>
    <n v="2.7638400000000001"/>
    <n v="8.5199999999999998E-3"/>
  </r>
  <r>
    <x v="7"/>
    <x v="7"/>
    <x v="4"/>
    <x v="0"/>
    <n v="2.2000000000000002"/>
    <n v="263"/>
    <n v="21.03998"/>
    <n v="1.376E-2"/>
    <n v="5.1700000000000001E-3"/>
    <n v="9.3999999999999997E-4"/>
    <n v="7.5500000000000003E-3"/>
    <n v="5.3260000000000002E-2"/>
    <n v="3.4079999999999999E-2"/>
  </r>
  <r>
    <x v="7"/>
    <x v="7"/>
    <x v="4"/>
    <x v="1"/>
    <n v="11.36"/>
    <n v="253"/>
    <n v="0"/>
    <n v="7.0510000000000003E-2"/>
    <n v="2.8809999999999999E-2"/>
    <n v="6.3400000000000001E-3"/>
    <n v="6.6499999999999997E-3"/>
    <n v="0.27328999999999998"/>
    <n v="0"/>
  </r>
  <r>
    <x v="7"/>
    <x v="7"/>
    <x v="4"/>
    <x v="2"/>
    <n v="1.69"/>
    <n v="253"/>
    <n v="0"/>
    <n v="1.0489999999999999E-2"/>
    <n v="7.0499999999999998E-3"/>
    <n v="1.2E-4"/>
    <n v="4.0000000000000003E-5"/>
    <n v="4.0649999999999999E-2"/>
    <n v="0"/>
  </r>
  <r>
    <x v="7"/>
    <x v="7"/>
    <x v="4"/>
    <x v="3"/>
    <n v="0.57999999999999996"/>
    <n v="253"/>
    <n v="0"/>
    <n v="3.5999999999999999E-3"/>
    <n v="2.99E-3"/>
    <n v="1E-4"/>
    <n v="8.0000000000000007E-5"/>
    <n v="1.3950000000000001E-2"/>
    <n v="0"/>
  </r>
  <r>
    <x v="7"/>
    <x v="7"/>
    <x v="4"/>
    <x v="4"/>
    <n v="6.51"/>
    <n v="263"/>
    <n v="57.859990000000003"/>
    <n v="4.0710000000000003E-2"/>
    <n v="8.3000000000000001E-4"/>
    <n v="5.7079999999999999E-2"/>
    <n v="6.8999999999999999E-3"/>
    <n v="0.15756999999999999"/>
    <n v="9.3710000000000002E-2"/>
  </r>
  <r>
    <x v="7"/>
    <x v="7"/>
    <x v="4"/>
    <x v="5"/>
    <n v="5.39"/>
    <n v="263"/>
    <n v="13.15002"/>
    <n v="3.3520000000000001E-2"/>
    <n v="5.8700000000000002E-3"/>
    <n v="1.162E-2"/>
    <n v="1.72E-3"/>
    <n v="0.12984999999999999"/>
    <n v="2.1299999999999999E-2"/>
  </r>
  <r>
    <x v="7"/>
    <x v="7"/>
    <x v="4"/>
    <x v="6"/>
    <n v="5.64"/>
    <n v="253"/>
    <n v="0"/>
    <n v="3.5000000000000003E-2"/>
    <n v="0"/>
    <n v="4.8000000000000001E-4"/>
    <n v="7.45E-3"/>
    <n v="0.13567000000000001"/>
    <n v="0"/>
  </r>
  <r>
    <x v="7"/>
    <x v="7"/>
    <x v="4"/>
    <x v="7"/>
    <n v="2.78"/>
    <n v="253"/>
    <n v="0"/>
    <n v="1.7250000000000001E-2"/>
    <n v="1.452E-2"/>
    <n v="5.0000000000000002E-5"/>
    <n v="3.2000000000000003E-4"/>
    <n v="6.6869999999999999E-2"/>
    <n v="0"/>
  </r>
  <r>
    <x v="7"/>
    <x v="7"/>
    <x v="4"/>
    <x v="8"/>
    <n v="9.66"/>
    <n v="263"/>
    <n v="42.080080000000002"/>
    <n v="6.0010000000000001E-2"/>
    <n v="2.4559999999999998E-2"/>
    <n v="1.575E-2"/>
    <n v="9.5300000000000003E-3"/>
    <n v="0.23241000000000001"/>
    <n v="6.8150000000000002E-2"/>
  </r>
  <r>
    <x v="7"/>
    <x v="7"/>
    <x v="4"/>
    <x v="9"/>
    <n v="0.02"/>
    <n v="253"/>
    <n v="0"/>
    <n v="1.2999999999999999E-4"/>
    <n v="0"/>
    <n v="1.0000000000000001E-5"/>
    <n v="5.0000000000000002E-5"/>
    <n v="4.8999999999999998E-4"/>
    <n v="0"/>
  </r>
  <r>
    <x v="7"/>
    <x v="7"/>
    <x v="4"/>
    <x v="10"/>
    <n v="14.14"/>
    <n v="262.98"/>
    <n v="2.62988"/>
    <n v="8.7770000000000001E-2"/>
    <n v="3.2989999999999998E-2"/>
    <n v="1.7899999999999999E-3"/>
    <n v="1.4959999999999999E-2"/>
    <n v="0.34016000000000002"/>
    <n v="4.2599999999999999E-3"/>
  </r>
  <r>
    <x v="7"/>
    <x v="7"/>
    <x v="5"/>
    <x v="0"/>
    <n v="0.26"/>
    <n v="253"/>
    <n v="0"/>
    <n v="1.6100000000000001E-3"/>
    <n v="8.4000000000000003E-4"/>
    <n v="1.0000000000000001E-5"/>
    <n v="2.1000000000000001E-4"/>
    <n v="6.2500000000000003E-3"/>
    <n v="0"/>
  </r>
  <r>
    <x v="7"/>
    <x v="7"/>
    <x v="5"/>
    <x v="1"/>
    <n v="1.6"/>
    <n v="253"/>
    <n v="0"/>
    <n v="9.9299999999999996E-3"/>
    <n v="4.0099999999999997E-3"/>
    <n v="4.4999999999999999E-4"/>
    <n v="1.39E-3"/>
    <n v="3.848E-2"/>
    <n v="0"/>
  </r>
  <r>
    <x v="7"/>
    <x v="7"/>
    <x v="5"/>
    <x v="2"/>
    <n v="0.23"/>
    <n v="253"/>
    <n v="0"/>
    <n v="1.4300000000000001E-3"/>
    <n v="1.0300000000000001E-3"/>
    <n v="0"/>
    <n v="1.0000000000000001E-5"/>
    <n v="5.5300000000000002E-3"/>
    <n v="0"/>
  </r>
  <r>
    <x v="7"/>
    <x v="7"/>
    <x v="5"/>
    <x v="3"/>
    <n v="0.06"/>
    <n v="253"/>
    <n v="0"/>
    <n v="3.6999999999999999E-4"/>
    <n v="3.2000000000000003E-4"/>
    <n v="1.0000000000000001E-5"/>
    <n v="1.0000000000000001E-5"/>
    <n v="1.4400000000000001E-3"/>
    <n v="0"/>
  </r>
  <r>
    <x v="7"/>
    <x v="7"/>
    <x v="5"/>
    <x v="4"/>
    <n v="1.02"/>
    <n v="253"/>
    <n v="0"/>
    <n v="6.3299999999999997E-3"/>
    <n v="9.0000000000000006E-5"/>
    <n v="7.0600000000000003E-3"/>
    <n v="2.2200000000000002E-3"/>
    <n v="2.453E-2"/>
    <n v="0"/>
  </r>
  <r>
    <x v="7"/>
    <x v="7"/>
    <x v="5"/>
    <x v="5"/>
    <n v="0.89"/>
    <n v="253"/>
    <n v="0"/>
    <n v="5.5300000000000002E-3"/>
    <n v="2.16E-3"/>
    <n v="3.4199999999999999E-3"/>
    <n v="1.01E-3"/>
    <n v="2.1430000000000001E-2"/>
    <n v="0"/>
  </r>
  <r>
    <x v="7"/>
    <x v="7"/>
    <x v="5"/>
    <x v="6"/>
    <n v="0.83"/>
    <n v="253"/>
    <n v="0"/>
    <n v="5.1500000000000001E-3"/>
    <n v="0"/>
    <n v="1.9000000000000001E-4"/>
    <n v="9.3000000000000005E-4"/>
    <n v="1.9959999999999999E-2"/>
    <n v="0"/>
  </r>
  <r>
    <x v="7"/>
    <x v="7"/>
    <x v="5"/>
    <x v="7"/>
    <n v="0.41"/>
    <n v="253"/>
    <n v="0"/>
    <n v="2.5400000000000002E-3"/>
    <n v="2.0799999999999998E-3"/>
    <n v="0"/>
    <n v="6.0000000000000002E-5"/>
    <n v="9.8600000000000007E-3"/>
    <n v="0"/>
  </r>
  <r>
    <x v="7"/>
    <x v="7"/>
    <x v="5"/>
    <x v="8"/>
    <n v="1.24"/>
    <n v="253"/>
    <n v="0"/>
    <n v="7.6899999999999998E-3"/>
    <n v="3.98E-3"/>
    <n v="3.3E-4"/>
    <n v="1.3799999999999999E-3"/>
    <n v="2.9819999999999999E-2"/>
    <n v="0"/>
  </r>
  <r>
    <x v="7"/>
    <x v="7"/>
    <x v="5"/>
    <x v="9"/>
    <n v="0.18"/>
    <n v="253"/>
    <n v="0"/>
    <n v="1.1299999999999999E-3"/>
    <n v="0"/>
    <n v="2.5000000000000001E-4"/>
    <n v="1.7099999999999999E-3"/>
    <n v="4.3600000000000002E-3"/>
    <n v="0"/>
  </r>
  <r>
    <x v="7"/>
    <x v="7"/>
    <x v="5"/>
    <x v="10"/>
    <n v="2.0299999999999998"/>
    <n v="253"/>
    <n v="0"/>
    <n v="1.26E-2"/>
    <n v="1.014E-2"/>
    <n v="8.0000000000000007E-5"/>
    <n v="9.2000000000000003E-4"/>
    <n v="4.8829999999999998E-2"/>
    <n v="0"/>
  </r>
  <r>
    <x v="7"/>
    <x v="7"/>
    <x v="6"/>
    <x v="0"/>
    <n v="9.16"/>
    <n v="262.99"/>
    <n v="5.2600100000000003"/>
    <n v="5.6890000000000003E-2"/>
    <n v="3.2230000000000002E-2"/>
    <n v="1.2600000000000001E-3"/>
    <n v="1.5859999999999999E-2"/>
    <n v="0.22045999999999999"/>
    <n v="8.5199999999999998E-3"/>
  </r>
  <r>
    <x v="7"/>
    <x v="7"/>
    <x v="6"/>
    <x v="1"/>
    <n v="59.61"/>
    <n v="263.02999999999997"/>
    <n v="2.62988"/>
    <n v="0.36993999999999999"/>
    <n v="0.17027"/>
    <n v="5.4460000000000001E-2"/>
    <n v="5.2409999999999998E-2"/>
    <n v="1.4338299999999999"/>
    <n v="4.2599999999999999E-3"/>
  </r>
  <r>
    <x v="7"/>
    <x v="7"/>
    <x v="6"/>
    <x v="2"/>
    <n v="8.89"/>
    <n v="253"/>
    <n v="0"/>
    <n v="5.5169999999999997E-2"/>
    <n v="3.671E-2"/>
    <n v="1.9000000000000001E-4"/>
    <n v="4.6000000000000001E-4"/>
    <n v="0.21382999999999999"/>
    <n v="0"/>
  </r>
  <r>
    <x v="7"/>
    <x v="7"/>
    <x v="6"/>
    <x v="3"/>
    <n v="2.97"/>
    <n v="253"/>
    <n v="0"/>
    <n v="1.8429999999999998E-2"/>
    <n v="1.464E-2"/>
    <n v="7.7999999999999999E-4"/>
    <n v="1.9000000000000001E-4"/>
    <n v="7.1440000000000003E-2"/>
    <n v="0"/>
  </r>
  <r>
    <x v="7"/>
    <x v="7"/>
    <x v="6"/>
    <x v="4"/>
    <n v="28.27"/>
    <n v="263"/>
    <n v="44.709960000000002"/>
    <n v="0.17579"/>
    <n v="0"/>
    <n v="0.22042"/>
    <n v="5.271E-2"/>
    <n v="0.68106999999999995"/>
    <n v="7.2410000000000002E-2"/>
  </r>
  <r>
    <x v="7"/>
    <x v="7"/>
    <x v="6"/>
    <x v="5"/>
    <n v="27.06"/>
    <n v="262.99"/>
    <n v="10.520020000000001"/>
    <n v="0.16797999999999999"/>
    <n v="6.2920000000000004E-2"/>
    <n v="4.3569999999999998E-2"/>
    <n v="2.5399999999999999E-2"/>
    <n v="0.65100999999999998"/>
    <n v="1.704E-2"/>
  </r>
  <r>
    <x v="7"/>
    <x v="7"/>
    <x v="6"/>
    <x v="6"/>
    <n v="30.14"/>
    <n v="263"/>
    <n v="13.149900000000001"/>
    <n v="0.18711"/>
    <n v="0"/>
    <n v="1.153E-2"/>
    <n v="9.8280000000000006E-2"/>
    <n v="0.72514000000000001"/>
    <n v="2.1299999999999999E-2"/>
  </r>
  <r>
    <x v="7"/>
    <x v="7"/>
    <x v="6"/>
    <x v="7"/>
    <n v="14.84"/>
    <n v="64.989999999999995"/>
    <n v="0.64990000000000003"/>
    <n v="9.1999999999999998E-2"/>
    <n v="7.7299999999999994E-2"/>
    <n v="7.6999999999999996E-4"/>
    <n v="2.6800000000000001E-3"/>
    <n v="0.35658000000000001"/>
    <n v="2.8E-3"/>
  </r>
  <r>
    <x v="7"/>
    <x v="7"/>
    <x v="6"/>
    <x v="8"/>
    <n v="45.06"/>
    <n v="213.5"/>
    <n v="8.5400399999999994"/>
    <n v="0.27934999999999999"/>
    <n v="0.14643999999999999"/>
    <n v="4.156E-2"/>
    <n v="3.9849999999999997E-2"/>
    <n v="1.0826800000000001"/>
    <n v="1.558E-2"/>
  </r>
  <r>
    <x v="7"/>
    <x v="7"/>
    <x v="6"/>
    <x v="9"/>
    <n v="0.05"/>
    <n v="65"/>
    <n v="0.65"/>
    <n v="2.7999999999999998E-4"/>
    <n v="2.0000000000000002E-5"/>
    <n v="3.0000000000000001E-5"/>
    <n v="1E-4"/>
    <n v="1.07E-3"/>
    <n v="2.8E-3"/>
  </r>
  <r>
    <x v="7"/>
    <x v="7"/>
    <x v="6"/>
    <x v="10"/>
    <n v="74.12"/>
    <n v="253"/>
    <n v="0"/>
    <n v="0.45995999999999998"/>
    <n v="0.25253999999999999"/>
    <n v="3.9399999999999999E-3"/>
    <n v="2.3279999999999999E-2"/>
    <n v="1.78278"/>
    <n v="0"/>
  </r>
  <r>
    <x v="7"/>
    <x v="7"/>
    <x v="7"/>
    <x v="0"/>
    <n v="6.2"/>
    <n v="249.25"/>
    <n v="119.64001"/>
    <n v="3.841E-2"/>
    <n v="9.3600000000000003E-3"/>
    <n v="7.1000000000000002E-4"/>
    <n v="1.7670000000000002E-2"/>
    <n v="0.14831"/>
    <n v="0.20116000000000001"/>
  </r>
  <r>
    <x v="7"/>
    <x v="7"/>
    <x v="7"/>
    <x v="1"/>
    <n v="20.6"/>
    <n v="172.5"/>
    <n v="96.600099999999998"/>
    <n v="0.12071999999999999"/>
    <n v="5.0380000000000001E-2"/>
    <n v="1.4540000000000001E-2"/>
    <n v="3.4349999999999999E-2"/>
    <n v="0.46739000000000003"/>
    <n v="0.20638000000000001"/>
  </r>
  <r>
    <x v="7"/>
    <x v="7"/>
    <x v="7"/>
    <x v="2"/>
    <n v="2.65"/>
    <n v="263"/>
    <n v="5.2600100000000003"/>
    <n v="1.6299999999999999E-2"/>
    <n v="1.069E-2"/>
    <n v="1.6000000000000001E-4"/>
    <n v="2.7899999999999999E-3"/>
    <n v="6.3149999999999998E-2"/>
    <n v="8.5199999999999998E-3"/>
  </r>
  <r>
    <x v="7"/>
    <x v="7"/>
    <x v="7"/>
    <x v="3"/>
    <n v="0.78"/>
    <n v="253"/>
    <n v="0"/>
    <n v="4.8399999999999997E-3"/>
    <n v="4.3200000000000001E-3"/>
    <n v="1.2E-4"/>
    <n v="9.0000000000000006E-5"/>
    <n v="1.8759999999999999E-2"/>
    <n v="0"/>
  </r>
  <r>
    <x v="7"/>
    <x v="7"/>
    <x v="7"/>
    <x v="4"/>
    <n v="9.25"/>
    <n v="263"/>
    <n v="71.010009999999994"/>
    <n v="5.7840000000000003E-2"/>
    <n v="0"/>
    <n v="7.3999999999999996E-2"/>
    <n v="2.6849999999999999E-2"/>
    <n v="0.22387000000000001"/>
    <n v="0.11501"/>
  </r>
  <r>
    <x v="7"/>
    <x v="7"/>
    <x v="7"/>
    <x v="5"/>
    <n v="10.68"/>
    <n v="165.55"/>
    <n v="96.020020000000002"/>
    <n v="6.0299999999999999E-2"/>
    <n v="1.72E-2"/>
    <n v="7.1859999999999993E-2"/>
    <n v="2.1099999999999999E-3"/>
    <n v="0.23332"/>
    <n v="0.21046000000000001"/>
  </r>
  <r>
    <x v="7"/>
    <x v="7"/>
    <x v="7"/>
    <x v="6"/>
    <n v="14.69"/>
    <n v="182.86"/>
    <n v="153.6001"/>
    <n v="8.3519999999999997E-2"/>
    <n v="4.1000000000000003E-3"/>
    <n v="1.0869999999999999E-2"/>
    <n v="8.4339999999999998E-2"/>
    <n v="0.32294"/>
    <n v="0.31681999999999999"/>
  </r>
  <r>
    <x v="7"/>
    <x v="7"/>
    <x v="7"/>
    <x v="7"/>
    <n v="4.01"/>
    <n v="253"/>
    <n v="0"/>
    <n v="2.4879999999999999E-2"/>
    <n v="2.23E-2"/>
    <n v="6.0000000000000002E-5"/>
    <n v="1.8400000000000001E-3"/>
    <n v="9.6449999999999994E-2"/>
    <n v="0"/>
  </r>
  <r>
    <x v="7"/>
    <x v="7"/>
    <x v="7"/>
    <x v="8"/>
    <n v="24.31"/>
    <n v="207.95"/>
    <n v="316.08008000000001"/>
    <n v="0.14063000000000001"/>
    <n v="2.8340000000000001E-2"/>
    <n v="2.6710000000000001E-2"/>
    <n v="6.3060000000000005E-2"/>
    <n v="0.54349000000000003"/>
    <n v="0.59955000000000003"/>
  </r>
  <r>
    <x v="7"/>
    <x v="7"/>
    <x v="7"/>
    <x v="9"/>
    <n v="1.21"/>
    <n v="123.91"/>
    <n v="27.26"/>
    <n v="3.6600000000000001E-3"/>
    <n v="1.6000000000000001E-4"/>
    <n v="1.2E-4"/>
    <n v="5.96E-3"/>
    <n v="1.4069999999999999E-2"/>
    <n v="7.4249999999999997E-2"/>
  </r>
  <r>
    <x v="7"/>
    <x v="7"/>
    <x v="7"/>
    <x v="10"/>
    <n v="22"/>
    <n v="219"/>
    <n v="39.419919999999998"/>
    <n v="0.13278000000000001"/>
    <n v="9.5449999999999993E-2"/>
    <n v="3.6999999999999999E-4"/>
    <n v="4.7620000000000003E-2"/>
    <n v="0.51444999999999996"/>
    <n v="7.084E-2"/>
  </r>
  <r>
    <x v="7"/>
    <x v="7"/>
    <x v="8"/>
    <x v="0"/>
    <n v="18.14"/>
    <n v="225.51"/>
    <n v="290.91016000000002"/>
    <n v="0.10811999999999999"/>
    <n v="2.7210000000000002E-2"/>
    <n v="5.7630000000000001E-2"/>
    <n v="4.3240000000000001E-2"/>
    <n v="0.41721000000000003"/>
    <n v="0.52056000000000002"/>
  </r>
  <r>
    <x v="7"/>
    <x v="7"/>
    <x v="8"/>
    <x v="1"/>
    <n v="40.32"/>
    <n v="71.489999999999995"/>
    <n v="43.610349999999997"/>
    <n v="0.23377999999999999"/>
    <n v="0.18038000000000001"/>
    <n v="8.1799999999999998E-3"/>
    <n v="2.904E-2"/>
    <n v="0.90588999999999997"/>
    <n v="0.17376"/>
  </r>
  <r>
    <x v="7"/>
    <x v="7"/>
    <x v="8"/>
    <x v="2"/>
    <n v="14.82"/>
    <n v="231.2"/>
    <n v="173.3999"/>
    <n v="8.3750000000000005E-2"/>
    <n v="9.5099999999999994E-3"/>
    <n v="1.1299999999999999E-3"/>
    <n v="5.3600000000000002E-3"/>
    <n v="0.32335000000000003"/>
    <n v="0.30393999999999999"/>
  </r>
  <r>
    <x v="7"/>
    <x v="7"/>
    <x v="8"/>
    <x v="3"/>
    <n v="2.62"/>
    <n v="136"/>
    <n v="5.44"/>
    <n v="1.3679999999999999E-2"/>
    <n v="9.6500000000000006E-3"/>
    <n v="1.2800000000000001E-3"/>
    <n v="6.8999999999999997E-4"/>
    <n v="5.296E-2"/>
    <n v="1.3979999999999999E-2"/>
  </r>
  <r>
    <x v="7"/>
    <x v="7"/>
    <x v="8"/>
    <x v="4"/>
    <n v="45.61"/>
    <n v="263"/>
    <n v="896.83007999999995"/>
    <n v="0.28904000000000002"/>
    <n v="0"/>
    <n v="0.42054999999999998"/>
    <n v="4.2979999999999997E-2"/>
    <n v="1.11555"/>
    <n v="1.45251"/>
  </r>
  <r>
    <x v="7"/>
    <x v="7"/>
    <x v="8"/>
    <x v="5"/>
    <n v="49.61"/>
    <n v="193.3"/>
    <n v="889.2002"/>
    <n v="0.26493"/>
    <n v="4.5960000000000001E-2"/>
    <n v="0.33801999999999999"/>
    <n v="1.992E-2"/>
    <n v="1.0225299999999999"/>
    <n v="1.73811"/>
  </r>
  <r>
    <x v="7"/>
    <x v="7"/>
    <x v="8"/>
    <x v="6"/>
    <n v="82.5"/>
    <n v="219.47"/>
    <n v="1340.94922"/>
    <n v="0.48570000000000002"/>
    <n v="0"/>
    <n v="0.10055"/>
    <n v="0.25008000000000002"/>
    <n v="1.8735200000000001"/>
    <n v="2.4609999999999999"/>
  </r>
  <r>
    <x v="7"/>
    <x v="7"/>
    <x v="8"/>
    <x v="7"/>
    <n v="9.15"/>
    <n v="64.989999999999995"/>
    <n v="0.64990000000000003"/>
    <n v="5.6640000000000003E-2"/>
    <n v="4.9059999999999999E-2"/>
    <n v="1.6000000000000001E-4"/>
    <n v="1.97E-3"/>
    <n v="0.21955"/>
    <n v="2.8E-3"/>
  </r>
  <r>
    <x v="7"/>
    <x v="7"/>
    <x v="8"/>
    <x v="8"/>
    <n v="84.01"/>
    <n v="200.48"/>
    <n v="986.38085999999998"/>
    <n v="0.47989999999999999"/>
    <n v="7.7740000000000004E-2"/>
    <n v="0.10199"/>
    <n v="0.14391000000000001"/>
    <n v="1.8527199999999999"/>
    <n v="1.9234899999999999"/>
  </r>
  <r>
    <x v="7"/>
    <x v="7"/>
    <x v="8"/>
    <x v="9"/>
    <n v="5.05"/>
    <n v="127.68"/>
    <n v="47.239989999999999"/>
    <n v="1.7950000000000001E-2"/>
    <n v="1.15E-3"/>
    <n v="1.2999999999999999E-3"/>
    <n v="4.2399999999999998E-3"/>
    <n v="6.9150000000000003E-2"/>
    <n v="0.12523999999999999"/>
  </r>
  <r>
    <x v="7"/>
    <x v="7"/>
    <x v="8"/>
    <x v="10"/>
    <n v="66.069999999999993"/>
    <n v="263"/>
    <n v="544.41016000000002"/>
    <n v="0.41393999999999997"/>
    <n v="0.14759"/>
    <n v="1.0370000000000001E-2"/>
    <n v="5.3499999999999999E-2"/>
    <n v="1.6011299999999999"/>
    <n v="0.88173000000000001"/>
  </r>
  <r>
    <x v="7"/>
    <x v="8"/>
    <x v="0"/>
    <x v="0"/>
    <n v="1.49"/>
    <n v="156.4"/>
    <n v="15.639989999999999"/>
    <n v="7.2100000000000003E-3"/>
    <n v="2.0799999999999998E-3"/>
    <n v="3.0000000000000001E-5"/>
    <n v="1.49E-3"/>
    <n v="2.7830000000000001E-2"/>
    <n v="3.5959999999999999E-2"/>
  </r>
  <r>
    <x v="7"/>
    <x v="8"/>
    <x v="0"/>
    <x v="1"/>
    <n v="6.46"/>
    <n v="168"/>
    <n v="60.479979999999998"/>
    <n v="3.3110000000000001E-2"/>
    <n v="6.5799999999999999E-3"/>
    <n v="5.0899999999999999E-3"/>
    <n v="8.4100000000000008E-3"/>
    <n v="0.12781999999999999"/>
    <n v="0.12812999999999999"/>
  </r>
  <r>
    <x v="7"/>
    <x v="8"/>
    <x v="0"/>
    <x v="2"/>
    <n v="1.77"/>
    <n v="88"/>
    <n v="7.92"/>
    <n v="5.3499999999999997E-3"/>
    <n v="1.41E-3"/>
    <n v="1.0000000000000001E-5"/>
    <n v="4.4999999999999999E-4"/>
    <n v="2.0660000000000001E-2"/>
    <n v="2.7449999999999999E-2"/>
  </r>
  <r>
    <x v="7"/>
    <x v="8"/>
    <x v="0"/>
    <x v="3"/>
    <n v="0.69"/>
    <n v="92"/>
    <n v="3.68"/>
    <n v="1.9E-3"/>
    <n v="5.8E-4"/>
    <n v="1.4999999999999999E-4"/>
    <n v="1.2E-4"/>
    <n v="7.3200000000000001E-3"/>
    <n v="1.2319999999999999E-2"/>
  </r>
  <r>
    <x v="7"/>
    <x v="8"/>
    <x v="0"/>
    <x v="4"/>
    <n v="6.3"/>
    <n v="263"/>
    <n v="123.60999"/>
    <n v="4.0419999999999998E-2"/>
    <n v="0"/>
    <n v="1.1429999999999999E-2"/>
    <n v="3.1460000000000002E-2"/>
    <n v="0.15576000000000001"/>
    <n v="0.19905999999999999"/>
  </r>
  <r>
    <x v="7"/>
    <x v="8"/>
    <x v="0"/>
    <x v="5"/>
    <n v="5.26"/>
    <n v="166.84"/>
    <n v="61.730040000000002"/>
    <n v="2.6540000000000001E-2"/>
    <n v="1.2899999999999999E-3"/>
    <n v="6.9100000000000003E-3"/>
    <n v="5.6699999999999997E-3"/>
    <n v="0.10237"/>
    <n v="0.13577"/>
  </r>
  <r>
    <x v="7"/>
    <x v="8"/>
    <x v="0"/>
    <x v="6"/>
    <n v="4.8"/>
    <n v="141.26"/>
    <n v="48.030029999999996"/>
    <n v="2.1239999999999998E-2"/>
    <n v="2.32E-3"/>
    <n v="1E-4"/>
    <n v="8.6999999999999994E-3"/>
    <n v="8.1949999999999995E-2"/>
    <n v="0.11623"/>
  </r>
  <r>
    <x v="7"/>
    <x v="8"/>
    <x v="0"/>
    <x v="7"/>
    <n v="3.21"/>
    <n v="65"/>
    <n v="7.7999900000000002"/>
    <n v="8.0700000000000008E-3"/>
    <n v="3.16E-3"/>
    <n v="2.0000000000000002E-5"/>
    <n v="1.0300000000000001E-3"/>
    <n v="3.116E-2"/>
    <n v="3.3419999999999998E-2"/>
  </r>
  <r>
    <x v="7"/>
    <x v="8"/>
    <x v="0"/>
    <x v="8"/>
    <n v="3.65"/>
    <n v="238.89"/>
    <n v="43"/>
    <n v="2.2450000000000001E-2"/>
    <n v="8.6999999999999994E-3"/>
    <n v="6.8999999999999997E-4"/>
    <n v="3.82E-3"/>
    <n v="8.6709999999999995E-2"/>
    <n v="7.3940000000000006E-2"/>
  </r>
  <r>
    <x v="7"/>
    <x v="8"/>
    <x v="0"/>
    <x v="9"/>
    <n v="1.49"/>
    <n v="174.15"/>
    <n v="22.639980000000001"/>
    <n v="7.26E-3"/>
    <n v="0"/>
    <n v="1.7000000000000001E-4"/>
    <n v="4.45E-3"/>
    <n v="2.7959999999999999E-2"/>
    <n v="4.8619999999999997E-2"/>
  </r>
  <r>
    <x v="7"/>
    <x v="8"/>
    <x v="0"/>
    <x v="10"/>
    <n v="5.98"/>
    <n v="217.62"/>
    <n v="69.640010000000004"/>
    <n v="3.5549999999999998E-2"/>
    <n v="1.14E-2"/>
    <n v="7.3999999999999999E-4"/>
    <n v="1.4109999999999999E-2"/>
    <n v="0.13736000000000001"/>
    <n v="0.12778999999999999"/>
  </r>
  <r>
    <x v="7"/>
    <x v="8"/>
    <x v="1"/>
    <x v="0"/>
    <n v="58.49"/>
    <n v="170.11"/>
    <n v="979.86041"/>
    <n v="0.29782999999999998"/>
    <n v="2.8670000000000001E-2"/>
    <n v="1.2529999999999999E-2"/>
    <n v="0.22991"/>
    <n v="1.1486499999999999"/>
    <n v="2.1299000000000001"/>
  </r>
  <r>
    <x v="7"/>
    <x v="8"/>
    <x v="1"/>
    <x v="1"/>
    <n v="156.06"/>
    <n v="140.77000000000001"/>
    <n v="2028.49036"/>
    <n v="0.75753999999999999"/>
    <n v="0.16730999999999999"/>
    <n v="0.13919000000000001"/>
    <n v="0.74839"/>
    <n v="2.9262299999999999"/>
    <n v="4.95695"/>
  </r>
  <r>
    <x v="7"/>
    <x v="8"/>
    <x v="1"/>
    <x v="2"/>
    <n v="43.12"/>
    <n v="192.91"/>
    <n v="964.54003999999998"/>
    <n v="0.23960999999999999"/>
    <n v="1.3559999999999999E-2"/>
    <n v="1.5440000000000001E-2"/>
    <n v="0.21901000000000001"/>
    <n v="0.92398999999999998"/>
    <n v="1.8787100000000001"/>
  </r>
  <r>
    <x v="7"/>
    <x v="8"/>
    <x v="1"/>
    <x v="3"/>
    <n v="3.82"/>
    <n v="65"/>
    <n v="13"/>
    <n v="1.985E-2"/>
    <n v="1.6219999999999998E-2"/>
    <n v="1.1299999999999999E-3"/>
    <n v="9.7999999999999997E-4"/>
    <n v="7.689E-2"/>
    <n v="5.5690000000000003E-2"/>
  </r>
  <r>
    <x v="7"/>
    <x v="8"/>
    <x v="1"/>
    <x v="4"/>
    <n v="49.78"/>
    <n v="248.9"/>
    <n v="838.79003999999998"/>
    <n v="0.30947999999999998"/>
    <n v="2.4599999999999999E-3"/>
    <n v="0.38577"/>
    <n v="0.14693000000000001"/>
    <n v="1.19581"/>
    <n v="1.3924700000000001"/>
  </r>
  <r>
    <x v="7"/>
    <x v="8"/>
    <x v="1"/>
    <x v="5"/>
    <n v="90.1"/>
    <n v="176.64"/>
    <n v="1439.65039"/>
    <n v="0.47589999999999999"/>
    <n v="6.1510000000000002E-2"/>
    <n v="0.40344000000000002"/>
    <n v="0.14491000000000001"/>
    <n v="1.8368899999999999"/>
    <n v="3.01973"/>
  </r>
  <r>
    <x v="7"/>
    <x v="8"/>
    <x v="1"/>
    <x v="6"/>
    <n v="209.9"/>
    <n v="214.91"/>
    <n v="4843.96875"/>
    <n v="1.19451"/>
    <n v="0"/>
    <n v="0.31949"/>
    <n v="0.89715"/>
    <n v="4.60487"/>
    <n v="8.9617900000000006"/>
  </r>
  <r>
    <x v="7"/>
    <x v="8"/>
    <x v="1"/>
    <x v="7"/>
    <n v="26.46"/>
    <n v="65"/>
    <n v="169.6499"/>
    <n v="0.11101999999999999"/>
    <n v="8.0329999999999999E-2"/>
    <n v="1.08E-3"/>
    <n v="1.4239999999999999E-2"/>
    <n v="0.42975999999999998"/>
    <n v="0.72679000000000005"/>
  </r>
  <r>
    <x v="7"/>
    <x v="8"/>
    <x v="1"/>
    <x v="8"/>
    <n v="160.63"/>
    <n v="196.34"/>
    <n v="3084.44922"/>
    <n v="0.88992000000000004"/>
    <n v="0.12330000000000001"/>
    <n v="0.64663999999999999"/>
    <n v="0.53410999999999997"/>
    <n v="3.4340099999999998"/>
    <n v="6.0860000000000003"/>
  </r>
  <r>
    <x v="7"/>
    <x v="8"/>
    <x v="1"/>
    <x v="9"/>
    <n v="20.010000000000002"/>
    <n v="147.41999999999999"/>
    <n v="482.07004000000001"/>
    <n v="8.8249999999999995E-2"/>
    <n v="0"/>
    <n v="1.2899999999999999E-3"/>
    <n v="7.152E-2"/>
    <n v="0.33978000000000003"/>
    <n v="1.12595"/>
  </r>
  <r>
    <x v="7"/>
    <x v="8"/>
    <x v="1"/>
    <x v="10"/>
    <n v="97.52"/>
    <n v="126.31"/>
    <n v="562.07030999999995"/>
    <n v="0.54786000000000001"/>
    <n v="0.21772"/>
    <n v="2.596E-2"/>
    <n v="0.20991000000000001"/>
    <n v="2.12121"/>
    <n v="1.4534199999999999"/>
  </r>
  <r>
    <x v="7"/>
    <x v="8"/>
    <x v="2"/>
    <x v="0"/>
    <n v="17.09"/>
    <n v="161.66999999999999"/>
    <n v="148.73999000000001"/>
    <n v="9.5589999999999994E-2"/>
    <n v="4.3220000000000001E-2"/>
    <n v="5.7200000000000003E-3"/>
    <n v="6.3769999999999993E-2"/>
    <n v="0.36973"/>
    <n v="0.32948"/>
  </r>
  <r>
    <x v="7"/>
    <x v="8"/>
    <x v="2"/>
    <x v="1"/>
    <n v="111.47"/>
    <n v="155.24"/>
    <n v="1013.73047"/>
    <n v="0.62185999999999997"/>
    <n v="0.17385999999999999"/>
    <n v="0.11891"/>
    <n v="0.61163999999999996"/>
    <n v="2.4054500000000001"/>
    <n v="2.3197199999999998"/>
  </r>
  <r>
    <x v="7"/>
    <x v="8"/>
    <x v="2"/>
    <x v="2"/>
    <n v="11.3"/>
    <n v="217.33"/>
    <n v="13.040039999999999"/>
    <n v="6.9320000000000007E-2"/>
    <n v="4.3729999999999998E-2"/>
    <n v="2.3000000000000001E-4"/>
    <n v="5.1399999999999996E-3"/>
    <n v="0.26861000000000002"/>
    <n v="2.368E-2"/>
  </r>
  <r>
    <x v="7"/>
    <x v="8"/>
    <x v="2"/>
    <x v="3"/>
    <n v="3.82"/>
    <n v="65"/>
    <n v="1.95001"/>
    <n v="2.265E-2"/>
    <n v="1.856E-2"/>
    <n v="8.0999999999999996E-4"/>
    <n v="1.2700000000000001E-3"/>
    <n v="8.7779999999999997E-2"/>
    <n v="8.3499999999999998E-3"/>
  </r>
  <r>
    <x v="7"/>
    <x v="8"/>
    <x v="2"/>
    <x v="4"/>
    <n v="37.880000000000003"/>
    <n v="256.39999999999998"/>
    <n v="153.83984000000001"/>
    <n v="0.23580999999999999"/>
    <n v="1.4400000000000001E-3"/>
    <n v="0.40799999999999997"/>
    <n v="4.8000000000000001E-4"/>
    <n v="0.91305999999999998"/>
    <n v="0.25120999999999999"/>
  </r>
  <r>
    <x v="7"/>
    <x v="8"/>
    <x v="2"/>
    <x v="5"/>
    <n v="43.73"/>
    <n v="143.16999999999999"/>
    <n v="247.69041000000001"/>
    <n v="0.24745"/>
    <n v="4.5920000000000002E-2"/>
    <n v="0.1409"/>
    <n v="7.3120000000000004E-2"/>
    <n v="0.95784000000000002"/>
    <n v="0.60341"/>
  </r>
  <r>
    <x v="7"/>
    <x v="8"/>
    <x v="2"/>
    <x v="6"/>
    <n v="54.46"/>
    <n v="204.65"/>
    <n v="415.44042999999999"/>
    <n v="0.32329999999999998"/>
    <n v="3.0400000000000002E-3"/>
    <n v="1.9480000000000001E-2"/>
    <n v="0.26135999999999998"/>
    <n v="1.25057"/>
    <n v="0.79229000000000005"/>
  </r>
  <r>
    <x v="7"/>
    <x v="8"/>
    <x v="2"/>
    <x v="7"/>
    <n v="18.37"/>
    <n v="64.989999999999995"/>
    <n v="0.64990000000000003"/>
    <n v="0.11183999999999999"/>
    <n v="9.5380000000000006E-2"/>
    <n v="2.4000000000000001E-4"/>
    <n v="1.1480000000000001E-2"/>
    <n v="0.43346000000000001"/>
    <n v="2.7799999999999999E-3"/>
  </r>
  <r>
    <x v="7"/>
    <x v="8"/>
    <x v="2"/>
    <x v="8"/>
    <n v="79.53"/>
    <n v="214.9"/>
    <n v="668.34960999999998"/>
    <n v="0.47899000000000003"/>
    <n v="0.18162"/>
    <n v="4.8399999999999999E-2"/>
    <n v="0.32934999999999998"/>
    <n v="1.8527499999999999"/>
    <n v="1.23627"/>
  </r>
  <r>
    <x v="7"/>
    <x v="8"/>
    <x v="2"/>
    <x v="9"/>
    <n v="6.13"/>
    <n v="160.52000000000001"/>
    <n v="120.39001"/>
    <n v="2.7320000000000001E-2"/>
    <n v="1.4999999999999999E-4"/>
    <n v="7.7999999999999999E-4"/>
    <n v="2.4889999999999999E-2"/>
    <n v="0.10519000000000001"/>
    <n v="0.27141999999999999"/>
  </r>
  <r>
    <x v="7"/>
    <x v="8"/>
    <x v="2"/>
    <x v="10"/>
    <n v="99.45"/>
    <n v="259.31"/>
    <n v="337.09960999999998"/>
    <n v="0.61890999999999996"/>
    <n v="0.27345999999999998"/>
    <n v="2.3519999999999999E-2"/>
    <n v="0.19233"/>
    <n v="2.39716"/>
    <n v="0.54825000000000002"/>
  </r>
  <r>
    <x v="7"/>
    <x v="8"/>
    <x v="3"/>
    <x v="0"/>
    <n v="15.87"/>
    <n v="216.5"/>
    <n v="34.639890000000001"/>
    <n v="9.6180000000000002E-2"/>
    <n v="6.1859999999999998E-2"/>
    <n v="4.0299999999999997E-3"/>
    <n v="3.3709999999999997E-2"/>
    <n v="0.3725"/>
    <n v="6.3259999999999997E-2"/>
  </r>
  <r>
    <x v="7"/>
    <x v="8"/>
    <x v="3"/>
    <x v="1"/>
    <n v="101.19"/>
    <n v="191.78"/>
    <n v="164.92968999999999"/>
    <n v="0.61092000000000002"/>
    <n v="0.24007000000000001"/>
    <n v="3.619E-2"/>
    <n v="0.32913999999999999"/>
    <n v="2.3668100000000001"/>
    <n v="0.32273000000000002"/>
  </r>
  <r>
    <x v="7"/>
    <x v="8"/>
    <x v="3"/>
    <x v="2"/>
    <n v="13.83"/>
    <n v="253"/>
    <n v="0"/>
    <n v="8.5500000000000007E-2"/>
    <n v="7.2370000000000004E-2"/>
    <n v="1.3999999999999999E-4"/>
    <n v="4.7299999999999998E-3"/>
    <n v="0.33139999999999997"/>
    <n v="0"/>
  </r>
  <r>
    <x v="7"/>
    <x v="8"/>
    <x v="3"/>
    <x v="3"/>
    <n v="4.79"/>
    <n v="253"/>
    <n v="0"/>
    <n v="2.8850000000000001E-2"/>
    <n v="2.3699999999999999E-2"/>
    <n v="8.9999999999999998E-4"/>
    <n v="1.01E-3"/>
    <n v="0.11182"/>
    <n v="0"/>
  </r>
  <r>
    <x v="7"/>
    <x v="8"/>
    <x v="3"/>
    <x v="4"/>
    <n v="46.26"/>
    <n v="257.26"/>
    <n v="136.34961000000001"/>
    <n v="0.28753000000000001"/>
    <n v="0"/>
    <n v="0.22639000000000001"/>
    <n v="0.27450000000000002"/>
    <n v="1.11365"/>
    <n v="0.22298000000000001"/>
  </r>
  <r>
    <x v="7"/>
    <x v="8"/>
    <x v="3"/>
    <x v="5"/>
    <n v="43.46"/>
    <n v="180.62"/>
    <n v="23.48047"/>
    <n v="0.26424999999999998"/>
    <n v="0.11584999999999999"/>
    <n v="4.9000000000000002E-2"/>
    <n v="3.8679999999999999E-2"/>
    <n v="1.0240100000000001"/>
    <n v="4.8239999999999998E-2"/>
  </r>
  <r>
    <x v="7"/>
    <x v="8"/>
    <x v="3"/>
    <x v="6"/>
    <n v="56.64"/>
    <n v="224.72"/>
    <n v="184.26953"/>
    <n v="0.34549000000000002"/>
    <n v="2.9E-4"/>
    <n v="2.469E-2"/>
    <n v="0.35443999999999998"/>
    <n v="1.3375900000000001"/>
    <n v="0.33037"/>
  </r>
  <r>
    <x v="7"/>
    <x v="8"/>
    <x v="3"/>
    <x v="7"/>
    <n v="22.98"/>
    <n v="253"/>
    <n v="0"/>
    <n v="0.14233000000000001"/>
    <n v="0.12606000000000001"/>
    <n v="1.6000000000000001E-4"/>
    <n v="6.4000000000000003E-3"/>
    <n v="0.55166000000000004"/>
    <n v="0"/>
  </r>
  <r>
    <x v="7"/>
    <x v="8"/>
    <x v="3"/>
    <x v="8"/>
    <n v="74.92"/>
    <n v="204.44"/>
    <n v="55.199219999999997"/>
    <n v="0.45940999999999999"/>
    <n v="0.28588999999999998"/>
    <n v="2.7799999999999999E-3"/>
    <n v="8.6230000000000001E-2"/>
    <n v="1.7799"/>
    <n v="0.10552"/>
  </r>
  <r>
    <x v="7"/>
    <x v="8"/>
    <x v="3"/>
    <x v="9"/>
    <n v="1.71"/>
    <n v="212"/>
    <n v="16.959990000000001"/>
    <n v="9.3600000000000003E-3"/>
    <n v="0"/>
    <n v="3.0000000000000001E-5"/>
    <n v="4.5700000000000003E-3"/>
    <n v="3.6049999999999999E-2"/>
    <n v="3.1739999999999997E-2"/>
  </r>
  <r>
    <x v="7"/>
    <x v="8"/>
    <x v="3"/>
    <x v="10"/>
    <n v="115.03"/>
    <n v="263.02999999999997"/>
    <n v="7.8906200000000002"/>
    <n v="0.71328000000000003"/>
    <n v="0.57289999999999996"/>
    <n v="1.857E-2"/>
    <n v="6.2460000000000002E-2"/>
    <n v="2.7645900000000001"/>
    <n v="1.2710000000000001E-2"/>
  </r>
  <r>
    <x v="7"/>
    <x v="8"/>
    <x v="4"/>
    <x v="0"/>
    <n v="2.2799999999999998"/>
    <n v="263"/>
    <n v="21.03998"/>
    <n v="1.4279999999999999E-2"/>
    <n v="5.1700000000000001E-3"/>
    <n v="1.0399999999999999E-3"/>
    <n v="8.2799999999999992E-3"/>
    <n v="5.527E-2"/>
    <n v="3.388E-2"/>
  </r>
  <r>
    <x v="7"/>
    <x v="8"/>
    <x v="4"/>
    <x v="1"/>
    <n v="11.36"/>
    <n v="253"/>
    <n v="0"/>
    <n v="7.0510000000000003E-2"/>
    <n v="2.8809999999999999E-2"/>
    <n v="6.3400000000000001E-3"/>
    <n v="6.6499999999999997E-3"/>
    <n v="0.27328999999999998"/>
    <n v="0"/>
  </r>
  <r>
    <x v="7"/>
    <x v="8"/>
    <x v="4"/>
    <x v="2"/>
    <n v="1.69"/>
    <n v="253"/>
    <n v="0"/>
    <n v="1.0489999999999999E-2"/>
    <n v="7.0499999999999998E-3"/>
    <n v="1.2E-4"/>
    <n v="4.0000000000000003E-5"/>
    <n v="4.0649999999999999E-2"/>
    <n v="0"/>
  </r>
  <r>
    <x v="7"/>
    <x v="8"/>
    <x v="4"/>
    <x v="3"/>
    <n v="0.57999999999999996"/>
    <n v="253"/>
    <n v="0"/>
    <n v="3.5999999999999999E-3"/>
    <n v="2.99E-3"/>
    <n v="1E-4"/>
    <n v="8.0000000000000007E-5"/>
    <n v="1.3950000000000001E-2"/>
    <n v="0"/>
  </r>
  <r>
    <x v="7"/>
    <x v="8"/>
    <x v="4"/>
    <x v="4"/>
    <n v="6.76"/>
    <n v="263"/>
    <n v="65.75"/>
    <n v="4.2349999999999999E-2"/>
    <n v="8.3000000000000001E-4"/>
    <n v="5.9409999999999998E-2"/>
    <n v="7.3400000000000002E-3"/>
    <n v="0.16385"/>
    <n v="0.10588"/>
  </r>
  <r>
    <x v="7"/>
    <x v="8"/>
    <x v="4"/>
    <x v="5"/>
    <n v="5.43"/>
    <n v="263"/>
    <n v="10.520020000000001"/>
    <n v="3.3779999999999998E-2"/>
    <n v="5.8700000000000002E-3"/>
    <n v="1.1950000000000001E-2"/>
    <n v="1.7600000000000001E-3"/>
    <n v="0.13086"/>
    <n v="1.694E-2"/>
  </r>
  <r>
    <x v="7"/>
    <x v="8"/>
    <x v="4"/>
    <x v="6"/>
    <n v="5.64"/>
    <n v="253"/>
    <n v="0"/>
    <n v="3.5000000000000003E-2"/>
    <n v="0"/>
    <n v="4.8000000000000001E-4"/>
    <n v="7.45E-3"/>
    <n v="0.13567000000000001"/>
    <n v="0"/>
  </r>
  <r>
    <x v="7"/>
    <x v="8"/>
    <x v="4"/>
    <x v="7"/>
    <n v="2.78"/>
    <n v="253"/>
    <n v="0"/>
    <n v="1.7250000000000001E-2"/>
    <n v="1.452E-2"/>
    <n v="5.0000000000000002E-5"/>
    <n v="3.2000000000000003E-4"/>
    <n v="6.6869999999999999E-2"/>
    <n v="0"/>
  </r>
  <r>
    <x v="7"/>
    <x v="8"/>
    <x v="4"/>
    <x v="8"/>
    <n v="9.85"/>
    <n v="263"/>
    <n v="49.969970000000004"/>
    <n v="6.1249999999999999E-2"/>
    <n v="2.4559999999999998E-2"/>
    <n v="1.6879999999999999E-2"/>
    <n v="0.01"/>
    <n v="0.23718"/>
    <n v="8.047E-2"/>
  </r>
  <r>
    <x v="7"/>
    <x v="8"/>
    <x v="4"/>
    <x v="9"/>
    <n v="0.02"/>
    <n v="253"/>
    <n v="0"/>
    <n v="1.2999999999999999E-4"/>
    <n v="0"/>
    <n v="1.0000000000000001E-5"/>
    <n v="5.0000000000000002E-5"/>
    <n v="4.8999999999999998E-4"/>
    <n v="0"/>
  </r>
  <r>
    <x v="7"/>
    <x v="8"/>
    <x v="4"/>
    <x v="10"/>
    <n v="14.16"/>
    <n v="262.99"/>
    <n v="5.2600100000000003"/>
    <n v="8.7900000000000006E-2"/>
    <n v="3.2989999999999998E-2"/>
    <n v="1.81E-3"/>
    <n v="1.5100000000000001E-2"/>
    <n v="0.34066000000000002"/>
    <n v="8.4700000000000001E-3"/>
  </r>
  <r>
    <x v="7"/>
    <x v="8"/>
    <x v="5"/>
    <x v="0"/>
    <n v="0.26"/>
    <n v="253"/>
    <n v="0"/>
    <n v="1.6100000000000001E-3"/>
    <n v="8.4000000000000003E-4"/>
    <n v="1.0000000000000001E-5"/>
    <n v="2.1000000000000001E-4"/>
    <n v="6.2500000000000003E-3"/>
    <n v="0"/>
  </r>
  <r>
    <x v="7"/>
    <x v="8"/>
    <x v="5"/>
    <x v="1"/>
    <n v="1.6"/>
    <n v="253"/>
    <n v="0"/>
    <n v="9.9299999999999996E-3"/>
    <n v="4.0099999999999997E-3"/>
    <n v="4.4999999999999999E-4"/>
    <n v="1.39E-3"/>
    <n v="3.848E-2"/>
    <n v="0"/>
  </r>
  <r>
    <x v="7"/>
    <x v="8"/>
    <x v="5"/>
    <x v="2"/>
    <n v="0.23"/>
    <n v="253"/>
    <n v="0"/>
    <n v="1.4300000000000001E-3"/>
    <n v="1.0300000000000001E-3"/>
    <n v="0"/>
    <n v="1.0000000000000001E-5"/>
    <n v="5.5300000000000002E-3"/>
    <n v="0"/>
  </r>
  <r>
    <x v="7"/>
    <x v="8"/>
    <x v="5"/>
    <x v="3"/>
    <n v="0.06"/>
    <n v="253"/>
    <n v="0"/>
    <n v="3.6999999999999999E-4"/>
    <n v="3.2000000000000003E-4"/>
    <n v="1.0000000000000001E-5"/>
    <n v="1.0000000000000001E-5"/>
    <n v="1.4400000000000001E-3"/>
    <n v="0"/>
  </r>
  <r>
    <x v="7"/>
    <x v="8"/>
    <x v="5"/>
    <x v="4"/>
    <n v="1.02"/>
    <n v="253"/>
    <n v="0"/>
    <n v="6.3299999999999997E-3"/>
    <n v="9.0000000000000006E-5"/>
    <n v="7.0600000000000003E-3"/>
    <n v="2.2200000000000002E-3"/>
    <n v="2.453E-2"/>
    <n v="0"/>
  </r>
  <r>
    <x v="7"/>
    <x v="8"/>
    <x v="5"/>
    <x v="5"/>
    <n v="0.89"/>
    <n v="253"/>
    <n v="0"/>
    <n v="5.5300000000000002E-3"/>
    <n v="2.16E-3"/>
    <n v="3.4199999999999999E-3"/>
    <n v="1.01E-3"/>
    <n v="2.1430000000000001E-2"/>
    <n v="0"/>
  </r>
  <r>
    <x v="7"/>
    <x v="8"/>
    <x v="5"/>
    <x v="6"/>
    <n v="0.83"/>
    <n v="253"/>
    <n v="0"/>
    <n v="5.1500000000000001E-3"/>
    <n v="0"/>
    <n v="1.9000000000000001E-4"/>
    <n v="9.3000000000000005E-4"/>
    <n v="1.9959999999999999E-2"/>
    <n v="0"/>
  </r>
  <r>
    <x v="7"/>
    <x v="8"/>
    <x v="5"/>
    <x v="7"/>
    <n v="0.41"/>
    <n v="253"/>
    <n v="0"/>
    <n v="2.5400000000000002E-3"/>
    <n v="2.0799999999999998E-3"/>
    <n v="0"/>
    <n v="6.0000000000000002E-5"/>
    <n v="9.8600000000000007E-3"/>
    <n v="0"/>
  </r>
  <r>
    <x v="7"/>
    <x v="8"/>
    <x v="5"/>
    <x v="8"/>
    <n v="1.24"/>
    <n v="253"/>
    <n v="0"/>
    <n v="7.6899999999999998E-3"/>
    <n v="3.98E-3"/>
    <n v="3.3E-4"/>
    <n v="1.3799999999999999E-3"/>
    <n v="2.9819999999999999E-2"/>
    <n v="0"/>
  </r>
  <r>
    <x v="7"/>
    <x v="8"/>
    <x v="5"/>
    <x v="9"/>
    <n v="0.19"/>
    <n v="263"/>
    <n v="2.63"/>
    <n v="1.1999999999999999E-3"/>
    <n v="0"/>
    <n v="2.7E-4"/>
    <n v="1.81E-3"/>
    <n v="4.6100000000000004E-3"/>
    <n v="4.2399999999999998E-3"/>
  </r>
  <r>
    <x v="7"/>
    <x v="8"/>
    <x v="5"/>
    <x v="10"/>
    <n v="2.0299999999999998"/>
    <n v="253"/>
    <n v="0"/>
    <n v="1.26E-2"/>
    <n v="1.014E-2"/>
    <n v="8.0000000000000007E-5"/>
    <n v="9.2000000000000003E-4"/>
    <n v="4.8829999999999998E-2"/>
    <n v="0"/>
  </r>
  <r>
    <x v="7"/>
    <x v="8"/>
    <x v="6"/>
    <x v="0"/>
    <n v="9.1999999999999993"/>
    <n v="263"/>
    <n v="10.520020000000001"/>
    <n v="5.7149999999999999E-2"/>
    <n v="3.2230000000000002E-2"/>
    <n v="1.2999999999999999E-3"/>
    <n v="1.626E-2"/>
    <n v="0.22147"/>
    <n v="1.694E-2"/>
  </r>
  <r>
    <x v="7"/>
    <x v="8"/>
    <x v="6"/>
    <x v="1"/>
    <n v="59.63"/>
    <n v="262.98"/>
    <n v="5.2597699999999996"/>
    <n v="0.37007000000000001"/>
    <n v="0.17027"/>
    <n v="5.4550000000000001E-2"/>
    <n v="5.2490000000000002E-2"/>
    <n v="1.4343300000000001"/>
    <n v="8.4700000000000001E-3"/>
  </r>
  <r>
    <x v="7"/>
    <x v="8"/>
    <x v="6"/>
    <x v="2"/>
    <n v="8.89"/>
    <n v="253"/>
    <n v="0"/>
    <n v="5.5169999999999997E-2"/>
    <n v="3.671E-2"/>
    <n v="1.9000000000000001E-4"/>
    <n v="4.6000000000000001E-4"/>
    <n v="0.21382999999999999"/>
    <n v="0"/>
  </r>
  <r>
    <x v="7"/>
    <x v="8"/>
    <x v="6"/>
    <x v="3"/>
    <n v="2.97"/>
    <n v="253"/>
    <n v="0"/>
    <n v="1.8429999999999998E-2"/>
    <n v="1.464E-2"/>
    <n v="7.7999999999999999E-4"/>
    <n v="1.9000000000000001E-4"/>
    <n v="7.1440000000000003E-2"/>
    <n v="0"/>
  </r>
  <r>
    <x v="7"/>
    <x v="8"/>
    <x v="6"/>
    <x v="4"/>
    <n v="28.61"/>
    <n v="263"/>
    <n v="89.419929999999994"/>
    <n v="0.17799999999999999"/>
    <n v="0"/>
    <n v="0.22316"/>
    <n v="5.3519999999999998E-2"/>
    <n v="0.68960999999999995"/>
    <n v="0.14399999999999999"/>
  </r>
  <r>
    <x v="7"/>
    <x v="8"/>
    <x v="6"/>
    <x v="5"/>
    <n v="27.14"/>
    <n v="263"/>
    <n v="21.040040000000001"/>
    <n v="0.16850000000000001"/>
    <n v="6.2920000000000004E-2"/>
    <n v="4.41E-2"/>
    <n v="2.571E-2"/>
    <n v="0.65302000000000004"/>
    <n v="3.388E-2"/>
  </r>
  <r>
    <x v="7"/>
    <x v="8"/>
    <x v="6"/>
    <x v="6"/>
    <n v="30.23"/>
    <n v="263"/>
    <n v="23.669920000000001"/>
    <n v="0.18770000000000001"/>
    <n v="0"/>
    <n v="1.163E-2"/>
    <n v="9.9169999999999994E-2"/>
    <n v="0.72740000000000005"/>
    <n v="3.8120000000000001E-2"/>
  </r>
  <r>
    <x v="7"/>
    <x v="8"/>
    <x v="6"/>
    <x v="7"/>
    <n v="14.85"/>
    <n v="64.989999999999995"/>
    <n v="0.64990000000000003"/>
    <n v="9.2020000000000005E-2"/>
    <n v="7.7310000000000004E-2"/>
    <n v="7.6999999999999996E-4"/>
    <n v="2.6800000000000001E-3"/>
    <n v="0.35665000000000002"/>
    <n v="2.7799999999999999E-3"/>
  </r>
  <r>
    <x v="7"/>
    <x v="8"/>
    <x v="6"/>
    <x v="8"/>
    <n v="45.13"/>
    <n v="234.71"/>
    <n v="16.429690000000001"/>
    <n v="0.27976000000000001"/>
    <n v="0.14646000000000001"/>
    <n v="4.2090000000000002E-2"/>
    <n v="3.9949999999999999E-2"/>
    <n v="1.0842499999999999"/>
    <n v="2.8199999999999999E-2"/>
  </r>
  <r>
    <x v="7"/>
    <x v="8"/>
    <x v="6"/>
    <x v="9"/>
    <n v="0.06"/>
    <n v="65"/>
    <n v="0.65"/>
    <n v="2.9E-4"/>
    <n v="3.0000000000000001E-5"/>
    <n v="3.0000000000000001E-5"/>
    <n v="1E-4"/>
    <n v="1.1299999999999999E-3"/>
    <n v="2.7799999999999999E-3"/>
  </r>
  <r>
    <x v="7"/>
    <x v="8"/>
    <x v="6"/>
    <x v="10"/>
    <n v="74.12"/>
    <n v="253"/>
    <n v="0"/>
    <n v="0.45995999999999998"/>
    <n v="0.25253999999999999"/>
    <n v="3.9399999999999999E-3"/>
    <n v="2.3279999999999999E-2"/>
    <n v="1.78278"/>
    <n v="0"/>
  </r>
  <r>
    <x v="7"/>
    <x v="8"/>
    <x v="7"/>
    <x v="0"/>
    <n v="6.71"/>
    <n v="249.27"/>
    <n v="127.13"/>
    <n v="4.1570000000000003E-2"/>
    <n v="9.3600000000000003E-3"/>
    <n v="7.7999999999999999E-4"/>
    <n v="1.9480000000000001E-2"/>
    <n v="0.16044"/>
    <n v="0.21251999999999999"/>
  </r>
  <r>
    <x v="7"/>
    <x v="8"/>
    <x v="7"/>
    <x v="1"/>
    <n v="21.24"/>
    <n v="167.81"/>
    <n v="107.39989"/>
    <n v="0.12338"/>
    <n v="5.0380000000000001E-2"/>
    <n v="1.525E-2"/>
    <n v="3.601E-2"/>
    <n v="0.47765000000000002"/>
    <n v="0.23205999999999999"/>
  </r>
  <r>
    <x v="7"/>
    <x v="8"/>
    <x v="7"/>
    <x v="2"/>
    <n v="2.68"/>
    <n v="263"/>
    <n v="7.8900100000000002"/>
    <n v="1.6500000000000001E-2"/>
    <n v="1.069E-2"/>
    <n v="1.7000000000000001E-4"/>
    <n v="2.9399999999999999E-3"/>
    <n v="6.3899999999999998E-2"/>
    <n v="1.2710000000000001E-2"/>
  </r>
  <r>
    <x v="7"/>
    <x v="8"/>
    <x v="7"/>
    <x v="3"/>
    <n v="0.78"/>
    <n v="253"/>
    <n v="0"/>
    <n v="4.8399999999999997E-3"/>
    <n v="4.3200000000000001E-3"/>
    <n v="1.2E-4"/>
    <n v="9.0000000000000006E-5"/>
    <n v="1.8759999999999999E-2"/>
    <n v="0"/>
  </r>
  <r>
    <x v="7"/>
    <x v="8"/>
    <x v="7"/>
    <x v="4"/>
    <n v="9.5500000000000007"/>
    <n v="263"/>
    <n v="78.899900000000002"/>
    <n v="5.9799999999999999E-2"/>
    <n v="0"/>
    <n v="7.5829999999999995E-2"/>
    <n v="2.836E-2"/>
    <n v="0.23139999999999999"/>
    <n v="0.12706000000000001"/>
  </r>
  <r>
    <x v="7"/>
    <x v="8"/>
    <x v="7"/>
    <x v="5"/>
    <n v="11.37"/>
    <n v="160.61000000000001"/>
    <n v="110.82006"/>
    <n v="6.3049999999999995E-2"/>
    <n v="1.7239999999999998E-2"/>
    <n v="7.6289999999999997E-2"/>
    <n v="2.3600000000000001E-3"/>
    <n v="0.24390000000000001"/>
    <n v="0.24676000000000001"/>
  </r>
  <r>
    <x v="7"/>
    <x v="8"/>
    <x v="7"/>
    <x v="6"/>
    <n v="15.68"/>
    <n v="179"/>
    <n v="177.20996"/>
    <n v="8.7919999999999998E-2"/>
    <n v="4.1000000000000003E-3"/>
    <n v="1.1469999999999999E-2"/>
    <n v="8.9539999999999995E-2"/>
    <n v="0.33986"/>
    <n v="0.36895"/>
  </r>
  <r>
    <x v="7"/>
    <x v="8"/>
    <x v="7"/>
    <x v="7"/>
    <n v="4.01"/>
    <n v="253"/>
    <n v="0"/>
    <n v="2.4879999999999999E-2"/>
    <n v="2.23E-2"/>
    <n v="6.0000000000000002E-5"/>
    <n v="1.8400000000000001E-3"/>
    <n v="9.6449999999999994E-2"/>
    <n v="0"/>
  </r>
  <r>
    <x v="7"/>
    <x v="8"/>
    <x v="7"/>
    <x v="8"/>
    <n v="25.97"/>
    <n v="207.54"/>
    <n v="344.52001999999999"/>
    <n v="0.14918000000000001"/>
    <n v="2.8340000000000001E-2"/>
    <n v="2.8629999999999999E-2"/>
    <n v="6.8210000000000007E-2"/>
    <n v="0.57638"/>
    <n v="0.65056999999999998"/>
  </r>
  <r>
    <x v="7"/>
    <x v="8"/>
    <x v="7"/>
    <x v="9"/>
    <n v="1.46"/>
    <n v="122.6"/>
    <n v="30.649989999999999"/>
    <n v="4.4200000000000003E-3"/>
    <n v="1.7000000000000001E-4"/>
    <n v="1.3999999999999999E-4"/>
    <n v="7.2100000000000003E-3"/>
    <n v="1.7000000000000001E-2"/>
    <n v="8.3580000000000002E-2"/>
  </r>
  <r>
    <x v="7"/>
    <x v="8"/>
    <x v="7"/>
    <x v="10"/>
    <n v="22.21"/>
    <n v="206.43"/>
    <n v="43.350099999999998"/>
    <n v="0.13386000000000001"/>
    <n v="9.5449999999999993E-2"/>
    <n v="3.8000000000000002E-4"/>
    <n v="4.9029999999999997E-2"/>
    <n v="0.51859"/>
    <n v="8.0240000000000006E-2"/>
  </r>
  <r>
    <x v="7"/>
    <x v="8"/>
    <x v="8"/>
    <x v="0"/>
    <n v="19.59"/>
    <n v="227.08"/>
    <n v="329.27001999999999"/>
    <n v="0.11629"/>
    <n v="2.7210000000000002E-2"/>
    <n v="6.3810000000000006E-2"/>
    <n v="4.7809999999999998E-2"/>
    <n v="0.44864999999999999"/>
    <n v="0.58313999999999999"/>
  </r>
  <r>
    <x v="7"/>
    <x v="8"/>
    <x v="8"/>
    <x v="1"/>
    <n v="41.05"/>
    <n v="70.42"/>
    <n v="51.410159999999998"/>
    <n v="0.23505000000000001"/>
    <n v="0.18038000000000001"/>
    <n v="8.4700000000000001E-3"/>
    <n v="3.007E-2"/>
    <n v="0.91080000000000005"/>
    <n v="0.20618"/>
  </r>
  <r>
    <x v="7"/>
    <x v="8"/>
    <x v="8"/>
    <x v="2"/>
    <n v="15.69"/>
    <n v="230.1"/>
    <n v="200.18994000000001"/>
    <n v="8.8719999999999993E-2"/>
    <n v="9.5099999999999994E-3"/>
    <n v="1.2199999999999999E-3"/>
    <n v="5.7600000000000004E-3"/>
    <n v="0.34245999999999999"/>
    <n v="0.34994999999999998"/>
  </r>
  <r>
    <x v="7"/>
    <x v="8"/>
    <x v="8"/>
    <x v="3"/>
    <n v="2.66"/>
    <n v="136"/>
    <n v="5.44"/>
    <n v="1.3809999999999999E-2"/>
    <n v="9.6500000000000006E-3"/>
    <n v="1.3500000000000001E-3"/>
    <n v="7.2999999999999996E-4"/>
    <n v="5.348E-2"/>
    <n v="1.3899999999999999E-2"/>
  </r>
  <r>
    <x v="7"/>
    <x v="8"/>
    <x v="8"/>
    <x v="4"/>
    <n v="49.42"/>
    <n v="263"/>
    <n v="1002.03027"/>
    <n v="0.31391000000000002"/>
    <n v="0"/>
    <n v="0.45737"/>
    <n v="4.5870000000000001E-2"/>
    <n v="1.21122"/>
    <n v="1.6136299999999999"/>
  </r>
  <r>
    <x v="7"/>
    <x v="8"/>
    <x v="8"/>
    <x v="5"/>
    <n v="54.65"/>
    <n v="195.84"/>
    <n v="987.02050999999994"/>
    <n v="0.28943000000000002"/>
    <n v="4.5960000000000001E-2"/>
    <n v="0.37719999999999998"/>
    <n v="2.2419999999999999E-2"/>
    <n v="1.11676"/>
    <n v="1.9022600000000001"/>
  </r>
  <r>
    <x v="7"/>
    <x v="8"/>
    <x v="8"/>
    <x v="6"/>
    <n v="88.95"/>
    <n v="220.22"/>
    <n v="1420.44922"/>
    <n v="0.52095999999999998"/>
    <n v="0"/>
    <n v="0.10932"/>
    <n v="0.26991999999999999"/>
    <n v="2.0091399999999999"/>
    <n v="2.5857000000000001"/>
  </r>
  <r>
    <x v="7"/>
    <x v="8"/>
    <x v="8"/>
    <x v="7"/>
    <n v="9.16"/>
    <n v="64.989999999999995"/>
    <n v="0.64990000000000003"/>
    <n v="5.6660000000000002E-2"/>
    <n v="4.9070000000000003E-2"/>
    <n v="1.6000000000000001E-4"/>
    <n v="1.97E-3"/>
    <n v="0.21961"/>
    <n v="2.7799999999999999E-3"/>
  </r>
  <r>
    <x v="7"/>
    <x v="8"/>
    <x v="8"/>
    <x v="8"/>
    <n v="89.63"/>
    <n v="199.17"/>
    <n v="1119.3593800000001"/>
    <n v="0.50768000000000002"/>
    <n v="7.775E-2"/>
    <n v="0.1116"/>
    <n v="0.15629000000000001"/>
    <n v="1.9595800000000001"/>
    <n v="2.1801699999999999"/>
  </r>
  <r>
    <x v="7"/>
    <x v="8"/>
    <x v="8"/>
    <x v="9"/>
    <n v="5.47"/>
    <n v="125.64"/>
    <n v="52.770020000000002"/>
    <n v="1.9259999999999999E-2"/>
    <n v="1.15E-3"/>
    <n v="1.42E-3"/>
    <n v="4.64E-3"/>
    <n v="7.4190000000000006E-2"/>
    <n v="0.14077000000000001"/>
  </r>
  <r>
    <x v="7"/>
    <x v="8"/>
    <x v="8"/>
    <x v="10"/>
    <n v="68.260000000000005"/>
    <n v="263"/>
    <n v="575.97069999999997"/>
    <n v="0.42823"/>
    <n v="0.14759"/>
    <n v="1.086E-2"/>
    <n v="5.6000000000000001E-2"/>
    <n v="1.65611"/>
    <n v="0.92752000000000001"/>
  </r>
  <r>
    <x v="7"/>
    <x v="9"/>
    <x v="0"/>
    <x v="0"/>
    <n v="1.62"/>
    <n v="151"/>
    <n v="19.63"/>
    <n v="7.7000000000000002E-3"/>
    <n v="2.0799999999999998E-3"/>
    <n v="4.0000000000000003E-5"/>
    <n v="1.64E-3"/>
    <n v="2.9700000000000001E-2"/>
    <n v="4.616E-2"/>
  </r>
  <r>
    <x v="7"/>
    <x v="9"/>
    <x v="0"/>
    <x v="1"/>
    <n v="6.91"/>
    <n v="153.22"/>
    <n v="68.949950000000001"/>
    <n v="3.4819999999999997E-2"/>
    <n v="6.5799999999999999E-3"/>
    <n v="5.4400000000000004E-3"/>
    <n v="8.9899999999999997E-3"/>
    <n v="0.13441"/>
    <n v="0.15492"/>
  </r>
  <r>
    <x v="7"/>
    <x v="9"/>
    <x v="0"/>
    <x v="2"/>
    <n v="1.9"/>
    <n v="88"/>
    <n v="11.44"/>
    <n v="5.64E-3"/>
    <n v="1.41E-3"/>
    <n v="1.0000000000000001E-5"/>
    <n v="4.8999999999999998E-4"/>
    <n v="2.1749999999999999E-2"/>
    <n v="3.9510000000000003E-2"/>
  </r>
  <r>
    <x v="7"/>
    <x v="9"/>
    <x v="0"/>
    <x v="3"/>
    <n v="0.73"/>
    <n v="92"/>
    <n v="3.68"/>
    <n v="1.99E-3"/>
    <n v="5.8E-4"/>
    <n v="1.6000000000000001E-4"/>
    <n v="1.2999999999999999E-4"/>
    <n v="7.6699999999999997E-3"/>
    <n v="1.2279999999999999E-2"/>
  </r>
  <r>
    <x v="7"/>
    <x v="9"/>
    <x v="0"/>
    <x v="4"/>
    <n v="6.86"/>
    <n v="263"/>
    <n v="147.28003000000001"/>
    <n v="4.4080000000000001E-2"/>
    <n v="0"/>
    <n v="1.256E-2"/>
    <n v="3.4419999999999999E-2"/>
    <n v="0.16982"/>
    <n v="0.23638000000000001"/>
  </r>
  <r>
    <x v="7"/>
    <x v="9"/>
    <x v="0"/>
    <x v="5"/>
    <n v="5.68"/>
    <n v="165.57"/>
    <n v="69.540040000000005"/>
    <n v="2.827E-2"/>
    <n v="1.2899999999999999E-3"/>
    <n v="7.4099999999999999E-3"/>
    <n v="6.0800000000000003E-3"/>
    <n v="0.10901"/>
    <n v="0.15304000000000001"/>
  </r>
  <r>
    <x v="7"/>
    <x v="9"/>
    <x v="0"/>
    <x v="6"/>
    <n v="5.24"/>
    <n v="133.75"/>
    <n v="58.849980000000002"/>
    <n v="2.2700000000000001E-2"/>
    <n v="2.32E-3"/>
    <n v="1.1E-4"/>
    <n v="9.4000000000000004E-3"/>
    <n v="8.7559999999999999E-2"/>
    <n v="0.14768999999999999"/>
  </r>
  <r>
    <x v="7"/>
    <x v="9"/>
    <x v="0"/>
    <x v="7"/>
    <n v="3.4"/>
    <n v="65"/>
    <n v="12.350009999999999"/>
    <n v="8.3800000000000003E-3"/>
    <n v="3.16E-3"/>
    <n v="2.0000000000000002E-5"/>
    <n v="1.09E-3"/>
    <n v="3.2340000000000001E-2"/>
    <n v="5.2729999999999999E-2"/>
  </r>
  <r>
    <x v="7"/>
    <x v="9"/>
    <x v="0"/>
    <x v="8"/>
    <n v="3.85"/>
    <n v="231.4"/>
    <n v="46.280029999999996"/>
    <n v="2.359E-2"/>
    <n v="8.7100000000000007E-3"/>
    <n v="7.3999999999999999E-4"/>
    <n v="4.13E-3"/>
    <n v="9.1130000000000003E-2"/>
    <n v="8.0689999999999998E-2"/>
  </r>
  <r>
    <x v="7"/>
    <x v="9"/>
    <x v="0"/>
    <x v="9"/>
    <n v="1.64"/>
    <n v="175"/>
    <n v="26.25"/>
    <n v="7.9100000000000004E-3"/>
    <n v="0"/>
    <n v="1.8000000000000001E-4"/>
    <n v="4.8399999999999997E-3"/>
    <n v="3.0460000000000001E-2"/>
    <n v="5.5989999999999998E-2"/>
  </r>
  <r>
    <x v="7"/>
    <x v="9"/>
    <x v="0"/>
    <x v="10"/>
    <n v="6.33"/>
    <n v="219.63"/>
    <n v="76.87"/>
    <n v="3.746E-2"/>
    <n v="1.14E-2"/>
    <n v="8.0999999999999996E-4"/>
    <n v="1.538E-2"/>
    <n v="0.1447"/>
    <n v="0.13968"/>
  </r>
  <r>
    <x v="7"/>
    <x v="9"/>
    <x v="1"/>
    <x v="0"/>
    <n v="64.489999999999995"/>
    <n v="171.24"/>
    <n v="1027.4404300000001"/>
    <n v="0.32334000000000002"/>
    <n v="2.8670000000000001E-2"/>
    <n v="1.3979999999999999E-2"/>
    <n v="0.25652000000000003"/>
    <n v="1.24674"/>
    <n v="2.2151399999999999"/>
  </r>
  <r>
    <x v="7"/>
    <x v="9"/>
    <x v="1"/>
    <x v="1"/>
    <n v="171.38"/>
    <n v="142.57"/>
    <n v="2184.0996100000002"/>
    <n v="0.81176000000000004"/>
    <n v="0.16730999999999999"/>
    <n v="0.15362000000000001"/>
    <n v="0.82591999999999999"/>
    <n v="3.1347499999999999"/>
    <n v="5.2702499999999999"/>
  </r>
  <r>
    <x v="7"/>
    <x v="9"/>
    <x v="1"/>
    <x v="2"/>
    <n v="48.65"/>
    <n v="188.1"/>
    <n v="1040.2099599999999"/>
    <n v="0.26543"/>
    <n v="1.3559999999999999E-2"/>
    <n v="1.7160000000000002E-2"/>
    <n v="0.24343999999999999"/>
    <n v="1.0233000000000001"/>
    <n v="2.05287"/>
  </r>
  <r>
    <x v="7"/>
    <x v="9"/>
    <x v="1"/>
    <x v="3"/>
    <n v="4.07"/>
    <n v="65"/>
    <n v="16.25"/>
    <n v="2.0250000000000001E-2"/>
    <n v="1.626E-2"/>
    <n v="1.2800000000000001E-3"/>
    <n v="1.1100000000000001E-3"/>
    <n v="7.8439999999999996E-2"/>
    <n v="6.9379999999999997E-2"/>
  </r>
  <r>
    <x v="7"/>
    <x v="9"/>
    <x v="1"/>
    <x v="4"/>
    <n v="53.5"/>
    <n v="249.16"/>
    <n v="926.87987999999996"/>
    <n v="0.33248"/>
    <n v="2.4599999999999999E-3"/>
    <n v="0.40960999999999997"/>
    <n v="0.16211"/>
    <n v="1.2843"/>
    <n v="1.53267"/>
  </r>
  <r>
    <x v="7"/>
    <x v="9"/>
    <x v="1"/>
    <x v="5"/>
    <n v="98.9"/>
    <n v="178.47"/>
    <n v="1570.58008"/>
    <n v="0.51488"/>
    <n v="6.1510000000000002E-2"/>
    <n v="0.44607999999999998"/>
    <n v="0.16067000000000001"/>
    <n v="1.9868399999999999"/>
    <n v="3.2595499999999999"/>
  </r>
  <r>
    <x v="7"/>
    <x v="9"/>
    <x v="1"/>
    <x v="6"/>
    <n v="233.8"/>
    <n v="215.87"/>
    <n v="5159.3085899999996"/>
    <n v="1.3225800000000001"/>
    <n v="0"/>
    <n v="0.35561999999999999"/>
    <n v="1.00054"/>
    <n v="5.0974300000000001"/>
    <n v="9.4832300000000007"/>
  </r>
  <r>
    <x v="7"/>
    <x v="9"/>
    <x v="1"/>
    <x v="7"/>
    <n v="29.63"/>
    <n v="65"/>
    <n v="206.0498"/>
    <n v="0.11613999999999999"/>
    <n v="8.0729999999999996E-2"/>
    <n v="1.24E-3"/>
    <n v="1.6379999999999999E-2"/>
    <n v="0.44944000000000001"/>
    <n v="0.87978000000000001"/>
  </r>
  <r>
    <x v="7"/>
    <x v="9"/>
    <x v="1"/>
    <x v="8"/>
    <n v="177.95"/>
    <n v="196.36"/>
    <n v="3401.01953"/>
    <n v="0.97433999999999998"/>
    <n v="0.12331"/>
    <n v="0.72287000000000001"/>
    <n v="0.60106000000000004"/>
    <n v="3.7587100000000002"/>
    <n v="6.6872100000000003"/>
  </r>
  <r>
    <x v="7"/>
    <x v="9"/>
    <x v="1"/>
    <x v="9"/>
    <n v="23.7"/>
    <n v="143.15"/>
    <n v="528.20996000000002"/>
    <n v="0.10136000000000001"/>
    <n v="0"/>
    <n v="1.5E-3"/>
    <n v="8.3040000000000003E-2"/>
    <n v="0.39021"/>
    <n v="1.2536"/>
  </r>
  <r>
    <x v="7"/>
    <x v="9"/>
    <x v="1"/>
    <x v="10"/>
    <n v="102.69"/>
    <n v="122.38"/>
    <n v="632.68944999999997"/>
    <n v="0.56355999999999995"/>
    <n v="0.21772"/>
    <n v="2.7119999999999998E-2"/>
    <n v="0.21929000000000001"/>
    <n v="2.18161"/>
    <n v="1.6680999999999999"/>
  </r>
  <r>
    <x v="7"/>
    <x v="9"/>
    <x v="2"/>
    <x v="0"/>
    <n v="18.079999999999998"/>
    <n v="159.26"/>
    <n v="157.66991999999999"/>
    <n v="9.9510000000000001E-2"/>
    <n v="4.3220000000000001E-2"/>
    <n v="6.0899999999999999E-3"/>
    <n v="6.8680000000000005E-2"/>
    <n v="0.38478000000000001"/>
    <n v="0.35182999999999998"/>
  </r>
  <r>
    <x v="7"/>
    <x v="9"/>
    <x v="2"/>
    <x v="1"/>
    <n v="118.65"/>
    <n v="151.86000000000001"/>
    <n v="1090.3398400000001"/>
    <n v="0.64893000000000001"/>
    <n v="0.17385999999999999"/>
    <n v="0.12617999999999999"/>
    <n v="0.65027999999999997"/>
    <n v="2.5095399999999999"/>
    <n v="2.5280499999999999"/>
  </r>
  <r>
    <x v="7"/>
    <x v="9"/>
    <x v="2"/>
    <x v="2"/>
    <n v="11.36"/>
    <n v="217.33"/>
    <n v="13.040039999999999"/>
    <n v="6.9650000000000004E-2"/>
    <n v="4.3729999999999998E-2"/>
    <n v="2.4000000000000001E-4"/>
    <n v="5.2300000000000003E-3"/>
    <n v="0.26985999999999999"/>
    <n v="2.3599999999999999E-2"/>
  </r>
  <r>
    <x v="7"/>
    <x v="9"/>
    <x v="2"/>
    <x v="3"/>
    <n v="3.85"/>
    <n v="65"/>
    <n v="1.95001"/>
    <n v="2.2700000000000001E-2"/>
    <n v="1.856E-2"/>
    <n v="8.3000000000000001E-4"/>
    <n v="1.2899999999999999E-3"/>
    <n v="8.7959999999999997E-2"/>
    <n v="8.3300000000000006E-3"/>
  </r>
  <r>
    <x v="7"/>
    <x v="9"/>
    <x v="2"/>
    <x v="4"/>
    <n v="38.49"/>
    <n v="253.26"/>
    <n v="154.49023"/>
    <n v="0.23965"/>
    <n v="1.4400000000000001E-3"/>
    <n v="0.41448000000000002"/>
    <n v="5.1000000000000004E-4"/>
    <n v="0.92781000000000002"/>
    <n v="0.25314999999999999"/>
  </r>
  <r>
    <x v="7"/>
    <x v="9"/>
    <x v="2"/>
    <x v="5"/>
    <n v="45.63"/>
    <n v="142.32"/>
    <n v="270.41016000000002"/>
    <n v="0.25416"/>
    <n v="4.5920000000000002E-2"/>
    <n v="0.14657999999999999"/>
    <n v="7.6520000000000005E-2"/>
    <n v="0.98365000000000002"/>
    <n v="0.65983999999999998"/>
  </r>
  <r>
    <x v="7"/>
    <x v="9"/>
    <x v="2"/>
    <x v="6"/>
    <n v="56.59"/>
    <n v="203.52"/>
    <n v="433.5"/>
    <n v="0.33406000000000002"/>
    <n v="3.0400000000000002E-3"/>
    <n v="2.009E-2"/>
    <n v="0.27050000000000002"/>
    <n v="1.29196"/>
    <n v="0.82718999999999998"/>
  </r>
  <r>
    <x v="7"/>
    <x v="9"/>
    <x v="2"/>
    <x v="7"/>
    <n v="18.39"/>
    <n v="64.989999999999995"/>
    <n v="1.2998000000000001"/>
    <n v="0.11187"/>
    <n v="9.5409999999999995E-2"/>
    <n v="2.4000000000000001E-4"/>
    <n v="1.1480000000000001E-2"/>
    <n v="0.43358000000000002"/>
    <n v="5.5500000000000002E-3"/>
  </r>
  <r>
    <x v="7"/>
    <x v="9"/>
    <x v="2"/>
    <x v="8"/>
    <n v="82.71"/>
    <n v="213.98"/>
    <n v="680.45898"/>
    <n v="0.49587999999999999"/>
    <n v="0.18164"/>
    <n v="5.0909999999999997E-2"/>
    <n v="0.34914000000000001"/>
    <n v="1.9177200000000001"/>
    <n v="1.25793"/>
  </r>
  <r>
    <x v="7"/>
    <x v="9"/>
    <x v="2"/>
    <x v="9"/>
    <n v="6.94"/>
    <n v="160.07"/>
    <n v="129.66003000000001"/>
    <n v="3.0540000000000001E-2"/>
    <n v="1.7000000000000001E-4"/>
    <n v="8.7000000000000001E-4"/>
    <n v="2.7900000000000001E-2"/>
    <n v="0.11756999999999999"/>
    <n v="0.29172999999999999"/>
  </r>
  <r>
    <x v="7"/>
    <x v="9"/>
    <x v="2"/>
    <x v="10"/>
    <n v="100.8"/>
    <n v="259.3"/>
    <n v="350.05081000000001"/>
    <n v="0.62760000000000005"/>
    <n v="0.27345999999999998"/>
    <n v="2.3949999999999999E-2"/>
    <n v="0.19602"/>
    <n v="2.43058"/>
    <n v="0.56742999999999999"/>
  </r>
  <r>
    <x v="7"/>
    <x v="9"/>
    <x v="3"/>
    <x v="0"/>
    <n v="16.04"/>
    <n v="211.12"/>
    <n v="35.889890000000001"/>
    <n v="9.7070000000000004E-2"/>
    <n v="6.1859999999999998E-2"/>
    <n v="4.1700000000000001E-3"/>
    <n v="3.4750000000000003E-2"/>
    <n v="0.37592999999999999"/>
    <n v="6.6430000000000003E-2"/>
  </r>
  <r>
    <x v="7"/>
    <x v="9"/>
    <x v="3"/>
    <x v="1"/>
    <n v="102.12"/>
    <n v="189.61"/>
    <n v="176.33984000000001"/>
    <n v="0.61529999999999996"/>
    <n v="0.24007000000000001"/>
    <n v="3.6749999999999998E-2"/>
    <n v="0.33423999999999998"/>
    <n v="2.3836499999999998"/>
    <n v="0.34648000000000001"/>
  </r>
  <r>
    <x v="7"/>
    <x v="9"/>
    <x v="3"/>
    <x v="2"/>
    <n v="13.83"/>
    <n v="254"/>
    <n v="0"/>
    <n v="8.5500000000000007E-2"/>
    <n v="7.2370000000000004E-2"/>
    <n v="1.3999999999999999E-4"/>
    <n v="4.7299999999999998E-3"/>
    <n v="0.33139999999999997"/>
    <n v="0"/>
  </r>
  <r>
    <x v="7"/>
    <x v="9"/>
    <x v="3"/>
    <x v="3"/>
    <n v="4.79"/>
    <n v="254"/>
    <n v="0"/>
    <n v="2.8850000000000001E-2"/>
    <n v="2.3699999999999999E-2"/>
    <n v="8.9999999999999998E-4"/>
    <n v="1.01E-3"/>
    <n v="0.11182"/>
    <n v="0"/>
  </r>
  <r>
    <x v="7"/>
    <x v="9"/>
    <x v="3"/>
    <x v="4"/>
    <n v="46.8"/>
    <n v="257.94"/>
    <n v="139.29004"/>
    <n v="0.29098000000000002"/>
    <n v="0"/>
    <n v="0.22785"/>
    <n v="0.27890999999999999"/>
    <n v="1.1269400000000001"/>
    <n v="0.22661000000000001"/>
  </r>
  <r>
    <x v="7"/>
    <x v="9"/>
    <x v="3"/>
    <x v="5"/>
    <n v="43.59"/>
    <n v="180.62"/>
    <n v="23.48047"/>
    <n v="0.26483000000000001"/>
    <n v="0.11584999999999999"/>
    <n v="4.9349999999999998E-2"/>
    <n v="3.8949999999999999E-2"/>
    <n v="1.0262500000000001"/>
    <n v="4.8079999999999998E-2"/>
  </r>
  <r>
    <x v="7"/>
    <x v="9"/>
    <x v="3"/>
    <x v="6"/>
    <n v="57.51"/>
    <n v="223.56"/>
    <n v="194.5"/>
    <n v="0.35031000000000001"/>
    <n v="2.9E-4"/>
    <n v="2.5010000000000001E-2"/>
    <n v="0.36026000000000002"/>
    <n v="1.35616"/>
    <n v="0.3488"/>
  </r>
  <r>
    <x v="7"/>
    <x v="9"/>
    <x v="3"/>
    <x v="7"/>
    <n v="22.98"/>
    <n v="254"/>
    <n v="0"/>
    <n v="0.14233000000000001"/>
    <n v="0.12606000000000001"/>
    <n v="1.6000000000000001E-4"/>
    <n v="6.4000000000000003E-3"/>
    <n v="0.55166000000000004"/>
    <n v="0"/>
  </r>
  <r>
    <x v="7"/>
    <x v="9"/>
    <x v="3"/>
    <x v="8"/>
    <n v="75.209999999999994"/>
    <n v="205.27"/>
    <n v="59.529299999999999"/>
    <n v="0.46089000000000002"/>
    <n v="0.28588999999999998"/>
    <n v="2.81E-3"/>
    <n v="8.7260000000000004E-2"/>
    <n v="1.7855799999999999"/>
    <n v="0.11309"/>
  </r>
  <r>
    <x v="7"/>
    <x v="9"/>
    <x v="3"/>
    <x v="9"/>
    <n v="1.8"/>
    <n v="213.67"/>
    <n v="19.23001"/>
    <n v="9.8399999999999998E-3"/>
    <n v="0"/>
    <n v="4.0000000000000003E-5"/>
    <n v="4.8300000000000001E-3"/>
    <n v="3.789E-2"/>
    <n v="3.5680000000000003E-2"/>
  </r>
  <r>
    <x v="7"/>
    <x v="9"/>
    <x v="3"/>
    <x v="10"/>
    <n v="115.06"/>
    <n v="263.02999999999997"/>
    <n v="7.8906200000000002"/>
    <n v="0.71347000000000005"/>
    <n v="0.57289999999999996"/>
    <n v="1.8620000000000001E-2"/>
    <n v="6.2640000000000001E-2"/>
    <n v="2.7653500000000002"/>
    <n v="1.2659999999999999E-2"/>
  </r>
  <r>
    <x v="7"/>
    <x v="9"/>
    <x v="4"/>
    <x v="0"/>
    <n v="2.36"/>
    <n v="263"/>
    <n v="21.03998"/>
    <n v="1.481E-2"/>
    <n v="5.1700000000000001E-3"/>
    <n v="1.1299999999999999E-3"/>
    <n v="8.9999999999999993E-3"/>
    <n v="5.7270000000000001E-2"/>
    <n v="3.3770000000000001E-2"/>
  </r>
  <r>
    <x v="7"/>
    <x v="9"/>
    <x v="4"/>
    <x v="1"/>
    <n v="11.36"/>
    <n v="254"/>
    <n v="0"/>
    <n v="7.0510000000000003E-2"/>
    <n v="2.8809999999999999E-2"/>
    <n v="6.3400000000000001E-3"/>
    <n v="6.6499999999999997E-3"/>
    <n v="0.27328999999999998"/>
    <n v="0"/>
  </r>
  <r>
    <x v="7"/>
    <x v="9"/>
    <x v="4"/>
    <x v="2"/>
    <n v="1.69"/>
    <n v="254"/>
    <n v="0"/>
    <n v="1.0489999999999999E-2"/>
    <n v="7.0499999999999998E-3"/>
    <n v="1.2E-4"/>
    <n v="4.0000000000000003E-5"/>
    <n v="4.0649999999999999E-2"/>
    <n v="0"/>
  </r>
  <r>
    <x v="7"/>
    <x v="9"/>
    <x v="4"/>
    <x v="3"/>
    <n v="0.57999999999999996"/>
    <n v="254"/>
    <n v="0"/>
    <n v="3.5999999999999999E-3"/>
    <n v="2.99E-3"/>
    <n v="1E-4"/>
    <n v="8.0000000000000007E-5"/>
    <n v="1.3950000000000001E-2"/>
    <n v="0"/>
  </r>
  <r>
    <x v="7"/>
    <x v="9"/>
    <x v="4"/>
    <x v="4"/>
    <n v="6.99"/>
    <n v="263"/>
    <n v="60.489989999999999"/>
    <n v="4.385E-2"/>
    <n v="8.3000000000000001E-4"/>
    <n v="6.1559999999999997E-2"/>
    <n v="7.7499999999999999E-3"/>
    <n v="0.16963"/>
    <n v="9.7089999999999996E-2"/>
  </r>
  <r>
    <x v="7"/>
    <x v="9"/>
    <x v="4"/>
    <x v="5"/>
    <n v="5.48"/>
    <n v="263"/>
    <n v="13.15002"/>
    <n v="3.4099999999999998E-2"/>
    <n v="5.8700000000000002E-3"/>
    <n v="1.2359999999999999E-2"/>
    <n v="1.83E-3"/>
    <n v="0.13211000000000001"/>
    <n v="2.111E-2"/>
  </r>
  <r>
    <x v="7"/>
    <x v="9"/>
    <x v="4"/>
    <x v="6"/>
    <n v="5.64"/>
    <n v="254"/>
    <n v="0"/>
    <n v="3.5000000000000003E-2"/>
    <n v="0"/>
    <n v="4.8000000000000001E-4"/>
    <n v="7.45E-3"/>
    <n v="0.13567000000000001"/>
    <n v="0"/>
  </r>
  <r>
    <x v="7"/>
    <x v="9"/>
    <x v="4"/>
    <x v="7"/>
    <n v="2.79"/>
    <n v="65"/>
    <n v="0.65002000000000004"/>
    <n v="1.7270000000000001E-2"/>
    <n v="1.4540000000000001E-2"/>
    <n v="5.0000000000000002E-5"/>
    <n v="3.3E-4"/>
    <n v="6.6930000000000003E-2"/>
    <n v="2.7799999999999999E-3"/>
  </r>
  <r>
    <x v="7"/>
    <x v="9"/>
    <x v="4"/>
    <x v="8"/>
    <n v="10.039999999999999"/>
    <n v="252.58"/>
    <n v="47.989989999999999"/>
    <n v="6.2440000000000002E-2"/>
    <n v="2.4570000000000002E-2"/>
    <n v="1.7979999999999999E-2"/>
    <n v="1.043E-2"/>
    <n v="0.24176"/>
    <n v="7.8759999999999997E-2"/>
  </r>
  <r>
    <x v="7"/>
    <x v="9"/>
    <x v="4"/>
    <x v="9"/>
    <n v="0.02"/>
    <n v="254"/>
    <n v="0"/>
    <n v="1.2999999999999999E-4"/>
    <n v="0"/>
    <n v="1.0000000000000001E-5"/>
    <n v="5.0000000000000002E-5"/>
    <n v="4.8999999999999998E-4"/>
    <n v="0"/>
  </r>
  <r>
    <x v="7"/>
    <x v="9"/>
    <x v="4"/>
    <x v="10"/>
    <n v="14.18"/>
    <n v="262.99"/>
    <n v="5.2600100000000003"/>
    <n v="8.8029999999999997E-2"/>
    <n v="3.2989999999999998E-2"/>
    <n v="1.83E-3"/>
    <n v="1.523E-2"/>
    <n v="0.34116999999999997"/>
    <n v="8.4399999999999996E-3"/>
  </r>
  <r>
    <x v="7"/>
    <x v="9"/>
    <x v="5"/>
    <x v="0"/>
    <n v="0.26"/>
    <n v="254"/>
    <n v="0"/>
    <n v="1.6100000000000001E-3"/>
    <n v="8.4000000000000003E-4"/>
    <n v="1.0000000000000001E-5"/>
    <n v="2.1000000000000001E-4"/>
    <n v="6.2500000000000003E-3"/>
    <n v="0"/>
  </r>
  <r>
    <x v="7"/>
    <x v="9"/>
    <x v="5"/>
    <x v="1"/>
    <n v="1.6"/>
    <n v="254"/>
    <n v="0"/>
    <n v="9.9299999999999996E-3"/>
    <n v="4.0099999999999997E-3"/>
    <n v="4.4999999999999999E-4"/>
    <n v="1.39E-3"/>
    <n v="3.848E-2"/>
    <n v="0"/>
  </r>
  <r>
    <x v="7"/>
    <x v="9"/>
    <x v="5"/>
    <x v="2"/>
    <n v="0.23"/>
    <n v="254"/>
    <n v="0"/>
    <n v="1.4300000000000001E-3"/>
    <n v="1.0300000000000001E-3"/>
    <n v="0"/>
    <n v="1.0000000000000001E-5"/>
    <n v="5.5300000000000002E-3"/>
    <n v="0"/>
  </r>
  <r>
    <x v="7"/>
    <x v="9"/>
    <x v="5"/>
    <x v="3"/>
    <n v="0.06"/>
    <n v="254"/>
    <n v="0"/>
    <n v="3.6999999999999999E-4"/>
    <n v="3.2000000000000003E-4"/>
    <n v="1.0000000000000001E-5"/>
    <n v="1.0000000000000001E-5"/>
    <n v="1.4400000000000001E-3"/>
    <n v="0"/>
  </r>
  <r>
    <x v="7"/>
    <x v="9"/>
    <x v="5"/>
    <x v="4"/>
    <n v="1.02"/>
    <n v="254"/>
    <n v="0"/>
    <n v="6.3299999999999997E-3"/>
    <n v="9.0000000000000006E-5"/>
    <n v="7.0600000000000003E-3"/>
    <n v="2.2200000000000002E-3"/>
    <n v="2.453E-2"/>
    <n v="0"/>
  </r>
  <r>
    <x v="7"/>
    <x v="9"/>
    <x v="5"/>
    <x v="5"/>
    <n v="0.89"/>
    <n v="254"/>
    <n v="0"/>
    <n v="5.5300000000000002E-3"/>
    <n v="2.16E-3"/>
    <n v="3.4199999999999999E-3"/>
    <n v="1.01E-3"/>
    <n v="2.1430000000000001E-2"/>
    <n v="0"/>
  </r>
  <r>
    <x v="7"/>
    <x v="9"/>
    <x v="5"/>
    <x v="6"/>
    <n v="0.83"/>
    <n v="254"/>
    <n v="0"/>
    <n v="5.1500000000000001E-3"/>
    <n v="0"/>
    <n v="1.9000000000000001E-4"/>
    <n v="9.3000000000000005E-4"/>
    <n v="1.9959999999999999E-2"/>
    <n v="0"/>
  </r>
  <r>
    <x v="7"/>
    <x v="9"/>
    <x v="5"/>
    <x v="7"/>
    <n v="0.41"/>
    <n v="254"/>
    <n v="0"/>
    <n v="2.5400000000000002E-3"/>
    <n v="2.0799999999999998E-3"/>
    <n v="0"/>
    <n v="6.0000000000000002E-5"/>
    <n v="9.8600000000000007E-3"/>
    <n v="0"/>
  </r>
  <r>
    <x v="7"/>
    <x v="9"/>
    <x v="5"/>
    <x v="8"/>
    <n v="1.24"/>
    <n v="254"/>
    <n v="0"/>
    <n v="7.6899999999999998E-3"/>
    <n v="3.98E-3"/>
    <n v="3.3E-4"/>
    <n v="1.3799999999999999E-3"/>
    <n v="2.9819999999999999E-2"/>
    <n v="0"/>
  </r>
  <r>
    <x v="7"/>
    <x v="9"/>
    <x v="5"/>
    <x v="9"/>
    <n v="0.19"/>
    <n v="254"/>
    <n v="0"/>
    <n v="1.1999999999999999E-3"/>
    <n v="0"/>
    <n v="2.7E-4"/>
    <n v="1.81E-3"/>
    <n v="4.6100000000000004E-3"/>
    <n v="0"/>
  </r>
  <r>
    <x v="7"/>
    <x v="9"/>
    <x v="5"/>
    <x v="10"/>
    <n v="2.0299999999999998"/>
    <n v="254"/>
    <n v="0"/>
    <n v="1.26E-2"/>
    <n v="1.014E-2"/>
    <n v="8.0000000000000007E-5"/>
    <n v="9.2000000000000003E-4"/>
    <n v="4.8829999999999998E-2"/>
    <n v="0"/>
  </r>
  <r>
    <x v="7"/>
    <x v="9"/>
    <x v="6"/>
    <x v="0"/>
    <n v="9.24"/>
    <n v="263"/>
    <n v="10.520020000000001"/>
    <n v="5.7410000000000003E-2"/>
    <n v="3.2230000000000002E-2"/>
    <n v="1.34E-3"/>
    <n v="1.6670000000000001E-2"/>
    <n v="0.22247"/>
    <n v="1.6879999999999999E-2"/>
  </r>
  <r>
    <x v="7"/>
    <x v="9"/>
    <x v="6"/>
    <x v="1"/>
    <n v="59.66"/>
    <n v="263"/>
    <n v="7.8896499999999996"/>
    <n v="0.37026999999999999"/>
    <n v="0.17027"/>
    <n v="5.4670000000000003E-2"/>
    <n v="5.2609999999999997E-2"/>
    <n v="1.43509"/>
    <n v="1.2659999999999999E-2"/>
  </r>
  <r>
    <x v="7"/>
    <x v="9"/>
    <x v="6"/>
    <x v="2"/>
    <n v="8.89"/>
    <n v="254"/>
    <n v="0"/>
    <n v="5.5169999999999997E-2"/>
    <n v="3.671E-2"/>
    <n v="1.9000000000000001E-4"/>
    <n v="4.6000000000000001E-4"/>
    <n v="0.21382999999999999"/>
    <n v="0"/>
  </r>
  <r>
    <x v="7"/>
    <x v="9"/>
    <x v="6"/>
    <x v="3"/>
    <n v="2.97"/>
    <n v="254"/>
    <n v="0"/>
    <n v="1.8429999999999998E-2"/>
    <n v="1.464E-2"/>
    <n v="7.7999999999999999E-4"/>
    <n v="1.9000000000000001E-4"/>
    <n v="7.1440000000000003E-2"/>
    <n v="0"/>
  </r>
  <r>
    <x v="7"/>
    <x v="9"/>
    <x v="6"/>
    <x v="4"/>
    <n v="28.99"/>
    <n v="263"/>
    <n v="99.939940000000007"/>
    <n v="0.18049000000000001"/>
    <n v="0"/>
    <n v="0.22617000000000001"/>
    <n v="5.4429999999999999E-2"/>
    <n v="0.69915000000000005"/>
    <n v="0.16039999999999999"/>
  </r>
  <r>
    <x v="7"/>
    <x v="9"/>
    <x v="6"/>
    <x v="5"/>
    <n v="27.23"/>
    <n v="263"/>
    <n v="23.669920000000001"/>
    <n v="0.16908999999999999"/>
    <n v="6.2920000000000004E-2"/>
    <n v="4.4690000000000001E-2"/>
    <n v="2.606E-2"/>
    <n v="0.65527999999999997"/>
    <n v="3.7990000000000003E-2"/>
  </r>
  <r>
    <x v="7"/>
    <x v="9"/>
    <x v="6"/>
    <x v="6"/>
    <n v="30.33"/>
    <n v="263"/>
    <n v="26.299800000000001"/>
    <n v="0.18834999999999999"/>
    <n v="0"/>
    <n v="1.176E-2"/>
    <n v="0.10016"/>
    <n v="0.72990999999999995"/>
    <n v="4.2209999999999998E-2"/>
  </r>
  <r>
    <x v="7"/>
    <x v="9"/>
    <x v="6"/>
    <x v="7"/>
    <n v="14.86"/>
    <n v="64.989999999999995"/>
    <n v="0.64990000000000003"/>
    <n v="9.2030000000000001E-2"/>
    <n v="7.7329999999999996E-2"/>
    <n v="7.6999999999999996E-4"/>
    <n v="2.6800000000000001E-3"/>
    <n v="0.35671000000000003"/>
    <n v="2.7799999999999999E-3"/>
  </r>
  <r>
    <x v="7"/>
    <x v="9"/>
    <x v="6"/>
    <x v="8"/>
    <n v="45.21"/>
    <n v="238.24"/>
    <n v="19.059570000000001"/>
    <n v="0.28023999999999999"/>
    <n v="0.14646999999999999"/>
    <n v="4.2709999999999998E-2"/>
    <n v="4.0050000000000002E-2"/>
    <n v="1.0860700000000001"/>
    <n v="3.2320000000000002E-2"/>
  </r>
  <r>
    <x v="7"/>
    <x v="9"/>
    <x v="6"/>
    <x v="9"/>
    <n v="7.0000000000000007E-2"/>
    <n v="65"/>
    <n v="0.65"/>
    <n v="3.1E-4"/>
    <n v="5.0000000000000002E-5"/>
    <n v="3.0000000000000001E-5"/>
    <n v="1E-4"/>
    <n v="1.1900000000000001E-3"/>
    <n v="2.7799999999999999E-3"/>
  </r>
  <r>
    <x v="7"/>
    <x v="9"/>
    <x v="6"/>
    <x v="10"/>
    <n v="74.12"/>
    <n v="254"/>
    <n v="0"/>
    <n v="0.45995999999999998"/>
    <n v="0.25253999999999999"/>
    <n v="3.9399999999999999E-3"/>
    <n v="2.3279999999999999E-2"/>
    <n v="1.78278"/>
    <n v="0"/>
  </r>
  <r>
    <x v="7"/>
    <x v="9"/>
    <x v="7"/>
    <x v="0"/>
    <n v="7.24"/>
    <n v="249.42"/>
    <n v="132.19005999999999"/>
    <n v="4.4850000000000001E-2"/>
    <n v="9.3600000000000003E-3"/>
    <n v="8.5999999999999998E-4"/>
    <n v="2.1360000000000001E-2"/>
    <n v="0.17305999999999999"/>
    <n v="0.22015999999999999"/>
  </r>
  <r>
    <x v="7"/>
    <x v="9"/>
    <x v="7"/>
    <x v="1"/>
    <n v="21.91"/>
    <n v="165.3"/>
    <n v="110.75"/>
    <n v="0.12612999999999999"/>
    <n v="5.0380000000000001E-2"/>
    <n v="1.5970000000000002E-2"/>
    <n v="3.7719999999999997E-2"/>
    <n v="0.48821999999999999"/>
    <n v="0.24074999999999999"/>
  </r>
  <r>
    <x v="7"/>
    <x v="9"/>
    <x v="7"/>
    <x v="2"/>
    <n v="2.71"/>
    <n v="263"/>
    <n v="7.8900100000000002"/>
    <n v="1.669E-2"/>
    <n v="1.069E-2"/>
    <n v="1.8000000000000001E-4"/>
    <n v="3.0799999999999998E-3"/>
    <n v="6.4649999999999999E-2"/>
    <n v="1.2659999999999999E-2"/>
  </r>
  <r>
    <x v="7"/>
    <x v="9"/>
    <x v="7"/>
    <x v="3"/>
    <n v="0.78"/>
    <n v="254"/>
    <n v="0"/>
    <n v="4.8399999999999997E-3"/>
    <n v="4.3200000000000001E-3"/>
    <n v="1.2E-4"/>
    <n v="9.0000000000000006E-5"/>
    <n v="1.8759999999999999E-2"/>
    <n v="0"/>
  </r>
  <r>
    <x v="7"/>
    <x v="9"/>
    <x v="7"/>
    <x v="4"/>
    <n v="9.8699999999999992"/>
    <n v="263"/>
    <n v="84.159909999999996"/>
    <n v="6.1890000000000001E-2"/>
    <n v="0"/>
    <n v="7.7770000000000006E-2"/>
    <n v="2.997E-2"/>
    <n v="0.23943"/>
    <n v="0.13508000000000001"/>
  </r>
  <r>
    <x v="7"/>
    <x v="9"/>
    <x v="7"/>
    <x v="5"/>
    <n v="12.12"/>
    <n v="159"/>
    <n v="119.25"/>
    <n v="6.6009999999999999E-2"/>
    <n v="1.728E-2"/>
    <n v="8.1019999999999995E-2"/>
    <n v="2.65E-3"/>
    <n v="0.25529000000000002"/>
    <n v="0.26667999999999997"/>
  </r>
  <r>
    <x v="7"/>
    <x v="9"/>
    <x v="7"/>
    <x v="6"/>
    <n v="16.739999999999998"/>
    <n v="177.08"/>
    <n v="187.69997000000001"/>
    <n v="9.2579999999999996E-2"/>
    <n v="4.1000000000000003E-3"/>
    <n v="1.209E-2"/>
    <n v="9.5009999999999997E-2"/>
    <n v="0.35777999999999999"/>
    <n v="0.39249000000000001"/>
  </r>
  <r>
    <x v="7"/>
    <x v="9"/>
    <x v="7"/>
    <x v="7"/>
    <n v="4.01"/>
    <n v="254"/>
    <n v="0"/>
    <n v="2.4879999999999999E-2"/>
    <n v="2.23E-2"/>
    <n v="6.0000000000000002E-5"/>
    <n v="1.8400000000000001E-3"/>
    <n v="9.6449999999999994E-2"/>
    <n v="0"/>
  </r>
  <r>
    <x v="7"/>
    <x v="9"/>
    <x v="7"/>
    <x v="8"/>
    <n v="27.72"/>
    <n v="207.43"/>
    <n v="363.00977"/>
    <n v="0.15819"/>
    <n v="2.8340000000000001E-2"/>
    <n v="3.065E-2"/>
    <n v="7.3649999999999993E-2"/>
    <n v="0.61104000000000003"/>
    <n v="0.68325000000000002"/>
  </r>
  <r>
    <x v="7"/>
    <x v="9"/>
    <x v="7"/>
    <x v="9"/>
    <n v="1.71"/>
    <n v="123.4"/>
    <n v="30.850010000000001"/>
    <n v="5.1799999999999997E-3"/>
    <n v="1.9000000000000001E-4"/>
    <n v="1.6000000000000001E-4"/>
    <n v="8.4799999999999997E-3"/>
    <n v="1.9939999999999999E-2"/>
    <n v="8.3449999999999996E-2"/>
  </r>
  <r>
    <x v="7"/>
    <x v="9"/>
    <x v="7"/>
    <x v="10"/>
    <n v="22.43"/>
    <n v="200"/>
    <n v="44"/>
    <n v="0.13494999999999999"/>
    <n v="9.5449999999999993E-2"/>
    <n v="3.8999999999999999E-4"/>
    <n v="5.0459999999999998E-2"/>
    <n v="0.52278999999999998"/>
    <n v="8.2739999999999994E-2"/>
  </r>
  <r>
    <x v="7"/>
    <x v="9"/>
    <x v="8"/>
    <x v="0"/>
    <n v="21.78"/>
    <n v="236.39"/>
    <n v="517.68993999999998"/>
    <n v="0.12914"/>
    <n v="2.7210000000000002E-2"/>
    <n v="7.3679999999999995E-2"/>
    <n v="5.5219999999999998E-2"/>
    <n v="0.49807000000000001"/>
    <n v="0.88988999999999996"/>
  </r>
  <r>
    <x v="7"/>
    <x v="9"/>
    <x v="8"/>
    <x v="1"/>
    <n v="42.37"/>
    <n v="71"/>
    <n v="93.719729999999998"/>
    <n v="0.23738000000000001"/>
    <n v="0.18038000000000001"/>
    <n v="8.9899999999999997E-3"/>
    <n v="3.193E-2"/>
    <n v="0.91974999999999996"/>
    <n v="0.37213000000000002"/>
  </r>
  <r>
    <x v="7"/>
    <x v="9"/>
    <x v="8"/>
    <x v="2"/>
    <n v="17.18"/>
    <n v="191.5"/>
    <n v="285.34008999999998"/>
    <n v="9.5799999999999996E-2"/>
    <n v="9.5099999999999994E-3"/>
    <n v="1.33E-3"/>
    <n v="6.2899999999999996E-3"/>
    <n v="0.36969999999999997"/>
    <n v="0.56023999999999996"/>
  </r>
  <r>
    <x v="7"/>
    <x v="9"/>
    <x v="8"/>
    <x v="3"/>
    <n v="2.71"/>
    <n v="136"/>
    <n v="6.7999900000000002"/>
    <n v="1.3979999999999999E-2"/>
    <n v="9.6500000000000006E-3"/>
    <n v="1.4499999999999999E-3"/>
    <n v="7.7999999999999999E-4"/>
    <n v="5.4129999999999998E-2"/>
    <n v="1.7319999999999999E-2"/>
  </r>
  <r>
    <x v="7"/>
    <x v="9"/>
    <x v="8"/>
    <x v="4"/>
    <n v="54.54"/>
    <n v="263"/>
    <n v="1346.5605499999999"/>
    <n v="0.34733999999999998"/>
    <n v="0"/>
    <n v="0.50366999999999995"/>
    <n v="5.1339999999999997E-2"/>
    <n v="1.33978"/>
    <n v="2.1612200000000001"/>
  </r>
  <r>
    <x v="7"/>
    <x v="9"/>
    <x v="8"/>
    <x v="5"/>
    <n v="61.3"/>
    <n v="185.29"/>
    <n v="1232.1796899999999"/>
    <n v="0.32001000000000002"/>
    <n v="4.5999999999999999E-2"/>
    <n v="0.42575000000000002"/>
    <n v="2.5479999999999999E-2"/>
    <n v="1.2343999999999999"/>
    <n v="2.4522599999999999"/>
  </r>
  <r>
    <x v="7"/>
    <x v="9"/>
    <x v="8"/>
    <x v="6"/>
    <n v="96.97"/>
    <n v="223.26"/>
    <n v="1790.58008"/>
    <n v="0.56540999999999997"/>
    <n v="0"/>
    <n v="0.12033000000000001"/>
    <n v="0.29572999999999999"/>
    <n v="2.1800799999999998"/>
    <n v="3.2172299999999998"/>
  </r>
  <r>
    <x v="7"/>
    <x v="9"/>
    <x v="8"/>
    <x v="7"/>
    <n v="9.17"/>
    <n v="64.989999999999995"/>
    <n v="0.64990000000000003"/>
    <n v="5.6680000000000001E-2"/>
    <n v="4.9090000000000002E-2"/>
    <n v="1.6000000000000001E-4"/>
    <n v="1.97E-3"/>
    <n v="0.21967"/>
    <n v="2.7799999999999999E-3"/>
  </r>
  <r>
    <x v="7"/>
    <x v="9"/>
    <x v="8"/>
    <x v="8"/>
    <n v="96.61"/>
    <n v="198.57"/>
    <n v="1386.0410199999999"/>
    <n v="0.54208999999999996"/>
    <n v="7.7759999999999996E-2"/>
    <n v="0.12325999999999999"/>
    <n v="0.17144000000000001"/>
    <n v="2.0919099999999999"/>
    <n v="2.6964899999999998"/>
  </r>
  <r>
    <x v="7"/>
    <x v="9"/>
    <x v="8"/>
    <x v="9"/>
    <n v="6.53"/>
    <n v="105.44"/>
    <n v="111.77002"/>
    <n v="2.2040000000000001E-2"/>
    <n v="1.1900000000000001E-3"/>
    <n v="1.66E-3"/>
    <n v="5.4099999999999999E-3"/>
    <n v="8.4860000000000005E-2"/>
    <n v="0.33523999999999998"/>
  </r>
  <r>
    <x v="7"/>
    <x v="9"/>
    <x v="8"/>
    <x v="10"/>
    <n v="70.900000000000006"/>
    <n v="263"/>
    <n v="694.32030999999995"/>
    <n v="0.44546999999999998"/>
    <n v="0.14759"/>
    <n v="1.146E-2"/>
    <n v="5.9080000000000001E-2"/>
    <n v="1.7223999999999999"/>
    <n v="1.1143799999999999"/>
  </r>
  <r>
    <x v="7"/>
    <x v="10"/>
    <x v="0"/>
    <x v="0"/>
    <n v="1.78"/>
    <n v="147.62"/>
    <n v="23.62"/>
    <n v="8.2900000000000005E-3"/>
    <n v="2.0799999999999998E-3"/>
    <n v="4.0000000000000003E-5"/>
    <n v="1.83E-3"/>
    <n v="3.1949999999999999E-2"/>
    <n v="5.611E-2"/>
  </r>
  <r>
    <x v="7"/>
    <x v="10"/>
    <x v="0"/>
    <x v="1"/>
    <n v="7.47"/>
    <n v="144.25"/>
    <n v="80.780029999999996"/>
    <n v="3.6819999999999999E-2"/>
    <n v="6.5799999999999999E-3"/>
    <n v="5.8500000000000002E-3"/>
    <n v="9.6699999999999998E-3"/>
    <n v="0.14212"/>
    <n v="0.18798000000000001"/>
  </r>
  <r>
    <x v="7"/>
    <x v="10"/>
    <x v="0"/>
    <x v="2"/>
    <n v="2.09"/>
    <n v="88"/>
    <n v="16.72"/>
    <n v="6.0499999999999998E-3"/>
    <n v="1.41E-3"/>
    <n v="1.0000000000000001E-5"/>
    <n v="5.4000000000000001E-4"/>
    <n v="2.3349999999999999E-2"/>
    <n v="5.7369999999999997E-2"/>
  </r>
  <r>
    <x v="7"/>
    <x v="10"/>
    <x v="0"/>
    <x v="3"/>
    <n v="0.8"/>
    <n v="90.71"/>
    <n v="6.35"/>
    <n v="2.15E-3"/>
    <n v="5.8E-4"/>
    <n v="1.9000000000000001E-4"/>
    <n v="1.4999999999999999E-4"/>
    <n v="8.2699999999999996E-3"/>
    <n v="2.1250000000000002E-2"/>
  </r>
  <r>
    <x v="7"/>
    <x v="10"/>
    <x v="0"/>
    <x v="4"/>
    <n v="7.52"/>
    <n v="263"/>
    <n v="173.57996"/>
    <n v="4.8390000000000002E-2"/>
    <n v="0"/>
    <n v="1.3950000000000001E-2"/>
    <n v="3.8039999999999997E-2"/>
    <n v="0.18639"/>
    <n v="0.27677000000000002"/>
  </r>
  <r>
    <x v="7"/>
    <x v="10"/>
    <x v="0"/>
    <x v="5"/>
    <n v="6.14"/>
    <n v="160.57"/>
    <n v="73.859989999999996"/>
    <n v="3.0099999999999998E-2"/>
    <n v="1.2899999999999999E-3"/>
    <n v="7.9399999999999991E-3"/>
    <n v="6.5199999999999998E-3"/>
    <n v="0.11606"/>
    <n v="0.16464999999999999"/>
  </r>
  <r>
    <x v="7"/>
    <x v="10"/>
    <x v="0"/>
    <x v="6"/>
    <n v="5.79"/>
    <n v="128.33000000000001"/>
    <n v="70.580020000000005"/>
    <n v="2.445E-2"/>
    <n v="2.32E-3"/>
    <n v="1.2E-4"/>
    <n v="1.023E-2"/>
    <n v="9.4299999999999995E-2"/>
    <n v="0.18142"/>
  </r>
  <r>
    <x v="7"/>
    <x v="10"/>
    <x v="0"/>
    <x v="7"/>
    <n v="3.69"/>
    <n v="65"/>
    <n v="18.850010000000001"/>
    <n v="8.8500000000000002E-3"/>
    <n v="3.16E-3"/>
    <n v="2.0000000000000002E-5"/>
    <n v="1.1900000000000001E-3"/>
    <n v="3.4139999999999997E-2"/>
    <n v="7.9960000000000003E-2"/>
  </r>
  <r>
    <x v="7"/>
    <x v="10"/>
    <x v="0"/>
    <x v="8"/>
    <n v="4.0599999999999996"/>
    <n v="232.9"/>
    <n v="48.909970000000001"/>
    <n v="2.4809999999999999E-2"/>
    <n v="8.7299999999999999E-3"/>
    <n v="8.0000000000000004E-4"/>
    <n v="4.47E-3"/>
    <n v="9.5799999999999996E-2"/>
    <n v="8.4349999999999994E-2"/>
  </r>
  <r>
    <x v="7"/>
    <x v="10"/>
    <x v="0"/>
    <x v="9"/>
    <n v="1.79"/>
    <n v="175"/>
    <n v="26.25"/>
    <n v="8.5699999999999995E-3"/>
    <n v="0"/>
    <n v="2.0000000000000001E-4"/>
    <n v="5.2300000000000003E-3"/>
    <n v="3.2969999999999999E-2"/>
    <n v="5.5620000000000003E-2"/>
  </r>
  <r>
    <x v="7"/>
    <x v="10"/>
    <x v="0"/>
    <x v="10"/>
    <n v="6.72"/>
    <n v="220.69"/>
    <n v="86.069950000000006"/>
    <n v="3.9600000000000003E-2"/>
    <n v="1.14E-2"/>
    <n v="8.8999999999999995E-4"/>
    <n v="1.6879999999999999E-2"/>
    <n v="0.15292"/>
    <n v="0.15484000000000001"/>
  </r>
  <r>
    <x v="7"/>
    <x v="10"/>
    <x v="1"/>
    <x v="0"/>
    <n v="70.790000000000006"/>
    <n v="172.79"/>
    <n v="1088.58008"/>
    <n v="0.35036"/>
    <n v="2.8670000000000001E-2"/>
    <n v="1.554E-2"/>
    <n v="0.28505999999999998"/>
    <n v="1.35066"/>
    <n v="2.3162400000000001"/>
  </r>
  <r>
    <x v="7"/>
    <x v="10"/>
    <x v="1"/>
    <x v="1"/>
    <n v="187.97"/>
    <n v="145.24"/>
    <n v="2409.5683600000002"/>
    <n v="0.87156999999999996"/>
    <n v="0.16730999999999999"/>
    <n v="0.16950000000000001"/>
    <n v="0.91115999999999997"/>
    <n v="3.3647900000000002"/>
    <n v="5.7017499999999997"/>
  </r>
  <r>
    <x v="7"/>
    <x v="10"/>
    <x v="1"/>
    <x v="2"/>
    <n v="54.6"/>
    <n v="187.44"/>
    <n v="1115.26953"/>
    <n v="0.29311999999999999"/>
    <n v="1.3559999999999999E-2"/>
    <n v="1.9009999999999999E-2"/>
    <n v="0.26962999999999998"/>
    <n v="1.1297699999999999"/>
    <n v="2.19164"/>
  </r>
  <r>
    <x v="7"/>
    <x v="10"/>
    <x v="1"/>
    <x v="3"/>
    <n v="4.3899999999999997"/>
    <n v="65"/>
    <n v="20.799990000000001"/>
    <n v="2.077E-2"/>
    <n v="1.6310000000000002E-2"/>
    <n v="1.47E-3"/>
    <n v="1.2800000000000001E-3"/>
    <n v="8.0430000000000001E-2"/>
    <n v="8.8230000000000003E-2"/>
  </r>
  <r>
    <x v="7"/>
    <x v="10"/>
    <x v="1"/>
    <x v="4"/>
    <n v="57.71"/>
    <n v="249.83"/>
    <n v="1051.7900400000001"/>
    <n v="0.35859000000000002"/>
    <n v="2.4599999999999999E-3"/>
    <n v="0.43663000000000002"/>
    <n v="0.17923"/>
    <n v="1.3847100000000001"/>
    <n v="1.72523"/>
  </r>
  <r>
    <x v="7"/>
    <x v="10"/>
    <x v="1"/>
    <x v="5"/>
    <n v="108.51"/>
    <n v="181"/>
    <n v="1739.45117"/>
    <n v="0.55806"/>
    <n v="6.1510000000000002E-2"/>
    <n v="0.49368000000000001"/>
    <n v="0.17796999999999999"/>
    <n v="2.1528999999999998"/>
    <n v="3.5510000000000002"/>
  </r>
  <r>
    <x v="7"/>
    <x v="10"/>
    <x v="1"/>
    <x v="6"/>
    <n v="259.45999999999998"/>
    <n v="217.28"/>
    <n v="5575.46875"/>
    <n v="1.4609700000000001"/>
    <n v="0"/>
    <n v="0.3957"/>
    <n v="1.11351"/>
    <n v="5.6297199999999998"/>
    <n v="10.134130000000001"/>
  </r>
  <r>
    <x v="7"/>
    <x v="10"/>
    <x v="1"/>
    <x v="7"/>
    <n v="33.68"/>
    <n v="65"/>
    <n v="263.25"/>
    <n v="0.12267"/>
    <n v="8.1250000000000003E-2"/>
    <n v="1.4499999999999999E-3"/>
    <n v="1.9120000000000002E-2"/>
    <n v="0.47456999999999999"/>
    <n v="1.1166400000000001"/>
  </r>
  <r>
    <x v="7"/>
    <x v="10"/>
    <x v="1"/>
    <x v="8"/>
    <n v="197.56"/>
    <n v="197.23"/>
    <n v="3867.69922"/>
    <n v="1.0703400000000001"/>
    <n v="0.12333"/>
    <n v="0.80911999999999995"/>
    <n v="0.67708999999999997"/>
    <n v="4.1279599999999999"/>
    <n v="7.5320900000000002"/>
  </r>
  <r>
    <x v="7"/>
    <x v="10"/>
    <x v="1"/>
    <x v="9"/>
    <n v="27.96"/>
    <n v="138.57"/>
    <n v="590.2998"/>
    <n v="0.11601"/>
    <n v="0"/>
    <n v="1.73E-3"/>
    <n v="9.6110000000000001E-2"/>
    <n v="0.44656000000000001"/>
    <n v="1.42214"/>
  </r>
  <r>
    <x v="7"/>
    <x v="10"/>
    <x v="1"/>
    <x v="10"/>
    <n v="108.78"/>
    <n v="118.53"/>
    <n v="721.83007999999995"/>
    <n v="0.58148"/>
    <n v="0.21772"/>
    <n v="2.8420000000000001E-2"/>
    <n v="0.22982"/>
    <n v="2.2505199999999999"/>
    <n v="1.9334800000000001"/>
  </r>
  <r>
    <x v="7"/>
    <x v="10"/>
    <x v="2"/>
    <x v="0"/>
    <n v="19.18"/>
    <n v="153.11000000000001"/>
    <n v="168.41991999999999"/>
    <n v="0.10369"/>
    <n v="4.3240000000000001E-2"/>
    <n v="6.4700000000000001E-3"/>
    <n v="7.3840000000000003E-2"/>
    <n v="0.40085999999999999"/>
    <n v="0.38368999999999998"/>
  </r>
  <r>
    <x v="7"/>
    <x v="10"/>
    <x v="2"/>
    <x v="1"/>
    <n v="126.08"/>
    <n v="151.36000000000001"/>
    <n v="1124.5898400000001"/>
    <n v="0.67684"/>
    <n v="0.17385999999999999"/>
    <n v="0.13367000000000001"/>
    <n v="0.68998000000000004"/>
    <n v="2.6169099999999998"/>
    <n v="2.59659"/>
  </r>
  <r>
    <x v="7"/>
    <x v="10"/>
    <x v="2"/>
    <x v="2"/>
    <n v="11.41"/>
    <n v="245"/>
    <n v="12.25"/>
    <n v="6.9949999999999998E-2"/>
    <n v="4.3729999999999998E-2"/>
    <n v="2.4000000000000001E-4"/>
    <n v="5.3200000000000001E-3"/>
    <n v="0.27102999999999999"/>
    <n v="2.053E-2"/>
  </r>
  <r>
    <x v="7"/>
    <x v="10"/>
    <x v="2"/>
    <x v="3"/>
    <n v="3.88"/>
    <n v="65"/>
    <n v="1.95001"/>
    <n v="2.2749999999999999E-2"/>
    <n v="1.856E-2"/>
    <n v="8.4000000000000003E-4"/>
    <n v="1.31E-3"/>
    <n v="8.8150000000000006E-2"/>
    <n v="8.2699999999999996E-3"/>
  </r>
  <r>
    <x v="7"/>
    <x v="10"/>
    <x v="2"/>
    <x v="4"/>
    <n v="39.119999999999997"/>
    <n v="253.57"/>
    <n v="159.75"/>
    <n v="0.24360999999999999"/>
    <n v="1.4400000000000001E-3"/>
    <n v="0.42115000000000002"/>
    <n v="5.4000000000000001E-4"/>
    <n v="0.94306000000000001"/>
    <n v="0.25988"/>
  </r>
  <r>
    <x v="7"/>
    <x v="10"/>
    <x v="2"/>
    <x v="5"/>
    <n v="47.76"/>
    <n v="139.86000000000001"/>
    <n v="297.90039000000002"/>
    <n v="0.26156000000000001"/>
    <n v="4.5920000000000002E-2"/>
    <n v="0.15275"/>
    <n v="8.0250000000000002E-2"/>
    <n v="1.0120899999999999"/>
    <n v="0.73153000000000001"/>
  </r>
  <r>
    <x v="7"/>
    <x v="10"/>
    <x v="2"/>
    <x v="6"/>
    <n v="58.88"/>
    <n v="201.83"/>
    <n v="462.19042999999999"/>
    <n v="0.34554000000000001"/>
    <n v="3.0400000000000002E-3"/>
    <n v="2.0740000000000001E-2"/>
    <n v="0.28011000000000003"/>
    <n v="1.3360799999999999"/>
    <n v="0.88131000000000004"/>
  </r>
  <r>
    <x v="7"/>
    <x v="10"/>
    <x v="2"/>
    <x v="7"/>
    <n v="18.41"/>
    <n v="64.989999999999995"/>
    <n v="1.2998000000000001"/>
    <n v="0.1119"/>
    <n v="9.5439999999999997E-2"/>
    <n v="2.4000000000000001E-4"/>
    <n v="1.149E-2"/>
    <n v="0.43370999999999998"/>
    <n v="5.5100000000000001E-3"/>
  </r>
  <r>
    <x v="7"/>
    <x v="10"/>
    <x v="2"/>
    <x v="8"/>
    <n v="86.01"/>
    <n v="213.42"/>
    <n v="704.27930000000003"/>
    <n v="0.51336000000000004"/>
    <n v="0.18168000000000001"/>
    <n v="5.3519999999999998E-2"/>
    <n v="0.36952000000000002"/>
    <n v="1.98495"/>
    <n v="1.2955000000000001"/>
  </r>
  <r>
    <x v="7"/>
    <x v="10"/>
    <x v="2"/>
    <x v="9"/>
    <n v="7.84"/>
    <n v="158.09"/>
    <n v="142.28003000000001"/>
    <n v="3.4079999999999999E-2"/>
    <n v="1.8000000000000001E-4"/>
    <n v="9.7000000000000005E-4"/>
    <n v="3.1119999999999998E-2"/>
    <n v="0.13114999999999999"/>
    <n v="0.32096999999999998"/>
  </r>
  <r>
    <x v="7"/>
    <x v="10"/>
    <x v="2"/>
    <x v="10"/>
    <n v="102.28"/>
    <n v="257.95"/>
    <n v="381.75974000000002"/>
    <n v="0.63707999999999998"/>
    <n v="0.27348"/>
    <n v="2.4410000000000001E-2"/>
    <n v="0.19999"/>
    <n v="2.4670200000000002"/>
    <n v="0.61655000000000004"/>
  </r>
  <r>
    <x v="7"/>
    <x v="10"/>
    <x v="3"/>
    <x v="0"/>
    <n v="16.2"/>
    <n v="216.5"/>
    <n v="34.639890000000001"/>
    <n v="9.7930000000000003E-2"/>
    <n v="6.1859999999999998E-2"/>
    <n v="4.3E-3"/>
    <n v="3.5779999999999999E-2"/>
    <n v="0.37923000000000001"/>
    <n v="6.2640000000000001E-2"/>
  </r>
  <r>
    <x v="7"/>
    <x v="10"/>
    <x v="3"/>
    <x v="1"/>
    <n v="103.08"/>
    <n v="190.08"/>
    <n v="182.48047"/>
    <n v="0.61982999999999999"/>
    <n v="0.24007000000000001"/>
    <n v="3.7330000000000002E-2"/>
    <n v="0.33950999999999998"/>
    <n v="2.4010699999999998"/>
    <n v="0.35560999999999998"/>
  </r>
  <r>
    <x v="7"/>
    <x v="10"/>
    <x v="3"/>
    <x v="2"/>
    <n v="13.83"/>
    <n v="254"/>
    <n v="0"/>
    <n v="8.5500000000000007E-2"/>
    <n v="7.2370000000000004E-2"/>
    <n v="1.3999999999999999E-4"/>
    <n v="4.7299999999999998E-3"/>
    <n v="0.33139999999999997"/>
    <n v="0"/>
  </r>
  <r>
    <x v="7"/>
    <x v="10"/>
    <x v="3"/>
    <x v="3"/>
    <n v="4.79"/>
    <n v="254"/>
    <n v="0"/>
    <n v="2.8850000000000001E-2"/>
    <n v="2.3699999999999999E-2"/>
    <n v="8.9999999999999998E-4"/>
    <n v="1.01E-3"/>
    <n v="0.11182"/>
    <n v="0"/>
  </r>
  <r>
    <x v="7"/>
    <x v="10"/>
    <x v="3"/>
    <x v="4"/>
    <n v="47.37"/>
    <n v="257.97000000000003"/>
    <n v="147.04004"/>
    <n v="0.29463"/>
    <n v="0"/>
    <n v="0.22942000000000001"/>
    <n v="0.28349999999999997"/>
    <n v="1.1409800000000001"/>
    <n v="0.23763999999999999"/>
  </r>
  <r>
    <x v="7"/>
    <x v="10"/>
    <x v="3"/>
    <x v="5"/>
    <n v="43.71"/>
    <n v="186.5"/>
    <n v="22.37988"/>
    <n v="0.26539000000000001"/>
    <n v="0.11584999999999999"/>
    <n v="4.9689999999999998E-2"/>
    <n v="3.9219999999999998E-2"/>
    <n v="1.0283899999999999"/>
    <n v="4.453E-2"/>
  </r>
  <r>
    <x v="7"/>
    <x v="10"/>
    <x v="3"/>
    <x v="6"/>
    <n v="58.4"/>
    <n v="224.45"/>
    <n v="199.75977"/>
    <n v="0.35526999999999997"/>
    <n v="2.9E-4"/>
    <n v="2.5360000000000001E-2"/>
    <n v="0.36627999999999999"/>
    <n v="1.37523"/>
    <n v="0.35489999999999999"/>
  </r>
  <r>
    <x v="7"/>
    <x v="10"/>
    <x v="3"/>
    <x v="7"/>
    <n v="22.98"/>
    <n v="254"/>
    <n v="0"/>
    <n v="0.14233000000000001"/>
    <n v="0.12606000000000001"/>
    <n v="1.6000000000000001E-4"/>
    <n v="6.4000000000000003E-3"/>
    <n v="0.55166000000000004"/>
    <n v="0"/>
  </r>
  <r>
    <x v="7"/>
    <x v="10"/>
    <x v="3"/>
    <x v="8"/>
    <n v="75.47"/>
    <n v="205.77"/>
    <n v="53.5"/>
    <n v="0.46222000000000002"/>
    <n v="0.28588999999999998"/>
    <n v="2.8400000000000001E-3"/>
    <n v="8.8190000000000004E-2"/>
    <n v="1.7906899999999999"/>
    <n v="0.1008"/>
  </r>
  <r>
    <x v="7"/>
    <x v="10"/>
    <x v="3"/>
    <x v="9"/>
    <n v="1.88"/>
    <n v="212"/>
    <n v="16.959990000000001"/>
    <n v="1.026E-2"/>
    <n v="0"/>
    <n v="4.0000000000000003E-5"/>
    <n v="5.0699999999999999E-3"/>
    <n v="3.9510000000000003E-2"/>
    <n v="3.143E-2"/>
  </r>
  <r>
    <x v="7"/>
    <x v="10"/>
    <x v="3"/>
    <x v="10"/>
    <n v="115.09"/>
    <n v="263.02999999999997"/>
    <n v="7.8906200000000002"/>
    <n v="0.71367000000000003"/>
    <n v="0.57289999999999996"/>
    <n v="1.8679999999999999E-2"/>
    <n v="6.2829999999999997E-2"/>
    <n v="2.7660999999999998"/>
    <n v="1.2579999999999999E-2"/>
  </r>
  <r>
    <x v="7"/>
    <x v="10"/>
    <x v="4"/>
    <x v="0"/>
    <n v="2.44"/>
    <n v="263"/>
    <n v="21.03998"/>
    <n v="1.533E-2"/>
    <n v="5.1700000000000001E-3"/>
    <n v="1.23E-3"/>
    <n v="9.7800000000000005E-3"/>
    <n v="5.9279999999999999E-2"/>
    <n v="3.3550000000000003E-2"/>
  </r>
  <r>
    <x v="7"/>
    <x v="10"/>
    <x v="4"/>
    <x v="1"/>
    <n v="11.36"/>
    <n v="254"/>
    <n v="0"/>
    <n v="7.0510000000000003E-2"/>
    <n v="2.8809999999999999E-2"/>
    <n v="6.3400000000000001E-3"/>
    <n v="6.6499999999999997E-3"/>
    <n v="0.27328999999999998"/>
    <n v="0"/>
  </r>
  <r>
    <x v="7"/>
    <x v="10"/>
    <x v="4"/>
    <x v="2"/>
    <n v="1.69"/>
    <n v="254"/>
    <n v="0"/>
    <n v="1.0489999999999999E-2"/>
    <n v="7.0499999999999998E-3"/>
    <n v="1.2E-4"/>
    <n v="4.0000000000000003E-5"/>
    <n v="4.0649999999999999E-2"/>
    <n v="0"/>
  </r>
  <r>
    <x v="7"/>
    <x v="10"/>
    <x v="4"/>
    <x v="3"/>
    <n v="0.57999999999999996"/>
    <n v="254"/>
    <n v="0"/>
    <n v="3.5999999999999999E-3"/>
    <n v="2.99E-3"/>
    <n v="1E-4"/>
    <n v="8.0000000000000007E-5"/>
    <n v="1.3950000000000001E-2"/>
    <n v="0"/>
  </r>
  <r>
    <x v="7"/>
    <x v="10"/>
    <x v="4"/>
    <x v="4"/>
    <n v="7.22"/>
    <n v="263"/>
    <n v="60.489989999999999"/>
    <n v="4.5350000000000001E-2"/>
    <n v="8.3000000000000001E-4"/>
    <n v="6.3689999999999997E-2"/>
    <n v="8.1499999999999993E-3"/>
    <n v="0.1754"/>
    <n v="9.6449999999999994E-2"/>
  </r>
  <r>
    <x v="7"/>
    <x v="10"/>
    <x v="4"/>
    <x v="5"/>
    <n v="5.53"/>
    <n v="263"/>
    <n v="13.15002"/>
    <n v="3.4430000000000002E-2"/>
    <n v="5.8700000000000002E-3"/>
    <n v="1.278E-2"/>
    <n v="1.89E-3"/>
    <n v="0.13336999999999999"/>
    <n v="2.0969999999999999E-2"/>
  </r>
  <r>
    <x v="7"/>
    <x v="10"/>
    <x v="4"/>
    <x v="6"/>
    <n v="5.64"/>
    <n v="254"/>
    <n v="0"/>
    <n v="3.5000000000000003E-2"/>
    <n v="0"/>
    <n v="4.8000000000000001E-4"/>
    <n v="7.45E-3"/>
    <n v="0.13567000000000001"/>
    <n v="0"/>
  </r>
  <r>
    <x v="7"/>
    <x v="10"/>
    <x v="4"/>
    <x v="7"/>
    <n v="2.8"/>
    <n v="65"/>
    <n v="0.65002000000000004"/>
    <n v="1.728E-2"/>
    <n v="1.455E-2"/>
    <n v="5.0000000000000002E-5"/>
    <n v="3.3E-4"/>
    <n v="6.6989999999999994E-2"/>
    <n v="2.7599999999999999E-3"/>
  </r>
  <r>
    <x v="7"/>
    <x v="10"/>
    <x v="4"/>
    <x v="8"/>
    <n v="10.23"/>
    <n v="252.58"/>
    <n v="47.989989999999999"/>
    <n v="6.3630000000000006E-2"/>
    <n v="2.4580000000000001E-2"/>
    <n v="1.908E-2"/>
    <n v="1.086E-2"/>
    <n v="0.24634"/>
    <n v="7.8240000000000004E-2"/>
  </r>
  <r>
    <x v="7"/>
    <x v="10"/>
    <x v="4"/>
    <x v="9"/>
    <n v="0.02"/>
    <n v="254"/>
    <n v="0"/>
    <n v="1.2999999999999999E-4"/>
    <n v="0"/>
    <n v="1.0000000000000001E-5"/>
    <n v="5.0000000000000002E-5"/>
    <n v="4.8999999999999998E-4"/>
    <n v="0"/>
  </r>
  <r>
    <x v="7"/>
    <x v="10"/>
    <x v="4"/>
    <x v="10"/>
    <n v="14.2"/>
    <n v="262.99"/>
    <n v="5.2600100000000003"/>
    <n v="8.8160000000000002E-2"/>
    <n v="3.2989999999999998E-2"/>
    <n v="1.8400000000000001E-3"/>
    <n v="1.536E-2"/>
    <n v="0.34166999999999997"/>
    <n v="8.3899999999999999E-3"/>
  </r>
  <r>
    <x v="7"/>
    <x v="10"/>
    <x v="5"/>
    <x v="0"/>
    <n v="0.26"/>
    <n v="254"/>
    <n v="0"/>
    <n v="1.6100000000000001E-3"/>
    <n v="8.4000000000000003E-4"/>
    <n v="1.0000000000000001E-5"/>
    <n v="2.1000000000000001E-4"/>
    <n v="6.2500000000000003E-3"/>
    <n v="0"/>
  </r>
  <r>
    <x v="7"/>
    <x v="10"/>
    <x v="5"/>
    <x v="1"/>
    <n v="1.6"/>
    <n v="254"/>
    <n v="0"/>
    <n v="9.9299999999999996E-3"/>
    <n v="4.0099999999999997E-3"/>
    <n v="4.4999999999999999E-4"/>
    <n v="1.39E-3"/>
    <n v="3.848E-2"/>
    <n v="0"/>
  </r>
  <r>
    <x v="7"/>
    <x v="10"/>
    <x v="5"/>
    <x v="2"/>
    <n v="0.23"/>
    <n v="254"/>
    <n v="0"/>
    <n v="1.4300000000000001E-3"/>
    <n v="1.0300000000000001E-3"/>
    <n v="0"/>
    <n v="1.0000000000000001E-5"/>
    <n v="5.5300000000000002E-3"/>
    <n v="0"/>
  </r>
  <r>
    <x v="7"/>
    <x v="10"/>
    <x v="5"/>
    <x v="3"/>
    <n v="0.06"/>
    <n v="254"/>
    <n v="0"/>
    <n v="3.6999999999999999E-4"/>
    <n v="3.2000000000000003E-4"/>
    <n v="1.0000000000000001E-5"/>
    <n v="1.0000000000000001E-5"/>
    <n v="1.4400000000000001E-3"/>
    <n v="0"/>
  </r>
  <r>
    <x v="7"/>
    <x v="10"/>
    <x v="5"/>
    <x v="4"/>
    <n v="1.02"/>
    <n v="254"/>
    <n v="0"/>
    <n v="6.3299999999999997E-3"/>
    <n v="9.0000000000000006E-5"/>
    <n v="7.0600000000000003E-3"/>
    <n v="2.2200000000000002E-3"/>
    <n v="2.453E-2"/>
    <n v="0"/>
  </r>
  <r>
    <x v="7"/>
    <x v="10"/>
    <x v="5"/>
    <x v="5"/>
    <n v="0.89"/>
    <n v="254"/>
    <n v="0"/>
    <n v="5.5300000000000002E-3"/>
    <n v="2.16E-3"/>
    <n v="3.4199999999999999E-3"/>
    <n v="1.01E-3"/>
    <n v="2.1430000000000001E-2"/>
    <n v="0"/>
  </r>
  <r>
    <x v="7"/>
    <x v="10"/>
    <x v="5"/>
    <x v="6"/>
    <n v="0.83"/>
    <n v="254"/>
    <n v="0"/>
    <n v="5.1500000000000001E-3"/>
    <n v="0"/>
    <n v="1.9000000000000001E-4"/>
    <n v="9.3000000000000005E-4"/>
    <n v="1.9959999999999999E-2"/>
    <n v="0"/>
  </r>
  <r>
    <x v="7"/>
    <x v="10"/>
    <x v="5"/>
    <x v="7"/>
    <n v="0.41"/>
    <n v="254"/>
    <n v="0"/>
    <n v="2.5400000000000002E-3"/>
    <n v="2.0799999999999998E-3"/>
    <n v="0"/>
    <n v="6.0000000000000002E-5"/>
    <n v="9.8600000000000007E-3"/>
    <n v="0"/>
  </r>
  <r>
    <x v="7"/>
    <x v="10"/>
    <x v="5"/>
    <x v="8"/>
    <n v="1.24"/>
    <n v="254"/>
    <n v="0"/>
    <n v="7.6899999999999998E-3"/>
    <n v="3.98E-3"/>
    <n v="3.3E-4"/>
    <n v="1.3799999999999999E-3"/>
    <n v="2.9819999999999999E-2"/>
    <n v="0"/>
  </r>
  <r>
    <x v="7"/>
    <x v="10"/>
    <x v="5"/>
    <x v="9"/>
    <n v="0.19"/>
    <n v="254"/>
    <n v="0"/>
    <n v="1.1999999999999999E-3"/>
    <n v="0"/>
    <n v="2.7E-4"/>
    <n v="1.81E-3"/>
    <n v="4.6100000000000004E-3"/>
    <n v="0"/>
  </r>
  <r>
    <x v="7"/>
    <x v="10"/>
    <x v="5"/>
    <x v="10"/>
    <n v="2.0299999999999998"/>
    <n v="254"/>
    <n v="0"/>
    <n v="1.26E-2"/>
    <n v="1.014E-2"/>
    <n v="8.0000000000000007E-5"/>
    <n v="9.2000000000000003E-4"/>
    <n v="4.8829999999999998E-2"/>
    <n v="0"/>
  </r>
  <r>
    <x v="7"/>
    <x v="10"/>
    <x v="6"/>
    <x v="0"/>
    <n v="9.2799999999999994"/>
    <n v="263"/>
    <n v="10.520020000000001"/>
    <n v="5.7680000000000002E-2"/>
    <n v="3.2230000000000002E-2"/>
    <n v="1.3799999999999999E-3"/>
    <n v="1.7069999999999998E-2"/>
    <n v="0.22348000000000001"/>
    <n v="1.677E-2"/>
  </r>
  <r>
    <x v="7"/>
    <x v="10"/>
    <x v="6"/>
    <x v="1"/>
    <n v="59.69"/>
    <n v="263"/>
    <n v="7.8896499999999996"/>
    <n v="0.37046000000000001"/>
    <n v="0.17027"/>
    <n v="5.4789999999999998E-2"/>
    <n v="5.2729999999999999E-2"/>
    <n v="1.43584"/>
    <n v="1.2579999999999999E-2"/>
  </r>
  <r>
    <x v="7"/>
    <x v="10"/>
    <x v="6"/>
    <x v="2"/>
    <n v="8.89"/>
    <n v="254"/>
    <n v="0"/>
    <n v="5.5169999999999997E-2"/>
    <n v="3.671E-2"/>
    <n v="1.9000000000000001E-4"/>
    <n v="4.6000000000000001E-4"/>
    <n v="0.21382999999999999"/>
    <n v="0"/>
  </r>
  <r>
    <x v="7"/>
    <x v="10"/>
    <x v="6"/>
    <x v="3"/>
    <n v="2.97"/>
    <n v="254"/>
    <n v="0"/>
    <n v="1.8429999999999998E-2"/>
    <n v="1.464E-2"/>
    <n v="7.7999999999999999E-4"/>
    <n v="1.9000000000000001E-4"/>
    <n v="7.1440000000000003E-2"/>
    <n v="0"/>
  </r>
  <r>
    <x v="7"/>
    <x v="10"/>
    <x v="6"/>
    <x v="4"/>
    <n v="29.4"/>
    <n v="263"/>
    <n v="107.83007000000001"/>
    <n v="0.18315999999999999"/>
    <n v="0"/>
    <n v="0.22939999999999999"/>
    <n v="5.5399999999999998E-2"/>
    <n v="0.70945000000000003"/>
    <n v="0.17193"/>
  </r>
  <r>
    <x v="7"/>
    <x v="10"/>
    <x v="6"/>
    <x v="5"/>
    <n v="27.32"/>
    <n v="263"/>
    <n v="23.669920000000001"/>
    <n v="0.16966999999999999"/>
    <n v="6.2920000000000004E-2"/>
    <n v="4.5280000000000001E-2"/>
    <n v="2.6409999999999999E-2"/>
    <n v="0.65754000000000001"/>
    <n v="3.7740000000000003E-2"/>
  </r>
  <r>
    <x v="7"/>
    <x v="10"/>
    <x v="6"/>
    <x v="6"/>
    <n v="30.43"/>
    <n v="263"/>
    <n v="26.299800000000001"/>
    <n v="0.189"/>
    <n v="0"/>
    <n v="1.188E-2"/>
    <n v="0.10113999999999999"/>
    <n v="0.73241999999999996"/>
    <n v="4.1930000000000002E-2"/>
  </r>
  <r>
    <x v="7"/>
    <x v="10"/>
    <x v="6"/>
    <x v="7"/>
    <n v="14.87"/>
    <n v="64.989999999999995"/>
    <n v="0.64990000000000003"/>
    <n v="9.2050000000000007E-2"/>
    <n v="7.7340000000000006E-2"/>
    <n v="7.6999999999999996E-4"/>
    <n v="2.6800000000000001E-3"/>
    <n v="0.35676999999999998"/>
    <n v="2.7599999999999999E-3"/>
  </r>
  <r>
    <x v="7"/>
    <x v="10"/>
    <x v="6"/>
    <x v="8"/>
    <n v="45.3"/>
    <n v="219"/>
    <n v="19.709959999999999"/>
    <n v="0.28072000000000003"/>
    <n v="0.14649999999999999"/>
    <n v="4.3339999999999997E-2"/>
    <n v="4.0149999999999998E-2"/>
    <n v="1.08795"/>
    <n v="3.4869999999999998E-2"/>
  </r>
  <r>
    <x v="7"/>
    <x v="10"/>
    <x v="6"/>
    <x v="9"/>
    <n v="0.08"/>
    <n v="65"/>
    <n v="0.65"/>
    <n v="3.3E-4"/>
    <n v="6.0000000000000002E-5"/>
    <n v="3.0000000000000001E-5"/>
    <n v="1E-4"/>
    <n v="1.25E-3"/>
    <n v="2.7599999999999999E-3"/>
  </r>
  <r>
    <x v="7"/>
    <x v="10"/>
    <x v="6"/>
    <x v="10"/>
    <n v="74.13"/>
    <n v="65.03"/>
    <n v="0.65039000000000002"/>
    <n v="0.45996999999999999"/>
    <n v="0.25255"/>
    <n v="3.9399999999999999E-3"/>
    <n v="2.3279999999999999E-2"/>
    <n v="1.78284"/>
    <n v="2.7599999999999999E-3"/>
  </r>
  <r>
    <x v="7"/>
    <x v="10"/>
    <x v="7"/>
    <x v="0"/>
    <n v="7.78"/>
    <n v="249.3"/>
    <n v="134.62"/>
    <n v="4.8189999999999997E-2"/>
    <n v="9.3600000000000003E-3"/>
    <n v="9.3000000000000005E-4"/>
    <n v="2.3259999999999999E-2"/>
    <n v="0.18592"/>
    <n v="0.22281000000000001"/>
  </r>
  <r>
    <x v="7"/>
    <x v="10"/>
    <x v="7"/>
    <x v="1"/>
    <n v="22.63"/>
    <n v="166.11"/>
    <n v="119.6001"/>
    <n v="0.12909999999999999"/>
    <n v="5.0380000000000001E-2"/>
    <n v="1.6760000000000001E-2"/>
    <n v="3.9570000000000001E-2"/>
    <n v="0.49963999999999997"/>
    <n v="0.25750000000000001"/>
  </r>
  <r>
    <x v="7"/>
    <x v="10"/>
    <x v="7"/>
    <x v="2"/>
    <n v="2.74"/>
    <n v="263"/>
    <n v="7.8900100000000002"/>
    <n v="1.6889999999999999E-2"/>
    <n v="1.069E-2"/>
    <n v="1.8000000000000001E-4"/>
    <n v="3.2299999999999998E-3"/>
    <n v="6.5409999999999996E-2"/>
    <n v="1.2579999999999999E-2"/>
  </r>
  <r>
    <x v="7"/>
    <x v="10"/>
    <x v="7"/>
    <x v="3"/>
    <n v="0.78"/>
    <n v="254"/>
    <n v="0"/>
    <n v="4.8399999999999997E-3"/>
    <n v="4.3200000000000001E-3"/>
    <n v="1.2E-4"/>
    <n v="9.0000000000000006E-5"/>
    <n v="1.8759999999999999E-2"/>
    <n v="0"/>
  </r>
  <r>
    <x v="7"/>
    <x v="10"/>
    <x v="7"/>
    <x v="4"/>
    <n v="10.199999999999999"/>
    <n v="263"/>
    <n v="86.790040000000005"/>
    <n v="6.404E-2"/>
    <n v="0"/>
    <n v="7.9729999999999995E-2"/>
    <n v="3.1640000000000001E-2"/>
    <n v="0.24772"/>
    <n v="0.13838"/>
  </r>
  <r>
    <x v="7"/>
    <x v="10"/>
    <x v="7"/>
    <x v="5"/>
    <n v="12.94"/>
    <n v="158.37"/>
    <n v="129.86010999999999"/>
    <n v="6.9239999999999996E-2"/>
    <n v="1.7340000000000001E-2"/>
    <n v="8.616E-2"/>
    <n v="2.96E-3"/>
    <n v="0.26767999999999997"/>
    <n v="0.28932000000000002"/>
  </r>
  <r>
    <x v="7"/>
    <x v="10"/>
    <x v="7"/>
    <x v="6"/>
    <n v="17.89"/>
    <n v="175.77"/>
    <n v="202.12988000000001"/>
    <n v="9.7600000000000006E-2"/>
    <n v="4.1000000000000003E-3"/>
    <n v="1.2760000000000001E-2"/>
    <n v="0.10087"/>
    <n v="0.37708000000000003"/>
    <n v="0.42212"/>
  </r>
  <r>
    <x v="7"/>
    <x v="10"/>
    <x v="7"/>
    <x v="7"/>
    <n v="4.01"/>
    <n v="254"/>
    <n v="0"/>
    <n v="2.4879999999999999E-2"/>
    <n v="2.23E-2"/>
    <n v="6.0000000000000002E-5"/>
    <n v="1.8400000000000001E-3"/>
    <n v="9.6449999999999994E-2"/>
    <n v="0"/>
  </r>
  <r>
    <x v="7"/>
    <x v="10"/>
    <x v="7"/>
    <x v="8"/>
    <n v="29.53"/>
    <n v="207.51"/>
    <n v="375.58983999999998"/>
    <n v="0.16750999999999999"/>
    <n v="2.8340000000000001E-2"/>
    <n v="3.2719999999999999E-2"/>
    <n v="7.9269999999999993E-2"/>
    <n v="0.64690000000000003"/>
    <n v="0.70225000000000004"/>
  </r>
  <r>
    <x v="7"/>
    <x v="10"/>
    <x v="7"/>
    <x v="9"/>
    <n v="1.99"/>
    <n v="122.36"/>
    <n v="34.260010000000001"/>
    <n v="6.0400000000000002E-3"/>
    <n v="2.0000000000000001E-4"/>
    <n v="1.9000000000000001E-4"/>
    <n v="9.8799999999999999E-3"/>
    <n v="2.3220000000000001E-2"/>
    <n v="9.257E-2"/>
  </r>
  <r>
    <x v="7"/>
    <x v="10"/>
    <x v="7"/>
    <x v="10"/>
    <n v="22.65"/>
    <n v="209"/>
    <n v="45.979979999999998"/>
    <n v="0.13608999999999999"/>
    <n v="9.5449999999999993E-2"/>
    <n v="4.0999999999999999E-4"/>
    <n v="5.1979999999999998E-2"/>
    <n v="0.52717999999999998"/>
    <n v="8.3640000000000006E-2"/>
  </r>
  <r>
    <x v="7"/>
    <x v="10"/>
    <x v="8"/>
    <x v="0"/>
    <n v="24.3"/>
    <n v="236.13"/>
    <n v="595.06006000000002"/>
    <n v="0.14391000000000001"/>
    <n v="2.7220000000000001E-2"/>
    <n v="8.5059999999999997E-2"/>
    <n v="6.3700000000000007E-2"/>
    <n v="0.55488000000000004"/>
    <n v="1.01661"/>
  </r>
  <r>
    <x v="7"/>
    <x v="10"/>
    <x v="8"/>
    <x v="1"/>
    <n v="44.28"/>
    <n v="70.180000000000007"/>
    <n v="134.0498"/>
    <n v="0.24071000000000001"/>
    <n v="0.1804"/>
    <n v="9.7400000000000004E-3"/>
    <n v="3.4590000000000003E-2"/>
    <n v="0.93254999999999999"/>
    <n v="0.53380000000000005"/>
  </r>
  <r>
    <x v="7"/>
    <x v="10"/>
    <x v="8"/>
    <x v="2"/>
    <n v="19.3"/>
    <n v="173"/>
    <n v="366.76001000000002"/>
    <n v="0.10489999999999999"/>
    <n v="9.5099999999999994E-3"/>
    <n v="1.47E-3"/>
    <n v="6.94E-3"/>
    <n v="0.40472000000000002"/>
    <n v="0.76675000000000004"/>
  </r>
  <r>
    <x v="7"/>
    <x v="10"/>
    <x v="8"/>
    <x v="3"/>
    <n v="2.76"/>
    <n v="136"/>
    <n v="6.7999900000000002"/>
    <n v="1.4149999999999999E-2"/>
    <n v="9.6500000000000006E-3"/>
    <n v="1.5399999999999999E-3"/>
    <n v="8.4000000000000003E-4"/>
    <n v="5.4780000000000002E-2"/>
    <n v="1.72E-2"/>
  </r>
  <r>
    <x v="7"/>
    <x v="10"/>
    <x v="8"/>
    <x v="4"/>
    <n v="60.65"/>
    <n v="263"/>
    <n v="1606.92957"/>
    <n v="0.38723000000000002"/>
    <n v="0"/>
    <n v="0.55649000000000004"/>
    <n v="5.9069999999999998E-2"/>
    <n v="1.49319"/>
    <n v="2.5621999999999998"/>
  </r>
  <r>
    <x v="7"/>
    <x v="10"/>
    <x v="8"/>
    <x v="5"/>
    <n v="69.58"/>
    <n v="173.63"/>
    <n v="1437.6601599999999"/>
    <n v="0.35570000000000002"/>
    <n v="4.6089999999999999E-2"/>
    <n v="0.48171999999999998"/>
    <n v="2.9149999999999999E-2"/>
    <n v="1.37165"/>
    <n v="2.96712"/>
  </r>
  <r>
    <x v="7"/>
    <x v="10"/>
    <x v="8"/>
    <x v="6"/>
    <n v="106.42"/>
    <n v="225.47"/>
    <n v="2130.7109399999999"/>
    <n v="0.61829999999999996"/>
    <n v="0"/>
    <n v="0.13316"/>
    <n v="0.32701999999999998"/>
    <n v="2.3835000000000002"/>
    <n v="3.7769400000000002"/>
  </r>
  <r>
    <x v="7"/>
    <x v="10"/>
    <x v="8"/>
    <x v="7"/>
    <n v="9.19"/>
    <n v="65"/>
    <n v="1.3000499999999999"/>
    <n v="5.6710000000000003E-2"/>
    <n v="4.9119999999999997E-2"/>
    <n v="1.6000000000000001E-4"/>
    <n v="1.97E-3"/>
    <n v="0.21979000000000001"/>
    <n v="5.5100000000000001E-3"/>
  </r>
  <r>
    <x v="7"/>
    <x v="10"/>
    <x v="8"/>
    <x v="8"/>
    <n v="104.52"/>
    <n v="199.45"/>
    <n v="1577.6894500000001"/>
    <n v="0.58125000000000004"/>
    <n v="7.7789999999999998E-2"/>
    <n v="0.13644999999999999"/>
    <n v="0.18864"/>
    <n v="2.2425299999999999"/>
    <n v="3.0392700000000001"/>
  </r>
  <r>
    <x v="7"/>
    <x v="10"/>
    <x v="8"/>
    <x v="9"/>
    <n v="8.17"/>
    <n v="98.27"/>
    <n v="161.17004"/>
    <n v="2.6040000000000001E-2"/>
    <n v="1.24E-3"/>
    <n v="1.99E-3"/>
    <n v="6.4900000000000001E-3"/>
    <n v="0.10024"/>
    <n v="0.50443000000000005"/>
  </r>
  <r>
    <x v="7"/>
    <x v="10"/>
    <x v="8"/>
    <x v="10"/>
    <n v="73.92"/>
    <n v="263"/>
    <n v="794.25977"/>
    <n v="0.46517999999999998"/>
    <n v="0.14759"/>
    <n v="1.2149999999999999E-2"/>
    <n v="6.2670000000000003E-2"/>
    <n v="1.79823"/>
    <n v="1.2664200000000001"/>
  </r>
  <r>
    <x v="7"/>
    <x v="11"/>
    <x v="0"/>
    <x v="0"/>
    <n v="1.95"/>
    <n v="142.76"/>
    <n v="24.26999"/>
    <n v="8.8900000000000003E-3"/>
    <n v="2.0999999999999999E-3"/>
    <n v="5.0000000000000002E-5"/>
    <n v="2.0100000000000001E-3"/>
    <n v="3.4270000000000002E-2"/>
    <n v="5.8619999999999998E-2"/>
  </r>
  <r>
    <x v="7"/>
    <x v="11"/>
    <x v="0"/>
    <x v="1"/>
    <n v="8.16"/>
    <n v="133.58000000000001"/>
    <n v="92.17004"/>
    <n v="3.9109999999999999E-2"/>
    <n v="6.5799999999999999E-3"/>
    <n v="6.3299999999999997E-3"/>
    <n v="1.0449999999999999E-2"/>
    <n v="0.15092"/>
    <n v="0.22547"/>
  </r>
  <r>
    <x v="7"/>
    <x v="11"/>
    <x v="0"/>
    <x v="2"/>
    <n v="2.37"/>
    <n v="88"/>
    <n v="24.64"/>
    <n v="6.6600000000000001E-3"/>
    <n v="1.41E-3"/>
    <n v="1.0000000000000001E-5"/>
    <n v="6.2E-4"/>
    <n v="2.5700000000000001E-2"/>
    <n v="8.4190000000000001E-2"/>
  </r>
  <r>
    <x v="7"/>
    <x v="11"/>
    <x v="0"/>
    <x v="3"/>
    <n v="0.9"/>
    <n v="86.6"/>
    <n v="8.66"/>
    <n v="2.3600000000000001E-3"/>
    <n v="5.8E-4"/>
    <n v="2.2000000000000001E-4"/>
    <n v="1.7000000000000001E-4"/>
    <n v="9.1000000000000004E-3"/>
    <n v="2.9780000000000001E-2"/>
  </r>
  <r>
    <x v="7"/>
    <x v="11"/>
    <x v="0"/>
    <x v="4"/>
    <n v="8.3000000000000007"/>
    <n v="263"/>
    <n v="205.14000999999999"/>
    <n v="5.348E-2"/>
    <n v="0"/>
    <n v="1.566E-2"/>
    <n v="4.2410000000000003E-2"/>
    <n v="0.20596999999999999"/>
    <n v="0.32569999999999999"/>
  </r>
  <r>
    <x v="7"/>
    <x v="11"/>
    <x v="0"/>
    <x v="5"/>
    <n v="6.65"/>
    <n v="158.44999999999999"/>
    <n v="80.809939999999997"/>
    <n v="3.211E-2"/>
    <n v="1.2899999999999999E-3"/>
    <n v="8.5199999999999998E-3"/>
    <n v="6.9899999999999997E-3"/>
    <n v="0.12377000000000001"/>
    <n v="0.18068000000000001"/>
  </r>
  <r>
    <x v="7"/>
    <x v="11"/>
    <x v="0"/>
    <x v="6"/>
    <n v="6.48"/>
    <n v="120.75"/>
    <n v="83.319950000000006"/>
    <n v="2.6519999999999998E-2"/>
    <n v="2.32E-3"/>
    <n v="1.2999999999999999E-4"/>
    <n v="1.1209999999999999E-2"/>
    <n v="0.10226"/>
    <n v="0.22316"/>
  </r>
  <r>
    <x v="7"/>
    <x v="11"/>
    <x v="0"/>
    <x v="7"/>
    <n v="4.1500000000000004"/>
    <n v="65"/>
    <n v="29.9"/>
    <n v="9.5899999999999996E-3"/>
    <n v="3.1700000000000001E-3"/>
    <n v="3.0000000000000001E-5"/>
    <n v="1.34E-3"/>
    <n v="3.6999999999999998E-2"/>
    <n v="0.12629000000000001"/>
  </r>
  <r>
    <x v="7"/>
    <x v="11"/>
    <x v="0"/>
    <x v="8"/>
    <n v="4.29"/>
    <n v="232.83"/>
    <n v="53.549990000000001"/>
    <n v="2.614E-2"/>
    <n v="8.7500000000000008E-3"/>
    <n v="8.7000000000000001E-4"/>
    <n v="4.8399999999999997E-3"/>
    <n v="0.10091"/>
    <n v="9.2020000000000005E-2"/>
  </r>
  <r>
    <x v="7"/>
    <x v="11"/>
    <x v="0"/>
    <x v="9"/>
    <n v="1.95"/>
    <n v="174.31"/>
    <n v="27.89001"/>
    <n v="9.2599999999999991E-3"/>
    <n v="0"/>
    <n v="2.1000000000000001E-4"/>
    <n v="5.6299999999999996E-3"/>
    <n v="3.5630000000000002E-2"/>
    <n v="5.901E-2"/>
  </r>
  <r>
    <x v="7"/>
    <x v="11"/>
    <x v="0"/>
    <x v="10"/>
    <n v="7.17"/>
    <n v="221.93"/>
    <n v="99.87"/>
    <n v="4.2079999999999999E-2"/>
    <n v="1.14E-2"/>
    <n v="9.8999999999999999E-4"/>
    <n v="1.865E-2"/>
    <n v="0.16245999999999999"/>
    <n v="0.1782"/>
  </r>
  <r>
    <x v="7"/>
    <x v="11"/>
    <x v="1"/>
    <x v="0"/>
    <n v="77.47"/>
    <n v="174.93"/>
    <n v="1168.5400400000001"/>
    <n v="0.37935999999999998"/>
    <n v="2.8670000000000001E-2"/>
    <n v="1.7260000000000001E-2"/>
    <n v="0.31619000000000003"/>
    <n v="1.4622299999999999"/>
    <n v="2.4536699999999998"/>
  </r>
  <r>
    <x v="7"/>
    <x v="11"/>
    <x v="1"/>
    <x v="1"/>
    <n v="206.24"/>
    <n v="147.75"/>
    <n v="2699.4101599999999"/>
    <n v="0.93857000000000002"/>
    <n v="0.16730999999999999"/>
    <n v="0.18734000000000001"/>
    <n v="1.00621"/>
    <n v="3.6225100000000001"/>
    <n v="6.28179"/>
  </r>
  <r>
    <x v="7"/>
    <x v="11"/>
    <x v="1"/>
    <x v="2"/>
    <n v="61.07"/>
    <n v="189.14"/>
    <n v="1223.7099599999999"/>
    <n v="0.32349"/>
    <n v="1.3559999999999999E-2"/>
    <n v="2.103E-2"/>
    <n v="0.2984"/>
    <n v="1.2465999999999999"/>
    <n v="2.38043"/>
  </r>
  <r>
    <x v="7"/>
    <x v="11"/>
    <x v="1"/>
    <x v="3"/>
    <n v="4.8"/>
    <n v="65"/>
    <n v="26.650020000000001"/>
    <n v="2.1430000000000001E-2"/>
    <n v="1.6379999999999999E-2"/>
    <n v="1.72E-3"/>
    <n v="1.49E-3"/>
    <n v="8.2970000000000002E-2"/>
    <n v="0.11255999999999999"/>
  </r>
  <r>
    <x v="7"/>
    <x v="11"/>
    <x v="1"/>
    <x v="4"/>
    <n v="62.54"/>
    <n v="251.11"/>
    <n v="1212.87012"/>
    <n v="0.38869999999999999"/>
    <n v="2.4599999999999999E-3"/>
    <n v="0.46779999999999999"/>
    <n v="0.19878000000000001"/>
    <n v="1.50051"/>
    <n v="1.97536"/>
  </r>
  <r>
    <x v="7"/>
    <x v="11"/>
    <x v="1"/>
    <x v="5"/>
    <n v="119.12"/>
    <n v="184.18"/>
    <n v="1954.1502700000001"/>
    <n v="0.60657000000000005"/>
    <n v="6.1510000000000002E-2"/>
    <n v="0.54766000000000004"/>
    <n v="0.19724"/>
    <n v="2.3394599999999999"/>
    <n v="3.9242499999999998"/>
  </r>
  <r>
    <x v="7"/>
    <x v="11"/>
    <x v="1"/>
    <x v="6"/>
    <n v="287.48"/>
    <n v="219.26"/>
    <n v="6143.5898399999996"/>
    <n v="1.61347"/>
    <n v="0"/>
    <n v="0.44125999999999999"/>
    <n v="1.24003"/>
    <n v="6.2162499999999996"/>
    <n v="11.048590000000001"/>
  </r>
  <r>
    <x v="7"/>
    <x v="11"/>
    <x v="1"/>
    <x v="7"/>
    <n v="39.15"/>
    <n v="65"/>
    <n v="355.54977000000002"/>
    <n v="0.13150000000000001"/>
    <n v="8.1949999999999995E-2"/>
    <n v="1.73E-3"/>
    <n v="2.281E-2"/>
    <n v="0.50851000000000002"/>
    <n v="1.5017499999999999"/>
  </r>
  <r>
    <x v="7"/>
    <x v="11"/>
    <x v="1"/>
    <x v="8"/>
    <n v="220.5"/>
    <n v="198.05"/>
    <n v="4543.3398399999996"/>
    <n v="1.1831199999999999"/>
    <n v="0.12336"/>
    <n v="0.90991999999999995"/>
    <n v="0.76626000000000005"/>
    <n v="4.5617099999999997"/>
    <n v="8.7848100000000002"/>
  </r>
  <r>
    <x v="7"/>
    <x v="11"/>
    <x v="1"/>
    <x v="9"/>
    <n v="32.92"/>
    <n v="133.77000000000001"/>
    <n v="663.52002000000005"/>
    <n v="0.13247999999999999"/>
    <n v="0"/>
    <n v="2E-3"/>
    <n v="0.11104"/>
    <n v="0.50990999999999997"/>
    <n v="1.63"/>
  </r>
  <r>
    <x v="7"/>
    <x v="11"/>
    <x v="1"/>
    <x v="10"/>
    <n v="116.14"/>
    <n v="113.51"/>
    <n v="835.40039000000002"/>
    <n v="0.60221999999999998"/>
    <n v="0.21772"/>
    <n v="2.989E-2"/>
    <n v="0.2417"/>
    <n v="2.3302800000000001"/>
    <n v="2.2976000000000001"/>
  </r>
  <r>
    <x v="7"/>
    <x v="11"/>
    <x v="2"/>
    <x v="0"/>
    <n v="20.43"/>
    <n v="149.54"/>
    <n v="186.93018000000001"/>
    <n v="0.10833"/>
    <n v="4.3279999999999999E-2"/>
    <n v="6.8799999999999998E-3"/>
    <n v="7.9509999999999997E-2"/>
    <n v="0.41870000000000002"/>
    <n v="0.43120000000000003"/>
  </r>
  <r>
    <x v="7"/>
    <x v="11"/>
    <x v="2"/>
    <x v="1"/>
    <n v="133.77000000000001"/>
    <n v="151.22999999999999"/>
    <n v="1162.9707000000001"/>
    <n v="0.70570999999999995"/>
    <n v="0.17385999999999999"/>
    <n v="0.14141999999999999"/>
    <n v="0.73087000000000002"/>
    <n v="2.7279399999999998"/>
    <n v="2.67544"/>
  </r>
  <r>
    <x v="7"/>
    <x v="11"/>
    <x v="2"/>
    <x v="2"/>
    <n v="11.47"/>
    <n v="245"/>
    <n v="14.699949999999999"/>
    <n v="7.0309999999999997E-2"/>
    <n v="4.3729999999999998E-2"/>
    <n v="2.5000000000000001E-4"/>
    <n v="5.4200000000000003E-3"/>
    <n v="0.27243000000000001"/>
    <n v="2.453E-2"/>
  </r>
  <r>
    <x v="7"/>
    <x v="11"/>
    <x v="2"/>
    <x v="3"/>
    <n v="3.92"/>
    <n v="65"/>
    <n v="2.59998"/>
    <n v="2.281E-2"/>
    <n v="1.857E-2"/>
    <n v="8.5999999999999998E-4"/>
    <n v="1.34E-3"/>
    <n v="8.8400000000000006E-2"/>
    <n v="1.098E-2"/>
  </r>
  <r>
    <x v="7"/>
    <x v="11"/>
    <x v="2"/>
    <x v="4"/>
    <n v="39.78"/>
    <n v="251"/>
    <n v="165.66015999999999"/>
    <n v="0.24773000000000001"/>
    <n v="1.4400000000000001E-3"/>
    <n v="0.42803000000000002"/>
    <n v="5.8E-4"/>
    <n v="0.95887999999999995"/>
    <n v="0.26987"/>
  </r>
  <r>
    <x v="7"/>
    <x v="11"/>
    <x v="2"/>
    <x v="5"/>
    <n v="50.17"/>
    <n v="138.37"/>
    <n v="333.46973000000003"/>
    <n v="0.26983000000000001"/>
    <n v="4.5920000000000002E-2"/>
    <n v="0.15959000000000001"/>
    <n v="8.4430000000000005E-2"/>
    <n v="1.04393"/>
    <n v="0.82213999999999998"/>
  </r>
  <r>
    <x v="7"/>
    <x v="11"/>
    <x v="2"/>
    <x v="6"/>
    <n v="61.4"/>
    <n v="198.86"/>
    <n v="501.12988000000001"/>
    <n v="0.35798000000000002"/>
    <n v="3.0400000000000002E-3"/>
    <n v="2.1430000000000001E-2"/>
    <n v="0.29033999999999999"/>
    <n v="1.3839300000000001"/>
    <n v="0.96118000000000003"/>
  </r>
  <r>
    <x v="7"/>
    <x v="11"/>
    <x v="2"/>
    <x v="7"/>
    <n v="18.440000000000001"/>
    <n v="65.010000000000005"/>
    <n v="1.9501999999999999"/>
    <n v="0.11194999999999999"/>
    <n v="9.5479999999999995E-2"/>
    <n v="2.4000000000000001E-4"/>
    <n v="1.149E-2"/>
    <n v="0.43389"/>
    <n v="8.2400000000000008E-3"/>
  </r>
  <r>
    <x v="7"/>
    <x v="11"/>
    <x v="2"/>
    <x v="8"/>
    <n v="89.42"/>
    <n v="213.33"/>
    <n v="727.44921999999997"/>
    <n v="0.53142"/>
    <n v="0.18171000000000001"/>
    <n v="5.6210000000000003E-2"/>
    <n v="0.39051999999999998"/>
    <n v="2.0543999999999998"/>
    <n v="1.33287"/>
  </r>
  <r>
    <x v="7"/>
    <x v="11"/>
    <x v="2"/>
    <x v="9"/>
    <n v="8.86"/>
    <n v="157.13999999999999"/>
    <n v="160.28003000000001"/>
    <n v="3.805E-2"/>
    <n v="2.0000000000000001E-4"/>
    <n v="1.08E-3"/>
    <n v="3.4709999999999998E-2"/>
    <n v="0.14646000000000001"/>
    <n v="0.36165000000000003"/>
  </r>
  <r>
    <x v="7"/>
    <x v="11"/>
    <x v="2"/>
    <x v="10"/>
    <n v="103.92"/>
    <n v="258.01"/>
    <n v="423.14062000000001"/>
    <n v="0.64758000000000004"/>
    <n v="0.27349000000000001"/>
    <n v="2.4899999999999999E-2"/>
    <n v="0.20430000000000001"/>
    <n v="2.5074200000000002"/>
    <n v="0.6804"/>
  </r>
  <r>
    <x v="7"/>
    <x v="11"/>
    <x v="3"/>
    <x v="0"/>
    <n v="16.36"/>
    <n v="216.5"/>
    <n v="34.639890000000001"/>
    <n v="9.8790000000000003E-2"/>
    <n v="6.1859999999999998E-2"/>
    <n v="4.4299999999999999E-3"/>
    <n v="3.6799999999999999E-2"/>
    <n v="0.38253999999999999"/>
    <n v="6.2370000000000002E-2"/>
  </r>
  <r>
    <x v="7"/>
    <x v="11"/>
    <x v="3"/>
    <x v="1"/>
    <n v="104.06"/>
    <n v="189.79"/>
    <n v="185.99023"/>
    <n v="0.62444999999999995"/>
    <n v="0.24007000000000001"/>
    <n v="3.7920000000000002E-2"/>
    <n v="0.34488999999999997"/>
    <n v="2.4188299999999998"/>
    <n v="0.36127999999999999"/>
  </r>
  <r>
    <x v="7"/>
    <x v="11"/>
    <x v="3"/>
    <x v="2"/>
    <n v="13.83"/>
    <n v="255"/>
    <n v="0"/>
    <n v="8.5500000000000007E-2"/>
    <n v="7.2370000000000004E-2"/>
    <n v="1.3999999999999999E-4"/>
    <n v="4.7299999999999998E-3"/>
    <n v="0.33139999999999997"/>
    <n v="0"/>
  </r>
  <r>
    <x v="7"/>
    <x v="11"/>
    <x v="3"/>
    <x v="3"/>
    <n v="4.79"/>
    <n v="255"/>
    <n v="0"/>
    <n v="2.8850000000000001E-2"/>
    <n v="2.3699999999999999E-2"/>
    <n v="8.9999999999999998E-4"/>
    <n v="1.01E-3"/>
    <n v="0.11182"/>
    <n v="0"/>
  </r>
  <r>
    <x v="7"/>
    <x v="11"/>
    <x v="3"/>
    <x v="4"/>
    <n v="47.96"/>
    <n v="258.73"/>
    <n v="152.65038999999999"/>
    <n v="0.29842000000000002"/>
    <n v="0"/>
    <n v="0.23105000000000001"/>
    <n v="0.28826000000000002"/>
    <n v="1.1555599999999999"/>
    <n v="0.24515000000000001"/>
  </r>
  <r>
    <x v="7"/>
    <x v="11"/>
    <x v="3"/>
    <x v="5"/>
    <n v="43.84"/>
    <n v="192.38"/>
    <n v="25.00977"/>
    <n v="0.26601000000000002"/>
    <n v="0.11584999999999999"/>
    <n v="5.0070000000000003E-2"/>
    <n v="3.952E-2"/>
    <n v="1.03078"/>
    <n v="4.8520000000000001E-2"/>
  </r>
  <r>
    <x v="7"/>
    <x v="11"/>
    <x v="3"/>
    <x v="6"/>
    <n v="59.31"/>
    <n v="223.69"/>
    <n v="203.55957000000001"/>
    <n v="0.36031999999999997"/>
    <n v="2.9E-4"/>
    <n v="2.5700000000000001E-2"/>
    <n v="0.37236999999999998"/>
    <n v="1.3946700000000001"/>
    <n v="0.36097000000000001"/>
  </r>
  <r>
    <x v="7"/>
    <x v="11"/>
    <x v="3"/>
    <x v="7"/>
    <n v="22.98"/>
    <n v="255"/>
    <n v="0"/>
    <n v="0.14233000000000001"/>
    <n v="0.12606000000000001"/>
    <n v="1.6000000000000001E-4"/>
    <n v="6.4000000000000003E-3"/>
    <n v="0.55166000000000004"/>
    <n v="0"/>
  </r>
  <r>
    <x v="7"/>
    <x v="11"/>
    <x v="3"/>
    <x v="8"/>
    <n v="75.72"/>
    <n v="203"/>
    <n v="50.75"/>
    <n v="0.46348"/>
    <n v="0.28591"/>
    <n v="2.8700000000000002E-3"/>
    <n v="8.9090000000000003E-2"/>
    <n v="1.7955399999999999"/>
    <n v="9.579E-2"/>
  </r>
  <r>
    <x v="7"/>
    <x v="11"/>
    <x v="3"/>
    <x v="9"/>
    <n v="1.96"/>
    <n v="212"/>
    <n v="16.959990000000001"/>
    <n v="1.068E-2"/>
    <n v="0"/>
    <n v="4.0000000000000003E-5"/>
    <n v="5.3099999999999996E-3"/>
    <n v="4.113E-2"/>
    <n v="3.1300000000000001E-2"/>
  </r>
  <r>
    <x v="7"/>
    <x v="11"/>
    <x v="3"/>
    <x v="10"/>
    <n v="115.12"/>
    <n v="263.02999999999997"/>
    <n v="7.8906200000000002"/>
    <n v="0.71386000000000005"/>
    <n v="0.57289999999999996"/>
    <n v="1.873E-2"/>
    <n v="6.3009999999999997E-2"/>
    <n v="2.7668499999999998"/>
    <n v="1.2529999999999999E-2"/>
  </r>
  <r>
    <x v="7"/>
    <x v="11"/>
    <x v="4"/>
    <x v="0"/>
    <n v="2.52"/>
    <n v="263"/>
    <n v="21.03998"/>
    <n v="1.585E-2"/>
    <n v="5.1700000000000001E-3"/>
    <n v="1.34E-3"/>
    <n v="1.056E-2"/>
    <n v="6.1289999999999997E-2"/>
    <n v="3.3410000000000002E-2"/>
  </r>
  <r>
    <x v="7"/>
    <x v="11"/>
    <x v="4"/>
    <x v="1"/>
    <n v="11.36"/>
    <n v="255"/>
    <n v="0"/>
    <n v="7.0510000000000003E-2"/>
    <n v="2.8809999999999999E-2"/>
    <n v="6.3400000000000001E-3"/>
    <n v="6.6499999999999997E-3"/>
    <n v="0.27328999999999998"/>
    <n v="0"/>
  </r>
  <r>
    <x v="7"/>
    <x v="11"/>
    <x v="4"/>
    <x v="2"/>
    <n v="1.69"/>
    <n v="255"/>
    <n v="0"/>
    <n v="1.0489999999999999E-2"/>
    <n v="7.0499999999999998E-3"/>
    <n v="1.2E-4"/>
    <n v="4.0000000000000003E-5"/>
    <n v="4.0649999999999999E-2"/>
    <n v="0"/>
  </r>
  <r>
    <x v="7"/>
    <x v="11"/>
    <x v="4"/>
    <x v="3"/>
    <n v="0.57999999999999996"/>
    <n v="255"/>
    <n v="0"/>
    <n v="3.5999999999999999E-3"/>
    <n v="2.99E-3"/>
    <n v="1E-4"/>
    <n v="8.0000000000000007E-5"/>
    <n v="1.3950000000000001E-2"/>
    <n v="0"/>
  </r>
  <r>
    <x v="7"/>
    <x v="11"/>
    <x v="4"/>
    <x v="4"/>
    <n v="7.45"/>
    <n v="263"/>
    <n v="60.489989999999999"/>
    <n v="4.6850000000000003E-2"/>
    <n v="8.3000000000000001E-4"/>
    <n v="6.583E-2"/>
    <n v="8.5400000000000007E-3"/>
    <n v="0.18118000000000001"/>
    <n v="9.604E-2"/>
  </r>
  <r>
    <x v="7"/>
    <x v="11"/>
    <x v="4"/>
    <x v="5"/>
    <n v="5.58"/>
    <n v="263"/>
    <n v="13.15002"/>
    <n v="3.4759999999999999E-2"/>
    <n v="5.8700000000000002E-3"/>
    <n v="1.319E-2"/>
    <n v="1.9499999999999999E-3"/>
    <n v="0.13461999999999999"/>
    <n v="2.0879999999999999E-2"/>
  </r>
  <r>
    <x v="7"/>
    <x v="11"/>
    <x v="4"/>
    <x v="6"/>
    <n v="5.64"/>
    <n v="255"/>
    <n v="0"/>
    <n v="3.5000000000000003E-2"/>
    <n v="0"/>
    <n v="4.8000000000000001E-4"/>
    <n v="7.45E-3"/>
    <n v="0.13567000000000001"/>
    <n v="0"/>
  </r>
  <r>
    <x v="7"/>
    <x v="11"/>
    <x v="4"/>
    <x v="7"/>
    <n v="2.81"/>
    <n v="65"/>
    <n v="0.65002000000000004"/>
    <n v="1.7299999999999999E-2"/>
    <n v="1.457E-2"/>
    <n v="5.0000000000000002E-5"/>
    <n v="3.3E-4"/>
    <n v="6.7049999999999998E-2"/>
    <n v="2.7499999999999998E-3"/>
  </r>
  <r>
    <x v="7"/>
    <x v="11"/>
    <x v="4"/>
    <x v="8"/>
    <n v="10.42"/>
    <n v="242.16"/>
    <n v="46.010010000000001"/>
    <n v="6.4780000000000004E-2"/>
    <n v="2.461E-2"/>
    <n v="2.0140000000000002E-2"/>
    <n v="1.125E-2"/>
    <n v="0.25074000000000002"/>
    <n v="7.6480000000000006E-2"/>
  </r>
  <r>
    <x v="7"/>
    <x v="11"/>
    <x v="4"/>
    <x v="9"/>
    <n v="0.03"/>
    <n v="65"/>
    <n v="0.65"/>
    <n v="1.3999999999999999E-4"/>
    <n v="2.0000000000000002E-5"/>
    <n v="1.0000000000000001E-5"/>
    <n v="5.0000000000000002E-5"/>
    <n v="5.5000000000000003E-4"/>
    <n v="2.7499999999999998E-3"/>
  </r>
  <r>
    <x v="7"/>
    <x v="11"/>
    <x v="4"/>
    <x v="10"/>
    <n v="14.22"/>
    <n v="262.99"/>
    <n v="5.2600100000000003"/>
    <n v="8.8289999999999993E-2"/>
    <n v="3.2989999999999998E-2"/>
    <n v="1.8600000000000001E-3"/>
    <n v="1.55E-2"/>
    <n v="0.34216999999999997"/>
    <n v="8.3499999999999998E-3"/>
  </r>
  <r>
    <x v="7"/>
    <x v="11"/>
    <x v="5"/>
    <x v="0"/>
    <n v="0.26"/>
    <n v="255"/>
    <n v="0"/>
    <n v="1.6100000000000001E-3"/>
    <n v="8.4000000000000003E-4"/>
    <n v="1.0000000000000001E-5"/>
    <n v="2.1000000000000001E-4"/>
    <n v="6.2500000000000003E-3"/>
    <n v="0"/>
  </r>
  <r>
    <x v="7"/>
    <x v="11"/>
    <x v="5"/>
    <x v="1"/>
    <n v="1.6"/>
    <n v="255"/>
    <n v="0"/>
    <n v="9.9299999999999996E-3"/>
    <n v="4.0099999999999997E-3"/>
    <n v="4.4999999999999999E-4"/>
    <n v="1.39E-3"/>
    <n v="3.848E-2"/>
    <n v="0"/>
  </r>
  <r>
    <x v="7"/>
    <x v="11"/>
    <x v="5"/>
    <x v="2"/>
    <n v="0.23"/>
    <n v="255"/>
    <n v="0"/>
    <n v="1.4300000000000001E-3"/>
    <n v="1.0300000000000001E-3"/>
    <n v="0"/>
    <n v="1.0000000000000001E-5"/>
    <n v="5.5300000000000002E-3"/>
    <n v="0"/>
  </r>
  <r>
    <x v="7"/>
    <x v="11"/>
    <x v="5"/>
    <x v="3"/>
    <n v="0.06"/>
    <n v="255"/>
    <n v="0"/>
    <n v="3.6999999999999999E-4"/>
    <n v="3.2000000000000003E-4"/>
    <n v="1.0000000000000001E-5"/>
    <n v="1.0000000000000001E-5"/>
    <n v="1.4400000000000001E-3"/>
    <n v="0"/>
  </r>
  <r>
    <x v="7"/>
    <x v="11"/>
    <x v="5"/>
    <x v="4"/>
    <n v="1.02"/>
    <n v="255"/>
    <n v="0"/>
    <n v="6.3299999999999997E-3"/>
    <n v="9.0000000000000006E-5"/>
    <n v="7.0600000000000003E-3"/>
    <n v="2.2200000000000002E-3"/>
    <n v="2.453E-2"/>
    <n v="0"/>
  </r>
  <r>
    <x v="7"/>
    <x v="11"/>
    <x v="5"/>
    <x v="5"/>
    <n v="0.89"/>
    <n v="255"/>
    <n v="0"/>
    <n v="5.5300000000000002E-3"/>
    <n v="2.16E-3"/>
    <n v="3.4199999999999999E-3"/>
    <n v="1.01E-3"/>
    <n v="2.1430000000000001E-2"/>
    <n v="0"/>
  </r>
  <r>
    <x v="7"/>
    <x v="11"/>
    <x v="5"/>
    <x v="6"/>
    <n v="0.83"/>
    <n v="255"/>
    <n v="0"/>
    <n v="5.1500000000000001E-3"/>
    <n v="0"/>
    <n v="1.9000000000000001E-4"/>
    <n v="9.3000000000000005E-4"/>
    <n v="1.9959999999999999E-2"/>
    <n v="0"/>
  </r>
  <r>
    <x v="7"/>
    <x v="11"/>
    <x v="5"/>
    <x v="7"/>
    <n v="0.41"/>
    <n v="255"/>
    <n v="0"/>
    <n v="2.5400000000000002E-3"/>
    <n v="2.0799999999999998E-3"/>
    <n v="0"/>
    <n v="6.0000000000000002E-5"/>
    <n v="9.8600000000000007E-3"/>
    <n v="0"/>
  </r>
  <r>
    <x v="7"/>
    <x v="11"/>
    <x v="5"/>
    <x v="8"/>
    <n v="1.24"/>
    <n v="255"/>
    <n v="0"/>
    <n v="7.6899999999999998E-3"/>
    <n v="3.98E-3"/>
    <n v="3.3E-4"/>
    <n v="1.3799999999999999E-3"/>
    <n v="2.9819999999999999E-2"/>
    <n v="0"/>
  </r>
  <r>
    <x v="7"/>
    <x v="11"/>
    <x v="5"/>
    <x v="9"/>
    <n v="0.2"/>
    <n v="263"/>
    <n v="2.63"/>
    <n v="1.2600000000000001E-3"/>
    <n v="0"/>
    <n v="2.7999999999999998E-4"/>
    <n v="1.91E-3"/>
    <n v="4.8599999999999997E-3"/>
    <n v="4.1799999999999997E-3"/>
  </r>
  <r>
    <x v="7"/>
    <x v="11"/>
    <x v="5"/>
    <x v="10"/>
    <n v="2.0299999999999998"/>
    <n v="255"/>
    <n v="0"/>
    <n v="1.26E-2"/>
    <n v="1.014E-2"/>
    <n v="8.0000000000000007E-5"/>
    <n v="9.2000000000000003E-4"/>
    <n v="4.8829999999999998E-2"/>
    <n v="0"/>
  </r>
  <r>
    <x v="7"/>
    <x v="11"/>
    <x v="6"/>
    <x v="0"/>
    <n v="9.33"/>
    <n v="263"/>
    <n v="13.149900000000001"/>
    <n v="5.8000000000000003E-2"/>
    <n v="3.2230000000000002E-2"/>
    <n v="1.4300000000000001E-3"/>
    <n v="1.7569999999999999E-2"/>
    <n v="0.22473000000000001"/>
    <n v="2.0879999999999999E-2"/>
  </r>
  <r>
    <x v="7"/>
    <x v="11"/>
    <x v="6"/>
    <x v="1"/>
    <n v="59.73"/>
    <n v="262.98"/>
    <n v="10.51953"/>
    <n v="0.37071999999999999"/>
    <n v="0.17027"/>
    <n v="5.4960000000000002E-2"/>
    <n v="5.289E-2"/>
    <n v="1.4368399999999999"/>
    <n v="1.67E-2"/>
  </r>
  <r>
    <x v="7"/>
    <x v="11"/>
    <x v="6"/>
    <x v="2"/>
    <n v="8.89"/>
    <n v="255"/>
    <n v="0"/>
    <n v="5.5169999999999997E-2"/>
    <n v="3.671E-2"/>
    <n v="1.9000000000000001E-4"/>
    <n v="4.6000000000000001E-4"/>
    <n v="0.21382999999999999"/>
    <n v="0"/>
  </r>
  <r>
    <x v="7"/>
    <x v="11"/>
    <x v="6"/>
    <x v="3"/>
    <n v="2.98"/>
    <n v="65"/>
    <n v="0.65002000000000004"/>
    <n v="1.8450000000000001E-2"/>
    <n v="1.465E-2"/>
    <n v="7.7999999999999999E-4"/>
    <n v="1.9000000000000001E-4"/>
    <n v="7.1499999999999994E-2"/>
    <n v="2.7499999999999998E-3"/>
  </r>
  <r>
    <x v="7"/>
    <x v="11"/>
    <x v="6"/>
    <x v="4"/>
    <n v="29.82"/>
    <n v="263"/>
    <n v="110.45995000000001"/>
    <n v="0.18590000000000001"/>
    <n v="0"/>
    <n v="0.23271"/>
    <n v="5.6390000000000003E-2"/>
    <n v="0.71999000000000002"/>
    <n v="0.17538000000000001"/>
  </r>
  <r>
    <x v="7"/>
    <x v="11"/>
    <x v="6"/>
    <x v="5"/>
    <n v="27.41"/>
    <n v="263"/>
    <n v="23.669920000000001"/>
    <n v="0.17025999999999999"/>
    <n v="6.2920000000000004E-2"/>
    <n v="4.5859999999999998E-2"/>
    <n v="2.6749999999999999E-2"/>
    <n v="0.65980000000000005"/>
    <n v="3.7580000000000002E-2"/>
  </r>
  <r>
    <x v="7"/>
    <x v="11"/>
    <x v="6"/>
    <x v="6"/>
    <n v="30.54"/>
    <n v="263"/>
    <n v="28.93018"/>
    <n v="0.18972"/>
    <n v="0"/>
    <n v="1.201E-2"/>
    <n v="0.10222000000000001"/>
    <n v="0.73517999999999994"/>
    <n v="4.5929999999999999E-2"/>
  </r>
  <r>
    <x v="7"/>
    <x v="11"/>
    <x v="6"/>
    <x v="7"/>
    <n v="14.89"/>
    <n v="65"/>
    <n v="1.3000499999999999"/>
    <n v="9.2079999999999995E-2"/>
    <n v="7.7369999999999994E-2"/>
    <n v="7.6999999999999996E-4"/>
    <n v="2.6800000000000001E-3"/>
    <n v="0.35688999999999999"/>
    <n v="5.4900000000000001E-3"/>
  </r>
  <r>
    <x v="7"/>
    <x v="11"/>
    <x v="6"/>
    <x v="8"/>
    <n v="45.4"/>
    <n v="203.61"/>
    <n v="20.36035"/>
    <n v="0.28122999999999998"/>
    <n v="0.14654"/>
    <n v="4.3979999999999998E-2"/>
    <n v="4.0250000000000001E-2"/>
    <n v="1.08989"/>
    <n v="3.7470000000000003E-2"/>
  </r>
  <r>
    <x v="7"/>
    <x v="11"/>
    <x v="6"/>
    <x v="9"/>
    <n v="0.09"/>
    <n v="65"/>
    <n v="0.65"/>
    <n v="3.4000000000000002E-4"/>
    <n v="8.0000000000000007E-5"/>
    <n v="3.0000000000000001E-5"/>
    <n v="1E-4"/>
    <n v="1.31E-3"/>
    <n v="2.7499999999999998E-3"/>
  </r>
  <r>
    <x v="7"/>
    <x v="11"/>
    <x v="6"/>
    <x v="10"/>
    <n v="74.14"/>
    <n v="65.03"/>
    <n v="0.65039000000000002"/>
    <n v="0.45999000000000001"/>
    <n v="0.25257000000000002"/>
    <n v="3.9399999999999999E-3"/>
    <n v="2.3279999999999999E-2"/>
    <n v="1.7828999999999999"/>
    <n v="2.7499999999999998E-3"/>
  </r>
  <r>
    <x v="7"/>
    <x v="11"/>
    <x v="7"/>
    <x v="0"/>
    <n v="8.33"/>
    <n v="249.18"/>
    <n v="137.04992999999999"/>
    <n v="5.1589999999999997E-2"/>
    <n v="9.3600000000000003E-3"/>
    <n v="1E-3"/>
    <n v="2.5180000000000001E-2"/>
    <n v="0.19900000000000001"/>
    <n v="0.22594"/>
  </r>
  <r>
    <x v="7"/>
    <x v="11"/>
    <x v="7"/>
    <x v="1"/>
    <n v="23.38"/>
    <n v="163.93"/>
    <n v="122.9502"/>
    <n v="0.13214999999999999"/>
    <n v="5.0380000000000001E-2"/>
    <n v="1.7559999999999999E-2"/>
    <n v="4.147E-2"/>
    <n v="0.51137999999999995"/>
    <n v="0.26577000000000001"/>
  </r>
  <r>
    <x v="7"/>
    <x v="11"/>
    <x v="7"/>
    <x v="2"/>
    <n v="2.78"/>
    <n v="263"/>
    <n v="10.520020000000001"/>
    <n v="1.7149999999999999E-2"/>
    <n v="1.069E-2"/>
    <n v="1.9000000000000001E-4"/>
    <n v="3.4199999999999999E-3"/>
    <n v="6.6409999999999997E-2"/>
    <n v="1.67E-2"/>
  </r>
  <r>
    <x v="7"/>
    <x v="11"/>
    <x v="7"/>
    <x v="3"/>
    <n v="0.78"/>
    <n v="255"/>
    <n v="0"/>
    <n v="4.8399999999999997E-3"/>
    <n v="4.3200000000000001E-3"/>
    <n v="1.2E-4"/>
    <n v="9.0000000000000006E-5"/>
    <n v="1.8759999999999999E-2"/>
    <n v="0"/>
  </r>
  <r>
    <x v="7"/>
    <x v="11"/>
    <x v="7"/>
    <x v="4"/>
    <n v="10.54"/>
    <n v="263"/>
    <n v="89.419929999999994"/>
    <n v="6.6259999999999999E-2"/>
    <n v="0"/>
    <n v="8.1799999999999998E-2"/>
    <n v="3.3309999999999999E-2"/>
    <n v="0.25625999999999999"/>
    <n v="0.14197000000000001"/>
  </r>
  <r>
    <x v="7"/>
    <x v="11"/>
    <x v="7"/>
    <x v="5"/>
    <n v="13.8"/>
    <n v="157.79"/>
    <n v="135.69995"/>
    <n v="7.2599999999999998E-2"/>
    <n v="1.7389999999999999E-2"/>
    <n v="9.1509999999999994E-2"/>
    <n v="3.2799999999999999E-3"/>
    <n v="0.28064"/>
    <n v="0.30184"/>
  </r>
  <r>
    <x v="7"/>
    <x v="11"/>
    <x v="7"/>
    <x v="6"/>
    <n v="19.100000000000001"/>
    <n v="174.64"/>
    <n v="211.30981"/>
    <n v="0.10284"/>
    <n v="4.1000000000000003E-3"/>
    <n v="1.345E-2"/>
    <n v="0.10697"/>
    <n v="0.39724999999999999"/>
    <n v="0.44144"/>
  </r>
  <r>
    <x v="7"/>
    <x v="11"/>
    <x v="7"/>
    <x v="7"/>
    <n v="4.01"/>
    <n v="255"/>
    <n v="0"/>
    <n v="2.4879999999999999E-2"/>
    <n v="2.23E-2"/>
    <n v="6.0000000000000002E-5"/>
    <n v="1.8400000000000001E-3"/>
    <n v="9.6449999999999994E-2"/>
    <n v="0"/>
  </r>
  <r>
    <x v="7"/>
    <x v="11"/>
    <x v="7"/>
    <x v="8"/>
    <n v="31.37"/>
    <n v="208.79"/>
    <n v="384.18018000000001"/>
    <n v="0.17705000000000001"/>
    <n v="2.8340000000000001E-2"/>
    <n v="3.4840000000000003E-2"/>
    <n v="8.5050000000000001E-2"/>
    <n v="0.68357999999999997"/>
    <n v="0.71255000000000002"/>
  </r>
  <r>
    <x v="7"/>
    <x v="11"/>
    <x v="7"/>
    <x v="9"/>
    <n v="2.29"/>
    <n v="124.2"/>
    <n v="37.260010000000001"/>
    <n v="6.96E-3"/>
    <n v="2.2000000000000001E-4"/>
    <n v="2.2000000000000001E-4"/>
    <n v="1.1390000000000001E-2"/>
    <n v="2.6769999999999999E-2"/>
    <n v="9.9239999999999995E-2"/>
  </r>
  <r>
    <x v="7"/>
    <x v="11"/>
    <x v="7"/>
    <x v="10"/>
    <n v="22.89"/>
    <n v="205.25"/>
    <n v="49.259770000000003"/>
    <n v="0.13730999999999999"/>
    <n v="9.5449999999999993E-2"/>
    <n v="4.2000000000000002E-4"/>
    <n v="5.3609999999999998E-2"/>
    <n v="0.53188999999999997"/>
    <n v="9.0200000000000002E-2"/>
  </r>
  <r>
    <x v="7"/>
    <x v="11"/>
    <x v="8"/>
    <x v="0"/>
    <n v="26.9"/>
    <n v="236.01"/>
    <n v="613.62012000000004"/>
    <n v="0.15914"/>
    <n v="2.724E-2"/>
    <n v="9.6790000000000001E-2"/>
    <n v="7.2459999999999997E-2"/>
    <n v="0.61346000000000001"/>
    <n v="1.0442499999999999"/>
  </r>
  <r>
    <x v="7"/>
    <x v="11"/>
    <x v="8"/>
    <x v="1"/>
    <n v="46.4"/>
    <n v="69.67"/>
    <n v="147.7002"/>
    <n v="0.24437"/>
    <n v="0.18040999999999999"/>
    <n v="1.057E-2"/>
    <n v="3.7530000000000001E-2"/>
    <n v="0.94664999999999999"/>
    <n v="0.58918000000000004"/>
  </r>
  <r>
    <x v="7"/>
    <x v="11"/>
    <x v="8"/>
    <x v="2"/>
    <n v="21.5"/>
    <n v="171.94"/>
    <n v="378.25977"/>
    <n v="0.11429"/>
    <n v="9.5099999999999994E-3"/>
    <n v="1.6100000000000001E-3"/>
    <n v="7.6099999999999996E-3"/>
    <n v="0.44083"/>
    <n v="0.79081999999999997"/>
  </r>
  <r>
    <x v="7"/>
    <x v="11"/>
    <x v="8"/>
    <x v="3"/>
    <n v="2.83"/>
    <n v="125.86"/>
    <n v="8.81"/>
    <n v="1.4370000000000001E-2"/>
    <n v="9.6600000000000002E-3"/>
    <n v="1.66E-3"/>
    <n v="8.9999999999999998E-4"/>
    <n v="5.5620000000000003E-2"/>
    <n v="2.3300000000000001E-2"/>
  </r>
  <r>
    <x v="7"/>
    <x v="11"/>
    <x v="8"/>
    <x v="4"/>
    <n v="67.010000000000005"/>
    <n v="263"/>
    <n v="1672.6807899999999"/>
    <n v="0.42875000000000002"/>
    <n v="0"/>
    <n v="0.61121000000000003"/>
    <n v="6.7169999999999994E-2"/>
    <n v="1.6528799999999999"/>
    <n v="2.65571"/>
  </r>
  <r>
    <x v="7"/>
    <x v="11"/>
    <x v="8"/>
    <x v="5"/>
    <n v="78.2"/>
    <n v="173.05"/>
    <n v="1491.6796899999999"/>
    <n v="0.39273000000000002"/>
    <n v="4.6190000000000002E-2"/>
    <n v="0.53978000000000004"/>
    <n v="3.279E-2"/>
    <n v="1.51406"/>
    <n v="3.0727099999999998"/>
  </r>
  <r>
    <x v="7"/>
    <x v="11"/>
    <x v="8"/>
    <x v="6"/>
    <n v="116.11"/>
    <n v="225.44"/>
    <n v="2184.5293000000001"/>
    <n v="0.67252000000000001"/>
    <n v="0"/>
    <n v="0.14635000000000001"/>
    <n v="0.35904999999999998"/>
    <n v="2.59206"/>
    <n v="3.8562599999999998"/>
  </r>
  <r>
    <x v="7"/>
    <x v="11"/>
    <x v="8"/>
    <x v="7"/>
    <n v="9.2200000000000006"/>
    <n v="65"/>
    <n v="1.9499500000000001"/>
    <n v="5.6759999999999998E-2"/>
    <n v="4.9149999999999999E-2"/>
    <n v="1.6000000000000001E-4"/>
    <n v="1.97E-3"/>
    <n v="0.21998000000000001"/>
    <n v="8.2400000000000008E-3"/>
  </r>
  <r>
    <x v="7"/>
    <x v="11"/>
    <x v="8"/>
    <x v="8"/>
    <n v="112.64"/>
    <n v="199.06"/>
    <n v="1616.38086"/>
    <n v="0.62136999999999998"/>
    <n v="7.782E-2"/>
    <n v="0.14999000000000001"/>
    <n v="0.20621"/>
    <n v="2.3968500000000001"/>
    <n v="3.1046200000000002"/>
  </r>
  <r>
    <x v="7"/>
    <x v="11"/>
    <x v="8"/>
    <x v="9"/>
    <n v="9.8800000000000008"/>
    <n v="97.58"/>
    <n v="166.85999000000001"/>
    <n v="3.0179999999999998E-2"/>
    <n v="1.2800000000000001E-3"/>
    <n v="2.33E-3"/>
    <n v="7.6099999999999996E-3"/>
    <n v="0.11617"/>
    <n v="0.52264999999999995"/>
  </r>
  <r>
    <x v="7"/>
    <x v="11"/>
    <x v="8"/>
    <x v="10"/>
    <n v="77.06"/>
    <n v="262.37"/>
    <n v="823.83978000000002"/>
    <n v="0.48563000000000001"/>
    <n v="0.14760000000000001"/>
    <n v="1.289E-2"/>
    <n v="6.6479999999999997E-2"/>
    <n v="1.8768800000000001"/>
    <n v="1.30972"/>
  </r>
  <r>
    <x v="7"/>
    <x v="12"/>
    <x v="0"/>
    <x v="0"/>
    <n v="2.14"/>
    <n v="138.16"/>
    <n v="26.25"/>
    <n v="9.5399999999999999E-3"/>
    <n v="2.1299999999999999E-3"/>
    <n v="5.0000000000000002E-5"/>
    <n v="2.2000000000000001E-3"/>
    <n v="3.678E-2"/>
    <n v="6.429E-2"/>
  </r>
  <r>
    <x v="7"/>
    <x v="12"/>
    <x v="0"/>
    <x v="1"/>
    <n v="8.98"/>
    <n v="126.29"/>
    <n v="103.55994"/>
    <n v="4.1680000000000002E-2"/>
    <n v="6.5799999999999999E-3"/>
    <n v="6.8599999999999998E-3"/>
    <n v="1.133E-2"/>
    <n v="0.16081000000000001"/>
    <n v="0.26184000000000002"/>
  </r>
  <r>
    <x v="7"/>
    <x v="12"/>
    <x v="0"/>
    <x v="2"/>
    <n v="2.76"/>
    <n v="88"/>
    <n v="34.320010000000003"/>
    <n v="7.5199999999999998E-3"/>
    <n v="1.41E-3"/>
    <n v="1.0000000000000001E-5"/>
    <n v="7.2999999999999996E-4"/>
    <n v="2.8979999999999999E-2"/>
    <n v="0.11641"/>
  </r>
  <r>
    <x v="7"/>
    <x v="12"/>
    <x v="0"/>
    <x v="3"/>
    <n v="1.06"/>
    <n v="83"/>
    <n v="13.28"/>
    <n v="2.6900000000000001E-3"/>
    <n v="5.9000000000000003E-4"/>
    <n v="2.5999999999999998E-4"/>
    <n v="2.0000000000000001E-4"/>
    <n v="1.0370000000000001E-2"/>
    <n v="4.6690000000000002E-2"/>
  </r>
  <r>
    <x v="7"/>
    <x v="12"/>
    <x v="0"/>
    <x v="4"/>
    <n v="9.1199999999999992"/>
    <n v="263"/>
    <n v="215.65991"/>
    <n v="5.883E-2"/>
    <n v="0"/>
    <n v="1.746E-2"/>
    <n v="4.7019999999999999E-2"/>
    <n v="0.22656000000000001"/>
    <n v="0.33990999999999999"/>
  </r>
  <r>
    <x v="7"/>
    <x v="12"/>
    <x v="0"/>
    <x v="5"/>
    <n v="7.21"/>
    <n v="154.71"/>
    <n v="86.640010000000004"/>
    <n v="3.4259999999999999E-2"/>
    <n v="1.2899999999999999E-3"/>
    <n v="9.1299999999999992E-3"/>
    <n v="7.4900000000000001E-3"/>
    <n v="0.13203999999999999"/>
    <n v="0.19535"/>
  </r>
  <r>
    <x v="7"/>
    <x v="12"/>
    <x v="0"/>
    <x v="6"/>
    <n v="7.33"/>
    <n v="117.18"/>
    <n v="99.599980000000002"/>
    <n v="2.8989999999999998E-2"/>
    <n v="2.32E-3"/>
    <n v="1.3999999999999999E-4"/>
    <n v="1.2370000000000001E-2"/>
    <n v="0.11176999999999999"/>
    <n v="0.27090999999999998"/>
  </r>
  <r>
    <x v="7"/>
    <x v="12"/>
    <x v="0"/>
    <x v="7"/>
    <n v="4.82"/>
    <n v="65"/>
    <n v="43.549990000000001"/>
    <n v="1.0670000000000001E-2"/>
    <n v="3.1900000000000001E-3"/>
    <n v="3.0000000000000001E-5"/>
    <n v="1.56E-3"/>
    <n v="4.1149999999999999E-2"/>
    <n v="0.18260999999999999"/>
  </r>
  <r>
    <x v="7"/>
    <x v="12"/>
    <x v="0"/>
    <x v="8"/>
    <n v="4.54"/>
    <n v="227.32"/>
    <n v="56.82996"/>
    <n v="2.7550000000000002E-2"/>
    <n v="8.77E-3"/>
    <n v="9.3999999999999997E-4"/>
    <n v="5.2199999999999998E-3"/>
    <n v="0.10634"/>
    <n v="9.8220000000000002E-2"/>
  </r>
  <r>
    <x v="7"/>
    <x v="12"/>
    <x v="0"/>
    <x v="9"/>
    <n v="2.13"/>
    <n v="175"/>
    <n v="31.5"/>
    <n v="1.004E-2"/>
    <n v="0"/>
    <n v="2.3000000000000001E-4"/>
    <n v="6.1000000000000004E-3"/>
    <n v="3.8640000000000001E-2"/>
    <n v="6.5979999999999997E-2"/>
  </r>
  <r>
    <x v="7"/>
    <x v="12"/>
    <x v="0"/>
    <x v="10"/>
    <n v="7.65"/>
    <n v="221.75"/>
    <n v="106.43994000000001"/>
    <n v="4.4720000000000003E-2"/>
    <n v="1.14E-2"/>
    <n v="1.09E-3"/>
    <n v="2.0549999999999999E-2"/>
    <n v="0.17262"/>
    <n v="0.18865000000000001"/>
  </r>
  <r>
    <x v="7"/>
    <x v="12"/>
    <x v="1"/>
    <x v="0"/>
    <n v="84.55"/>
    <n v="176.3"/>
    <n v="1248.2109399999999"/>
    <n v="0.41034999999999999"/>
    <n v="2.8670000000000001E-2"/>
    <n v="1.9130000000000001E-2"/>
    <n v="0.34975000000000001"/>
    <n v="1.5813900000000001"/>
    <n v="2.5871900000000001"/>
  </r>
  <r>
    <x v="7"/>
    <x v="12"/>
    <x v="1"/>
    <x v="1"/>
    <n v="227.16"/>
    <n v="148.31"/>
    <n v="3102.6484399999999"/>
    <n v="1.01559"/>
    <n v="0.16730999999999999"/>
    <n v="0.20774999999999999"/>
    <n v="1.11513"/>
    <n v="3.91872"/>
    <n v="7.1522199999999998"/>
  </r>
  <r>
    <x v="7"/>
    <x v="12"/>
    <x v="1"/>
    <x v="2"/>
    <n v="68.48"/>
    <n v="194.92"/>
    <n v="1444.37988"/>
    <n v="0.35935"/>
    <n v="1.3559999999999999E-2"/>
    <n v="2.3439999999999999E-2"/>
    <n v="0.33251999999999998"/>
    <n v="1.38449"/>
    <n v="2.7350699999999999"/>
  </r>
  <r>
    <x v="7"/>
    <x v="12"/>
    <x v="1"/>
    <x v="3"/>
    <n v="5.38"/>
    <n v="65"/>
    <n v="37.700009999999999"/>
    <n v="2.2360000000000001E-2"/>
    <n v="1.6469999999999999E-2"/>
    <n v="2.0699999999999998E-3"/>
    <n v="1.8E-3"/>
    <n v="8.6569999999999994E-2"/>
    <n v="0.15808"/>
  </r>
  <r>
    <x v="7"/>
    <x v="12"/>
    <x v="1"/>
    <x v="4"/>
    <n v="68.02"/>
    <n v="251.5"/>
    <n v="1378.2002"/>
    <n v="0.42291000000000001"/>
    <n v="2.4599999999999999E-3"/>
    <n v="0.50317000000000001"/>
    <n v="0.22086"/>
    <n v="1.63208"/>
    <n v="2.2265899999999998"/>
  </r>
  <r>
    <x v="7"/>
    <x v="12"/>
    <x v="1"/>
    <x v="5"/>
    <n v="130.91"/>
    <n v="186.1"/>
    <n v="2194.1093799999999"/>
    <n v="0.66103000000000001"/>
    <n v="6.1510000000000002E-2"/>
    <n v="0.60858999999999996"/>
    <n v="0.21868000000000001"/>
    <n v="2.54894"/>
    <n v="4.3425900000000004"/>
  </r>
  <r>
    <x v="7"/>
    <x v="12"/>
    <x v="1"/>
    <x v="6"/>
    <n v="318.79000000000002"/>
    <n v="221.71"/>
    <n v="6941.7031200000001"/>
    <n v="1.7857799999999999"/>
    <n v="0"/>
    <n v="0.49367"/>
    <n v="1.3863799999999999"/>
    <n v="6.8789800000000003"/>
    <n v="12.296659999999999"/>
  </r>
  <r>
    <x v="7"/>
    <x v="12"/>
    <x v="1"/>
    <x v="7"/>
    <n v="47.16"/>
    <n v="65"/>
    <n v="520.6499"/>
    <n v="0.14441999999999999"/>
    <n v="8.2989999999999994E-2"/>
    <n v="2.14E-3"/>
    <n v="2.8219999999999999E-2"/>
    <n v="0.55822000000000005"/>
    <n v="2.1831100000000001"/>
  </r>
  <r>
    <x v="7"/>
    <x v="12"/>
    <x v="1"/>
    <x v="8"/>
    <n v="248.58"/>
    <n v="197.48"/>
    <n v="5545.1406200000001"/>
    <n v="1.3207599999999999"/>
    <n v="0.12339"/>
    <n v="1.0319499999999999"/>
    <n v="0.87531999999999999"/>
    <n v="5.0911099999999996"/>
    <n v="10.66662"/>
  </r>
  <r>
    <x v="7"/>
    <x v="12"/>
    <x v="1"/>
    <x v="9"/>
    <n v="38.6"/>
    <n v="132.55000000000001"/>
    <n v="752.8999"/>
    <n v="0.15117"/>
    <n v="0"/>
    <n v="2.32E-3"/>
    <n v="0.12847"/>
    <n v="0.58179000000000003"/>
    <n v="1.84727"/>
  </r>
  <r>
    <x v="7"/>
    <x v="12"/>
    <x v="1"/>
    <x v="10"/>
    <n v="125.66"/>
    <n v="107.69"/>
    <n v="1025.2402300000001"/>
    <n v="0.62766999999999995"/>
    <n v="0.21772"/>
    <n v="3.1649999999999998E-2"/>
    <n v="0.25589000000000001"/>
    <n v="2.4281600000000001"/>
    <n v="2.9065300000000001"/>
  </r>
  <r>
    <x v="7"/>
    <x v="12"/>
    <x v="2"/>
    <x v="0"/>
    <n v="21.83"/>
    <n v="145.9"/>
    <n v="204.25977"/>
    <n v="0.1134"/>
    <n v="4.3310000000000001E-2"/>
    <n v="7.3200000000000001E-3"/>
    <n v="8.5639999999999994E-2"/>
    <n v="0.43820999999999999"/>
    <n v="0.47627000000000003"/>
  </r>
  <r>
    <x v="7"/>
    <x v="12"/>
    <x v="2"/>
    <x v="1"/>
    <n v="141.77000000000001"/>
    <n v="151.99"/>
    <n v="1215.9589800000001"/>
    <n v="0.73589000000000004"/>
    <n v="0.17385999999999999"/>
    <n v="0.14948"/>
    <n v="0.77349999999999997"/>
    <n v="2.84402"/>
    <n v="2.76823"/>
  </r>
  <r>
    <x v="7"/>
    <x v="12"/>
    <x v="2"/>
    <x v="2"/>
    <n v="11.55"/>
    <n v="224.25"/>
    <n v="17.93994"/>
    <n v="7.0760000000000003E-2"/>
    <n v="4.3729999999999998E-2"/>
    <n v="2.5000000000000001E-4"/>
    <n v="5.5399999999999998E-3"/>
    <n v="0.27415"/>
    <n v="3.1300000000000001E-2"/>
  </r>
  <r>
    <x v="7"/>
    <x v="12"/>
    <x v="2"/>
    <x v="3"/>
    <n v="3.97"/>
    <n v="65"/>
    <n v="3.25"/>
    <n v="2.2890000000000001E-2"/>
    <n v="1.8579999999999999E-2"/>
    <n v="8.8000000000000003E-4"/>
    <n v="1.3699999999999999E-3"/>
    <n v="8.8709999999999997E-2"/>
    <n v="1.363E-2"/>
  </r>
  <r>
    <x v="7"/>
    <x v="12"/>
    <x v="2"/>
    <x v="4"/>
    <n v="40.46"/>
    <n v="251.35"/>
    <n v="170.91991999999999"/>
    <n v="0.25197000000000003"/>
    <n v="1.4400000000000001E-3"/>
    <n v="0.43511"/>
    <n v="6.2E-4"/>
    <n v="0.97519999999999996"/>
    <n v="0.2762"/>
  </r>
  <r>
    <x v="7"/>
    <x v="12"/>
    <x v="2"/>
    <x v="5"/>
    <n v="52.86"/>
    <n v="136.97999999999999"/>
    <n v="368.46973000000003"/>
    <n v="0.27898000000000001"/>
    <n v="4.5920000000000002E-2"/>
    <n v="0.16708000000000001"/>
    <n v="8.9020000000000002E-2"/>
    <n v="1.07911"/>
    <n v="0.90863000000000005"/>
  </r>
  <r>
    <x v="7"/>
    <x v="12"/>
    <x v="2"/>
    <x v="6"/>
    <n v="64.19"/>
    <n v="196.21"/>
    <n v="547.41992000000005"/>
    <n v="0.37156"/>
    <n v="3.0400000000000002E-3"/>
    <n v="2.215E-2"/>
    <n v="0.30121999999999999"/>
    <n v="1.4361900000000001"/>
    <n v="1.0523400000000001"/>
  </r>
  <r>
    <x v="7"/>
    <x v="12"/>
    <x v="2"/>
    <x v="7"/>
    <n v="18.48"/>
    <n v="65"/>
    <n v="2.6000999999999999"/>
    <n v="0.11201999999999999"/>
    <n v="9.5519999999999994E-2"/>
    <n v="2.4000000000000001E-4"/>
    <n v="1.15E-2"/>
    <n v="0.43414000000000003"/>
    <n v="1.09E-2"/>
  </r>
  <r>
    <x v="7"/>
    <x v="12"/>
    <x v="2"/>
    <x v="8"/>
    <n v="92.97"/>
    <n v="212.55"/>
    <n v="754.55078000000003"/>
    <n v="0.55015000000000003"/>
    <n v="0.18176999999999999"/>
    <n v="5.8990000000000001E-2"/>
    <n v="0.41224"/>
    <n v="2.1264400000000001"/>
    <n v="1.37534"/>
  </r>
  <r>
    <x v="7"/>
    <x v="12"/>
    <x v="2"/>
    <x v="9"/>
    <n v="10.02"/>
    <n v="156.06"/>
    <n v="181.03003000000001"/>
    <n v="4.2549999999999998E-2"/>
    <n v="2.2000000000000001E-4"/>
    <n v="1.2099999999999999E-3"/>
    <n v="3.8719999999999997E-2"/>
    <n v="0.16374"/>
    <n v="0.40755999999999998"/>
  </r>
  <r>
    <x v="7"/>
    <x v="12"/>
    <x v="2"/>
    <x v="10"/>
    <n v="105.72"/>
    <n v="258.04000000000002"/>
    <n v="464.47070000000002"/>
    <n v="0.65910999999999997"/>
    <n v="0.27350999999999998"/>
    <n v="2.5430000000000001E-2"/>
    <n v="0.20891999999999999"/>
    <n v="2.5517599999999998"/>
    <n v="0.74141999999999997"/>
  </r>
  <r>
    <x v="7"/>
    <x v="12"/>
    <x v="3"/>
    <x v="0"/>
    <n v="16.52"/>
    <n v="216.5"/>
    <n v="34.639890000000001"/>
    <n v="9.9650000000000002E-2"/>
    <n v="6.1859999999999998E-2"/>
    <n v="4.5700000000000003E-3"/>
    <n v="3.7819999999999999E-2"/>
    <n v="0.38585000000000003"/>
    <n v="6.1920000000000003E-2"/>
  </r>
  <r>
    <x v="7"/>
    <x v="12"/>
    <x v="3"/>
    <x v="1"/>
    <n v="105.09"/>
    <n v="188.24"/>
    <n v="193.89062000000001"/>
    <n v="0.62926000000000004"/>
    <n v="0.24007000000000001"/>
    <n v="3.8530000000000002E-2"/>
    <n v="0.35049000000000002"/>
    <n v="2.4373399999999998"/>
    <n v="0.37590000000000001"/>
  </r>
  <r>
    <x v="7"/>
    <x v="12"/>
    <x v="3"/>
    <x v="2"/>
    <n v="13.83"/>
    <n v="255"/>
    <n v="0"/>
    <n v="8.5500000000000007E-2"/>
    <n v="7.2370000000000004E-2"/>
    <n v="1.3999999999999999E-4"/>
    <n v="4.7299999999999998E-3"/>
    <n v="0.33139999999999997"/>
    <n v="0"/>
  </r>
  <r>
    <x v="7"/>
    <x v="12"/>
    <x v="3"/>
    <x v="3"/>
    <n v="4.79"/>
    <n v="255"/>
    <n v="0"/>
    <n v="2.8850000000000001E-2"/>
    <n v="2.3699999999999999E-2"/>
    <n v="8.9999999999999998E-4"/>
    <n v="1.01E-3"/>
    <n v="0.11182"/>
    <n v="0"/>
  </r>
  <r>
    <x v="7"/>
    <x v="12"/>
    <x v="3"/>
    <x v="4"/>
    <n v="48.58"/>
    <n v="259.45"/>
    <n v="160.86035000000001"/>
    <n v="0.30242000000000002"/>
    <n v="0"/>
    <n v="0.23279"/>
    <n v="0.29321999999999998"/>
    <n v="1.1709099999999999"/>
    <n v="0.25596000000000002"/>
  </r>
  <r>
    <x v="7"/>
    <x v="12"/>
    <x v="3"/>
    <x v="5"/>
    <n v="43.97"/>
    <n v="192.38"/>
    <n v="25.00977"/>
    <n v="0.26662999999999998"/>
    <n v="0.11584999999999999"/>
    <n v="5.0450000000000002E-2"/>
    <n v="3.9820000000000001E-2"/>
    <n v="1.0331600000000001"/>
    <n v="4.8169999999999998E-2"/>
  </r>
  <r>
    <x v="7"/>
    <x v="12"/>
    <x v="3"/>
    <x v="6"/>
    <n v="60.26"/>
    <n v="223.81"/>
    <n v="212.62011999999999"/>
    <n v="0.36559999999999998"/>
    <n v="2.9E-4"/>
    <n v="2.606E-2"/>
    <n v="0.37872"/>
    <n v="1.4149700000000001"/>
    <n v="0.37415999999999999"/>
  </r>
  <r>
    <x v="7"/>
    <x v="12"/>
    <x v="3"/>
    <x v="7"/>
    <n v="22.99"/>
    <n v="64.989999999999995"/>
    <n v="0.64990000000000003"/>
    <n v="0.14233999999999999"/>
    <n v="0.12606999999999999"/>
    <n v="1.6000000000000001E-4"/>
    <n v="6.4000000000000003E-3"/>
    <n v="0.55171999999999999"/>
    <n v="2.7299999999999998E-3"/>
  </r>
  <r>
    <x v="7"/>
    <x v="12"/>
    <x v="3"/>
    <x v="8"/>
    <n v="75.97"/>
    <n v="206.72"/>
    <n v="51.679690000000001"/>
    <n v="0.46476000000000001"/>
    <n v="0.28592000000000001"/>
    <n v="2.8999999999999998E-3"/>
    <n v="9.0079999999999993E-2"/>
    <n v="1.80047"/>
    <n v="9.5600000000000004E-2"/>
  </r>
  <r>
    <x v="7"/>
    <x v="12"/>
    <x v="3"/>
    <x v="9"/>
    <n v="2.06"/>
    <n v="195.8"/>
    <n v="19.579989999999999"/>
    <n v="1.1169999999999999E-2"/>
    <n v="2.0000000000000002E-5"/>
    <n v="4.0000000000000003E-5"/>
    <n v="5.5900000000000004E-3"/>
    <n v="4.2999999999999997E-2"/>
    <n v="3.7600000000000001E-2"/>
  </r>
  <r>
    <x v="7"/>
    <x v="12"/>
    <x v="3"/>
    <x v="10"/>
    <n v="115.15"/>
    <n v="263.02999999999997"/>
    <n v="7.8906200000000002"/>
    <n v="0.71406000000000003"/>
    <n v="0.57289999999999996"/>
    <n v="1.8790000000000001E-2"/>
    <n v="6.3200000000000006E-2"/>
    <n v="2.7676099999999999"/>
    <n v="1.244E-2"/>
  </r>
  <r>
    <x v="7"/>
    <x v="12"/>
    <x v="4"/>
    <x v="0"/>
    <n v="2.61"/>
    <n v="241"/>
    <n v="21.69"/>
    <n v="1.6389999999999998E-2"/>
    <n v="5.1900000000000002E-3"/>
    <n v="1.4400000000000001E-3"/>
    <n v="1.133E-2"/>
    <n v="6.336E-2"/>
    <n v="3.5889999999999998E-2"/>
  </r>
  <r>
    <x v="7"/>
    <x v="12"/>
    <x v="4"/>
    <x v="1"/>
    <n v="11.36"/>
    <n v="255"/>
    <n v="0"/>
    <n v="7.0510000000000003E-2"/>
    <n v="2.8809999999999999E-2"/>
    <n v="6.3400000000000001E-3"/>
    <n v="6.6499999999999997E-3"/>
    <n v="0.27328999999999998"/>
    <n v="0"/>
  </r>
  <r>
    <x v="7"/>
    <x v="12"/>
    <x v="4"/>
    <x v="2"/>
    <n v="1.69"/>
    <n v="255"/>
    <n v="0"/>
    <n v="1.0489999999999999E-2"/>
    <n v="7.0499999999999998E-3"/>
    <n v="1.2E-4"/>
    <n v="4.0000000000000003E-5"/>
    <n v="4.0649999999999999E-2"/>
    <n v="0"/>
  </r>
  <r>
    <x v="7"/>
    <x v="12"/>
    <x v="4"/>
    <x v="3"/>
    <n v="0.59"/>
    <n v="65"/>
    <n v="0.64998999999999996"/>
    <n v="3.62E-3"/>
    <n v="3.0000000000000001E-3"/>
    <n v="1E-4"/>
    <n v="8.0000000000000007E-5"/>
    <n v="1.401E-2"/>
    <n v="2.7299999999999998E-3"/>
  </r>
  <r>
    <x v="7"/>
    <x v="12"/>
    <x v="4"/>
    <x v="4"/>
    <n v="7.7"/>
    <n v="263"/>
    <n v="65.75"/>
    <n v="4.8480000000000002E-2"/>
    <n v="8.3000000000000001E-4"/>
    <n v="6.8150000000000002E-2"/>
    <n v="8.9599999999999992E-3"/>
    <n v="0.18745000000000001"/>
    <n v="0.10363"/>
  </r>
  <r>
    <x v="7"/>
    <x v="12"/>
    <x v="4"/>
    <x v="5"/>
    <n v="5.63"/>
    <n v="263"/>
    <n v="13.15002"/>
    <n v="3.508E-2"/>
    <n v="5.8700000000000002E-3"/>
    <n v="1.3610000000000001E-2"/>
    <n v="2.0100000000000001E-3"/>
    <n v="0.13588"/>
    <n v="2.0729999999999998E-2"/>
  </r>
  <r>
    <x v="7"/>
    <x v="12"/>
    <x v="4"/>
    <x v="6"/>
    <n v="5.64"/>
    <n v="255"/>
    <n v="0"/>
    <n v="3.5000000000000003E-2"/>
    <n v="0"/>
    <n v="4.8000000000000001E-4"/>
    <n v="7.45E-3"/>
    <n v="0.13567000000000001"/>
    <n v="0"/>
  </r>
  <r>
    <x v="7"/>
    <x v="12"/>
    <x v="4"/>
    <x v="7"/>
    <n v="2.83"/>
    <n v="65"/>
    <n v="1.29999"/>
    <n v="1.7330000000000002E-2"/>
    <n v="1.46E-2"/>
    <n v="5.0000000000000002E-5"/>
    <n v="3.3E-4"/>
    <n v="6.7180000000000004E-2"/>
    <n v="5.45E-3"/>
  </r>
  <r>
    <x v="7"/>
    <x v="12"/>
    <x v="4"/>
    <x v="8"/>
    <n v="10.62"/>
    <n v="233.3"/>
    <n v="46.659910000000004"/>
    <n v="6.5930000000000002E-2"/>
    <n v="2.4649999999999998E-2"/>
    <n v="2.121E-2"/>
    <n v="1.1650000000000001E-2"/>
    <n v="0.25518999999999997"/>
    <n v="7.8649999999999998E-2"/>
  </r>
  <r>
    <x v="7"/>
    <x v="12"/>
    <x v="4"/>
    <x v="9"/>
    <n v="0.05"/>
    <n v="65"/>
    <n v="1.3"/>
    <n v="1.8000000000000001E-4"/>
    <n v="5.0000000000000002E-5"/>
    <n v="1.0000000000000001E-5"/>
    <n v="5.0000000000000002E-5"/>
    <n v="6.8000000000000005E-4"/>
    <n v="5.45E-3"/>
  </r>
  <r>
    <x v="7"/>
    <x v="12"/>
    <x v="4"/>
    <x v="10"/>
    <n v="14.24"/>
    <n v="262.99"/>
    <n v="5.2600100000000003"/>
    <n v="8.8419999999999999E-2"/>
    <n v="3.2989999999999998E-2"/>
    <n v="1.8699999999999999E-3"/>
    <n v="1.5630000000000002E-2"/>
    <n v="0.34266999999999997"/>
    <n v="8.2900000000000005E-3"/>
  </r>
  <r>
    <x v="7"/>
    <x v="12"/>
    <x v="5"/>
    <x v="0"/>
    <n v="0.26"/>
    <n v="255"/>
    <n v="0"/>
    <n v="1.6100000000000001E-3"/>
    <n v="8.4000000000000003E-4"/>
    <n v="1.0000000000000001E-5"/>
    <n v="2.1000000000000001E-4"/>
    <n v="6.2500000000000003E-3"/>
    <n v="0"/>
  </r>
  <r>
    <x v="7"/>
    <x v="12"/>
    <x v="5"/>
    <x v="1"/>
    <n v="1.6"/>
    <n v="255"/>
    <n v="0"/>
    <n v="9.9299999999999996E-3"/>
    <n v="4.0099999999999997E-3"/>
    <n v="4.4999999999999999E-4"/>
    <n v="1.39E-3"/>
    <n v="3.848E-2"/>
    <n v="0"/>
  </r>
  <r>
    <x v="7"/>
    <x v="12"/>
    <x v="5"/>
    <x v="2"/>
    <n v="0.23"/>
    <n v="255"/>
    <n v="0"/>
    <n v="1.4300000000000001E-3"/>
    <n v="1.0300000000000001E-3"/>
    <n v="0"/>
    <n v="1.0000000000000001E-5"/>
    <n v="5.5300000000000002E-3"/>
    <n v="0"/>
  </r>
  <r>
    <x v="7"/>
    <x v="12"/>
    <x v="5"/>
    <x v="3"/>
    <n v="0.06"/>
    <n v="255"/>
    <n v="0"/>
    <n v="3.6999999999999999E-4"/>
    <n v="3.2000000000000003E-4"/>
    <n v="1.0000000000000001E-5"/>
    <n v="1.0000000000000001E-5"/>
    <n v="1.4400000000000001E-3"/>
    <n v="0"/>
  </r>
  <r>
    <x v="7"/>
    <x v="12"/>
    <x v="5"/>
    <x v="4"/>
    <n v="1.02"/>
    <n v="255"/>
    <n v="0"/>
    <n v="6.3299999999999997E-3"/>
    <n v="9.0000000000000006E-5"/>
    <n v="7.0600000000000003E-3"/>
    <n v="2.2200000000000002E-3"/>
    <n v="2.453E-2"/>
    <n v="0"/>
  </r>
  <r>
    <x v="7"/>
    <x v="12"/>
    <x v="5"/>
    <x v="5"/>
    <n v="0.9"/>
    <n v="263"/>
    <n v="2.63"/>
    <n v="5.5999999999999999E-3"/>
    <n v="2.16E-3"/>
    <n v="3.5000000000000001E-3"/>
    <n v="1.0300000000000001E-3"/>
    <n v="2.1680000000000001E-2"/>
    <n v="4.15E-3"/>
  </r>
  <r>
    <x v="7"/>
    <x v="12"/>
    <x v="5"/>
    <x v="6"/>
    <n v="0.83"/>
    <n v="255"/>
    <n v="0"/>
    <n v="5.1500000000000001E-3"/>
    <n v="0"/>
    <n v="1.9000000000000001E-4"/>
    <n v="9.3000000000000005E-4"/>
    <n v="1.9959999999999999E-2"/>
    <n v="0"/>
  </r>
  <r>
    <x v="7"/>
    <x v="12"/>
    <x v="5"/>
    <x v="7"/>
    <n v="0.41"/>
    <n v="255"/>
    <n v="0"/>
    <n v="2.5400000000000002E-3"/>
    <n v="2.0799999999999998E-3"/>
    <n v="0"/>
    <n v="6.0000000000000002E-5"/>
    <n v="9.8600000000000007E-3"/>
    <n v="0"/>
  </r>
  <r>
    <x v="7"/>
    <x v="12"/>
    <x v="5"/>
    <x v="8"/>
    <n v="1.24"/>
    <n v="255"/>
    <n v="0"/>
    <n v="7.6899999999999998E-3"/>
    <n v="3.98E-3"/>
    <n v="3.3E-4"/>
    <n v="1.3799999999999999E-3"/>
    <n v="2.9819999999999999E-2"/>
    <n v="0"/>
  </r>
  <r>
    <x v="7"/>
    <x v="12"/>
    <x v="5"/>
    <x v="9"/>
    <n v="0.21"/>
    <n v="263"/>
    <n v="2.63"/>
    <n v="1.33E-3"/>
    <n v="0"/>
    <n v="2.9E-4"/>
    <n v="2E-3"/>
    <n v="5.1200000000000004E-3"/>
    <n v="4.15E-3"/>
  </r>
  <r>
    <x v="7"/>
    <x v="12"/>
    <x v="5"/>
    <x v="10"/>
    <n v="2.0299999999999998"/>
    <n v="255"/>
    <n v="0"/>
    <n v="1.26E-2"/>
    <n v="1.014E-2"/>
    <n v="8.0000000000000007E-5"/>
    <n v="9.2000000000000003E-4"/>
    <n v="4.8829999999999998E-2"/>
    <n v="0"/>
  </r>
  <r>
    <x v="7"/>
    <x v="12"/>
    <x v="6"/>
    <x v="0"/>
    <n v="9.4"/>
    <n v="206.43"/>
    <n v="14.449949999999999"/>
    <n v="5.8360000000000002E-2"/>
    <n v="3.2250000000000001E-2"/>
    <n v="1.47E-3"/>
    <n v="1.8069999999999999E-2"/>
    <n v="0.22611000000000001"/>
    <n v="2.6179999999999998E-2"/>
  </r>
  <r>
    <x v="7"/>
    <x v="12"/>
    <x v="6"/>
    <x v="1"/>
    <n v="59.77"/>
    <n v="262.98"/>
    <n v="10.51953"/>
    <n v="0.37098999999999999"/>
    <n v="0.17027"/>
    <n v="5.5129999999999998E-2"/>
    <n v="5.305E-2"/>
    <n v="1.4378500000000001"/>
    <n v="1.6580000000000001E-2"/>
  </r>
  <r>
    <x v="7"/>
    <x v="12"/>
    <x v="6"/>
    <x v="2"/>
    <n v="8.89"/>
    <n v="255"/>
    <n v="0"/>
    <n v="5.5169999999999997E-2"/>
    <n v="3.671E-2"/>
    <n v="1.9000000000000001E-4"/>
    <n v="4.6000000000000001E-4"/>
    <n v="0.21382999999999999"/>
    <n v="0"/>
  </r>
  <r>
    <x v="7"/>
    <x v="12"/>
    <x v="6"/>
    <x v="3"/>
    <n v="2.99"/>
    <n v="65"/>
    <n v="0.65002000000000004"/>
    <n v="1.8460000000000001E-2"/>
    <n v="1.4659999999999999E-2"/>
    <n v="7.7999999999999999E-4"/>
    <n v="1.9000000000000001E-4"/>
    <n v="7.1559999999999999E-2"/>
    <n v="2.7299999999999998E-3"/>
  </r>
  <r>
    <x v="7"/>
    <x v="12"/>
    <x v="6"/>
    <x v="4"/>
    <n v="30.26"/>
    <n v="263"/>
    <n v="115.72022"/>
    <n v="0.18878"/>
    <n v="0"/>
    <n v="0.23619000000000001"/>
    <n v="5.7410000000000003E-2"/>
    <n v="0.73104000000000002"/>
    <n v="0.18239"/>
  </r>
  <r>
    <x v="7"/>
    <x v="12"/>
    <x v="6"/>
    <x v="5"/>
    <n v="27.51"/>
    <n v="263"/>
    <n v="26.299800000000001"/>
    <n v="0.17091000000000001"/>
    <n v="6.2920000000000004E-2"/>
    <n v="4.6519999999999999E-2"/>
    <n v="2.7140000000000001E-2"/>
    <n v="0.66230999999999995"/>
    <n v="4.1450000000000001E-2"/>
  </r>
  <r>
    <x v="7"/>
    <x v="12"/>
    <x v="6"/>
    <x v="6"/>
    <n v="30.65"/>
    <n v="263"/>
    <n v="28.93018"/>
    <n v="0.19044"/>
    <n v="0"/>
    <n v="1.214E-2"/>
    <n v="0.10329000000000001"/>
    <n v="0.73794000000000004"/>
    <n v="4.5600000000000002E-2"/>
  </r>
  <r>
    <x v="7"/>
    <x v="12"/>
    <x v="6"/>
    <x v="7"/>
    <n v="14.92"/>
    <n v="65"/>
    <n v="1.9499500000000001"/>
    <n v="9.2130000000000004E-2"/>
    <n v="7.7410000000000007E-2"/>
    <n v="7.6999999999999996E-4"/>
    <n v="2.6800000000000001E-3"/>
    <n v="0.35708000000000001"/>
    <n v="8.1799999999999998E-3"/>
  </r>
  <r>
    <x v="7"/>
    <x v="12"/>
    <x v="6"/>
    <x v="8"/>
    <n v="45.52"/>
    <n v="213.5"/>
    <n v="25.62012"/>
    <n v="0.28187000000000001"/>
    <n v="0.14659"/>
    <n v="4.4729999999999999E-2"/>
    <n v="4.0410000000000001E-2"/>
    <n v="1.0923400000000001"/>
    <n v="4.548E-2"/>
  </r>
  <r>
    <x v="7"/>
    <x v="12"/>
    <x v="6"/>
    <x v="9"/>
    <n v="0.11"/>
    <n v="65"/>
    <n v="1.3"/>
    <n v="3.6999999999999999E-4"/>
    <n v="1.1E-4"/>
    <n v="3.0000000000000001E-5"/>
    <n v="1E-4"/>
    <n v="1.4400000000000001E-3"/>
    <n v="5.45E-3"/>
  </r>
  <r>
    <x v="7"/>
    <x v="12"/>
    <x v="6"/>
    <x v="10"/>
    <n v="74.17"/>
    <n v="64.98"/>
    <n v="1.94922"/>
    <n v="0.46004"/>
    <n v="0.25259999999999999"/>
    <n v="3.9399999999999999E-3"/>
    <n v="2.3279999999999999E-2"/>
    <n v="1.7830900000000001"/>
    <n v="8.1799999999999998E-3"/>
  </r>
  <r>
    <x v="7"/>
    <x v="12"/>
    <x v="7"/>
    <x v="0"/>
    <n v="8.8800000000000008"/>
    <n v="249.55"/>
    <n v="137.25"/>
    <n v="5.5E-2"/>
    <n v="9.3600000000000003E-3"/>
    <n v="1.08E-3"/>
    <n v="2.7140000000000001E-2"/>
    <n v="0.21210000000000001"/>
    <n v="0.22439000000000001"/>
  </r>
  <r>
    <x v="7"/>
    <x v="12"/>
    <x v="7"/>
    <x v="1"/>
    <n v="24.14"/>
    <n v="164.47"/>
    <n v="125"/>
    <n v="0.13525000000000001"/>
    <n v="5.0380000000000001E-2"/>
    <n v="1.8380000000000001E-2"/>
    <n v="4.3409999999999997E-2"/>
    <n v="0.52331000000000005"/>
    <n v="0.26768999999999998"/>
  </r>
  <r>
    <x v="7"/>
    <x v="12"/>
    <x v="7"/>
    <x v="2"/>
    <n v="2.82"/>
    <n v="263"/>
    <n v="10.520020000000001"/>
    <n v="1.7409999999999998E-2"/>
    <n v="1.069E-2"/>
    <n v="2.1000000000000001E-4"/>
    <n v="3.6099999999999999E-3"/>
    <n v="6.7419999999999994E-2"/>
    <n v="1.6580000000000001E-2"/>
  </r>
  <r>
    <x v="7"/>
    <x v="12"/>
    <x v="7"/>
    <x v="3"/>
    <n v="0.78"/>
    <n v="255"/>
    <n v="0"/>
    <n v="4.8399999999999997E-3"/>
    <n v="4.3200000000000001E-3"/>
    <n v="1.2E-4"/>
    <n v="9.0000000000000006E-5"/>
    <n v="1.8759999999999999E-2"/>
    <n v="0"/>
  </r>
  <r>
    <x v="7"/>
    <x v="12"/>
    <x v="7"/>
    <x v="4"/>
    <n v="10.9"/>
    <n v="263"/>
    <n v="94.679929999999999"/>
    <n v="6.8610000000000004E-2"/>
    <n v="0"/>
    <n v="8.3930000000000005E-2"/>
    <n v="3.5130000000000002E-2"/>
    <n v="0.26529000000000003"/>
    <n v="0.14923"/>
  </r>
  <r>
    <x v="7"/>
    <x v="12"/>
    <x v="7"/>
    <x v="5"/>
    <n v="14.69"/>
    <n v="158.51"/>
    <n v="141.07006999999999"/>
    <n v="7.6109999999999997E-2"/>
    <n v="1.7469999999999999E-2"/>
    <n v="9.7049999999999997E-2"/>
    <n v="3.63E-3"/>
    <n v="0.29410999999999998"/>
    <n v="0.31064999999999998"/>
  </r>
  <r>
    <x v="7"/>
    <x v="12"/>
    <x v="7"/>
    <x v="6"/>
    <n v="20.39"/>
    <n v="173.98"/>
    <n v="224.43018000000001"/>
    <n v="0.10841000000000001"/>
    <n v="4.1000000000000003E-3"/>
    <n v="1.4189999999999999E-2"/>
    <n v="0.11343"/>
    <n v="0.41868"/>
    <n v="0.4667"/>
  </r>
  <r>
    <x v="7"/>
    <x v="12"/>
    <x v="7"/>
    <x v="7"/>
    <n v="4.0199999999999996"/>
    <n v="65"/>
    <n v="0.65002000000000004"/>
    <n v="2.4899999999999999E-2"/>
    <n v="2.232E-2"/>
    <n v="6.0000000000000002E-5"/>
    <n v="1.8400000000000001E-3"/>
    <n v="9.6509999999999999E-2"/>
    <n v="2.7299999999999998E-3"/>
  </r>
  <r>
    <x v="7"/>
    <x v="12"/>
    <x v="7"/>
    <x v="8"/>
    <n v="33.22"/>
    <n v="209.81"/>
    <n v="388.1499"/>
    <n v="0.18668000000000001"/>
    <n v="2.8340000000000001E-2"/>
    <n v="3.6990000000000002E-2"/>
    <n v="9.0889999999999999E-2"/>
    <n v="0.72062999999999999"/>
    <n v="0.71260999999999997"/>
  </r>
  <r>
    <x v="7"/>
    <x v="12"/>
    <x v="7"/>
    <x v="9"/>
    <n v="2.59"/>
    <n v="124.2"/>
    <n v="37.260010000000001"/>
    <n v="7.8899999999999994E-3"/>
    <n v="2.4000000000000001E-4"/>
    <n v="2.5000000000000001E-4"/>
    <n v="1.291E-2"/>
    <n v="3.0329999999999999E-2"/>
    <n v="9.8519999999999996E-2"/>
  </r>
  <r>
    <x v="7"/>
    <x v="12"/>
    <x v="7"/>
    <x v="10"/>
    <n v="23.13"/>
    <n v="213.5"/>
    <n v="51.240229999999997"/>
    <n v="0.13858000000000001"/>
    <n v="9.5449999999999993E-2"/>
    <n v="4.2999999999999999E-4"/>
    <n v="5.5320000000000001E-2"/>
    <n v="0.53678000000000003"/>
    <n v="9.0969999999999995E-2"/>
  </r>
  <r>
    <x v="7"/>
    <x v="12"/>
    <x v="8"/>
    <x v="0"/>
    <n v="29.69"/>
    <n v="234.91"/>
    <n v="655.41016000000002"/>
    <n v="0.17541000000000001"/>
    <n v="2.726E-2"/>
    <n v="0.10928"/>
    <n v="8.1790000000000002E-2"/>
    <n v="0.67603999999999997"/>
    <n v="1.11039"/>
  </r>
  <r>
    <x v="7"/>
    <x v="12"/>
    <x v="8"/>
    <x v="1"/>
    <n v="48.9"/>
    <n v="69.75"/>
    <n v="174.37988000000001"/>
    <n v="0.2487"/>
    <n v="0.18043000000000001"/>
    <n v="1.155E-2"/>
    <n v="4.1000000000000002E-2"/>
    <n v="0.96330000000000005"/>
    <n v="0.68989"/>
  </r>
  <r>
    <x v="7"/>
    <x v="12"/>
    <x v="8"/>
    <x v="2"/>
    <n v="24.28"/>
    <n v="162.34"/>
    <n v="451.29977000000002"/>
    <n v="0.1255"/>
    <n v="9.5099999999999994E-3"/>
    <n v="1.7700000000000001E-3"/>
    <n v="8.3899999999999999E-3"/>
    <n v="0.48392000000000002"/>
    <n v="0.97514000000000001"/>
  </r>
  <r>
    <x v="7"/>
    <x v="12"/>
    <x v="8"/>
    <x v="3"/>
    <n v="2.9"/>
    <n v="125.86"/>
    <n v="8.81"/>
    <n v="1.4590000000000001E-2"/>
    <n v="9.6799999999999994E-3"/>
    <n v="1.7700000000000001E-3"/>
    <n v="9.6000000000000002E-4"/>
    <n v="5.6460000000000003E-2"/>
    <n v="2.3130000000000001E-2"/>
  </r>
  <r>
    <x v="7"/>
    <x v="12"/>
    <x v="8"/>
    <x v="4"/>
    <n v="74.12"/>
    <n v="263"/>
    <n v="1869.9296899999999"/>
    <n v="0.47516000000000003"/>
    <n v="0"/>
    <n v="0.67074999999999996"/>
    <n v="7.7009999999999995E-2"/>
    <n v="1.8313999999999999"/>
    <n v="2.9472999999999998"/>
  </r>
  <r>
    <x v="7"/>
    <x v="12"/>
    <x v="8"/>
    <x v="5"/>
    <n v="88.47"/>
    <n v="163.86"/>
    <n v="1682.8905"/>
    <n v="0.4345"/>
    <n v="4.6350000000000002E-2"/>
    <n v="0.60470000000000002"/>
    <n v="3.6859999999999997E-2"/>
    <n v="1.6747300000000001"/>
    <n v="3.5690499999999998"/>
  </r>
  <r>
    <x v="7"/>
    <x v="12"/>
    <x v="8"/>
    <x v="6"/>
    <n v="127.01"/>
    <n v="226.94"/>
    <n v="2473.6191399999998"/>
    <n v="0.73392000000000002"/>
    <n v="0"/>
    <n v="0.16106000000000001"/>
    <n v="0.39573999999999998"/>
    <n v="2.82822"/>
    <n v="4.3147200000000003"/>
  </r>
  <r>
    <x v="7"/>
    <x v="12"/>
    <x v="8"/>
    <x v="7"/>
    <n v="9.26"/>
    <n v="65"/>
    <n v="2.6000999999999999"/>
    <n v="5.6820000000000002E-2"/>
    <n v="4.9189999999999998E-2"/>
    <n v="1.6000000000000001E-4"/>
    <n v="1.98E-3"/>
    <n v="0.22023000000000001"/>
    <n v="1.09E-2"/>
  </r>
  <r>
    <x v="7"/>
    <x v="12"/>
    <x v="8"/>
    <x v="8"/>
    <n v="121.54"/>
    <n v="199.76"/>
    <n v="1777.8398400000001"/>
    <n v="0.66549999999999998"/>
    <n v="7.7850000000000003E-2"/>
    <n v="0.16470000000000001"/>
    <n v="0.22544"/>
    <n v="2.5665800000000001"/>
    <n v="3.3815900000000001"/>
  </r>
  <r>
    <x v="7"/>
    <x v="12"/>
    <x v="8"/>
    <x v="9"/>
    <n v="12.09"/>
    <n v="92.41"/>
    <n v="204.21996999999999"/>
    <n v="3.5249999999999997E-2"/>
    <n v="1.32E-3"/>
    <n v="2.7399999999999998E-3"/>
    <n v="8.9300000000000004E-3"/>
    <n v="0.13567000000000001"/>
    <n v="0.65966999999999998"/>
  </r>
  <r>
    <x v="7"/>
    <x v="12"/>
    <x v="8"/>
    <x v="10"/>
    <n v="80.53"/>
    <n v="261.86"/>
    <n v="908.65033000000005"/>
    <n v="0.50819000000000003"/>
    <n v="0.14763000000000001"/>
    <n v="1.372E-2"/>
    <n v="7.0760000000000003E-2"/>
    <n v="1.96363"/>
    <n v="1.4355800000000001"/>
  </r>
  <r>
    <x v="7"/>
    <x v="13"/>
    <x v="0"/>
    <x v="0"/>
    <n v="2.33"/>
    <n v="138.16"/>
    <n v="26.25"/>
    <n v="1.0189999999999999E-2"/>
    <n v="2.15E-3"/>
    <n v="5.0000000000000002E-5"/>
    <n v="2.3999999999999998E-3"/>
    <n v="3.9260000000000003E-2"/>
    <n v="6.3969999999999999E-2"/>
  </r>
  <r>
    <x v="7"/>
    <x v="13"/>
    <x v="0"/>
    <x v="1"/>
    <n v="9.9499999999999993"/>
    <n v="120.01"/>
    <n v="116.41003000000001"/>
    <n v="4.4569999999999999E-2"/>
    <n v="6.5799999999999999E-3"/>
    <n v="7.4700000000000001E-3"/>
    <n v="1.2330000000000001E-2"/>
    <n v="0.17183000000000001"/>
    <n v="0.30393999999999999"/>
  </r>
  <r>
    <x v="7"/>
    <x v="13"/>
    <x v="0"/>
    <x v="2"/>
    <n v="3.26"/>
    <n v="88"/>
    <n v="44"/>
    <n v="8.6099999999999996E-3"/>
    <n v="1.41E-3"/>
    <n v="1.0000000000000001E-5"/>
    <n v="8.5999999999999998E-4"/>
    <n v="3.3149999999999999E-2"/>
    <n v="0.14848"/>
  </r>
  <r>
    <x v="7"/>
    <x v="13"/>
    <x v="0"/>
    <x v="3"/>
    <n v="1.24"/>
    <n v="81"/>
    <n v="14.58"/>
    <n v="3.0500000000000002E-3"/>
    <n v="5.9999999999999995E-4"/>
    <n v="2.9999999999999997E-4"/>
    <n v="2.3000000000000001E-4"/>
    <n v="1.175E-2"/>
    <n v="5.1869999999999999E-2"/>
  </r>
  <r>
    <x v="7"/>
    <x v="13"/>
    <x v="0"/>
    <x v="4"/>
    <n v="9.99"/>
    <n v="263"/>
    <n v="228.81003999999999"/>
    <n v="6.4509999999999998E-2"/>
    <n v="0"/>
    <n v="1.9369999999999998E-2"/>
    <n v="5.185E-2"/>
    <n v="0.24823999999999999"/>
    <n v="0.35880000000000001"/>
  </r>
  <r>
    <x v="7"/>
    <x v="13"/>
    <x v="0"/>
    <x v="5"/>
    <n v="7.83"/>
    <n v="152"/>
    <n v="94.239990000000006"/>
    <n v="3.6600000000000001E-2"/>
    <n v="1.2899999999999999E-3"/>
    <n v="9.7900000000000001E-3"/>
    <n v="8.0300000000000007E-3"/>
    <n v="0.14097000000000001"/>
    <n v="0.21360000000000001"/>
  </r>
  <r>
    <x v="7"/>
    <x v="13"/>
    <x v="0"/>
    <x v="6"/>
    <n v="8.2100000000000009"/>
    <n v="116.28"/>
    <n v="102.32996"/>
    <n v="3.1530000000000002E-2"/>
    <n v="2.32E-3"/>
    <n v="1.4999999999999999E-4"/>
    <n v="1.357E-2"/>
    <n v="0.12146"/>
    <n v="0.27853"/>
  </r>
  <r>
    <x v="7"/>
    <x v="13"/>
    <x v="0"/>
    <x v="7"/>
    <n v="5.72"/>
    <n v="65"/>
    <n v="58.5"/>
    <n v="1.2120000000000001E-2"/>
    <n v="3.2000000000000002E-3"/>
    <n v="4.0000000000000003E-5"/>
    <n v="1.8699999999999999E-3"/>
    <n v="4.6699999999999998E-2"/>
    <n v="0.24404000000000001"/>
  </r>
  <r>
    <x v="7"/>
    <x v="13"/>
    <x v="0"/>
    <x v="8"/>
    <n v="4.8099999999999996"/>
    <n v="227.67"/>
    <n v="61.469970000000004"/>
    <n v="2.9069999999999999E-2"/>
    <n v="8.8000000000000005E-3"/>
    <n v="1.01E-3"/>
    <n v="5.64E-3"/>
    <n v="0.11216"/>
    <n v="0.10564999999999999"/>
  </r>
  <r>
    <x v="7"/>
    <x v="13"/>
    <x v="0"/>
    <x v="9"/>
    <n v="2.31"/>
    <n v="175"/>
    <n v="31.5"/>
    <n v="1.082E-2"/>
    <n v="0"/>
    <n v="2.5000000000000001E-4"/>
    <n v="6.5599999999999999E-3"/>
    <n v="4.163E-2"/>
    <n v="6.5640000000000004E-2"/>
  </r>
  <r>
    <x v="7"/>
    <x v="13"/>
    <x v="0"/>
    <x v="10"/>
    <n v="8.15"/>
    <n v="220.76"/>
    <n v="110.38"/>
    <n v="4.7460000000000002E-2"/>
    <n v="1.14E-2"/>
    <n v="1.1999999999999999E-3"/>
    <n v="2.247E-2"/>
    <n v="0.18307000000000001"/>
    <n v="0.19525000000000001"/>
  </r>
  <r>
    <x v="7"/>
    <x v="13"/>
    <x v="1"/>
    <x v="0"/>
    <n v="91.9"/>
    <n v="176.16"/>
    <n v="1294.80078"/>
    <n v="0.44248999999999999"/>
    <n v="2.8670000000000001E-2"/>
    <n v="2.1059999999999999E-2"/>
    <n v="0.38440999999999997"/>
    <n v="1.7040599999999999"/>
    <n v="2.6715599999999999"/>
  </r>
  <r>
    <x v="7"/>
    <x v="13"/>
    <x v="1"/>
    <x v="1"/>
    <n v="250.6"/>
    <n v="145.38"/>
    <n v="3407.6601599999999"/>
    <n v="1.1001700000000001"/>
    <n v="0.16730999999999999"/>
    <n v="0.23008000000000001"/>
    <n v="1.23386"/>
    <n v="4.2415599999999998"/>
    <n v="7.9295099999999996"/>
  </r>
  <r>
    <x v="7"/>
    <x v="13"/>
    <x v="1"/>
    <x v="2"/>
    <n v="77.180000000000007"/>
    <n v="202.17"/>
    <n v="1758.87012"/>
    <n v="0.40300999999999998"/>
    <n v="1.3559999999999999E-2"/>
    <n v="2.6380000000000001E-2"/>
    <n v="0.37430000000000002"/>
    <n v="1.5511299999999999"/>
    <n v="3.23665"/>
  </r>
  <r>
    <x v="7"/>
    <x v="13"/>
    <x v="1"/>
    <x v="3"/>
    <n v="6.15"/>
    <n v="65"/>
    <n v="50.049990000000001"/>
    <n v="2.3609999999999999E-2"/>
    <n v="1.6590000000000001E-2"/>
    <n v="2.5300000000000001E-3"/>
    <n v="2.2000000000000001E-3"/>
    <n v="9.1310000000000002E-2"/>
    <n v="0.20879"/>
  </r>
  <r>
    <x v="7"/>
    <x v="13"/>
    <x v="1"/>
    <x v="4"/>
    <n v="73.78"/>
    <n v="251.71"/>
    <n v="1449.86914"/>
    <n v="0.45889999999999997"/>
    <n v="2.4599999999999999E-3"/>
    <n v="0.54022999999999999"/>
    <n v="0.24382000000000001"/>
    <n v="1.76945"/>
    <n v="2.3292799999999998"/>
  </r>
  <r>
    <x v="7"/>
    <x v="13"/>
    <x v="1"/>
    <x v="5"/>
    <n v="143.61000000000001"/>
    <n v="184.87"/>
    <n v="2347.8808600000002"/>
    <n v="0.71931"/>
    <n v="6.1510000000000002E-2"/>
    <n v="0.67342999999999997"/>
    <n v="0.24135999999999999"/>
    <n v="2.7713800000000002"/>
    <n v="4.6445499999999997"/>
  </r>
  <r>
    <x v="7"/>
    <x v="13"/>
    <x v="1"/>
    <x v="6"/>
    <n v="352.65"/>
    <n v="223.05"/>
    <n v="7552.4921899999999"/>
    <n v="1.9732499999999999"/>
    <n v="0"/>
    <n v="0.55030999999999997"/>
    <n v="1.5479099999999999"/>
    <n v="7.5945099999999996"/>
    <n v="13.25403"/>
  </r>
  <r>
    <x v="7"/>
    <x v="13"/>
    <x v="1"/>
    <x v="7"/>
    <n v="58.04"/>
    <n v="65"/>
    <n v="707.20025999999996"/>
    <n v="0.16198000000000001"/>
    <n v="8.4400000000000003E-2"/>
    <n v="2.6900000000000001E-3"/>
    <n v="3.5569999999999997E-2"/>
    <n v="0.62522"/>
    <n v="2.9501599999999999"/>
  </r>
  <r>
    <x v="7"/>
    <x v="13"/>
    <x v="1"/>
    <x v="8"/>
    <n v="282.33999999999997"/>
    <n v="198.12"/>
    <n v="6688.6406200000001"/>
    <n v="1.4867900000000001"/>
    <n v="0.12343"/>
    <n v="1.1755500000000001"/>
    <n v="1.0084900000000001"/>
    <n v="5.7248000000000001"/>
    <n v="12.77352"/>
  </r>
  <r>
    <x v="7"/>
    <x v="13"/>
    <x v="1"/>
    <x v="9"/>
    <n v="44.69"/>
    <n v="133.63999999999999"/>
    <n v="813.85991999999999"/>
    <n v="0.17138"/>
    <n v="0"/>
    <n v="2.66E-3"/>
    <n v="0.14752999999999999"/>
    <n v="0.65888999999999998"/>
    <n v="1.9750700000000001"/>
  </r>
  <r>
    <x v="7"/>
    <x v="13"/>
    <x v="1"/>
    <x v="10"/>
    <n v="137.5"/>
    <n v="103"/>
    <n v="1219.5390600000001"/>
    <n v="0.65793999999999997"/>
    <n v="0.21772"/>
    <n v="3.3660000000000002E-2"/>
    <n v="0.27218999999999999"/>
    <n v="2.5436999999999999"/>
    <n v="3.5532599999999999"/>
  </r>
  <r>
    <x v="7"/>
    <x v="13"/>
    <x v="2"/>
    <x v="0"/>
    <n v="23.59"/>
    <n v="142.02000000000001"/>
    <n v="249.95996"/>
    <n v="0.1196"/>
    <n v="4.335E-2"/>
    <n v="7.8499999999999993E-3"/>
    <n v="9.307E-2"/>
    <n v="0.46189000000000002"/>
    <n v="0.59152000000000005"/>
  </r>
  <r>
    <x v="7"/>
    <x v="13"/>
    <x v="2"/>
    <x v="1"/>
    <n v="150.58000000000001"/>
    <n v="156.83000000000001"/>
    <n v="1381.66992"/>
    <n v="0.77019000000000004"/>
    <n v="0.17385999999999999"/>
    <n v="0.15864"/>
    <n v="0.82152000000000003"/>
    <n v="2.9749300000000001"/>
    <n v="3.0605199999999999"/>
  </r>
  <r>
    <x v="7"/>
    <x v="13"/>
    <x v="2"/>
    <x v="2"/>
    <n v="11.65"/>
    <n v="211.8"/>
    <n v="21.179929999999999"/>
    <n v="7.1290000000000006E-2"/>
    <n v="4.3729999999999998E-2"/>
    <n v="2.5999999999999998E-4"/>
    <n v="5.6800000000000002E-3"/>
    <n v="0.27615000000000001"/>
    <n v="3.805E-2"/>
  </r>
  <r>
    <x v="7"/>
    <x v="13"/>
    <x v="2"/>
    <x v="3"/>
    <n v="4.05"/>
    <n v="65"/>
    <n v="5.2000099999999998"/>
    <n v="2.3019999999999999E-2"/>
    <n v="1.8589999999999999E-2"/>
    <n v="9.2000000000000003E-4"/>
    <n v="1.4300000000000001E-3"/>
    <n v="8.9200000000000002E-2"/>
    <n v="2.1690000000000001E-2"/>
  </r>
  <r>
    <x v="7"/>
    <x v="13"/>
    <x v="2"/>
    <x v="4"/>
    <n v="41.31"/>
    <n v="249.02"/>
    <n v="211.66991999999999"/>
    <n v="0.25722"/>
    <n v="1.4400000000000001E-3"/>
    <n v="0.44380999999999998"/>
    <n v="6.8000000000000005E-4"/>
    <n v="0.99524999999999997"/>
    <n v="0.34206999999999999"/>
  </r>
  <r>
    <x v="7"/>
    <x v="13"/>
    <x v="2"/>
    <x v="5"/>
    <n v="55.83"/>
    <n v="137.55000000000001"/>
    <n v="408.50977"/>
    <n v="0.28911999999999999"/>
    <n v="4.5920000000000002E-2"/>
    <n v="0.17546"/>
    <n v="9.4060000000000005E-2"/>
    <n v="1.11781"/>
    <n v="0.99768999999999997"/>
  </r>
  <r>
    <x v="7"/>
    <x v="13"/>
    <x v="2"/>
    <x v="6"/>
    <n v="67.72"/>
    <n v="191.24"/>
    <n v="675.08983999999998"/>
    <n v="0.38832"/>
    <n v="3.0400000000000002E-3"/>
    <n v="2.3009999999999999E-2"/>
    <n v="0.31413000000000002"/>
    <n v="1.5001500000000001"/>
    <n v="1.31501"/>
  </r>
  <r>
    <x v="7"/>
    <x v="13"/>
    <x v="2"/>
    <x v="7"/>
    <n v="18.52"/>
    <n v="65"/>
    <n v="2.6000999999999999"/>
    <n v="0.11208"/>
    <n v="9.5570000000000002E-2"/>
    <n v="2.4000000000000001E-4"/>
    <n v="1.1520000000000001E-2"/>
    <n v="0.43439"/>
    <n v="1.085E-2"/>
  </r>
  <r>
    <x v="7"/>
    <x v="13"/>
    <x v="2"/>
    <x v="8"/>
    <n v="96.9"/>
    <n v="214.68"/>
    <n v="843.68944999999997"/>
    <n v="0.57108999999999999"/>
    <n v="0.18184"/>
    <n v="6.2170000000000003E-2"/>
    <n v="0.43672"/>
    <n v="2.2063700000000002"/>
    <n v="1.5193700000000001"/>
  </r>
  <r>
    <x v="7"/>
    <x v="13"/>
    <x v="2"/>
    <x v="9"/>
    <n v="11.51"/>
    <n v="150.87"/>
    <n v="224.79002"/>
    <n v="4.8129999999999999E-2"/>
    <n v="2.4000000000000001E-4"/>
    <n v="1.3600000000000001E-3"/>
    <n v="4.3560000000000001E-2"/>
    <n v="0.18504000000000001"/>
    <n v="0.51520999999999995"/>
  </r>
  <r>
    <x v="7"/>
    <x v="13"/>
    <x v="2"/>
    <x v="10"/>
    <n v="107.7"/>
    <n v="258.19"/>
    <n v="511.21091000000001"/>
    <n v="0.67179999999999995"/>
    <n v="0.27353"/>
    <n v="2.6040000000000001E-2"/>
    <n v="0.21414"/>
    <n v="2.6002000000000001"/>
    <n v="0.81157999999999997"/>
  </r>
  <r>
    <x v="7"/>
    <x v="13"/>
    <x v="3"/>
    <x v="0"/>
    <n v="16.690000000000001"/>
    <n v="219.24"/>
    <n v="37.270020000000002"/>
    <n v="0.10057000000000001"/>
    <n v="6.1859999999999998E-2"/>
    <n v="4.7099999999999998E-3"/>
    <n v="3.8929999999999999E-2"/>
    <n v="0.38938"/>
    <n v="6.5729999999999997E-2"/>
  </r>
  <r>
    <x v="7"/>
    <x v="13"/>
    <x v="3"/>
    <x v="1"/>
    <n v="106.21"/>
    <n v="184.88"/>
    <n v="207.06055000000001"/>
    <n v="0.63439999999999996"/>
    <n v="0.24007000000000001"/>
    <n v="3.9190000000000003E-2"/>
    <n v="0.35647000000000001"/>
    <n v="2.45695"/>
    <n v="0.40416999999999997"/>
  </r>
  <r>
    <x v="7"/>
    <x v="13"/>
    <x v="3"/>
    <x v="2"/>
    <n v="13.83"/>
    <n v="256"/>
    <n v="0"/>
    <n v="8.5500000000000007E-2"/>
    <n v="7.2370000000000004E-2"/>
    <n v="1.3999999999999999E-4"/>
    <n v="4.7299999999999998E-3"/>
    <n v="0.33139999999999997"/>
    <n v="0"/>
  </r>
  <r>
    <x v="7"/>
    <x v="13"/>
    <x v="3"/>
    <x v="3"/>
    <n v="4.79"/>
    <n v="256"/>
    <n v="0"/>
    <n v="2.8850000000000001E-2"/>
    <n v="2.3699999999999999E-2"/>
    <n v="8.9999999999999998E-4"/>
    <n v="1.01E-3"/>
    <n v="0.11182"/>
    <n v="0"/>
  </r>
  <r>
    <x v="7"/>
    <x v="13"/>
    <x v="3"/>
    <x v="4"/>
    <n v="49.22"/>
    <n v="260.83999999999997"/>
    <n v="166.94042999999999"/>
    <n v="0.30656"/>
    <n v="0"/>
    <n v="0.23455999999999999"/>
    <n v="0.29836000000000001"/>
    <n v="1.1867300000000001"/>
    <n v="0.26329000000000002"/>
  </r>
  <r>
    <x v="7"/>
    <x v="13"/>
    <x v="3"/>
    <x v="5"/>
    <n v="44.1"/>
    <n v="192.38"/>
    <n v="25.00977"/>
    <n v="0.26724999999999999"/>
    <n v="0.11584999999999999"/>
    <n v="5.083E-2"/>
    <n v="4.0120000000000003E-2"/>
    <n v="1.0355300000000001"/>
    <n v="4.7919999999999997E-2"/>
  </r>
  <r>
    <x v="7"/>
    <x v="13"/>
    <x v="3"/>
    <x v="6"/>
    <n v="61.26"/>
    <n v="222.12"/>
    <n v="222.12011999999999"/>
    <n v="0.37112000000000001"/>
    <n v="2.9E-4"/>
    <n v="2.6429999999999999E-2"/>
    <n v="0.38521"/>
    <n v="1.43601"/>
    <n v="0.39095000000000002"/>
  </r>
  <r>
    <x v="7"/>
    <x v="13"/>
    <x v="3"/>
    <x v="7"/>
    <n v="23"/>
    <n v="64.989999999999995"/>
    <n v="0.64990000000000003"/>
    <n v="0.14235999999999999"/>
    <n v="0.12609000000000001"/>
    <n v="1.6000000000000001E-4"/>
    <n v="6.4000000000000003E-3"/>
    <n v="0.55178000000000005"/>
    <n v="2.7100000000000002E-3"/>
  </r>
  <r>
    <x v="7"/>
    <x v="13"/>
    <x v="3"/>
    <x v="8"/>
    <n v="76.22"/>
    <n v="206.72"/>
    <n v="51.679690000000001"/>
    <n v="0.46604000000000001"/>
    <n v="0.28594000000000003"/>
    <n v="2.9399999999999999E-3"/>
    <n v="9.1060000000000002E-2"/>
    <n v="1.8053699999999999"/>
    <n v="9.511E-2"/>
  </r>
  <r>
    <x v="7"/>
    <x v="13"/>
    <x v="3"/>
    <x v="9"/>
    <n v="2.16"/>
    <n v="195.8"/>
    <n v="19.579989999999999"/>
    <n v="1.1650000000000001E-2"/>
    <n v="3.0000000000000001E-5"/>
    <n v="4.0000000000000003E-5"/>
    <n v="5.8700000000000002E-3"/>
    <n v="4.4850000000000001E-2"/>
    <n v="3.7400000000000003E-2"/>
  </r>
  <r>
    <x v="7"/>
    <x v="13"/>
    <x v="3"/>
    <x v="10"/>
    <n v="115.18"/>
    <n v="263.02999999999997"/>
    <n v="7.8906200000000002"/>
    <n v="0.71426000000000001"/>
    <n v="0.57289999999999996"/>
    <n v="1.8839999999999999E-2"/>
    <n v="6.3380000000000006E-2"/>
    <n v="2.7683499999999999"/>
    <n v="1.2370000000000001E-2"/>
  </r>
  <r>
    <x v="7"/>
    <x v="13"/>
    <x v="4"/>
    <x v="0"/>
    <n v="2.7"/>
    <n v="241"/>
    <n v="21.69"/>
    <n v="1.6930000000000001E-2"/>
    <n v="5.1999999999999998E-3"/>
    <n v="1.5499999999999999E-3"/>
    <n v="1.21E-2"/>
    <n v="6.5420000000000006E-2"/>
    <n v="3.5700000000000003E-2"/>
  </r>
  <r>
    <x v="7"/>
    <x v="13"/>
    <x v="4"/>
    <x v="1"/>
    <n v="11.36"/>
    <n v="256"/>
    <n v="0"/>
    <n v="7.0510000000000003E-2"/>
    <n v="2.8809999999999999E-2"/>
    <n v="6.3400000000000001E-3"/>
    <n v="6.6499999999999997E-3"/>
    <n v="0.27328999999999998"/>
    <n v="0"/>
  </r>
  <r>
    <x v="7"/>
    <x v="13"/>
    <x v="4"/>
    <x v="2"/>
    <n v="1.69"/>
    <n v="256"/>
    <n v="0"/>
    <n v="1.0489999999999999E-2"/>
    <n v="7.0499999999999998E-3"/>
    <n v="1.2E-4"/>
    <n v="4.0000000000000003E-5"/>
    <n v="4.0649999999999999E-2"/>
    <n v="0"/>
  </r>
  <r>
    <x v="7"/>
    <x v="13"/>
    <x v="4"/>
    <x v="3"/>
    <n v="0.6"/>
    <n v="65"/>
    <n v="0.64998999999999996"/>
    <n v="3.63E-3"/>
    <n v="3.0100000000000001E-3"/>
    <n v="1E-4"/>
    <n v="8.0000000000000007E-5"/>
    <n v="1.4069999999999999E-2"/>
    <n v="2.7100000000000002E-3"/>
  </r>
  <r>
    <x v="7"/>
    <x v="13"/>
    <x v="4"/>
    <x v="4"/>
    <n v="7.95"/>
    <n v="263"/>
    <n v="65.75"/>
    <n v="5.0119999999999998E-2"/>
    <n v="8.3000000000000001E-4"/>
    <n v="7.0470000000000005E-2"/>
    <n v="9.3699999999999999E-3"/>
    <n v="0.19367999999999999"/>
    <n v="0.1031"/>
  </r>
  <r>
    <x v="7"/>
    <x v="13"/>
    <x v="4"/>
    <x v="5"/>
    <n v="5.68"/>
    <n v="263"/>
    <n v="13.15002"/>
    <n v="3.5409999999999997E-2"/>
    <n v="5.8700000000000002E-3"/>
    <n v="1.4019999999999999E-2"/>
    <n v="2.0699999999999998E-3"/>
    <n v="0.13711999999999999"/>
    <n v="2.0619999999999999E-2"/>
  </r>
  <r>
    <x v="7"/>
    <x v="13"/>
    <x v="4"/>
    <x v="6"/>
    <n v="5.64"/>
    <n v="256"/>
    <n v="0"/>
    <n v="3.5000000000000003E-2"/>
    <n v="0"/>
    <n v="4.8000000000000001E-4"/>
    <n v="7.45E-3"/>
    <n v="0.13567000000000001"/>
    <n v="0"/>
  </r>
  <r>
    <x v="7"/>
    <x v="13"/>
    <x v="4"/>
    <x v="7"/>
    <n v="2.87"/>
    <n v="65"/>
    <n v="2.59998"/>
    <n v="1.7399999999999999E-2"/>
    <n v="1.464E-2"/>
    <n v="5.0000000000000002E-5"/>
    <n v="3.3E-4"/>
    <n v="6.7419999999999994E-2"/>
    <n v="1.085E-2"/>
  </r>
  <r>
    <x v="7"/>
    <x v="13"/>
    <x v="4"/>
    <x v="8"/>
    <n v="10.86"/>
    <n v="221.75"/>
    <n v="53.219970000000004"/>
    <n v="6.726E-2"/>
    <n v="2.4709999999999999E-2"/>
    <n v="2.2409999999999999E-2"/>
    <n v="1.208E-2"/>
    <n v="0.26023000000000002"/>
    <n v="9.1920000000000002E-2"/>
  </r>
  <r>
    <x v="7"/>
    <x v="13"/>
    <x v="4"/>
    <x v="9"/>
    <n v="7.0000000000000007E-2"/>
    <n v="65"/>
    <n v="1.3"/>
    <n v="2.1000000000000001E-4"/>
    <n v="6.9999999999999994E-5"/>
    <n v="1.0000000000000001E-5"/>
    <n v="5.0000000000000002E-5"/>
    <n v="8.0000000000000004E-4"/>
    <n v="5.4200000000000003E-3"/>
  </r>
  <r>
    <x v="7"/>
    <x v="13"/>
    <x v="4"/>
    <x v="10"/>
    <n v="14.27"/>
    <n v="197"/>
    <n v="5.90991"/>
    <n v="8.8569999999999996E-2"/>
    <n v="3.3009999999999998E-2"/>
    <n v="1.89E-3"/>
    <n v="1.576E-2"/>
    <n v="0.34322999999999998"/>
    <n v="1.0959999999999999E-2"/>
  </r>
  <r>
    <x v="7"/>
    <x v="13"/>
    <x v="5"/>
    <x v="0"/>
    <n v="0.26"/>
    <n v="256"/>
    <n v="0"/>
    <n v="1.6100000000000001E-3"/>
    <n v="8.4000000000000003E-4"/>
    <n v="1.0000000000000001E-5"/>
    <n v="2.1000000000000001E-4"/>
    <n v="6.2500000000000003E-3"/>
    <n v="0"/>
  </r>
  <r>
    <x v="7"/>
    <x v="13"/>
    <x v="5"/>
    <x v="1"/>
    <n v="1.6"/>
    <n v="256"/>
    <n v="0"/>
    <n v="9.9299999999999996E-3"/>
    <n v="4.0099999999999997E-3"/>
    <n v="4.4999999999999999E-4"/>
    <n v="1.39E-3"/>
    <n v="3.848E-2"/>
    <n v="0"/>
  </r>
  <r>
    <x v="7"/>
    <x v="13"/>
    <x v="5"/>
    <x v="2"/>
    <n v="0.23"/>
    <n v="256"/>
    <n v="0"/>
    <n v="1.4300000000000001E-3"/>
    <n v="1.0300000000000001E-3"/>
    <n v="0"/>
    <n v="1.0000000000000001E-5"/>
    <n v="5.5300000000000002E-3"/>
    <n v="0"/>
  </r>
  <r>
    <x v="7"/>
    <x v="13"/>
    <x v="5"/>
    <x v="3"/>
    <n v="0.06"/>
    <n v="256"/>
    <n v="0"/>
    <n v="3.6999999999999999E-4"/>
    <n v="3.2000000000000003E-4"/>
    <n v="1.0000000000000001E-5"/>
    <n v="1.0000000000000001E-5"/>
    <n v="1.4400000000000001E-3"/>
    <n v="0"/>
  </r>
  <r>
    <x v="7"/>
    <x v="13"/>
    <x v="5"/>
    <x v="4"/>
    <n v="1.02"/>
    <n v="256"/>
    <n v="0"/>
    <n v="6.3299999999999997E-3"/>
    <n v="9.0000000000000006E-5"/>
    <n v="7.0600000000000003E-3"/>
    <n v="2.2200000000000002E-3"/>
    <n v="2.453E-2"/>
    <n v="0"/>
  </r>
  <r>
    <x v="7"/>
    <x v="13"/>
    <x v="5"/>
    <x v="5"/>
    <n v="0.91"/>
    <n v="263"/>
    <n v="2.63"/>
    <n v="5.6600000000000001E-3"/>
    <n v="2.16E-3"/>
    <n v="3.5799999999999998E-3"/>
    <n v="1.06E-3"/>
    <n v="2.1930000000000002E-2"/>
    <n v="4.1200000000000004E-3"/>
  </r>
  <r>
    <x v="7"/>
    <x v="13"/>
    <x v="5"/>
    <x v="6"/>
    <n v="0.83"/>
    <n v="256"/>
    <n v="0"/>
    <n v="5.1500000000000001E-3"/>
    <n v="0"/>
    <n v="1.9000000000000001E-4"/>
    <n v="9.3000000000000005E-4"/>
    <n v="1.9959999999999999E-2"/>
    <n v="0"/>
  </r>
  <r>
    <x v="7"/>
    <x v="13"/>
    <x v="5"/>
    <x v="7"/>
    <n v="0.41"/>
    <n v="256"/>
    <n v="0"/>
    <n v="2.5400000000000002E-3"/>
    <n v="2.0799999999999998E-3"/>
    <n v="0"/>
    <n v="6.0000000000000002E-5"/>
    <n v="9.8600000000000007E-3"/>
    <n v="0"/>
  </r>
  <r>
    <x v="7"/>
    <x v="13"/>
    <x v="5"/>
    <x v="8"/>
    <n v="1.24"/>
    <n v="256"/>
    <n v="0"/>
    <n v="7.6899999999999998E-3"/>
    <n v="3.98E-3"/>
    <n v="3.3E-4"/>
    <n v="1.3799999999999999E-3"/>
    <n v="2.9819999999999999E-2"/>
    <n v="0"/>
  </r>
  <r>
    <x v="7"/>
    <x v="13"/>
    <x v="5"/>
    <x v="9"/>
    <n v="0.22"/>
    <n v="263"/>
    <n v="2.63"/>
    <n v="1.39E-3"/>
    <n v="0"/>
    <n v="3.1E-4"/>
    <n v="2.0999999999999999E-3"/>
    <n v="5.3600000000000002E-3"/>
    <n v="4.1200000000000004E-3"/>
  </r>
  <r>
    <x v="7"/>
    <x v="13"/>
    <x v="5"/>
    <x v="10"/>
    <n v="2.0299999999999998"/>
    <n v="256"/>
    <n v="0"/>
    <n v="1.26E-2"/>
    <n v="1.014E-2"/>
    <n v="8.0000000000000007E-5"/>
    <n v="9.2000000000000003E-4"/>
    <n v="4.8829999999999998E-2"/>
    <n v="0"/>
  </r>
  <r>
    <x v="7"/>
    <x v="13"/>
    <x v="6"/>
    <x v="0"/>
    <n v="9.48"/>
    <n v="188.75"/>
    <n v="15.100099999999999"/>
    <n v="5.8740000000000001E-2"/>
    <n v="3.2289999999999999E-2"/>
    <n v="1.5200000000000001E-3"/>
    <n v="1.857E-2"/>
    <n v="0.22753999999999999"/>
    <n v="2.8760000000000001E-2"/>
  </r>
  <r>
    <x v="7"/>
    <x v="13"/>
    <x v="6"/>
    <x v="1"/>
    <n v="59.83"/>
    <n v="229.99"/>
    <n v="13.799799999999999"/>
    <n v="0.37132999999999999"/>
    <n v="0.17029"/>
    <n v="5.5329999999999997E-2"/>
    <n v="5.3249999999999999E-2"/>
    <n v="1.43916"/>
    <n v="2.333E-2"/>
  </r>
  <r>
    <x v="7"/>
    <x v="13"/>
    <x v="6"/>
    <x v="2"/>
    <n v="8.9"/>
    <n v="64.989999999999995"/>
    <n v="0.64990000000000003"/>
    <n v="5.518E-2"/>
    <n v="3.6720000000000003E-2"/>
    <n v="1.9000000000000001E-4"/>
    <n v="4.6000000000000001E-4"/>
    <n v="0.21389"/>
    <n v="2.7100000000000002E-3"/>
  </r>
  <r>
    <x v="7"/>
    <x v="13"/>
    <x v="6"/>
    <x v="3"/>
    <n v="3"/>
    <n v="65"/>
    <n v="0.65002000000000004"/>
    <n v="1.848E-2"/>
    <n v="1.4670000000000001E-2"/>
    <n v="7.7999999999999999E-4"/>
    <n v="1.9000000000000001E-4"/>
    <n v="7.1620000000000003E-2"/>
    <n v="2.7100000000000002E-3"/>
  </r>
  <r>
    <x v="7"/>
    <x v="13"/>
    <x v="6"/>
    <x v="4"/>
    <n v="30.74"/>
    <n v="263"/>
    <n v="126.24023"/>
    <n v="0.19191"/>
    <n v="0"/>
    <n v="0.2399"/>
    <n v="5.8520000000000003E-2"/>
    <n v="0.74299999999999999"/>
    <n v="0.19796"/>
  </r>
  <r>
    <x v="7"/>
    <x v="13"/>
    <x v="6"/>
    <x v="5"/>
    <n v="27.61"/>
    <n v="263"/>
    <n v="26.299800000000001"/>
    <n v="0.17157"/>
    <n v="6.2920000000000004E-2"/>
    <n v="4.718E-2"/>
    <n v="2.7519999999999999E-2"/>
    <n v="0.66479999999999995"/>
    <n v="4.1239999999999999E-2"/>
  </r>
  <r>
    <x v="7"/>
    <x v="13"/>
    <x v="6"/>
    <x v="6"/>
    <n v="30.76"/>
    <n v="263"/>
    <n v="28.93018"/>
    <n v="0.19116"/>
    <n v="0"/>
    <n v="1.227E-2"/>
    <n v="0.10435999999999999"/>
    <n v="0.74068999999999996"/>
    <n v="4.5370000000000001E-2"/>
  </r>
  <r>
    <x v="7"/>
    <x v="13"/>
    <x v="6"/>
    <x v="7"/>
    <n v="14.96"/>
    <n v="65"/>
    <n v="2.6000999999999999"/>
    <n v="9.2189999999999994E-2"/>
    <n v="7.7450000000000005E-2"/>
    <n v="7.6999999999999996E-4"/>
    <n v="2.6900000000000001E-3"/>
    <n v="0.35732999999999998"/>
    <n v="1.085E-2"/>
  </r>
  <r>
    <x v="7"/>
    <x v="13"/>
    <x v="6"/>
    <x v="8"/>
    <n v="45.65"/>
    <n v="202.07"/>
    <n v="26.26953"/>
    <n v="0.28251999999999999"/>
    <n v="0.14663000000000001"/>
    <n v="4.5490000000000003E-2"/>
    <n v="4.0559999999999999E-2"/>
    <n v="1.09483"/>
    <n v="4.7960000000000003E-2"/>
  </r>
  <r>
    <x v="7"/>
    <x v="13"/>
    <x v="6"/>
    <x v="9"/>
    <n v="0.13"/>
    <n v="65"/>
    <n v="1.3"/>
    <n v="4.0999999999999999E-4"/>
    <n v="1.3999999999999999E-4"/>
    <n v="3.0000000000000001E-5"/>
    <n v="1E-4"/>
    <n v="1.56E-3"/>
    <n v="5.4200000000000003E-3"/>
  </r>
  <r>
    <x v="7"/>
    <x v="13"/>
    <x v="6"/>
    <x v="10"/>
    <n v="74.2"/>
    <n v="64.98"/>
    <n v="1.94922"/>
    <n v="0.46009"/>
    <n v="0.25263999999999998"/>
    <n v="3.9399999999999999E-3"/>
    <n v="2.3279999999999999E-2"/>
    <n v="1.78328"/>
    <n v="8.1300000000000001E-3"/>
  </r>
  <r>
    <x v="7"/>
    <x v="13"/>
    <x v="7"/>
    <x v="0"/>
    <n v="9.44"/>
    <n v="249.43"/>
    <n v="139.67993000000001"/>
    <n v="5.8470000000000001E-2"/>
    <n v="9.3600000000000003E-3"/>
    <n v="1.15E-3"/>
    <n v="2.911E-2"/>
    <n v="0.22534000000000001"/>
    <n v="0.22728000000000001"/>
  </r>
  <r>
    <x v="7"/>
    <x v="13"/>
    <x v="7"/>
    <x v="1"/>
    <n v="24.93"/>
    <n v="162.47"/>
    <n v="128.3501"/>
    <n v="0.13844000000000001"/>
    <n v="5.0380000000000001E-2"/>
    <n v="1.9220000000000001E-2"/>
    <n v="4.5400000000000003E-2"/>
    <n v="0.53547"/>
    <n v="0.27556999999999998"/>
  </r>
  <r>
    <x v="7"/>
    <x v="13"/>
    <x v="7"/>
    <x v="2"/>
    <n v="2.86"/>
    <n v="263"/>
    <n v="10.520020000000001"/>
    <n v="1.7670000000000002E-2"/>
    <n v="1.069E-2"/>
    <n v="2.2000000000000001E-4"/>
    <n v="3.81E-3"/>
    <n v="6.8409999999999999E-2"/>
    <n v="1.6500000000000001E-2"/>
  </r>
  <r>
    <x v="7"/>
    <x v="13"/>
    <x v="7"/>
    <x v="3"/>
    <n v="0.78"/>
    <n v="256"/>
    <n v="0"/>
    <n v="4.8399999999999997E-3"/>
    <n v="4.3200000000000001E-3"/>
    <n v="1.2E-4"/>
    <n v="9.0000000000000006E-5"/>
    <n v="1.8759999999999999E-2"/>
    <n v="0"/>
  </r>
  <r>
    <x v="7"/>
    <x v="13"/>
    <x v="7"/>
    <x v="4"/>
    <n v="11.27"/>
    <n v="263"/>
    <n v="97.310059999999993"/>
    <n v="7.1029999999999996E-2"/>
    <n v="0"/>
    <n v="8.6110000000000006E-2"/>
    <n v="3.6979999999999999E-2"/>
    <n v="0.27450999999999998"/>
    <n v="0.15259"/>
  </r>
  <r>
    <x v="7"/>
    <x v="13"/>
    <x v="7"/>
    <x v="5"/>
    <n v="15.63"/>
    <n v="159.12"/>
    <n v="149.57006999999999"/>
    <n v="7.9820000000000002E-2"/>
    <n v="1.754E-2"/>
    <n v="0.10289"/>
    <n v="3.9699999999999996E-3"/>
    <n v="0.30828"/>
    <n v="0.32678000000000001"/>
  </r>
  <r>
    <x v="7"/>
    <x v="13"/>
    <x v="7"/>
    <x v="6"/>
    <n v="21.71"/>
    <n v="174"/>
    <n v="229.68018000000001"/>
    <n v="0.11412"/>
    <n v="4.1000000000000003E-3"/>
    <n v="1.494E-2"/>
    <n v="0.12003"/>
    <n v="0.44044"/>
    <n v="0.47513"/>
  </r>
  <r>
    <x v="7"/>
    <x v="13"/>
    <x v="7"/>
    <x v="7"/>
    <n v="4.03"/>
    <n v="65"/>
    <n v="0.65002000000000004"/>
    <n v="2.4920000000000001E-2"/>
    <n v="2.2329999999999999E-2"/>
    <n v="6.0000000000000002E-5"/>
    <n v="1.8400000000000001E-3"/>
    <n v="9.6570000000000003E-2"/>
    <n v="2.7100000000000002E-3"/>
  </r>
  <r>
    <x v="7"/>
    <x v="13"/>
    <x v="7"/>
    <x v="8"/>
    <n v="35.130000000000003"/>
    <n v="210.14"/>
    <n v="401.37011999999999"/>
    <n v="0.19664999999999999"/>
    <n v="2.8340000000000001E-2"/>
    <n v="3.9260000000000003E-2"/>
    <n v="9.6930000000000002E-2"/>
    <n v="0.75866"/>
    <n v="0.73238999999999999"/>
  </r>
  <r>
    <x v="7"/>
    <x v="13"/>
    <x v="7"/>
    <x v="9"/>
    <n v="2.92"/>
    <n v="124.09"/>
    <n v="40.950009999999999"/>
    <n v="8.8999999999999999E-3"/>
    <n v="2.5999999999999998E-4"/>
    <n v="2.7999999999999998E-4"/>
    <n v="1.456E-2"/>
    <n v="3.4209999999999997E-2"/>
    <n v="0.10773000000000001"/>
  </r>
  <r>
    <x v="7"/>
    <x v="13"/>
    <x v="7"/>
    <x v="10"/>
    <n v="23.37"/>
    <n v="213.5"/>
    <n v="51.240229999999997"/>
    <n v="0.13986000000000001"/>
    <n v="9.5449999999999993E-2"/>
    <n v="4.4999999999999999E-4"/>
    <n v="5.7029999999999997E-2"/>
    <n v="0.54162999999999994"/>
    <n v="9.0499999999999997E-2"/>
  </r>
  <r>
    <x v="7"/>
    <x v="13"/>
    <x v="8"/>
    <x v="0"/>
    <n v="32.44"/>
    <n v="234.69"/>
    <n v="645.39013999999997"/>
    <n v="0.19142999999999999"/>
    <n v="2.7300000000000001E-2"/>
    <n v="0.12157999999999999"/>
    <n v="9.0990000000000001E-2"/>
    <n v="0.73717999999999995"/>
    <n v="1.0882400000000001"/>
  </r>
  <r>
    <x v="7"/>
    <x v="13"/>
    <x v="8"/>
    <x v="1"/>
    <n v="51.37"/>
    <n v="67.400000000000006"/>
    <n v="166.49023"/>
    <n v="0.25284000000000001"/>
    <n v="0.18043999999999999"/>
    <n v="1.2489999999999999E-2"/>
    <n v="4.4339999999999997E-2"/>
    <n v="0.97907"/>
    <n v="0.67398999999999998"/>
  </r>
  <r>
    <x v="7"/>
    <x v="13"/>
    <x v="8"/>
    <x v="2"/>
    <n v="26.35"/>
    <n v="176.97"/>
    <n v="366.33008000000001"/>
    <n v="0.13458999999999999"/>
    <n v="9.5099999999999994E-3"/>
    <n v="1.91E-3"/>
    <n v="9.0500000000000008E-3"/>
    <n v="0.51861999999999997"/>
    <n v="0.74146999999999996"/>
  </r>
  <r>
    <x v="7"/>
    <x v="13"/>
    <x v="8"/>
    <x v="3"/>
    <n v="2.97"/>
    <n v="125.86"/>
    <n v="8.81"/>
    <n v="1.481E-2"/>
    <n v="9.6900000000000007E-3"/>
    <n v="1.89E-3"/>
    <n v="1.0200000000000001E-3"/>
    <n v="5.7299999999999997E-2"/>
    <n v="2.3009999999999999E-2"/>
  </r>
  <r>
    <x v="7"/>
    <x v="13"/>
    <x v="8"/>
    <x v="4"/>
    <n v="80.87"/>
    <n v="263"/>
    <n v="1775.25"/>
    <n v="0.51922999999999997"/>
    <n v="0"/>
    <n v="0.72848999999999997"/>
    <n v="8.5519999999999999E-2"/>
    <n v="1.99959"/>
    <n v="2.7837700000000001"/>
  </r>
  <r>
    <x v="7"/>
    <x v="13"/>
    <x v="8"/>
    <x v="5"/>
    <n v="98.12"/>
    <n v="169.84"/>
    <n v="1638.9394500000001"/>
    <n v="0.47517999999999999"/>
    <n v="4.6429999999999999E-2"/>
    <n v="0.66827999999999999"/>
    <n v="4.0570000000000002E-2"/>
    <n v="1.8300099999999999"/>
    <n v="3.3797299999999999"/>
  </r>
  <r>
    <x v="7"/>
    <x v="13"/>
    <x v="8"/>
    <x v="6"/>
    <n v="136.74"/>
    <n v="224.51"/>
    <n v="2184.5097700000001"/>
    <n v="0.78815000000000002"/>
    <n v="0"/>
    <n v="0.17452999999999999"/>
    <n v="0.42735000000000001"/>
    <n v="3.03518"/>
    <n v="3.8197399999999999"/>
  </r>
  <r>
    <x v="7"/>
    <x v="13"/>
    <x v="8"/>
    <x v="7"/>
    <n v="9.31"/>
    <n v="65"/>
    <n v="3.25"/>
    <n v="5.6899999999999999E-2"/>
    <n v="4.9259999999999998E-2"/>
    <n v="1.6000000000000001E-4"/>
    <n v="1.98E-3"/>
    <n v="0.22054000000000001"/>
    <n v="1.3559999999999999E-2"/>
  </r>
  <r>
    <x v="7"/>
    <x v="13"/>
    <x v="8"/>
    <x v="8"/>
    <n v="129.94"/>
    <n v="198.79"/>
    <n v="1669.8398400000001"/>
    <n v="0.70694999999999997"/>
    <n v="7.7899999999999997E-2"/>
    <n v="0.17896000000000001"/>
    <n v="0.24353"/>
    <n v="2.72478"/>
    <n v="3.1705100000000002"/>
  </r>
  <r>
    <x v="7"/>
    <x v="13"/>
    <x v="8"/>
    <x v="9"/>
    <n v="13.8"/>
    <n v="99.75"/>
    <n v="170.57996"/>
    <n v="3.9489999999999997E-2"/>
    <n v="1.3699999999999999E-3"/>
    <n v="3.0899999999999999E-3"/>
    <n v="1.008E-2"/>
    <n v="0.15182999999999999"/>
    <n v="0.51959"/>
  </r>
  <r>
    <x v="7"/>
    <x v="13"/>
    <x v="8"/>
    <x v="10"/>
    <n v="83.78"/>
    <n v="261.77999999999997"/>
    <n v="850.78905999999995"/>
    <n v="0.52930999999999995"/>
    <n v="0.14766000000000001"/>
    <n v="1.451E-2"/>
    <n v="7.4800000000000005E-2"/>
    <n v="2.0442399999999998"/>
    <n v="1.33751"/>
  </r>
  <r>
    <x v="7"/>
    <x v="14"/>
    <x v="0"/>
    <x v="0"/>
    <n v="2.5299999999999998"/>
    <n v="137.9"/>
    <n v="27.579989999999999"/>
    <n v="1.0880000000000001E-2"/>
    <n v="2.1800000000000001E-3"/>
    <n v="6.0000000000000002E-5"/>
    <n v="2.5999999999999999E-3"/>
    <n v="4.1860000000000001E-2"/>
    <n v="6.6790000000000002E-2"/>
  </r>
  <r>
    <x v="7"/>
    <x v="14"/>
    <x v="0"/>
    <x v="1"/>
    <n v="11"/>
    <n v="120.05"/>
    <n v="126.05005"/>
    <n v="4.7699999999999999E-2"/>
    <n v="6.5799999999999999E-3"/>
    <n v="8.1300000000000001E-3"/>
    <n v="1.342E-2"/>
    <n v="0.18368999999999999"/>
    <n v="0.32640000000000002"/>
  </r>
  <r>
    <x v="7"/>
    <x v="14"/>
    <x v="0"/>
    <x v="2"/>
    <n v="3.89"/>
    <n v="88"/>
    <n v="55.44"/>
    <n v="9.9900000000000006E-3"/>
    <n v="1.41E-3"/>
    <n v="1.0000000000000001E-5"/>
    <n v="1.0399999999999999E-3"/>
    <n v="3.8359999999999998E-2"/>
    <n v="0.18559"/>
  </r>
  <r>
    <x v="7"/>
    <x v="14"/>
    <x v="0"/>
    <x v="3"/>
    <n v="1.46"/>
    <n v="79.73"/>
    <n v="17.540009999999999"/>
    <n v="3.49E-3"/>
    <n v="6.2E-4"/>
    <n v="3.5E-4"/>
    <n v="2.7E-4"/>
    <n v="1.34E-2"/>
    <n v="6.2600000000000003E-2"/>
  </r>
  <r>
    <x v="7"/>
    <x v="14"/>
    <x v="0"/>
    <x v="4"/>
    <n v="10.91"/>
    <n v="263"/>
    <n v="241.95996"/>
    <n v="7.0519999999999999E-2"/>
    <n v="0"/>
    <n v="2.137E-2"/>
    <n v="5.688E-2"/>
    <n v="0.27099000000000001"/>
    <n v="0.37639"/>
  </r>
  <r>
    <x v="7"/>
    <x v="14"/>
    <x v="0"/>
    <x v="5"/>
    <n v="8.51"/>
    <n v="146.85"/>
    <n v="99.859979999999993"/>
    <n v="3.9079999999999997E-2"/>
    <n v="1.2899999999999999E-3"/>
    <n v="1.048E-2"/>
    <n v="8.6E-3"/>
    <n v="0.15035999999999999"/>
    <n v="0.22958000000000001"/>
  </r>
  <r>
    <x v="7"/>
    <x v="14"/>
    <x v="0"/>
    <x v="6"/>
    <n v="9.1199999999999992"/>
    <n v="117.34"/>
    <n v="106.78003"/>
    <n v="3.4180000000000002E-2"/>
    <n v="2.32E-3"/>
    <n v="1.7000000000000001E-4"/>
    <n v="1.481E-2"/>
    <n v="0.13150000000000001"/>
    <n v="0.28633999999999998"/>
  </r>
  <r>
    <x v="7"/>
    <x v="14"/>
    <x v="0"/>
    <x v="7"/>
    <n v="6.88"/>
    <n v="65"/>
    <n v="75.400019999999998"/>
    <n v="1.3990000000000001E-2"/>
    <n v="3.2200000000000002E-3"/>
    <n v="4.0000000000000003E-5"/>
    <n v="2.2599999999999999E-3"/>
    <n v="5.3789999999999998E-2"/>
    <n v="0.31202999999999997"/>
  </r>
  <r>
    <x v="7"/>
    <x v="14"/>
    <x v="0"/>
    <x v="8"/>
    <n v="5.0999999999999996"/>
    <n v="216.45"/>
    <n v="62.770020000000002"/>
    <n v="3.0630000000000001E-2"/>
    <n v="8.8500000000000002E-3"/>
    <n v="1.09E-3"/>
    <n v="6.0600000000000003E-3"/>
    <n v="0.11806"/>
    <n v="0.11019"/>
  </r>
  <r>
    <x v="7"/>
    <x v="14"/>
    <x v="0"/>
    <x v="9"/>
    <n v="2.5099999999999998"/>
    <n v="175.55"/>
    <n v="35.109990000000003"/>
    <n v="1.1690000000000001E-2"/>
    <n v="0"/>
    <n v="2.5999999999999998E-4"/>
    <n v="7.0899999999999999E-3"/>
    <n v="4.4929999999999998E-2"/>
    <n v="7.2419999999999998E-2"/>
  </r>
  <r>
    <x v="7"/>
    <x v="14"/>
    <x v="0"/>
    <x v="10"/>
    <n v="8.67"/>
    <n v="221.12"/>
    <n v="114.97998"/>
    <n v="5.0310000000000001E-2"/>
    <n v="1.14E-2"/>
    <n v="1.31E-3"/>
    <n v="2.4490000000000001E-2"/>
    <n v="0.19389000000000001"/>
    <n v="0.20152999999999999"/>
  </r>
  <r>
    <x v="7"/>
    <x v="14"/>
    <x v="1"/>
    <x v="0"/>
    <n v="99.52"/>
    <n v="176.18"/>
    <n v="1342.5"/>
    <n v="0.47581000000000001"/>
    <n v="2.8670000000000001E-2"/>
    <n v="2.307E-2"/>
    <n v="0.42021999999999998"/>
    <n v="1.83029"/>
    <n v="2.7476400000000001"/>
  </r>
  <r>
    <x v="7"/>
    <x v="14"/>
    <x v="1"/>
    <x v="1"/>
    <n v="277"/>
    <n v="142.94"/>
    <n v="3773.71875"/>
    <n v="1.1938500000000001"/>
    <n v="0.16730999999999999"/>
    <n v="0.25455"/>
    <n v="1.3645099999999999"/>
    <n v="4.5963799999999999"/>
    <n v="8.8246300000000009"/>
  </r>
  <r>
    <x v="7"/>
    <x v="14"/>
    <x v="1"/>
    <x v="2"/>
    <n v="87.2"/>
    <n v="207.71"/>
    <n v="2081.2490200000002"/>
    <n v="0.45467000000000002"/>
    <n v="1.3559999999999999E-2"/>
    <n v="2.988E-2"/>
    <n v="0.42392000000000002"/>
    <n v="1.74682"/>
    <n v="3.7345000000000002"/>
  </r>
  <r>
    <x v="7"/>
    <x v="14"/>
    <x v="1"/>
    <x v="3"/>
    <n v="7.12"/>
    <n v="65"/>
    <n v="63.049990000000001"/>
    <n v="2.5170000000000001E-2"/>
    <n v="1.6750000000000001E-2"/>
    <n v="3.1099999999999999E-3"/>
    <n v="2.7000000000000001E-3"/>
    <n v="9.7239999999999993E-2"/>
    <n v="0.26091999999999999"/>
  </r>
  <r>
    <x v="7"/>
    <x v="14"/>
    <x v="1"/>
    <x v="4"/>
    <n v="79.83"/>
    <n v="251.01"/>
    <n v="1518.6289099999999"/>
    <n v="0.49658999999999998"/>
    <n v="2.4599999999999999E-3"/>
    <n v="0.57887999999999995"/>
    <n v="0.26758999999999999"/>
    <n v="1.9122300000000001"/>
    <n v="2.42421"/>
  </r>
  <r>
    <x v="7"/>
    <x v="14"/>
    <x v="1"/>
    <x v="5"/>
    <n v="157.36000000000001"/>
    <n v="183.31"/>
    <n v="2520.5293000000001"/>
    <n v="0.78188000000000002"/>
    <n v="6.1510000000000002E-2"/>
    <n v="0.74261999999999995"/>
    <n v="0.26538"/>
    <n v="3.0083700000000002"/>
    <n v="4.9756400000000003"/>
  </r>
  <r>
    <x v="7"/>
    <x v="14"/>
    <x v="1"/>
    <x v="6"/>
    <n v="388.12"/>
    <n v="223.3"/>
    <n v="7920.4375"/>
    <n v="2.1698499999999998"/>
    <n v="0"/>
    <n v="0.60958000000000001"/>
    <n v="1.71746"/>
    <n v="8.3392199999999992"/>
    <n v="13.777900000000001"/>
  </r>
  <r>
    <x v="7"/>
    <x v="14"/>
    <x v="1"/>
    <x v="7"/>
    <n v="71.900000000000006"/>
    <n v="65"/>
    <n v="900.89995999999996"/>
    <n v="0.18434"/>
    <n v="8.6209999999999995E-2"/>
    <n v="3.3999999999999998E-3"/>
    <n v="4.4920000000000002E-2"/>
    <n v="0.70992999999999995"/>
    <n v="3.72817"/>
  </r>
  <r>
    <x v="7"/>
    <x v="14"/>
    <x v="1"/>
    <x v="8"/>
    <n v="321.02"/>
    <n v="198.13"/>
    <n v="7663.6718799999999"/>
    <n v="1.67702"/>
    <n v="0.12354999999999999"/>
    <n v="1.3378099999999999"/>
    <n v="1.16106"/>
    <n v="6.4453699999999996"/>
    <n v="14.51695"/>
  </r>
  <r>
    <x v="7"/>
    <x v="14"/>
    <x v="1"/>
    <x v="9"/>
    <n v="51.09"/>
    <n v="133.83000000000001"/>
    <n v="856.52002000000005"/>
    <n v="0.19264000000000001"/>
    <n v="2.0000000000000002E-5"/>
    <n v="3.0200000000000001E-3"/>
    <n v="0.16755"/>
    <n v="0.73943000000000003"/>
    <n v="2.05972"/>
  </r>
  <r>
    <x v="7"/>
    <x v="14"/>
    <x v="1"/>
    <x v="10"/>
    <n v="151.47999999999999"/>
    <n v="99.42"/>
    <n v="1389.9609399999999"/>
    <n v="0.69244000000000006"/>
    <n v="0.21772"/>
    <n v="3.5880000000000002E-2"/>
    <n v="0.29009000000000001"/>
    <n v="2.6743899999999998"/>
    <n v="4.1240100000000002"/>
  </r>
  <r>
    <x v="7"/>
    <x v="14"/>
    <x v="2"/>
    <x v="0"/>
    <n v="25.54"/>
    <n v="139.22999999999999"/>
    <n v="271.49023"/>
    <n v="0.12634000000000001"/>
    <n v="4.3389999999999998E-2"/>
    <n v="8.4100000000000008E-3"/>
    <n v="0.10106999999999999"/>
    <n v="0.48741000000000001"/>
    <n v="0.64680000000000004"/>
  </r>
  <r>
    <x v="7"/>
    <x v="14"/>
    <x v="2"/>
    <x v="1"/>
    <n v="159.69"/>
    <n v="156.59"/>
    <n v="1426.5292999999999"/>
    <n v="0.80559999999999998"/>
    <n v="0.17385999999999999"/>
    <n v="0.1681"/>
    <n v="0.87070000000000003"/>
    <n v="3.1090499999999999"/>
    <n v="3.1381199999999998"/>
  </r>
  <r>
    <x v="7"/>
    <x v="14"/>
    <x v="2"/>
    <x v="2"/>
    <n v="11.76"/>
    <n v="198.46"/>
    <n v="21.830079999999999"/>
    <n v="7.1830000000000005E-2"/>
    <n v="4.3740000000000001E-2"/>
    <n v="2.7E-4"/>
    <n v="5.8300000000000001E-3"/>
    <n v="0.2782"/>
    <n v="4.0430000000000001E-2"/>
  </r>
  <r>
    <x v="7"/>
    <x v="14"/>
    <x v="2"/>
    <x v="3"/>
    <n v="4.1500000000000004"/>
    <n v="65"/>
    <n v="6.5"/>
    <n v="2.3179999999999999E-2"/>
    <n v="1.8599999999999998E-2"/>
    <n v="9.6000000000000002E-4"/>
    <n v="1.5E-3"/>
    <n v="8.9810000000000001E-2"/>
    <n v="2.69E-2"/>
  </r>
  <r>
    <x v="7"/>
    <x v="14"/>
    <x v="2"/>
    <x v="4"/>
    <n v="42.2"/>
    <n v="247.43"/>
    <n v="220.20996"/>
    <n v="0.26268999999999998"/>
    <n v="1.4400000000000001E-3"/>
    <n v="0.45279000000000003"/>
    <n v="7.3999999999999999E-4"/>
    <n v="1.01596"/>
    <n v="0.3543"/>
  </r>
  <r>
    <x v="7"/>
    <x v="14"/>
    <x v="2"/>
    <x v="5"/>
    <n v="58.93"/>
    <n v="136.97999999999999"/>
    <n v="424.63968"/>
    <n v="0.29965999999999998"/>
    <n v="4.5920000000000002E-2"/>
    <n v="0.18414"/>
    <n v="9.9279999999999993E-2"/>
    <n v="1.15774"/>
    <n v="1.0316799999999999"/>
  </r>
  <r>
    <x v="7"/>
    <x v="14"/>
    <x v="2"/>
    <x v="6"/>
    <n v="71.569999999999993"/>
    <n v="189.2"/>
    <n v="728.42969000000005"/>
    <n v="0.40639999999999998"/>
    <n v="3.0400000000000002E-3"/>
    <n v="2.393E-2"/>
    <n v="0.32780999999999999"/>
    <n v="1.56864"/>
    <n v="1.4181600000000001"/>
  </r>
  <r>
    <x v="7"/>
    <x v="14"/>
    <x v="2"/>
    <x v="7"/>
    <n v="18.57"/>
    <n v="65"/>
    <n v="3.25"/>
    <n v="0.11216"/>
    <n v="9.5630000000000007E-2"/>
    <n v="2.4000000000000001E-4"/>
    <n v="1.153E-2"/>
    <n v="0.43469000000000002"/>
    <n v="1.345E-2"/>
  </r>
  <r>
    <x v="7"/>
    <x v="14"/>
    <x v="2"/>
    <x v="8"/>
    <n v="100.96"/>
    <n v="214.14"/>
    <n v="869.41992000000005"/>
    <n v="0.59267000000000003"/>
    <n v="0.18190999999999999"/>
    <n v="6.5430000000000002E-2"/>
    <n v="0.46179999999999999"/>
    <n v="2.2881200000000002"/>
    <n v="1.5556399999999999"/>
  </r>
  <r>
    <x v="7"/>
    <x v="14"/>
    <x v="2"/>
    <x v="9"/>
    <n v="13.13"/>
    <n v="147.84"/>
    <n v="239.50011000000001"/>
    <n v="5.407E-2"/>
    <n v="2.9999999999999997E-4"/>
    <n v="1.5100000000000001E-3"/>
    <n v="4.8579999999999998E-2"/>
    <n v="0.20755000000000001"/>
    <n v="0.55213000000000001"/>
  </r>
  <r>
    <x v="7"/>
    <x v="14"/>
    <x v="2"/>
    <x v="10"/>
    <n v="109.77"/>
    <n v="257.29000000000002"/>
    <n v="532.59960999999998"/>
    <n v="0.68501999999999996"/>
    <n v="0.27355000000000002"/>
    <n v="2.6669999999999999E-2"/>
    <n v="0.21956000000000001"/>
    <n v="2.6502699999999999"/>
    <n v="0.84038000000000002"/>
  </r>
  <r>
    <x v="7"/>
    <x v="14"/>
    <x v="3"/>
    <x v="0"/>
    <n v="16.88"/>
    <n v="206.16"/>
    <n v="39.169919999999998"/>
    <n v="0.10154000000000001"/>
    <n v="6.1879999999999998E-2"/>
    <n v="4.8599999999999997E-3"/>
    <n v="4.0050000000000002E-2"/>
    <n v="0.39306000000000002"/>
    <n v="7.1160000000000001E-2"/>
  </r>
  <r>
    <x v="7"/>
    <x v="14"/>
    <x v="3"/>
    <x v="1"/>
    <n v="107.52"/>
    <n v="180.18"/>
    <n v="236.02930000000001"/>
    <n v="0.64026000000000005"/>
    <n v="0.24007000000000001"/>
    <n v="3.9940000000000003E-2"/>
    <n v="0.36327999999999999"/>
    <n v="2.4791500000000002"/>
    <n v="0.46493000000000001"/>
  </r>
  <r>
    <x v="7"/>
    <x v="14"/>
    <x v="3"/>
    <x v="2"/>
    <n v="13.83"/>
    <n v="256"/>
    <n v="0"/>
    <n v="8.5500000000000007E-2"/>
    <n v="7.2370000000000004E-2"/>
    <n v="1.3999999999999999E-4"/>
    <n v="4.7299999999999998E-3"/>
    <n v="0.33139999999999997"/>
    <n v="0"/>
  </r>
  <r>
    <x v="7"/>
    <x v="14"/>
    <x v="3"/>
    <x v="3"/>
    <n v="4.79"/>
    <n v="256"/>
    <n v="0"/>
    <n v="2.8850000000000001E-2"/>
    <n v="2.3699999999999999E-2"/>
    <n v="8.9999999999999998E-4"/>
    <n v="1.01E-3"/>
    <n v="0.11182"/>
    <n v="0"/>
  </r>
  <r>
    <x v="7"/>
    <x v="14"/>
    <x v="3"/>
    <x v="4"/>
    <n v="49.89"/>
    <n v="262.27"/>
    <n v="175.71974"/>
    <n v="0.31091999999999997"/>
    <n v="0"/>
    <n v="0.23638000000000001"/>
    <n v="0.30376999999999998"/>
    <n v="1.2032499999999999"/>
    <n v="0.27388000000000001"/>
  </r>
  <r>
    <x v="7"/>
    <x v="14"/>
    <x v="3"/>
    <x v="5"/>
    <n v="44.25"/>
    <n v="191.6"/>
    <n v="28.74023"/>
    <n v="0.26796999999999999"/>
    <n v="0.11584999999999999"/>
    <n v="5.1270000000000003E-2"/>
    <n v="4.0460000000000003E-2"/>
    <n v="1.0382400000000001"/>
    <n v="5.4780000000000002E-2"/>
  </r>
  <r>
    <x v="7"/>
    <x v="14"/>
    <x v="3"/>
    <x v="6"/>
    <n v="62.36"/>
    <n v="220.53"/>
    <n v="242.58008000000001"/>
    <n v="0.37713999999999998"/>
    <n v="2.9E-4"/>
    <n v="2.681E-2"/>
    <n v="0.39216000000000001"/>
    <n v="1.45882"/>
    <n v="0.42569000000000001"/>
  </r>
  <r>
    <x v="7"/>
    <x v="14"/>
    <x v="3"/>
    <x v="7"/>
    <n v="23.02"/>
    <n v="64.989999999999995"/>
    <n v="1.2998000000000001"/>
    <n v="0.14238999999999999"/>
    <n v="0.12612000000000001"/>
    <n v="1.6000000000000001E-4"/>
    <n v="6.4000000000000003E-3"/>
    <n v="0.55189999999999995"/>
    <n v="5.3800000000000002E-3"/>
  </r>
  <r>
    <x v="7"/>
    <x v="14"/>
    <x v="3"/>
    <x v="8"/>
    <n v="76.52"/>
    <n v="200.2"/>
    <n v="60.060549999999999"/>
    <n v="0.46753"/>
    <n v="0.28597"/>
    <n v="2.98E-3"/>
    <n v="9.2149999999999996E-2"/>
    <n v="1.81101"/>
    <n v="0.1119"/>
  </r>
  <r>
    <x v="7"/>
    <x v="14"/>
    <x v="3"/>
    <x v="9"/>
    <n v="2.27"/>
    <n v="195.91"/>
    <n v="21.549990000000001"/>
    <n v="1.2189999999999999E-2"/>
    <n v="5.0000000000000002E-5"/>
    <n v="5.0000000000000002E-5"/>
    <n v="6.1900000000000002E-3"/>
    <n v="4.6879999999999998E-2"/>
    <n v="4.086E-2"/>
  </r>
  <r>
    <x v="7"/>
    <x v="14"/>
    <x v="3"/>
    <x v="10"/>
    <n v="115.21"/>
    <n v="263.02999999999997"/>
    <n v="7.8906200000000002"/>
    <n v="0.71445000000000003"/>
    <n v="0.57289999999999996"/>
    <n v="1.89E-2"/>
    <n v="6.3570000000000002E-2"/>
    <n v="2.7690999999999999"/>
    <n v="1.227E-2"/>
  </r>
  <r>
    <x v="7"/>
    <x v="14"/>
    <x v="4"/>
    <x v="0"/>
    <n v="2.78"/>
    <n v="238.25"/>
    <n v="19.059999999999999"/>
    <n v="1.7399999999999999E-2"/>
    <n v="5.2199999999999998E-3"/>
    <n v="1.64E-3"/>
    <n v="1.277E-2"/>
    <n v="6.7210000000000006E-2"/>
    <n v="3.1329999999999997E-2"/>
  </r>
  <r>
    <x v="7"/>
    <x v="14"/>
    <x v="4"/>
    <x v="1"/>
    <n v="11.36"/>
    <n v="256"/>
    <n v="0"/>
    <n v="7.0510000000000003E-2"/>
    <n v="2.8809999999999999E-2"/>
    <n v="6.3400000000000001E-3"/>
    <n v="6.6499999999999997E-3"/>
    <n v="0.27328999999999998"/>
    <n v="0"/>
  </r>
  <r>
    <x v="7"/>
    <x v="14"/>
    <x v="4"/>
    <x v="2"/>
    <n v="1.69"/>
    <n v="256"/>
    <n v="0"/>
    <n v="1.0489999999999999E-2"/>
    <n v="7.0499999999999998E-3"/>
    <n v="1.2E-4"/>
    <n v="4.0000000000000003E-5"/>
    <n v="4.0649999999999999E-2"/>
    <n v="0"/>
  </r>
  <r>
    <x v="7"/>
    <x v="14"/>
    <x v="4"/>
    <x v="3"/>
    <n v="0.61"/>
    <n v="65"/>
    <n v="0.64998999999999996"/>
    <n v="3.65E-3"/>
    <n v="3.0200000000000001E-3"/>
    <n v="1E-4"/>
    <n v="8.0000000000000007E-5"/>
    <n v="1.414E-2"/>
    <n v="2.6900000000000001E-3"/>
  </r>
  <r>
    <x v="7"/>
    <x v="14"/>
    <x v="4"/>
    <x v="4"/>
    <n v="8.2100000000000009"/>
    <n v="263"/>
    <n v="68.38"/>
    <n v="5.1810000000000002E-2"/>
    <n v="8.3000000000000001E-4"/>
    <n v="7.2859999999999994E-2"/>
    <n v="9.7900000000000001E-3"/>
    <n v="0.20011000000000001"/>
    <n v="0.10637000000000001"/>
  </r>
  <r>
    <x v="7"/>
    <x v="14"/>
    <x v="4"/>
    <x v="5"/>
    <n v="5.73"/>
    <n v="263"/>
    <n v="13.15002"/>
    <n v="3.5740000000000001E-2"/>
    <n v="5.8700000000000002E-3"/>
    <n v="1.444E-2"/>
    <n v="2.1299999999999999E-3"/>
    <n v="0.13836000000000001"/>
    <n v="2.0459999999999999E-2"/>
  </r>
  <r>
    <x v="7"/>
    <x v="14"/>
    <x v="4"/>
    <x v="6"/>
    <n v="5.64"/>
    <n v="256"/>
    <n v="0"/>
    <n v="3.5000000000000003E-2"/>
    <n v="0"/>
    <n v="4.8000000000000001E-4"/>
    <n v="7.45E-3"/>
    <n v="0.13567000000000001"/>
    <n v="0"/>
  </r>
  <r>
    <x v="7"/>
    <x v="14"/>
    <x v="4"/>
    <x v="7"/>
    <n v="2.93"/>
    <n v="65"/>
    <n v="3.90002"/>
    <n v="1.7489999999999999E-2"/>
    <n v="1.4710000000000001E-2"/>
    <n v="5.0000000000000002E-5"/>
    <n v="3.3E-4"/>
    <n v="6.7790000000000003E-2"/>
    <n v="1.6140000000000002E-2"/>
  </r>
  <r>
    <x v="7"/>
    <x v="14"/>
    <x v="4"/>
    <x v="8"/>
    <n v="11.07"/>
    <n v="206.43"/>
    <n v="43.350099999999998"/>
    <n v="6.8330000000000002E-2"/>
    <n v="2.478E-2"/>
    <n v="2.341E-2"/>
    <n v="1.24E-2"/>
    <n v="0.26430999999999999"/>
    <n v="7.7509999999999996E-2"/>
  </r>
  <r>
    <x v="7"/>
    <x v="14"/>
    <x v="4"/>
    <x v="9"/>
    <n v="0.11"/>
    <n v="65"/>
    <n v="2.6"/>
    <n v="2.7E-4"/>
    <n v="1.2999999999999999E-4"/>
    <n v="1.0000000000000001E-5"/>
    <n v="6.0000000000000002E-5"/>
    <n v="1.0399999999999999E-3"/>
    <n v="1.076E-2"/>
  </r>
  <r>
    <x v="7"/>
    <x v="14"/>
    <x v="4"/>
    <x v="10"/>
    <n v="14.3"/>
    <n v="197"/>
    <n v="5.90991"/>
    <n v="8.8709999999999997E-2"/>
    <n v="3.3020000000000001E-2"/>
    <n v="1.91E-3"/>
    <n v="1.5900000000000001E-2"/>
    <n v="0.34378999999999998"/>
    <n v="1.0869999999999999E-2"/>
  </r>
  <r>
    <x v="7"/>
    <x v="14"/>
    <x v="5"/>
    <x v="0"/>
    <n v="0.26"/>
    <n v="256"/>
    <n v="0"/>
    <n v="1.6100000000000001E-3"/>
    <n v="8.4000000000000003E-4"/>
    <n v="1.0000000000000001E-5"/>
    <n v="2.1000000000000001E-4"/>
    <n v="6.2500000000000003E-3"/>
    <n v="0"/>
  </r>
  <r>
    <x v="7"/>
    <x v="14"/>
    <x v="5"/>
    <x v="1"/>
    <n v="1.6"/>
    <n v="256"/>
    <n v="0"/>
    <n v="9.9299999999999996E-3"/>
    <n v="4.0099999999999997E-3"/>
    <n v="4.4999999999999999E-4"/>
    <n v="1.39E-3"/>
    <n v="3.848E-2"/>
    <n v="0"/>
  </r>
  <r>
    <x v="7"/>
    <x v="14"/>
    <x v="5"/>
    <x v="2"/>
    <n v="0.23"/>
    <n v="256"/>
    <n v="0"/>
    <n v="1.4300000000000001E-3"/>
    <n v="1.0300000000000001E-3"/>
    <n v="0"/>
    <n v="1.0000000000000001E-5"/>
    <n v="5.5300000000000002E-3"/>
    <n v="0"/>
  </r>
  <r>
    <x v="7"/>
    <x v="14"/>
    <x v="5"/>
    <x v="3"/>
    <n v="0.06"/>
    <n v="256"/>
    <n v="0"/>
    <n v="3.6999999999999999E-4"/>
    <n v="3.2000000000000003E-4"/>
    <n v="1.0000000000000001E-5"/>
    <n v="1.0000000000000001E-5"/>
    <n v="1.4400000000000001E-3"/>
    <n v="0"/>
  </r>
  <r>
    <x v="7"/>
    <x v="14"/>
    <x v="5"/>
    <x v="4"/>
    <n v="1.02"/>
    <n v="256"/>
    <n v="0"/>
    <n v="6.3299999999999997E-3"/>
    <n v="9.0000000000000006E-5"/>
    <n v="7.0600000000000003E-3"/>
    <n v="2.2200000000000002E-3"/>
    <n v="2.453E-2"/>
    <n v="0"/>
  </r>
  <r>
    <x v="7"/>
    <x v="14"/>
    <x v="5"/>
    <x v="5"/>
    <n v="0.92"/>
    <n v="263"/>
    <n v="2.63"/>
    <n v="5.7299999999999999E-3"/>
    <n v="2.16E-3"/>
    <n v="3.6600000000000001E-3"/>
    <n v="1.09E-3"/>
    <n v="2.2179999999999998E-2"/>
    <n v="4.0899999999999999E-3"/>
  </r>
  <r>
    <x v="7"/>
    <x v="14"/>
    <x v="5"/>
    <x v="6"/>
    <n v="0.83"/>
    <n v="256"/>
    <n v="0"/>
    <n v="5.1500000000000001E-3"/>
    <n v="0"/>
    <n v="1.9000000000000001E-4"/>
    <n v="9.3000000000000005E-4"/>
    <n v="1.9959999999999999E-2"/>
    <n v="0"/>
  </r>
  <r>
    <x v="7"/>
    <x v="14"/>
    <x v="5"/>
    <x v="7"/>
    <n v="0.41"/>
    <n v="256"/>
    <n v="0"/>
    <n v="2.5400000000000002E-3"/>
    <n v="2.0799999999999998E-3"/>
    <n v="0"/>
    <n v="6.0000000000000002E-5"/>
    <n v="9.8600000000000007E-3"/>
    <n v="0"/>
  </r>
  <r>
    <x v="7"/>
    <x v="14"/>
    <x v="5"/>
    <x v="8"/>
    <n v="1.24"/>
    <n v="256"/>
    <n v="0"/>
    <n v="7.6899999999999998E-3"/>
    <n v="3.98E-3"/>
    <n v="3.3E-4"/>
    <n v="1.3799999999999999E-3"/>
    <n v="2.9819999999999999E-2"/>
    <n v="0"/>
  </r>
  <r>
    <x v="7"/>
    <x v="14"/>
    <x v="5"/>
    <x v="9"/>
    <n v="0.25"/>
    <n v="263"/>
    <n v="7.89"/>
    <n v="1.5900000000000001E-3"/>
    <n v="0"/>
    <n v="3.5E-4"/>
    <n v="2.3800000000000002E-3"/>
    <n v="6.11E-3"/>
    <n v="1.227E-2"/>
  </r>
  <r>
    <x v="7"/>
    <x v="14"/>
    <x v="5"/>
    <x v="10"/>
    <n v="2.0299999999999998"/>
    <n v="256"/>
    <n v="0"/>
    <n v="1.26E-2"/>
    <n v="1.014E-2"/>
    <n v="8.0000000000000007E-5"/>
    <n v="9.2000000000000003E-4"/>
    <n v="4.8829999999999998E-2"/>
    <n v="0"/>
  </r>
  <r>
    <x v="7"/>
    <x v="14"/>
    <x v="6"/>
    <x v="0"/>
    <n v="9.56"/>
    <n v="188.75"/>
    <n v="15.100099999999999"/>
    <n v="5.9110000000000003E-2"/>
    <n v="3.2329999999999998E-2"/>
    <n v="1.57E-3"/>
    <n v="1.907E-2"/>
    <n v="0.22896"/>
    <n v="2.853E-2"/>
  </r>
  <r>
    <x v="7"/>
    <x v="14"/>
    <x v="6"/>
    <x v="1"/>
    <n v="59.91"/>
    <n v="213.5"/>
    <n v="17.080079999999999"/>
    <n v="0.37175000000000002"/>
    <n v="0.17030999999999999"/>
    <n v="5.5579999999999997E-2"/>
    <n v="5.3490000000000003E-2"/>
    <n v="1.44076"/>
    <n v="2.9929999999999998E-2"/>
  </r>
  <r>
    <x v="7"/>
    <x v="14"/>
    <x v="6"/>
    <x v="2"/>
    <n v="8.91"/>
    <n v="64.989999999999995"/>
    <n v="0.64990000000000003"/>
    <n v="5.5199999999999999E-2"/>
    <n v="3.6729999999999999E-2"/>
    <n v="1.9000000000000001E-4"/>
    <n v="4.6000000000000001E-4"/>
    <n v="0.21395"/>
    <n v="2.6900000000000001E-3"/>
  </r>
  <r>
    <x v="7"/>
    <x v="14"/>
    <x v="6"/>
    <x v="3"/>
    <n v="3.01"/>
    <n v="65"/>
    <n v="0.65002000000000004"/>
    <n v="1.8499999999999999E-2"/>
    <n v="1.468E-2"/>
    <n v="7.7999999999999999E-4"/>
    <n v="1.9000000000000001E-4"/>
    <n v="7.1679999999999994E-2"/>
    <n v="2.6900000000000001E-3"/>
  </r>
  <r>
    <x v="7"/>
    <x v="14"/>
    <x v="6"/>
    <x v="4"/>
    <n v="31.26"/>
    <n v="263"/>
    <n v="136.75977"/>
    <n v="0.1953"/>
    <n v="0"/>
    <n v="0.24376"/>
    <n v="5.9749999999999998E-2"/>
    <n v="0.75585999999999998"/>
    <n v="0.21274000000000001"/>
  </r>
  <r>
    <x v="7"/>
    <x v="14"/>
    <x v="6"/>
    <x v="5"/>
    <n v="27.73"/>
    <n v="263"/>
    <n v="31.56006"/>
    <n v="0.17235"/>
    <n v="6.2920000000000004E-2"/>
    <n v="4.795E-2"/>
    <n v="2.7959999999999999E-2"/>
    <n v="0.66776999999999997"/>
    <n v="4.9090000000000002E-2"/>
  </r>
  <r>
    <x v="7"/>
    <x v="14"/>
    <x v="6"/>
    <x v="6"/>
    <n v="30.88"/>
    <n v="263"/>
    <n v="31.56006"/>
    <n v="0.19194"/>
    <n v="0"/>
    <n v="1.242E-2"/>
    <n v="0.10551000000000001"/>
    <n v="0.74365000000000003"/>
    <n v="4.9090000000000002E-2"/>
  </r>
  <r>
    <x v="7"/>
    <x v="14"/>
    <x v="6"/>
    <x v="7"/>
    <n v="15.01"/>
    <n v="65"/>
    <n v="3.25"/>
    <n v="9.2270000000000005E-2"/>
    <n v="7.7509999999999996E-2"/>
    <n v="7.6999999999999996E-4"/>
    <n v="2.6900000000000001E-3"/>
    <n v="0.35763"/>
    <n v="1.345E-2"/>
  </r>
  <r>
    <x v="7"/>
    <x v="14"/>
    <x v="6"/>
    <x v="8"/>
    <n v="45.8"/>
    <n v="197"/>
    <n v="29.549800000000001"/>
    <n v="0.28325"/>
    <n v="0.14668999999999999"/>
    <n v="4.6269999999999999E-2"/>
    <n v="4.0750000000000001E-2"/>
    <n v="1.0975999999999999"/>
    <n v="5.4359999999999999E-2"/>
  </r>
  <r>
    <x v="7"/>
    <x v="14"/>
    <x v="6"/>
    <x v="9"/>
    <n v="0.17"/>
    <n v="65"/>
    <n v="2.6"/>
    <n v="4.6999999999999999E-4"/>
    <n v="2.0000000000000001E-4"/>
    <n v="3.0000000000000001E-5"/>
    <n v="1.1E-4"/>
    <n v="1.81E-3"/>
    <n v="1.076E-2"/>
  </r>
  <r>
    <x v="7"/>
    <x v="14"/>
    <x v="6"/>
    <x v="10"/>
    <n v="74.239999999999995"/>
    <n v="64.989999999999995"/>
    <n v="2.5996100000000002"/>
    <n v="0.46015"/>
    <n v="0.25269000000000003"/>
    <n v="3.9399999999999999E-3"/>
    <n v="2.3279999999999999E-2"/>
    <n v="1.78352"/>
    <n v="1.076E-2"/>
  </r>
  <r>
    <x v="7"/>
    <x v="14"/>
    <x v="7"/>
    <x v="0"/>
    <n v="10.029999999999999"/>
    <n v="249.44"/>
    <n v="147.16991999999999"/>
    <n v="6.2120000000000002E-2"/>
    <n v="9.3600000000000003E-3"/>
    <n v="1.23E-3"/>
    <n v="3.1189999999999999E-2"/>
    <n v="0.23918"/>
    <n v="0.23754"/>
  </r>
  <r>
    <x v="7"/>
    <x v="14"/>
    <x v="7"/>
    <x v="1"/>
    <n v="25.82"/>
    <n v="157.81"/>
    <n v="140.4502"/>
    <n v="0.14193"/>
    <n v="5.0380000000000001E-2"/>
    <n v="2.0140000000000002E-2"/>
    <n v="4.7570000000000001E-2"/>
    <n v="0.54867999999999995"/>
    <n v="0.30469000000000002"/>
  </r>
  <r>
    <x v="7"/>
    <x v="14"/>
    <x v="7"/>
    <x v="2"/>
    <n v="2.9"/>
    <n v="263"/>
    <n v="10.520020000000001"/>
    <n v="1.7930000000000001E-2"/>
    <n v="1.069E-2"/>
    <n v="2.3000000000000001E-4"/>
    <n v="4.0000000000000001E-3"/>
    <n v="6.9400000000000003E-2"/>
    <n v="1.636E-2"/>
  </r>
  <r>
    <x v="7"/>
    <x v="14"/>
    <x v="7"/>
    <x v="3"/>
    <n v="0.78"/>
    <n v="256"/>
    <n v="0"/>
    <n v="4.8399999999999997E-3"/>
    <n v="4.3200000000000001E-3"/>
    <n v="1.2E-4"/>
    <n v="9.0000000000000006E-5"/>
    <n v="1.8759999999999999E-2"/>
    <n v="0"/>
  </r>
  <r>
    <x v="7"/>
    <x v="14"/>
    <x v="7"/>
    <x v="4"/>
    <n v="11.65"/>
    <n v="263"/>
    <n v="99.939930000000004"/>
    <n v="7.3510000000000006E-2"/>
    <n v="0"/>
    <n v="8.831E-2"/>
    <n v="3.8879999999999998E-2"/>
    <n v="0.28391"/>
    <n v="0.15545999999999999"/>
  </r>
  <r>
    <x v="7"/>
    <x v="14"/>
    <x v="7"/>
    <x v="5"/>
    <n v="16.600000000000001"/>
    <n v="158.22"/>
    <n v="153.46996999999999"/>
    <n v="8.3629999999999996E-2"/>
    <n v="1.7639999999999999E-2"/>
    <n v="0.10883"/>
    <n v="4.3400000000000001E-3"/>
    <n v="0.32271"/>
    <n v="0.33413999999999999"/>
  </r>
  <r>
    <x v="7"/>
    <x v="14"/>
    <x v="7"/>
    <x v="6"/>
    <n v="23.09"/>
    <n v="174.04"/>
    <n v="240.18018000000001"/>
    <n v="0.12008000000000001"/>
    <n v="4.1000000000000003E-3"/>
    <n v="1.5730000000000001E-2"/>
    <n v="0.12692000000000001"/>
    <n v="0.46301999999999999"/>
    <n v="0.49279000000000001"/>
  </r>
  <r>
    <x v="7"/>
    <x v="14"/>
    <x v="7"/>
    <x v="7"/>
    <n v="4.05"/>
    <n v="65"/>
    <n v="1.29999"/>
    <n v="2.495E-2"/>
    <n v="2.2360000000000001E-2"/>
    <n v="6.0000000000000002E-5"/>
    <n v="1.8400000000000001E-3"/>
    <n v="9.6699999999999994E-2"/>
    <n v="5.3800000000000002E-3"/>
  </r>
  <r>
    <x v="7"/>
    <x v="14"/>
    <x v="7"/>
    <x v="8"/>
    <n v="37.18"/>
    <n v="208.36"/>
    <n v="427.12988000000001"/>
    <n v="0.20724999999999999"/>
    <n v="2.836E-2"/>
    <n v="4.1640000000000003E-2"/>
    <n v="0.10335"/>
    <n v="0.79881999999999997"/>
    <n v="0.77698"/>
  </r>
  <r>
    <x v="7"/>
    <x v="14"/>
    <x v="7"/>
    <x v="9"/>
    <n v="3.3"/>
    <n v="119"/>
    <n v="45.22"/>
    <n v="1.0019999999999999E-2"/>
    <n v="2.9999999999999997E-4"/>
    <n v="3.2000000000000003E-4"/>
    <n v="1.634E-2"/>
    <n v="3.8460000000000001E-2"/>
    <n v="0.12121"/>
  </r>
  <r>
    <x v="7"/>
    <x v="14"/>
    <x v="7"/>
    <x v="10"/>
    <n v="23.64"/>
    <n v="204.33"/>
    <n v="55.169919999999998"/>
    <n v="0.14122999999999999"/>
    <n v="9.5469999999999999E-2"/>
    <n v="4.6000000000000001E-4"/>
    <n v="5.8860000000000003E-2"/>
    <n v="0.54681999999999997"/>
    <n v="9.9250000000000005E-2"/>
  </r>
  <r>
    <x v="7"/>
    <x v="14"/>
    <x v="8"/>
    <x v="0"/>
    <n v="35.06"/>
    <n v="235.18"/>
    <n v="616.16016000000002"/>
    <n v="0.20673"/>
    <n v="2.734E-2"/>
    <n v="0.13335"/>
    <n v="9.9769999999999998E-2"/>
    <n v="0.79512000000000005"/>
    <n v="1.02921"/>
  </r>
  <r>
    <x v="7"/>
    <x v="14"/>
    <x v="8"/>
    <x v="1"/>
    <n v="53.81"/>
    <n v="67.430000000000007"/>
    <n v="164.54004"/>
    <n v="0.25691999999999998"/>
    <n v="0.18046000000000001"/>
    <n v="1.342E-2"/>
    <n v="4.7649999999999998E-2"/>
    <n v="0.99453999999999998"/>
    <n v="0.66052999999999995"/>
  </r>
  <r>
    <x v="7"/>
    <x v="14"/>
    <x v="8"/>
    <x v="2"/>
    <n v="27.57"/>
    <n v="214.78"/>
    <n v="262.02978999999999"/>
    <n v="0.14108999999999999"/>
    <n v="9.5099999999999994E-3"/>
    <n v="2.0200000000000001E-3"/>
    <n v="9.5499999999999995E-3"/>
    <n v="0.54325999999999997"/>
    <n v="0.46233999999999997"/>
  </r>
  <r>
    <x v="7"/>
    <x v="14"/>
    <x v="8"/>
    <x v="3"/>
    <n v="3.04"/>
    <n v="125.86"/>
    <n v="8.81"/>
    <n v="1.503E-2"/>
    <n v="9.7000000000000003E-3"/>
    <n v="2.0100000000000001E-3"/>
    <n v="1.08E-3"/>
    <n v="5.8119999999999998E-2"/>
    <n v="2.283E-2"/>
  </r>
  <r>
    <x v="7"/>
    <x v="14"/>
    <x v="8"/>
    <x v="4"/>
    <n v="86.83"/>
    <n v="263"/>
    <n v="1567.48047"/>
    <n v="0.55813999999999997"/>
    <n v="0"/>
    <n v="0.78210000000000002"/>
    <n v="9.1439999999999994E-2"/>
    <n v="2.1469800000000001"/>
    <n v="2.4383300000000001"/>
  </r>
  <r>
    <x v="7"/>
    <x v="14"/>
    <x v="8"/>
    <x v="5"/>
    <n v="106.58"/>
    <n v="179.84"/>
    <n v="1521.44922"/>
    <n v="0.51295000000000002"/>
    <n v="4.6440000000000002E-2"/>
    <n v="0.72782000000000002"/>
    <n v="4.351E-2"/>
    <n v="1.97306"/>
    <n v="2.99743"/>
  </r>
  <r>
    <x v="7"/>
    <x v="14"/>
    <x v="8"/>
    <x v="6"/>
    <n v="145.19"/>
    <n v="221.54"/>
    <n v="1872.04883"/>
    <n v="0.83462000000000003"/>
    <n v="0"/>
    <n v="0.1865"/>
    <n v="0.45356000000000002"/>
    <n v="3.2111999999999998"/>
    <n v="3.2779099999999999"/>
  </r>
  <r>
    <x v="7"/>
    <x v="14"/>
    <x v="8"/>
    <x v="7"/>
    <n v="9.36"/>
    <n v="65"/>
    <n v="3.25"/>
    <n v="5.6980000000000003E-2"/>
    <n v="4.9320000000000003E-2"/>
    <n v="1.6000000000000001E-4"/>
    <n v="1.99E-3"/>
    <n v="0.22084000000000001"/>
    <n v="1.345E-2"/>
  </r>
  <r>
    <x v="7"/>
    <x v="14"/>
    <x v="8"/>
    <x v="8"/>
    <n v="137.85"/>
    <n v="198.82"/>
    <n v="1572.6601599999999"/>
    <n v="0.74599000000000004"/>
    <n v="7.7960000000000002E-2"/>
    <n v="0.19256999999999999"/>
    <n v="0.26053999999999999"/>
    <n v="2.8726500000000001"/>
    <n v="2.9614099999999999"/>
  </r>
  <r>
    <x v="7"/>
    <x v="14"/>
    <x v="8"/>
    <x v="9"/>
    <n v="14.91"/>
    <n v="113.65"/>
    <n v="126.15002"/>
    <n v="4.2619999999999998E-2"/>
    <n v="1.4400000000000001E-3"/>
    <n v="3.3700000000000002E-3"/>
    <n v="1.098E-2"/>
    <n v="0.16369"/>
    <n v="0.34899999999999998"/>
  </r>
  <r>
    <x v="7"/>
    <x v="14"/>
    <x v="8"/>
    <x v="10"/>
    <n v="86.68"/>
    <n v="261.63"/>
    <n v="758.74023"/>
    <n v="0.54813999999999996"/>
    <n v="0.14768999999999999"/>
    <n v="1.519E-2"/>
    <n v="7.8320000000000001E-2"/>
    <n v="2.11558"/>
    <n v="1.18363"/>
  </r>
  <r>
    <x v="7"/>
    <x v="15"/>
    <x v="0"/>
    <x v="0"/>
    <n v="2.74"/>
    <n v="137.66999999999999"/>
    <n v="28.91"/>
    <n v="1.159E-2"/>
    <n v="2.2100000000000002E-3"/>
    <n v="6.0000000000000002E-5"/>
    <n v="2.81E-3"/>
    <n v="4.4560000000000002E-2"/>
    <n v="6.9760000000000003E-2"/>
  </r>
  <r>
    <x v="7"/>
    <x v="15"/>
    <x v="0"/>
    <x v="1"/>
    <n v="12.11"/>
    <n v="119.22"/>
    <n v="132.32996"/>
    <n v="5.0979999999999998E-2"/>
    <n v="6.5799999999999999E-3"/>
    <n v="8.8199999999999997E-3"/>
    <n v="1.456E-2"/>
    <n v="0.19603999999999999"/>
    <n v="0.34261000000000003"/>
  </r>
  <r>
    <x v="7"/>
    <x v="15"/>
    <x v="0"/>
    <x v="2"/>
    <n v="4.66"/>
    <n v="88"/>
    <n v="67.760009999999994"/>
    <n v="1.167E-2"/>
    <n v="1.41E-3"/>
    <n v="2.0000000000000002E-5"/>
    <n v="1.25E-3"/>
    <n v="4.4679999999999997E-2"/>
    <n v="0.22564000000000001"/>
  </r>
  <r>
    <x v="7"/>
    <x v="15"/>
    <x v="0"/>
    <x v="3"/>
    <n v="1.75"/>
    <n v="76.17"/>
    <n v="22.09"/>
    <n v="4.0400000000000002E-3"/>
    <n v="6.3000000000000003E-4"/>
    <n v="4.0000000000000002E-4"/>
    <n v="3.1E-4"/>
    <n v="1.546E-2"/>
    <n v="8.1000000000000003E-2"/>
  </r>
  <r>
    <x v="7"/>
    <x v="15"/>
    <x v="0"/>
    <x v="4"/>
    <n v="11.94"/>
    <n v="263"/>
    <n v="270.89013999999997"/>
    <n v="7.7240000000000003E-2"/>
    <n v="0"/>
    <n v="2.3550000000000001E-2"/>
    <n v="6.2440000000000002E-2"/>
    <n v="0.29626999999999998"/>
    <n v="0.41918"/>
  </r>
  <r>
    <x v="7"/>
    <x v="15"/>
    <x v="0"/>
    <x v="5"/>
    <n v="9.31"/>
    <n v="143.83000000000001"/>
    <n v="115.06005999999999"/>
    <n v="4.1930000000000002E-2"/>
    <n v="1.2899999999999999E-3"/>
    <n v="1.1270000000000001E-2"/>
    <n v="9.2499999999999995E-3"/>
    <n v="0.16109999999999999"/>
    <n v="0.26634999999999998"/>
  </r>
  <r>
    <x v="7"/>
    <x v="15"/>
    <x v="0"/>
    <x v="6"/>
    <n v="10.09"/>
    <n v="119.14"/>
    <n v="115.56995000000001"/>
    <n v="3.705E-2"/>
    <n v="2.32E-3"/>
    <n v="1.8000000000000001E-4"/>
    <n v="1.618E-2"/>
    <n v="0.14229"/>
    <n v="0.30476999999999999"/>
  </r>
  <r>
    <x v="7"/>
    <x v="15"/>
    <x v="0"/>
    <x v="7"/>
    <n v="8.52"/>
    <n v="65"/>
    <n v="106.59998"/>
    <n v="1.6639999999999999E-2"/>
    <n v="3.2499999999999999E-3"/>
    <n v="5.0000000000000002E-5"/>
    <n v="2.81E-3"/>
    <n v="6.3729999999999995E-2"/>
    <n v="0.43883"/>
  </r>
  <r>
    <x v="7"/>
    <x v="15"/>
    <x v="0"/>
    <x v="8"/>
    <n v="5.42"/>
    <n v="218.88"/>
    <n v="70.040040000000005"/>
    <n v="3.2370000000000003E-2"/>
    <n v="8.8999999999999999E-3"/>
    <n v="1.17E-3"/>
    <n v="6.5300000000000002E-3"/>
    <n v="0.1246"/>
    <n v="0.1215"/>
  </r>
  <r>
    <x v="7"/>
    <x v="15"/>
    <x v="0"/>
    <x v="9"/>
    <n v="2.78"/>
    <n v="175"/>
    <n v="47.25"/>
    <n v="1.2869999999999999E-2"/>
    <n v="2.0000000000000002E-5"/>
    <n v="2.9E-4"/>
    <n v="7.8600000000000007E-3"/>
    <n v="4.9340000000000002E-2"/>
    <n v="9.6909999999999996E-2"/>
  </r>
  <r>
    <x v="7"/>
    <x v="15"/>
    <x v="0"/>
    <x v="10"/>
    <n v="9.25"/>
    <n v="218.62"/>
    <n v="126.79993"/>
    <n v="5.3460000000000001E-2"/>
    <n v="1.141E-2"/>
    <n v="1.4300000000000001E-3"/>
    <n v="2.6669999999999999E-2"/>
    <n v="0.20571999999999999"/>
    <n v="0.22248000000000001"/>
  </r>
  <r>
    <x v="7"/>
    <x v="15"/>
    <x v="1"/>
    <x v="0"/>
    <n v="107.34"/>
    <n v="175.99"/>
    <n v="1376.23047"/>
    <n v="0.50997000000000003"/>
    <n v="2.8670000000000001E-2"/>
    <n v="2.512E-2"/>
    <n v="0.45674999999999999"/>
    <n v="1.95872"/>
    <n v="2.80416"/>
  </r>
  <r>
    <x v="7"/>
    <x v="15"/>
    <x v="1"/>
    <x v="1"/>
    <n v="305.97000000000003"/>
    <n v="141.38999999999999"/>
    <n v="4096.03125"/>
    <n v="1.29552"/>
    <n v="0.16730999999999999"/>
    <n v="0.28086"/>
    <n v="1.5054000000000001"/>
    <n v="4.9786099999999998"/>
    <n v="9.6108700000000002"/>
  </r>
  <r>
    <x v="7"/>
    <x v="15"/>
    <x v="1"/>
    <x v="2"/>
    <n v="98.21"/>
    <n v="210.91"/>
    <n v="2322.1503899999998"/>
    <n v="0.51231000000000004"/>
    <n v="1.3559999999999999E-2"/>
    <n v="3.3790000000000001E-2"/>
    <n v="0.47942000000000001"/>
    <n v="1.9635199999999999"/>
    <n v="4.1050899999999997"/>
  </r>
  <r>
    <x v="7"/>
    <x v="15"/>
    <x v="1"/>
    <x v="3"/>
    <n v="8.2200000000000006"/>
    <n v="65"/>
    <n v="71.500060000000005"/>
    <n v="2.6950000000000002E-2"/>
    <n v="1.6930000000000001E-2"/>
    <n v="3.7599999999999999E-3"/>
    <n v="3.2699999999999999E-3"/>
    <n v="0.10391"/>
    <n v="0.29433999999999999"/>
  </r>
  <r>
    <x v="7"/>
    <x v="15"/>
    <x v="1"/>
    <x v="4"/>
    <n v="86.08"/>
    <n v="251.08"/>
    <n v="1569.26953"/>
    <n v="0.53554999999999997"/>
    <n v="2.4599999999999999E-3"/>
    <n v="0.61865999999999999"/>
    <n v="0.29187000000000002"/>
    <n v="2.0586700000000002"/>
    <n v="2.4915400000000001"/>
  </r>
  <r>
    <x v="7"/>
    <x v="15"/>
    <x v="1"/>
    <x v="5"/>
    <n v="172"/>
    <n v="182.12"/>
    <n v="2666.2793000000001"/>
    <n v="0.84806000000000004"/>
    <n v="6.1510000000000002E-2"/>
    <n v="0.81542000000000003"/>
    <n v="0.29048000000000002"/>
    <n v="3.25718"/>
    <n v="5.25969"/>
  </r>
  <r>
    <x v="7"/>
    <x v="15"/>
    <x v="1"/>
    <x v="6"/>
    <n v="424.61"/>
    <n v="223.21"/>
    <n v="8144.8984399999999"/>
    <n v="2.3720300000000001"/>
    <n v="0"/>
    <n v="0.67040999999999995"/>
    <n v="1.8913"/>
    <n v="9.0992800000000003"/>
    <n v="14.09817"/>
  </r>
  <r>
    <x v="7"/>
    <x v="15"/>
    <x v="1"/>
    <x v="7"/>
    <n v="88.18"/>
    <n v="65"/>
    <n v="1058.1997100000001"/>
    <n v="0.21060000000000001"/>
    <n v="8.8330000000000006E-2"/>
    <n v="4.2399999999999998E-3"/>
    <n v="5.5910000000000001E-2"/>
    <n v="0.80867"/>
    <n v="4.3561899999999998"/>
  </r>
  <r>
    <x v="7"/>
    <x v="15"/>
    <x v="1"/>
    <x v="8"/>
    <n v="362"/>
    <n v="198.49"/>
    <n v="8134.15625"/>
    <n v="1.87893"/>
    <n v="0.12376"/>
    <n v="1.5085999999999999"/>
    <n v="1.32196"/>
    <n v="7.2044199999999998"/>
    <n v="15.30538"/>
  </r>
  <r>
    <x v="7"/>
    <x v="15"/>
    <x v="1"/>
    <x v="9"/>
    <n v="57.72"/>
    <n v="134.06"/>
    <n v="888.80951000000005"/>
    <n v="0.2147"/>
    <n v="3.0000000000000001E-5"/>
    <n v="3.3999999999999998E-3"/>
    <n v="0.18828"/>
    <n v="0.82237000000000005"/>
    <n v="2.12323"/>
  </r>
  <r>
    <x v="7"/>
    <x v="15"/>
    <x v="1"/>
    <x v="10"/>
    <n v="166.56"/>
    <n v="98.14"/>
    <n v="1480"/>
    <n v="0.72918000000000005"/>
    <n v="0.21772"/>
    <n v="3.8199999999999998E-2"/>
    <n v="0.30886000000000002"/>
    <n v="2.8125"/>
    <n v="4.4108099999999997"/>
  </r>
  <r>
    <x v="7"/>
    <x v="15"/>
    <x v="2"/>
    <x v="0"/>
    <n v="27.66"/>
    <n v="137.78"/>
    <n v="292.10007000000002"/>
    <n v="0.13358999999999999"/>
    <n v="4.3439999999999999E-2"/>
    <n v="9.0100000000000006E-3"/>
    <n v="0.10961"/>
    <n v="0.51466999999999996"/>
    <n v="0.69747999999999999"/>
  </r>
  <r>
    <x v="7"/>
    <x v="15"/>
    <x v="2"/>
    <x v="1"/>
    <n v="169.18"/>
    <n v="157.30000000000001"/>
    <n v="1492.8203100000001"/>
    <n v="0.84265999999999996"/>
    <n v="0.17387"/>
    <n v="0.17796000000000001"/>
    <n v="0.92178000000000004"/>
    <n v="3.2483599999999999"/>
    <n v="3.2573099999999999"/>
  </r>
  <r>
    <x v="7"/>
    <x v="15"/>
    <x v="2"/>
    <x v="2"/>
    <n v="11.87"/>
    <n v="198.46"/>
    <n v="21.830079999999999"/>
    <n v="7.2370000000000004E-2"/>
    <n v="4.3749999999999997E-2"/>
    <n v="2.7E-4"/>
    <n v="5.9800000000000001E-3"/>
    <n v="0.28023999999999999"/>
    <n v="4.0219999999999999E-2"/>
  </r>
  <r>
    <x v="7"/>
    <x v="15"/>
    <x v="2"/>
    <x v="3"/>
    <n v="4.2699999999999996"/>
    <n v="65"/>
    <n v="7.7999900000000002"/>
    <n v="2.3380000000000001E-2"/>
    <n v="1.8620000000000001E-2"/>
    <n v="1.0200000000000001E-3"/>
    <n v="1.5900000000000001E-3"/>
    <n v="9.0539999999999995E-2"/>
    <n v="3.211E-2"/>
  </r>
  <r>
    <x v="7"/>
    <x v="15"/>
    <x v="2"/>
    <x v="4"/>
    <n v="43.12"/>
    <n v="245.78"/>
    <n v="226.12011999999999"/>
    <n v="0.26829999999999998"/>
    <n v="1.4400000000000001E-3"/>
    <n v="0.46193000000000001"/>
    <n v="8.1999999999999998E-4"/>
    <n v="1.0370600000000001"/>
    <n v="0.36326000000000003"/>
  </r>
  <r>
    <x v="7"/>
    <x v="15"/>
    <x v="2"/>
    <x v="5"/>
    <n v="62.19"/>
    <n v="136.76"/>
    <n v="445.83983999999998"/>
    <n v="0.31073000000000001"/>
    <n v="4.5920000000000002E-2"/>
    <n v="0.19324"/>
    <n v="0.10473"/>
    <n v="1.1993400000000001"/>
    <n v="1.0785499999999999"/>
  </r>
  <r>
    <x v="7"/>
    <x v="15"/>
    <x v="2"/>
    <x v="6"/>
    <n v="75.760000000000005"/>
    <n v="187.82"/>
    <n v="786.94921999999997"/>
    <n v="0.42593999999999999"/>
    <n v="3.0400000000000002E-3"/>
    <n v="2.4889999999999999E-2"/>
    <n v="0.34236"/>
    <n v="1.6420699999999999"/>
    <n v="1.5321899999999999"/>
  </r>
  <r>
    <x v="7"/>
    <x v="15"/>
    <x v="2"/>
    <x v="7"/>
    <n v="18.64"/>
    <n v="65"/>
    <n v="4.5498000000000003"/>
    <n v="0.11226999999999999"/>
    <n v="9.5710000000000003E-2"/>
    <n v="2.4000000000000001E-4"/>
    <n v="1.155E-2"/>
    <n v="0.43512000000000001"/>
    <n v="1.873E-2"/>
  </r>
  <r>
    <x v="7"/>
    <x v="15"/>
    <x v="2"/>
    <x v="8"/>
    <n v="105.19"/>
    <n v="213.64"/>
    <n v="903.68944999999997"/>
    <n v="0.61509999999999998"/>
    <n v="0.18201000000000001"/>
    <n v="6.8809999999999996E-2"/>
    <n v="0.48777999999999999"/>
    <n v="2.3724500000000002"/>
    <n v="1.6105400000000001"/>
  </r>
  <r>
    <x v="7"/>
    <x v="15"/>
    <x v="2"/>
    <x v="9"/>
    <n v="14.89"/>
    <n v="146.47999999999999"/>
    <n v="257.80005"/>
    <n v="6.0470000000000003E-2"/>
    <n v="3.5E-4"/>
    <n v="1.6800000000000001E-3"/>
    <n v="5.3920000000000003E-2"/>
    <n v="0.23161000000000001"/>
    <n v="0.59509000000000001"/>
  </r>
  <r>
    <x v="7"/>
    <x v="15"/>
    <x v="2"/>
    <x v="10"/>
    <n v="111.91"/>
    <n v="256.44"/>
    <n v="548.77930000000003"/>
    <n v="0.69864000000000004"/>
    <n v="0.27359"/>
    <n v="2.7310000000000001E-2"/>
    <n v="0.22511999999999999"/>
    <n v="2.7014800000000001"/>
    <n v="0.86294999999999999"/>
  </r>
  <r>
    <x v="7"/>
    <x v="15"/>
    <x v="3"/>
    <x v="0"/>
    <n v="17.07"/>
    <n v="206.16"/>
    <n v="39.170169999999999"/>
    <n v="0.10252"/>
    <n v="6.1890000000000001E-2"/>
    <n v="5.0099999999999997E-3"/>
    <n v="4.1169999999999998E-2"/>
    <n v="0.39672000000000002"/>
    <n v="7.0790000000000006E-2"/>
  </r>
  <r>
    <x v="7"/>
    <x v="15"/>
    <x v="3"/>
    <x v="1"/>
    <n v="108.94"/>
    <n v="176.73"/>
    <n v="250.96091999999999"/>
    <n v="0.64649000000000001"/>
    <n v="0.24007000000000001"/>
    <n v="4.0739999999999998E-2"/>
    <n v="0.37052000000000002"/>
    <n v="2.5025599999999999"/>
    <n v="0.49814999999999998"/>
  </r>
  <r>
    <x v="7"/>
    <x v="15"/>
    <x v="3"/>
    <x v="2"/>
    <n v="13.83"/>
    <n v="257"/>
    <n v="0"/>
    <n v="8.5500000000000007E-2"/>
    <n v="7.2370000000000004E-2"/>
    <n v="1.3999999999999999E-4"/>
    <n v="4.7299999999999998E-3"/>
    <n v="0.33139999999999997"/>
    <n v="0"/>
  </r>
  <r>
    <x v="7"/>
    <x v="15"/>
    <x v="3"/>
    <x v="3"/>
    <n v="4.79"/>
    <n v="257"/>
    <n v="0"/>
    <n v="2.8850000000000001E-2"/>
    <n v="2.3699999999999999E-2"/>
    <n v="8.9999999999999998E-4"/>
    <n v="1.01E-3"/>
    <n v="0.11182"/>
    <n v="0"/>
  </r>
  <r>
    <x v="7"/>
    <x v="15"/>
    <x v="3"/>
    <x v="4"/>
    <n v="50.58"/>
    <n v="263"/>
    <n v="181.46973"/>
    <n v="0.31542999999999999"/>
    <n v="0"/>
    <n v="0.23821999999999999"/>
    <n v="0.30932999999999999"/>
    <n v="1.2201900000000001"/>
    <n v="0.28081"/>
  </r>
  <r>
    <x v="7"/>
    <x v="15"/>
    <x v="3"/>
    <x v="5"/>
    <n v="44.41"/>
    <n v="186.5"/>
    <n v="29.839839999999999"/>
    <n v="0.26871"/>
    <n v="0.11584999999999999"/>
    <n v="5.1720000000000002E-2"/>
    <n v="4.0820000000000002E-2"/>
    <n v="1.0410200000000001"/>
    <n v="5.7619999999999998E-2"/>
  </r>
  <r>
    <x v="7"/>
    <x v="15"/>
    <x v="3"/>
    <x v="6"/>
    <n v="63.54"/>
    <n v="219.7"/>
    <n v="259.24023"/>
    <n v="0.38357000000000002"/>
    <n v="2.9E-4"/>
    <n v="2.7230000000000001E-2"/>
    <n v="0.39948"/>
    <n v="1.4830099999999999"/>
    <n v="0.45374999999999999"/>
  </r>
  <r>
    <x v="7"/>
    <x v="15"/>
    <x v="3"/>
    <x v="7"/>
    <n v="23.05"/>
    <n v="65.010000000000005"/>
    <n v="1.9501999999999999"/>
    <n v="0.14244000000000001"/>
    <n v="0.12615999999999999"/>
    <n v="1.6000000000000001E-4"/>
    <n v="6.4000000000000003E-3"/>
    <n v="0.55208999999999997"/>
    <n v="8.0300000000000007E-3"/>
  </r>
  <r>
    <x v="7"/>
    <x v="15"/>
    <x v="3"/>
    <x v="8"/>
    <n v="76.84"/>
    <n v="191.75"/>
    <n v="61.359380000000002"/>
    <n v="0.46905999999999998"/>
    <n v="0.28603000000000001"/>
    <n v="3.0100000000000001E-3"/>
    <n v="9.3240000000000003E-2"/>
    <n v="1.81674"/>
    <n v="0.11667"/>
  </r>
  <r>
    <x v="7"/>
    <x v="15"/>
    <x v="3"/>
    <x v="9"/>
    <n v="2.39"/>
    <n v="185"/>
    <n v="22.200009999999999"/>
    <n v="1.274E-2"/>
    <n v="8.0000000000000007E-5"/>
    <n v="5.0000000000000002E-5"/>
    <n v="6.5100000000000002E-3"/>
    <n v="4.895E-2"/>
    <n v="4.3319999999999997E-2"/>
  </r>
  <r>
    <x v="7"/>
    <x v="15"/>
    <x v="3"/>
    <x v="10"/>
    <n v="115.24"/>
    <n v="263.02999999999997"/>
    <n v="7.8906200000000002"/>
    <n v="0.71465000000000001"/>
    <n v="0.57289999999999996"/>
    <n v="1.8950000000000002E-2"/>
    <n v="6.3750000000000001E-2"/>
    <n v="2.7698299999999998"/>
    <n v="1.221E-2"/>
  </r>
  <r>
    <x v="7"/>
    <x v="15"/>
    <x v="4"/>
    <x v="0"/>
    <n v="2.89"/>
    <n v="227"/>
    <n v="24.96997"/>
    <n v="1.8020000000000001E-2"/>
    <n v="5.2500000000000003E-3"/>
    <n v="1.75E-3"/>
    <n v="1.362E-2"/>
    <n v="6.9540000000000005E-2"/>
    <n v="4.1980000000000003E-2"/>
  </r>
  <r>
    <x v="7"/>
    <x v="15"/>
    <x v="4"/>
    <x v="1"/>
    <n v="11.37"/>
    <n v="64.989999999999995"/>
    <n v="0.64990000000000003"/>
    <n v="7.0529999999999995E-2"/>
    <n v="2.8830000000000001E-2"/>
    <n v="6.3400000000000001E-3"/>
    <n v="6.6499999999999997E-3"/>
    <n v="0.27335999999999999"/>
    <n v="2.6800000000000001E-3"/>
  </r>
  <r>
    <x v="7"/>
    <x v="15"/>
    <x v="4"/>
    <x v="2"/>
    <n v="1.7"/>
    <n v="65"/>
    <n v="0.64998999999999996"/>
    <n v="1.0500000000000001E-2"/>
    <n v="7.0600000000000003E-3"/>
    <n v="1.2E-4"/>
    <n v="4.0000000000000003E-5"/>
    <n v="4.0710000000000003E-2"/>
    <n v="2.6800000000000001E-3"/>
  </r>
  <r>
    <x v="7"/>
    <x v="15"/>
    <x v="4"/>
    <x v="3"/>
    <n v="0.63"/>
    <n v="65"/>
    <n v="1.3"/>
    <n v="3.6800000000000001E-3"/>
    <n v="3.0300000000000001E-3"/>
    <n v="1E-4"/>
    <n v="8.0000000000000007E-5"/>
    <n v="1.426E-2"/>
    <n v="5.3499999999999997E-3"/>
  </r>
  <r>
    <x v="7"/>
    <x v="15"/>
    <x v="4"/>
    <x v="4"/>
    <n v="8.49"/>
    <n v="263"/>
    <n v="73.639889999999994"/>
    <n v="5.364E-2"/>
    <n v="8.3000000000000001E-4"/>
    <n v="7.5429999999999997E-2"/>
    <n v="1.022E-2"/>
    <n v="0.20698"/>
    <n v="0.11395"/>
  </r>
  <r>
    <x v="7"/>
    <x v="15"/>
    <x v="4"/>
    <x v="5"/>
    <n v="5.79"/>
    <n v="263"/>
    <n v="15.78003"/>
    <n v="3.6130000000000002E-2"/>
    <n v="5.8700000000000002E-3"/>
    <n v="1.4930000000000001E-2"/>
    <n v="2.2100000000000002E-3"/>
    <n v="0.13983000000000001"/>
    <n v="2.4420000000000001E-2"/>
  </r>
  <r>
    <x v="7"/>
    <x v="15"/>
    <x v="4"/>
    <x v="6"/>
    <n v="5.64"/>
    <n v="257"/>
    <n v="0"/>
    <n v="3.5000000000000003E-2"/>
    <n v="0"/>
    <n v="4.8000000000000001E-4"/>
    <n v="7.45E-3"/>
    <n v="0.13567000000000001"/>
    <n v="0"/>
  </r>
  <r>
    <x v="7"/>
    <x v="15"/>
    <x v="4"/>
    <x v="7"/>
    <n v="2.99"/>
    <n v="65"/>
    <n v="3.90002"/>
    <n v="1.7590000000000001E-2"/>
    <n v="1.4789999999999999E-2"/>
    <n v="5.0000000000000002E-5"/>
    <n v="3.3E-4"/>
    <n v="6.8150000000000002E-2"/>
    <n v="1.6049999999999998E-2"/>
  </r>
  <r>
    <x v="7"/>
    <x v="15"/>
    <x v="4"/>
    <x v="8"/>
    <n v="11.34"/>
    <n v="204.33"/>
    <n v="55.169919999999998"/>
    <n v="6.9699999999999998E-2"/>
    <n v="2.487E-2"/>
    <n v="2.46E-2"/>
    <n v="1.2840000000000001E-2"/>
    <n v="0.26945999999999998"/>
    <n v="9.8729999999999998E-2"/>
  </r>
  <r>
    <x v="7"/>
    <x v="15"/>
    <x v="4"/>
    <x v="9"/>
    <n v="0.17"/>
    <n v="65"/>
    <n v="3.9"/>
    <n v="3.6999999999999999E-4"/>
    <n v="2.2000000000000001E-4"/>
    <n v="1.0000000000000001E-5"/>
    <n v="6.0000000000000002E-5"/>
    <n v="1.41E-3"/>
    <n v="1.6049999999999998E-2"/>
  </r>
  <r>
    <x v="7"/>
    <x v="15"/>
    <x v="4"/>
    <x v="10"/>
    <n v="14.33"/>
    <n v="197"/>
    <n v="5.90991"/>
    <n v="8.8859999999999995E-2"/>
    <n v="3.304E-2"/>
    <n v="1.92E-3"/>
    <n v="1.6029999999999999E-2"/>
    <n v="0.34433999999999998"/>
    <n v="1.082E-2"/>
  </r>
  <r>
    <x v="7"/>
    <x v="15"/>
    <x v="5"/>
    <x v="0"/>
    <n v="0.26"/>
    <n v="257"/>
    <n v="0"/>
    <n v="1.6100000000000001E-3"/>
    <n v="8.4000000000000003E-4"/>
    <n v="1.0000000000000001E-5"/>
    <n v="2.1000000000000001E-4"/>
    <n v="6.2500000000000003E-3"/>
    <n v="0"/>
  </r>
  <r>
    <x v="7"/>
    <x v="15"/>
    <x v="5"/>
    <x v="1"/>
    <n v="1.6"/>
    <n v="257"/>
    <n v="0"/>
    <n v="9.9299999999999996E-3"/>
    <n v="4.0099999999999997E-3"/>
    <n v="4.4999999999999999E-4"/>
    <n v="1.39E-3"/>
    <n v="3.848E-2"/>
    <n v="0"/>
  </r>
  <r>
    <x v="7"/>
    <x v="15"/>
    <x v="5"/>
    <x v="2"/>
    <n v="0.23"/>
    <n v="257"/>
    <n v="0"/>
    <n v="1.4300000000000001E-3"/>
    <n v="1.0300000000000001E-3"/>
    <n v="0"/>
    <n v="1.0000000000000001E-5"/>
    <n v="5.5300000000000002E-3"/>
    <n v="0"/>
  </r>
  <r>
    <x v="7"/>
    <x v="15"/>
    <x v="5"/>
    <x v="3"/>
    <n v="0.06"/>
    <n v="257"/>
    <n v="0"/>
    <n v="3.6999999999999999E-4"/>
    <n v="3.2000000000000003E-4"/>
    <n v="1.0000000000000001E-5"/>
    <n v="1.0000000000000001E-5"/>
    <n v="1.4400000000000001E-3"/>
    <n v="0"/>
  </r>
  <r>
    <x v="7"/>
    <x v="15"/>
    <x v="5"/>
    <x v="4"/>
    <n v="1.03"/>
    <n v="263"/>
    <n v="2.63"/>
    <n v="6.4000000000000003E-3"/>
    <n v="9.0000000000000006E-5"/>
    <n v="7.0899999999999999E-3"/>
    <n v="2.2599999999999999E-3"/>
    <n v="2.477E-2"/>
    <n v="4.0699999999999998E-3"/>
  </r>
  <r>
    <x v="7"/>
    <x v="15"/>
    <x v="5"/>
    <x v="5"/>
    <n v="0.93"/>
    <n v="263"/>
    <n v="2.63"/>
    <n v="5.79E-3"/>
    <n v="2.16E-3"/>
    <n v="3.7399999999999998E-3"/>
    <n v="1.1199999999999999E-3"/>
    <n v="2.2419999999999999E-2"/>
    <n v="4.0699999999999998E-3"/>
  </r>
  <r>
    <x v="7"/>
    <x v="15"/>
    <x v="5"/>
    <x v="6"/>
    <n v="0.83"/>
    <n v="257"/>
    <n v="0"/>
    <n v="5.1500000000000001E-3"/>
    <n v="0"/>
    <n v="1.9000000000000001E-4"/>
    <n v="9.3000000000000005E-4"/>
    <n v="1.9959999999999999E-2"/>
    <n v="0"/>
  </r>
  <r>
    <x v="7"/>
    <x v="15"/>
    <x v="5"/>
    <x v="7"/>
    <n v="0.41"/>
    <n v="257"/>
    <n v="0"/>
    <n v="2.5400000000000002E-3"/>
    <n v="2.0799999999999998E-3"/>
    <n v="0"/>
    <n v="6.0000000000000002E-5"/>
    <n v="9.8600000000000007E-3"/>
    <n v="0"/>
  </r>
  <r>
    <x v="7"/>
    <x v="15"/>
    <x v="5"/>
    <x v="8"/>
    <n v="1.24"/>
    <n v="257"/>
    <n v="0"/>
    <n v="7.6899999999999998E-3"/>
    <n v="3.98E-3"/>
    <n v="3.3E-4"/>
    <n v="1.3799999999999999E-3"/>
    <n v="2.9819999999999999E-2"/>
    <n v="0"/>
  </r>
  <r>
    <x v="7"/>
    <x v="15"/>
    <x v="5"/>
    <x v="9"/>
    <n v="0.28000000000000003"/>
    <n v="263"/>
    <n v="7.89"/>
    <n v="1.7799999999999999E-3"/>
    <n v="0"/>
    <n v="3.8999999999999999E-4"/>
    <n v="2.66E-3"/>
    <n v="6.8399999999999997E-3"/>
    <n v="1.221E-2"/>
  </r>
  <r>
    <x v="7"/>
    <x v="15"/>
    <x v="5"/>
    <x v="10"/>
    <n v="2.0299999999999998"/>
    <n v="257"/>
    <n v="0"/>
    <n v="1.26E-2"/>
    <n v="1.014E-2"/>
    <n v="8.0000000000000007E-5"/>
    <n v="9.2000000000000003E-4"/>
    <n v="4.8829999999999998E-2"/>
    <n v="0"/>
  </r>
  <r>
    <x v="7"/>
    <x v="15"/>
    <x v="6"/>
    <x v="0"/>
    <n v="9.64"/>
    <n v="188.75"/>
    <n v="15.100099999999999"/>
    <n v="5.9479999999999998E-2"/>
    <n v="3.2370000000000003E-2"/>
    <n v="1.6199999999999999E-3"/>
    <n v="1.9560000000000001E-2"/>
    <n v="0.23036999999999999"/>
    <n v="2.8379999999999999E-2"/>
  </r>
  <r>
    <x v="7"/>
    <x v="15"/>
    <x v="6"/>
    <x v="1"/>
    <n v="60"/>
    <n v="219"/>
    <n v="19.709959999999999"/>
    <n v="0.37224000000000002"/>
    <n v="0.17032"/>
    <n v="5.5879999999999999E-2"/>
    <n v="5.3769999999999998E-2"/>
    <n v="1.4426000000000001"/>
    <n v="3.3840000000000002E-2"/>
  </r>
  <r>
    <x v="7"/>
    <x v="15"/>
    <x v="6"/>
    <x v="2"/>
    <n v="8.92"/>
    <n v="64.989999999999995"/>
    <n v="0.64990000000000003"/>
    <n v="5.5219999999999998E-2"/>
    <n v="3.6740000000000002E-2"/>
    <n v="1.9000000000000001E-4"/>
    <n v="4.6000000000000001E-4"/>
    <n v="0.21401000000000001"/>
    <n v="2.6800000000000001E-3"/>
  </r>
  <r>
    <x v="7"/>
    <x v="15"/>
    <x v="6"/>
    <x v="3"/>
    <n v="3.02"/>
    <n v="65"/>
    <n v="0.65002000000000004"/>
    <n v="1.8509999999999999E-2"/>
    <n v="1.469E-2"/>
    <n v="7.7999999999999999E-4"/>
    <n v="1.9000000000000001E-4"/>
    <n v="7.1739999999999998E-2"/>
    <n v="2.6800000000000001E-3"/>
  </r>
  <r>
    <x v="7"/>
    <x v="15"/>
    <x v="6"/>
    <x v="4"/>
    <n v="31.81"/>
    <n v="263"/>
    <n v="144.6499"/>
    <n v="0.19889999999999999"/>
    <n v="0"/>
    <n v="0.24781"/>
    <n v="6.1039999999999997E-2"/>
    <n v="0.76936000000000004"/>
    <n v="0.22384000000000001"/>
  </r>
  <r>
    <x v="7"/>
    <x v="15"/>
    <x v="6"/>
    <x v="5"/>
    <n v="27.85"/>
    <n v="263"/>
    <n v="31.56006"/>
    <n v="0.17313000000000001"/>
    <n v="6.2920000000000004E-2"/>
    <n v="4.8719999999999999E-2"/>
    <n v="2.8389999999999999E-2"/>
    <n v="0.67071000000000003"/>
    <n v="4.8840000000000001E-2"/>
  </r>
  <r>
    <x v="7"/>
    <x v="15"/>
    <x v="6"/>
    <x v="6"/>
    <n v="31"/>
    <n v="263"/>
    <n v="31.56006"/>
    <n v="0.19272"/>
    <n v="0"/>
    <n v="1.256E-2"/>
    <n v="0.10664999999999999"/>
    <n v="0.74660000000000004"/>
    <n v="4.8840000000000001E-2"/>
  </r>
  <r>
    <x v="7"/>
    <x v="15"/>
    <x v="6"/>
    <x v="7"/>
    <n v="15.08"/>
    <n v="65"/>
    <n v="4.5500499999999997"/>
    <n v="9.239E-2"/>
    <n v="7.7600000000000002E-2"/>
    <n v="7.6999999999999996E-4"/>
    <n v="2.7000000000000001E-3"/>
    <n v="0.35805999999999999"/>
    <n v="1.873E-2"/>
  </r>
  <r>
    <x v="7"/>
    <x v="15"/>
    <x v="6"/>
    <x v="8"/>
    <n v="45.98"/>
    <n v="175"/>
    <n v="31.5"/>
    <n v="0.28403"/>
    <n v="0.14679"/>
    <n v="4.7050000000000002E-2"/>
    <n v="4.0939999999999997E-2"/>
    <n v="1.1005400000000001"/>
    <n v="6.2100000000000002E-2"/>
  </r>
  <r>
    <x v="7"/>
    <x v="15"/>
    <x v="6"/>
    <x v="9"/>
    <n v="0.23"/>
    <n v="65"/>
    <n v="3.9"/>
    <n v="5.6999999999999998E-4"/>
    <n v="2.7999999999999998E-4"/>
    <n v="3.0000000000000001E-5"/>
    <n v="1.1E-4"/>
    <n v="2.1700000000000001E-3"/>
    <n v="1.6049999999999998E-2"/>
  </r>
  <r>
    <x v="7"/>
    <x v="15"/>
    <x v="6"/>
    <x v="10"/>
    <n v="74.28"/>
    <n v="64.989999999999995"/>
    <n v="2.5996100000000002"/>
    <n v="0.46022000000000002"/>
    <n v="0.25274000000000002"/>
    <n v="3.9399999999999999E-3"/>
    <n v="2.3279999999999999E-2"/>
    <n v="1.78376"/>
    <n v="1.0699999999999999E-2"/>
  </r>
  <r>
    <x v="7"/>
    <x v="15"/>
    <x v="7"/>
    <x v="0"/>
    <n v="10.64"/>
    <n v="249.56"/>
    <n v="152.22998000000001"/>
    <n v="6.59E-2"/>
    <n v="9.3600000000000003E-3"/>
    <n v="1.32E-3"/>
    <n v="3.338E-2"/>
    <n v="0.25337999999999999"/>
    <n v="0.24434"/>
  </r>
  <r>
    <x v="7"/>
    <x v="15"/>
    <x v="7"/>
    <x v="1"/>
    <n v="26.78"/>
    <n v="155.41999999999999"/>
    <n v="149.2002"/>
    <n v="0.14563000000000001"/>
    <n v="5.0380000000000001E-2"/>
    <n v="2.112E-2"/>
    <n v="4.9880000000000001E-2"/>
    <n v="0.56259999999999999"/>
    <n v="0.32512999999999997"/>
  </r>
  <r>
    <x v="7"/>
    <x v="15"/>
    <x v="7"/>
    <x v="2"/>
    <n v="2.94"/>
    <n v="263"/>
    <n v="10.520020000000001"/>
    <n v="1.8190000000000001E-2"/>
    <n v="1.069E-2"/>
    <n v="2.4000000000000001E-4"/>
    <n v="4.1900000000000001E-3"/>
    <n v="7.0379999999999998E-2"/>
    <n v="1.6279999999999999E-2"/>
  </r>
  <r>
    <x v="7"/>
    <x v="15"/>
    <x v="7"/>
    <x v="3"/>
    <n v="0.78"/>
    <n v="257"/>
    <n v="0"/>
    <n v="4.8399999999999997E-3"/>
    <n v="4.3200000000000001E-3"/>
    <n v="1.2E-4"/>
    <n v="9.0000000000000006E-5"/>
    <n v="1.8759999999999999E-2"/>
    <n v="0"/>
  </r>
  <r>
    <x v="7"/>
    <x v="15"/>
    <x v="7"/>
    <x v="4"/>
    <n v="12.04"/>
    <n v="263"/>
    <n v="102.57007"/>
    <n v="7.6050000000000006E-2"/>
    <n v="0"/>
    <n v="9.0620000000000006E-2"/>
    <n v="4.0770000000000001E-2"/>
    <n v="0.29348000000000002"/>
    <n v="0.15872"/>
  </r>
  <r>
    <x v="7"/>
    <x v="15"/>
    <x v="7"/>
    <x v="5"/>
    <n v="17.61"/>
    <n v="158.47999999999999"/>
    <n v="160.06005999999999"/>
    <n v="8.7599999999999997E-2"/>
    <n v="1.7760000000000001E-2"/>
    <n v="0.11498"/>
    <n v="4.7299999999999998E-3"/>
    <n v="0.33764"/>
    <n v="0.34643000000000002"/>
  </r>
  <r>
    <x v="7"/>
    <x v="15"/>
    <x v="7"/>
    <x v="6"/>
    <n v="24.51"/>
    <n v="173.76"/>
    <n v="246.74021999999999"/>
    <n v="0.12620000000000001"/>
    <n v="4.1000000000000003E-3"/>
    <n v="1.6539999999999999E-2"/>
    <n v="0.13397999999999999"/>
    <n v="0.48604000000000003"/>
    <n v="0.50419000000000003"/>
  </r>
  <r>
    <x v="7"/>
    <x v="15"/>
    <x v="7"/>
    <x v="7"/>
    <n v="4.07"/>
    <n v="65"/>
    <n v="1.29999"/>
    <n v="2.4979999999999999E-2"/>
    <n v="2.239E-2"/>
    <n v="6.0000000000000002E-5"/>
    <n v="1.8400000000000001E-3"/>
    <n v="9.6820000000000003E-2"/>
    <n v="5.3499999999999997E-3"/>
  </r>
  <r>
    <x v="7"/>
    <x v="15"/>
    <x v="7"/>
    <x v="8"/>
    <n v="39.299999999999997"/>
    <n v="208.65"/>
    <n v="442.33983999999998"/>
    <n v="0.21823000000000001"/>
    <n v="2.8369999999999999E-2"/>
    <n v="4.4150000000000002E-2"/>
    <n v="0.10997"/>
    <n v="0.84009999999999996"/>
    <n v="0.79976999999999998"/>
  </r>
  <r>
    <x v="7"/>
    <x v="15"/>
    <x v="7"/>
    <x v="9"/>
    <n v="3.7"/>
    <n v="118.9"/>
    <n v="47.56"/>
    <n v="1.12E-2"/>
    <n v="3.5E-4"/>
    <n v="3.5E-4"/>
    <n v="1.821E-2"/>
    <n v="4.2900000000000001E-2"/>
    <n v="0.12683"/>
  </r>
  <r>
    <x v="7"/>
    <x v="15"/>
    <x v="7"/>
    <x v="10"/>
    <n v="23.92"/>
    <n v="199.36"/>
    <n v="55.819830000000003"/>
    <n v="0.14260999999999999"/>
    <n v="9.5479999999999995E-2"/>
    <n v="4.6999999999999999E-4"/>
    <n v="6.0699999999999997E-2"/>
    <n v="0.55203000000000002"/>
    <n v="0.10141"/>
  </r>
  <r>
    <x v="7"/>
    <x v="15"/>
    <x v="8"/>
    <x v="0"/>
    <n v="37.78"/>
    <n v="234.56"/>
    <n v="638"/>
    <n v="0.22256000000000001"/>
    <n v="2.7390000000000001E-2"/>
    <n v="0.14551"/>
    <n v="0.10886999999999999"/>
    <n v="0.85465000000000002"/>
    <n v="1.0617099999999999"/>
  </r>
  <r>
    <x v="7"/>
    <x v="15"/>
    <x v="8"/>
    <x v="1"/>
    <n v="56.36"/>
    <n v="67.33"/>
    <n v="171.69042999999999"/>
    <n v="0.26118000000000002"/>
    <n v="0.18051"/>
    <n v="1.438E-2"/>
    <n v="5.1060000000000001E-2"/>
    <n v="1.0105599999999999"/>
    <n v="0.68650999999999995"/>
  </r>
  <r>
    <x v="7"/>
    <x v="15"/>
    <x v="8"/>
    <x v="2"/>
    <n v="28.88"/>
    <n v="209.3"/>
    <n v="274.18018000000001"/>
    <n v="0.1479"/>
    <n v="9.5300000000000003E-3"/>
    <n v="2.1299999999999999E-3"/>
    <n v="1.008E-2"/>
    <n v="0.56884999999999997"/>
    <n v="0.48921999999999999"/>
  </r>
  <r>
    <x v="7"/>
    <x v="15"/>
    <x v="8"/>
    <x v="3"/>
    <n v="3.11"/>
    <n v="125.86"/>
    <n v="8.81"/>
    <n v="1.525E-2"/>
    <n v="9.7099999999999999E-3"/>
    <n v="2.1199999999999999E-3"/>
    <n v="1.15E-3"/>
    <n v="5.8950000000000002E-2"/>
    <n v="2.2710000000000001E-2"/>
  </r>
  <r>
    <x v="7"/>
    <x v="15"/>
    <x v="8"/>
    <x v="4"/>
    <n v="93.15"/>
    <n v="263"/>
    <n v="1662.1601599999999"/>
    <n v="0.59940000000000004"/>
    <n v="0"/>
    <n v="0.83784000000000003"/>
    <n v="9.8129999999999995E-2"/>
    <n v="2.3020800000000001"/>
    <n v="2.5720700000000001"/>
  </r>
  <r>
    <x v="7"/>
    <x v="15"/>
    <x v="8"/>
    <x v="5"/>
    <n v="115.73"/>
    <n v="176.3"/>
    <n v="1613.13086"/>
    <n v="0.55298999999999998"/>
    <n v="4.6449999999999998E-2"/>
    <n v="0.79059999999999997"/>
    <n v="4.6489999999999997E-2"/>
    <n v="2.1235900000000001"/>
    <n v="3.2051099999999999"/>
  </r>
  <r>
    <x v="7"/>
    <x v="15"/>
    <x v="8"/>
    <x v="6"/>
    <n v="153.96"/>
    <n v="221.71"/>
    <n v="1944.4296899999999"/>
    <n v="0.88288"/>
    <n v="0"/>
    <n v="0.19893"/>
    <n v="0.48070000000000002"/>
    <n v="3.3926500000000002"/>
    <n v="3.3849800000000001"/>
  </r>
  <r>
    <x v="7"/>
    <x v="15"/>
    <x v="8"/>
    <x v="7"/>
    <n v="9.43"/>
    <n v="65"/>
    <n v="4.5500499999999997"/>
    <n v="5.7099999999999998E-2"/>
    <n v="4.9399999999999999E-2"/>
    <n v="1.6000000000000001E-4"/>
    <n v="1.99E-3"/>
    <n v="0.22126999999999999"/>
    <n v="1.873E-2"/>
  </r>
  <r>
    <x v="7"/>
    <x v="15"/>
    <x v="8"/>
    <x v="8"/>
    <n v="146.08000000000001"/>
    <n v="198.75"/>
    <n v="1635.73047"/>
    <n v="0.78659000000000001"/>
    <n v="7.8030000000000002E-2"/>
    <n v="0.20673"/>
    <n v="0.27811999999999998"/>
    <n v="3.02529"/>
    <n v="3.0645199999999999"/>
  </r>
  <r>
    <x v="7"/>
    <x v="15"/>
    <x v="8"/>
    <x v="9"/>
    <n v="16.16"/>
    <n v="111.63"/>
    <n v="139.54004"/>
    <n v="4.6080000000000003E-2"/>
    <n v="1.57E-3"/>
    <n v="3.6700000000000001E-3"/>
    <n v="1.196E-2"/>
    <n v="0.17671999999999999"/>
    <n v="0.38854"/>
  </r>
  <r>
    <x v="7"/>
    <x v="15"/>
    <x v="8"/>
    <x v="10"/>
    <n v="89.69"/>
    <n v="261.68"/>
    <n v="787.66992000000005"/>
    <n v="0.56769000000000003"/>
    <n v="0.14771999999999999"/>
    <n v="1.5900000000000001E-2"/>
    <n v="8.2019999999999996E-2"/>
    <n v="2.1890800000000001"/>
    <n v="1.2222"/>
  </r>
  <r>
    <x v="7"/>
    <x v="16"/>
    <x v="0"/>
    <x v="0"/>
    <n v="2.96"/>
    <n v="134.36000000000001"/>
    <n v="29.56"/>
    <n v="1.2330000000000001E-2"/>
    <n v="2.2499999999999998E-3"/>
    <n v="6.9999999999999994E-5"/>
    <n v="3.0300000000000001E-3"/>
    <n v="4.7289999999999999E-2"/>
    <n v="7.1849999999999997E-2"/>
  </r>
  <r>
    <x v="7"/>
    <x v="16"/>
    <x v="0"/>
    <x v="1"/>
    <n v="13.28"/>
    <n v="120.09"/>
    <n v="140.51000999999999"/>
    <n v="5.4469999999999998E-2"/>
    <n v="6.5799999999999999E-3"/>
    <n v="9.5499999999999995E-3"/>
    <n v="1.5769999999999999E-2"/>
    <n v="0.20905000000000001"/>
    <n v="0.35894999999999999"/>
  </r>
  <r>
    <x v="7"/>
    <x v="16"/>
    <x v="0"/>
    <x v="2"/>
    <n v="5.46"/>
    <n v="88"/>
    <n v="70.400019999999998"/>
    <n v="1.341E-2"/>
    <n v="1.41E-3"/>
    <n v="2.0000000000000002E-5"/>
    <n v="1.47E-3"/>
    <n v="5.1200000000000002E-2"/>
    <n v="0.23255999999999999"/>
  </r>
  <r>
    <x v="7"/>
    <x v="16"/>
    <x v="0"/>
    <x v="3"/>
    <n v="2.11"/>
    <n v="75"/>
    <n v="27"/>
    <n v="4.7099999999999998E-3"/>
    <n v="6.4000000000000005E-4"/>
    <n v="4.6999999999999999E-4"/>
    <n v="3.6000000000000002E-4"/>
    <n v="1.796E-2"/>
    <n v="9.9309999999999996E-2"/>
  </r>
  <r>
    <x v="7"/>
    <x v="16"/>
    <x v="0"/>
    <x v="4"/>
    <n v="13.08"/>
    <n v="263"/>
    <n v="299.82006999999999"/>
    <n v="8.4690000000000001E-2"/>
    <n v="0"/>
    <n v="2.5919999999999999E-2"/>
    <n v="6.8510000000000001E-2"/>
    <n v="0.32403999999999999"/>
    <n v="0.46024999999999999"/>
  </r>
  <r>
    <x v="7"/>
    <x v="16"/>
    <x v="0"/>
    <x v="5"/>
    <n v="10.220000000000001"/>
    <n v="143.66"/>
    <n v="130.72998000000001"/>
    <n v="4.5179999999999998E-2"/>
    <n v="1.2899999999999999E-3"/>
    <n v="1.218E-2"/>
    <n v="0.01"/>
    <n v="0.17321"/>
    <n v="0.29987000000000003"/>
  </r>
  <r>
    <x v="7"/>
    <x v="16"/>
    <x v="0"/>
    <x v="6"/>
    <n v="11.1"/>
    <n v="119.62"/>
    <n v="120.81995000000001"/>
    <n v="4.0050000000000002E-2"/>
    <n v="2.32E-3"/>
    <n v="2.0000000000000001E-4"/>
    <n v="1.763E-2"/>
    <n v="0.15348000000000001"/>
    <n v="0.31513999999999998"/>
  </r>
  <r>
    <x v="7"/>
    <x v="16"/>
    <x v="0"/>
    <x v="7"/>
    <n v="10.64"/>
    <n v="65"/>
    <n v="137.79999000000001"/>
    <n v="2.0060000000000001E-2"/>
    <n v="3.29E-3"/>
    <n v="6.9999999999999994E-5"/>
    <n v="3.5200000000000001E-3"/>
    <n v="7.6499999999999999E-2"/>
    <n v="0.56274999999999997"/>
  </r>
  <r>
    <x v="7"/>
    <x v="16"/>
    <x v="0"/>
    <x v="8"/>
    <n v="5.75"/>
    <n v="218.33"/>
    <n v="72.050049999999999"/>
    <n v="3.4160000000000003E-2"/>
    <n v="8.9599999999999992E-3"/>
    <n v="1.2600000000000001E-3"/>
    <n v="7.0099999999999997E-3"/>
    <n v="0.13127"/>
    <n v="0.12426"/>
  </r>
  <r>
    <x v="7"/>
    <x v="16"/>
    <x v="0"/>
    <x v="9"/>
    <n v="3.12"/>
    <n v="174.68"/>
    <n v="59.390009999999997"/>
    <n v="1.434E-2"/>
    <n v="4.0000000000000003E-5"/>
    <n v="3.3E-4"/>
    <n v="8.8800000000000007E-3"/>
    <n v="5.484E-2"/>
    <n v="0.1208"/>
  </r>
  <r>
    <x v="7"/>
    <x v="16"/>
    <x v="0"/>
    <x v="10"/>
    <n v="9.86"/>
    <n v="218.64"/>
    <n v="133.37011999999999"/>
    <n v="5.6770000000000001E-2"/>
    <n v="1.1429999999999999E-2"/>
    <n v="1.56E-3"/>
    <n v="2.8969999999999999E-2"/>
    <n v="0.21807000000000001"/>
    <n v="0.23215"/>
  </r>
  <r>
    <x v="7"/>
    <x v="16"/>
    <x v="1"/>
    <x v="0"/>
    <n v="115.63"/>
    <n v="175.19"/>
    <n v="1452.34961"/>
    <n v="0.54601999999999995"/>
    <n v="2.8680000000000001E-2"/>
    <n v="2.7269999999999999E-2"/>
    <n v="0.49497000000000002"/>
    <n v="2.0932300000000001"/>
    <n v="2.9450699999999999"/>
  </r>
  <r>
    <x v="7"/>
    <x v="16"/>
    <x v="1"/>
    <x v="1"/>
    <n v="339.81"/>
    <n v="137.69"/>
    <n v="4659.3476600000004"/>
    <n v="1.41117"/>
    <n v="0.16730999999999999"/>
    <n v="0.31058999999999998"/>
    <n v="1.6645799999999999"/>
    <n v="5.4101600000000003"/>
    <n v="11.060180000000001"/>
  </r>
  <r>
    <x v="7"/>
    <x v="16"/>
    <x v="1"/>
    <x v="2"/>
    <n v="111.41"/>
    <n v="217.14"/>
    <n v="2866.2597700000001"/>
    <n v="0.58345999999999998"/>
    <n v="1.3559999999999999E-2"/>
    <n v="3.8640000000000001E-2"/>
    <n v="0.54818999999999996"/>
    <n v="2.22899"/>
    <n v="4.9358399999999998"/>
  </r>
  <r>
    <x v="7"/>
    <x v="16"/>
    <x v="1"/>
    <x v="3"/>
    <n v="9.41"/>
    <n v="65"/>
    <n v="77.349980000000002"/>
    <n v="2.887E-2"/>
    <n v="1.7129999999999999E-2"/>
    <n v="4.4600000000000004E-3"/>
    <n v="3.8800000000000002E-3"/>
    <n v="0.11108"/>
    <n v="0.31587999999999999"/>
  </r>
  <r>
    <x v="7"/>
    <x v="16"/>
    <x v="1"/>
    <x v="4"/>
    <n v="92.69"/>
    <n v="250.84"/>
    <n v="1658.0703100000001"/>
    <n v="0.57669999999999999"/>
    <n v="2.4599999999999999E-3"/>
    <n v="0.66047"/>
    <n v="0.31729000000000002"/>
    <n v="2.21224"/>
    <n v="2.6129500000000001"/>
  </r>
  <r>
    <x v="7"/>
    <x v="16"/>
    <x v="1"/>
    <x v="5"/>
    <n v="188.51"/>
    <n v="178.49"/>
    <n v="2946.94922"/>
    <n v="0.92120999999999997"/>
    <n v="6.1510000000000002E-2"/>
    <n v="0.89480000000000004"/>
    <n v="0.31805"/>
    <n v="3.5301300000000002"/>
    <n v="5.8491999999999997"/>
  </r>
  <r>
    <x v="7"/>
    <x v="16"/>
    <x v="1"/>
    <x v="6"/>
    <n v="463.17"/>
    <n v="222.79"/>
    <n v="8590.7578099999992"/>
    <n v="2.58527"/>
    <n v="0"/>
    <n v="0.73419000000000001"/>
    <n v="2.07362"/>
    <n v="9.8949599999999993"/>
    <n v="14.77087"/>
  </r>
  <r>
    <x v="7"/>
    <x v="16"/>
    <x v="1"/>
    <x v="7"/>
    <n v="106.73"/>
    <n v="65"/>
    <n v="1205.75"/>
    <n v="0.24052999999999999"/>
    <n v="9.0749999999999997E-2"/>
    <n v="5.1799999999999997E-3"/>
    <n v="6.8430000000000005E-2"/>
    <n v="0.92035"/>
    <n v="4.9240399999999998"/>
  </r>
  <r>
    <x v="7"/>
    <x v="16"/>
    <x v="1"/>
    <x v="8"/>
    <n v="405.57"/>
    <n v="198.91"/>
    <n v="8666.3906200000001"/>
    <n v="2.0940500000000002"/>
    <n v="0.12429"/>
    <n v="1.68849"/>
    <n v="1.49255"/>
    <n v="8.0071100000000008"/>
    <n v="16.140409999999999"/>
  </r>
  <r>
    <x v="7"/>
    <x v="16"/>
    <x v="1"/>
    <x v="9"/>
    <n v="64.739999999999995"/>
    <n v="134.36000000000001"/>
    <n v="943.2002"/>
    <n v="0.23810999999999999"/>
    <n v="6.0000000000000002E-5"/>
    <n v="3.79E-3"/>
    <n v="0.21027000000000001"/>
    <n v="0.90973000000000004"/>
    <n v="2.2315100000000001"/>
  </r>
  <r>
    <x v="7"/>
    <x v="16"/>
    <x v="1"/>
    <x v="10"/>
    <n v="183"/>
    <n v="97.46"/>
    <n v="1602.30078"/>
    <n v="0.76895000000000002"/>
    <n v="0.21773999999999999"/>
    <n v="4.0689999999999997E-2"/>
    <n v="0.32900000000000001"/>
    <n v="2.9609000000000001"/>
    <n v="4.7618799999999997"/>
  </r>
  <r>
    <x v="7"/>
    <x v="16"/>
    <x v="2"/>
    <x v="0"/>
    <n v="29.86"/>
    <n v="136.94999999999999"/>
    <n v="301.27978999999999"/>
    <n v="0.14107"/>
    <n v="4.351E-2"/>
    <n v="9.6200000000000001E-3"/>
    <n v="0.11838"/>
    <n v="0.54257999999999995"/>
    <n v="0.71660000000000001"/>
  </r>
  <r>
    <x v="7"/>
    <x v="16"/>
    <x v="2"/>
    <x v="1"/>
    <n v="179.12"/>
    <n v="158.46"/>
    <n v="1575.1210900000001"/>
    <n v="0.88175000000000003"/>
    <n v="0.17388999999999999"/>
    <n v="0.18831000000000001"/>
    <n v="0.97524999999999995"/>
    <n v="3.39425"/>
    <n v="3.3927999999999998"/>
  </r>
  <r>
    <x v="7"/>
    <x v="16"/>
    <x v="2"/>
    <x v="2"/>
    <n v="11.98"/>
    <n v="198.46"/>
    <n v="21.830079999999999"/>
    <n v="7.2910000000000003E-2"/>
    <n v="4.376E-2"/>
    <n v="2.7999999999999998E-4"/>
    <n v="6.1199999999999996E-3"/>
    <n v="0.28226000000000001"/>
    <n v="3.9899999999999998E-2"/>
  </r>
  <r>
    <x v="7"/>
    <x v="16"/>
    <x v="2"/>
    <x v="3"/>
    <n v="4.43"/>
    <n v="65"/>
    <n v="10.40002"/>
    <n v="2.3630000000000002E-2"/>
    <n v="1.864E-2"/>
    <n v="1.09E-3"/>
    <n v="1.6999999999999999E-3"/>
    <n v="9.1499999999999998E-2"/>
    <n v="4.2470000000000001E-2"/>
  </r>
  <r>
    <x v="7"/>
    <x v="16"/>
    <x v="2"/>
    <x v="4"/>
    <n v="44.12"/>
    <n v="243.2"/>
    <n v="243.2002"/>
    <n v="0.27433999999999997"/>
    <n v="1.4400000000000001E-3"/>
    <n v="0.47169"/>
    <n v="9.2000000000000003E-4"/>
    <n v="1.05958"/>
    <n v="0.38990000000000002"/>
  </r>
  <r>
    <x v="7"/>
    <x v="16"/>
    <x v="2"/>
    <x v="5"/>
    <n v="65.66"/>
    <n v="136.66999999999999"/>
    <n v="474.24997000000002"/>
    <n v="0.32250000000000001"/>
    <n v="4.5920000000000002E-2"/>
    <n v="0.20296"/>
    <n v="0.11046"/>
    <n v="1.2432700000000001"/>
    <n v="1.1378600000000001"/>
  </r>
  <r>
    <x v="7"/>
    <x v="16"/>
    <x v="2"/>
    <x v="6"/>
    <n v="80.069999999999993"/>
    <n v="188.24"/>
    <n v="811.30078000000003"/>
    <n v="0.44607999999999998"/>
    <n v="3.0400000000000002E-3"/>
    <n v="2.5899999999999999E-2"/>
    <n v="0.35741000000000001"/>
    <n v="1.71722"/>
    <n v="1.5645100000000001"/>
  </r>
  <r>
    <x v="7"/>
    <x v="16"/>
    <x v="2"/>
    <x v="7"/>
    <n v="18.72"/>
    <n v="65"/>
    <n v="5.2001999999999997"/>
    <n v="0.1124"/>
    <n v="9.5810000000000006E-2"/>
    <n v="2.4000000000000001E-4"/>
    <n v="1.157E-2"/>
    <n v="0.43559999999999999"/>
    <n v="2.1239999999999998E-2"/>
  </r>
  <r>
    <x v="7"/>
    <x v="16"/>
    <x v="2"/>
    <x v="8"/>
    <n v="109.63"/>
    <n v="213.46"/>
    <n v="947.75977"/>
    <n v="0.63863000000000003"/>
    <n v="0.18214"/>
    <n v="7.2370000000000004E-2"/>
    <n v="0.51492000000000004"/>
    <n v="2.4602300000000001"/>
    <n v="1.6760299999999999"/>
  </r>
  <r>
    <x v="7"/>
    <x v="16"/>
    <x v="2"/>
    <x v="9"/>
    <n v="16.850000000000001"/>
    <n v="145.34"/>
    <n v="284.86986999999999"/>
    <n v="6.7540000000000003E-2"/>
    <n v="4.0999999999999999E-4"/>
    <n v="1.8600000000000001E-3"/>
    <n v="5.9769999999999997E-2"/>
    <n v="0.25800000000000001"/>
    <n v="0.65590000000000004"/>
  </r>
  <r>
    <x v="7"/>
    <x v="16"/>
    <x v="2"/>
    <x v="10"/>
    <n v="114.15"/>
    <n v="255.69"/>
    <n v="572.75"/>
    <n v="0.71286000000000005"/>
    <n v="0.27365"/>
    <n v="2.7990000000000001E-2"/>
    <n v="0.23091"/>
    <n v="2.7545299999999999"/>
    <n v="0.89490000000000003"/>
  </r>
  <r>
    <x v="7"/>
    <x v="16"/>
    <x v="3"/>
    <x v="0"/>
    <n v="17.27"/>
    <n v="199.1"/>
    <n v="39.81982"/>
    <n v="0.10349999999999999"/>
    <n v="6.1920000000000003E-2"/>
    <n v="5.1599999999999997E-3"/>
    <n v="4.2279999999999998E-2"/>
    <n v="0.40040999999999999"/>
    <n v="7.288E-2"/>
  </r>
  <r>
    <x v="7"/>
    <x v="16"/>
    <x v="3"/>
    <x v="1"/>
    <n v="110.48"/>
    <n v="174.36"/>
    <n v="268.51952999999997"/>
    <n v="0.65315000000000001"/>
    <n v="0.24007000000000001"/>
    <n v="4.1590000000000002E-2"/>
    <n v="0.37825999999999999"/>
    <n v="2.5274399999999999"/>
    <n v="0.53358000000000005"/>
  </r>
  <r>
    <x v="7"/>
    <x v="16"/>
    <x v="3"/>
    <x v="2"/>
    <n v="13.83"/>
    <n v="257"/>
    <n v="0"/>
    <n v="8.5500000000000007E-2"/>
    <n v="7.2370000000000004E-2"/>
    <n v="1.3999999999999999E-4"/>
    <n v="4.7299999999999998E-3"/>
    <n v="0.33139999999999997"/>
    <n v="0"/>
  </r>
  <r>
    <x v="7"/>
    <x v="16"/>
    <x v="3"/>
    <x v="3"/>
    <n v="4.8"/>
    <n v="65"/>
    <n v="0.65002000000000004"/>
    <n v="2.887E-2"/>
    <n v="2.3709999999999998E-2"/>
    <n v="8.9999999999999998E-4"/>
    <n v="1.01E-3"/>
    <n v="0.11187999999999999"/>
    <n v="2.65E-3"/>
  </r>
  <r>
    <x v="7"/>
    <x v="16"/>
    <x v="3"/>
    <x v="4"/>
    <n v="51.29"/>
    <n v="263"/>
    <n v="186.73047"/>
    <n v="0.32006000000000001"/>
    <n v="0"/>
    <n v="0.24013000000000001"/>
    <n v="0.31498999999999999"/>
    <n v="1.2374799999999999"/>
    <n v="0.28665000000000002"/>
  </r>
  <r>
    <x v="7"/>
    <x v="16"/>
    <x v="3"/>
    <x v="5"/>
    <n v="44.56"/>
    <n v="191.6"/>
    <n v="28.74023"/>
    <n v="0.26941999999999999"/>
    <n v="0.11584999999999999"/>
    <n v="5.2150000000000002E-2"/>
    <n v="4.1160000000000002E-2"/>
    <n v="1.0436799999999999"/>
    <n v="5.4059999999999997E-2"/>
  </r>
  <r>
    <x v="7"/>
    <x v="16"/>
    <x v="3"/>
    <x v="6"/>
    <n v="64.760000000000005"/>
    <n v="219.32"/>
    <n v="267.57031000000001"/>
    <n v="0.39021"/>
    <n v="2.9E-4"/>
    <n v="2.7660000000000001E-2"/>
    <n v="0.40697"/>
    <n v="1.50779"/>
    <n v="0.46516000000000002"/>
  </r>
  <r>
    <x v="7"/>
    <x v="16"/>
    <x v="3"/>
    <x v="7"/>
    <n v="23.09"/>
    <n v="65"/>
    <n v="2.6000999999999999"/>
    <n v="0.14251"/>
    <n v="0.12622"/>
    <n v="1.6000000000000001E-4"/>
    <n v="6.4000000000000003E-3"/>
    <n v="0.55232999999999999"/>
    <n v="1.0619999999999999E-2"/>
  </r>
  <r>
    <x v="7"/>
    <x v="16"/>
    <x v="3"/>
    <x v="8"/>
    <n v="77.16"/>
    <n v="185.19"/>
    <n v="59.259770000000003"/>
    <n v="0.47053"/>
    <n v="0.28611999999999999"/>
    <n v="3.0500000000000002E-3"/>
    <n v="9.4289999999999999E-2"/>
    <n v="1.82223"/>
    <n v="0.11396000000000001"/>
  </r>
  <r>
    <x v="7"/>
    <x v="16"/>
    <x v="3"/>
    <x v="9"/>
    <n v="2.5299999999999998"/>
    <n v="177.29"/>
    <n v="24.82001"/>
    <n v="1.336E-2"/>
    <n v="1.2E-4"/>
    <n v="5.0000000000000002E-5"/>
    <n v="6.8700000000000002E-3"/>
    <n v="5.1249999999999997E-2"/>
    <n v="4.9329999999999999E-2"/>
  </r>
  <r>
    <x v="7"/>
    <x v="16"/>
    <x v="3"/>
    <x v="10"/>
    <n v="115.28"/>
    <n v="213.47"/>
    <n v="8.5390599999999992"/>
    <n v="0.71486000000000005"/>
    <n v="0.57291000000000003"/>
    <n v="1.9009999999999999E-2"/>
    <n v="6.3939999999999997E-2"/>
    <n v="2.7706200000000001"/>
    <n v="1.477E-2"/>
  </r>
  <r>
    <x v="7"/>
    <x v="16"/>
    <x v="4"/>
    <x v="0"/>
    <n v="3.03"/>
    <n v="192.29"/>
    <n v="26.919979999999999"/>
    <n v="1.8689999999999998E-2"/>
    <n v="5.3099999999999996E-3"/>
    <n v="1.8699999999999999E-3"/>
    <n v="1.447E-2"/>
    <n v="7.2029999999999997E-2"/>
    <n v="4.9610000000000001E-2"/>
  </r>
  <r>
    <x v="7"/>
    <x v="16"/>
    <x v="4"/>
    <x v="1"/>
    <n v="11.38"/>
    <n v="64.989999999999995"/>
    <n v="0.64990000000000003"/>
    <n v="7.0550000000000002E-2"/>
    <n v="2.8840000000000001E-2"/>
    <n v="6.3400000000000001E-3"/>
    <n v="6.6499999999999997E-3"/>
    <n v="0.27342"/>
    <n v="2.65E-3"/>
  </r>
  <r>
    <x v="7"/>
    <x v="16"/>
    <x v="4"/>
    <x v="2"/>
    <n v="1.71"/>
    <n v="65"/>
    <n v="0.64998999999999996"/>
    <n v="1.052E-2"/>
    <n v="7.0699999999999999E-3"/>
    <n v="1.2E-4"/>
    <n v="4.0000000000000003E-5"/>
    <n v="4.0770000000000001E-2"/>
    <n v="2.65E-3"/>
  </r>
  <r>
    <x v="7"/>
    <x v="16"/>
    <x v="4"/>
    <x v="3"/>
    <n v="0.66"/>
    <n v="65"/>
    <n v="1.95"/>
    <n v="3.7299999999999998E-3"/>
    <n v="3.0599999999999998E-3"/>
    <n v="1E-4"/>
    <n v="8.0000000000000007E-5"/>
    <n v="1.444E-2"/>
    <n v="7.9600000000000001E-3"/>
  </r>
  <r>
    <x v="7"/>
    <x v="16"/>
    <x v="4"/>
    <x v="4"/>
    <n v="8.7899999999999991"/>
    <n v="263"/>
    <n v="78.899900000000002"/>
    <n v="5.5599999999999997E-2"/>
    <n v="8.3000000000000001E-4"/>
    <n v="7.8179999999999999E-2"/>
    <n v="1.0670000000000001E-2"/>
    <n v="0.21429000000000001"/>
    <n v="0.12112000000000001"/>
  </r>
  <r>
    <x v="7"/>
    <x v="16"/>
    <x v="4"/>
    <x v="5"/>
    <n v="5.85"/>
    <n v="263"/>
    <n v="15.78003"/>
    <n v="3.6519999999999997E-2"/>
    <n v="5.8700000000000002E-3"/>
    <n v="1.5429999999999999E-2"/>
    <n v="2.2799999999999999E-3"/>
    <n v="0.14129"/>
    <n v="2.4219999999999998E-2"/>
  </r>
  <r>
    <x v="7"/>
    <x v="16"/>
    <x v="4"/>
    <x v="6"/>
    <n v="5.64"/>
    <n v="257"/>
    <n v="0"/>
    <n v="3.5000000000000003E-2"/>
    <n v="0"/>
    <n v="4.8000000000000001E-4"/>
    <n v="7.45E-3"/>
    <n v="0.13567000000000001"/>
    <n v="0"/>
  </r>
  <r>
    <x v="7"/>
    <x v="16"/>
    <x v="4"/>
    <x v="7"/>
    <n v="3.08"/>
    <n v="65"/>
    <n v="5.8499800000000004"/>
    <n v="1.7739999999999999E-2"/>
    <n v="1.489E-2"/>
    <n v="6.0000000000000002E-5"/>
    <n v="3.4000000000000002E-4"/>
    <n v="6.8699999999999997E-2"/>
    <n v="2.3890000000000002E-2"/>
  </r>
  <r>
    <x v="7"/>
    <x v="16"/>
    <x v="4"/>
    <x v="8"/>
    <n v="11.69"/>
    <n v="200.77"/>
    <n v="70.270020000000002"/>
    <n v="7.145E-2"/>
    <n v="2.5010000000000001E-2"/>
    <n v="2.6009999999999998E-2"/>
    <n v="1.3440000000000001E-2"/>
    <n v="0.27596999999999999"/>
    <n v="0.12609000000000001"/>
  </r>
  <r>
    <x v="7"/>
    <x v="16"/>
    <x v="4"/>
    <x v="9"/>
    <n v="0.25"/>
    <n v="65"/>
    <n v="5.2"/>
    <n v="5.0000000000000001E-4"/>
    <n v="3.3E-4"/>
    <n v="1.0000000000000001E-5"/>
    <n v="6.0000000000000002E-5"/>
    <n v="1.89E-3"/>
    <n v="2.1239999999999998E-2"/>
  </r>
  <r>
    <x v="7"/>
    <x v="16"/>
    <x v="4"/>
    <x v="10"/>
    <n v="14.38"/>
    <n v="183.8"/>
    <n v="9.18994"/>
    <n v="8.9090000000000003E-2"/>
    <n v="3.3070000000000002E-2"/>
    <n v="1.9499999999999999E-3"/>
    <n v="1.6230000000000001E-2"/>
    <n v="0.34519"/>
    <n v="1.7420000000000001E-2"/>
  </r>
  <r>
    <x v="7"/>
    <x v="16"/>
    <x v="5"/>
    <x v="0"/>
    <n v="0.27"/>
    <n v="65"/>
    <n v="0.65"/>
    <n v="1.6299999999999999E-3"/>
    <n v="8.5999999999999998E-4"/>
    <n v="1.0000000000000001E-5"/>
    <n v="2.1000000000000001E-4"/>
    <n v="6.3099999999999996E-3"/>
    <n v="2.65E-3"/>
  </r>
  <r>
    <x v="7"/>
    <x v="16"/>
    <x v="5"/>
    <x v="1"/>
    <n v="1.6"/>
    <n v="257"/>
    <n v="0"/>
    <n v="9.9299999999999996E-3"/>
    <n v="4.0099999999999997E-3"/>
    <n v="4.4999999999999999E-4"/>
    <n v="1.39E-3"/>
    <n v="3.848E-2"/>
    <n v="0"/>
  </r>
  <r>
    <x v="7"/>
    <x v="16"/>
    <x v="5"/>
    <x v="2"/>
    <n v="0.23"/>
    <n v="257"/>
    <n v="0"/>
    <n v="1.4300000000000001E-3"/>
    <n v="1.0300000000000001E-3"/>
    <n v="0"/>
    <n v="1.0000000000000001E-5"/>
    <n v="5.5300000000000002E-3"/>
    <n v="0"/>
  </r>
  <r>
    <x v="7"/>
    <x v="16"/>
    <x v="5"/>
    <x v="3"/>
    <n v="0.06"/>
    <n v="257"/>
    <n v="0"/>
    <n v="3.6999999999999999E-4"/>
    <n v="3.2000000000000003E-4"/>
    <n v="1.0000000000000001E-5"/>
    <n v="1.0000000000000001E-5"/>
    <n v="1.4400000000000001E-3"/>
    <n v="0"/>
  </r>
  <r>
    <x v="7"/>
    <x v="16"/>
    <x v="5"/>
    <x v="4"/>
    <n v="1.04"/>
    <n v="263"/>
    <n v="2.63"/>
    <n v="6.4599999999999996E-3"/>
    <n v="9.0000000000000006E-5"/>
    <n v="7.11E-3"/>
    <n v="2.3E-3"/>
    <n v="2.5020000000000001E-2"/>
    <n v="4.0400000000000002E-3"/>
  </r>
  <r>
    <x v="7"/>
    <x v="16"/>
    <x v="5"/>
    <x v="5"/>
    <n v="0.96"/>
    <n v="263"/>
    <n v="7.89"/>
    <n v="5.9899999999999997E-3"/>
    <n v="2.16E-3"/>
    <n v="3.98E-3"/>
    <n v="1.1999999999999999E-3"/>
    <n v="2.315E-2"/>
    <n v="1.2109999999999999E-2"/>
  </r>
  <r>
    <x v="7"/>
    <x v="16"/>
    <x v="5"/>
    <x v="6"/>
    <n v="0.83"/>
    <n v="257"/>
    <n v="0"/>
    <n v="5.1500000000000001E-3"/>
    <n v="0"/>
    <n v="1.9000000000000001E-4"/>
    <n v="9.3000000000000005E-4"/>
    <n v="1.9959999999999999E-2"/>
    <n v="0"/>
  </r>
  <r>
    <x v="7"/>
    <x v="16"/>
    <x v="5"/>
    <x v="7"/>
    <n v="0.41"/>
    <n v="257"/>
    <n v="0"/>
    <n v="2.5400000000000002E-3"/>
    <n v="2.0799999999999998E-3"/>
    <n v="0"/>
    <n v="6.0000000000000002E-5"/>
    <n v="9.8600000000000007E-3"/>
    <n v="0"/>
  </r>
  <r>
    <x v="7"/>
    <x v="16"/>
    <x v="5"/>
    <x v="8"/>
    <n v="1.24"/>
    <n v="257"/>
    <n v="0"/>
    <n v="7.6899999999999998E-3"/>
    <n v="3.98E-3"/>
    <n v="3.3E-4"/>
    <n v="1.3799999999999999E-3"/>
    <n v="2.9819999999999999E-2"/>
    <n v="0"/>
  </r>
  <r>
    <x v="7"/>
    <x v="16"/>
    <x v="5"/>
    <x v="9"/>
    <n v="0.31"/>
    <n v="263"/>
    <n v="7.89"/>
    <n v="1.98E-3"/>
    <n v="0"/>
    <n v="4.2999999999999999E-4"/>
    <n v="2.9399999999999999E-3"/>
    <n v="7.5700000000000003E-3"/>
    <n v="1.2109999999999999E-2"/>
  </r>
  <r>
    <x v="7"/>
    <x v="16"/>
    <x v="5"/>
    <x v="10"/>
    <n v="2.0299999999999998"/>
    <n v="257"/>
    <n v="0"/>
    <n v="1.26E-2"/>
    <n v="1.014E-2"/>
    <n v="8.0000000000000007E-5"/>
    <n v="9.2000000000000003E-4"/>
    <n v="4.8829999999999998E-2"/>
    <n v="0"/>
  </r>
  <r>
    <x v="7"/>
    <x v="16"/>
    <x v="6"/>
    <x v="0"/>
    <n v="9.73"/>
    <n v="197"/>
    <n v="17.729980000000001"/>
    <n v="5.9929999999999997E-2"/>
    <n v="3.2399999999999998E-2"/>
    <n v="1.6800000000000001E-3"/>
    <n v="2.0140000000000002E-2"/>
    <n v="0.23200999999999999"/>
    <n v="3.2190000000000003E-2"/>
  </r>
  <r>
    <x v="7"/>
    <x v="16"/>
    <x v="6"/>
    <x v="1"/>
    <n v="60.1"/>
    <n v="223.4"/>
    <n v="22.339839999999999"/>
    <n v="0.37280000000000002"/>
    <n v="0.17033999999999999"/>
    <n v="5.6210000000000003E-2"/>
    <n v="5.4089999999999999E-2"/>
    <n v="1.4446699999999999"/>
    <n v="3.7609999999999998E-2"/>
  </r>
  <r>
    <x v="7"/>
    <x v="16"/>
    <x v="6"/>
    <x v="2"/>
    <n v="8.93"/>
    <n v="64.989999999999995"/>
    <n v="0.64990000000000003"/>
    <n v="5.5230000000000001E-2"/>
    <n v="3.6749999999999998E-2"/>
    <n v="1.9000000000000001E-4"/>
    <n v="4.6000000000000001E-4"/>
    <n v="0.21407000000000001"/>
    <n v="2.65E-3"/>
  </r>
  <r>
    <x v="7"/>
    <x v="16"/>
    <x v="6"/>
    <x v="3"/>
    <n v="3.04"/>
    <n v="65"/>
    <n v="1.29999"/>
    <n v="1.8540000000000001E-2"/>
    <n v="1.4710000000000001E-2"/>
    <n v="7.9000000000000001E-4"/>
    <n v="1.9000000000000001E-4"/>
    <n v="7.1859999999999993E-2"/>
    <n v="5.3099999999999996E-3"/>
  </r>
  <r>
    <x v="7"/>
    <x v="16"/>
    <x v="6"/>
    <x v="4"/>
    <n v="32.43"/>
    <n v="263"/>
    <n v="163.06005999999999"/>
    <n v="0.20294000000000001"/>
    <n v="0"/>
    <n v="0.25220999999999999"/>
    <n v="6.2520000000000006E-2"/>
    <n v="0.78446000000000005"/>
    <n v="0.25030999999999998"/>
  </r>
  <r>
    <x v="7"/>
    <x v="16"/>
    <x v="6"/>
    <x v="5"/>
    <n v="27.98"/>
    <n v="263"/>
    <n v="34.18994"/>
    <n v="0.17398"/>
    <n v="6.2920000000000004E-2"/>
    <n v="4.9520000000000002E-2"/>
    <n v="2.8840000000000001E-2"/>
    <n v="0.67388000000000003"/>
    <n v="5.2479999999999999E-2"/>
  </r>
  <r>
    <x v="7"/>
    <x v="16"/>
    <x v="6"/>
    <x v="6"/>
    <n v="31.13"/>
    <n v="263"/>
    <n v="34.18994"/>
    <n v="0.19356999999999999"/>
    <n v="0"/>
    <n v="1.272E-2"/>
    <n v="0.10788"/>
    <n v="0.74975999999999998"/>
    <n v="5.2479999999999999E-2"/>
  </r>
  <r>
    <x v="7"/>
    <x v="16"/>
    <x v="6"/>
    <x v="7"/>
    <n v="15.16"/>
    <n v="65"/>
    <n v="5.1999500000000003"/>
    <n v="9.2520000000000005E-2"/>
    <n v="7.7700000000000005E-2"/>
    <n v="7.6999999999999996E-4"/>
    <n v="2.7000000000000001E-3"/>
    <n v="0.35854000000000003"/>
    <n v="2.1239999999999998E-2"/>
  </r>
  <r>
    <x v="7"/>
    <x v="16"/>
    <x v="6"/>
    <x v="8"/>
    <n v="46.18"/>
    <n v="173.9"/>
    <n v="34.780270000000002"/>
    <n v="0.28489999999999999"/>
    <n v="0.14691000000000001"/>
    <n v="4.793E-2"/>
    <n v="4.113E-2"/>
    <n v="1.1037699999999999"/>
    <n v="6.83E-2"/>
  </r>
  <r>
    <x v="7"/>
    <x v="16"/>
    <x v="6"/>
    <x v="9"/>
    <n v="0.3"/>
    <n v="65"/>
    <n v="4.55"/>
    <n v="6.8000000000000005E-4"/>
    <n v="3.6999999999999999E-4"/>
    <n v="3.0000000000000001E-5"/>
    <n v="1.1E-4"/>
    <n v="2.5899999999999999E-3"/>
    <n v="1.8579999999999999E-2"/>
  </r>
  <r>
    <x v="7"/>
    <x v="16"/>
    <x v="6"/>
    <x v="10"/>
    <n v="74.319999999999993"/>
    <n v="64.989999999999995"/>
    <n v="2.5996100000000002"/>
    <n v="0.46028000000000002"/>
    <n v="0.25279000000000001"/>
    <n v="3.9399999999999999E-3"/>
    <n v="2.3290000000000002E-2"/>
    <n v="1.784"/>
    <n v="1.0619999999999999E-2"/>
  </r>
  <r>
    <x v="7"/>
    <x v="16"/>
    <x v="7"/>
    <x v="0"/>
    <n v="11.27"/>
    <n v="249.35"/>
    <n v="157.09009"/>
    <n v="6.9800000000000001E-2"/>
    <n v="9.3600000000000003E-3"/>
    <n v="1.41E-3"/>
    <n v="3.5610000000000003E-2"/>
    <n v="0.26793"/>
    <n v="0.25028"/>
  </r>
  <r>
    <x v="7"/>
    <x v="16"/>
    <x v="7"/>
    <x v="1"/>
    <n v="27.82"/>
    <n v="152.5"/>
    <n v="158.6001"/>
    <n v="0.14957000000000001"/>
    <n v="5.0380000000000001E-2"/>
    <n v="2.2159999999999999E-2"/>
    <n v="5.2350000000000001E-2"/>
    <n v="0.57728999999999997"/>
    <n v="0.34705000000000003"/>
  </r>
  <r>
    <x v="7"/>
    <x v="16"/>
    <x v="7"/>
    <x v="2"/>
    <n v="2.98"/>
    <n v="263"/>
    <n v="10.520020000000001"/>
    <n v="1.8450000000000001E-2"/>
    <n v="1.069E-2"/>
    <n v="2.5000000000000001E-4"/>
    <n v="4.3800000000000002E-3"/>
    <n v="7.1360000000000007E-2"/>
    <n v="1.6150000000000001E-2"/>
  </r>
  <r>
    <x v="7"/>
    <x v="16"/>
    <x v="7"/>
    <x v="3"/>
    <n v="0.78"/>
    <n v="257"/>
    <n v="0"/>
    <n v="4.8399999999999997E-3"/>
    <n v="4.3200000000000001E-3"/>
    <n v="1.2E-4"/>
    <n v="9.0000000000000006E-5"/>
    <n v="1.8759999999999999E-2"/>
    <n v="0"/>
  </r>
  <r>
    <x v="7"/>
    <x v="16"/>
    <x v="7"/>
    <x v="4"/>
    <n v="12.45"/>
    <n v="263"/>
    <n v="107.83007000000001"/>
    <n v="7.8729999999999994E-2"/>
    <n v="0"/>
    <n v="9.2999999999999999E-2"/>
    <n v="4.2759999999999999E-2"/>
    <n v="0.30347000000000002"/>
    <n v="0.16553000000000001"/>
  </r>
  <r>
    <x v="7"/>
    <x v="16"/>
    <x v="7"/>
    <x v="5"/>
    <n v="18.670000000000002"/>
    <n v="159.75"/>
    <n v="169.34009"/>
    <n v="9.1800000000000007E-2"/>
    <n v="1.7899999999999999E-2"/>
    <n v="0.12143"/>
    <n v="5.1500000000000001E-3"/>
    <n v="0.35332999999999998"/>
    <n v="0.36166999999999999"/>
  </r>
  <r>
    <x v="7"/>
    <x v="16"/>
    <x v="7"/>
    <x v="6"/>
    <n v="26"/>
    <n v="173.52"/>
    <n v="258.5498"/>
    <n v="0.13261999999999999"/>
    <n v="4.1000000000000003E-3"/>
    <n v="1.738E-2"/>
    <n v="0.14137"/>
    <n v="0.50999000000000005"/>
    <n v="0.52461999999999998"/>
  </r>
  <r>
    <x v="7"/>
    <x v="16"/>
    <x v="7"/>
    <x v="7"/>
    <n v="4.0999999999999996"/>
    <n v="65"/>
    <n v="1.95001"/>
    <n v="2.503E-2"/>
    <n v="2.2429999999999999E-2"/>
    <n v="6.0000000000000002E-5"/>
    <n v="1.8500000000000001E-3"/>
    <n v="9.7000000000000003E-2"/>
    <n v="7.9600000000000001E-3"/>
  </r>
  <r>
    <x v="7"/>
    <x v="16"/>
    <x v="7"/>
    <x v="8"/>
    <n v="41.54"/>
    <n v="206.31"/>
    <n v="462.13965000000002"/>
    <n v="0.22969999999999999"/>
    <n v="2.8420000000000001E-2"/>
    <n v="4.675E-2"/>
    <n v="0.11687"/>
    <n v="0.88290000000000002"/>
    <n v="0.83435999999999999"/>
  </r>
  <r>
    <x v="7"/>
    <x v="16"/>
    <x v="7"/>
    <x v="9"/>
    <n v="4.12"/>
    <n v="117"/>
    <n v="49.139980000000001"/>
    <n v="1.242E-2"/>
    <n v="4.0000000000000002E-4"/>
    <n v="3.8999999999999999E-4"/>
    <n v="2.0119999999999999E-2"/>
    <n v="4.7449999999999999E-2"/>
    <n v="0.13131999999999999"/>
  </r>
  <r>
    <x v="7"/>
    <x v="16"/>
    <x v="7"/>
    <x v="10"/>
    <n v="24.23"/>
    <n v="192.74"/>
    <n v="59.75"/>
    <n v="0.14409"/>
    <n v="9.5509999999999998E-2"/>
    <n v="4.8999999999999998E-4"/>
    <n v="6.2659999999999993E-2"/>
    <n v="0.55755999999999994"/>
    <n v="0.10994"/>
  </r>
  <r>
    <x v="7"/>
    <x v="16"/>
    <x v="8"/>
    <x v="0"/>
    <n v="40.57"/>
    <n v="234.12"/>
    <n v="653.19042999999999"/>
    <n v="0.23877999999999999"/>
    <n v="2.7459999999999998E-2"/>
    <n v="0.15795000000000001"/>
    <n v="0.11817"/>
    <n v="0.91515000000000002"/>
    <n v="1.07942"/>
  </r>
  <r>
    <x v="7"/>
    <x v="16"/>
    <x v="8"/>
    <x v="1"/>
    <n v="58.98"/>
    <n v="67.27"/>
    <n v="176.24025"/>
    <n v="0.26556000000000002"/>
    <n v="0.18057999999999999"/>
    <n v="1.536E-2"/>
    <n v="5.4559999999999997E-2"/>
    <n v="1.0268900000000001"/>
    <n v="0.69962000000000002"/>
  </r>
  <r>
    <x v="7"/>
    <x v="16"/>
    <x v="8"/>
    <x v="2"/>
    <n v="30.17"/>
    <n v="212.16"/>
    <n v="273.68993999999998"/>
    <n v="0.15468999999999999"/>
    <n v="9.5399999999999999E-3"/>
    <n v="2.2399999999999998E-3"/>
    <n v="1.061E-2"/>
    <n v="0.59419999999999995"/>
    <n v="0.48019000000000001"/>
  </r>
  <r>
    <x v="7"/>
    <x v="16"/>
    <x v="8"/>
    <x v="3"/>
    <n v="3.19"/>
    <n v="118.25"/>
    <n v="9.4600200000000001"/>
    <n v="1.5480000000000001E-2"/>
    <n v="9.7300000000000008E-3"/>
    <n v="2.2399999999999998E-3"/>
    <n v="1.2099999999999999E-3"/>
    <n v="5.9819999999999998E-2"/>
    <n v="2.5180000000000001E-2"/>
  </r>
  <r>
    <x v="7"/>
    <x v="16"/>
    <x v="8"/>
    <x v="4"/>
    <n v="99.67"/>
    <n v="263"/>
    <n v="1714.7597699999999"/>
    <n v="0.64195999999999998"/>
    <n v="0"/>
    <n v="0.89485000000000003"/>
    <n v="0.10512000000000001"/>
    <n v="2.4609000000000001"/>
    <n v="2.6323099999999999"/>
  </r>
  <r>
    <x v="7"/>
    <x v="16"/>
    <x v="8"/>
    <x v="5"/>
    <n v="125.34"/>
    <n v="174.38"/>
    <n v="1675.7792999999999"/>
    <n v="0.59458999999999995"/>
    <n v="4.6469999999999997E-2"/>
    <n v="0.85550999999999999"/>
    <n v="4.9450000000000001E-2"/>
    <n v="2.2787999999999999"/>
    <n v="3.3292600000000001"/>
  </r>
  <r>
    <x v="7"/>
    <x v="16"/>
    <x v="8"/>
    <x v="6"/>
    <n v="162.9"/>
    <n v="221.67"/>
    <n v="1981.69922"/>
    <n v="0.93206999999999995"/>
    <n v="0"/>
    <n v="0.21157999999999999"/>
    <n v="0.50822000000000001"/>
    <n v="3.57619"/>
    <n v="3.4228900000000002"/>
  </r>
  <r>
    <x v="7"/>
    <x v="16"/>
    <x v="8"/>
    <x v="7"/>
    <n v="9.5299999999999994"/>
    <n v="65"/>
    <n v="6.5"/>
    <n v="5.7259999999999998E-2"/>
    <n v="4.9540000000000001E-2"/>
    <n v="1.6000000000000001E-4"/>
    <n v="2E-3"/>
    <n v="0.22187000000000001"/>
    <n v="2.6540000000000001E-2"/>
  </r>
  <r>
    <x v="7"/>
    <x v="16"/>
    <x v="8"/>
    <x v="8"/>
    <n v="154.53"/>
    <n v="198.56"/>
    <n v="1677.80078"/>
    <n v="0.82823999999999998"/>
    <n v="7.8130000000000005E-2"/>
    <n v="0.2213"/>
    <n v="0.29604999999999998"/>
    <n v="3.1806899999999998"/>
    <n v="3.1198700000000001"/>
  </r>
  <r>
    <x v="7"/>
    <x v="16"/>
    <x v="8"/>
    <x v="9"/>
    <n v="17.41"/>
    <n v="112.54"/>
    <n v="140.68004999999999"/>
    <n v="4.9570000000000003E-2"/>
    <n v="1.6900000000000001E-3"/>
    <n v="3.9699999999999996E-3"/>
    <n v="1.295E-2"/>
    <n v="0.18975"/>
    <n v="0.38655"/>
  </r>
  <r>
    <x v="7"/>
    <x v="16"/>
    <x v="8"/>
    <x v="10"/>
    <n v="92.75"/>
    <n v="261.06"/>
    <n v="798.83983999999998"/>
    <n v="0.58752000000000004"/>
    <n v="0.14777000000000001"/>
    <n v="1.6629999999999999E-2"/>
    <n v="8.5750000000000007E-2"/>
    <n v="2.2630699999999999"/>
    <n v="1.23126"/>
  </r>
  <r>
    <x v="7"/>
    <x v="17"/>
    <x v="0"/>
    <x v="0"/>
    <n v="3.2"/>
    <n v="131.41999999999999"/>
    <n v="31.540009999999999"/>
    <n v="1.311E-2"/>
    <n v="2.3E-3"/>
    <n v="6.9999999999999994E-5"/>
    <n v="3.2499999999999999E-3"/>
    <n v="5.0189999999999999E-2"/>
    <n v="7.7380000000000004E-2"/>
  </r>
  <r>
    <x v="7"/>
    <x v="17"/>
    <x v="0"/>
    <x v="1"/>
    <n v="14.5"/>
    <n v="119.66"/>
    <n v="145.97998000000001"/>
    <n v="5.8099999999999999E-2"/>
    <n v="6.6E-3"/>
    <n v="1.031E-2"/>
    <n v="1.702E-2"/>
    <n v="0.22247"/>
    <n v="0.37186999999999998"/>
  </r>
  <r>
    <x v="7"/>
    <x v="17"/>
    <x v="0"/>
    <x v="2"/>
    <n v="6.3"/>
    <n v="88"/>
    <n v="73.919979999999995"/>
    <n v="1.525E-2"/>
    <n v="1.41E-3"/>
    <n v="2.0000000000000002E-5"/>
    <n v="1.6999999999999999E-3"/>
    <n v="5.8000000000000003E-2"/>
    <n v="0.24287"/>
  </r>
  <r>
    <x v="7"/>
    <x v="17"/>
    <x v="0"/>
    <x v="3"/>
    <n v="2.52"/>
    <n v="73.78"/>
    <n v="30.25"/>
    <n v="5.4599999999999996E-3"/>
    <n v="6.4999999999999997E-4"/>
    <n v="5.2999999999999998E-4"/>
    <n v="4.0999999999999999E-4"/>
    <n v="2.0740000000000001E-2"/>
    <n v="0.11198"/>
  </r>
  <r>
    <x v="7"/>
    <x v="17"/>
    <x v="0"/>
    <x v="4"/>
    <n v="14.31"/>
    <n v="263"/>
    <n v="323.48998999999998"/>
    <n v="9.2719999999999997E-2"/>
    <n v="0"/>
    <n v="2.845E-2"/>
    <n v="7.5009999999999993E-2"/>
    <n v="0.35377999999999998"/>
    <n v="0.49390000000000001"/>
  </r>
  <r>
    <x v="7"/>
    <x v="17"/>
    <x v="0"/>
    <x v="5"/>
    <n v="11.27"/>
    <n v="148.01"/>
    <n v="155.41005000000001"/>
    <n v="4.904E-2"/>
    <n v="1.2899999999999999E-3"/>
    <n v="1.3310000000000001E-2"/>
    <n v="1.0919999999999999E-2"/>
    <n v="0.1875"/>
    <n v="0.34634999999999999"/>
  </r>
  <r>
    <x v="7"/>
    <x v="17"/>
    <x v="0"/>
    <x v="6"/>
    <n v="12.16"/>
    <n v="121.42"/>
    <n v="128.69995"/>
    <n v="4.3249999999999997E-2"/>
    <n v="2.32E-3"/>
    <n v="2.2000000000000001E-4"/>
    <n v="1.9199999999999998E-2"/>
    <n v="0.16531000000000001"/>
    <n v="0.33017000000000002"/>
  </r>
  <r>
    <x v="7"/>
    <x v="17"/>
    <x v="0"/>
    <x v="7"/>
    <n v="13.18"/>
    <n v="65"/>
    <n v="165.09997999999999"/>
    <n v="2.4160000000000001E-2"/>
    <n v="3.3300000000000001E-3"/>
    <n v="8.0000000000000007E-5"/>
    <n v="4.3699999999999998E-3"/>
    <n v="9.1679999999999998E-2"/>
    <n v="0.67059000000000002"/>
  </r>
  <r>
    <x v="7"/>
    <x v="17"/>
    <x v="0"/>
    <x v="8"/>
    <n v="6.11"/>
    <n v="211.06"/>
    <n v="75.979979999999998"/>
    <n v="3.6049999999999999E-2"/>
    <n v="9.0299999999999998E-3"/>
    <n v="1.3500000000000001E-3"/>
    <n v="7.5100000000000002E-3"/>
    <n v="0.13825999999999999"/>
    <n v="0.13288"/>
  </r>
  <r>
    <x v="7"/>
    <x v="17"/>
    <x v="0"/>
    <x v="9"/>
    <n v="3.54"/>
    <n v="175.79"/>
    <n v="73.830020000000005"/>
    <n v="1.617E-2"/>
    <n v="9.0000000000000006E-5"/>
    <n v="3.8000000000000002E-4"/>
    <n v="1.021E-2"/>
    <n v="6.1620000000000001E-2"/>
    <n v="0.14856"/>
  </r>
  <r>
    <x v="7"/>
    <x v="17"/>
    <x v="0"/>
    <x v="10"/>
    <n v="10.5"/>
    <n v="218.66"/>
    <n v="139.93994000000001"/>
    <n v="6.0240000000000002E-2"/>
    <n v="1.1440000000000001E-2"/>
    <n v="1.6900000000000001E-3"/>
    <n v="3.1390000000000001E-2"/>
    <n v="0.23094000000000001"/>
    <n v="0.24228"/>
  </r>
  <r>
    <x v="7"/>
    <x v="17"/>
    <x v="1"/>
    <x v="0"/>
    <n v="124.31"/>
    <n v="174.53"/>
    <n v="1514.9609399999999"/>
    <n v="0.58362999999999998"/>
    <n v="2.869E-2"/>
    <n v="2.9499999999999998E-2"/>
    <n v="0.53449999999999998"/>
    <n v="2.23251"/>
    <n v="3.0638200000000002"/>
  </r>
  <r>
    <x v="7"/>
    <x v="17"/>
    <x v="1"/>
    <x v="1"/>
    <n v="377.64"/>
    <n v="135.91"/>
    <n v="5141.3671899999999"/>
    <n v="1.5387900000000001"/>
    <n v="0.16730999999999999"/>
    <n v="0.34304000000000001"/>
    <n v="1.8391599999999999"/>
    <n v="5.8828300000000002"/>
    <n v="12.26407"/>
  </r>
  <r>
    <x v="7"/>
    <x v="17"/>
    <x v="1"/>
    <x v="2"/>
    <n v="125.8"/>
    <n v="219.58"/>
    <n v="3159.7597700000001"/>
    <n v="0.66188999999999998"/>
    <n v="1.3559999999999999E-2"/>
    <n v="4.3990000000000001E-2"/>
    <n v="0.62412000000000001"/>
    <n v="2.5194800000000002"/>
    <n v="5.3743999999999996"/>
  </r>
  <r>
    <x v="7"/>
    <x v="17"/>
    <x v="1"/>
    <x v="3"/>
    <n v="10.65"/>
    <n v="65"/>
    <n v="80.599980000000002"/>
    <n v="3.0870000000000002E-2"/>
    <n v="1.7350000000000001E-2"/>
    <n v="5.1900000000000002E-3"/>
    <n v="4.5199999999999997E-3"/>
    <n v="0.11849"/>
    <n v="0.32736999999999999"/>
  </r>
  <r>
    <x v="7"/>
    <x v="17"/>
    <x v="1"/>
    <x v="4"/>
    <n v="99.5"/>
    <n v="250.4"/>
    <n v="1705.23047"/>
    <n v="0.61902999999999997"/>
    <n v="2.4599999999999999E-3"/>
    <n v="0.70338999999999996"/>
    <n v="0.34303"/>
    <n v="2.3690099999999998"/>
    <n v="2.6756000000000002"/>
  </r>
  <r>
    <x v="7"/>
    <x v="17"/>
    <x v="1"/>
    <x v="5"/>
    <n v="206.46"/>
    <n v="176.05"/>
    <n v="3160.0700700000002"/>
    <n v="0.99965000000000004"/>
    <n v="6.1510000000000002E-2"/>
    <n v="0.97914000000000001"/>
    <n v="0.34733000000000003"/>
    <n v="3.8206500000000001"/>
    <n v="6.2994199999999996"/>
  </r>
  <r>
    <x v="7"/>
    <x v="17"/>
    <x v="1"/>
    <x v="6"/>
    <n v="503.26"/>
    <n v="222.38"/>
    <n v="8915.0390599999992"/>
    <n v="2.8065600000000002"/>
    <n v="0"/>
    <n v="0.79993000000000003"/>
    <n v="2.2618"/>
    <n v="10.714560000000001"/>
    <n v="15.26544"/>
  </r>
  <r>
    <x v="7"/>
    <x v="17"/>
    <x v="1"/>
    <x v="7"/>
    <n v="126.3"/>
    <n v="65"/>
    <n v="1272.0498"/>
    <n v="0.27211000000000002"/>
    <n v="9.3329999999999996E-2"/>
    <n v="6.1799999999999997E-3"/>
    <n v="8.1619999999999998E-2"/>
    <n v="1.0373000000000001"/>
    <n v="5.1666999999999996"/>
  </r>
  <r>
    <x v="7"/>
    <x v="17"/>
    <x v="1"/>
    <x v="8"/>
    <n v="451.01"/>
    <n v="198.5"/>
    <n v="9019.65625"/>
    <n v="2.3179400000000001"/>
    <n v="0.12515000000000001"/>
    <n v="1.8744000000000001"/>
    <n v="1.66839"/>
    <n v="8.8363300000000002"/>
    <n v="16.718990000000002"/>
  </r>
  <r>
    <x v="7"/>
    <x v="17"/>
    <x v="1"/>
    <x v="9"/>
    <n v="72.05"/>
    <n v="134.66"/>
    <n v="984.34955000000002"/>
    <n v="0.26254"/>
    <n v="1.2E-4"/>
    <n v="4.2100000000000002E-3"/>
    <n v="0.23313"/>
    <n v="1.0002200000000001"/>
    <n v="2.31223"/>
  </r>
  <r>
    <x v="7"/>
    <x v="17"/>
    <x v="1"/>
    <x v="10"/>
    <n v="200.13"/>
    <n v="97.58"/>
    <n v="1671.63086"/>
    <n v="0.81044000000000005"/>
    <n v="0.21775"/>
    <n v="4.3290000000000002E-2"/>
    <n v="0.34998000000000001"/>
    <n v="3.1145800000000001"/>
    <n v="4.9363000000000001"/>
  </r>
  <r>
    <x v="7"/>
    <x v="17"/>
    <x v="2"/>
    <x v="0"/>
    <n v="32.130000000000003"/>
    <n v="137.18"/>
    <n v="311.39013999999997"/>
    <n v="0.14879999999999999"/>
    <n v="4.36E-2"/>
    <n v="1.026E-2"/>
    <n v="0.12742000000000001"/>
    <n v="0.57120000000000004"/>
    <n v="0.73558999999999997"/>
  </r>
  <r>
    <x v="7"/>
    <x v="17"/>
    <x v="2"/>
    <x v="1"/>
    <n v="189.48"/>
    <n v="159.88999999999999"/>
    <n v="1656.4218800000001"/>
    <n v="0.92286999999999997"/>
    <n v="0.17391000000000001"/>
    <n v="0.19916"/>
    <n v="1.0310600000000001"/>
    <n v="3.5465300000000002"/>
    <n v="3.5273599999999998"/>
  </r>
  <r>
    <x v="7"/>
    <x v="17"/>
    <x v="2"/>
    <x v="2"/>
    <n v="12.1"/>
    <n v="188.5"/>
    <n v="22.62012"/>
    <n v="7.3469999999999994E-2"/>
    <n v="4.3770000000000003E-2"/>
    <n v="2.9E-4"/>
    <n v="6.28E-3"/>
    <n v="0.28433999999999998"/>
    <n v="4.249E-2"/>
  </r>
  <r>
    <x v="7"/>
    <x v="17"/>
    <x v="2"/>
    <x v="3"/>
    <n v="4.6100000000000003"/>
    <n v="65"/>
    <n v="11.700010000000001"/>
    <n v="2.392E-2"/>
    <n v="1.8669999999999999E-2"/>
    <n v="1.17E-3"/>
    <n v="1.82E-3"/>
    <n v="9.2579999999999996E-2"/>
    <n v="4.752E-2"/>
  </r>
  <r>
    <x v="7"/>
    <x v="17"/>
    <x v="2"/>
    <x v="4"/>
    <n v="45.18"/>
    <n v="242.45"/>
    <n v="257"/>
    <n v="0.28072000000000003"/>
    <n v="1.4400000000000001E-3"/>
    <n v="0.48193000000000003"/>
    <n v="1.0300000000000001E-3"/>
    <n v="1.08321"/>
    <n v="0.41050999999999999"/>
  </r>
  <r>
    <x v="7"/>
    <x v="17"/>
    <x v="2"/>
    <x v="5"/>
    <n v="69.3"/>
    <n v="135.97999999999999"/>
    <n v="494.95992999999999"/>
    <n v="0.33478999999999998"/>
    <n v="4.5920000000000002E-2"/>
    <n v="0.21307000000000001"/>
    <n v="0.1164"/>
    <n v="1.28877"/>
    <n v="1.18482"/>
  </r>
  <r>
    <x v="7"/>
    <x v="17"/>
    <x v="2"/>
    <x v="6"/>
    <n v="84.49"/>
    <n v="188.02"/>
    <n v="831.03905999999995"/>
    <n v="0.4667"/>
    <n v="3.0400000000000002E-3"/>
    <n v="2.6929999999999999E-2"/>
    <n v="0.37280999999999997"/>
    <n v="1.79362"/>
    <n v="1.5949500000000001"/>
  </r>
  <r>
    <x v="7"/>
    <x v="17"/>
    <x v="2"/>
    <x v="7"/>
    <n v="18.84"/>
    <n v="65"/>
    <n v="7.7998000000000003"/>
    <n v="0.11260000000000001"/>
    <n v="9.5960000000000004E-2"/>
    <n v="2.5000000000000001E-4"/>
    <n v="1.1610000000000001E-2"/>
    <n v="0.43631999999999999"/>
    <n v="3.168E-2"/>
  </r>
  <r>
    <x v="7"/>
    <x v="17"/>
    <x v="2"/>
    <x v="8"/>
    <n v="114.28"/>
    <n v="213.03"/>
    <n v="990.57030999999995"/>
    <n v="0.66322000000000003"/>
    <n v="0.18229999999999999"/>
    <n v="7.6109999999999997E-2"/>
    <n v="0.54318999999999995"/>
    <n v="2.5512999999999999"/>
    <n v="1.74386"/>
  </r>
  <r>
    <x v="7"/>
    <x v="17"/>
    <x v="2"/>
    <x v="9"/>
    <n v="19.02"/>
    <n v="143.36000000000001"/>
    <n v="311.09008999999998"/>
    <n v="7.5259999999999994E-2"/>
    <n v="4.8000000000000001E-4"/>
    <n v="2.0600000000000002E-3"/>
    <n v="6.6040000000000001E-2"/>
    <n v="0.28660000000000002"/>
    <n v="0.71928999999999998"/>
  </r>
  <r>
    <x v="7"/>
    <x v="17"/>
    <x v="2"/>
    <x v="10"/>
    <n v="116.48"/>
    <n v="255"/>
    <n v="594.14062000000001"/>
    <n v="0.72760999999999998"/>
    <n v="0.27372000000000002"/>
    <n v="2.8680000000000001E-2"/>
    <n v="0.2369"/>
    <n v="2.8091499999999998"/>
    <n v="0.92469000000000001"/>
  </r>
  <r>
    <x v="7"/>
    <x v="17"/>
    <x v="3"/>
    <x v="0"/>
    <n v="17.52"/>
    <n v="192.2"/>
    <n v="48.049799999999998"/>
    <n v="0.1047"/>
    <n v="6.1969999999999997E-2"/>
    <n v="5.3200000000000001E-3"/>
    <n v="4.3569999999999998E-2"/>
    <n v="0.40482000000000001"/>
    <n v="8.9499999999999996E-2"/>
  </r>
  <r>
    <x v="7"/>
    <x v="17"/>
    <x v="3"/>
    <x v="1"/>
    <n v="112.2"/>
    <n v="169.39"/>
    <n v="291.35937999999999"/>
    <n v="0.66037999999999997"/>
    <n v="0.24007000000000001"/>
    <n v="4.2509999999999999E-2"/>
    <n v="0.38664999999999999"/>
    <n v="2.5542199999999999"/>
    <n v="0.58723999999999998"/>
  </r>
  <r>
    <x v="7"/>
    <x v="17"/>
    <x v="3"/>
    <x v="2"/>
    <n v="13.83"/>
    <n v="258"/>
    <n v="0"/>
    <n v="8.5500000000000007E-2"/>
    <n v="7.2370000000000004E-2"/>
    <n v="1.3999999999999999E-4"/>
    <n v="4.7299999999999998E-3"/>
    <n v="0.33139999999999997"/>
    <n v="0"/>
  </r>
  <r>
    <x v="7"/>
    <x v="17"/>
    <x v="3"/>
    <x v="3"/>
    <n v="4.8099999999999996"/>
    <n v="65"/>
    <n v="0.65002000000000004"/>
    <n v="2.8879999999999999E-2"/>
    <n v="2.3720000000000001E-2"/>
    <n v="8.9999999999999998E-4"/>
    <n v="1.01E-3"/>
    <n v="0.11194"/>
    <n v="2.64E-3"/>
  </r>
  <r>
    <x v="7"/>
    <x v="17"/>
    <x v="3"/>
    <x v="4"/>
    <n v="52.05"/>
    <n v="263"/>
    <n v="199.87988000000001"/>
    <n v="0.32501999999999998"/>
    <n v="0"/>
    <n v="0.24227000000000001"/>
    <n v="0.32090999999999997"/>
    <n v="1.25586"/>
    <n v="0.30517"/>
  </r>
  <r>
    <x v="7"/>
    <x v="17"/>
    <x v="3"/>
    <x v="5"/>
    <n v="44.75"/>
    <n v="190.53"/>
    <n v="36.200200000000002"/>
    <n v="0.27032"/>
    <n v="0.11584999999999999"/>
    <n v="5.2699999999999997E-2"/>
    <n v="4.1590000000000002E-2"/>
    <n v="1.04701"/>
    <n v="6.7979999999999999E-2"/>
  </r>
  <r>
    <x v="7"/>
    <x v="17"/>
    <x v="3"/>
    <x v="6"/>
    <n v="66.09"/>
    <n v="217.44"/>
    <n v="289.2002"/>
    <n v="0.39739000000000002"/>
    <n v="2.9E-4"/>
    <n v="2.81E-2"/>
    <n v="0.41488999999999998"/>
    <n v="1.5343800000000001"/>
    <n v="0.50307999999999997"/>
  </r>
  <r>
    <x v="7"/>
    <x v="17"/>
    <x v="3"/>
    <x v="7"/>
    <n v="23.14"/>
    <n v="65"/>
    <n v="3.25"/>
    <n v="0.14258999999999999"/>
    <n v="0.1263"/>
    <n v="1.6000000000000001E-4"/>
    <n v="6.4099999999999999E-3"/>
    <n v="0.55262999999999995"/>
    <n v="1.32E-2"/>
  </r>
  <r>
    <x v="7"/>
    <x v="17"/>
    <x v="3"/>
    <x v="8"/>
    <n v="77.52"/>
    <n v="183.16"/>
    <n v="65.939449999999994"/>
    <n v="0.47216000000000002"/>
    <n v="0.28621000000000002"/>
    <n v="3.0899999999999999E-3"/>
    <n v="9.5490000000000005E-2"/>
    <n v="1.82829"/>
    <n v="0.12705"/>
  </r>
  <r>
    <x v="7"/>
    <x v="17"/>
    <x v="3"/>
    <x v="9"/>
    <n v="2.69"/>
    <n v="171.5"/>
    <n v="27.44"/>
    <n v="1.404E-2"/>
    <n v="1.9000000000000001E-4"/>
    <n v="6.0000000000000002E-5"/>
    <n v="7.2700000000000004E-3"/>
    <n v="5.3769999999999998E-2"/>
    <n v="5.5379999999999999E-2"/>
  </r>
  <r>
    <x v="7"/>
    <x v="17"/>
    <x v="3"/>
    <x v="10"/>
    <n v="115.32"/>
    <n v="213.47"/>
    <n v="8.5390599999999992"/>
    <n v="0.71506999999999998"/>
    <n v="0.57293000000000005"/>
    <n v="1.9060000000000001E-2"/>
    <n v="6.4119999999999996E-2"/>
    <n v="2.7714099999999999"/>
    <n v="1.469E-2"/>
  </r>
  <r>
    <x v="7"/>
    <x v="17"/>
    <x v="4"/>
    <x v="0"/>
    <n v="3.19"/>
    <n v="188.75"/>
    <n v="30.200009999999999"/>
    <n v="1.9439999999999999E-2"/>
    <n v="5.3899999999999998E-3"/>
    <n v="2E-3"/>
    <n v="1.54E-2"/>
    <n v="7.4810000000000001E-2"/>
    <n v="5.6000000000000001E-2"/>
  </r>
  <r>
    <x v="7"/>
    <x v="17"/>
    <x v="4"/>
    <x v="1"/>
    <n v="11.42"/>
    <n v="71.75"/>
    <n v="2.87012"/>
    <n v="7.0620000000000002E-2"/>
    <n v="2.8879999999999999E-2"/>
    <n v="6.3499999999999997E-3"/>
    <n v="6.6600000000000001E-3"/>
    <n v="0.27367999999999998"/>
    <n v="1.085E-2"/>
  </r>
  <r>
    <x v="7"/>
    <x v="17"/>
    <x v="4"/>
    <x v="2"/>
    <n v="1.73"/>
    <n v="65"/>
    <n v="1.29999"/>
    <n v="1.055E-2"/>
    <n v="7.0899999999999999E-3"/>
    <n v="1.2E-4"/>
    <n v="4.0000000000000003E-5"/>
    <n v="4.0890000000000003E-2"/>
    <n v="5.28E-3"/>
  </r>
  <r>
    <x v="7"/>
    <x v="17"/>
    <x v="4"/>
    <x v="3"/>
    <n v="0.71"/>
    <n v="65"/>
    <n v="3.25"/>
    <n v="3.81E-3"/>
    <n v="3.0999999999999999E-3"/>
    <n v="1.1E-4"/>
    <n v="9.0000000000000006E-5"/>
    <n v="1.474E-2"/>
    <n v="1.32E-2"/>
  </r>
  <r>
    <x v="7"/>
    <x v="17"/>
    <x v="4"/>
    <x v="4"/>
    <n v="9.1"/>
    <n v="263"/>
    <n v="81.530019999999993"/>
    <n v="5.7619999999999998E-2"/>
    <n v="8.3000000000000001E-4"/>
    <n v="8.1009999999999999E-2"/>
    <n v="1.1129999999999999E-2"/>
    <n v="0.22178999999999999"/>
    <n v="0.12447999999999999"/>
  </r>
  <r>
    <x v="7"/>
    <x v="17"/>
    <x v="4"/>
    <x v="5"/>
    <n v="5.91"/>
    <n v="263"/>
    <n v="15.78003"/>
    <n v="3.6909999999999998E-2"/>
    <n v="5.8700000000000002E-3"/>
    <n v="1.593E-2"/>
    <n v="2.3500000000000001E-3"/>
    <n v="0.14274000000000001"/>
    <n v="2.409E-2"/>
  </r>
  <r>
    <x v="7"/>
    <x v="17"/>
    <x v="4"/>
    <x v="6"/>
    <n v="5.64"/>
    <n v="258"/>
    <n v="0"/>
    <n v="3.5000000000000003E-2"/>
    <n v="0"/>
    <n v="4.8000000000000001E-4"/>
    <n v="7.45E-3"/>
    <n v="0.13567000000000001"/>
    <n v="0"/>
  </r>
  <r>
    <x v="7"/>
    <x v="17"/>
    <x v="4"/>
    <x v="7"/>
    <n v="3.2"/>
    <n v="65"/>
    <n v="7.7999900000000002"/>
    <n v="1.7930000000000001E-2"/>
    <n v="1.502E-2"/>
    <n v="6.0000000000000002E-5"/>
    <n v="3.5E-4"/>
    <n v="6.9409999999999999E-2"/>
    <n v="3.168E-2"/>
  </r>
  <r>
    <x v="7"/>
    <x v="17"/>
    <x v="4"/>
    <x v="8"/>
    <n v="12.12"/>
    <n v="189.33"/>
    <n v="81.409909999999996"/>
    <n v="7.3469999999999994E-2"/>
    <n v="2.5190000000000001E-2"/>
    <n v="2.751E-2"/>
    <n v="1.4160000000000001E-2"/>
    <n v="0.28344999999999998"/>
    <n v="0.15065999999999999"/>
  </r>
  <r>
    <x v="7"/>
    <x v="17"/>
    <x v="4"/>
    <x v="9"/>
    <n v="0.35"/>
    <n v="65"/>
    <n v="6.5"/>
    <n v="6.6E-4"/>
    <n v="4.6999999999999999E-4"/>
    <n v="1.0000000000000001E-5"/>
    <n v="6.0000000000000002E-5"/>
    <n v="2.49E-3"/>
    <n v="2.64E-2"/>
  </r>
  <r>
    <x v="7"/>
    <x v="17"/>
    <x v="4"/>
    <x v="10"/>
    <n v="14.46"/>
    <n v="139.25"/>
    <n v="11.139889999999999"/>
    <n v="8.9359999999999995E-2"/>
    <n v="3.3119999999999997E-2"/>
    <n v="1.97E-3"/>
    <n v="1.643E-2"/>
    <n v="0.34621000000000002"/>
    <n v="2.5250000000000002E-2"/>
  </r>
  <r>
    <x v="7"/>
    <x v="17"/>
    <x v="5"/>
    <x v="0"/>
    <n v="0.28000000000000003"/>
    <n v="65"/>
    <n v="0.65"/>
    <n v="1.65E-3"/>
    <n v="8.7000000000000001E-4"/>
    <n v="1.0000000000000001E-5"/>
    <n v="2.1000000000000001E-4"/>
    <n v="6.3699999999999998E-3"/>
    <n v="2.64E-3"/>
  </r>
  <r>
    <x v="7"/>
    <x v="17"/>
    <x v="5"/>
    <x v="1"/>
    <n v="1.6"/>
    <n v="258"/>
    <n v="0"/>
    <n v="9.9299999999999996E-3"/>
    <n v="4.0099999999999997E-3"/>
    <n v="4.4999999999999999E-4"/>
    <n v="1.39E-3"/>
    <n v="3.848E-2"/>
    <n v="0"/>
  </r>
  <r>
    <x v="7"/>
    <x v="17"/>
    <x v="5"/>
    <x v="2"/>
    <n v="0.23"/>
    <n v="258"/>
    <n v="0"/>
    <n v="1.4300000000000001E-3"/>
    <n v="1.0300000000000001E-3"/>
    <n v="0"/>
    <n v="1.0000000000000001E-5"/>
    <n v="5.5300000000000002E-3"/>
    <n v="0"/>
  </r>
  <r>
    <x v="7"/>
    <x v="17"/>
    <x v="5"/>
    <x v="3"/>
    <n v="0.06"/>
    <n v="258"/>
    <n v="0"/>
    <n v="3.6999999999999999E-4"/>
    <n v="3.2000000000000003E-4"/>
    <n v="1.0000000000000001E-5"/>
    <n v="1.0000000000000001E-5"/>
    <n v="1.4400000000000001E-3"/>
    <n v="0"/>
  </r>
  <r>
    <x v="7"/>
    <x v="17"/>
    <x v="5"/>
    <x v="4"/>
    <n v="1.0900000000000001"/>
    <n v="263"/>
    <n v="13.149990000000001"/>
    <n v="6.79E-3"/>
    <n v="9.0000000000000006E-5"/>
    <n v="7.4700000000000001E-3"/>
    <n v="2.4399999999999999E-3"/>
    <n v="2.623E-2"/>
    <n v="2.0080000000000001E-2"/>
  </r>
  <r>
    <x v="7"/>
    <x v="17"/>
    <x v="5"/>
    <x v="5"/>
    <n v="0.99"/>
    <n v="263"/>
    <n v="7.89"/>
    <n v="6.1900000000000002E-3"/>
    <n v="2.16E-3"/>
    <n v="4.2100000000000002E-3"/>
    <n v="1.2800000000000001E-3"/>
    <n v="2.3879999999999998E-2"/>
    <n v="1.205E-2"/>
  </r>
  <r>
    <x v="7"/>
    <x v="17"/>
    <x v="5"/>
    <x v="6"/>
    <n v="0.83"/>
    <n v="258"/>
    <n v="0"/>
    <n v="5.1500000000000001E-3"/>
    <n v="0"/>
    <n v="1.9000000000000001E-4"/>
    <n v="9.3000000000000005E-4"/>
    <n v="1.9959999999999999E-2"/>
    <n v="0"/>
  </r>
  <r>
    <x v="7"/>
    <x v="17"/>
    <x v="5"/>
    <x v="7"/>
    <n v="0.42"/>
    <n v="65"/>
    <n v="0.65"/>
    <n v="2.5600000000000002E-3"/>
    <n v="2.0999999999999999E-3"/>
    <n v="0"/>
    <n v="6.0000000000000002E-5"/>
    <n v="9.92E-3"/>
    <n v="2.64E-3"/>
  </r>
  <r>
    <x v="7"/>
    <x v="17"/>
    <x v="5"/>
    <x v="8"/>
    <n v="1.24"/>
    <n v="258"/>
    <n v="0"/>
    <n v="7.6899999999999998E-3"/>
    <n v="3.98E-3"/>
    <n v="3.3E-4"/>
    <n v="1.3799999999999999E-3"/>
    <n v="2.9819999999999999E-2"/>
    <n v="0"/>
  </r>
  <r>
    <x v="7"/>
    <x v="17"/>
    <x v="5"/>
    <x v="9"/>
    <n v="0.34"/>
    <n v="263"/>
    <n v="7.89"/>
    <n v="2.1700000000000001E-3"/>
    <n v="0"/>
    <n v="4.8000000000000001E-4"/>
    <n v="3.2100000000000002E-3"/>
    <n v="8.3000000000000001E-3"/>
    <n v="1.205E-2"/>
  </r>
  <r>
    <x v="7"/>
    <x v="17"/>
    <x v="5"/>
    <x v="10"/>
    <n v="2.0299999999999998"/>
    <n v="258"/>
    <n v="0"/>
    <n v="1.26E-2"/>
    <n v="1.014E-2"/>
    <n v="8.0000000000000007E-5"/>
    <n v="9.2000000000000003E-4"/>
    <n v="4.8829999999999998E-2"/>
    <n v="0"/>
  </r>
  <r>
    <x v="7"/>
    <x v="17"/>
    <x v="6"/>
    <x v="0"/>
    <n v="9.84"/>
    <n v="173"/>
    <n v="19.03003"/>
    <n v="6.0400000000000002E-2"/>
    <n v="3.2469999999999999E-2"/>
    <n v="1.74E-3"/>
    <n v="2.0729999999999998E-2"/>
    <n v="0.23376"/>
    <n v="3.7289999999999997E-2"/>
  </r>
  <r>
    <x v="7"/>
    <x v="17"/>
    <x v="6"/>
    <x v="1"/>
    <n v="60.23"/>
    <n v="204.46"/>
    <n v="26.580079999999999"/>
    <n v="0.37346000000000001"/>
    <n v="0.17036999999999999"/>
    <n v="5.6599999999999998E-2"/>
    <n v="5.4460000000000001E-2"/>
    <n v="1.4471099999999999"/>
    <n v="4.7030000000000002E-2"/>
  </r>
  <r>
    <x v="7"/>
    <x v="17"/>
    <x v="6"/>
    <x v="2"/>
    <n v="8.94"/>
    <n v="64.989999999999995"/>
    <n v="0.64990000000000003"/>
    <n v="5.525E-2"/>
    <n v="3.6760000000000001E-2"/>
    <n v="1.9000000000000001E-4"/>
    <n v="4.6000000000000001E-4"/>
    <n v="0.21412999999999999"/>
    <n v="2.64E-3"/>
  </r>
  <r>
    <x v="7"/>
    <x v="17"/>
    <x v="6"/>
    <x v="3"/>
    <n v="3.07"/>
    <n v="65"/>
    <n v="1.95001"/>
    <n v="1.8589999999999999E-2"/>
    <n v="1.473E-2"/>
    <n v="7.9000000000000001E-4"/>
    <n v="1.9000000000000001E-4"/>
    <n v="7.2040000000000007E-2"/>
    <n v="7.92E-3"/>
  </r>
  <r>
    <x v="7"/>
    <x v="17"/>
    <x v="6"/>
    <x v="4"/>
    <n v="33.11"/>
    <n v="263"/>
    <n v="178.84032999999999"/>
    <n v="0.20738000000000001"/>
    <n v="0"/>
    <n v="0.25679999999999997"/>
    <n v="6.4210000000000003E-2"/>
    <n v="0.80089999999999995"/>
    <n v="0.27305000000000001"/>
  </r>
  <r>
    <x v="7"/>
    <x v="17"/>
    <x v="6"/>
    <x v="5"/>
    <n v="28.14"/>
    <n v="250.63"/>
    <n v="40.100099999999998"/>
    <n v="0.17498"/>
    <n v="6.2920000000000004E-2"/>
    <n v="5.0439999999999999E-2"/>
    <n v="2.9340000000000001E-2"/>
    <n v="0.67756000000000005"/>
    <n v="6.2869999999999995E-2"/>
  </r>
  <r>
    <x v="7"/>
    <x v="17"/>
    <x v="6"/>
    <x v="6"/>
    <n v="31.26"/>
    <n v="263"/>
    <n v="34.18994"/>
    <n v="0.19442000000000001"/>
    <n v="0"/>
    <n v="1.2869999999999999E-2"/>
    <n v="0.1091"/>
    <n v="0.75290999999999997"/>
    <n v="5.2200000000000003E-2"/>
  </r>
  <r>
    <x v="7"/>
    <x v="17"/>
    <x v="6"/>
    <x v="7"/>
    <n v="15.26"/>
    <n v="65"/>
    <n v="6.5"/>
    <n v="9.2679999999999998E-2"/>
    <n v="7.782E-2"/>
    <n v="7.6999999999999996E-4"/>
    <n v="2.7100000000000002E-3"/>
    <n v="0.35914000000000001"/>
    <n v="2.64E-2"/>
  </r>
  <r>
    <x v="7"/>
    <x v="17"/>
    <x v="6"/>
    <x v="8"/>
    <n v="46.42"/>
    <n v="164"/>
    <n v="39.360349999999997"/>
    <n v="0.28587000000000001"/>
    <n v="0.14706"/>
    <n v="4.8840000000000001E-2"/>
    <n v="4.1360000000000001E-2"/>
    <n v="1.10738"/>
    <n v="7.9869999999999997E-2"/>
  </r>
  <r>
    <x v="7"/>
    <x v="17"/>
    <x v="6"/>
    <x v="9"/>
    <n v="0.38"/>
    <n v="65"/>
    <n v="5.2"/>
    <n v="8.0999999999999996E-4"/>
    <n v="4.8999999999999998E-4"/>
    <n v="3.0000000000000001E-5"/>
    <n v="1.1E-4"/>
    <n v="3.0699999999999998E-3"/>
    <n v="2.112E-2"/>
  </r>
  <r>
    <x v="7"/>
    <x v="17"/>
    <x v="6"/>
    <x v="10"/>
    <n v="74.39"/>
    <n v="65.010000000000005"/>
    <n v="4.5507799999999996"/>
    <n v="0.46039000000000002"/>
    <n v="0.25286999999999998"/>
    <n v="3.9399999999999999E-3"/>
    <n v="2.3290000000000002E-2"/>
    <n v="1.7844199999999999"/>
    <n v="1.848E-2"/>
  </r>
  <r>
    <x v="7"/>
    <x v="17"/>
    <x v="7"/>
    <x v="0"/>
    <n v="11.95"/>
    <n v="244.24"/>
    <n v="166.08008000000001"/>
    <n v="7.392E-2"/>
    <n v="9.3900000000000008E-3"/>
    <n v="1.5E-3"/>
    <n v="3.7990000000000003E-2"/>
    <n v="0.28320000000000001"/>
    <n v="0.26616000000000001"/>
  </r>
  <r>
    <x v="7"/>
    <x v="17"/>
    <x v="7"/>
    <x v="1"/>
    <n v="29"/>
    <n v="148.05000000000001"/>
    <n v="174.7002"/>
    <n v="0.15390000000000001"/>
    <n v="5.0380000000000001E-2"/>
    <n v="2.3310000000000001E-2"/>
    <n v="5.5059999999999998E-2"/>
    <n v="0.59335000000000004"/>
    <n v="0.38756000000000002"/>
  </r>
  <r>
    <x v="7"/>
    <x v="17"/>
    <x v="7"/>
    <x v="2"/>
    <n v="3.02"/>
    <n v="263"/>
    <n v="10.520020000000001"/>
    <n v="1.8720000000000001E-2"/>
    <n v="1.069E-2"/>
    <n v="2.5999999999999998E-4"/>
    <n v="4.5799999999999999E-3"/>
    <n v="7.2319999999999995E-2"/>
    <n v="1.6060000000000001E-2"/>
  </r>
  <r>
    <x v="7"/>
    <x v="17"/>
    <x v="7"/>
    <x v="3"/>
    <n v="0.79"/>
    <n v="65"/>
    <n v="0.64998999999999996"/>
    <n v="4.8599999999999997E-3"/>
    <n v="4.3299999999999996E-3"/>
    <n v="1.2E-4"/>
    <n v="9.0000000000000006E-5"/>
    <n v="1.882E-2"/>
    <n v="2.64E-3"/>
  </r>
  <r>
    <x v="7"/>
    <x v="17"/>
    <x v="7"/>
    <x v="4"/>
    <n v="12.87"/>
    <n v="263"/>
    <n v="110.45995000000001"/>
    <n v="8.1470000000000001E-2"/>
    <n v="0"/>
    <n v="9.5479999999999995E-2"/>
    <n v="4.4729999999999999E-2"/>
    <n v="0.31362000000000001"/>
    <n v="0.16864999999999999"/>
  </r>
  <r>
    <x v="7"/>
    <x v="17"/>
    <x v="7"/>
    <x v="5"/>
    <n v="19.78"/>
    <n v="158.93"/>
    <n v="176.40991"/>
    <n v="9.6180000000000002E-2"/>
    <n v="1.804E-2"/>
    <n v="0.12811"/>
    <n v="5.5599999999999998E-3"/>
    <n v="0.36954999999999999"/>
    <n v="0.37613000000000002"/>
  </r>
  <r>
    <x v="7"/>
    <x v="17"/>
    <x v="7"/>
    <x v="6"/>
    <n v="27.58"/>
    <n v="172.77"/>
    <n v="272.97998000000001"/>
    <n v="0.1394"/>
    <n v="4.1000000000000003E-3"/>
    <n v="1.8259999999999998E-2"/>
    <n v="0.14913000000000001"/>
    <n v="0.53508999999999995"/>
    <n v="0.55262"/>
  </r>
  <r>
    <x v="7"/>
    <x v="17"/>
    <x v="7"/>
    <x v="7"/>
    <n v="4.1500000000000004"/>
    <n v="65"/>
    <n v="3.25"/>
    <n v="2.511E-2"/>
    <n v="2.2499999999999999E-2"/>
    <n v="6.0000000000000002E-5"/>
    <n v="1.8600000000000001E-3"/>
    <n v="9.7299999999999998E-2"/>
    <n v="1.32E-2"/>
  </r>
  <r>
    <x v="7"/>
    <x v="17"/>
    <x v="7"/>
    <x v="8"/>
    <n v="43.95"/>
    <n v="204.37"/>
    <n v="492.53026999999997"/>
    <n v="0.24193000000000001"/>
    <n v="2.8459999999999999E-2"/>
    <n v="4.9489999999999999E-2"/>
    <n v="0.1242"/>
    <n v="0.92818000000000001"/>
    <n v="0.88939000000000001"/>
  </r>
  <r>
    <x v="7"/>
    <x v="17"/>
    <x v="7"/>
    <x v="9"/>
    <n v="4.6100000000000003"/>
    <n v="113.37"/>
    <n v="55.549990000000001"/>
    <n v="1.38E-2"/>
    <n v="4.8000000000000001E-4"/>
    <n v="4.2999999999999999E-4"/>
    <n v="2.2249999999999999E-2"/>
    <n v="5.2560000000000003E-2"/>
    <n v="0.15071000000000001"/>
  </r>
  <r>
    <x v="7"/>
    <x v="17"/>
    <x v="7"/>
    <x v="10"/>
    <n v="24.57"/>
    <n v="187.29"/>
    <n v="63.68018"/>
    <n v="0.14566999999999999"/>
    <n v="9.554E-2"/>
    <n v="5.1000000000000004E-4"/>
    <n v="6.4740000000000006E-2"/>
    <n v="0.56342000000000003"/>
    <n v="0.11865000000000001"/>
  </r>
  <r>
    <x v="7"/>
    <x v="17"/>
    <x v="8"/>
    <x v="0"/>
    <n v="43.43"/>
    <n v="233.01"/>
    <n v="666.40039000000002"/>
    <n v="0.25531999999999999"/>
    <n v="2.7550000000000002E-2"/>
    <n v="0.17061000000000001"/>
    <n v="0.12765000000000001"/>
    <n v="0.97641999999999995"/>
    <n v="1.0982400000000001"/>
  </r>
  <r>
    <x v="7"/>
    <x v="17"/>
    <x v="8"/>
    <x v="1"/>
    <n v="61.66"/>
    <n v="67.22"/>
    <n v="180.13964999999999"/>
    <n v="0.27002999999999999"/>
    <n v="0.18065999999999999"/>
    <n v="1.6369999999999999E-2"/>
    <n v="5.8119999999999998E-2"/>
    <n v="1.04345"/>
    <n v="0.71167999999999998"/>
  </r>
  <r>
    <x v="7"/>
    <x v="17"/>
    <x v="8"/>
    <x v="2"/>
    <n v="31.34"/>
    <n v="223.26"/>
    <n v="261.20996000000002"/>
    <n v="0.16117999999999999"/>
    <n v="9.5499999999999995E-3"/>
    <n v="2.3500000000000001E-3"/>
    <n v="1.112E-2"/>
    <n v="0.61821000000000004"/>
    <n v="0.44112000000000001"/>
  </r>
  <r>
    <x v="7"/>
    <x v="17"/>
    <x v="8"/>
    <x v="3"/>
    <n v="3.29"/>
    <n v="107.6"/>
    <n v="10.760009999999999"/>
    <n v="1.575E-2"/>
    <n v="9.7699999999999992E-3"/>
    <n v="2.3600000000000001E-3"/>
    <n v="1.2700000000000001E-3"/>
    <n v="6.0810000000000003E-2"/>
    <n v="3.0329999999999999E-2"/>
  </r>
  <r>
    <x v="7"/>
    <x v="17"/>
    <x v="8"/>
    <x v="4"/>
    <n v="106.27"/>
    <n v="263"/>
    <n v="1735.80078"/>
    <n v="0.68505000000000005"/>
    <n v="0"/>
    <n v="0.95237000000000005"/>
    <n v="0.11211"/>
    <n v="2.6204800000000001"/>
    <n v="2.6501999999999999"/>
  </r>
  <r>
    <x v="7"/>
    <x v="17"/>
    <x v="8"/>
    <x v="5"/>
    <n v="135.16"/>
    <n v="174"/>
    <n v="1708.7207000000001"/>
    <n v="0.63700000000000001"/>
    <n v="4.6469999999999997E-2"/>
    <n v="0.92164000000000001"/>
    <n v="5.2069999999999998E-2"/>
    <n v="2.4358900000000001"/>
    <n v="3.3814700000000002"/>
  </r>
  <r>
    <x v="7"/>
    <x v="17"/>
    <x v="8"/>
    <x v="6"/>
    <n v="171.86"/>
    <n v="221.41"/>
    <n v="1983.8593800000001"/>
    <n v="0.98131999999999997"/>
    <n v="0"/>
    <n v="0.22431999999999999"/>
    <n v="0.53556999999999999"/>
    <n v="3.7585799999999998"/>
    <n v="3.4108499999999999"/>
  </r>
  <r>
    <x v="7"/>
    <x v="17"/>
    <x v="8"/>
    <x v="7"/>
    <n v="9.66"/>
    <n v="65"/>
    <n v="8.4499499999999994"/>
    <n v="5.747E-2"/>
    <n v="4.9689999999999998E-2"/>
    <n v="1.6000000000000001E-4"/>
    <n v="2.0200000000000001E-3"/>
    <n v="0.22264999999999999"/>
    <n v="3.4320000000000003E-2"/>
  </r>
  <r>
    <x v="7"/>
    <x v="17"/>
    <x v="8"/>
    <x v="8"/>
    <n v="163.12"/>
    <n v="197.82"/>
    <n v="1699.26172"/>
    <n v="0.87041999999999997"/>
    <n v="7.8280000000000002E-2"/>
    <n v="0.23604"/>
    <n v="0.31407000000000002"/>
    <n v="3.33691"/>
    <n v="3.1494499999999999"/>
  </r>
  <r>
    <x v="7"/>
    <x v="17"/>
    <x v="8"/>
    <x v="9"/>
    <n v="18.63"/>
    <n v="114.18"/>
    <n v="139.30005"/>
    <n v="5.3030000000000001E-2"/>
    <n v="1.8600000000000001E-3"/>
    <n v="4.2700000000000004E-3"/>
    <n v="1.393E-2"/>
    <n v="0.20255000000000001"/>
    <n v="0.37708000000000003"/>
  </r>
  <r>
    <x v="7"/>
    <x v="17"/>
    <x v="8"/>
    <x v="10"/>
    <n v="95.83"/>
    <n v="259.79000000000002"/>
    <n v="800.14062000000001"/>
    <n v="0.60738000000000003"/>
    <n v="0.14784"/>
    <n v="1.7350000000000001E-2"/>
    <n v="8.9480000000000004E-2"/>
    <n v="2.33663"/>
    <n v="1.2298800000000001"/>
  </r>
  <r>
    <x v="7"/>
    <x v="18"/>
    <x v="0"/>
    <x v="0"/>
    <n v="3.45"/>
    <n v="128.76"/>
    <n v="32.19"/>
    <n v="1.391E-2"/>
    <n v="2.3700000000000001E-3"/>
    <n v="8.0000000000000007E-5"/>
    <n v="3.48E-3"/>
    <n v="5.3150000000000003E-2"/>
    <n v="7.9369999999999996E-2"/>
  </r>
  <r>
    <x v="7"/>
    <x v="18"/>
    <x v="0"/>
    <x v="1"/>
    <n v="15.73"/>
    <n v="119.28"/>
    <n v="146.70996"/>
    <n v="6.1740000000000003E-2"/>
    <n v="6.6100000000000004E-3"/>
    <n v="1.107E-2"/>
    <n v="1.8280000000000001E-2"/>
    <n v="0.23596"/>
    <n v="0.37158000000000002"/>
  </r>
  <r>
    <x v="7"/>
    <x v="18"/>
    <x v="0"/>
    <x v="2"/>
    <n v="7.14"/>
    <n v="88"/>
    <n v="73.919979999999995"/>
    <n v="1.7080000000000001E-2"/>
    <n v="1.41E-3"/>
    <n v="3.0000000000000001E-5"/>
    <n v="1.9300000000000001E-3"/>
    <n v="6.4799999999999996E-2"/>
    <n v="0.24091000000000001"/>
  </r>
  <r>
    <x v="7"/>
    <x v="18"/>
    <x v="0"/>
    <x v="3"/>
    <n v="2.95"/>
    <n v="73.37"/>
    <n v="31.55"/>
    <n v="6.2399999999999999E-3"/>
    <n v="6.8000000000000005E-4"/>
    <n v="5.9999999999999995E-4"/>
    <n v="4.6000000000000001E-4"/>
    <n v="2.3640000000000001E-2"/>
    <n v="0.11631"/>
  </r>
  <r>
    <x v="7"/>
    <x v="18"/>
    <x v="0"/>
    <x v="4"/>
    <n v="15.52"/>
    <n v="263"/>
    <n v="318.22998000000001"/>
    <n v="0.10062"/>
    <n v="0"/>
    <n v="3.0949999999999998E-2"/>
    <n v="8.14E-2"/>
    <n v="0.38303999999999999"/>
    <n v="0.48194999999999999"/>
  </r>
  <r>
    <x v="7"/>
    <x v="18"/>
    <x v="0"/>
    <x v="5"/>
    <n v="12.29"/>
    <n v="141.59"/>
    <n v="144.42004"/>
    <n v="5.262E-2"/>
    <n v="1.2899999999999999E-3"/>
    <n v="1.4319999999999999E-2"/>
    <n v="1.175E-2"/>
    <n v="0.20077"/>
    <n v="0.32963999999999999"/>
  </r>
  <r>
    <x v="7"/>
    <x v="18"/>
    <x v="0"/>
    <x v="6"/>
    <n v="13.22"/>
    <n v="119.9"/>
    <n v="127.08996999999999"/>
    <n v="4.6399999999999997E-2"/>
    <n v="2.32E-3"/>
    <n v="2.4000000000000001E-4"/>
    <n v="2.0729999999999998E-2"/>
    <n v="0.17699000000000001"/>
    <n v="0.32647999999999999"/>
  </r>
  <r>
    <x v="7"/>
    <x v="18"/>
    <x v="0"/>
    <x v="7"/>
    <n v="15.78"/>
    <n v="65"/>
    <n v="169.00005999999999"/>
    <n v="2.835E-2"/>
    <n v="3.3899999999999998E-3"/>
    <n v="1E-4"/>
    <n v="5.2399999999999999E-3"/>
    <n v="0.10721"/>
    <n v="0.68089"/>
  </r>
  <r>
    <x v="7"/>
    <x v="18"/>
    <x v="0"/>
    <x v="8"/>
    <n v="6.48"/>
    <n v="207.11"/>
    <n v="76.63"/>
    <n v="3.7949999999999998E-2"/>
    <n v="9.1299999999999992E-3"/>
    <n v="1.4400000000000001E-3"/>
    <n v="8.0099999999999998E-3"/>
    <n v="0.14530000000000001"/>
    <n v="0.13442999999999999"/>
  </r>
  <r>
    <x v="7"/>
    <x v="18"/>
    <x v="0"/>
    <x v="9"/>
    <n v="3.93"/>
    <n v="174.15"/>
    <n v="67.919979999999995"/>
    <n v="1.7860000000000001E-2"/>
    <n v="1.2999999999999999E-4"/>
    <n v="4.2999999999999999E-4"/>
    <n v="1.141E-2"/>
    <n v="6.787E-2"/>
    <n v="0.13641"/>
  </r>
  <r>
    <x v="7"/>
    <x v="18"/>
    <x v="0"/>
    <x v="10"/>
    <n v="11.15"/>
    <n v="216.29"/>
    <n v="140.59009"/>
    <n v="6.3729999999999995E-2"/>
    <n v="1.1469999999999999E-2"/>
    <n v="1.83E-3"/>
    <n v="3.3799999999999997E-2"/>
    <n v="0.24385999999999999"/>
    <n v="0.24293999999999999"/>
  </r>
  <r>
    <x v="7"/>
    <x v="18"/>
    <x v="1"/>
    <x v="0"/>
    <n v="132.86000000000001"/>
    <n v="174.67"/>
    <n v="1493.4609399999999"/>
    <n v="0.62070000000000003"/>
    <n v="2.8729999999999999E-2"/>
    <n v="3.1710000000000002E-2"/>
    <n v="0.57350000000000001"/>
    <n v="2.3698100000000002"/>
    <n v="2.9936699999999998"/>
  </r>
  <r>
    <x v="7"/>
    <x v="18"/>
    <x v="1"/>
    <x v="1"/>
    <n v="416.55"/>
    <n v="136.16"/>
    <n v="5298.1328100000001"/>
    <n v="1.67031"/>
    <n v="0.16730999999999999"/>
    <n v="0.37624000000000002"/>
    <n v="2.0185900000000001"/>
    <n v="6.36991"/>
    <n v="12.52633"/>
  </r>
  <r>
    <x v="7"/>
    <x v="18"/>
    <x v="1"/>
    <x v="2"/>
    <n v="140.21"/>
    <n v="218.9"/>
    <n v="3154.4003899999998"/>
    <n v="0.74019000000000001"/>
    <n v="1.3559999999999999E-2"/>
    <n v="4.9329999999999999E-2"/>
    <n v="0.69989000000000001"/>
    <n v="2.8094800000000002"/>
    <n v="5.3322200000000004"/>
  </r>
  <r>
    <x v="7"/>
    <x v="18"/>
    <x v="1"/>
    <x v="3"/>
    <n v="11.92"/>
    <n v="65"/>
    <n v="82.550049999999999"/>
    <n v="3.2919999999999998E-2"/>
    <n v="1.7579999999999998E-2"/>
    <n v="5.94E-3"/>
    <n v="5.1599999999999997E-3"/>
    <n v="0.12608"/>
    <n v="0.33259"/>
  </r>
  <r>
    <x v="7"/>
    <x v="18"/>
    <x v="1"/>
    <x v="4"/>
    <n v="106.34"/>
    <n v="250.17"/>
    <n v="1711.16992"/>
    <n v="0.66151000000000004"/>
    <n v="2.4599999999999999E-3"/>
    <n v="0.74641999999999997"/>
    <n v="0.36867"/>
    <n v="2.5263300000000002"/>
    <n v="2.6646399999999999"/>
  </r>
  <r>
    <x v="7"/>
    <x v="18"/>
    <x v="1"/>
    <x v="5"/>
    <n v="224.47"/>
    <n v="176.49"/>
    <n v="3178.6093799999999"/>
    <n v="1.0785499999999999"/>
    <n v="6.1510000000000002E-2"/>
    <n v="1.06399"/>
    <n v="0.37663000000000002"/>
    <n v="4.11287"/>
    <n v="6.2741100000000003"/>
  </r>
  <r>
    <x v="7"/>
    <x v="18"/>
    <x v="1"/>
    <x v="6"/>
    <n v="543.02"/>
    <n v="222.77"/>
    <n v="8857.4531200000001"/>
    <n v="3.0264199999999999"/>
    <n v="0"/>
    <n v="0.86560999999999999"/>
    <n v="2.44916"/>
    <n v="11.52886"/>
    <n v="15.025700000000001"/>
  </r>
  <r>
    <x v="7"/>
    <x v="18"/>
    <x v="1"/>
    <x v="7"/>
    <n v="146.13"/>
    <n v="65"/>
    <n v="1288.9502"/>
    <n v="0.30409999999999998"/>
    <n v="9.5960000000000004E-2"/>
    <n v="7.1999999999999998E-3"/>
    <n v="9.4990000000000005E-2"/>
    <n v="1.1557999999999999"/>
    <n v="5.19313"/>
  </r>
  <r>
    <x v="7"/>
    <x v="18"/>
    <x v="1"/>
    <x v="8"/>
    <n v="496.72"/>
    <n v="198.97"/>
    <n v="9094.90625"/>
    <n v="2.5436899999999998"/>
    <n v="0.12592"/>
    <n v="2.0619299999999998"/>
    <n v="1.8446100000000001"/>
    <n v="9.6724599999999992"/>
    <n v="16.699400000000001"/>
  </r>
  <r>
    <x v="7"/>
    <x v="18"/>
    <x v="1"/>
    <x v="9"/>
    <n v="79.430000000000007"/>
    <n v="134.35"/>
    <n v="991.5"/>
    <n v="0.28716000000000003"/>
    <n v="1.8000000000000001E-4"/>
    <n v="4.62E-3"/>
    <n v="0.25613000000000002"/>
    <n v="1.09138"/>
    <n v="2.3136000000000001"/>
  </r>
  <r>
    <x v="7"/>
    <x v="18"/>
    <x v="1"/>
    <x v="10"/>
    <n v="217.57"/>
    <n v="97.21"/>
    <n v="1695.2597699999999"/>
    <n v="0.85251999999999994"/>
    <n v="0.21779999999999999"/>
    <n v="4.5920000000000002E-2"/>
    <n v="0.37124000000000001"/>
    <n v="3.2704399999999998"/>
    <n v="4.98062"/>
  </r>
  <r>
    <x v="7"/>
    <x v="18"/>
    <x v="2"/>
    <x v="0"/>
    <n v="34.450000000000003"/>
    <n v="136.13999999999999"/>
    <n v="315.83983999999998"/>
    <n v="0.15664"/>
    <n v="4.3709999999999999E-2"/>
    <n v="1.089E-2"/>
    <n v="0.13653999999999999"/>
    <n v="0.60024"/>
    <n v="0.74397000000000002"/>
  </r>
  <r>
    <x v="7"/>
    <x v="18"/>
    <x v="2"/>
    <x v="1"/>
    <n v="199.84"/>
    <n v="157.51"/>
    <n v="1631.76953"/>
    <n v="0.96336999999999995"/>
    <n v="0.17394000000000001"/>
    <n v="0.20981"/>
    <n v="1.0858699999999999"/>
    <n v="3.6965400000000002"/>
    <n v="3.4844499999999998"/>
  </r>
  <r>
    <x v="7"/>
    <x v="18"/>
    <x v="2"/>
    <x v="2"/>
    <n v="12.21"/>
    <n v="198.46"/>
    <n v="21.830079999999999"/>
    <n v="7.4010000000000006E-2"/>
    <n v="4.3779999999999999E-2"/>
    <n v="2.9E-4"/>
    <n v="6.4200000000000004E-3"/>
    <n v="0.28634999999999999"/>
    <n v="3.9370000000000002E-2"/>
  </r>
  <r>
    <x v="7"/>
    <x v="18"/>
    <x v="2"/>
    <x v="3"/>
    <n v="4.8"/>
    <n v="65"/>
    <n v="12.34998"/>
    <n v="2.4230000000000002E-2"/>
    <n v="1.8700000000000001E-2"/>
    <n v="1.25E-3"/>
    <n v="1.9599999999999999E-3"/>
    <n v="9.3710000000000002E-2"/>
    <n v="4.9759999999999999E-2"/>
  </r>
  <r>
    <x v="7"/>
    <x v="18"/>
    <x v="2"/>
    <x v="4"/>
    <n v="46.2"/>
    <n v="239.71"/>
    <n v="244.5"/>
    <n v="0.28678999999999999"/>
    <n v="1.4400000000000001E-3"/>
    <n v="0.49162"/>
    <n v="1.15E-3"/>
    <n v="1.1056900000000001"/>
    <n v="0.38990000000000002"/>
  </r>
  <r>
    <x v="7"/>
    <x v="18"/>
    <x v="2"/>
    <x v="5"/>
    <n v="72.989999999999995"/>
    <n v="134.49"/>
    <n v="496.25977"/>
    <n v="0.34710000000000002"/>
    <n v="4.5920000000000002E-2"/>
    <n v="0.22313"/>
    <n v="0.12234"/>
    <n v="1.33439"/>
    <n v="1.18808"/>
  </r>
  <r>
    <x v="7"/>
    <x v="18"/>
    <x v="2"/>
    <x v="6"/>
    <n v="88.95"/>
    <n v="187.77"/>
    <n v="837.43944999999997"/>
    <n v="0.48748999999999998"/>
    <n v="3.0400000000000002E-3"/>
    <n v="2.7959999999999999E-2"/>
    <n v="0.38824999999999998"/>
    <n v="1.8706100000000001"/>
    <n v="1.59582"/>
  </r>
  <r>
    <x v="7"/>
    <x v="18"/>
    <x v="2"/>
    <x v="7"/>
    <n v="18.97"/>
    <n v="65"/>
    <n v="8.4502000000000006"/>
    <n v="0.11280999999999999"/>
    <n v="9.6119999999999997E-2"/>
    <n v="2.5000000000000001E-4"/>
    <n v="1.1639999999999999E-2"/>
    <n v="0.43708999999999998"/>
    <n v="3.4040000000000001E-2"/>
  </r>
  <r>
    <x v="7"/>
    <x v="18"/>
    <x v="2"/>
    <x v="8"/>
    <n v="118.93"/>
    <n v="210.82"/>
    <n v="980.31055000000003"/>
    <n v="0.68754999999999999"/>
    <n v="0.1825"/>
    <n v="7.9750000000000001E-2"/>
    <n v="0.57086999999999999"/>
    <n v="2.6414200000000001"/>
    <n v="1.7235199999999999"/>
  </r>
  <r>
    <x v="7"/>
    <x v="18"/>
    <x v="2"/>
    <x v="9"/>
    <n v="21.26"/>
    <n v="141.53"/>
    <n v="317.03003000000001"/>
    <n v="8.3129999999999996E-2"/>
    <n v="5.8E-4"/>
    <n v="2.2599999999999999E-3"/>
    <n v="7.2309999999999999E-2"/>
    <n v="0.31574000000000002"/>
    <n v="0.73363999999999996"/>
  </r>
  <r>
    <x v="7"/>
    <x v="18"/>
    <x v="2"/>
    <x v="10"/>
    <n v="118.85"/>
    <n v="255.07"/>
    <n v="604.50977"/>
    <n v="0.74260999999999999"/>
    <n v="0.27378999999999998"/>
    <n v="2.9389999999999999E-2"/>
    <n v="0.24299000000000001"/>
    <n v="2.8647300000000002"/>
    <n v="0.93310000000000004"/>
  </r>
  <r>
    <x v="7"/>
    <x v="18"/>
    <x v="3"/>
    <x v="0"/>
    <n v="17.78"/>
    <n v="187.31"/>
    <n v="48.700200000000002"/>
    <n v="0.10591"/>
    <n v="6.2030000000000002E-2"/>
    <n v="5.4900000000000001E-3"/>
    <n v="4.4850000000000001E-2"/>
    <n v="0.4093"/>
    <n v="9.1389999999999999E-2"/>
  </r>
  <r>
    <x v="7"/>
    <x v="18"/>
    <x v="3"/>
    <x v="1"/>
    <n v="114.05"/>
    <n v="164.62"/>
    <n v="304.55077999999997"/>
    <n v="0.66793999999999998"/>
    <n v="0.24007000000000001"/>
    <n v="4.3470000000000002E-2"/>
    <n v="0.39540999999999998"/>
    <n v="2.58222"/>
    <n v="0.62090000000000001"/>
  </r>
  <r>
    <x v="7"/>
    <x v="18"/>
    <x v="3"/>
    <x v="2"/>
    <n v="13.83"/>
    <n v="258"/>
    <n v="0"/>
    <n v="8.5500000000000007E-2"/>
    <n v="7.2370000000000004E-2"/>
    <n v="1.3999999999999999E-4"/>
    <n v="4.7299999999999998E-3"/>
    <n v="0.33139999999999997"/>
    <n v="0"/>
  </r>
  <r>
    <x v="7"/>
    <x v="18"/>
    <x v="3"/>
    <x v="3"/>
    <n v="4.83"/>
    <n v="65"/>
    <n v="1.3000499999999999"/>
    <n v="2.8920000000000001E-2"/>
    <n v="2.3740000000000001E-2"/>
    <n v="8.9999999999999998E-4"/>
    <n v="1.01E-3"/>
    <n v="0.11206000000000001"/>
    <n v="5.2399999999999999E-3"/>
  </r>
  <r>
    <x v="7"/>
    <x v="18"/>
    <x v="3"/>
    <x v="4"/>
    <n v="52.82"/>
    <n v="263"/>
    <n v="202.50977"/>
    <n v="0.33005000000000001"/>
    <n v="0"/>
    <n v="0.24442"/>
    <n v="0.32688"/>
    <n v="1.27447"/>
    <n v="0.30669999999999997"/>
  </r>
  <r>
    <x v="7"/>
    <x v="18"/>
    <x v="3"/>
    <x v="5"/>
    <n v="44.95"/>
    <n v="186.5"/>
    <n v="37.299799999999998"/>
    <n v="0.27123999999999998"/>
    <n v="0.11584999999999999"/>
    <n v="5.3260000000000002E-2"/>
    <n v="4.2040000000000001E-2"/>
    <n v="1.05044"/>
    <n v="7.0499999999999993E-2"/>
  </r>
  <r>
    <x v="7"/>
    <x v="18"/>
    <x v="3"/>
    <x v="6"/>
    <n v="67.489999999999995"/>
    <n v="217.11"/>
    <n v="303.95996000000002"/>
    <n v="0.40494000000000002"/>
    <n v="2.9E-4"/>
    <n v="2.8559999999999999E-2"/>
    <n v="0.42315999999999998"/>
    <n v="1.5623199999999999"/>
    <n v="0.52505999999999997"/>
  </r>
  <r>
    <x v="7"/>
    <x v="18"/>
    <x v="3"/>
    <x v="7"/>
    <n v="23.2"/>
    <n v="65"/>
    <n v="3.8999000000000001"/>
    <n v="0.14268"/>
    <n v="0.12639"/>
    <n v="1.6000000000000001E-4"/>
    <n v="6.4099999999999999E-3"/>
    <n v="0.55298000000000003"/>
    <n v="1.5709999999999998E-2"/>
  </r>
  <r>
    <x v="7"/>
    <x v="18"/>
    <x v="3"/>
    <x v="8"/>
    <n v="77.900000000000006"/>
    <n v="182.16"/>
    <n v="69.220699999999994"/>
    <n v="0.47388000000000002"/>
    <n v="0.28632000000000002"/>
    <n v="3.13E-3"/>
    <n v="9.6729999999999997E-2"/>
    <n v="1.8346499999999999"/>
    <n v="0.13261999999999999"/>
  </r>
  <r>
    <x v="7"/>
    <x v="18"/>
    <x v="3"/>
    <x v="9"/>
    <n v="2.86"/>
    <n v="165.24"/>
    <n v="28.090029999999999"/>
    <n v="1.473E-2"/>
    <n v="2.5999999999999998E-4"/>
    <n v="6.0000000000000002E-5"/>
    <n v="7.6699999999999997E-3"/>
    <n v="5.636E-2"/>
    <n v="5.756E-2"/>
  </r>
  <r>
    <x v="7"/>
    <x v="18"/>
    <x v="3"/>
    <x v="10"/>
    <n v="115.37"/>
    <n v="183.78"/>
    <n v="9.1894500000000008"/>
    <n v="0.71530000000000005"/>
    <n v="0.57296000000000002"/>
    <n v="1.9120000000000002E-2"/>
    <n v="6.4310000000000006E-2"/>
    <n v="2.7722500000000001"/>
    <n v="1.719E-2"/>
  </r>
  <r>
    <x v="7"/>
    <x v="18"/>
    <x v="4"/>
    <x v="0"/>
    <n v="3.36"/>
    <n v="181.47"/>
    <n v="30.849979999999999"/>
    <n v="2.0199999999999999E-2"/>
    <n v="5.4900000000000001E-3"/>
    <n v="2.1299999999999999E-3"/>
    <n v="1.634E-2"/>
    <n v="7.7649999999999997E-2"/>
    <n v="5.8160000000000003E-2"/>
  </r>
  <r>
    <x v="7"/>
    <x v="18"/>
    <x v="4"/>
    <x v="1"/>
    <n v="11.47"/>
    <n v="70.400000000000006"/>
    <n v="3.5200200000000001"/>
    <n v="7.0709999999999995E-2"/>
    <n v="2.8920000000000001E-2"/>
    <n v="6.3499999999999997E-3"/>
    <n v="6.6699999999999997E-3"/>
    <n v="0.27400000000000002"/>
    <n v="1.338E-2"/>
  </r>
  <r>
    <x v="7"/>
    <x v="18"/>
    <x v="4"/>
    <x v="2"/>
    <n v="1.75"/>
    <n v="65"/>
    <n v="1.29999"/>
    <n v="1.0580000000000001E-2"/>
    <n v="7.1000000000000004E-3"/>
    <n v="1.2E-4"/>
    <n v="4.0000000000000003E-5"/>
    <n v="4.1009999999999998E-2"/>
    <n v="5.2399999999999999E-3"/>
  </r>
  <r>
    <x v="7"/>
    <x v="18"/>
    <x v="4"/>
    <x v="3"/>
    <n v="0.76"/>
    <n v="65"/>
    <n v="3.25"/>
    <n v="3.8899999999999998E-3"/>
    <n v="3.14E-3"/>
    <n v="1.1E-4"/>
    <n v="9.0000000000000006E-5"/>
    <n v="1.503E-2"/>
    <n v="1.3089999999999999E-2"/>
  </r>
  <r>
    <x v="7"/>
    <x v="18"/>
    <x v="4"/>
    <x v="4"/>
    <n v="9.42"/>
    <n v="263"/>
    <n v="84.159909999999996"/>
    <n v="5.9709999999999999E-2"/>
    <n v="8.3000000000000001E-4"/>
    <n v="8.3909999999999998E-2"/>
    <n v="1.1599999999999999E-2"/>
    <n v="0.22952"/>
    <n v="0.12745999999999999"/>
  </r>
  <r>
    <x v="7"/>
    <x v="18"/>
    <x v="4"/>
    <x v="5"/>
    <n v="5.98"/>
    <n v="263"/>
    <n v="18.410029999999999"/>
    <n v="3.737E-2"/>
    <n v="5.8700000000000002E-3"/>
    <n v="1.651E-2"/>
    <n v="2.4399999999999999E-3"/>
    <n v="0.14444000000000001"/>
    <n v="2.7879999999999999E-2"/>
  </r>
  <r>
    <x v="7"/>
    <x v="18"/>
    <x v="4"/>
    <x v="6"/>
    <n v="5.64"/>
    <n v="258"/>
    <n v="0"/>
    <n v="3.5000000000000003E-2"/>
    <n v="0"/>
    <n v="4.8000000000000001E-4"/>
    <n v="7.45E-3"/>
    <n v="0.13567000000000001"/>
    <n v="0"/>
  </r>
  <r>
    <x v="7"/>
    <x v="18"/>
    <x v="4"/>
    <x v="7"/>
    <n v="3.37"/>
    <n v="65"/>
    <n v="11.049989999999999"/>
    <n v="1.8200000000000001E-2"/>
    <n v="1.521E-2"/>
    <n v="6.0000000000000002E-5"/>
    <n v="3.6000000000000002E-4"/>
    <n v="7.0430000000000006E-2"/>
    <n v="4.4519999999999997E-2"/>
  </r>
  <r>
    <x v="7"/>
    <x v="18"/>
    <x v="4"/>
    <x v="8"/>
    <n v="12.59"/>
    <n v="182.96"/>
    <n v="85.989990000000006"/>
    <n v="7.5600000000000001E-2"/>
    <n v="2.5409999999999999E-2"/>
    <n v="2.904E-2"/>
    <n v="1.4930000000000001E-2"/>
    <n v="0.29136000000000001"/>
    <n v="0.16128000000000001"/>
  </r>
  <r>
    <x v="7"/>
    <x v="18"/>
    <x v="4"/>
    <x v="9"/>
    <n v="0.48"/>
    <n v="65"/>
    <n v="8.4499999999999993"/>
    <n v="8.7000000000000001E-4"/>
    <n v="6.6E-4"/>
    <n v="1.0000000000000001E-5"/>
    <n v="6.9999999999999994E-5"/>
    <n v="3.2599999999999999E-3"/>
    <n v="3.4040000000000001E-2"/>
  </r>
  <r>
    <x v="7"/>
    <x v="18"/>
    <x v="4"/>
    <x v="10"/>
    <n v="14.55"/>
    <n v="131"/>
    <n v="11.790039999999999"/>
    <n v="8.9660000000000004E-2"/>
    <n v="3.32E-2"/>
    <n v="1.99E-3"/>
    <n v="1.6629999999999999E-2"/>
    <n v="0.3473"/>
    <n v="2.7660000000000001E-2"/>
  </r>
  <r>
    <x v="7"/>
    <x v="18"/>
    <x v="5"/>
    <x v="0"/>
    <n v="0.3"/>
    <n v="65"/>
    <n v="1.3"/>
    <n v="1.6800000000000001E-3"/>
    <n v="9.1E-4"/>
    <n v="1.0000000000000001E-5"/>
    <n v="2.1000000000000001E-4"/>
    <n v="6.4900000000000001E-3"/>
    <n v="5.2399999999999999E-3"/>
  </r>
  <r>
    <x v="7"/>
    <x v="18"/>
    <x v="5"/>
    <x v="1"/>
    <n v="1.6"/>
    <n v="258"/>
    <n v="0"/>
    <n v="9.9299999999999996E-3"/>
    <n v="4.0099999999999997E-3"/>
    <n v="4.4999999999999999E-4"/>
    <n v="1.39E-3"/>
    <n v="3.848E-2"/>
    <n v="0"/>
  </r>
  <r>
    <x v="7"/>
    <x v="18"/>
    <x v="5"/>
    <x v="2"/>
    <n v="0.23"/>
    <n v="258"/>
    <n v="0"/>
    <n v="1.4300000000000001E-3"/>
    <n v="1.0300000000000001E-3"/>
    <n v="0"/>
    <n v="1.0000000000000001E-5"/>
    <n v="5.5300000000000002E-3"/>
    <n v="0"/>
  </r>
  <r>
    <x v="7"/>
    <x v="18"/>
    <x v="5"/>
    <x v="3"/>
    <n v="7.0000000000000007E-2"/>
    <n v="65"/>
    <n v="0.65"/>
    <n v="3.8999999999999999E-4"/>
    <n v="3.3E-4"/>
    <n v="1.0000000000000001E-5"/>
    <n v="1.0000000000000001E-5"/>
    <n v="1.5E-3"/>
    <n v="2.6199999999999999E-3"/>
  </r>
  <r>
    <x v="7"/>
    <x v="18"/>
    <x v="5"/>
    <x v="4"/>
    <n v="1.1299999999999999"/>
    <n v="263"/>
    <n v="10.51999"/>
    <n v="7.0499999999999998E-3"/>
    <n v="9.0000000000000006E-5"/>
    <n v="7.7099999999999998E-3"/>
    <n v="2.5799999999999998E-3"/>
    <n v="2.7189999999999999E-2"/>
    <n v="1.593E-2"/>
  </r>
  <r>
    <x v="7"/>
    <x v="18"/>
    <x v="5"/>
    <x v="5"/>
    <n v="1.02"/>
    <n v="263"/>
    <n v="7.8899800000000004"/>
    <n v="6.3800000000000003E-3"/>
    <n v="2.16E-3"/>
    <n v="4.45E-3"/>
    <n v="1.3600000000000001E-3"/>
    <n v="2.46E-2"/>
    <n v="1.1950000000000001E-2"/>
  </r>
  <r>
    <x v="7"/>
    <x v="18"/>
    <x v="5"/>
    <x v="6"/>
    <n v="0.83"/>
    <n v="258"/>
    <n v="0"/>
    <n v="5.1500000000000001E-3"/>
    <n v="0"/>
    <n v="1.9000000000000001E-4"/>
    <n v="9.3000000000000005E-4"/>
    <n v="1.9959999999999999E-2"/>
    <n v="0"/>
  </r>
  <r>
    <x v="7"/>
    <x v="18"/>
    <x v="5"/>
    <x v="7"/>
    <n v="0.43"/>
    <n v="65"/>
    <n v="0.65"/>
    <n v="2.5799999999999998E-3"/>
    <n v="2.1099999999999999E-3"/>
    <n v="0"/>
    <n v="6.0000000000000002E-5"/>
    <n v="9.9799999999999993E-3"/>
    <n v="2.6199999999999999E-3"/>
  </r>
  <r>
    <x v="7"/>
    <x v="18"/>
    <x v="5"/>
    <x v="8"/>
    <n v="1.26"/>
    <n v="65"/>
    <n v="1.29999"/>
    <n v="7.7299999999999999E-3"/>
    <n v="4.0099999999999997E-3"/>
    <n v="3.3E-4"/>
    <n v="1.3799999999999999E-3"/>
    <n v="2.9940000000000001E-2"/>
    <n v="5.2399999999999999E-3"/>
  </r>
  <r>
    <x v="7"/>
    <x v="18"/>
    <x v="5"/>
    <x v="9"/>
    <n v="0.38"/>
    <n v="222.5"/>
    <n v="8.9"/>
    <n v="2.3999999999999998E-3"/>
    <n v="0"/>
    <n v="5.1999999999999995E-4"/>
    <n v="3.5200000000000001E-3"/>
    <n v="9.1199999999999996E-3"/>
    <n v="1.494E-2"/>
  </r>
  <r>
    <x v="7"/>
    <x v="18"/>
    <x v="5"/>
    <x v="10"/>
    <n v="2.04"/>
    <n v="65"/>
    <n v="0.64998999999999996"/>
    <n v="1.261E-2"/>
    <n v="1.0149999999999999E-2"/>
    <n v="8.0000000000000007E-5"/>
    <n v="9.2000000000000003E-4"/>
    <n v="4.8890000000000003E-2"/>
    <n v="2.6199999999999999E-3"/>
  </r>
  <r>
    <x v="7"/>
    <x v="18"/>
    <x v="6"/>
    <x v="0"/>
    <n v="9.9600000000000009"/>
    <n v="164"/>
    <n v="19.679929999999999"/>
    <n v="6.089E-2"/>
    <n v="3.2539999999999999E-2"/>
    <n v="1.8E-3"/>
    <n v="2.1309999999999999E-2"/>
    <n v="0.23557"/>
    <n v="3.9609999999999999E-2"/>
  </r>
  <r>
    <x v="7"/>
    <x v="18"/>
    <x v="6"/>
    <x v="1"/>
    <n v="60.37"/>
    <n v="194.5"/>
    <n v="27.23047"/>
    <n v="0.37413000000000002"/>
    <n v="0.17041000000000001"/>
    <n v="5.6980000000000003E-2"/>
    <n v="5.484E-2"/>
    <n v="1.4496199999999999"/>
    <n v="4.9270000000000001E-2"/>
  </r>
  <r>
    <x v="7"/>
    <x v="18"/>
    <x v="6"/>
    <x v="2"/>
    <n v="8.9600000000000009"/>
    <n v="65"/>
    <n v="1.3000499999999999"/>
    <n v="5.5280000000000003E-2"/>
    <n v="3.678E-2"/>
    <n v="1.9000000000000001E-4"/>
    <n v="4.6000000000000001E-4"/>
    <n v="0.21425"/>
    <n v="5.2399999999999999E-3"/>
  </r>
  <r>
    <x v="7"/>
    <x v="18"/>
    <x v="6"/>
    <x v="3"/>
    <n v="3.11"/>
    <n v="65"/>
    <n v="2.59998"/>
    <n v="1.866E-2"/>
    <n v="1.477E-2"/>
    <n v="8.0000000000000004E-4"/>
    <n v="1.9000000000000001E-4"/>
    <n v="7.2279999999999997E-2"/>
    <n v="1.048E-2"/>
  </r>
  <r>
    <x v="7"/>
    <x v="18"/>
    <x v="6"/>
    <x v="4"/>
    <n v="33.81"/>
    <n v="263"/>
    <n v="184.09961000000001"/>
    <n v="0.21195"/>
    <n v="0"/>
    <n v="0.26157000000000002"/>
    <n v="6.5909999999999996E-2"/>
    <n v="0.81782999999999995"/>
    <n v="0.27882000000000001"/>
  </r>
  <r>
    <x v="7"/>
    <x v="18"/>
    <x v="6"/>
    <x v="5"/>
    <n v="28.29"/>
    <n v="249.8"/>
    <n v="37.470210000000002"/>
    <n v="0.17591000000000001"/>
    <n v="6.2920000000000004E-2"/>
    <n v="5.1310000000000001E-2"/>
    <n v="2.981E-2"/>
    <n v="0.68101"/>
    <n v="5.8380000000000001E-2"/>
  </r>
  <r>
    <x v="7"/>
    <x v="18"/>
    <x v="6"/>
    <x v="6"/>
    <n v="31.4"/>
    <n v="263"/>
    <n v="36.81982"/>
    <n v="0.19533"/>
    <n v="0"/>
    <n v="1.304E-2"/>
    <n v="0.11040999999999999"/>
    <n v="0.75629000000000002"/>
    <n v="5.5759999999999997E-2"/>
  </r>
  <r>
    <x v="7"/>
    <x v="18"/>
    <x v="6"/>
    <x v="7"/>
    <n v="15.39"/>
    <n v="65"/>
    <n v="8.4499499999999994"/>
    <n v="9.289E-2"/>
    <n v="7.7979999999999994E-2"/>
    <n v="7.7999999999999999E-4"/>
    <n v="2.7200000000000002E-3"/>
    <n v="0.35991000000000001"/>
    <n v="3.4040000000000001E-2"/>
  </r>
  <r>
    <x v="7"/>
    <x v="18"/>
    <x v="6"/>
    <x v="8"/>
    <n v="46.7"/>
    <n v="156.93"/>
    <n v="43.940429999999999"/>
    <n v="0.28695999999999999"/>
    <n v="0.14724999999999999"/>
    <n v="4.9770000000000002E-2"/>
    <n v="4.1640000000000003E-2"/>
    <n v="1.1114200000000001"/>
    <n v="9.1060000000000002E-2"/>
  </r>
  <r>
    <x v="7"/>
    <x v="18"/>
    <x v="6"/>
    <x v="9"/>
    <n v="0.5"/>
    <n v="66.08"/>
    <n v="7.93"/>
    <n v="1.01E-3"/>
    <n v="6.4000000000000005E-4"/>
    <n v="3.0000000000000001E-5"/>
    <n v="1.2E-4"/>
    <n v="3.8E-3"/>
    <n v="3.1570000000000001E-2"/>
  </r>
  <r>
    <x v="7"/>
    <x v="18"/>
    <x v="6"/>
    <x v="10"/>
    <n v="74.48"/>
    <n v="65"/>
    <n v="5.8496100000000002"/>
    <n v="0.46054"/>
    <n v="0.25298999999999999"/>
    <n v="3.9399999999999999E-3"/>
    <n v="2.3290000000000002E-2"/>
    <n v="1.7849600000000001"/>
    <n v="2.3570000000000001E-2"/>
  </r>
  <r>
    <x v="7"/>
    <x v="18"/>
    <x v="7"/>
    <x v="0"/>
    <n v="12.66"/>
    <n v="244.18"/>
    <n v="173.37011999999999"/>
    <n v="7.8219999999999998E-2"/>
    <n v="9.4199999999999996E-3"/>
    <n v="1.6000000000000001E-3"/>
    <n v="4.0419999999999998E-2"/>
    <n v="0.29914000000000002"/>
    <n v="0.27567999999999998"/>
  </r>
  <r>
    <x v="7"/>
    <x v="18"/>
    <x v="7"/>
    <x v="1"/>
    <n v="30.33"/>
    <n v="141.84"/>
    <n v="188.6499"/>
    <n v="0.15859000000000001"/>
    <n v="5.0380000000000001E-2"/>
    <n v="2.4559999999999998E-2"/>
    <n v="5.799E-2"/>
    <n v="0.61068999999999996"/>
    <n v="0.42695"/>
  </r>
  <r>
    <x v="7"/>
    <x v="18"/>
    <x v="7"/>
    <x v="2"/>
    <n v="3.06"/>
    <n v="263"/>
    <n v="10.520020000000001"/>
    <n v="1.898E-2"/>
    <n v="1.069E-2"/>
    <n v="2.7E-4"/>
    <n v="4.7699999999999999E-3"/>
    <n v="7.3289999999999994E-2"/>
    <n v="1.593E-2"/>
  </r>
  <r>
    <x v="7"/>
    <x v="18"/>
    <x v="7"/>
    <x v="3"/>
    <n v="0.8"/>
    <n v="65"/>
    <n v="0.64998999999999996"/>
    <n v="4.8700000000000002E-3"/>
    <n v="4.3400000000000001E-3"/>
    <n v="1.2E-4"/>
    <n v="9.0000000000000006E-5"/>
    <n v="1.8880000000000001E-2"/>
    <n v="2.6199999999999999E-3"/>
  </r>
  <r>
    <x v="7"/>
    <x v="18"/>
    <x v="7"/>
    <x v="4"/>
    <n v="13.33"/>
    <n v="263"/>
    <n v="120.97998"/>
    <n v="8.448E-2"/>
    <n v="0"/>
    <n v="9.8180000000000003E-2"/>
    <n v="4.6879999999999998E-2"/>
    <n v="0.32474999999999998"/>
    <n v="0.18321999999999999"/>
  </r>
  <r>
    <x v="7"/>
    <x v="18"/>
    <x v="7"/>
    <x v="5"/>
    <n v="20.95"/>
    <n v="158.46"/>
    <n v="185.3999"/>
    <n v="0.10077999999999999"/>
    <n v="1.822E-2"/>
    <n v="0.13508999999999999"/>
    <n v="6.0299999999999998E-3"/>
    <n v="0.38658999999999999"/>
    <n v="0.39312999999999998"/>
  </r>
  <r>
    <x v="7"/>
    <x v="18"/>
    <x v="7"/>
    <x v="6"/>
    <n v="29.24"/>
    <n v="171.55"/>
    <n v="284.77978999999999"/>
    <n v="0.14646999999999999"/>
    <n v="4.1000000000000003E-3"/>
    <n v="1.9179999999999999E-2"/>
    <n v="0.15720000000000001"/>
    <n v="0.56127000000000005"/>
    <n v="0.57477"/>
  </r>
  <r>
    <x v="7"/>
    <x v="18"/>
    <x v="7"/>
    <x v="7"/>
    <n v="4.22"/>
    <n v="65"/>
    <n v="4.5499900000000002"/>
    <n v="2.5219999999999999E-2"/>
    <n v="2.2589999999999999E-2"/>
    <n v="6.0000000000000002E-5"/>
    <n v="1.8699999999999999E-3"/>
    <n v="9.7720000000000001E-2"/>
    <n v="1.8329999999999999E-2"/>
  </r>
  <r>
    <x v="7"/>
    <x v="18"/>
    <x v="7"/>
    <x v="8"/>
    <n v="46.6"/>
    <n v="201.31"/>
    <n v="533.46973000000003"/>
    <n v="0.25517000000000001"/>
    <n v="2.8500000000000001E-2"/>
    <n v="5.2510000000000001E-2"/>
    <n v="0.13209000000000001"/>
    <n v="0.97723000000000004"/>
    <n v="0.96411000000000002"/>
  </r>
  <r>
    <x v="7"/>
    <x v="18"/>
    <x v="7"/>
    <x v="9"/>
    <n v="5.16"/>
    <n v="111.55"/>
    <n v="61.350029999999997"/>
    <n v="1.533E-2"/>
    <n v="5.6999999999999998E-4"/>
    <n v="4.8000000000000001E-4"/>
    <n v="2.46E-2"/>
    <n v="5.8200000000000002E-2"/>
    <n v="0.16683999999999999"/>
  </r>
  <r>
    <x v="7"/>
    <x v="18"/>
    <x v="7"/>
    <x v="10"/>
    <n v="24.96"/>
    <n v="176.69"/>
    <n v="68.910160000000005"/>
    <n v="0.14738999999999999"/>
    <n v="9.5589999999999994E-2"/>
    <n v="5.1999999999999995E-4"/>
    <n v="6.6960000000000006E-2"/>
    <n v="0.56974999999999998"/>
    <n v="0.13214999999999999"/>
  </r>
  <r>
    <x v="7"/>
    <x v="18"/>
    <x v="8"/>
    <x v="0"/>
    <n v="46.39"/>
    <n v="231.84"/>
    <n v="686.25977"/>
    <n v="0.27234999999999998"/>
    <n v="2.767E-2"/>
    <n v="0.18362999999999999"/>
    <n v="0.13739999999999999"/>
    <n v="1.0395099999999999"/>
    <n v="1.1251"/>
  </r>
  <r>
    <x v="7"/>
    <x v="18"/>
    <x v="8"/>
    <x v="1"/>
    <n v="64.430000000000007"/>
    <n v="67.14"/>
    <n v="185.99023"/>
    <n v="0.27464"/>
    <n v="0.18076"/>
    <n v="1.7399999999999999E-2"/>
    <n v="6.1789999999999998E-2"/>
    <n v="1.0605500000000001"/>
    <n v="0.72950999999999999"/>
  </r>
  <r>
    <x v="7"/>
    <x v="18"/>
    <x v="8"/>
    <x v="2"/>
    <n v="32.590000000000003"/>
    <n v="218.17"/>
    <n v="272.70996000000002"/>
    <n v="0.16794999999999999"/>
    <n v="9.5600000000000008E-3"/>
    <n v="2.4599999999999999E-3"/>
    <n v="1.1650000000000001E-2"/>
    <n v="0.64327999999999996"/>
    <n v="0.46361999999999998"/>
  </r>
  <r>
    <x v="7"/>
    <x v="18"/>
    <x v="8"/>
    <x v="3"/>
    <n v="3.41"/>
    <n v="106.42"/>
    <n v="12.770020000000001"/>
    <n v="1.6060000000000001E-2"/>
    <n v="9.8200000000000006E-3"/>
    <n v="2.49E-3"/>
    <n v="1.3500000000000001E-3"/>
    <n v="6.1990000000000003E-2"/>
    <n v="3.5970000000000002E-2"/>
  </r>
  <r>
    <x v="7"/>
    <x v="18"/>
    <x v="8"/>
    <x v="4"/>
    <n v="113.18"/>
    <n v="263"/>
    <n v="1817.33008"/>
    <n v="0.73016000000000003"/>
    <n v="0"/>
    <n v="1.01189"/>
    <n v="0.11973"/>
    <n v="2.78756"/>
    <n v="2.75231"/>
  </r>
  <r>
    <x v="7"/>
    <x v="18"/>
    <x v="8"/>
    <x v="5"/>
    <n v="145.68"/>
    <n v="171.09"/>
    <n v="1799.8398400000001"/>
    <n v="0.68167999999999995"/>
    <n v="4.648E-2"/>
    <n v="0.99116000000000004"/>
    <n v="5.4719999999999998E-2"/>
    <n v="2.6013600000000001"/>
    <n v="3.5736699999999999"/>
  </r>
  <r>
    <x v="7"/>
    <x v="18"/>
    <x v="8"/>
    <x v="6"/>
    <n v="181.11"/>
    <n v="221.44"/>
    <n v="2048.3515600000001"/>
    <n v="1.03216"/>
    <n v="0"/>
    <n v="0.23744999999999999"/>
    <n v="0.56374999999999997"/>
    <n v="3.9468899999999998"/>
    <n v="3.4929899999999998"/>
  </r>
  <r>
    <x v="7"/>
    <x v="18"/>
    <x v="8"/>
    <x v="7"/>
    <n v="9.82"/>
    <n v="65"/>
    <n v="10.399900000000001"/>
    <n v="5.772E-2"/>
    <n v="4.9889999999999997E-2"/>
    <n v="1.6000000000000001E-4"/>
    <n v="2.0300000000000001E-3"/>
    <n v="0.22359999999999999"/>
    <n v="4.19E-2"/>
  </r>
  <r>
    <x v="7"/>
    <x v="18"/>
    <x v="8"/>
    <x v="8"/>
    <n v="171.99"/>
    <n v="197.48"/>
    <n v="1751.6484399999999"/>
    <n v="0.91390000000000005"/>
    <n v="7.8450000000000006E-2"/>
    <n v="0.25118000000000001"/>
    <n v="0.33255000000000001"/>
    <n v="3.4979499999999999"/>
    <n v="3.2238000000000002"/>
  </r>
  <r>
    <x v="7"/>
    <x v="18"/>
    <x v="8"/>
    <x v="9"/>
    <n v="20"/>
    <n v="110.04"/>
    <n v="150.76000999999999"/>
    <n v="5.6770000000000001E-2"/>
    <n v="2.1199999999999999E-3"/>
    <n v="4.5900000000000003E-3"/>
    <n v="1.4959999999999999E-2"/>
    <n v="0.21640999999999999"/>
    <n v="0.41496"/>
  </r>
  <r>
    <x v="7"/>
    <x v="18"/>
    <x v="8"/>
    <x v="10"/>
    <n v="99.05"/>
    <n v="258.7"/>
    <n v="833"/>
    <n v="0.62805999999999995"/>
    <n v="0.14795"/>
    <n v="1.8110000000000001E-2"/>
    <n v="9.3410000000000007E-2"/>
    <n v="2.4132099999999999"/>
    <n v="1.2729999999999999"/>
  </r>
  <r>
    <x v="7"/>
    <x v="19"/>
    <x v="0"/>
    <x v="0"/>
    <n v="3.71"/>
    <n v="126.31"/>
    <n v="32.840029999999999"/>
    <n v="1.473E-2"/>
    <n v="2.4499999999999999E-3"/>
    <n v="8.0000000000000007E-5"/>
    <n v="3.7000000000000002E-3"/>
    <n v="5.6169999999999998E-2"/>
    <n v="8.158E-2"/>
  </r>
  <r>
    <x v="7"/>
    <x v="19"/>
    <x v="0"/>
    <x v="1"/>
    <n v="17.010000000000002"/>
    <n v="118.95"/>
    <n v="152.26000999999999"/>
    <n v="6.5519999999999995E-2"/>
    <n v="6.6299999999999996E-3"/>
    <n v="1.1860000000000001E-2"/>
    <n v="1.958E-2"/>
    <n v="0.24995999999999999"/>
    <n v="0.38445000000000001"/>
  </r>
  <r>
    <x v="7"/>
    <x v="19"/>
    <x v="0"/>
    <x v="2"/>
    <n v="8.0299999999999994"/>
    <n v="87.48"/>
    <n v="77.859989999999996"/>
    <n v="1.9019999999999999E-2"/>
    <n v="1.4300000000000001E-3"/>
    <n v="3.0000000000000001E-5"/>
    <n v="2.1700000000000001E-3"/>
    <n v="7.195E-2"/>
    <n v="0.25346000000000002"/>
  </r>
  <r>
    <x v="7"/>
    <x v="19"/>
    <x v="0"/>
    <x v="3"/>
    <n v="3.46"/>
    <n v="72.760000000000005"/>
    <n v="37.11"/>
    <n v="7.1599999999999997E-3"/>
    <n v="7.2000000000000005E-4"/>
    <n v="6.7000000000000002E-4"/>
    <n v="5.1999999999999995E-4"/>
    <n v="2.7060000000000001E-2"/>
    <n v="0.13694000000000001"/>
  </r>
  <r>
    <x v="7"/>
    <x v="19"/>
    <x v="0"/>
    <x v="4"/>
    <n v="16.809999999999999"/>
    <n v="263"/>
    <n v="339.27001999999999"/>
    <n v="0.10904"/>
    <n v="0"/>
    <n v="3.3579999999999999E-2"/>
    <n v="8.8160000000000002E-2"/>
    <n v="0.41422999999999999"/>
    <n v="0.51122000000000001"/>
  </r>
  <r>
    <x v="7"/>
    <x v="19"/>
    <x v="0"/>
    <x v="5"/>
    <n v="13.39"/>
    <n v="146.58000000000001"/>
    <n v="161.23999000000001"/>
    <n v="5.6619999999999997E-2"/>
    <n v="1.2899999999999999E-3"/>
    <n v="1.5480000000000001E-2"/>
    <n v="1.2699999999999999E-2"/>
    <n v="0.21560000000000001"/>
    <n v="0.35709999999999997"/>
  </r>
  <r>
    <x v="7"/>
    <x v="19"/>
    <x v="0"/>
    <x v="6"/>
    <n v="14.32"/>
    <n v="120.31"/>
    <n v="132.33996999999999"/>
    <n v="4.9689999999999998E-2"/>
    <n v="2.32E-3"/>
    <n v="2.5000000000000001E-4"/>
    <n v="2.2329999999999999E-2"/>
    <n v="0.18915999999999999"/>
    <n v="0.33738000000000001"/>
  </r>
  <r>
    <x v="7"/>
    <x v="19"/>
    <x v="0"/>
    <x v="7"/>
    <n v="18.46"/>
    <n v="65"/>
    <n v="174.19995"/>
    <n v="3.2680000000000001E-2"/>
    <n v="3.4499999999999999E-3"/>
    <n v="1.2E-4"/>
    <n v="6.1399999999999996E-3"/>
    <n v="0.12323000000000001"/>
    <n v="0.69828999999999997"/>
  </r>
  <r>
    <x v="7"/>
    <x v="19"/>
    <x v="0"/>
    <x v="8"/>
    <n v="6.88"/>
    <n v="201.4"/>
    <n v="80.560059999999993"/>
    <n v="3.9949999999999999E-2"/>
    <n v="9.2499999999999995E-3"/>
    <n v="1.5299999999999999E-3"/>
    <n v="8.5400000000000007E-3"/>
    <n v="0.15271000000000001"/>
    <n v="0.14291999999999999"/>
  </r>
  <r>
    <x v="7"/>
    <x v="19"/>
    <x v="0"/>
    <x v="9"/>
    <n v="4.3899999999999997"/>
    <n v="176.91"/>
    <n v="81.38"/>
    <n v="1.9879999999999998E-2"/>
    <n v="1.7000000000000001E-4"/>
    <n v="4.8000000000000001E-4"/>
    <n v="1.29E-2"/>
    <n v="7.535E-2"/>
    <n v="0.16095999999999999"/>
  </r>
  <r>
    <x v="7"/>
    <x v="19"/>
    <x v="0"/>
    <x v="10"/>
    <n v="11.85"/>
    <n v="214.91"/>
    <n v="150.43994000000001"/>
    <n v="6.7470000000000002E-2"/>
    <n v="1.1509999999999999E-2"/>
    <n v="1.97E-3"/>
    <n v="3.6360000000000003E-2"/>
    <n v="0.25768999999999997"/>
    <n v="0.25951000000000002"/>
  </r>
  <r>
    <x v="7"/>
    <x v="19"/>
    <x v="1"/>
    <x v="0"/>
    <n v="141.44999999999999"/>
    <n v="174.96"/>
    <n v="1502.86914"/>
    <n v="0.65800000000000003"/>
    <n v="2.877E-2"/>
    <n v="3.3930000000000002E-2"/>
    <n v="0.61275999999999997"/>
    <n v="2.5079799999999999"/>
    <n v="2.99377"/>
  </r>
  <r>
    <x v="7"/>
    <x v="19"/>
    <x v="1"/>
    <x v="1"/>
    <n v="457.12"/>
    <n v="135.28"/>
    <n v="5488.2578100000001"/>
    <n v="1.80654"/>
    <n v="0.16730999999999999"/>
    <n v="0.41055999999999998"/>
    <n v="2.2038000000000002"/>
    <n v="6.8744699999999996"/>
    <n v="12.97312"/>
  </r>
  <r>
    <x v="7"/>
    <x v="19"/>
    <x v="1"/>
    <x v="2"/>
    <n v="154.88999999999999"/>
    <n v="218.99"/>
    <n v="3214.7890600000001"/>
    <n v="0.81999"/>
    <n v="1.3559999999999999E-2"/>
    <n v="5.4780000000000002E-2"/>
    <n v="0.77710999999999997"/>
    <n v="3.1050300000000002"/>
    <n v="5.4054599999999997"/>
  </r>
  <r>
    <x v="7"/>
    <x v="19"/>
    <x v="1"/>
    <x v="3"/>
    <n v="13.21"/>
    <n v="65"/>
    <n v="83.849980000000002"/>
    <n v="3.5000000000000003E-2"/>
    <n v="1.7809999999999999E-2"/>
    <n v="6.7000000000000002E-3"/>
    <n v="5.8199999999999997E-3"/>
    <n v="0.13378000000000001"/>
    <n v="0.33611999999999997"/>
  </r>
  <r>
    <x v="7"/>
    <x v="19"/>
    <x v="1"/>
    <x v="4"/>
    <n v="113.24"/>
    <n v="250.28"/>
    <n v="1726.94922"/>
    <n v="0.70437000000000005"/>
    <n v="2.4599999999999999E-3"/>
    <n v="0.78976999999999997"/>
    <n v="0.39439999999999997"/>
    <n v="2.6850900000000002"/>
    <n v="2.6749299999999998"/>
  </r>
  <r>
    <x v="7"/>
    <x v="19"/>
    <x v="1"/>
    <x v="5"/>
    <n v="243"/>
    <n v="176.01"/>
    <n v="3261.5505400000002"/>
    <n v="1.15951"/>
    <n v="6.1510000000000002E-2"/>
    <n v="1.1508799999999999"/>
    <n v="0.40650999999999998"/>
    <n v="4.4127200000000002"/>
    <n v="6.4175199999999997"/>
  </r>
  <r>
    <x v="7"/>
    <x v="19"/>
    <x v="1"/>
    <x v="6"/>
    <n v="583.07000000000005"/>
    <n v="222.88"/>
    <n v="8926.4218799999999"/>
    <n v="3.2480000000000002"/>
    <n v="0"/>
    <n v="0.93189"/>
    <n v="2.6379299999999999"/>
    <n v="12.34951"/>
    <n v="15.060890000000001"/>
  </r>
  <r>
    <x v="7"/>
    <x v="19"/>
    <x v="1"/>
    <x v="7"/>
    <n v="166.31"/>
    <n v="65"/>
    <n v="1311.7002"/>
    <n v="0.33666000000000001"/>
    <n v="9.8650000000000002E-2"/>
    <n v="8.2299999999999995E-3"/>
    <n v="0.10859000000000001"/>
    <n v="1.2763899999999999"/>
    <n v="5.2580400000000003"/>
  </r>
  <r>
    <x v="7"/>
    <x v="19"/>
    <x v="1"/>
    <x v="8"/>
    <n v="543.34"/>
    <n v="199.58"/>
    <n v="9304.2578099999992"/>
    <n v="2.7746499999999998"/>
    <n v="0.12678"/>
    <n v="2.2528000000000001"/>
    <n v="2.0244800000000001"/>
    <n v="10.527839999999999"/>
    <n v="16.958379999999998"/>
  </r>
  <r>
    <x v="7"/>
    <x v="19"/>
    <x v="1"/>
    <x v="9"/>
    <n v="86.99"/>
    <n v="133.91"/>
    <n v="1012.37012"/>
    <n v="0.31229000000000001"/>
    <n v="2.7E-4"/>
    <n v="5.0499999999999998E-3"/>
    <n v="0.27962999999999999"/>
    <n v="1.18445"/>
    <n v="2.3552399999999998"/>
  </r>
  <r>
    <x v="7"/>
    <x v="19"/>
    <x v="1"/>
    <x v="10"/>
    <n v="235.4"/>
    <n v="96.81"/>
    <n v="1726.0703100000001"/>
    <n v="0.89537"/>
    <n v="0.21784000000000001"/>
    <n v="4.8579999999999998E-2"/>
    <n v="0.39278000000000002"/>
    <n v="3.4291200000000002"/>
    <n v="5.0613099999999998"/>
  </r>
  <r>
    <x v="7"/>
    <x v="19"/>
    <x v="2"/>
    <x v="0"/>
    <n v="36.82"/>
    <n v="135.31"/>
    <n v="320.68993999999998"/>
    <n v="0.1646"/>
    <n v="4.3839999999999997E-2"/>
    <n v="1.153E-2"/>
    <n v="0.14577000000000001"/>
    <n v="0.62971999999999995"/>
    <n v="0.75483999999999996"/>
  </r>
  <r>
    <x v="7"/>
    <x v="19"/>
    <x v="2"/>
    <x v="1"/>
    <n v="210.55"/>
    <n v="158.56"/>
    <n v="1698.2109399999999"/>
    <n v="1.00553"/>
    <n v="0.17396"/>
    <n v="0.22084999999999999"/>
    <n v="1.14272"/>
    <n v="3.8526699999999998"/>
    <n v="3.5921500000000002"/>
  </r>
  <r>
    <x v="7"/>
    <x v="19"/>
    <x v="2"/>
    <x v="2"/>
    <n v="12.35"/>
    <n v="183.71"/>
    <n v="25.71997"/>
    <n v="7.4649999999999994E-2"/>
    <n v="4.3799999999999999E-2"/>
    <n v="2.9999999999999997E-4"/>
    <n v="6.5900000000000004E-3"/>
    <n v="0.28871000000000002"/>
    <n v="4.8410000000000002E-2"/>
  </r>
  <r>
    <x v="7"/>
    <x v="19"/>
    <x v="2"/>
    <x v="3"/>
    <n v="5.03"/>
    <n v="65"/>
    <n v="14.950010000000001"/>
    <n v="2.46E-2"/>
    <n v="1.873E-2"/>
    <n v="1.3600000000000001E-3"/>
    <n v="2.1199999999999999E-3"/>
    <n v="9.5089999999999994E-2"/>
    <n v="5.9929999999999997E-2"/>
  </r>
  <r>
    <x v="7"/>
    <x v="19"/>
    <x v="2"/>
    <x v="4"/>
    <n v="47.28"/>
    <n v="241"/>
    <n v="260.28026999999997"/>
    <n v="0.29325000000000001"/>
    <n v="1.4400000000000001E-3"/>
    <n v="0.50192000000000003"/>
    <n v="1.2700000000000001E-3"/>
    <n v="1.1296200000000001"/>
    <n v="0.41171000000000002"/>
  </r>
  <r>
    <x v="7"/>
    <x v="19"/>
    <x v="2"/>
    <x v="5"/>
    <n v="76.86"/>
    <n v="133.75"/>
    <n v="517.62012000000004"/>
    <n v="0.35994999999999999"/>
    <n v="4.5920000000000002E-2"/>
    <n v="0.23358999999999999"/>
    <n v="0.12851000000000001"/>
    <n v="1.38198"/>
    <n v="1.2371000000000001"/>
  </r>
  <r>
    <x v="7"/>
    <x v="19"/>
    <x v="2"/>
    <x v="6"/>
    <n v="93.52"/>
    <n v="187.55"/>
    <n v="857.09960999999998"/>
    <n v="0.50876999999999994"/>
    <n v="3.0400000000000002E-3"/>
    <n v="2.9010000000000001E-2"/>
    <n v="0.40399000000000002"/>
    <n v="1.9494"/>
    <n v="1.62639"/>
  </r>
  <r>
    <x v="7"/>
    <x v="19"/>
    <x v="2"/>
    <x v="7"/>
    <n v="19.14"/>
    <n v="65"/>
    <n v="11.049810000000001"/>
    <n v="0.11308"/>
    <n v="9.6339999999999995E-2"/>
    <n v="2.5000000000000001E-4"/>
    <n v="1.1679999999999999E-2"/>
    <n v="0.43811"/>
    <n v="4.4290000000000003E-2"/>
  </r>
  <r>
    <x v="7"/>
    <x v="19"/>
    <x v="2"/>
    <x v="8"/>
    <n v="123.75"/>
    <n v="209.82"/>
    <n v="1011.33984"/>
    <n v="0.71265000000000001"/>
    <n v="0.18275"/>
    <n v="8.3489999999999995E-2"/>
    <n v="0.59935000000000005"/>
    <n v="2.7343999999999999"/>
    <n v="1.77383"/>
  </r>
  <r>
    <x v="7"/>
    <x v="19"/>
    <x v="2"/>
    <x v="9"/>
    <n v="23.74"/>
    <n v="139.58000000000001"/>
    <n v="346.15994000000001"/>
    <n v="9.1730000000000006E-2"/>
    <n v="7.1000000000000002E-4"/>
    <n v="2.47E-3"/>
    <n v="7.9039999999999999E-2"/>
    <n v="0.34756999999999999"/>
    <n v="0.80474999999999997"/>
  </r>
  <r>
    <x v="7"/>
    <x v="19"/>
    <x v="2"/>
    <x v="10"/>
    <n v="121.32"/>
    <n v="254.45"/>
    <n v="628.48046999999997"/>
    <n v="0.75821000000000005"/>
    <n v="0.27388000000000001"/>
    <n v="3.0120000000000001E-2"/>
    <n v="0.24931"/>
    <n v="2.9225099999999999"/>
    <n v="0.96648999999999996"/>
  </r>
  <r>
    <x v="7"/>
    <x v="19"/>
    <x v="3"/>
    <x v="0"/>
    <n v="18.079999999999998"/>
    <n v="175"/>
    <n v="52.5"/>
    <n v="0.10721"/>
    <n v="6.2120000000000002E-2"/>
    <n v="5.6699999999999997E-3"/>
    <n v="4.6179999999999999E-2"/>
    <n v="0.41413"/>
    <n v="0.10248"/>
  </r>
  <r>
    <x v="7"/>
    <x v="19"/>
    <x v="3"/>
    <x v="1"/>
    <n v="116.16"/>
    <n v="158.5"/>
    <n v="334.42968999999999"/>
    <n v="0.67623999999999995"/>
    <n v="0.24007000000000001"/>
    <n v="4.453E-2"/>
    <n v="0.40500999999999998"/>
    <n v="2.6129699999999998"/>
    <n v="0.69638999999999995"/>
  </r>
  <r>
    <x v="7"/>
    <x v="19"/>
    <x v="3"/>
    <x v="2"/>
    <n v="13.83"/>
    <n v="259"/>
    <n v="0"/>
    <n v="8.5500000000000007E-2"/>
    <n v="7.2370000000000004E-2"/>
    <n v="1.3999999999999999E-4"/>
    <n v="4.7299999999999998E-3"/>
    <n v="0.33139999999999997"/>
    <n v="0"/>
  </r>
  <r>
    <x v="7"/>
    <x v="19"/>
    <x v="3"/>
    <x v="3"/>
    <n v="4.8499999999999996"/>
    <n v="65"/>
    <n v="1.3000499999999999"/>
    <n v="2.895E-2"/>
    <n v="2.3769999999999999E-2"/>
    <n v="8.9999999999999998E-4"/>
    <n v="1.01E-3"/>
    <n v="0.11218"/>
    <n v="5.2100000000000002E-3"/>
  </r>
  <r>
    <x v="7"/>
    <x v="19"/>
    <x v="3"/>
    <x v="4"/>
    <n v="53.62"/>
    <n v="263"/>
    <n v="210.40038999999999"/>
    <n v="0.33527000000000001"/>
    <n v="0"/>
    <n v="0.24661"/>
    <n v="0.33311000000000002"/>
    <n v="1.29382"/>
    <n v="0.31702999999999998"/>
  </r>
  <r>
    <x v="7"/>
    <x v="19"/>
    <x v="3"/>
    <x v="5"/>
    <n v="45.19"/>
    <n v="180.13"/>
    <n v="43.230469999999997"/>
    <n v="0.27232000000000001"/>
    <n v="0.11584999999999999"/>
    <n v="5.3900000000000003E-2"/>
    <n v="4.2540000000000001E-2"/>
    <n v="1.0544100000000001"/>
    <n v="8.3260000000000001E-2"/>
  </r>
  <r>
    <x v="7"/>
    <x v="19"/>
    <x v="3"/>
    <x v="6"/>
    <n v="69.02"/>
    <n v="214.81"/>
    <n v="328.65917999999999"/>
    <n v="0.41310000000000002"/>
    <n v="2.9E-4"/>
    <n v="2.904E-2"/>
    <n v="0.43187999999999999"/>
    <n v="1.5925400000000001"/>
    <n v="0.56913000000000002"/>
  </r>
  <r>
    <x v="7"/>
    <x v="19"/>
    <x v="3"/>
    <x v="7"/>
    <n v="23.26"/>
    <n v="65"/>
    <n v="3.8999000000000001"/>
    <n v="0.14277999999999999"/>
    <n v="0.12647"/>
    <n v="1.6000000000000001E-4"/>
    <n v="6.4200000000000004E-3"/>
    <n v="0.55334000000000005"/>
    <n v="1.5630000000000002E-2"/>
  </r>
  <r>
    <x v="7"/>
    <x v="19"/>
    <x v="3"/>
    <x v="8"/>
    <n v="78.38"/>
    <n v="168.69"/>
    <n v="80.970699999999994"/>
    <n v="0.47588999999999998"/>
    <n v="0.28650999999999999"/>
    <n v="3.1800000000000001E-3"/>
    <n v="9.8080000000000001E-2"/>
    <n v="1.8421000000000001"/>
    <n v="0.16236"/>
  </r>
  <r>
    <x v="7"/>
    <x v="19"/>
    <x v="3"/>
    <x v="9"/>
    <n v="3.05"/>
    <n v="163.21"/>
    <n v="31.010010000000001"/>
    <n v="1.55E-2"/>
    <n v="3.5E-4"/>
    <n v="6.0000000000000002E-5"/>
    <n v="8.09E-3"/>
    <n v="5.9209999999999999E-2"/>
    <n v="6.3659999999999994E-2"/>
  </r>
  <r>
    <x v="7"/>
    <x v="19"/>
    <x v="3"/>
    <x v="10"/>
    <n v="115.42"/>
    <n v="183.78"/>
    <n v="9.1894500000000008"/>
    <n v="0.71553"/>
    <n v="0.57299"/>
    <n v="1.917E-2"/>
    <n v="6.4490000000000006E-2"/>
    <n v="2.7730999999999999"/>
    <n v="1.7100000000000001E-2"/>
  </r>
  <r>
    <x v="7"/>
    <x v="19"/>
    <x v="4"/>
    <x v="0"/>
    <n v="3.56"/>
    <n v="164"/>
    <n v="32.799990000000001"/>
    <n v="2.102E-2"/>
    <n v="5.62E-3"/>
    <n v="2.2599999999999999E-3"/>
    <n v="1.7270000000000001E-2"/>
    <n v="8.0659999999999996E-2"/>
    <n v="6.5680000000000002E-2"/>
  </r>
  <r>
    <x v="7"/>
    <x v="19"/>
    <x v="4"/>
    <x v="1"/>
    <n v="11.53"/>
    <n v="69.5"/>
    <n v="4.1699200000000003"/>
    <n v="7.0809999999999998E-2"/>
    <n v="2.8989999999999998E-2"/>
    <n v="6.3600000000000002E-3"/>
    <n v="6.6699999999999997E-3"/>
    <n v="0.27439000000000002"/>
    <n v="1.592E-2"/>
  </r>
  <r>
    <x v="7"/>
    <x v="19"/>
    <x v="4"/>
    <x v="2"/>
    <n v="1.79"/>
    <n v="65"/>
    <n v="2.6000100000000002"/>
    <n v="1.065E-2"/>
    <n v="7.1399999999999996E-3"/>
    <n v="1.2E-4"/>
    <n v="4.0000000000000003E-5"/>
    <n v="4.1250000000000002E-2"/>
    <n v="1.042E-2"/>
  </r>
  <r>
    <x v="7"/>
    <x v="19"/>
    <x v="4"/>
    <x v="3"/>
    <n v="0.82"/>
    <n v="65"/>
    <n v="3.8999899999999998"/>
    <n v="3.9899999999999996E-3"/>
    <n v="3.1900000000000001E-3"/>
    <n v="1.2E-4"/>
    <n v="9.0000000000000006E-5"/>
    <n v="1.5389999999999999E-2"/>
    <n v="1.5630000000000002E-2"/>
  </r>
  <r>
    <x v="7"/>
    <x v="19"/>
    <x v="4"/>
    <x v="4"/>
    <n v="9.75"/>
    <n v="263"/>
    <n v="86.790040000000005"/>
    <n v="6.1870000000000001E-2"/>
    <n v="8.3000000000000001E-4"/>
    <n v="8.6910000000000001E-2"/>
    <n v="1.2070000000000001E-2"/>
    <n v="0.23749999999999999"/>
    <n v="0.13078000000000001"/>
  </r>
  <r>
    <x v="7"/>
    <x v="19"/>
    <x v="4"/>
    <x v="5"/>
    <n v="6.06"/>
    <n v="238.25"/>
    <n v="19.06006"/>
    <n v="3.7839999999999999E-2"/>
    <n v="5.8799999999999998E-3"/>
    <n v="1.7090000000000001E-2"/>
    <n v="2.5200000000000001E-3"/>
    <n v="0.14618999999999999"/>
    <n v="3.0349999999999999E-2"/>
  </r>
  <r>
    <x v="7"/>
    <x v="19"/>
    <x v="4"/>
    <x v="6"/>
    <n v="5.64"/>
    <n v="259"/>
    <n v="0"/>
    <n v="3.5000000000000003E-2"/>
    <n v="0"/>
    <n v="4.8000000000000001E-4"/>
    <n v="7.45E-3"/>
    <n v="0.13567000000000001"/>
    <n v="0"/>
  </r>
  <r>
    <x v="7"/>
    <x v="19"/>
    <x v="4"/>
    <x v="7"/>
    <n v="3.56"/>
    <n v="65"/>
    <n v="12.34998"/>
    <n v="1.8509999999999999E-2"/>
    <n v="1.542E-2"/>
    <n v="6.0000000000000002E-5"/>
    <n v="3.6999999999999999E-4"/>
    <n v="7.1559999999999999E-2"/>
    <n v="4.9509999999999998E-2"/>
  </r>
  <r>
    <x v="7"/>
    <x v="19"/>
    <x v="4"/>
    <x v="8"/>
    <n v="13.14"/>
    <n v="182.05"/>
    <n v="100.12988"/>
    <n v="7.8090000000000007E-2"/>
    <n v="2.5669999999999998E-2"/>
    <n v="3.0759999999999999E-2"/>
    <n v="1.5820000000000001E-2"/>
    <n v="0.30055999999999999"/>
    <n v="0.18759000000000001"/>
  </r>
  <r>
    <x v="7"/>
    <x v="19"/>
    <x v="4"/>
    <x v="9"/>
    <n v="0.65"/>
    <n v="65"/>
    <n v="11.05"/>
    <n v="1.14E-3"/>
    <n v="8.8999999999999995E-4"/>
    <n v="1.0000000000000001E-5"/>
    <n v="6.9999999999999994E-5"/>
    <n v="4.28E-3"/>
    <n v="4.4290000000000003E-2"/>
  </r>
  <r>
    <x v="7"/>
    <x v="19"/>
    <x v="4"/>
    <x v="10"/>
    <n v="14.66"/>
    <n v="137"/>
    <n v="15.070069999999999"/>
    <n v="9.0029999999999999E-2"/>
    <n v="3.3270000000000001E-2"/>
    <n v="2.0300000000000001E-3"/>
    <n v="1.6910000000000001E-2"/>
    <n v="0.34867999999999999"/>
    <n v="3.4090000000000002E-2"/>
  </r>
  <r>
    <x v="7"/>
    <x v="19"/>
    <x v="5"/>
    <x v="0"/>
    <n v="0.33"/>
    <n v="65"/>
    <n v="1.95"/>
    <n v="1.73E-3"/>
    <n v="9.5E-4"/>
    <n v="1.0000000000000001E-5"/>
    <n v="2.1000000000000001E-4"/>
    <n v="6.6699999999999997E-3"/>
    <n v="7.8200000000000006E-3"/>
  </r>
  <r>
    <x v="7"/>
    <x v="19"/>
    <x v="5"/>
    <x v="1"/>
    <n v="1.6"/>
    <n v="259"/>
    <n v="0"/>
    <n v="9.9299999999999996E-3"/>
    <n v="4.0099999999999997E-3"/>
    <n v="4.4999999999999999E-4"/>
    <n v="1.39E-3"/>
    <n v="3.848E-2"/>
    <n v="0"/>
  </r>
  <r>
    <x v="7"/>
    <x v="19"/>
    <x v="5"/>
    <x v="2"/>
    <n v="0.23"/>
    <n v="259"/>
    <n v="0"/>
    <n v="1.4300000000000001E-3"/>
    <n v="1.0300000000000001E-3"/>
    <n v="0"/>
    <n v="1.0000000000000001E-5"/>
    <n v="5.5300000000000002E-3"/>
    <n v="0"/>
  </r>
  <r>
    <x v="7"/>
    <x v="19"/>
    <x v="5"/>
    <x v="3"/>
    <n v="0.08"/>
    <n v="65"/>
    <n v="0.65"/>
    <n v="4.0000000000000002E-4"/>
    <n v="3.4000000000000002E-4"/>
    <n v="1.0000000000000001E-5"/>
    <n v="1.0000000000000001E-5"/>
    <n v="1.56E-3"/>
    <n v="2.6099999999999999E-3"/>
  </r>
  <r>
    <x v="7"/>
    <x v="19"/>
    <x v="5"/>
    <x v="4"/>
    <n v="1.2"/>
    <n v="263"/>
    <n v="18.41"/>
    <n v="7.5100000000000002E-3"/>
    <n v="9.0000000000000006E-5"/>
    <n v="8.2699999999999996E-3"/>
    <n v="2.7100000000000002E-3"/>
    <n v="2.8889999999999999E-2"/>
    <n v="2.7740000000000001E-2"/>
  </r>
  <r>
    <x v="7"/>
    <x v="19"/>
    <x v="5"/>
    <x v="5"/>
    <n v="1.06"/>
    <n v="216.25"/>
    <n v="8.6499900000000007"/>
    <n v="6.6E-3"/>
    <n v="2.16E-3"/>
    <n v="4.7099999999999998E-3"/>
    <n v="1.4499999999999999E-3"/>
    <n v="2.5399999999999999E-2"/>
    <n v="1.4619999999999999E-2"/>
  </r>
  <r>
    <x v="7"/>
    <x v="19"/>
    <x v="5"/>
    <x v="6"/>
    <n v="0.83"/>
    <n v="259"/>
    <n v="0"/>
    <n v="5.1500000000000001E-3"/>
    <n v="0"/>
    <n v="1.9000000000000001E-4"/>
    <n v="9.3000000000000005E-4"/>
    <n v="1.9959999999999999E-2"/>
    <n v="0"/>
  </r>
  <r>
    <x v="7"/>
    <x v="19"/>
    <x v="5"/>
    <x v="7"/>
    <n v="0.45"/>
    <n v="65"/>
    <n v="1.3"/>
    <n v="2.6099999999999999E-3"/>
    <n v="2.14E-3"/>
    <n v="0"/>
    <n v="6.0000000000000002E-5"/>
    <n v="1.01E-2"/>
    <n v="5.2100000000000002E-3"/>
  </r>
  <r>
    <x v="7"/>
    <x v="19"/>
    <x v="5"/>
    <x v="8"/>
    <n v="1.28"/>
    <n v="65"/>
    <n v="1.29999"/>
    <n v="7.7600000000000004E-3"/>
    <n v="4.0400000000000002E-3"/>
    <n v="3.3E-4"/>
    <n v="1.3799999999999999E-3"/>
    <n v="3.006E-2"/>
    <n v="5.2100000000000002E-3"/>
  </r>
  <r>
    <x v="7"/>
    <x v="19"/>
    <x v="5"/>
    <x v="9"/>
    <n v="0.42"/>
    <n v="222.5"/>
    <n v="8.9"/>
    <n v="2.6199999999999999E-3"/>
    <n v="0"/>
    <n v="5.6999999999999998E-4"/>
    <n v="3.8300000000000001E-3"/>
    <n v="9.9399999999999992E-3"/>
    <n v="1.486E-2"/>
  </r>
  <r>
    <x v="7"/>
    <x v="19"/>
    <x v="5"/>
    <x v="10"/>
    <n v="2.0499999999999998"/>
    <n v="65"/>
    <n v="0.64998999999999996"/>
    <n v="1.2630000000000001E-2"/>
    <n v="1.017E-2"/>
    <n v="8.0000000000000007E-5"/>
    <n v="9.2000000000000003E-4"/>
    <n v="4.895E-2"/>
    <n v="2.6099999999999999E-3"/>
  </r>
  <r>
    <x v="7"/>
    <x v="19"/>
    <x v="6"/>
    <x v="0"/>
    <n v="10.1"/>
    <n v="149.86000000000001"/>
    <n v="20.979980000000001"/>
    <n v="6.1409999999999999E-2"/>
    <n v="3.2640000000000002E-2"/>
    <n v="1.8600000000000001E-3"/>
    <n v="2.189E-2"/>
    <n v="0.23749999999999999"/>
    <n v="4.462E-2"/>
  </r>
  <r>
    <x v="7"/>
    <x v="19"/>
    <x v="6"/>
    <x v="1"/>
    <n v="60.52"/>
    <n v="185.86"/>
    <n v="27.87988"/>
    <n v="0.37481999999999999"/>
    <n v="0.17046"/>
    <n v="5.7369999999999997E-2"/>
    <n v="5.5210000000000002E-2"/>
    <n v="1.45218"/>
    <n v="5.1619999999999999E-2"/>
  </r>
  <r>
    <x v="7"/>
    <x v="19"/>
    <x v="6"/>
    <x v="2"/>
    <n v="8.98"/>
    <n v="65"/>
    <n v="1.3000499999999999"/>
    <n v="5.5309999999999998E-2"/>
    <n v="3.6799999999999999E-2"/>
    <n v="1.9000000000000001E-4"/>
    <n v="4.6000000000000001E-4"/>
    <n v="0.21437"/>
    <n v="5.2100000000000002E-3"/>
  </r>
  <r>
    <x v="7"/>
    <x v="19"/>
    <x v="6"/>
    <x v="3"/>
    <n v="3.16"/>
    <n v="65"/>
    <n v="3.25"/>
    <n v="1.874E-2"/>
    <n v="1.481E-2"/>
    <n v="8.0000000000000004E-4"/>
    <n v="1.9000000000000001E-4"/>
    <n v="7.2580000000000006E-2"/>
    <n v="1.303E-2"/>
  </r>
  <r>
    <x v="7"/>
    <x v="19"/>
    <x v="6"/>
    <x v="4"/>
    <n v="34.57"/>
    <n v="263"/>
    <n v="199.87988000000001"/>
    <n v="0.21690999999999999"/>
    <n v="0"/>
    <n v="0.26661000000000001"/>
    <n v="6.7790000000000003E-2"/>
    <n v="0.83620000000000005"/>
    <n v="0.30118"/>
  </r>
  <r>
    <x v="7"/>
    <x v="19"/>
    <x v="6"/>
    <x v="5"/>
    <n v="28.48"/>
    <n v="231.74"/>
    <n v="44.029789999999998"/>
    <n v="0.17699999999999999"/>
    <n v="6.2950000000000006E-2"/>
    <n v="5.2299999999999999E-2"/>
    <n v="3.0339999999999999E-2"/>
    <n v="0.68506"/>
    <n v="7.1220000000000006E-2"/>
  </r>
  <r>
    <x v="7"/>
    <x v="19"/>
    <x v="6"/>
    <x v="6"/>
    <n v="31.54"/>
    <n v="263"/>
    <n v="36.81982"/>
    <n v="0.19625000000000001"/>
    <n v="0"/>
    <n v="1.321E-2"/>
    <n v="0.11172"/>
    <n v="0.75968000000000002"/>
    <n v="5.5480000000000002E-2"/>
  </r>
  <r>
    <x v="7"/>
    <x v="19"/>
    <x v="6"/>
    <x v="7"/>
    <n v="15.55"/>
    <n v="65"/>
    <n v="10.399900000000001"/>
    <n v="9.3140000000000001E-2"/>
    <n v="7.8179999999999999E-2"/>
    <n v="7.7999999999999999E-4"/>
    <n v="2.7299999999999998E-3"/>
    <n v="0.36087000000000002"/>
    <n v="4.1689999999999998E-2"/>
  </r>
  <r>
    <x v="7"/>
    <x v="19"/>
    <x v="6"/>
    <x v="8"/>
    <n v="47.04"/>
    <n v="150.91"/>
    <n v="51.309570000000001"/>
    <n v="0.28824"/>
    <n v="0.14749000000000001"/>
    <n v="5.0819999999999997E-2"/>
    <n v="4.1939999999999998E-2"/>
    <n v="1.1161399999999999"/>
    <n v="0.10871"/>
  </r>
  <r>
    <x v="7"/>
    <x v="19"/>
    <x v="6"/>
    <x v="9"/>
    <n v="0.65"/>
    <n v="65.87"/>
    <n v="9.8800000000000008"/>
    <n v="1.25E-3"/>
    <n v="8.4000000000000003E-4"/>
    <n v="3.0000000000000001E-5"/>
    <n v="1.2999999999999999E-4"/>
    <n v="4.7099999999999998E-3"/>
    <n v="3.9230000000000001E-2"/>
  </r>
  <r>
    <x v="7"/>
    <x v="19"/>
    <x v="6"/>
    <x v="10"/>
    <n v="74.59"/>
    <n v="72"/>
    <n v="7.9199200000000003"/>
    <n v="0.46072999999999997"/>
    <n v="0.25312000000000001"/>
    <n v="3.9399999999999999E-3"/>
    <n v="2.3300000000000001E-2"/>
    <n v="1.78569"/>
    <n v="2.9350000000000001E-2"/>
  </r>
  <r>
    <x v="7"/>
    <x v="19"/>
    <x v="7"/>
    <x v="0"/>
    <n v="13.41"/>
    <n v="244.39"/>
    <n v="183.29004"/>
    <n v="8.2769999999999996E-2"/>
    <n v="9.4500000000000001E-3"/>
    <n v="1.6900000000000001E-3"/>
    <n v="4.2970000000000001E-2"/>
    <n v="0.31598999999999999"/>
    <n v="0.28986000000000001"/>
  </r>
  <r>
    <x v="7"/>
    <x v="19"/>
    <x v="7"/>
    <x v="1"/>
    <n v="31.84"/>
    <n v="134.54"/>
    <n v="203.14989"/>
    <n v="0.16363"/>
    <n v="5.0389999999999997E-2"/>
    <n v="2.589E-2"/>
    <n v="6.1150000000000003E-2"/>
    <n v="0.62936999999999999"/>
    <n v="0.47383999999999998"/>
  </r>
  <r>
    <x v="7"/>
    <x v="19"/>
    <x v="7"/>
    <x v="2"/>
    <n v="3.1"/>
    <n v="263"/>
    <n v="10.520020000000001"/>
    <n v="1.924E-2"/>
    <n v="1.069E-2"/>
    <n v="2.7999999999999998E-4"/>
    <n v="4.96E-3"/>
    <n v="7.4260000000000007E-2"/>
    <n v="1.585E-2"/>
  </r>
  <r>
    <x v="7"/>
    <x v="19"/>
    <x v="7"/>
    <x v="3"/>
    <n v="0.82"/>
    <n v="65"/>
    <n v="1.3"/>
    <n v="4.8999999999999998E-3"/>
    <n v="4.3600000000000002E-3"/>
    <n v="1.2E-4"/>
    <n v="1E-4"/>
    <n v="1.9E-2"/>
    <n v="5.2100000000000002E-3"/>
  </r>
  <r>
    <x v="7"/>
    <x v="19"/>
    <x v="7"/>
    <x v="4"/>
    <n v="13.8"/>
    <n v="263"/>
    <n v="123.61011999999999"/>
    <n v="8.7540000000000007E-2"/>
    <n v="0"/>
    <n v="0.10093000000000001"/>
    <n v="4.9070000000000003E-2"/>
    <n v="0.33611000000000002"/>
    <n v="0.18626000000000001"/>
  </r>
  <r>
    <x v="7"/>
    <x v="19"/>
    <x v="7"/>
    <x v="5"/>
    <n v="22.18"/>
    <n v="157.41999999999999"/>
    <n v="193.63013000000001"/>
    <n v="0.10559"/>
    <n v="1.8409999999999999E-2"/>
    <n v="0.14235999999999999"/>
    <n v="6.5100000000000002E-3"/>
    <n v="0.40439000000000003"/>
    <n v="0.41044000000000003"/>
  </r>
  <r>
    <x v="7"/>
    <x v="19"/>
    <x v="7"/>
    <x v="6"/>
    <n v="31.01"/>
    <n v="171.27"/>
    <n v="303.1499"/>
    <n v="0.15398999999999999"/>
    <n v="4.1000000000000003E-3"/>
    <n v="2.0140000000000002E-2"/>
    <n v="0.16577"/>
    <n v="0.58914"/>
    <n v="0.60946999999999996"/>
  </r>
  <r>
    <x v="7"/>
    <x v="19"/>
    <x v="7"/>
    <x v="7"/>
    <n v="4.3099999999999996"/>
    <n v="65"/>
    <n v="5.8499800000000004"/>
    <n v="2.537E-2"/>
    <n v="2.2710000000000001E-2"/>
    <n v="6.0000000000000002E-5"/>
    <n v="1.89E-3"/>
    <n v="9.8250000000000004E-2"/>
    <n v="2.3449999999999999E-2"/>
  </r>
  <r>
    <x v="7"/>
    <x v="19"/>
    <x v="7"/>
    <x v="8"/>
    <n v="49.5"/>
    <n v="196.69"/>
    <n v="570.40039000000002"/>
    <n v="0.26933000000000001"/>
    <n v="2.8570000000000002E-2"/>
    <n v="5.57E-2"/>
    <n v="0.14047000000000001"/>
    <n v="1.02966"/>
    <n v="1.0398700000000001"/>
  </r>
  <r>
    <x v="7"/>
    <x v="19"/>
    <x v="7"/>
    <x v="9"/>
    <n v="5.79"/>
    <n v="105.63"/>
    <n v="66.549989999999994"/>
    <n v="1.6979999999999999E-2"/>
    <n v="7.1000000000000002E-4"/>
    <n v="5.2999999999999998E-4"/>
    <n v="2.7089999999999999E-2"/>
    <n v="6.4320000000000002E-2"/>
    <n v="0.18684000000000001"/>
  </r>
  <r>
    <x v="7"/>
    <x v="19"/>
    <x v="7"/>
    <x v="10"/>
    <n v="25.42"/>
    <n v="168.3"/>
    <n v="77.419920000000005"/>
    <n v="0.14931"/>
    <n v="9.5649999999999999E-2"/>
    <n v="5.4000000000000001E-4"/>
    <n v="6.9440000000000002E-2"/>
    <n v="0.57686999999999999"/>
    <n v="0.15243000000000001"/>
  </r>
  <r>
    <x v="7"/>
    <x v="19"/>
    <x v="8"/>
    <x v="0"/>
    <n v="49.42"/>
    <n v="230.85"/>
    <n v="699.46973000000003"/>
    <n v="0.28971999999999998"/>
    <n v="2.7810000000000001E-2"/>
    <n v="0.19686999999999999"/>
    <n v="0.14732999999999999"/>
    <n v="1.10381"/>
    <n v="1.14374"/>
  </r>
  <r>
    <x v="7"/>
    <x v="19"/>
    <x v="8"/>
    <x v="1"/>
    <n v="67.27"/>
    <n v="67.09"/>
    <n v="190.54004"/>
    <n v="0.27937000000000001"/>
    <n v="0.18087"/>
    <n v="1.8460000000000001E-2"/>
    <n v="6.5540000000000001E-2"/>
    <n v="1.07806"/>
    <n v="0.74404999999999999"/>
  </r>
  <r>
    <x v="7"/>
    <x v="19"/>
    <x v="8"/>
    <x v="2"/>
    <n v="33.86"/>
    <n v="218.87"/>
    <n v="277.97021000000001"/>
    <n v="0.17485000000000001"/>
    <n v="9.58E-3"/>
    <n v="2.5699999999999998E-3"/>
    <n v="1.2189999999999999E-2"/>
    <n v="0.66883999999999999"/>
    <n v="0.46920000000000001"/>
  </r>
  <r>
    <x v="7"/>
    <x v="19"/>
    <x v="8"/>
    <x v="3"/>
    <n v="3.54"/>
    <n v="103.23"/>
    <n v="13.419980000000001"/>
    <n v="1.6400000000000001E-2"/>
    <n v="9.8799999999999999E-3"/>
    <n v="2.63E-3"/>
    <n v="1.4300000000000001E-3"/>
    <n v="6.3219999999999998E-2"/>
    <n v="3.8390000000000001E-2"/>
  </r>
  <r>
    <x v="7"/>
    <x v="19"/>
    <x v="8"/>
    <x v="4"/>
    <n v="120.27"/>
    <n v="263"/>
    <n v="1864.66992"/>
    <n v="0.77644000000000002"/>
    <n v="0"/>
    <n v="1.0724899999999999"/>
    <n v="0.12772"/>
    <n v="2.95899"/>
    <n v="2.8097099999999999"/>
  </r>
  <r>
    <x v="7"/>
    <x v="19"/>
    <x v="8"/>
    <x v="5"/>
    <n v="156.78"/>
    <n v="168.52"/>
    <n v="1870.61914"/>
    <n v="0.72811000000000003"/>
    <n v="4.65E-2"/>
    <n v="1.0630200000000001"/>
    <n v="5.7599999999999998E-2"/>
    <n v="2.7733300000000001"/>
    <n v="3.7355"/>
  </r>
  <r>
    <x v="7"/>
    <x v="19"/>
    <x v="8"/>
    <x v="6"/>
    <n v="190.54"/>
    <n v="221.38"/>
    <n v="2087.6289099999999"/>
    <n v="1.0839799999999999"/>
    <n v="0"/>
    <n v="0.25084000000000001"/>
    <n v="0.59238000000000002"/>
    <n v="4.1388199999999999"/>
    <n v="3.5426500000000001"/>
  </r>
  <r>
    <x v="7"/>
    <x v="19"/>
    <x v="8"/>
    <x v="7"/>
    <n v="10.029999999999999"/>
    <n v="65"/>
    <n v="13.649900000000001"/>
    <n v="5.806E-2"/>
    <n v="5.0139999999999997E-2"/>
    <n v="1.7000000000000001E-4"/>
    <n v="2.0500000000000002E-3"/>
    <n v="0.22486"/>
    <n v="5.4719999999999998E-2"/>
  </r>
  <r>
    <x v="7"/>
    <x v="19"/>
    <x v="8"/>
    <x v="8"/>
    <n v="181.09"/>
    <n v="196.87"/>
    <n v="1791.48047"/>
    <n v="0.95837000000000006"/>
    <n v="7.8670000000000004E-2"/>
    <n v="0.26662000000000002"/>
    <n v="0.35136000000000001"/>
    <n v="3.6626500000000002"/>
    <n v="3.2865700000000002"/>
  </r>
  <r>
    <x v="7"/>
    <x v="19"/>
    <x v="8"/>
    <x v="9"/>
    <n v="21.43"/>
    <n v="109.96"/>
    <n v="157.23999000000001"/>
    <n v="6.0679999999999998E-2"/>
    <n v="2.3900000000000002E-3"/>
    <n v="4.9100000000000003E-3"/>
    <n v="1.6029999999999999E-2"/>
    <n v="0.23086999999999999"/>
    <n v="0.43067"/>
  </r>
  <r>
    <x v="7"/>
    <x v="19"/>
    <x v="8"/>
    <x v="10"/>
    <n v="102.35"/>
    <n v="257.60000000000002"/>
    <n v="850.08007999999995"/>
    <n v="0.64915999999999996"/>
    <n v="0.14807999999999999"/>
    <n v="1.89E-2"/>
    <n v="9.7449999999999995E-2"/>
    <n v="2.4913599999999998"/>
    <n v="1.29555"/>
  </r>
  <r>
    <x v="7"/>
    <x v="20"/>
    <x v="0"/>
    <x v="0"/>
    <n v="3.98"/>
    <n v="124.04"/>
    <n v="33.489989999999999"/>
    <n v="1.5559999999999999E-2"/>
    <n v="2.5500000000000002E-3"/>
    <n v="9.0000000000000006E-5"/>
    <n v="3.9300000000000003E-3"/>
    <n v="5.9249999999999997E-2"/>
    <n v="8.3549999999999999E-2"/>
  </r>
  <r>
    <x v="7"/>
    <x v="20"/>
    <x v="0"/>
    <x v="1"/>
    <n v="18.309999999999999"/>
    <n v="118.25"/>
    <n v="153.71996999999999"/>
    <n v="6.9330000000000003E-2"/>
    <n v="6.6400000000000001E-3"/>
    <n v="1.2659999999999999E-2"/>
    <n v="2.0899999999999998E-2"/>
    <n v="0.26408999999999999"/>
    <n v="0.38690000000000002"/>
  </r>
  <r>
    <x v="7"/>
    <x v="20"/>
    <x v="0"/>
    <x v="2"/>
    <n v="8.94"/>
    <n v="87.49"/>
    <n v="79.62"/>
    <n v="2.0990000000000002E-2"/>
    <n v="1.4499999999999999E-3"/>
    <n v="3.0000000000000001E-5"/>
    <n v="2.4099999999999998E-3"/>
    <n v="7.9269999999999993E-2"/>
    <n v="0.25720999999999999"/>
  </r>
  <r>
    <x v="7"/>
    <x v="20"/>
    <x v="0"/>
    <x v="3"/>
    <n v="4"/>
    <n v="72.33"/>
    <n v="39.06"/>
    <n v="8.1300000000000001E-3"/>
    <n v="7.6999999999999996E-4"/>
    <n v="7.5000000000000002E-4"/>
    <n v="5.8E-4"/>
    <n v="3.065E-2"/>
    <n v="0.14366000000000001"/>
  </r>
  <r>
    <x v="7"/>
    <x v="20"/>
    <x v="0"/>
    <x v="4"/>
    <n v="18.12"/>
    <n v="263"/>
    <n v="344.52978999999999"/>
    <n v="0.11759"/>
    <n v="0"/>
    <n v="3.6240000000000001E-2"/>
    <n v="9.4979999999999995E-2"/>
    <n v="0.44590000000000002"/>
    <n v="0.51520999999999995"/>
  </r>
  <r>
    <x v="7"/>
    <x v="20"/>
    <x v="0"/>
    <x v="5"/>
    <n v="14.5"/>
    <n v="144.84"/>
    <n v="160.77001999999999"/>
    <n v="6.0609999999999997E-2"/>
    <n v="1.2899999999999999E-3"/>
    <n v="1.6629999999999999E-2"/>
    <n v="1.3650000000000001E-2"/>
    <n v="0.23038"/>
    <n v="0.35637999999999997"/>
  </r>
  <r>
    <x v="7"/>
    <x v="20"/>
    <x v="0"/>
    <x v="6"/>
    <n v="15.43"/>
    <n v="120.05"/>
    <n v="133.25"/>
    <n v="5.2990000000000002E-2"/>
    <n v="2.32E-3"/>
    <n v="2.7E-4"/>
    <n v="2.3949999999999999E-2"/>
    <n v="0.20141000000000001"/>
    <n v="0.33768999999999999"/>
  </r>
  <r>
    <x v="7"/>
    <x v="20"/>
    <x v="0"/>
    <x v="7"/>
    <n v="21.21"/>
    <n v="65"/>
    <n v="178.75"/>
    <n v="3.7109999999999997E-2"/>
    <n v="3.5400000000000002E-3"/>
    <n v="1.2999999999999999E-4"/>
    <n v="7.0499999999999998E-3"/>
    <n v="0.13966000000000001"/>
    <n v="0.71111000000000002"/>
  </r>
  <r>
    <x v="7"/>
    <x v="20"/>
    <x v="0"/>
    <x v="8"/>
    <n v="7.31"/>
    <n v="195.05"/>
    <n v="83.87"/>
    <n v="4.2029999999999998E-2"/>
    <n v="9.3900000000000008E-3"/>
    <n v="1.6299999999999999E-3"/>
    <n v="9.0699999999999999E-3"/>
    <n v="0.16042000000000001"/>
    <n v="0.15064"/>
  </r>
  <r>
    <x v="7"/>
    <x v="20"/>
    <x v="0"/>
    <x v="9"/>
    <n v="4.88"/>
    <n v="175.45"/>
    <n v="85.969970000000004"/>
    <n v="2.2009999999999998E-2"/>
    <n v="2.3000000000000001E-4"/>
    <n v="5.4000000000000001E-4"/>
    <n v="1.447E-2"/>
    <n v="8.3250000000000005E-2"/>
    <n v="0.16954"/>
  </r>
  <r>
    <x v="7"/>
    <x v="20"/>
    <x v="0"/>
    <x v="10"/>
    <n v="12.57"/>
    <n v="213.5"/>
    <n v="153.71996999999999"/>
    <n v="7.1279999999999996E-2"/>
    <n v="1.1560000000000001E-2"/>
    <n v="2.1199999999999999E-3"/>
    <n v="3.9019999999999999E-2"/>
    <n v="0.27182000000000001"/>
    <n v="0.26407000000000003"/>
  </r>
  <r>
    <x v="7"/>
    <x v="20"/>
    <x v="1"/>
    <x v="0"/>
    <n v="150.72"/>
    <n v="173.56"/>
    <n v="1608.9296899999999"/>
    <n v="0.69794"/>
    <n v="2.8840000000000001E-2"/>
    <n v="3.628E-2"/>
    <n v="0.65432999999999997"/>
    <n v="2.6558899999999999"/>
    <n v="3.1988799999999999"/>
  </r>
  <r>
    <x v="7"/>
    <x v="20"/>
    <x v="1"/>
    <x v="1"/>
    <n v="503.59"/>
    <n v="132.57"/>
    <n v="6160.6791999999996"/>
    <n v="1.95946"/>
    <n v="0.16732"/>
    <n v="0.44884000000000002"/>
    <n v="2.4110900000000002"/>
    <n v="7.4408500000000002"/>
    <n v="14.672409999999999"/>
  </r>
  <r>
    <x v="7"/>
    <x v="20"/>
    <x v="1"/>
    <x v="2"/>
    <n v="170.7"/>
    <n v="220.57"/>
    <n v="3487.19922"/>
    <n v="0.90654999999999997"/>
    <n v="1.3559999999999999E-2"/>
    <n v="6.0690000000000001E-2"/>
    <n v="0.86095999999999995"/>
    <n v="3.4256199999999999"/>
    <n v="5.7932899999999998"/>
  </r>
  <r>
    <x v="7"/>
    <x v="20"/>
    <x v="1"/>
    <x v="3"/>
    <n v="14.57"/>
    <n v="65"/>
    <n v="88.400030000000001"/>
    <n v="3.7190000000000001E-2"/>
    <n v="1.806E-2"/>
    <n v="7.4900000000000001E-3"/>
    <n v="6.5100000000000002E-3"/>
    <n v="0.14191000000000001"/>
    <n v="0.35167999999999999"/>
  </r>
  <r>
    <x v="7"/>
    <x v="20"/>
    <x v="1"/>
    <x v="4"/>
    <n v="120.47"/>
    <n v="249.32"/>
    <n v="1802.55078"/>
    <n v="0.74912000000000001"/>
    <n v="2.4599999999999999E-3"/>
    <n v="0.83489999999999998"/>
    <n v="0.42113"/>
    <n v="2.8508100000000001"/>
    <n v="2.77719"/>
  </r>
  <r>
    <x v="7"/>
    <x v="20"/>
    <x v="1"/>
    <x v="5"/>
    <n v="264.02999999999997"/>
    <n v="171.98"/>
    <n v="3616.8278799999998"/>
    <n v="1.24929"/>
    <n v="6.1510000000000002E-2"/>
    <n v="1.2458199999999999"/>
    <n v="0.43974000000000002"/>
    <n v="4.7452300000000003"/>
    <n v="7.1799299999999997"/>
  </r>
  <r>
    <x v="7"/>
    <x v="20"/>
    <x v="1"/>
    <x v="6"/>
    <n v="625.33000000000004"/>
    <n v="222.15"/>
    <n v="9387.9218799999999"/>
    <n v="3.4810300000000001"/>
    <n v="0"/>
    <n v="1.0008600000000001"/>
    <n v="2.8350900000000001"/>
    <n v="13.212580000000001"/>
    <n v="15.756180000000001"/>
  </r>
  <r>
    <x v="7"/>
    <x v="20"/>
    <x v="1"/>
    <x v="7"/>
    <n v="187.16"/>
    <n v="65"/>
    <n v="1355.2501199999999"/>
    <n v="0.37030000000000002"/>
    <n v="0.10145"/>
    <n v="9.2899999999999996E-3"/>
    <n v="0.12263"/>
    <n v="1.4009799999999999"/>
    <n v="5.3915100000000002"/>
  </r>
  <r>
    <x v="7"/>
    <x v="20"/>
    <x v="1"/>
    <x v="8"/>
    <n v="592.67999999999995"/>
    <n v="198.07"/>
    <n v="9772.8906200000001"/>
    <n v="3.0172300000000001"/>
    <n v="0.12828999999999999"/>
    <n v="2.4517099999999998"/>
    <n v="2.21271"/>
    <n v="11.426310000000001"/>
    <n v="17.74661"/>
  </r>
  <r>
    <x v="7"/>
    <x v="20"/>
    <x v="1"/>
    <x v="9"/>
    <n v="94.88"/>
    <n v="133.97999999999999"/>
    <n v="1057.08008"/>
    <n v="0.33851999999999999"/>
    <n v="3.8999999999999999E-4"/>
    <n v="5.4900000000000001E-3"/>
    <n v="0.30406"/>
    <n v="1.28163"/>
    <n v="2.43988"/>
  </r>
  <r>
    <x v="7"/>
    <x v="20"/>
    <x v="1"/>
    <x v="10"/>
    <n v="254.18"/>
    <n v="97.08"/>
    <n v="1823.1015600000001"/>
    <n v="0.94062000000000001"/>
    <n v="0.21790000000000001"/>
    <n v="5.1400000000000001E-2"/>
    <n v="0.41558"/>
    <n v="3.59673"/>
    <n v="5.2939699999999998"/>
  </r>
  <r>
    <x v="7"/>
    <x v="20"/>
    <x v="2"/>
    <x v="0"/>
    <n v="39.32"/>
    <n v="135.78"/>
    <n v="339.45996000000002"/>
    <n v="0.17302999999999999"/>
    <n v="4.3999999999999997E-2"/>
    <n v="1.223E-2"/>
    <n v="0.15551999999999999"/>
    <n v="0.66093000000000002"/>
    <n v="0.79054000000000002"/>
  </r>
  <r>
    <x v="7"/>
    <x v="20"/>
    <x v="2"/>
    <x v="1"/>
    <n v="221.86"/>
    <n v="160.87"/>
    <n v="1819.46875"/>
    <n v="1.0506899999999999"/>
    <n v="0.17399000000000001"/>
    <n v="0.23272000000000001"/>
    <n v="1.20333"/>
    <n v="4.0199400000000001"/>
    <n v="3.7796099999999999"/>
  </r>
  <r>
    <x v="7"/>
    <x v="20"/>
    <x v="2"/>
    <x v="2"/>
    <n v="12.51"/>
    <n v="170.63"/>
    <n v="27.300049999999999"/>
    <n v="7.5329999999999994E-2"/>
    <n v="4.3819999999999998E-2"/>
    <n v="3.1E-4"/>
    <n v="6.77E-3"/>
    <n v="0.29121999999999998"/>
    <n v="5.3530000000000001E-2"/>
  </r>
  <r>
    <x v="7"/>
    <x v="20"/>
    <x v="2"/>
    <x v="3"/>
    <n v="5.34"/>
    <n v="65"/>
    <n v="20.150020000000001"/>
    <n v="2.5100000000000001E-2"/>
    <n v="1.8780000000000002E-2"/>
    <n v="1.49E-3"/>
    <n v="2.33E-3"/>
    <n v="9.6939999999999998E-2"/>
    <n v="8.0159999999999995E-2"/>
  </r>
  <r>
    <x v="7"/>
    <x v="20"/>
    <x v="2"/>
    <x v="4"/>
    <n v="48.45"/>
    <n v="242.69"/>
    <n v="283.9502"/>
    <n v="0.30030000000000001"/>
    <n v="1.4400000000000001E-3"/>
    <n v="0.51312000000000002"/>
    <n v="1.39E-3"/>
    <n v="1.1557200000000001"/>
    <n v="0.44399"/>
  </r>
  <r>
    <x v="7"/>
    <x v="20"/>
    <x v="2"/>
    <x v="5"/>
    <n v="81.03"/>
    <n v="132.96"/>
    <n v="554.42969000000005"/>
    <n v="0.37370999999999999"/>
    <n v="4.5920000000000002E-2"/>
    <n v="0.24476999999999999"/>
    <n v="0.13508999999999999"/>
    <n v="1.4329499999999999"/>
    <n v="1.31904"/>
  </r>
  <r>
    <x v="7"/>
    <x v="20"/>
    <x v="2"/>
    <x v="6"/>
    <n v="98.28"/>
    <n v="187.78"/>
    <n v="893.83989999999994"/>
    <n v="0.53095000000000003"/>
    <n v="3.0400000000000002E-3"/>
    <n v="3.0130000000000001E-2"/>
    <n v="0.42059000000000002"/>
    <n v="2.0315799999999999"/>
    <n v="1.6812100000000001"/>
  </r>
  <r>
    <x v="7"/>
    <x v="20"/>
    <x v="2"/>
    <x v="7"/>
    <n v="19.36"/>
    <n v="65"/>
    <n v="14.299799999999999"/>
    <n v="0.11344"/>
    <n v="9.6619999999999998E-2"/>
    <n v="2.5000000000000001E-4"/>
    <n v="1.174E-2"/>
    <n v="0.43941999999999998"/>
    <n v="5.6890000000000003E-2"/>
  </r>
  <r>
    <x v="7"/>
    <x v="20"/>
    <x v="2"/>
    <x v="8"/>
    <n v="128.94999999999999"/>
    <n v="210.14"/>
    <n v="1092.7402300000001"/>
    <n v="0.73977999999999999"/>
    <n v="0.18306"/>
    <n v="8.7590000000000001E-2"/>
    <n v="0.63022"/>
    <n v="2.8348599999999999"/>
    <n v="1.8988100000000001"/>
  </r>
  <r>
    <x v="7"/>
    <x v="20"/>
    <x v="2"/>
    <x v="9"/>
    <n v="26.56"/>
    <n v="137.62"/>
    <n v="388.09012000000001"/>
    <n v="0.10136000000000001"/>
    <n v="8.7000000000000001E-4"/>
    <n v="2.7100000000000002E-3"/>
    <n v="8.6470000000000005E-2"/>
    <n v="0.38324999999999998"/>
    <n v="0.90432000000000001"/>
  </r>
  <r>
    <x v="7"/>
    <x v="20"/>
    <x v="2"/>
    <x v="10"/>
    <n v="123.93"/>
    <n v="252.48"/>
    <n v="658.96094000000005"/>
    <n v="0.77456999999999998"/>
    <n v="0.27400000000000002"/>
    <n v="3.0890000000000001E-2"/>
    <n v="0.25596000000000002"/>
    <n v="2.9830899999999998"/>
    <n v="1.0100100000000001"/>
  </r>
  <r>
    <x v="7"/>
    <x v="20"/>
    <x v="3"/>
    <x v="0"/>
    <n v="18.43"/>
    <n v="170.08"/>
    <n v="59.529789999999998"/>
    <n v="0.10868999999999999"/>
    <n v="6.2219999999999998E-2"/>
    <n v="5.8599999999999998E-3"/>
    <n v="4.7660000000000001E-2"/>
    <n v="0.41959999999999997"/>
    <n v="0.11767"/>
  </r>
  <r>
    <x v="7"/>
    <x v="20"/>
    <x v="3"/>
    <x v="1"/>
    <n v="118.51"/>
    <n v="153.53"/>
    <n v="360.80077999999997"/>
    <n v="0.68520000000000003"/>
    <n v="0.24007000000000001"/>
    <n v="4.5670000000000002E-2"/>
    <n v="0.41536000000000001"/>
    <n v="2.6461399999999999"/>
    <n v="0.76237999999999995"/>
  </r>
  <r>
    <x v="7"/>
    <x v="20"/>
    <x v="3"/>
    <x v="2"/>
    <n v="13.83"/>
    <n v="259"/>
    <n v="0"/>
    <n v="8.5500000000000007E-2"/>
    <n v="7.2370000000000004E-2"/>
    <n v="1.3999999999999999E-4"/>
    <n v="4.7299999999999998E-3"/>
    <n v="0.33139999999999997"/>
    <n v="0"/>
  </r>
  <r>
    <x v="7"/>
    <x v="20"/>
    <x v="3"/>
    <x v="3"/>
    <n v="4.88"/>
    <n v="65"/>
    <n v="1.9499500000000001"/>
    <n v="2.9000000000000001E-2"/>
    <n v="2.3800000000000002E-2"/>
    <n v="8.9999999999999998E-4"/>
    <n v="1.0200000000000001E-3"/>
    <n v="0.11236"/>
    <n v="7.7600000000000004E-3"/>
  </r>
  <r>
    <x v="7"/>
    <x v="20"/>
    <x v="3"/>
    <x v="4"/>
    <n v="54.44"/>
    <n v="263"/>
    <n v="215.66014000000001"/>
    <n v="0.34061999999999998"/>
    <n v="0"/>
    <n v="0.24883"/>
    <n v="0.33949000000000001"/>
    <n v="1.3136399999999999"/>
    <n v="0.32250000000000001"/>
  </r>
  <r>
    <x v="7"/>
    <x v="20"/>
    <x v="3"/>
    <x v="5"/>
    <n v="45.46"/>
    <n v="172.33"/>
    <n v="46.530270000000002"/>
    <n v="0.27346999999999999"/>
    <n v="0.11584999999999999"/>
    <n v="5.4579999999999997E-2"/>
    <n v="4.3069999999999997E-2"/>
    <n v="1.0586899999999999"/>
    <n v="9.171E-2"/>
  </r>
  <r>
    <x v="7"/>
    <x v="20"/>
    <x v="3"/>
    <x v="6"/>
    <n v="70.61"/>
    <n v="215.25"/>
    <n v="342.25"/>
    <n v="0.42159000000000002"/>
    <n v="2.9E-4"/>
    <n v="2.955E-2"/>
    <n v="0.44097999999999998"/>
    <n v="1.6240000000000001"/>
    <n v="0.58731999999999995"/>
  </r>
  <r>
    <x v="7"/>
    <x v="20"/>
    <x v="3"/>
    <x v="7"/>
    <n v="23.38"/>
    <n v="65"/>
    <n v="7.7998000000000003"/>
    <n v="0.14297000000000001"/>
    <n v="0.12664"/>
    <n v="1.6000000000000001E-4"/>
    <n v="6.43E-3"/>
    <n v="0.55406"/>
    <n v="3.1029999999999999E-2"/>
  </r>
  <r>
    <x v="7"/>
    <x v="20"/>
    <x v="3"/>
    <x v="8"/>
    <n v="78.95"/>
    <n v="161.53"/>
    <n v="92.070310000000006"/>
    <n v="0.47817999999999999"/>
    <n v="0.28673999999999999"/>
    <n v="3.2299999999999998E-3"/>
    <n v="9.9540000000000003E-2"/>
    <n v="1.85056"/>
    <n v="0.18873000000000001"/>
  </r>
  <r>
    <x v="7"/>
    <x v="20"/>
    <x v="3"/>
    <x v="9"/>
    <n v="3.3"/>
    <n v="146.12"/>
    <n v="36.529969999999999"/>
    <n v="1.6410000000000001E-2"/>
    <n v="5.1999999999999995E-4"/>
    <n v="6.9999999999999994E-5"/>
    <n v="8.5299999999999994E-3"/>
    <n v="6.2560000000000004E-2"/>
    <n v="7.9869999999999997E-2"/>
  </r>
  <r>
    <x v="7"/>
    <x v="20"/>
    <x v="3"/>
    <x v="10"/>
    <n v="115.49"/>
    <n v="149.86000000000001"/>
    <n v="10.49023"/>
    <n v="0.71579000000000004"/>
    <n v="0.57304999999999995"/>
    <n v="1.9230000000000001E-2"/>
    <n v="6.4680000000000001E-2"/>
    <n v="2.77406"/>
    <n v="2.214E-2"/>
  </r>
  <r>
    <x v="7"/>
    <x v="20"/>
    <x v="4"/>
    <x v="0"/>
    <n v="3.81"/>
    <n v="152.12"/>
    <n v="38.030029999999996"/>
    <n v="2.196E-2"/>
    <n v="5.8100000000000001E-3"/>
    <n v="2.4099999999999998E-3"/>
    <n v="1.8290000000000001E-2"/>
    <n v="8.4159999999999999E-2"/>
    <n v="7.9460000000000003E-2"/>
  </r>
  <r>
    <x v="7"/>
    <x v="20"/>
    <x v="4"/>
    <x v="1"/>
    <n v="11.63"/>
    <n v="70.400000000000006"/>
    <n v="7.0400400000000003"/>
    <n v="7.0980000000000001E-2"/>
    <n v="2.9080000000000002E-2"/>
    <n v="6.3699999999999998E-3"/>
    <n v="6.6899999999999998E-3"/>
    <n v="0.27503"/>
    <n v="2.6429999999999999E-2"/>
  </r>
  <r>
    <x v="7"/>
    <x v="20"/>
    <x v="4"/>
    <x v="2"/>
    <n v="1.83"/>
    <n v="65"/>
    <n v="2.6000100000000002"/>
    <n v="1.0710000000000001E-2"/>
    <n v="7.1799999999999998E-3"/>
    <n v="1.2E-4"/>
    <n v="4.0000000000000003E-5"/>
    <n v="4.1489999999999999E-2"/>
    <n v="1.034E-2"/>
  </r>
  <r>
    <x v="7"/>
    <x v="20"/>
    <x v="4"/>
    <x v="3"/>
    <n v="0.9"/>
    <n v="65"/>
    <n v="5.2"/>
    <n v="4.1200000000000004E-3"/>
    <n v="3.2599999999999999E-3"/>
    <n v="1.2E-4"/>
    <n v="1E-4"/>
    <n v="1.5869999999999999E-2"/>
    <n v="2.069E-2"/>
  </r>
  <r>
    <x v="7"/>
    <x v="20"/>
    <x v="4"/>
    <x v="4"/>
    <n v="10.09"/>
    <n v="263"/>
    <n v="89.419929999999994"/>
    <n v="6.4089999999999994E-2"/>
    <n v="8.3000000000000001E-4"/>
    <n v="8.9990000000000001E-2"/>
    <n v="1.255E-2"/>
    <n v="0.24571999999999999"/>
    <n v="0.13372000000000001"/>
  </r>
  <r>
    <x v="7"/>
    <x v="20"/>
    <x v="4"/>
    <x v="5"/>
    <n v="6.15"/>
    <n v="219"/>
    <n v="19.709959999999999"/>
    <n v="3.8330000000000003E-2"/>
    <n v="5.8999999999999999E-3"/>
    <n v="1.7680000000000001E-2"/>
    <n v="2.6099999999999999E-3"/>
    <n v="0.14799999999999999"/>
    <n v="3.27E-2"/>
  </r>
  <r>
    <x v="7"/>
    <x v="20"/>
    <x v="4"/>
    <x v="6"/>
    <n v="5.64"/>
    <n v="259"/>
    <n v="0"/>
    <n v="3.5000000000000003E-2"/>
    <n v="0"/>
    <n v="4.8000000000000001E-4"/>
    <n v="7.45E-3"/>
    <n v="0.13567000000000001"/>
    <n v="0"/>
  </r>
  <r>
    <x v="7"/>
    <x v="20"/>
    <x v="4"/>
    <x v="7"/>
    <n v="3.79"/>
    <n v="65"/>
    <n v="14.950010000000001"/>
    <n v="1.8880000000000001E-2"/>
    <n v="1.5689999999999999E-2"/>
    <n v="6.0000000000000002E-5"/>
    <n v="3.8000000000000002E-4"/>
    <n v="7.2940000000000005E-2"/>
    <n v="5.9470000000000002E-2"/>
  </r>
  <r>
    <x v="7"/>
    <x v="20"/>
    <x v="4"/>
    <x v="8"/>
    <n v="13.79"/>
    <n v="176.23"/>
    <n v="114.55004"/>
    <n v="8.0930000000000002E-2"/>
    <n v="2.5999999999999999E-2"/>
    <n v="3.261E-2"/>
    <n v="1.6879999999999999E-2"/>
    <n v="0.31108999999999998"/>
    <n v="0.21742"/>
  </r>
  <r>
    <x v="7"/>
    <x v="20"/>
    <x v="4"/>
    <x v="9"/>
    <n v="0.85"/>
    <n v="65"/>
    <n v="13"/>
    <n v="1.47E-3"/>
    <n v="1.1800000000000001E-3"/>
    <n v="1.0000000000000001E-5"/>
    <n v="8.0000000000000007E-5"/>
    <n v="5.47E-3"/>
    <n v="5.1720000000000002E-2"/>
  </r>
  <r>
    <x v="7"/>
    <x v="20"/>
    <x v="4"/>
    <x v="10"/>
    <n v="14.79"/>
    <n v="125.92"/>
    <n v="16.37012"/>
    <n v="9.0440000000000006E-2"/>
    <n v="3.3369999999999997E-2"/>
    <n v="2.0600000000000002E-3"/>
    <n v="1.7180000000000001E-2"/>
    <n v="0.35019"/>
    <n v="3.9E-2"/>
  </r>
  <r>
    <x v="7"/>
    <x v="20"/>
    <x v="5"/>
    <x v="0"/>
    <n v="0.37"/>
    <n v="65"/>
    <n v="2.6"/>
    <n v="1.7899999999999999E-3"/>
    <n v="1.01E-3"/>
    <n v="1.0000000000000001E-5"/>
    <n v="2.1000000000000001E-4"/>
    <n v="6.9100000000000003E-3"/>
    <n v="1.034E-2"/>
  </r>
  <r>
    <x v="7"/>
    <x v="20"/>
    <x v="5"/>
    <x v="1"/>
    <n v="1.6"/>
    <n v="259"/>
    <n v="0"/>
    <n v="9.9299999999999996E-3"/>
    <n v="4.0099999999999997E-3"/>
    <n v="4.4999999999999999E-4"/>
    <n v="1.39E-3"/>
    <n v="3.848E-2"/>
    <n v="0"/>
  </r>
  <r>
    <x v="7"/>
    <x v="20"/>
    <x v="5"/>
    <x v="2"/>
    <n v="0.23"/>
    <n v="259"/>
    <n v="0"/>
    <n v="1.4300000000000001E-3"/>
    <n v="1.0300000000000001E-3"/>
    <n v="0"/>
    <n v="1.0000000000000001E-5"/>
    <n v="5.5300000000000002E-3"/>
    <n v="0"/>
  </r>
  <r>
    <x v="7"/>
    <x v="20"/>
    <x v="5"/>
    <x v="3"/>
    <n v="0.1"/>
    <n v="65"/>
    <n v="1.3"/>
    <n v="4.4000000000000002E-4"/>
    <n v="3.6000000000000002E-4"/>
    <n v="1.0000000000000001E-5"/>
    <n v="1.0000000000000001E-5"/>
    <n v="1.6800000000000001E-3"/>
    <n v="5.1700000000000001E-3"/>
  </r>
  <r>
    <x v="7"/>
    <x v="20"/>
    <x v="5"/>
    <x v="4"/>
    <n v="1.27"/>
    <n v="263"/>
    <n v="18.41"/>
    <n v="7.9600000000000001E-3"/>
    <n v="9.0000000000000006E-5"/>
    <n v="8.8299999999999993E-3"/>
    <n v="2.8500000000000001E-3"/>
    <n v="3.058E-2"/>
    <n v="2.7529999999999999E-2"/>
  </r>
  <r>
    <x v="7"/>
    <x v="20"/>
    <x v="5"/>
    <x v="5"/>
    <n v="1.1000000000000001"/>
    <n v="216.25"/>
    <n v="8.6499900000000007"/>
    <n v="6.8100000000000001E-3"/>
    <n v="2.16E-3"/>
    <n v="4.9699999999999996E-3"/>
    <n v="1.5299999999999999E-3"/>
    <n v="2.6200000000000001E-2"/>
    <n v="1.451E-2"/>
  </r>
  <r>
    <x v="7"/>
    <x v="20"/>
    <x v="5"/>
    <x v="6"/>
    <n v="0.83"/>
    <n v="259"/>
    <n v="0"/>
    <n v="5.1500000000000001E-3"/>
    <n v="0"/>
    <n v="1.9000000000000001E-4"/>
    <n v="9.3000000000000005E-4"/>
    <n v="1.9959999999999999E-2"/>
    <n v="0"/>
  </r>
  <r>
    <x v="7"/>
    <x v="20"/>
    <x v="5"/>
    <x v="7"/>
    <n v="0.48"/>
    <n v="65"/>
    <n v="1.95"/>
    <n v="2.66E-3"/>
    <n v="2.1900000000000001E-3"/>
    <n v="0"/>
    <n v="6.0000000000000002E-5"/>
    <n v="1.0279999999999999E-2"/>
    <n v="7.7600000000000004E-3"/>
  </r>
  <r>
    <x v="7"/>
    <x v="20"/>
    <x v="5"/>
    <x v="8"/>
    <n v="1.32"/>
    <n v="65"/>
    <n v="2.6000100000000002"/>
    <n v="7.8200000000000006E-3"/>
    <n v="4.0800000000000003E-3"/>
    <n v="3.4000000000000002E-4"/>
    <n v="1.39E-3"/>
    <n v="3.0300000000000001E-2"/>
    <n v="1.034E-2"/>
  </r>
  <r>
    <x v="7"/>
    <x v="20"/>
    <x v="5"/>
    <x v="9"/>
    <n v="0.47"/>
    <n v="191"/>
    <n v="9.5500000000000007"/>
    <n v="2.8500000000000001E-3"/>
    <n v="1.0000000000000001E-5"/>
    <n v="6.2E-4"/>
    <n v="4.1399999999999996E-3"/>
    <n v="1.081E-2"/>
    <n v="1.7340000000000001E-2"/>
  </r>
  <r>
    <x v="7"/>
    <x v="20"/>
    <x v="5"/>
    <x v="10"/>
    <n v="2.0699999999999998"/>
    <n v="65"/>
    <n v="1.29999"/>
    <n v="1.2659999999999999E-2"/>
    <n v="1.0200000000000001E-2"/>
    <n v="8.0000000000000007E-5"/>
    <n v="9.2000000000000003E-4"/>
    <n v="4.9070000000000003E-2"/>
    <n v="5.1700000000000001E-3"/>
  </r>
  <r>
    <x v="7"/>
    <x v="20"/>
    <x v="6"/>
    <x v="0"/>
    <n v="10.27"/>
    <n v="134.88"/>
    <n v="22.929929999999999"/>
    <n v="6.198E-2"/>
    <n v="3.2779999999999997E-2"/>
    <n v="1.92E-3"/>
    <n v="2.247E-2"/>
    <n v="0.23960999999999999"/>
    <n v="5.2040000000000003E-2"/>
  </r>
  <r>
    <x v="7"/>
    <x v="20"/>
    <x v="6"/>
    <x v="1"/>
    <n v="60.68"/>
    <n v="190.69"/>
    <n v="30.50977"/>
    <n v="0.37558000000000002"/>
    <n v="0.17050999999999999"/>
    <n v="5.7799999999999997E-2"/>
    <n v="5.5620000000000003E-2"/>
    <n v="1.45499"/>
    <n v="5.5169999999999997E-2"/>
  </r>
  <r>
    <x v="7"/>
    <x v="20"/>
    <x v="6"/>
    <x v="2"/>
    <n v="9"/>
    <n v="65"/>
    <n v="1.3000499999999999"/>
    <n v="5.5350000000000003E-2"/>
    <n v="3.6819999999999999E-2"/>
    <n v="1.9000000000000001E-4"/>
    <n v="4.6000000000000001E-4"/>
    <n v="0.21448999999999999"/>
    <n v="5.1700000000000001E-3"/>
  </r>
  <r>
    <x v="7"/>
    <x v="20"/>
    <x v="6"/>
    <x v="3"/>
    <n v="3.22"/>
    <n v="65"/>
    <n v="3.90002"/>
    <n v="1.883E-2"/>
    <n v="1.487E-2"/>
    <n v="8.0999999999999996E-4"/>
    <n v="2.0000000000000001E-4"/>
    <n v="7.2940000000000005E-2"/>
    <n v="1.5520000000000001E-2"/>
  </r>
  <r>
    <x v="7"/>
    <x v="20"/>
    <x v="6"/>
    <x v="4"/>
    <n v="35.409999999999997"/>
    <n v="263"/>
    <n v="220.91990999999999"/>
    <n v="0.22239999999999999"/>
    <n v="0"/>
    <n v="0.27194000000000002"/>
    <n v="6.9949999999999998E-2"/>
    <n v="0.85650999999999999"/>
    <n v="0.33037"/>
  </r>
  <r>
    <x v="7"/>
    <x v="20"/>
    <x v="6"/>
    <x v="5"/>
    <n v="28.68"/>
    <n v="233.3"/>
    <n v="46.660159999999998"/>
    <n v="0.17816000000000001"/>
    <n v="6.2979999999999994E-2"/>
    <n v="5.3319999999999999E-2"/>
    <n v="3.0890000000000001E-2"/>
    <n v="0.68935000000000002"/>
    <n v="7.4620000000000006E-2"/>
  </r>
  <r>
    <x v="7"/>
    <x v="20"/>
    <x v="6"/>
    <x v="6"/>
    <n v="31.69"/>
    <n v="263"/>
    <n v="39.450200000000002"/>
    <n v="0.19722999999999999"/>
    <n v="0"/>
    <n v="1.3390000000000001E-2"/>
    <n v="0.11311"/>
    <n v="0.76331000000000004"/>
    <n v="5.8990000000000001E-2"/>
  </r>
  <r>
    <x v="7"/>
    <x v="20"/>
    <x v="6"/>
    <x v="7"/>
    <n v="15.76"/>
    <n v="65"/>
    <n v="13.649900000000001"/>
    <n v="9.3479999999999994E-2"/>
    <n v="7.843E-2"/>
    <n v="7.9000000000000001E-4"/>
    <n v="2.7499999999999998E-3"/>
    <n v="0.36212"/>
    <n v="5.4300000000000001E-2"/>
  </r>
  <r>
    <x v="7"/>
    <x v="20"/>
    <x v="6"/>
    <x v="8"/>
    <n v="47.44"/>
    <n v="142.97999999999999"/>
    <n v="57.190429999999999"/>
    <n v="0.28965999999999997"/>
    <n v="0.14779999999999999"/>
    <n v="5.1889999999999999E-2"/>
    <n v="4.2290000000000001E-2"/>
    <n v="1.1214"/>
    <n v="0.12475"/>
  </r>
  <r>
    <x v="7"/>
    <x v="20"/>
    <x v="6"/>
    <x v="9"/>
    <n v="0.84"/>
    <n v="65.680000000000007"/>
    <n v="12.48"/>
    <n v="1.56E-3"/>
    <n v="1.1000000000000001E-3"/>
    <n v="4.0000000000000003E-5"/>
    <n v="1.3999999999999999E-4"/>
    <n v="5.8500000000000002E-3"/>
    <n v="4.9279999999999997E-2"/>
  </r>
  <r>
    <x v="7"/>
    <x v="20"/>
    <x v="6"/>
    <x v="10"/>
    <n v="74.75"/>
    <n v="69.81"/>
    <n v="11.169919999999999"/>
    <n v="0.46100999999999998"/>
    <n v="0.25330000000000003"/>
    <n v="3.9399999999999999E-3"/>
    <n v="2.332E-2"/>
    <n v="1.78671"/>
    <n v="4.206E-2"/>
  </r>
  <r>
    <x v="7"/>
    <x v="20"/>
    <x v="7"/>
    <x v="0"/>
    <n v="14.2"/>
    <n v="239.81"/>
    <n v="189.44995"/>
    <n v="8.7480000000000002E-2"/>
    <n v="9.4999999999999998E-3"/>
    <n v="1.7899999999999999E-3"/>
    <n v="4.5560000000000003E-2"/>
    <n v="0.33340999999999998"/>
    <n v="0.30052000000000001"/>
  </r>
  <r>
    <x v="7"/>
    <x v="20"/>
    <x v="7"/>
    <x v="1"/>
    <n v="33.520000000000003"/>
    <n v="130"/>
    <n v="218.39992000000001"/>
    <n v="0.16905000000000001"/>
    <n v="5.0410000000000003E-2"/>
    <n v="2.733E-2"/>
    <n v="6.454E-2"/>
    <n v="0.64944999999999997"/>
    <n v="0.51739999999999997"/>
  </r>
  <r>
    <x v="7"/>
    <x v="20"/>
    <x v="7"/>
    <x v="2"/>
    <n v="3.14"/>
    <n v="263"/>
    <n v="10.520020000000001"/>
    <n v="1.95E-2"/>
    <n v="1.069E-2"/>
    <n v="2.9E-4"/>
    <n v="5.1500000000000001E-3"/>
    <n v="7.5230000000000005E-2"/>
    <n v="1.5730000000000001E-2"/>
  </r>
  <r>
    <x v="7"/>
    <x v="20"/>
    <x v="7"/>
    <x v="3"/>
    <n v="0.85"/>
    <n v="65"/>
    <n v="1.95"/>
    <n v="4.9500000000000004E-3"/>
    <n v="4.3899999999999998E-3"/>
    <n v="1.2999999999999999E-4"/>
    <n v="1E-4"/>
    <n v="1.9179999999999999E-2"/>
    <n v="7.7600000000000004E-3"/>
  </r>
  <r>
    <x v="7"/>
    <x v="20"/>
    <x v="7"/>
    <x v="4"/>
    <n v="14.28"/>
    <n v="263"/>
    <n v="126.24"/>
    <n v="9.0679999999999997E-2"/>
    <n v="0"/>
    <n v="0.10371"/>
    <n v="5.1330000000000001E-2"/>
    <n v="0.34771999999999997"/>
    <n v="0.18878"/>
  </r>
  <r>
    <x v="7"/>
    <x v="20"/>
    <x v="7"/>
    <x v="5"/>
    <n v="23.47"/>
    <n v="158.35"/>
    <n v="204.27001999999999"/>
    <n v="0.11065999999999999"/>
    <n v="1.8630000000000001E-2"/>
    <n v="0.14998"/>
    <n v="7.0299999999999998E-3"/>
    <n v="0.42316999999999999"/>
    <n v="0.42810999999999999"/>
  </r>
  <r>
    <x v="7"/>
    <x v="20"/>
    <x v="7"/>
    <x v="6"/>
    <n v="32.869999999999997"/>
    <n v="170.74"/>
    <n v="317.58008000000001"/>
    <n v="0.16187000000000001"/>
    <n v="4.1000000000000003E-3"/>
    <n v="2.1149999999999999E-2"/>
    <n v="0.17473"/>
    <n v="0.61834"/>
    <n v="0.63505999999999996"/>
  </r>
  <r>
    <x v="7"/>
    <x v="20"/>
    <x v="7"/>
    <x v="7"/>
    <n v="4.41"/>
    <n v="65"/>
    <n v="6.5"/>
    <n v="2.5530000000000001E-2"/>
    <n v="2.2839999999999999E-2"/>
    <n v="6.0000000000000002E-5"/>
    <n v="1.91E-3"/>
    <n v="9.8849999999999993E-2"/>
    <n v="2.5860000000000001E-2"/>
  </r>
  <r>
    <x v="7"/>
    <x v="20"/>
    <x v="7"/>
    <x v="8"/>
    <n v="52.6"/>
    <n v="193.59"/>
    <n v="600.12012000000004"/>
    <n v="0.28421999999999997"/>
    <n v="2.8660000000000001E-2"/>
    <n v="5.8999999999999997E-2"/>
    <n v="0.14921000000000001"/>
    <n v="1.08484"/>
    <n v="1.0964100000000001"/>
  </r>
  <r>
    <x v="7"/>
    <x v="20"/>
    <x v="7"/>
    <x v="9"/>
    <n v="6.5"/>
    <n v="102.65"/>
    <n v="72.88"/>
    <n v="1.8790000000000001E-2"/>
    <n v="8.8000000000000003E-4"/>
    <n v="5.8E-4"/>
    <n v="2.98E-2"/>
    <n v="7.102E-2"/>
    <n v="0.20704"/>
  </r>
  <r>
    <x v="7"/>
    <x v="20"/>
    <x v="7"/>
    <x v="10"/>
    <n v="25.94"/>
    <n v="156.38"/>
    <n v="81.319820000000007"/>
    <n v="0.15132999999999999"/>
    <n v="9.572E-2"/>
    <n v="5.5999999999999995E-4"/>
    <n v="7.1970000000000006E-2"/>
    <n v="0.58435000000000004"/>
    <n v="0.16678999999999999"/>
  </r>
  <r>
    <x v="7"/>
    <x v="20"/>
    <x v="8"/>
    <x v="0"/>
    <n v="52.52"/>
    <n v="229.26"/>
    <n v="710.7002"/>
    <n v="0.30736000000000002"/>
    <n v="2.8000000000000001E-2"/>
    <n v="0.21029"/>
    <n v="0.15739"/>
    <n v="1.1691499999999999"/>
    <n v="1.1578900000000001"/>
  </r>
  <r>
    <x v="7"/>
    <x v="20"/>
    <x v="8"/>
    <x v="1"/>
    <n v="70.2"/>
    <n v="67.7"/>
    <n v="198.37011999999999"/>
    <n v="0.2843"/>
    <n v="0.18101"/>
    <n v="1.9550000000000001E-2"/>
    <n v="6.9409999999999999E-2"/>
    <n v="1.0963000000000001"/>
    <n v="0.76304000000000005"/>
  </r>
  <r>
    <x v="7"/>
    <x v="20"/>
    <x v="8"/>
    <x v="2"/>
    <n v="35.119999999999997"/>
    <n v="220.74"/>
    <n v="278.12988000000001"/>
    <n v="0.18174999999999999"/>
    <n v="9.5999999999999992E-3"/>
    <n v="2.6900000000000001E-3"/>
    <n v="1.274E-2"/>
    <n v="0.69440999999999997"/>
    <n v="0.46322999999999998"/>
  </r>
  <r>
    <x v="7"/>
    <x v="20"/>
    <x v="8"/>
    <x v="3"/>
    <n v="3.68"/>
    <n v="100.5"/>
    <n v="14.07001"/>
    <n v="1.6750000000000001E-2"/>
    <n v="9.9500000000000005E-3"/>
    <n v="2.7699999999999999E-3"/>
    <n v="1.5E-3"/>
    <n v="6.4509999999999998E-2"/>
    <n v="4.0689999999999997E-2"/>
  </r>
  <r>
    <x v="7"/>
    <x v="20"/>
    <x v="8"/>
    <x v="4"/>
    <n v="127.49"/>
    <n v="263"/>
    <n v="1898.8595"/>
    <n v="0.82357999999999998"/>
    <n v="0"/>
    <n v="1.13395"/>
    <n v="0.13589999999999999"/>
    <n v="3.1335600000000001"/>
    <n v="2.8395800000000002"/>
  </r>
  <r>
    <x v="7"/>
    <x v="20"/>
    <x v="8"/>
    <x v="5"/>
    <n v="168.21"/>
    <n v="167.31"/>
    <n v="1912.4102800000001"/>
    <n v="0.77558000000000005"/>
    <n v="4.6519999999999999E-2"/>
    <n v="1.13642"/>
    <n v="6.037E-2"/>
    <n v="2.9491499999999999"/>
    <n v="3.8089"/>
  </r>
  <r>
    <x v="7"/>
    <x v="20"/>
    <x v="8"/>
    <x v="6"/>
    <n v="200.06"/>
    <n v="221.25"/>
    <n v="2106.3398400000001"/>
    <n v="1.13626"/>
    <n v="0"/>
    <n v="0.26434999999999997"/>
    <n v="0.62116000000000005"/>
    <n v="4.3324600000000002"/>
    <n v="3.54881"/>
  </r>
  <r>
    <x v="7"/>
    <x v="20"/>
    <x v="8"/>
    <x v="7"/>
    <n v="10.31"/>
    <n v="65"/>
    <n v="18.199950000000001"/>
    <n v="5.851E-2"/>
    <n v="5.049E-2"/>
    <n v="1.7000000000000001E-4"/>
    <n v="2.0799999999999998E-3"/>
    <n v="0.22653000000000001"/>
    <n v="7.2400000000000006E-2"/>
  </r>
  <r>
    <x v="7"/>
    <x v="20"/>
    <x v="8"/>
    <x v="8"/>
    <n v="190.37"/>
    <n v="196.22"/>
    <n v="1820.8906199999999"/>
    <n v="1.00356"/>
    <n v="7.893E-2"/>
    <n v="0.28226000000000001"/>
    <n v="0.37036999999999998"/>
    <n v="3.83005"/>
    <n v="3.32193"/>
  </r>
  <r>
    <x v="7"/>
    <x v="20"/>
    <x v="8"/>
    <x v="9"/>
    <n v="22.92"/>
    <n v="108.91"/>
    <n v="162.28003000000001"/>
    <n v="6.4699999999999994E-2"/>
    <n v="2.7299999999999998E-3"/>
    <n v="5.2500000000000003E-3"/>
    <n v="1.711E-2"/>
    <n v="0.24579000000000001"/>
    <n v="0.44400000000000001"/>
  </r>
  <r>
    <x v="7"/>
    <x v="20"/>
    <x v="8"/>
    <x v="10"/>
    <n v="105.71"/>
    <n v="256.52"/>
    <n v="861.90033000000005"/>
    <n v="0.67054999999999998"/>
    <n v="0.14823"/>
    <n v="1.9689999999999999E-2"/>
    <n v="0.10153"/>
    <n v="2.5706000000000002"/>
    <n v="1.3066500000000001"/>
  </r>
  <r>
    <x v="7"/>
    <x v="21"/>
    <x v="0"/>
    <x v="0"/>
    <n v="4.28"/>
    <n v="124.3"/>
    <n v="37.28998"/>
    <n v="1.6480000000000002E-2"/>
    <n v="2.6700000000000001E-3"/>
    <n v="9.0000000000000006E-5"/>
    <n v="4.1799999999999997E-3"/>
    <n v="6.268E-2"/>
    <n v="9.2130000000000004E-2"/>
  </r>
  <r>
    <x v="7"/>
    <x v="21"/>
    <x v="0"/>
    <x v="1"/>
    <n v="19.66"/>
    <n v="117.92"/>
    <n v="159.18994000000001"/>
    <n v="7.3279999999999998E-2"/>
    <n v="6.6699999999999997E-3"/>
    <n v="1.3480000000000001E-2"/>
    <n v="2.2270000000000002E-2"/>
    <n v="0.27872000000000002"/>
    <n v="0.39946999999999999"/>
  </r>
  <r>
    <x v="7"/>
    <x v="21"/>
    <x v="0"/>
    <x v="2"/>
    <n v="9.8699999999999992"/>
    <n v="87.51"/>
    <n v="81.38"/>
    <n v="2.3009999999999999E-2"/>
    <n v="1.47E-3"/>
    <n v="3.0000000000000001E-5"/>
    <n v="2.66E-3"/>
    <n v="8.6749999999999994E-2"/>
    <n v="0.26157000000000002"/>
  </r>
  <r>
    <x v="7"/>
    <x v="21"/>
    <x v="0"/>
    <x v="3"/>
    <n v="4.55"/>
    <n v="72.2"/>
    <n v="39.709989999999998"/>
    <n v="9.1199999999999996E-3"/>
    <n v="8.1999999999999998E-4"/>
    <n v="8.3000000000000001E-4"/>
    <n v="6.4000000000000005E-4"/>
    <n v="3.4299999999999997E-2"/>
    <n v="0.14552000000000001"/>
  </r>
  <r>
    <x v="7"/>
    <x v="21"/>
    <x v="0"/>
    <x v="4"/>
    <n v="19.47"/>
    <n v="263"/>
    <n v="355.0498"/>
    <n v="0.12640000000000001"/>
    <n v="0"/>
    <n v="3.8989999999999997E-2"/>
    <n v="0.10202"/>
    <n v="0.47854000000000002"/>
    <n v="0.52832000000000001"/>
  </r>
  <r>
    <x v="7"/>
    <x v="21"/>
    <x v="0"/>
    <x v="5"/>
    <n v="15.65"/>
    <n v="144.53"/>
    <n v="166.20994999999999"/>
    <n v="6.4740000000000006E-2"/>
    <n v="1.31E-3"/>
    <n v="1.7809999999999999E-2"/>
    <n v="1.4619999999999999E-2"/>
    <n v="0.24565999999999999"/>
    <n v="0.36698999999999998"/>
  </r>
  <r>
    <x v="7"/>
    <x v="21"/>
    <x v="0"/>
    <x v="6"/>
    <n v="16.57"/>
    <n v="120.69"/>
    <n v="137.59009"/>
    <n v="5.6410000000000002E-2"/>
    <n v="2.32E-3"/>
    <n v="2.9E-4"/>
    <n v="2.564E-2"/>
    <n v="0.21406"/>
    <n v="0.34558"/>
  </r>
  <r>
    <x v="7"/>
    <x v="21"/>
    <x v="0"/>
    <x v="7"/>
    <n v="24.03"/>
    <n v="65"/>
    <n v="183.30005"/>
    <n v="4.1660000000000003E-2"/>
    <n v="3.65E-3"/>
    <n v="1.4999999999999999E-4"/>
    <n v="7.9900000000000006E-3"/>
    <n v="0.15651000000000001"/>
    <n v="0.72560999999999998"/>
  </r>
  <r>
    <x v="7"/>
    <x v="21"/>
    <x v="0"/>
    <x v="8"/>
    <n v="7.77"/>
    <n v="186.57"/>
    <n v="85.819950000000006"/>
    <n v="4.4159999999999998E-2"/>
    <n v="9.58E-3"/>
    <n v="1.73E-3"/>
    <n v="9.6100000000000005E-3"/>
    <n v="0.16830999999999999"/>
    <n v="0.15762000000000001"/>
  </r>
  <r>
    <x v="7"/>
    <x v="21"/>
    <x v="0"/>
    <x v="9"/>
    <n v="5.42"/>
    <n v="174.39"/>
    <n v="94.169979999999995"/>
    <n v="2.435E-2"/>
    <n v="2.9999999999999997E-4"/>
    <n v="5.9999999999999995E-4"/>
    <n v="1.6199999999999999E-2"/>
    <n v="9.1910000000000006E-2"/>
    <n v="0.18543999999999999"/>
  </r>
  <r>
    <x v="7"/>
    <x v="21"/>
    <x v="0"/>
    <x v="10"/>
    <n v="13.3"/>
    <n v="213.27"/>
    <n v="155.68994000000001"/>
    <n v="7.5149999999999995E-2"/>
    <n v="1.162E-2"/>
    <n v="2.2699999999999999E-3"/>
    <n v="4.1680000000000002E-2"/>
    <n v="0.28614000000000001"/>
    <n v="0.26634999999999998"/>
  </r>
  <r>
    <x v="7"/>
    <x v="21"/>
    <x v="1"/>
    <x v="0"/>
    <n v="160.22"/>
    <n v="172.86"/>
    <n v="1642.15039"/>
    <n v="0.73870000000000002"/>
    <n v="2.8930000000000001E-2"/>
    <n v="3.866E-2"/>
    <n v="0.69650999999999996"/>
    <n v="2.8068599999999999"/>
    <n v="3.2579500000000001"/>
  </r>
  <r>
    <x v="7"/>
    <x v="21"/>
    <x v="1"/>
    <x v="1"/>
    <n v="553.59"/>
    <n v="131.97"/>
    <n v="6598.3989300000003"/>
    <n v="2.1232500000000001"/>
    <n v="0.16733000000000001"/>
    <n v="0.48943999999999999"/>
    <n v="2.6326299999999998"/>
    <n v="8.0474700000000006"/>
    <n v="15.70126"/>
  </r>
  <r>
    <x v="7"/>
    <x v="21"/>
    <x v="1"/>
    <x v="2"/>
    <n v="187.03"/>
    <n v="220.94"/>
    <n v="3608.03125"/>
    <n v="0.99611000000000005"/>
    <n v="1.3559999999999999E-2"/>
    <n v="6.6799999999999998E-2"/>
    <n v="0.94774000000000003"/>
    <n v="3.75732"/>
    <n v="5.9581499999999998"/>
  </r>
  <r>
    <x v="7"/>
    <x v="21"/>
    <x v="1"/>
    <x v="3"/>
    <n v="15.98"/>
    <n v="65"/>
    <n v="91.650019999999998"/>
    <n v="3.9469999999999998E-2"/>
    <n v="1.8339999999999999E-2"/>
    <n v="8.3000000000000001E-3"/>
    <n v="7.2199999999999999E-3"/>
    <n v="0.15034"/>
    <n v="0.36280000000000001"/>
  </r>
  <r>
    <x v="7"/>
    <x v="21"/>
    <x v="1"/>
    <x v="4"/>
    <n v="127.84"/>
    <n v="249.05"/>
    <n v="1835.4902300000001"/>
    <n v="0.79468000000000005"/>
    <n v="2.4599999999999999E-3"/>
    <n v="0.88075000000000003"/>
    <n v="0.44819999999999999"/>
    <n v="3.0195599999999998"/>
    <n v="2.81568"/>
  </r>
  <r>
    <x v="7"/>
    <x v="21"/>
    <x v="1"/>
    <x v="5"/>
    <n v="286.27"/>
    <n v="170.24"/>
    <n v="3786.19922"/>
    <n v="1.34327"/>
    <n v="6.1530000000000001E-2"/>
    <n v="1.3444799999999999"/>
    <n v="0.47449000000000002"/>
    <n v="5.0933099999999998"/>
    <n v="7.5331400000000004"/>
  </r>
  <r>
    <x v="7"/>
    <x v="21"/>
    <x v="1"/>
    <x v="6"/>
    <n v="668.41"/>
    <n v="221.96"/>
    <n v="9561.9843799999999"/>
    <n v="3.7183799999999998"/>
    <n v="0"/>
    <n v="1.07091"/>
    <n v="3.0354000000000001"/>
    <n v="14.091659999999999"/>
    <n v="15.97855"/>
  </r>
  <r>
    <x v="7"/>
    <x v="21"/>
    <x v="1"/>
    <x v="7"/>
    <n v="208.43"/>
    <n v="65"/>
    <n v="1382.5498"/>
    <n v="0.40461999999999998"/>
    <n v="0.10433000000000001"/>
    <n v="1.0370000000000001E-2"/>
    <n v="0.13693"/>
    <n v="1.5280800000000001"/>
    <n v="5.47295"/>
  </r>
  <r>
    <x v="7"/>
    <x v="21"/>
    <x v="1"/>
    <x v="8"/>
    <n v="643.30999999999995"/>
    <n v="196.95"/>
    <n v="9971.7109400000008"/>
    <n v="3.2647499999999998"/>
    <n v="0.13013"/>
    <n v="2.6541999999999999"/>
    <n v="2.40341"/>
    <n v="12.34305"/>
    <n v="18.07826"/>
  </r>
  <r>
    <x v="7"/>
    <x v="21"/>
    <x v="1"/>
    <x v="9"/>
    <n v="102.94"/>
    <n v="134.04"/>
    <n v="1080.40039"/>
    <n v="0.36534"/>
    <n v="5.0000000000000001E-4"/>
    <n v="5.94E-3"/>
    <n v="0.32905000000000001"/>
    <n v="1.38096"/>
    <n v="2.48021"/>
  </r>
  <r>
    <x v="7"/>
    <x v="21"/>
    <x v="1"/>
    <x v="10"/>
    <n v="273.48"/>
    <n v="97.02"/>
    <n v="1872.5584699999999"/>
    <n v="0.98709999999999998"/>
    <n v="0.21798000000000001"/>
    <n v="5.4289999999999998E-2"/>
    <n v="0.43896000000000002"/>
    <n v="3.7688799999999998"/>
    <n v="5.4128699999999998"/>
  </r>
  <r>
    <x v="7"/>
    <x v="21"/>
    <x v="2"/>
    <x v="0"/>
    <n v="41.86"/>
    <n v="133.43"/>
    <n v="338.8999"/>
    <n v="0.18143999999999999"/>
    <n v="4.4220000000000002E-2"/>
    <n v="1.29E-2"/>
    <n v="0.16516"/>
    <n v="0.69208999999999998"/>
    <n v="0.79503999999999997"/>
  </r>
  <r>
    <x v="7"/>
    <x v="21"/>
    <x v="2"/>
    <x v="1"/>
    <n v="233.1"/>
    <n v="158.01"/>
    <n v="1776.0390600000001"/>
    <n v="1.0947800000000001"/>
    <n v="0.17402999999999999"/>
    <n v="0.24424999999999999"/>
    <n v="1.2622899999999999"/>
    <n v="4.1832200000000004"/>
    <n v="3.71896"/>
  </r>
  <r>
    <x v="7"/>
    <x v="21"/>
    <x v="2"/>
    <x v="2"/>
    <n v="12.67"/>
    <n v="169.75"/>
    <n v="27.15991"/>
    <n v="7.5999999999999998E-2"/>
    <n v="4.385E-2"/>
    <n v="3.2000000000000003E-4"/>
    <n v="6.9499999999999996E-3"/>
    <n v="0.29371999999999998"/>
    <n v="5.3109999999999997E-2"/>
  </r>
  <r>
    <x v="7"/>
    <x v="21"/>
    <x v="2"/>
    <x v="3"/>
    <n v="5.67"/>
    <n v="65"/>
    <n v="21.450009999999999"/>
    <n v="2.563E-2"/>
    <n v="1.8849999999999999E-2"/>
    <n v="1.6299999999999999E-3"/>
    <n v="2.5500000000000002E-3"/>
    <n v="9.8909999999999998E-2"/>
    <n v="8.4909999999999999E-2"/>
  </r>
  <r>
    <x v="7"/>
    <x v="21"/>
    <x v="2"/>
    <x v="4"/>
    <n v="49.57"/>
    <n v="240.02"/>
    <n v="268.82031000000001"/>
    <n v="0.30697000000000002"/>
    <n v="1.4400000000000001E-3"/>
    <n v="0.52366999999999997"/>
    <n v="1.5100000000000001E-3"/>
    <n v="1.1804300000000001"/>
    <n v="0.42088999999999999"/>
  </r>
  <r>
    <x v="7"/>
    <x v="21"/>
    <x v="2"/>
    <x v="5"/>
    <n v="85.28"/>
    <n v="131.35"/>
    <n v="558.25"/>
    <n v="0.38757000000000003"/>
    <n v="4.5920000000000002E-2"/>
    <n v="0.25592999999999999"/>
    <n v="0.14168"/>
    <n v="1.48427"/>
    <n v="1.3333699999999999"/>
  </r>
  <r>
    <x v="7"/>
    <x v="21"/>
    <x v="2"/>
    <x v="6"/>
    <n v="103.07"/>
    <n v="187.18"/>
    <n v="896.58007999999995"/>
    <n v="0.55320999999999998"/>
    <n v="3.0400000000000002E-3"/>
    <n v="3.1230000000000001E-2"/>
    <n v="0.43706"/>
    <n v="2.1139999999999999"/>
    <n v="1.68194"/>
  </r>
  <r>
    <x v="7"/>
    <x v="21"/>
    <x v="2"/>
    <x v="7"/>
    <n v="19.63"/>
    <n v="65"/>
    <n v="17.549800000000001"/>
    <n v="0.11387"/>
    <n v="9.6949999999999995E-2"/>
    <n v="2.5000000000000001E-4"/>
    <n v="1.1820000000000001E-2"/>
    <n v="0.44103999999999999"/>
    <n v="6.9470000000000004E-2"/>
  </r>
  <r>
    <x v="7"/>
    <x v="21"/>
    <x v="2"/>
    <x v="8"/>
    <n v="134.13999999999999"/>
    <n v="206.92"/>
    <n v="1073.9101599999999"/>
    <n v="0.76642999999999994"/>
    <n v="0.18345"/>
    <n v="9.1550000000000006E-2"/>
    <n v="0.66015000000000001"/>
    <n v="2.9335900000000001"/>
    <n v="1.8753299999999999"/>
  </r>
  <r>
    <x v="7"/>
    <x v="21"/>
    <x v="2"/>
    <x v="9"/>
    <n v="29.48"/>
    <n v="135.94"/>
    <n v="396.93997000000002"/>
    <n v="0.11121"/>
    <n v="1.07E-3"/>
    <n v="2.9399999999999999E-3"/>
    <n v="9.3920000000000003E-2"/>
    <n v="0.41974"/>
    <n v="0.92830000000000001"/>
  </r>
  <r>
    <x v="7"/>
    <x v="21"/>
    <x v="2"/>
    <x v="10"/>
    <n v="126.61"/>
    <n v="250.48"/>
    <n v="671.27930000000003"/>
    <n v="0.79122999999999999"/>
    <n v="0.27417000000000002"/>
    <n v="3.168E-2"/>
    <n v="0.26272000000000001"/>
    <n v="3.0448"/>
    <n v="1.02833"/>
  </r>
  <r>
    <x v="7"/>
    <x v="21"/>
    <x v="3"/>
    <x v="0"/>
    <n v="18.829999999999998"/>
    <n v="158.44999999999999"/>
    <n v="63.37988"/>
    <n v="0.11026"/>
    <n v="6.2390000000000001E-2"/>
    <n v="6.0499999999999998E-3"/>
    <n v="4.9169999999999998E-2"/>
    <n v="0.42542999999999997"/>
    <n v="0.13050999999999999"/>
  </r>
  <r>
    <x v="7"/>
    <x v="21"/>
    <x v="3"/>
    <x v="1"/>
    <n v="121.06"/>
    <n v="149.66999999999999"/>
    <n v="381.66991999999999"/>
    <n v="0.69467000000000001"/>
    <n v="0.24007000000000001"/>
    <n v="4.6870000000000002E-2"/>
    <n v="0.42629"/>
    <n v="2.6812200000000002"/>
    <n v="0.81691999999999998"/>
  </r>
  <r>
    <x v="7"/>
    <x v="21"/>
    <x v="3"/>
    <x v="2"/>
    <n v="13.84"/>
    <n v="64.989999999999995"/>
    <n v="0.64990000000000003"/>
    <n v="8.5519999999999999E-2"/>
    <n v="7.238E-2"/>
    <n v="1.3999999999999999E-4"/>
    <n v="4.7400000000000003E-3"/>
    <n v="0.33145999999999998"/>
    <n v="2.5699999999999998E-3"/>
  </r>
  <r>
    <x v="7"/>
    <x v="21"/>
    <x v="3"/>
    <x v="3"/>
    <n v="4.92"/>
    <n v="65"/>
    <n v="2.59998"/>
    <n v="2.9059999999999999E-2"/>
    <n v="2.385E-2"/>
    <n v="9.1E-4"/>
    <n v="1.0200000000000001E-3"/>
    <n v="0.11260000000000001"/>
    <n v="1.0290000000000001E-2"/>
  </r>
  <r>
    <x v="7"/>
    <x v="21"/>
    <x v="3"/>
    <x v="4"/>
    <n v="55.27"/>
    <n v="263"/>
    <n v="218.29005000000001"/>
    <n v="0.34604000000000001"/>
    <n v="0"/>
    <n v="0.25108000000000003"/>
    <n v="0.34591"/>
    <n v="1.33371"/>
    <n v="0.32482"/>
  </r>
  <r>
    <x v="7"/>
    <x v="21"/>
    <x v="3"/>
    <x v="5"/>
    <n v="45.75"/>
    <n v="168.04"/>
    <n v="48.730469999999997"/>
    <n v="0.27467999999999998"/>
    <n v="0.11584999999999999"/>
    <n v="5.527E-2"/>
    <n v="4.3619999999999999E-2"/>
    <n v="1.0631699999999999"/>
    <n v="9.7280000000000005E-2"/>
  </r>
  <r>
    <x v="7"/>
    <x v="21"/>
    <x v="3"/>
    <x v="6"/>
    <n v="72.22"/>
    <n v="214.94"/>
    <n v="346.05077999999997"/>
    <n v="0.43018000000000001"/>
    <n v="2.9E-4"/>
    <n v="3.007E-2"/>
    <n v="0.45012999999999997"/>
    <n v="1.6558200000000001"/>
    <n v="0.59152000000000005"/>
  </r>
  <r>
    <x v="7"/>
    <x v="21"/>
    <x v="3"/>
    <x v="7"/>
    <n v="23.53"/>
    <n v="65"/>
    <n v="9.75"/>
    <n v="0.14321999999999999"/>
    <n v="0.12684999999999999"/>
    <n v="1.6000000000000001E-4"/>
    <n v="6.4400000000000004E-3"/>
    <n v="0.55496000000000001"/>
    <n v="3.8600000000000002E-2"/>
  </r>
  <r>
    <x v="7"/>
    <x v="21"/>
    <x v="3"/>
    <x v="8"/>
    <n v="79.569999999999993"/>
    <n v="158.82"/>
    <n v="98.470699999999994"/>
    <n v="0.48061999999999999"/>
    <n v="0.28700999999999999"/>
    <n v="3.2799999999999999E-3"/>
    <n v="0.10105"/>
    <n v="1.8596200000000001"/>
    <n v="0.20324"/>
  </r>
  <r>
    <x v="7"/>
    <x v="21"/>
    <x v="3"/>
    <x v="9"/>
    <n v="3.59"/>
    <n v="145.07"/>
    <n v="42.070010000000003"/>
    <n v="1.745E-2"/>
    <n v="7.1000000000000002E-4"/>
    <n v="6.9999999999999994E-5"/>
    <n v="9.0399999999999994E-3"/>
    <n v="6.6430000000000003E-2"/>
    <n v="9.196E-2"/>
  </r>
  <r>
    <x v="7"/>
    <x v="21"/>
    <x v="3"/>
    <x v="10"/>
    <n v="115.59"/>
    <n v="144.19999999999999"/>
    <n v="14.419919999999999"/>
    <n v="0.71614999999999995"/>
    <n v="0.57313999999999998"/>
    <n v="1.9290000000000002E-2"/>
    <n v="6.4899999999999999E-2"/>
    <n v="2.7753899999999998"/>
    <n v="3.109E-2"/>
  </r>
  <r>
    <x v="7"/>
    <x v="21"/>
    <x v="4"/>
    <x v="0"/>
    <n v="4.09"/>
    <n v="142.79"/>
    <n v="39.979979999999998"/>
    <n v="2.2950000000000002E-2"/>
    <n v="6.0299999999999998E-3"/>
    <n v="2.5500000000000002E-3"/>
    <n v="1.932E-2"/>
    <n v="8.7830000000000005E-2"/>
    <n v="8.6790000000000006E-2"/>
  </r>
  <r>
    <x v="7"/>
    <x v="21"/>
    <x v="4"/>
    <x v="1"/>
    <n v="11.76"/>
    <n v="71.23"/>
    <n v="9.2600099999999994"/>
    <n v="7.1209999999999996E-2"/>
    <n v="2.9190000000000001E-2"/>
    <n v="6.3899999999999998E-3"/>
    <n v="6.7099999999999998E-3"/>
    <n v="0.27588000000000001"/>
    <n v="3.4299999999999997E-2"/>
  </r>
  <r>
    <x v="7"/>
    <x v="21"/>
    <x v="4"/>
    <x v="2"/>
    <n v="1.87"/>
    <n v="65"/>
    <n v="2.6000100000000002"/>
    <n v="1.078E-2"/>
    <n v="7.2100000000000003E-3"/>
    <n v="1.2E-4"/>
    <n v="4.0000000000000003E-5"/>
    <n v="4.1730000000000003E-2"/>
    <n v="1.0290000000000001E-2"/>
  </r>
  <r>
    <x v="7"/>
    <x v="21"/>
    <x v="4"/>
    <x v="3"/>
    <n v="1.02"/>
    <n v="65"/>
    <n v="7.8"/>
    <n v="4.3099999999999996E-3"/>
    <n v="3.3500000000000001E-3"/>
    <n v="1.2999999999999999E-4"/>
    <n v="1.1E-4"/>
    <n v="1.6590000000000001E-2"/>
    <n v="3.0880000000000001E-2"/>
  </r>
  <r>
    <x v="7"/>
    <x v="21"/>
    <x v="4"/>
    <x v="4"/>
    <n v="10.47"/>
    <n v="263"/>
    <n v="99.939930000000004"/>
    <n v="6.6570000000000004E-2"/>
    <n v="8.3000000000000001E-4"/>
    <n v="9.3439999999999995E-2"/>
    <n v="1.308E-2"/>
    <n v="0.25491000000000003"/>
    <n v="0.14871000000000001"/>
  </r>
  <r>
    <x v="7"/>
    <x v="21"/>
    <x v="4"/>
    <x v="5"/>
    <n v="6.25"/>
    <n v="223.4"/>
    <n v="22.339970000000001"/>
    <n v="3.8879999999999998E-2"/>
    <n v="5.9199999999999999E-3"/>
    <n v="1.8339999999999999E-2"/>
    <n v="2.7100000000000002E-3"/>
    <n v="0.15006"/>
    <n v="3.6450000000000003E-2"/>
  </r>
  <r>
    <x v="7"/>
    <x v="21"/>
    <x v="4"/>
    <x v="6"/>
    <n v="5.64"/>
    <n v="260"/>
    <n v="0"/>
    <n v="3.5000000000000003E-2"/>
    <n v="0"/>
    <n v="4.8000000000000001E-4"/>
    <n v="7.45E-3"/>
    <n v="0.13567000000000001"/>
    <n v="0"/>
  </r>
  <r>
    <x v="7"/>
    <x v="21"/>
    <x v="4"/>
    <x v="7"/>
    <n v="4.08"/>
    <n v="65"/>
    <n v="18.849979999999999"/>
    <n v="1.9349999999999999E-2"/>
    <n v="1.602E-2"/>
    <n v="6.0000000000000002E-5"/>
    <n v="4.0000000000000002E-4"/>
    <n v="7.467E-2"/>
    <n v="7.4620000000000006E-2"/>
  </r>
  <r>
    <x v="7"/>
    <x v="21"/>
    <x v="4"/>
    <x v="8"/>
    <n v="14.61"/>
    <n v="166.49"/>
    <n v="136.52001999999999"/>
    <n v="8.4320000000000006E-2"/>
    <n v="2.6450000000000001E-2"/>
    <n v="3.4630000000000001E-2"/>
    <n v="1.8169999999999999E-2"/>
    <n v="0.32363999999999998"/>
    <n v="0.26762999999999998"/>
  </r>
  <r>
    <x v="7"/>
    <x v="21"/>
    <x v="4"/>
    <x v="9"/>
    <n v="1.1399999999999999"/>
    <n v="65"/>
    <n v="18.849989999999998"/>
    <n v="1.9300000000000001E-3"/>
    <n v="1.57E-3"/>
    <n v="2.0000000000000002E-5"/>
    <n v="9.0000000000000006E-5"/>
    <n v="7.2100000000000003E-3"/>
    <n v="7.4620000000000006E-2"/>
  </r>
  <r>
    <x v="7"/>
    <x v="21"/>
    <x v="4"/>
    <x v="10"/>
    <n v="14.96"/>
    <n v="111.59"/>
    <n v="18.96997"/>
    <n v="9.0910000000000005E-2"/>
    <n v="3.3500000000000002E-2"/>
    <n v="2.0899999999999998E-3"/>
    <n v="1.745E-2"/>
    <n v="0.35193000000000002"/>
    <n v="4.9099999999999998E-2"/>
  </r>
  <r>
    <x v="7"/>
    <x v="21"/>
    <x v="5"/>
    <x v="0"/>
    <n v="0.43"/>
    <n v="65"/>
    <n v="3.9"/>
    <n v="1.89E-3"/>
    <n v="1.1000000000000001E-3"/>
    <n v="1.0000000000000001E-5"/>
    <n v="2.2000000000000001E-4"/>
    <n v="7.2700000000000004E-3"/>
    <n v="1.5440000000000001E-2"/>
  </r>
  <r>
    <x v="7"/>
    <x v="21"/>
    <x v="5"/>
    <x v="1"/>
    <n v="1.6"/>
    <n v="260"/>
    <n v="0"/>
    <n v="9.9299999999999996E-3"/>
    <n v="4.0099999999999997E-3"/>
    <n v="4.4999999999999999E-4"/>
    <n v="1.39E-3"/>
    <n v="3.848E-2"/>
    <n v="0"/>
  </r>
  <r>
    <x v="7"/>
    <x v="21"/>
    <x v="5"/>
    <x v="2"/>
    <n v="0.24"/>
    <n v="65"/>
    <n v="0.65"/>
    <n v="1.4400000000000001E-3"/>
    <n v="1.0399999999999999E-3"/>
    <n v="0"/>
    <n v="1.0000000000000001E-5"/>
    <n v="5.5900000000000004E-3"/>
    <n v="2.5699999999999998E-3"/>
  </r>
  <r>
    <x v="7"/>
    <x v="21"/>
    <x v="5"/>
    <x v="3"/>
    <n v="0.12"/>
    <n v="65"/>
    <n v="1.3"/>
    <n v="4.6999999999999999E-4"/>
    <n v="3.8000000000000002E-4"/>
    <n v="1.0000000000000001E-5"/>
    <n v="1.0000000000000001E-5"/>
    <n v="1.8E-3"/>
    <n v="5.1500000000000001E-3"/>
  </r>
  <r>
    <x v="7"/>
    <x v="21"/>
    <x v="5"/>
    <x v="4"/>
    <n v="1.34"/>
    <n v="263"/>
    <n v="18.41"/>
    <n v="8.4200000000000004E-3"/>
    <n v="9.0000000000000006E-5"/>
    <n v="9.3900000000000008E-3"/>
    <n v="2.98E-3"/>
    <n v="3.227E-2"/>
    <n v="2.7390000000000001E-2"/>
  </r>
  <r>
    <x v="7"/>
    <x v="21"/>
    <x v="5"/>
    <x v="5"/>
    <n v="1.1399999999999999"/>
    <n v="216.25"/>
    <n v="8.6499900000000007"/>
    <n v="7.0299999999999998E-3"/>
    <n v="2.16E-3"/>
    <n v="5.2199999999999998E-3"/>
    <n v="1.6199999999999999E-3"/>
    <n v="2.699E-2"/>
    <n v="1.444E-2"/>
  </r>
  <r>
    <x v="7"/>
    <x v="21"/>
    <x v="5"/>
    <x v="6"/>
    <n v="0.83"/>
    <n v="260"/>
    <n v="0"/>
    <n v="5.1500000000000001E-3"/>
    <n v="0"/>
    <n v="1.9000000000000001E-4"/>
    <n v="9.3000000000000005E-4"/>
    <n v="1.9959999999999999E-2"/>
    <n v="0"/>
  </r>
  <r>
    <x v="7"/>
    <x v="21"/>
    <x v="5"/>
    <x v="7"/>
    <n v="0.52"/>
    <n v="65"/>
    <n v="2.6"/>
    <n v="2.7200000000000002E-3"/>
    <n v="2.2399999999999998E-3"/>
    <n v="1.0000000000000001E-5"/>
    <n v="6.0000000000000002E-5"/>
    <n v="1.052E-2"/>
    <n v="1.0290000000000001E-2"/>
  </r>
  <r>
    <x v="7"/>
    <x v="21"/>
    <x v="5"/>
    <x v="8"/>
    <n v="1.37"/>
    <n v="65"/>
    <n v="3.25"/>
    <n v="7.9000000000000008E-3"/>
    <n v="4.15E-3"/>
    <n v="3.4000000000000002E-4"/>
    <n v="1.39E-3"/>
    <n v="3.0599999999999999E-2"/>
    <n v="1.2869999999999999E-2"/>
  </r>
  <r>
    <x v="7"/>
    <x v="21"/>
    <x v="5"/>
    <x v="9"/>
    <n v="0.52"/>
    <n v="191.2"/>
    <n v="9.56"/>
    <n v="3.0899999999999999E-3"/>
    <n v="3.0000000000000001E-5"/>
    <n v="6.6E-4"/>
    <n v="4.45E-3"/>
    <n v="1.1690000000000001E-2"/>
    <n v="1.7260000000000001E-2"/>
  </r>
  <r>
    <x v="7"/>
    <x v="21"/>
    <x v="5"/>
    <x v="10"/>
    <n v="2.09"/>
    <n v="65"/>
    <n v="1.29999"/>
    <n v="1.269E-2"/>
    <n v="1.023E-2"/>
    <n v="8.0000000000000007E-5"/>
    <n v="9.2000000000000003E-4"/>
    <n v="4.9189999999999998E-2"/>
    <n v="5.1500000000000001E-3"/>
  </r>
  <r>
    <x v="7"/>
    <x v="21"/>
    <x v="6"/>
    <x v="0"/>
    <n v="10.47"/>
    <n v="124.4"/>
    <n v="24.87988"/>
    <n v="6.2590000000000007E-2"/>
    <n v="3.2960000000000003E-2"/>
    <n v="1.98E-3"/>
    <n v="2.3060000000000001E-2"/>
    <n v="0.2419"/>
    <n v="5.9499999999999997E-2"/>
  </r>
  <r>
    <x v="7"/>
    <x v="21"/>
    <x v="6"/>
    <x v="1"/>
    <n v="60.87"/>
    <n v="170.84"/>
    <n v="32.459960000000002"/>
    <n v="0.37639"/>
    <n v="0.17058999999999999"/>
    <n v="5.8229999999999997E-2"/>
    <n v="5.604E-2"/>
    <n v="1.45797"/>
    <n v="6.2609999999999999E-2"/>
  </r>
  <r>
    <x v="7"/>
    <x v="21"/>
    <x v="6"/>
    <x v="2"/>
    <n v="9.0399999999999991"/>
    <n v="65"/>
    <n v="2.6000999999999999"/>
    <n v="5.5410000000000001E-2"/>
    <n v="3.6850000000000001E-2"/>
    <n v="1.9000000000000001E-4"/>
    <n v="4.6000000000000001E-4"/>
    <n v="0.21473"/>
    <n v="1.0290000000000001E-2"/>
  </r>
  <r>
    <x v="7"/>
    <x v="21"/>
    <x v="6"/>
    <x v="3"/>
    <n v="3.3"/>
    <n v="65"/>
    <n v="5.2000099999999998"/>
    <n v="1.8960000000000001E-2"/>
    <n v="1.4930000000000001E-2"/>
    <n v="8.1999999999999998E-4"/>
    <n v="2.0000000000000001E-4"/>
    <n v="7.3419999999999999E-2"/>
    <n v="2.0580000000000001E-2"/>
  </r>
  <r>
    <x v="7"/>
    <x v="21"/>
    <x v="6"/>
    <x v="4"/>
    <n v="36.26"/>
    <n v="263"/>
    <n v="223.5498"/>
    <n v="0.22795000000000001"/>
    <n v="0"/>
    <n v="0.27738000000000002"/>
    <n v="7.2090000000000001E-2"/>
    <n v="0.87705999999999995"/>
    <n v="0.33265"/>
  </r>
  <r>
    <x v="7"/>
    <x v="21"/>
    <x v="6"/>
    <x v="5"/>
    <n v="28.88"/>
    <n v="233.3"/>
    <n v="46.660159999999998"/>
    <n v="0.17932000000000001"/>
    <n v="6.3E-2"/>
    <n v="5.4350000000000002E-2"/>
    <n v="3.143E-2"/>
    <n v="0.69364000000000003"/>
    <n v="7.4249999999999997E-2"/>
  </r>
  <r>
    <x v="7"/>
    <x v="21"/>
    <x v="6"/>
    <x v="6"/>
    <n v="31.85"/>
    <n v="260.44"/>
    <n v="41.669919999999998"/>
    <n v="0.19825999999999999"/>
    <n v="0"/>
    <n v="1.357E-2"/>
    <n v="0.11451"/>
    <n v="0.76714000000000004"/>
    <n v="6.2420000000000003E-2"/>
  </r>
  <r>
    <x v="7"/>
    <x v="21"/>
    <x v="6"/>
    <x v="7"/>
    <n v="16.03"/>
    <n v="65"/>
    <n v="17.550049999999999"/>
    <n v="9.3920000000000003E-2"/>
    <n v="7.8759999999999997E-2"/>
    <n v="7.9000000000000001E-4"/>
    <n v="2.7699999999999999E-3"/>
    <n v="0.36374000000000001"/>
    <n v="6.9470000000000004E-2"/>
  </r>
  <r>
    <x v="7"/>
    <x v="21"/>
    <x v="6"/>
    <x v="8"/>
    <n v="47.93"/>
    <n v="132.69"/>
    <n v="65.019530000000003"/>
    <n v="0.29126999999999997"/>
    <n v="0.1482"/>
    <n v="5.2990000000000002E-2"/>
    <n v="4.2689999999999999E-2"/>
    <n v="1.12738"/>
    <n v="0.14863000000000001"/>
  </r>
  <r>
    <x v="7"/>
    <x v="21"/>
    <x v="6"/>
    <x v="9"/>
    <n v="1.07"/>
    <n v="65.569999999999993"/>
    <n v="15.08"/>
    <n v="1.9400000000000001E-3"/>
    <n v="1.41E-3"/>
    <n v="4.0000000000000003E-5"/>
    <n v="1.4999999999999999E-4"/>
    <n v="7.2399999999999999E-3"/>
    <n v="5.9330000000000001E-2"/>
  </r>
  <r>
    <x v="7"/>
    <x v="21"/>
    <x v="6"/>
    <x v="10"/>
    <n v="74.95"/>
    <n v="68.849999999999994"/>
    <n v="13.76953"/>
    <n v="0.46134999999999998"/>
    <n v="0.25353999999999999"/>
    <n v="3.9500000000000004E-3"/>
    <n v="2.333E-2"/>
    <n v="1.7879799999999999"/>
    <n v="5.2139999999999999E-2"/>
  </r>
  <r>
    <x v="7"/>
    <x v="21"/>
    <x v="7"/>
    <x v="0"/>
    <n v="15.01"/>
    <n v="240.14"/>
    <n v="194.51000999999999"/>
    <n v="9.2299999999999993E-2"/>
    <n v="9.5600000000000008E-3"/>
    <n v="1.9E-3"/>
    <n v="4.8230000000000002E-2"/>
    <n v="0.35128999999999999"/>
    <n v="0.30676999999999999"/>
  </r>
  <r>
    <x v="7"/>
    <x v="21"/>
    <x v="7"/>
    <x v="1"/>
    <n v="35.33"/>
    <n v="126.88"/>
    <n v="229.6499"/>
    <n v="0.17474999999999999"/>
    <n v="5.0430000000000003E-2"/>
    <n v="2.8840000000000001E-2"/>
    <n v="6.812E-2"/>
    <n v="0.67056000000000004"/>
    <n v="0.55042000000000002"/>
  </r>
  <r>
    <x v="7"/>
    <x v="21"/>
    <x v="7"/>
    <x v="2"/>
    <n v="3.19"/>
    <n v="263"/>
    <n v="13.15002"/>
    <n v="1.983E-2"/>
    <n v="1.069E-2"/>
    <n v="3.1E-4"/>
    <n v="5.3899999999999998E-3"/>
    <n v="7.6429999999999998E-2"/>
    <n v="1.9570000000000001E-2"/>
  </r>
  <r>
    <x v="7"/>
    <x v="21"/>
    <x v="7"/>
    <x v="3"/>
    <n v="0.88"/>
    <n v="65"/>
    <n v="1.95"/>
    <n v="5.0000000000000001E-3"/>
    <n v="4.4200000000000003E-3"/>
    <n v="1.2999999999999999E-4"/>
    <n v="1E-4"/>
    <n v="1.9359999999999999E-2"/>
    <n v="7.7200000000000003E-3"/>
  </r>
  <r>
    <x v="7"/>
    <x v="21"/>
    <x v="7"/>
    <x v="4"/>
    <n v="14.76"/>
    <n v="263"/>
    <n v="126.24"/>
    <n v="9.3810000000000004E-2"/>
    <n v="0"/>
    <n v="0.10648000000000001"/>
    <n v="5.357E-2"/>
    <n v="0.35931999999999997"/>
    <n v="0.18784999999999999"/>
  </r>
  <r>
    <x v="7"/>
    <x v="21"/>
    <x v="7"/>
    <x v="5"/>
    <n v="24.8"/>
    <n v="157.75"/>
    <n v="209.81005999999999"/>
    <n v="0.11587"/>
    <n v="1.8859999999999998E-2"/>
    <n v="0.15778"/>
    <n v="7.5500000000000003E-3"/>
    <n v="0.44246000000000002"/>
    <n v="0.43856000000000001"/>
  </r>
  <r>
    <x v="7"/>
    <x v="21"/>
    <x v="7"/>
    <x v="6"/>
    <n v="34.78"/>
    <n v="170.39"/>
    <n v="325.4502"/>
    <n v="0.16994999999999999"/>
    <n v="4.1000000000000003E-3"/>
    <n v="2.2179999999999998E-2"/>
    <n v="0.18389"/>
    <n v="0.64825999999999995"/>
    <n v="0.64854000000000001"/>
  </r>
  <r>
    <x v="7"/>
    <x v="21"/>
    <x v="7"/>
    <x v="7"/>
    <n v="4.54"/>
    <n v="65"/>
    <n v="8.4499499999999994"/>
    <n v="2.5739999999999999E-2"/>
    <n v="2.3009999999999999E-2"/>
    <n v="6.0000000000000002E-5"/>
    <n v="1.9400000000000001E-3"/>
    <n v="9.9629999999999996E-2"/>
    <n v="3.3450000000000001E-2"/>
  </r>
  <r>
    <x v="7"/>
    <x v="21"/>
    <x v="7"/>
    <x v="8"/>
    <n v="55.87"/>
    <n v="190.57"/>
    <n v="623.16992000000005"/>
    <n v="0.29969000000000001"/>
    <n v="2.879E-2"/>
    <n v="6.241E-2"/>
    <n v="0.15826000000000001"/>
    <n v="1.1421300000000001"/>
    <n v="1.14358"/>
  </r>
  <r>
    <x v="7"/>
    <x v="21"/>
    <x v="7"/>
    <x v="9"/>
    <n v="7.3"/>
    <n v="100.44"/>
    <n v="80.349980000000002"/>
    <n v="2.078E-2"/>
    <n v="1.1000000000000001E-3"/>
    <n v="6.4000000000000005E-4"/>
    <n v="3.2750000000000001E-2"/>
    <n v="7.8399999999999997E-2"/>
    <n v="0.23058999999999999"/>
  </r>
  <r>
    <x v="7"/>
    <x v="21"/>
    <x v="7"/>
    <x v="10"/>
    <n v="26.51"/>
    <n v="151.84"/>
    <n v="86.549800000000005"/>
    <n v="0.15347"/>
    <n v="9.5839999999999995E-2"/>
    <n v="5.8E-4"/>
    <n v="7.4609999999999996E-2"/>
    <n v="0.59230000000000005"/>
    <n v="0.18018000000000001"/>
  </r>
  <r>
    <x v="7"/>
    <x v="21"/>
    <x v="8"/>
    <x v="0"/>
    <n v="55.71"/>
    <n v="227.34"/>
    <n v="725.20996000000002"/>
    <n v="0.32535999999999998"/>
    <n v="2.8230000000000002E-2"/>
    <n v="0.22394"/>
    <n v="0.16763"/>
    <n v="1.2358199999999999"/>
    <n v="1.1813499999999999"/>
  </r>
  <r>
    <x v="7"/>
    <x v="21"/>
    <x v="8"/>
    <x v="1"/>
    <n v="73.25"/>
    <n v="67.599999999999994"/>
    <n v="206.16991999999999"/>
    <n v="0.28942000000000001"/>
    <n v="0.18121999999999999"/>
    <n v="2.0660000000000001E-2"/>
    <n v="7.3370000000000005E-2"/>
    <n v="1.1152500000000001"/>
    <n v="0.79015000000000002"/>
  </r>
  <r>
    <x v="7"/>
    <x v="21"/>
    <x v="8"/>
    <x v="2"/>
    <n v="36.39"/>
    <n v="220.76"/>
    <n v="280.37011999999999"/>
    <n v="0.18870999999999999"/>
    <n v="9.6399999999999993E-3"/>
    <n v="2.8E-3"/>
    <n v="1.329E-2"/>
    <n v="0.72018000000000004"/>
    <n v="0.46446999999999999"/>
  </r>
  <r>
    <x v="7"/>
    <x v="21"/>
    <x v="8"/>
    <x v="3"/>
    <n v="3.84"/>
    <n v="96.06"/>
    <n v="15.37"/>
    <n v="1.7129999999999999E-2"/>
    <n v="1.0030000000000001E-2"/>
    <n v="2.9199999999999999E-3"/>
    <n v="1.58E-3"/>
    <n v="6.5930000000000002E-2"/>
    <n v="4.5629999999999997E-2"/>
  </r>
  <r>
    <x v="7"/>
    <x v="21"/>
    <x v="8"/>
    <x v="4"/>
    <n v="134.86000000000001"/>
    <n v="263"/>
    <n v="1938.3084699999999"/>
    <n v="0.87168999999999996"/>
    <n v="0"/>
    <n v="1.1963600000000001"/>
    <n v="0.14433000000000001"/>
    <n v="3.31176"/>
    <n v="2.8842599999999998"/>
  </r>
  <r>
    <x v="7"/>
    <x v="21"/>
    <x v="8"/>
    <x v="5"/>
    <n v="180"/>
    <n v="165.96"/>
    <n v="1956.6289099999999"/>
    <n v="0.82415000000000005"/>
    <n v="4.6550000000000001E-2"/>
    <n v="1.2114199999999999"/>
    <n v="6.3030000000000003E-2"/>
    <n v="3.1290300000000002"/>
    <n v="3.8994800000000001"/>
  </r>
  <r>
    <x v="7"/>
    <x v="21"/>
    <x v="8"/>
    <x v="6"/>
    <n v="209.72"/>
    <n v="221.22"/>
    <n v="2136.9609399999999"/>
    <n v="1.1893100000000001"/>
    <n v="0"/>
    <n v="0.27805999999999997"/>
    <n v="0.65027999999999997"/>
    <n v="4.5289200000000003"/>
    <n v="3.58304"/>
  </r>
  <r>
    <x v="7"/>
    <x v="21"/>
    <x v="8"/>
    <x v="7"/>
    <n v="10.66"/>
    <n v="65"/>
    <n v="22.75"/>
    <n v="5.9080000000000001E-2"/>
    <n v="5.092E-2"/>
    <n v="1.7000000000000001E-4"/>
    <n v="2.1199999999999999E-3"/>
    <n v="0.22861999999999999"/>
    <n v="9.0060000000000001E-2"/>
  </r>
  <r>
    <x v="7"/>
    <x v="21"/>
    <x v="8"/>
    <x v="8"/>
    <n v="199.9"/>
    <n v="195.05"/>
    <n v="1858.8085900000001"/>
    <n v="1.0497000000000001"/>
    <n v="7.9310000000000005E-2"/>
    <n v="0.29818"/>
    <n v="0.38966000000000001"/>
    <n v="4.0009399999999999"/>
    <n v="3.3861500000000002"/>
  </r>
  <r>
    <x v="7"/>
    <x v="21"/>
    <x v="8"/>
    <x v="9"/>
    <n v="24.5"/>
    <n v="106.77"/>
    <n v="168.69995"/>
    <n v="6.8890000000000007E-2"/>
    <n v="3.2000000000000002E-3"/>
    <n v="5.5799999999999999E-3"/>
    <n v="1.821E-2"/>
    <n v="0.26129999999999998"/>
    <n v="0.46550000000000002"/>
  </r>
  <r>
    <x v="7"/>
    <x v="21"/>
    <x v="8"/>
    <x v="10"/>
    <n v="109.15"/>
    <n v="254.94"/>
    <n v="877"/>
    <n v="0.69232000000000005"/>
    <n v="0.14843999999999999"/>
    <n v="2.0490000000000001E-2"/>
    <n v="0.10568"/>
    <n v="2.65123"/>
    <n v="1.32748"/>
  </r>
  <r>
    <x v="7"/>
    <x v="22"/>
    <x v="0"/>
    <x v="0"/>
    <n v="4.6100000000000003"/>
    <n v="120.97"/>
    <n v="39.919980000000002"/>
    <n v="1.7469999999999999E-2"/>
    <n v="2.82E-3"/>
    <n v="1E-4"/>
    <n v="4.45E-3"/>
    <n v="6.6350000000000006E-2"/>
    <n v="9.9720000000000003E-2"/>
  </r>
  <r>
    <x v="7"/>
    <x v="22"/>
    <x v="0"/>
    <x v="1"/>
    <n v="21.05"/>
    <n v="116.57"/>
    <n v="162.03003000000001"/>
    <n v="7.7310000000000004E-2"/>
    <n v="6.7099999999999998E-3"/>
    <n v="1.4319999999999999E-2"/>
    <n v="2.3650000000000001E-2"/>
    <n v="0.29361999999999999"/>
    <n v="0.40698000000000001"/>
  </r>
  <r>
    <x v="7"/>
    <x v="22"/>
    <x v="0"/>
    <x v="2"/>
    <n v="10.83"/>
    <n v="87.52"/>
    <n v="84.020020000000002"/>
    <n v="2.5100000000000001E-2"/>
    <n v="1.49E-3"/>
    <n v="4.0000000000000003E-5"/>
    <n v="2.9199999999999999E-3"/>
    <n v="9.4479999999999995E-2"/>
    <n v="0.26801999999999998"/>
  </r>
  <r>
    <x v="7"/>
    <x v="22"/>
    <x v="0"/>
    <x v="3"/>
    <n v="5.12"/>
    <n v="71.95"/>
    <n v="41.010010000000001"/>
    <n v="1.013E-2"/>
    <n v="8.8000000000000003E-4"/>
    <n v="9.1E-4"/>
    <n v="6.9999999999999999E-4"/>
    <n v="3.807E-2"/>
    <n v="0.14954999999999999"/>
  </r>
  <r>
    <x v="7"/>
    <x v="22"/>
    <x v="0"/>
    <x v="4"/>
    <n v="20.87"/>
    <n v="263"/>
    <n v="368.2002"/>
    <n v="0.13553999999999999"/>
    <n v="0"/>
    <n v="4.1799999999999997E-2"/>
    <n v="0.10926"/>
    <n v="0.51239000000000001"/>
    <n v="0.54381000000000002"/>
  </r>
  <r>
    <x v="7"/>
    <x v="22"/>
    <x v="0"/>
    <x v="5"/>
    <n v="16.850000000000001"/>
    <n v="145.94999999999999"/>
    <n v="175.14014"/>
    <n v="6.9089999999999999E-2"/>
    <n v="1.32E-3"/>
    <n v="1.908E-2"/>
    <n v="1.566E-2"/>
    <n v="0.26175999999999999"/>
    <n v="0.38116"/>
  </r>
  <r>
    <x v="7"/>
    <x v="22"/>
    <x v="0"/>
    <x v="6"/>
    <n v="17.739999999999998"/>
    <n v="121.4"/>
    <n v="142.04004"/>
    <n v="5.994E-2"/>
    <n v="2.32E-3"/>
    <n v="3.1E-4"/>
    <n v="2.7380000000000002E-2"/>
    <n v="0.22711999999999999"/>
    <n v="0.35254000000000002"/>
  </r>
  <r>
    <x v="7"/>
    <x v="22"/>
    <x v="0"/>
    <x v="7"/>
    <n v="26.91"/>
    <n v="65"/>
    <n v="187.19995"/>
    <n v="4.6309999999999997E-2"/>
    <n v="3.7699999999999999E-3"/>
    <n v="1.7000000000000001E-4"/>
    <n v="8.94E-3"/>
    <n v="0.17372000000000001"/>
    <n v="0.73553000000000002"/>
  </r>
  <r>
    <x v="7"/>
    <x v="22"/>
    <x v="0"/>
    <x v="8"/>
    <n v="8.25"/>
    <n v="185.62"/>
    <n v="89.099980000000002"/>
    <n v="4.6370000000000001E-2"/>
    <n v="9.7699999999999992E-3"/>
    <n v="1.83E-3"/>
    <n v="1.0160000000000001E-2"/>
    <n v="0.17649999999999999"/>
    <n v="0.16288"/>
  </r>
  <r>
    <x v="7"/>
    <x v="22"/>
    <x v="0"/>
    <x v="9"/>
    <n v="6.02"/>
    <n v="172.25"/>
    <n v="103.35004000000001"/>
    <n v="2.6919999999999999E-2"/>
    <n v="4.0000000000000002E-4"/>
    <n v="6.8000000000000005E-4"/>
    <n v="1.8120000000000001E-2"/>
    <n v="0.10141"/>
    <n v="0.20341999999999999"/>
  </r>
  <r>
    <x v="7"/>
    <x v="22"/>
    <x v="0"/>
    <x v="10"/>
    <n v="14.05"/>
    <n v="213.72"/>
    <n v="160.29004"/>
    <n v="7.9130000000000006E-2"/>
    <n v="1.167E-2"/>
    <n v="2.4299999999999999E-3"/>
    <n v="4.4450000000000003E-2"/>
    <n v="0.30087000000000003"/>
    <n v="0.27182000000000001"/>
  </r>
  <r>
    <x v="7"/>
    <x v="22"/>
    <x v="1"/>
    <x v="0"/>
    <n v="170.2"/>
    <n v="172.1"/>
    <n v="1717.5703100000001"/>
    <n v="0.78134000000000003"/>
    <n v="2.904E-2"/>
    <n v="4.113E-2"/>
    <n v="0.74031999999999998"/>
    <n v="2.9647700000000001"/>
    <n v="3.3929"/>
  </r>
  <r>
    <x v="7"/>
    <x v="22"/>
    <x v="1"/>
    <x v="1"/>
    <n v="607.83000000000004"/>
    <n v="130.55000000000001"/>
    <n v="7081.2416999999996"/>
    <n v="2.2990200000000001"/>
    <n v="0.16736000000000001"/>
    <n v="0.53285000000000005"/>
    <n v="2.8695599999999999"/>
    <n v="8.69848"/>
    <n v="16.860690000000002"/>
  </r>
  <r>
    <x v="7"/>
    <x v="22"/>
    <x v="1"/>
    <x v="2"/>
    <n v="203.75"/>
    <n v="220.85"/>
    <n v="3692.6914099999999"/>
    <n v="1.0877699999999999"/>
    <n v="1.357E-2"/>
    <n v="7.306E-2"/>
    <n v="1.03653"/>
    <n v="4.0968099999999996"/>
    <n v="6.0540099999999999"/>
  </r>
  <r>
    <x v="7"/>
    <x v="22"/>
    <x v="1"/>
    <x v="3"/>
    <n v="17.43"/>
    <n v="65"/>
    <n v="94.250010000000003"/>
    <n v="4.181E-2"/>
    <n v="1.8620000000000001E-2"/>
    <n v="9.1400000000000006E-3"/>
    <n v="7.9399999999999991E-3"/>
    <n v="0.159"/>
    <n v="0.37031999999999998"/>
  </r>
  <r>
    <x v="7"/>
    <x v="22"/>
    <x v="1"/>
    <x v="4"/>
    <n v="135.38"/>
    <n v="248.08"/>
    <n v="1870.5"/>
    <n v="0.84111000000000002"/>
    <n v="2.4599999999999999E-3"/>
    <n v="0.92742000000000002"/>
    <n v="0.47560000000000002"/>
    <n v="3.1915200000000001"/>
    <n v="2.8543400000000001"/>
  </r>
  <r>
    <x v="7"/>
    <x v="22"/>
    <x v="1"/>
    <x v="5"/>
    <n v="310.36"/>
    <n v="167.8"/>
    <n v="4042.2890600000001"/>
    <n v="1.4436100000000001"/>
    <n v="6.1559999999999997E-2"/>
    <n v="1.44876"/>
    <n v="0.51161999999999996"/>
    <n v="5.4649400000000004"/>
    <n v="8.0659500000000008"/>
  </r>
  <r>
    <x v="7"/>
    <x v="22"/>
    <x v="1"/>
    <x v="6"/>
    <n v="712.9"/>
    <n v="221.45"/>
    <n v="9852.5156200000001"/>
    <n v="3.9629400000000001"/>
    <n v="0"/>
    <n v="1.1425000000000001"/>
    <n v="3.2407699999999999"/>
    <n v="14.997439999999999"/>
    <n v="16.367619999999999"/>
  </r>
  <r>
    <x v="7"/>
    <x v="22"/>
    <x v="1"/>
    <x v="7"/>
    <n v="230.23"/>
    <n v="65"/>
    <n v="1417.00098"/>
    <n v="0.43980000000000002"/>
    <n v="0.10734"/>
    <n v="1.1480000000000001E-2"/>
    <n v="0.15157999999999999"/>
    <n v="1.65835"/>
    <n v="5.5675800000000004"/>
  </r>
  <r>
    <x v="7"/>
    <x v="22"/>
    <x v="1"/>
    <x v="8"/>
    <n v="696.35"/>
    <n v="195.01"/>
    <n v="10343.3125"/>
    <n v="3.5215000000000001"/>
    <n v="0.13283"/>
    <n v="2.8625600000000002"/>
    <n v="2.6002800000000001"/>
    <n v="13.29396"/>
    <n v="18.71087"/>
  </r>
  <r>
    <x v="7"/>
    <x v="22"/>
    <x v="1"/>
    <x v="9"/>
    <n v="111.28"/>
    <n v="133.54"/>
    <n v="1113.71973"/>
    <n v="0.39299000000000001"/>
    <n v="6.9999999999999999E-4"/>
    <n v="6.4000000000000003E-3"/>
    <n v="0.35465000000000002"/>
    <n v="1.4833499999999999"/>
    <n v="2.5439699999999998"/>
  </r>
  <r>
    <x v="7"/>
    <x v="22"/>
    <x v="1"/>
    <x v="10"/>
    <n v="293.39999999999998"/>
    <n v="96.84"/>
    <n v="1929.1210900000001"/>
    <n v="1.0349900000000001"/>
    <n v="0.21806"/>
    <n v="5.7259999999999998E-2"/>
    <n v="0.46298"/>
    <n v="3.9462299999999999"/>
    <n v="5.5427099999999996"/>
  </r>
  <r>
    <x v="7"/>
    <x v="22"/>
    <x v="2"/>
    <x v="0"/>
    <n v="44.46"/>
    <n v="130.78"/>
    <n v="340.04007000000001"/>
    <n v="0.18987999999999999"/>
    <n v="4.4499999999999998E-2"/>
    <n v="1.353E-2"/>
    <n v="0.17469999999999999"/>
    <n v="0.72335000000000005"/>
    <n v="0.80296999999999996"/>
  </r>
  <r>
    <x v="7"/>
    <x v="22"/>
    <x v="2"/>
    <x v="1"/>
    <n v="244.14"/>
    <n v="154.9"/>
    <n v="1710.1289099999999"/>
    <n v="1.13723"/>
    <n v="0.17408000000000001"/>
    <n v="0.25522"/>
    <n v="1.3189599999999999"/>
    <n v="4.3404400000000001"/>
    <n v="3.6076299999999999"/>
  </r>
  <r>
    <x v="7"/>
    <x v="22"/>
    <x v="2"/>
    <x v="2"/>
    <n v="12.81"/>
    <n v="182.71"/>
    <n v="25.580079999999999"/>
    <n v="7.664E-2"/>
    <n v="4.3880000000000002E-2"/>
    <n v="3.2000000000000003E-4"/>
    <n v="7.11E-3"/>
    <n v="0.29607"/>
    <n v="4.7300000000000002E-2"/>
  </r>
  <r>
    <x v="7"/>
    <x v="22"/>
    <x v="2"/>
    <x v="3"/>
    <n v="6.03"/>
    <n v="65"/>
    <n v="23.400020000000001"/>
    <n v="2.6210000000000001E-2"/>
    <n v="1.8929999999999999E-2"/>
    <n v="1.7799999999999999E-3"/>
    <n v="2.7799999999999999E-3"/>
    <n v="0.10106"/>
    <n v="9.1939999999999994E-2"/>
  </r>
  <r>
    <x v="7"/>
    <x v="22"/>
    <x v="2"/>
    <x v="4"/>
    <n v="50.58"/>
    <n v="237.51"/>
    <n v="239.88964999999999"/>
    <n v="0.31291999999999998"/>
    <n v="1.4400000000000001E-3"/>
    <n v="0.53305000000000002"/>
    <n v="1.64E-3"/>
    <n v="1.2024900000000001"/>
    <n v="0.37502999999999997"/>
  </r>
  <r>
    <x v="7"/>
    <x v="22"/>
    <x v="2"/>
    <x v="5"/>
    <n v="89.5"/>
    <n v="129.68"/>
    <n v="547.27050999999994"/>
    <n v="0.40116000000000002"/>
    <n v="4.5920000000000002E-2"/>
    <n v="0.26673000000000002"/>
    <n v="0.14817"/>
    <n v="1.5345899999999999"/>
    <n v="1.31046"/>
  </r>
  <r>
    <x v="7"/>
    <x v="22"/>
    <x v="2"/>
    <x v="6"/>
    <n v="107.82"/>
    <n v="186.96"/>
    <n v="888.03905999999995"/>
    <n v="0.57525000000000004"/>
    <n v="3.0400000000000002E-3"/>
    <n v="3.2300000000000002E-2"/>
    <n v="0.45318999999999998"/>
    <n v="2.1956500000000001"/>
    <n v="1.6552199999999999"/>
  </r>
  <r>
    <x v="7"/>
    <x v="22"/>
    <x v="2"/>
    <x v="7"/>
    <n v="19.97"/>
    <n v="65"/>
    <n v="22.100100000000001"/>
    <n v="0.11441999999999999"/>
    <n v="9.7379999999999994E-2"/>
    <n v="2.5000000000000001E-4"/>
    <n v="1.1900000000000001E-2"/>
    <n v="0.44307000000000002"/>
    <n v="8.6830000000000004E-2"/>
  </r>
  <r>
    <x v="7"/>
    <x v="22"/>
    <x v="2"/>
    <x v="8"/>
    <n v="139.27000000000001"/>
    <n v="202.61"/>
    <n v="1039.4101599999999"/>
    <n v="0.79222999999999999"/>
    <n v="0.18392"/>
    <n v="9.5280000000000004E-2"/>
    <n v="0.68861000000000006"/>
    <n v="3.02915"/>
    <n v="1.8260000000000001"/>
  </r>
  <r>
    <x v="7"/>
    <x v="22"/>
    <x v="2"/>
    <x v="9"/>
    <n v="32.39"/>
    <n v="133.97999999999999"/>
    <n v="389.87988000000001"/>
    <n v="0.12089"/>
    <n v="1.33E-3"/>
    <n v="3.1700000000000001E-3"/>
    <n v="0.10106"/>
    <n v="0.45557999999999998"/>
    <n v="0.91427000000000003"/>
  </r>
  <r>
    <x v="7"/>
    <x v="22"/>
    <x v="2"/>
    <x v="10"/>
    <n v="129.31"/>
    <n v="248.37"/>
    <n v="670.59960999999998"/>
    <n v="0.80788000000000004"/>
    <n v="0.27439000000000002"/>
    <n v="3.245E-2"/>
    <n v="0.26939000000000002"/>
    <n v="3.1064500000000002"/>
    <n v="1.0244599999999999"/>
  </r>
  <r>
    <x v="7"/>
    <x v="22"/>
    <x v="3"/>
    <x v="0"/>
    <n v="19.260000000000002"/>
    <n v="151.93"/>
    <n v="65.330079999999995"/>
    <n v="0.11187999999999999"/>
    <n v="6.2590000000000007E-2"/>
    <n v="6.2399999999999999E-3"/>
    <n v="5.0680000000000003E-2"/>
    <n v="0.43142999999999998"/>
    <n v="0.13719999999999999"/>
  </r>
  <r>
    <x v="7"/>
    <x v="22"/>
    <x v="3"/>
    <x v="1"/>
    <n v="123.71"/>
    <n v="147.91999999999999"/>
    <n v="391.99023"/>
    <n v="0.70440000000000003"/>
    <n v="0.24009"/>
    <n v="4.8099999999999997E-2"/>
    <n v="0.43748999999999999"/>
    <n v="2.71726"/>
    <n v="0.83965999999999996"/>
  </r>
  <r>
    <x v="7"/>
    <x v="22"/>
    <x v="3"/>
    <x v="2"/>
    <n v="13.85"/>
    <n v="64.989999999999995"/>
    <n v="0.64990000000000003"/>
    <n v="8.5529999999999995E-2"/>
    <n v="7.2389999999999996E-2"/>
    <n v="1.3999999999999999E-4"/>
    <n v="4.7400000000000003E-3"/>
    <n v="0.33151999999999998"/>
    <n v="2.5500000000000002E-3"/>
  </r>
  <r>
    <x v="7"/>
    <x v="22"/>
    <x v="3"/>
    <x v="3"/>
    <n v="4.97"/>
    <n v="65"/>
    <n v="3.25"/>
    <n v="2.9139999999999999E-2"/>
    <n v="2.3900000000000001E-2"/>
    <n v="9.1E-4"/>
    <n v="1.0200000000000001E-3"/>
    <n v="0.1129"/>
    <n v="1.277E-2"/>
  </r>
  <r>
    <x v="7"/>
    <x v="22"/>
    <x v="3"/>
    <x v="4"/>
    <n v="56.12"/>
    <n v="263"/>
    <n v="223.5498"/>
    <n v="0.35159000000000001"/>
    <n v="0"/>
    <n v="0.25335999999999997"/>
    <n v="0.35247000000000001"/>
    <n v="1.35426"/>
    <n v="0.33017000000000002"/>
  </r>
  <r>
    <x v="7"/>
    <x v="22"/>
    <x v="3"/>
    <x v="5"/>
    <n v="46.04"/>
    <n v="173.31"/>
    <n v="50.259770000000003"/>
    <n v="0.27593000000000001"/>
    <n v="0.11584999999999999"/>
    <n v="5.6000000000000001E-2"/>
    <n v="4.4200000000000003E-2"/>
    <n v="1.06779"/>
    <n v="9.7449999999999995E-2"/>
  </r>
  <r>
    <x v="7"/>
    <x v="22"/>
    <x v="3"/>
    <x v="6"/>
    <n v="73.849999999999994"/>
    <n v="215.08"/>
    <n v="350.58008000000001"/>
    <n v="0.43887999999999999"/>
    <n v="2.9E-4"/>
    <n v="3.0589999999999999E-2"/>
    <n v="0.45939000000000002"/>
    <n v="1.6880500000000001"/>
    <n v="0.59453"/>
  </r>
  <r>
    <x v="7"/>
    <x v="22"/>
    <x v="3"/>
    <x v="7"/>
    <n v="23.71"/>
    <n v="65"/>
    <n v="11.700200000000001"/>
    <n v="0.14351"/>
    <n v="0.12709000000000001"/>
    <n v="1.6000000000000001E-4"/>
    <n v="6.4700000000000001E-3"/>
    <n v="0.55603000000000002"/>
    <n v="4.5969999999999997E-2"/>
  </r>
  <r>
    <x v="7"/>
    <x v="22"/>
    <x v="3"/>
    <x v="8"/>
    <n v="80.2"/>
    <n v="152.13999999999999"/>
    <n v="95.849609999999998"/>
    <n v="0.48299999999999998"/>
    <n v="0.28733999999999998"/>
    <n v="3.3300000000000001E-3"/>
    <n v="0.10252"/>
    <n v="1.86843"/>
    <n v="0.20135"/>
  </r>
  <r>
    <x v="7"/>
    <x v="22"/>
    <x v="3"/>
    <x v="9"/>
    <n v="3.9"/>
    <n v="134.68"/>
    <n v="41.75"/>
    <n v="1.8489999999999999E-2"/>
    <n v="9.5E-4"/>
    <n v="6.9999999999999994E-5"/>
    <n v="9.5200000000000007E-3"/>
    <n v="7.0269999999999999E-2"/>
    <n v="9.5219999999999999E-2"/>
  </r>
  <r>
    <x v="7"/>
    <x v="22"/>
    <x v="3"/>
    <x v="10"/>
    <n v="115.7"/>
    <n v="137"/>
    <n v="15.070309999999999"/>
    <n v="0.71652000000000005"/>
    <n v="0.57323999999999997"/>
    <n v="1.9359999999999999E-2"/>
    <n v="6.5119999999999997E-2"/>
    <n v="2.77677"/>
    <n v="3.3419999999999998E-2"/>
  </r>
  <r>
    <x v="7"/>
    <x v="22"/>
    <x v="4"/>
    <x v="0"/>
    <n v="4.41"/>
    <n v="133.06"/>
    <n v="42.580019999999998"/>
    <n v="2.401E-2"/>
    <n v="6.3E-3"/>
    <n v="2.6900000000000001E-3"/>
    <n v="2.035E-2"/>
    <n v="9.1749999999999998E-2"/>
    <n v="9.6360000000000001E-2"/>
  </r>
  <r>
    <x v="7"/>
    <x v="22"/>
    <x v="4"/>
    <x v="1"/>
    <n v="11.93"/>
    <n v="71.349999999999994"/>
    <n v="12.12988"/>
    <n v="7.1510000000000004E-2"/>
    <n v="2.9340000000000001E-2"/>
    <n v="6.4200000000000004E-3"/>
    <n v="6.7299999999999999E-3"/>
    <n v="0.27700000000000002"/>
    <n v="4.4540000000000003E-2"/>
  </r>
  <r>
    <x v="7"/>
    <x v="22"/>
    <x v="4"/>
    <x v="2"/>
    <n v="1.94"/>
    <n v="65"/>
    <n v="4.5499900000000002"/>
    <n v="1.089E-2"/>
    <n v="7.2700000000000004E-3"/>
    <n v="1.2E-4"/>
    <n v="4.0000000000000003E-5"/>
    <n v="4.2139999999999997E-2"/>
    <n v="1.788E-2"/>
  </r>
  <r>
    <x v="7"/>
    <x v="22"/>
    <x v="4"/>
    <x v="3"/>
    <n v="1.18"/>
    <n v="65"/>
    <n v="10.399990000000001"/>
    <n v="4.5700000000000003E-3"/>
    <n v="3.47E-3"/>
    <n v="1.4999999999999999E-4"/>
    <n v="1.2E-4"/>
    <n v="1.754E-2"/>
    <n v="4.086E-2"/>
  </r>
  <r>
    <x v="7"/>
    <x v="22"/>
    <x v="4"/>
    <x v="4"/>
    <n v="10.86"/>
    <n v="263"/>
    <n v="102.57007"/>
    <n v="6.9110000000000005E-2"/>
    <n v="8.3000000000000001E-4"/>
    <n v="9.6970000000000001E-2"/>
    <n v="1.3610000000000001E-2"/>
    <n v="0.26434000000000002"/>
    <n v="0.15149000000000001"/>
  </r>
  <r>
    <x v="7"/>
    <x v="22"/>
    <x v="4"/>
    <x v="5"/>
    <n v="6.37"/>
    <n v="204.17"/>
    <n v="24.5"/>
    <n v="3.9489999999999997E-2"/>
    <n v="5.94E-3"/>
    <n v="1.9019999999999999E-2"/>
    <n v="2.81E-3"/>
    <n v="0.15231"/>
    <n v="4.2029999999999998E-2"/>
  </r>
  <r>
    <x v="7"/>
    <x v="22"/>
    <x v="4"/>
    <x v="6"/>
    <n v="5.64"/>
    <n v="260"/>
    <n v="0"/>
    <n v="3.5000000000000003E-2"/>
    <n v="0"/>
    <n v="4.8000000000000001E-4"/>
    <n v="7.45E-3"/>
    <n v="0.13567000000000001"/>
    <n v="0"/>
  </r>
  <r>
    <x v="7"/>
    <x v="22"/>
    <x v="4"/>
    <x v="7"/>
    <n v="4.4800000000000004"/>
    <n v="65"/>
    <n v="26"/>
    <n v="1.9990000000000001E-2"/>
    <n v="1.6469999999999999E-2"/>
    <n v="6.9999999999999994E-5"/>
    <n v="4.2000000000000002E-4"/>
    <n v="7.7060000000000003E-2"/>
    <n v="0.10216"/>
  </r>
  <r>
    <x v="7"/>
    <x v="22"/>
    <x v="4"/>
    <x v="8"/>
    <n v="15.58"/>
    <n v="161"/>
    <n v="156.16991999999999"/>
    <n v="8.8190000000000004E-2"/>
    <n v="2.7009999999999999E-2"/>
    <n v="3.687E-2"/>
    <n v="1.9609999999999999E-2"/>
    <n v="0.33800000000000002"/>
    <n v="0.31059999999999999"/>
  </r>
  <r>
    <x v="7"/>
    <x v="22"/>
    <x v="4"/>
    <x v="9"/>
    <n v="1.49"/>
    <n v="65"/>
    <n v="22.75"/>
    <n v="2.5000000000000001E-3"/>
    <n v="2.0500000000000002E-3"/>
    <n v="2.0000000000000002E-5"/>
    <n v="1E-4"/>
    <n v="9.2999999999999992E-3"/>
    <n v="8.9389999999999997E-2"/>
  </r>
  <r>
    <x v="7"/>
    <x v="22"/>
    <x v="4"/>
    <x v="10"/>
    <n v="15.17"/>
    <n v="102.71"/>
    <n v="21.570070000000001"/>
    <n v="9.1439999999999994E-2"/>
    <n v="3.3689999999999998E-2"/>
    <n v="2.1299999999999999E-3"/>
    <n v="1.7729999999999999E-2"/>
    <n v="0.35392000000000001"/>
    <n v="5.8950000000000002E-2"/>
  </r>
  <r>
    <x v="7"/>
    <x v="22"/>
    <x v="5"/>
    <x v="0"/>
    <n v="0.51"/>
    <n v="65"/>
    <n v="5.2"/>
    <n v="2.0200000000000001E-3"/>
    <n v="1.2199999999999999E-3"/>
    <n v="1.0000000000000001E-5"/>
    <n v="2.2000000000000001E-4"/>
    <n v="7.7499999999999999E-3"/>
    <n v="2.043E-2"/>
  </r>
  <r>
    <x v="7"/>
    <x v="22"/>
    <x v="5"/>
    <x v="1"/>
    <n v="1.6"/>
    <n v="260"/>
    <n v="0"/>
    <n v="9.9299999999999996E-3"/>
    <n v="4.0099999999999997E-3"/>
    <n v="4.4999999999999999E-4"/>
    <n v="1.39E-3"/>
    <n v="3.848E-2"/>
    <n v="0"/>
  </r>
  <r>
    <x v="7"/>
    <x v="22"/>
    <x v="5"/>
    <x v="2"/>
    <n v="0.25"/>
    <n v="65"/>
    <n v="0.65"/>
    <n v="1.4599999999999999E-3"/>
    <n v="1.0499999999999999E-3"/>
    <n v="0"/>
    <n v="1.0000000000000001E-5"/>
    <n v="5.6499999999999996E-3"/>
    <n v="2.5500000000000002E-3"/>
  </r>
  <r>
    <x v="7"/>
    <x v="22"/>
    <x v="5"/>
    <x v="3"/>
    <n v="0.15"/>
    <n v="65"/>
    <n v="1.95"/>
    <n v="5.1999999999999995E-4"/>
    <n v="4.2000000000000002E-4"/>
    <n v="1.0000000000000001E-5"/>
    <n v="1.0000000000000001E-5"/>
    <n v="1.98E-3"/>
    <n v="7.6600000000000001E-3"/>
  </r>
  <r>
    <x v="7"/>
    <x v="22"/>
    <x v="5"/>
    <x v="4"/>
    <n v="1.42"/>
    <n v="263"/>
    <n v="21.040009999999999"/>
    <n v="8.94E-3"/>
    <n v="9.0000000000000006E-5"/>
    <n v="9.9799999999999993E-3"/>
    <n v="3.15E-3"/>
    <n v="3.4209999999999997E-2"/>
    <n v="3.108E-2"/>
  </r>
  <r>
    <x v="7"/>
    <x v="22"/>
    <x v="5"/>
    <x v="5"/>
    <n v="1.18"/>
    <n v="216.25"/>
    <n v="8.6499900000000007"/>
    <n v="7.2399999999999999E-3"/>
    <n v="2.16E-3"/>
    <n v="5.4799999999999996E-3"/>
    <n v="1.6999999999999999E-3"/>
    <n v="2.7789999999999999E-2"/>
    <n v="1.4330000000000001E-2"/>
  </r>
  <r>
    <x v="7"/>
    <x v="22"/>
    <x v="5"/>
    <x v="6"/>
    <n v="0.83"/>
    <n v="260"/>
    <n v="0"/>
    <n v="5.1500000000000001E-3"/>
    <n v="0"/>
    <n v="1.9000000000000001E-4"/>
    <n v="9.3000000000000005E-4"/>
    <n v="1.9959999999999999E-2"/>
    <n v="0"/>
  </r>
  <r>
    <x v="7"/>
    <x v="22"/>
    <x v="5"/>
    <x v="7"/>
    <n v="0.56999999999999995"/>
    <n v="65"/>
    <n v="3.25"/>
    <n v="2.8E-3"/>
    <n v="2.3E-3"/>
    <n v="1.0000000000000001E-5"/>
    <n v="6.9999999999999994E-5"/>
    <n v="1.082E-2"/>
    <n v="1.277E-2"/>
  </r>
  <r>
    <x v="7"/>
    <x v="22"/>
    <x v="5"/>
    <x v="8"/>
    <n v="1.45"/>
    <n v="65"/>
    <n v="5.2000099999999998"/>
    <n v="8.0300000000000007E-3"/>
    <n v="4.2399999999999998E-3"/>
    <n v="3.4000000000000002E-4"/>
    <n v="1.4E-3"/>
    <n v="3.108E-2"/>
    <n v="2.043E-2"/>
  </r>
  <r>
    <x v="7"/>
    <x v="22"/>
    <x v="5"/>
    <x v="9"/>
    <n v="0.59"/>
    <n v="183.43"/>
    <n v="12.84"/>
    <n v="3.4099999999999998E-3"/>
    <n v="6.0000000000000002E-5"/>
    <n v="7.2000000000000005E-4"/>
    <n v="4.8500000000000001E-3"/>
    <n v="1.2869999999999999E-2"/>
    <n v="2.3570000000000001E-2"/>
  </r>
  <r>
    <x v="7"/>
    <x v="22"/>
    <x v="5"/>
    <x v="10"/>
    <n v="2.12"/>
    <n v="65"/>
    <n v="1.95001"/>
    <n v="1.274E-2"/>
    <n v="1.027E-2"/>
    <n v="8.0000000000000007E-5"/>
    <n v="9.2000000000000003E-4"/>
    <n v="4.9360000000000001E-2"/>
    <n v="7.6600000000000001E-3"/>
  </r>
  <r>
    <x v="7"/>
    <x v="22"/>
    <x v="6"/>
    <x v="0"/>
    <n v="10.71"/>
    <n v="122.75"/>
    <n v="29.459959999999999"/>
    <n v="6.3320000000000001E-2"/>
    <n v="3.3169999999999998E-2"/>
    <n v="2.0500000000000002E-3"/>
    <n v="2.3740000000000001E-2"/>
    <n v="0.24460999999999999"/>
    <n v="7.0610000000000006E-2"/>
  </r>
  <r>
    <x v="7"/>
    <x v="22"/>
    <x v="6"/>
    <x v="1"/>
    <n v="61.11"/>
    <n v="150.08000000000001"/>
    <n v="36.019530000000003"/>
    <n v="0.37728"/>
    <n v="0.17069999999999999"/>
    <n v="5.8680000000000003E-2"/>
    <n v="5.6469999999999999E-2"/>
    <n v="1.4612799999999999"/>
    <n v="7.5230000000000005E-2"/>
  </r>
  <r>
    <x v="7"/>
    <x v="22"/>
    <x v="6"/>
    <x v="2"/>
    <n v="9.1"/>
    <n v="65"/>
    <n v="3.8999000000000001"/>
    <n v="5.5509999999999997E-2"/>
    <n v="3.6900000000000002E-2"/>
    <n v="1.9000000000000001E-4"/>
    <n v="4.6000000000000001E-4"/>
    <n v="0.21509"/>
    <n v="1.532E-2"/>
  </r>
  <r>
    <x v="7"/>
    <x v="22"/>
    <x v="6"/>
    <x v="3"/>
    <n v="3.41"/>
    <n v="65"/>
    <n v="7.1500199999999996"/>
    <n v="1.9140000000000001E-2"/>
    <n v="1.502E-2"/>
    <n v="8.4000000000000003E-4"/>
    <n v="2.0000000000000001E-4"/>
    <n v="7.4079999999999993E-2"/>
    <n v="2.809E-2"/>
  </r>
  <r>
    <x v="7"/>
    <x v="22"/>
    <x v="6"/>
    <x v="4"/>
    <n v="37.15"/>
    <n v="263"/>
    <n v="234.0703"/>
    <n v="0.23376"/>
    <n v="0"/>
    <n v="0.28295999999999999"/>
    <n v="7.4370000000000006E-2"/>
    <n v="0.89858000000000005"/>
    <n v="0.34571000000000002"/>
  </r>
  <r>
    <x v="7"/>
    <x v="22"/>
    <x v="6"/>
    <x v="5"/>
    <n v="29.11"/>
    <n v="228.56"/>
    <n v="52.56982"/>
    <n v="0.18062"/>
    <n v="6.3030000000000003E-2"/>
    <n v="5.5480000000000002E-2"/>
    <n v="3.2030000000000003E-2"/>
    <n v="0.69847000000000004"/>
    <n v="8.4019999999999997E-2"/>
  </r>
  <r>
    <x v="7"/>
    <x v="22"/>
    <x v="6"/>
    <x v="6"/>
    <n v="32.01"/>
    <n v="260.43"/>
    <n v="41.669919999999998"/>
    <n v="0.1993"/>
    <n v="0"/>
    <n v="1.376E-2"/>
    <n v="0.1159"/>
    <n v="0.77097000000000004"/>
    <n v="6.1960000000000001E-2"/>
  </r>
  <r>
    <x v="7"/>
    <x v="22"/>
    <x v="6"/>
    <x v="7"/>
    <n v="16.36"/>
    <n v="65"/>
    <n v="21.449950000000001"/>
    <n v="9.4450000000000006E-2"/>
    <n v="7.9149999999999998E-2"/>
    <n v="8.0000000000000004E-4"/>
    <n v="2.8E-3"/>
    <n v="0.36570999999999998"/>
    <n v="8.4279999999999994E-2"/>
  </r>
  <r>
    <x v="7"/>
    <x v="22"/>
    <x v="6"/>
    <x v="8"/>
    <n v="48.5"/>
    <n v="126.67"/>
    <n v="72.200199999999995"/>
    <n v="0.29305999999999999"/>
    <n v="0.14868000000000001"/>
    <n v="5.4199999999999998E-2"/>
    <n v="4.3110000000000002E-2"/>
    <n v="1.13401"/>
    <n v="0.16929"/>
  </r>
  <r>
    <x v="7"/>
    <x v="22"/>
    <x v="6"/>
    <x v="9"/>
    <n v="1.36"/>
    <n v="65.45"/>
    <n v="18.98"/>
    <n v="2.4099999999999998E-3"/>
    <n v="1.8E-3"/>
    <n v="4.0000000000000003E-5"/>
    <n v="1.6000000000000001E-4"/>
    <n v="8.9899999999999997E-3"/>
    <n v="7.4209999999999998E-2"/>
  </r>
  <r>
    <x v="7"/>
    <x v="22"/>
    <x v="6"/>
    <x v="10"/>
    <n v="75.2"/>
    <n v="68.08"/>
    <n v="17.01953"/>
    <n v="0.46178000000000002"/>
    <n v="0.25384000000000001"/>
    <n v="3.9500000000000004E-3"/>
    <n v="2.3349999999999999E-2"/>
    <n v="1.7895399999999999"/>
    <n v="6.4519999999999994E-2"/>
  </r>
  <r>
    <x v="7"/>
    <x v="22"/>
    <x v="7"/>
    <x v="0"/>
    <n v="15.85"/>
    <n v="233.88"/>
    <n v="196.45996"/>
    <n v="9.7180000000000002E-2"/>
    <n v="9.6600000000000002E-3"/>
    <n v="2E-3"/>
    <n v="5.0900000000000001E-2"/>
    <n v="0.36935000000000001"/>
    <n v="0.31214999999999998"/>
  </r>
  <r>
    <x v="7"/>
    <x v="22"/>
    <x v="7"/>
    <x v="1"/>
    <n v="37.25"/>
    <n v="124.79"/>
    <n v="239.6001"/>
    <n v="0.1807"/>
    <n v="5.0450000000000002E-2"/>
    <n v="3.0419999999999999E-2"/>
    <n v="7.1840000000000001E-2"/>
    <n v="0.69259000000000004"/>
    <n v="0.57650999999999997"/>
  </r>
  <r>
    <x v="7"/>
    <x v="22"/>
    <x v="7"/>
    <x v="2"/>
    <n v="3.26"/>
    <n v="206.43"/>
    <n v="14.450010000000001"/>
    <n v="2.018E-2"/>
    <n v="1.0699999999999999E-2"/>
    <n v="3.2000000000000003E-4"/>
    <n v="5.64E-3"/>
    <n v="7.7759999999999996E-2"/>
    <n v="2.453E-2"/>
  </r>
  <r>
    <x v="7"/>
    <x v="22"/>
    <x v="7"/>
    <x v="3"/>
    <n v="0.93"/>
    <n v="65"/>
    <n v="3.25"/>
    <n v="5.0800000000000003E-3"/>
    <n v="4.47E-3"/>
    <n v="1.3999999999999999E-4"/>
    <n v="1.1E-4"/>
    <n v="1.966E-2"/>
    <n v="1.277E-2"/>
  </r>
  <r>
    <x v="7"/>
    <x v="22"/>
    <x v="7"/>
    <x v="4"/>
    <n v="15.27"/>
    <n v="263"/>
    <n v="134.13013000000001"/>
    <n v="9.7140000000000004E-2"/>
    <n v="0"/>
    <n v="0.10940999999999999"/>
    <n v="5.595E-2"/>
    <n v="0.37164999999999998"/>
    <n v="0.1981"/>
  </r>
  <r>
    <x v="7"/>
    <x v="22"/>
    <x v="7"/>
    <x v="5"/>
    <n v="26.18"/>
    <n v="158.30000000000001"/>
    <n v="218.45996"/>
    <n v="0.12129"/>
    <n v="1.9099999999999999E-2"/>
    <n v="0.16589000000000001"/>
    <n v="8.0800000000000004E-3"/>
    <n v="0.46254000000000001"/>
    <n v="0.4521"/>
  </r>
  <r>
    <x v="7"/>
    <x v="22"/>
    <x v="7"/>
    <x v="6"/>
    <n v="36.729999999999997"/>
    <n v="169.58"/>
    <n v="330.68993999999998"/>
    <n v="0.17816000000000001"/>
    <n v="4.1000000000000003E-3"/>
    <n v="2.3220000000000001E-2"/>
    <n v="0.19317000000000001"/>
    <n v="0.67866000000000004"/>
    <n v="0.65632000000000001"/>
  </r>
  <r>
    <x v="7"/>
    <x v="22"/>
    <x v="7"/>
    <x v="7"/>
    <n v="4.72"/>
    <n v="65"/>
    <n v="11.699949999999999"/>
    <n v="2.6030000000000001E-2"/>
    <n v="2.324E-2"/>
    <n v="6.0000000000000002E-5"/>
    <n v="1.98E-3"/>
    <n v="0.1007"/>
    <n v="4.5969999999999997E-2"/>
  </r>
  <r>
    <x v="7"/>
    <x v="22"/>
    <x v="7"/>
    <x v="8"/>
    <n v="59.27"/>
    <n v="188.72"/>
    <n v="641.63964999999996"/>
    <n v="0.31562000000000001"/>
    <n v="2.8930000000000001E-2"/>
    <n v="6.5879999999999994E-2"/>
    <n v="0.16753000000000001"/>
    <n v="1.20112"/>
    <n v="1.17571"/>
  </r>
  <r>
    <x v="7"/>
    <x v="22"/>
    <x v="7"/>
    <x v="9"/>
    <n v="8.17"/>
    <n v="97.99"/>
    <n v="85.25"/>
    <n v="2.29E-2"/>
    <n v="1.3699999999999999E-3"/>
    <n v="6.9999999999999999E-4"/>
    <n v="3.5819999999999998E-2"/>
    <n v="8.6239999999999997E-2"/>
    <n v="0.24698999999999999"/>
  </r>
  <r>
    <x v="7"/>
    <x v="22"/>
    <x v="7"/>
    <x v="10"/>
    <n v="27.1"/>
    <n v="148.9"/>
    <n v="87.850099999999998"/>
    <n v="0.15565000000000001"/>
    <n v="9.5960000000000004E-2"/>
    <n v="5.9999999999999995E-4"/>
    <n v="7.7289999999999998E-2"/>
    <n v="0.60038000000000002"/>
    <n v="0.18393999999999999"/>
  </r>
  <r>
    <x v="7"/>
    <x v="22"/>
    <x v="8"/>
    <x v="0"/>
    <n v="58.96"/>
    <n v="225.56"/>
    <n v="733.07030999999995"/>
    <n v="0.34355999999999998"/>
    <n v="2.852E-2"/>
    <n v="0.23769000000000001"/>
    <n v="0.17795"/>
    <n v="1.30322"/>
    <n v="1.19055"/>
  </r>
  <r>
    <x v="7"/>
    <x v="22"/>
    <x v="8"/>
    <x v="1"/>
    <n v="76.39"/>
    <n v="67.52"/>
    <n v="212.01953"/>
    <n v="0.29468"/>
    <n v="0.18146000000000001"/>
    <n v="2.181E-2"/>
    <n v="7.7429999999999999E-2"/>
    <n v="1.1347499999999999"/>
    <n v="0.80725999999999998"/>
  </r>
  <r>
    <x v="7"/>
    <x v="22"/>
    <x v="8"/>
    <x v="2"/>
    <n v="37.58"/>
    <n v="226.95"/>
    <n v="270.06981999999999"/>
    <n v="0.19541"/>
    <n v="9.6799999999999994E-3"/>
    <n v="2.9199999999999999E-3"/>
    <n v="1.3820000000000001E-2"/>
    <n v="0.74500999999999995"/>
    <n v="0.43615999999999999"/>
  </r>
  <r>
    <x v="7"/>
    <x v="22"/>
    <x v="8"/>
    <x v="3"/>
    <n v="4.04"/>
    <n v="89.85"/>
    <n v="17.96997"/>
    <n v="1.7569999999999999E-2"/>
    <n v="1.0149999999999999E-2"/>
    <n v="3.0699999999999998E-3"/>
    <n v="1.66E-3"/>
    <n v="6.7580000000000001E-2"/>
    <n v="5.5509999999999997E-2"/>
  </r>
  <r>
    <x v="7"/>
    <x v="22"/>
    <x v="8"/>
    <x v="4"/>
    <n v="142.22999999999999"/>
    <n v="263"/>
    <n v="1938.3084699999999"/>
    <n v="0.91979999999999995"/>
    <n v="0"/>
    <n v="1.25884"/>
    <n v="0.15261"/>
    <n v="3.4899499999999999"/>
    <n v="2.8627899999999999"/>
  </r>
  <r>
    <x v="7"/>
    <x v="22"/>
    <x v="8"/>
    <x v="5"/>
    <n v="192.12"/>
    <n v="164.86"/>
    <n v="1998.05078"/>
    <n v="0.87375000000000003"/>
    <n v="4.6580000000000003E-2"/>
    <n v="1.28755"/>
    <n v="6.5939999999999999E-2"/>
    <n v="3.3127200000000001"/>
    <n v="3.9727399999999999"/>
  </r>
  <r>
    <x v="7"/>
    <x v="22"/>
    <x v="8"/>
    <x v="6"/>
    <n v="219.43"/>
    <n v="221.24"/>
    <n v="2148.25"/>
    <n v="1.2426299999999999"/>
    <n v="0"/>
    <n v="0.29185"/>
    <n v="0.67949000000000004"/>
    <n v="4.7264200000000001"/>
    <n v="3.5748899999999999"/>
  </r>
  <r>
    <x v="7"/>
    <x v="22"/>
    <x v="8"/>
    <x v="7"/>
    <n v="11.07"/>
    <n v="65"/>
    <n v="26.649899999999999"/>
    <n v="5.9740000000000001E-2"/>
    <n v="5.1429999999999997E-2"/>
    <n v="1.7000000000000001E-4"/>
    <n v="2.16E-3"/>
    <n v="0.23107"/>
    <n v="0.10471"/>
  </r>
  <r>
    <x v="7"/>
    <x v="22"/>
    <x v="8"/>
    <x v="8"/>
    <n v="209.58"/>
    <n v="194.4"/>
    <n v="1881.82825"/>
    <n v="1.09642"/>
    <n v="7.9759999999999998E-2"/>
    <n v="0.31433"/>
    <n v="0.40912999999999999"/>
    <n v="4.17394"/>
    <n v="3.4089100000000001"/>
  </r>
  <r>
    <x v="7"/>
    <x v="22"/>
    <x v="8"/>
    <x v="9"/>
    <n v="26.16"/>
    <n v="105.1"/>
    <n v="174.46996999999999"/>
    <n v="7.3219999999999993E-2"/>
    <n v="3.8600000000000001E-3"/>
    <n v="5.9199999999999999E-3"/>
    <n v="1.9300000000000001E-2"/>
    <n v="0.27733999999999998"/>
    <n v="0.48299999999999998"/>
  </r>
  <r>
    <x v="7"/>
    <x v="22"/>
    <x v="8"/>
    <x v="10"/>
    <n v="112.63"/>
    <n v="252.76"/>
    <n v="879.59960999999998"/>
    <n v="0.71416000000000002"/>
    <n v="0.1487"/>
    <n v="2.1299999999999999E-2"/>
    <n v="0.10983"/>
    <n v="2.7320899999999999"/>
    <n v="1.32782"/>
  </r>
  <r>
    <x v="7"/>
    <x v="23"/>
    <x v="0"/>
    <x v="0"/>
    <n v="4.96"/>
    <n v="117.77"/>
    <n v="41.219970000000004"/>
    <n v="1.8499999999999999E-2"/>
    <n v="3.0000000000000001E-3"/>
    <n v="1.1E-4"/>
    <n v="4.7200000000000002E-3"/>
    <n v="7.0139999999999994E-2"/>
    <n v="0.10434"/>
  </r>
  <r>
    <x v="7"/>
    <x v="23"/>
    <x v="0"/>
    <x v="1"/>
    <n v="22.46"/>
    <n v="117.3"/>
    <n v="165.38989000000001"/>
    <n v="8.1409999999999996E-2"/>
    <n v="6.7499999999999999E-3"/>
    <n v="1.5180000000000001E-2"/>
    <n v="2.5059999999999999E-2"/>
    <n v="0.30881999999999998"/>
    <n v="0.41160000000000002"/>
  </r>
  <r>
    <x v="7"/>
    <x v="23"/>
    <x v="0"/>
    <x v="2"/>
    <n v="11.81"/>
    <n v="87.53"/>
    <n v="85.780029999999996"/>
    <n v="2.7230000000000001E-2"/>
    <n v="1.5200000000000001E-3"/>
    <n v="4.0000000000000003E-5"/>
    <n v="3.1900000000000001E-3"/>
    <n v="0.10237"/>
    <n v="0.27234999999999998"/>
  </r>
  <r>
    <x v="7"/>
    <x v="23"/>
    <x v="0"/>
    <x v="3"/>
    <n v="5.71"/>
    <n v="71.709999999999994"/>
    <n v="42.31"/>
    <n v="1.1180000000000001E-2"/>
    <n v="9.6000000000000002E-4"/>
    <n v="9.8999999999999999E-4"/>
    <n v="7.6999999999999996E-4"/>
    <n v="4.1959999999999997E-2"/>
    <n v="0.15393999999999999"/>
  </r>
  <r>
    <x v="7"/>
    <x v="23"/>
    <x v="0"/>
    <x v="4"/>
    <n v="22.31"/>
    <n v="263"/>
    <n v="378.72021000000001"/>
    <n v="0.14494000000000001"/>
    <n v="0"/>
    <n v="4.4670000000000001E-2"/>
    <n v="0.11673"/>
    <n v="0.54720999999999997"/>
    <n v="0.55676000000000003"/>
  </r>
  <r>
    <x v="7"/>
    <x v="23"/>
    <x v="0"/>
    <x v="5"/>
    <n v="18.079999999999998"/>
    <n v="144.66999999999999"/>
    <n v="177.94994"/>
    <n v="7.3510000000000006E-2"/>
    <n v="1.3600000000000001E-3"/>
    <n v="2.035E-2"/>
    <n v="1.67E-2"/>
    <n v="0.27811999999999998"/>
    <n v="0.38774999999999998"/>
  </r>
  <r>
    <x v="7"/>
    <x v="23"/>
    <x v="0"/>
    <x v="6"/>
    <n v="18.920000000000002"/>
    <n v="121.14"/>
    <n v="142.94995"/>
    <n v="6.3479999999999995E-2"/>
    <n v="2.32E-3"/>
    <n v="3.3E-4"/>
    <n v="2.9139999999999999E-2"/>
    <n v="0.24026"/>
    <n v="0.35371999999999998"/>
  </r>
  <r>
    <x v="7"/>
    <x v="23"/>
    <x v="0"/>
    <x v="7"/>
    <n v="29.85"/>
    <n v="65"/>
    <n v="191.1001"/>
    <n v="5.1049999999999998E-2"/>
    <n v="3.9199999999999999E-3"/>
    <n v="1.9000000000000001E-4"/>
    <n v="9.9100000000000004E-3"/>
    <n v="0.19128999999999999"/>
    <n v="0.74738000000000004"/>
  </r>
  <r>
    <x v="7"/>
    <x v="23"/>
    <x v="0"/>
    <x v="8"/>
    <n v="8.7799999999999994"/>
    <n v="174.25"/>
    <n v="92.349980000000002"/>
    <n v="4.8660000000000002E-2"/>
    <n v="1.0030000000000001E-2"/>
    <n v="1.9300000000000001E-3"/>
    <n v="1.072E-2"/>
    <n v="0.18498999999999999"/>
    <n v="0.17484"/>
  </r>
  <r>
    <x v="7"/>
    <x v="23"/>
    <x v="0"/>
    <x v="9"/>
    <n v="6.65"/>
    <n v="171.33"/>
    <n v="107.94006"/>
    <n v="2.9600000000000001E-2"/>
    <n v="5.1999999999999995E-4"/>
    <n v="7.5000000000000002E-4"/>
    <n v="2.0119999999999999E-2"/>
    <n v="0.11133999999999999"/>
    <n v="0.21210999999999999"/>
  </r>
  <r>
    <x v="7"/>
    <x v="23"/>
    <x v="0"/>
    <x v="10"/>
    <n v="14.83"/>
    <n v="209.69"/>
    <n v="163.56005999999999"/>
    <n v="8.319E-2"/>
    <n v="1.176E-2"/>
    <n v="2.5899999999999999E-3"/>
    <n v="4.725E-2"/>
    <n v="0.31591000000000002"/>
    <n v="0.27918999999999999"/>
  </r>
  <r>
    <x v="7"/>
    <x v="23"/>
    <x v="1"/>
    <x v="0"/>
    <n v="179.97"/>
    <n v="172.36"/>
    <n v="1683.91003"/>
    <n v="0.82313999999999998"/>
    <n v="2.9170000000000001E-2"/>
    <n v="4.3569999999999998E-2"/>
    <n v="0.78354999999999997"/>
    <n v="3.11958"/>
    <n v="3.3068399999999998"/>
  </r>
  <r>
    <x v="7"/>
    <x v="23"/>
    <x v="1"/>
    <x v="1"/>
    <n v="663.53"/>
    <n v="129.29"/>
    <n v="7201.6098599999996"/>
    <n v="2.4777800000000001"/>
    <n v="0.16739999999999999"/>
    <n v="0.57725000000000004"/>
    <n v="3.11219"/>
    <n v="9.3605599999999995"/>
    <n v="17.182089999999999"/>
  </r>
  <r>
    <x v="7"/>
    <x v="23"/>
    <x v="1"/>
    <x v="2"/>
    <n v="220.56"/>
    <n v="220.66"/>
    <n v="3709.28125"/>
    <n v="1.17984"/>
    <n v="1.358E-2"/>
    <n v="7.9350000000000004E-2"/>
    <n v="1.1257200000000001"/>
    <n v="4.4378200000000003"/>
    <n v="6.0563799999999999"/>
  </r>
  <r>
    <x v="7"/>
    <x v="23"/>
    <x v="1"/>
    <x v="3"/>
    <n v="18.920000000000002"/>
    <n v="65"/>
    <n v="96.849980000000002"/>
    <n v="4.4209999999999999E-2"/>
    <n v="1.8929999999999999E-2"/>
    <n v="9.9900000000000006E-3"/>
    <n v="8.6800000000000002E-3"/>
    <n v="0.16791"/>
    <n v="0.37877"/>
  </r>
  <r>
    <x v="7"/>
    <x v="23"/>
    <x v="1"/>
    <x v="4"/>
    <n v="142.97999999999999"/>
    <n v="247.43"/>
    <n v="1880.4609399999999"/>
    <n v="0.88778000000000001"/>
    <n v="2.4599999999999999E-3"/>
    <n v="0.97441"/>
    <n v="0.50356999999999996"/>
    <n v="3.3643999999999998"/>
    <n v="2.86049"/>
  </r>
  <r>
    <x v="7"/>
    <x v="23"/>
    <x v="1"/>
    <x v="5"/>
    <n v="334.77"/>
    <n v="167.79"/>
    <n v="4095.6721200000002"/>
    <n v="1.5452699999999999"/>
    <n v="6.1620000000000001E-2"/>
    <n v="1.5545899999999999"/>
    <n v="0.54959000000000002"/>
    <n v="5.8414700000000002"/>
    <n v="8.1344399999999997"/>
  </r>
  <r>
    <x v="7"/>
    <x v="23"/>
    <x v="1"/>
    <x v="6"/>
    <n v="756.74"/>
    <n v="222.05"/>
    <n v="9734.84375"/>
    <n v="4.20458"/>
    <n v="0"/>
    <n v="1.21391"/>
    <n v="3.4450799999999999"/>
    <n v="15.89241"/>
    <n v="16.066759999999999"/>
  </r>
  <r>
    <x v="7"/>
    <x v="23"/>
    <x v="1"/>
    <x v="7"/>
    <n v="252.29"/>
    <n v="65"/>
    <n v="1433.90039"/>
    <n v="0.47538999999999998"/>
    <n v="0.11043"/>
    <n v="1.26E-2"/>
    <n v="0.16638"/>
    <n v="1.7901800000000001"/>
    <n v="5.6078999999999999"/>
  </r>
  <r>
    <x v="7"/>
    <x v="23"/>
    <x v="1"/>
    <x v="8"/>
    <n v="750.06"/>
    <n v="193.74"/>
    <n v="10405.75"/>
    <n v="3.7797900000000002"/>
    <n v="0.13569999999999999"/>
    <n v="3.0731000000000002"/>
    <n v="2.79989"/>
    <n v="14.25061"/>
    <n v="18.81813"/>
  </r>
  <r>
    <x v="7"/>
    <x v="23"/>
    <x v="1"/>
    <x v="9"/>
    <n v="119.69"/>
    <n v="132.9"/>
    <n v="1117.7109399999999"/>
    <n v="0.42072999999999999"/>
    <n v="8.8999999999999995E-4"/>
    <n v="6.8700000000000002E-3"/>
    <n v="0.38047999999999998"/>
    <n v="1.5861000000000001"/>
    <n v="2.5501100000000001"/>
  </r>
  <r>
    <x v="7"/>
    <x v="23"/>
    <x v="1"/>
    <x v="10"/>
    <n v="313.58"/>
    <n v="96.3"/>
    <n v="1943.26172"/>
    <n v="1.0832299999999999"/>
    <n v="0.21820000000000001"/>
    <n v="6.0249999999999998E-2"/>
    <n v="0.48709999999999998"/>
    <n v="4.1248899999999997"/>
    <n v="5.5817199999999998"/>
  </r>
  <r>
    <x v="7"/>
    <x v="23"/>
    <x v="2"/>
    <x v="0"/>
    <n v="47.18"/>
    <n v="129.19999999999999"/>
    <n v="351.41991999999999"/>
    <n v="0.1986"/>
    <n v="4.4850000000000001E-2"/>
    <n v="1.4189999999999999E-2"/>
    <n v="0.18448999999999999"/>
    <n v="0.75566"/>
    <n v="0.83265999999999996"/>
  </r>
  <r>
    <x v="7"/>
    <x v="23"/>
    <x v="2"/>
    <x v="1"/>
    <n v="255.58"/>
    <n v="154.91999999999999"/>
    <n v="1772.3009"/>
    <n v="1.1812199999999999"/>
    <n v="0.17416000000000001"/>
    <n v="0.26666000000000001"/>
    <n v="1.37805"/>
    <n v="4.5033700000000003"/>
    <n v="3.71889"/>
  </r>
  <r>
    <x v="7"/>
    <x v="23"/>
    <x v="2"/>
    <x v="2"/>
    <n v="12.97"/>
    <n v="168.88"/>
    <n v="27.020019999999999"/>
    <n v="7.7310000000000004E-2"/>
    <n v="4.3920000000000001E-2"/>
    <n v="3.3E-4"/>
    <n v="7.2899999999999996E-3"/>
    <n v="0.29855999999999999"/>
    <n v="5.2319999999999998E-2"/>
  </r>
  <r>
    <x v="7"/>
    <x v="23"/>
    <x v="2"/>
    <x v="3"/>
    <n v="6.44"/>
    <n v="65"/>
    <n v="26.650020000000001"/>
    <n v="2.6880000000000001E-2"/>
    <n v="1.9029999999999998E-2"/>
    <n v="1.9499999999999999E-3"/>
    <n v="3.0400000000000002E-3"/>
    <n v="0.10351"/>
    <n v="0.10423"/>
  </r>
  <r>
    <x v="7"/>
    <x v="23"/>
    <x v="2"/>
    <x v="4"/>
    <n v="51.64"/>
    <n v="238.72"/>
    <n v="253.04004"/>
    <n v="0.31919999999999998"/>
    <n v="1.4400000000000001E-3"/>
    <n v="0.54300999999999999"/>
    <n v="1.7600000000000001E-3"/>
    <n v="1.2257499999999999"/>
    <n v="0.39262000000000002"/>
  </r>
  <r>
    <x v="7"/>
    <x v="23"/>
    <x v="2"/>
    <x v="5"/>
    <n v="93.9"/>
    <n v="129.30000000000001"/>
    <n v="568.90039000000002"/>
    <n v="0.41527999999999998"/>
    <n v="4.5920000000000002E-2"/>
    <n v="0.27794999999999997"/>
    <n v="0.15492"/>
    <n v="1.5868899999999999"/>
    <n v="1.35782"/>
  </r>
  <r>
    <x v="7"/>
    <x v="23"/>
    <x v="2"/>
    <x v="6"/>
    <n v="112.65"/>
    <n v="186.74"/>
    <n v="901.94921999999997"/>
    <n v="0.59763999999999995"/>
    <n v="3.0400000000000002E-3"/>
    <n v="3.338E-2"/>
    <n v="0.46961999999999998"/>
    <n v="2.2785700000000002"/>
    <n v="1.67448"/>
  </r>
  <r>
    <x v="7"/>
    <x v="23"/>
    <x v="2"/>
    <x v="7"/>
    <n v="20.39"/>
    <n v="65"/>
    <n v="27.299810000000001"/>
    <n v="0.11509999999999999"/>
    <n v="9.7890000000000005E-2"/>
    <n v="2.5000000000000001E-4"/>
    <n v="1.2019999999999999E-2"/>
    <n v="0.44557999999999998"/>
    <n v="0.10677"/>
  </r>
  <r>
    <x v="7"/>
    <x v="23"/>
    <x v="2"/>
    <x v="8"/>
    <n v="144.66"/>
    <n v="200.68"/>
    <n v="1081.6894500000001"/>
    <n v="0.81908000000000003"/>
    <n v="0.18453"/>
    <n v="9.9150000000000002E-2"/>
    <n v="0.71831999999999996"/>
    <n v="3.12859"/>
    <n v="1.9013800000000001"/>
  </r>
  <r>
    <x v="7"/>
    <x v="23"/>
    <x v="2"/>
    <x v="9"/>
    <n v="35.53"/>
    <n v="133.1"/>
    <n v="417.93015000000003"/>
    <n v="0.13125999999999999"/>
    <n v="1.65E-3"/>
    <n v="3.4099999999999998E-3"/>
    <n v="0.1087"/>
    <n v="0.49399999999999999"/>
    <n v="0.97963999999999996"/>
  </r>
  <r>
    <x v="7"/>
    <x v="23"/>
    <x v="2"/>
    <x v="10"/>
    <n v="132.12"/>
    <n v="246.04"/>
    <n v="691.35937999999999"/>
    <n v="0.82504"/>
    <n v="0.27466000000000002"/>
    <n v="3.3239999999999999E-2"/>
    <n v="0.27627000000000002"/>
    <n v="3.17001"/>
    <n v="1.05684"/>
  </r>
  <r>
    <x v="7"/>
    <x v="23"/>
    <x v="3"/>
    <x v="0"/>
    <n v="19.72"/>
    <n v="146.26"/>
    <n v="67.279790000000006"/>
    <n v="0.11355"/>
    <n v="6.2839999999999993E-2"/>
    <n v="6.4400000000000004E-3"/>
    <n v="5.219E-2"/>
    <n v="0.43762000000000001"/>
    <n v="0.14419000000000001"/>
  </r>
  <r>
    <x v="7"/>
    <x v="23"/>
    <x v="3"/>
    <x v="1"/>
    <n v="126.51"/>
    <n v="145.25"/>
    <n v="406.71096999999997"/>
    <n v="0.71450000000000002"/>
    <n v="0.24010000000000001"/>
    <n v="4.9369999999999997E-2"/>
    <n v="0.44908999999999999"/>
    <n v="2.7546499999999998"/>
    <n v="0.87836999999999998"/>
  </r>
  <r>
    <x v="7"/>
    <x v="23"/>
    <x v="3"/>
    <x v="2"/>
    <n v="13.87"/>
    <n v="65"/>
    <n v="1.3000499999999999"/>
    <n v="8.5569999999999993E-2"/>
    <n v="7.2410000000000002E-2"/>
    <n v="1.3999999999999999E-4"/>
    <n v="4.7400000000000003E-3"/>
    <n v="0.33163999999999999"/>
    <n v="5.0800000000000003E-3"/>
  </r>
  <r>
    <x v="7"/>
    <x v="23"/>
    <x v="3"/>
    <x v="3"/>
    <n v="5.04"/>
    <n v="65"/>
    <n v="4.5500499999999997"/>
    <n v="2.9260000000000001E-2"/>
    <n v="2.3980000000000001E-2"/>
    <n v="9.2000000000000003E-4"/>
    <n v="1.0300000000000001E-3"/>
    <n v="0.11332"/>
    <n v="1.779E-2"/>
  </r>
  <r>
    <x v="7"/>
    <x v="23"/>
    <x v="3"/>
    <x v="4"/>
    <n v="56.99"/>
    <n v="263"/>
    <n v="228.80956"/>
    <n v="0.35726999999999998"/>
    <n v="0"/>
    <n v="0.25568999999999997"/>
    <n v="0.35926999999999998"/>
    <n v="1.3753"/>
    <n v="0.33638000000000001"/>
  </r>
  <r>
    <x v="7"/>
    <x v="23"/>
    <x v="3"/>
    <x v="5"/>
    <n v="46.35"/>
    <n v="166.32"/>
    <n v="51.559570000000001"/>
    <n v="0.27721000000000001"/>
    <n v="0.11587"/>
    <n v="5.6739999999999999E-2"/>
    <n v="4.478E-2"/>
    <n v="1.07253"/>
    <n v="0.10209"/>
  </r>
  <r>
    <x v="7"/>
    <x v="23"/>
    <x v="3"/>
    <x v="6"/>
    <n v="75.5"/>
    <n v="215.22"/>
    <n v="355.10937999999999"/>
    <n v="0.44769999999999999"/>
    <n v="2.9E-4"/>
    <n v="3.1109999999999999E-2"/>
    <n v="0.46883000000000002"/>
    <n v="1.7206900000000001"/>
    <n v="0.59914999999999996"/>
  </r>
  <r>
    <x v="7"/>
    <x v="23"/>
    <x v="3"/>
    <x v="7"/>
    <n v="23.95"/>
    <n v="65"/>
    <n v="15.600099999999999"/>
    <n v="0.14388999999999999"/>
    <n v="0.12742000000000001"/>
    <n v="1.6000000000000001E-4"/>
    <n v="6.4900000000000001E-3"/>
    <n v="0.55747000000000002"/>
    <n v="6.1010000000000002E-2"/>
  </r>
  <r>
    <x v="7"/>
    <x v="23"/>
    <x v="3"/>
    <x v="8"/>
    <n v="80.88"/>
    <n v="142.65"/>
    <n v="96.999989999999997"/>
    <n v="0.48541000000000001"/>
    <n v="0.28777000000000003"/>
    <n v="3.3800000000000002E-3"/>
    <n v="0.10397000000000001"/>
    <n v="1.8773500000000001"/>
    <n v="0.21143000000000001"/>
  </r>
  <r>
    <x v="7"/>
    <x v="23"/>
    <x v="3"/>
    <x v="9"/>
    <n v="4.2300000000000004"/>
    <n v="125.55"/>
    <n v="41.429989999999997"/>
    <n v="1.9519999999999999E-2"/>
    <n v="1.23E-3"/>
    <n v="8.0000000000000007E-5"/>
    <n v="9.9900000000000006E-3"/>
    <n v="7.4079999999999993E-2"/>
    <n v="9.8710000000000006E-2"/>
  </r>
  <r>
    <x v="7"/>
    <x v="23"/>
    <x v="3"/>
    <x v="10"/>
    <n v="115.85"/>
    <n v="117.8"/>
    <n v="17.669920000000001"/>
    <n v="0.71696000000000004"/>
    <n v="0.57340000000000002"/>
    <n v="1.9429999999999999E-2"/>
    <n v="6.5339999999999995E-2"/>
    <n v="2.7784"/>
    <n v="4.3430000000000003E-2"/>
  </r>
  <r>
    <x v="7"/>
    <x v="23"/>
    <x v="4"/>
    <x v="0"/>
    <n v="4.82"/>
    <n v="130.66"/>
    <n v="53.570010000000003"/>
    <n v="2.5340000000000001E-2"/>
    <n v="6.6600000000000001E-3"/>
    <n v="2.8700000000000002E-3"/>
    <n v="2.1590000000000002E-2"/>
    <n v="9.6670000000000006E-2"/>
    <n v="0.12237000000000001"/>
  </r>
  <r>
    <x v="7"/>
    <x v="23"/>
    <x v="4"/>
    <x v="1"/>
    <n v="12.11"/>
    <n v="71"/>
    <n v="12.78003"/>
    <n v="7.1830000000000005E-2"/>
    <n v="2.9499999999999998E-2"/>
    <n v="6.4400000000000004E-3"/>
    <n v="6.7600000000000004E-3"/>
    <n v="0.27816999999999997"/>
    <n v="4.6870000000000002E-2"/>
  </r>
  <r>
    <x v="7"/>
    <x v="23"/>
    <x v="4"/>
    <x v="2"/>
    <n v="2.0299999999999998"/>
    <n v="65"/>
    <n v="5.8500100000000002"/>
    <n v="1.1039999999999999E-2"/>
    <n v="7.3499999999999998E-3"/>
    <n v="1.2E-4"/>
    <n v="5.0000000000000002E-5"/>
    <n v="4.2680000000000003E-2"/>
    <n v="2.2880000000000001E-2"/>
  </r>
  <r>
    <x v="7"/>
    <x v="23"/>
    <x v="4"/>
    <x v="3"/>
    <n v="1.39"/>
    <n v="65"/>
    <n v="13.649990000000001"/>
    <n v="4.9100000000000003E-3"/>
    <n v="3.64E-3"/>
    <n v="1.7000000000000001E-4"/>
    <n v="1.3999999999999999E-4"/>
    <n v="1.8800000000000001E-2"/>
    <n v="5.3379999999999997E-2"/>
  </r>
  <r>
    <x v="7"/>
    <x v="23"/>
    <x v="4"/>
    <x v="4"/>
    <n v="11.27"/>
    <n v="263"/>
    <n v="107.83007000000001"/>
    <n v="7.1790000000000007E-2"/>
    <n v="8.3000000000000001E-4"/>
    <n v="0.10069"/>
    <n v="1.4189999999999999E-2"/>
    <n v="0.27424999999999999"/>
    <n v="0.15851999999999999"/>
  </r>
  <r>
    <x v="7"/>
    <x v="23"/>
    <x v="4"/>
    <x v="5"/>
    <n v="6.51"/>
    <n v="184.29"/>
    <n v="25.800049999999999"/>
    <n v="4.0129999999999999E-2"/>
    <n v="5.9800000000000001E-3"/>
    <n v="1.9699999999999999E-2"/>
    <n v="2.9099999999999998E-3"/>
    <n v="0.15468000000000001"/>
    <n v="4.6920000000000003E-2"/>
  </r>
  <r>
    <x v="7"/>
    <x v="23"/>
    <x v="4"/>
    <x v="6"/>
    <n v="5.65"/>
    <n v="174"/>
    <n v="1.7399899999999999"/>
    <n v="3.5049999999999998E-2"/>
    <n v="0"/>
    <n v="4.8000000000000001E-4"/>
    <n v="7.4599999999999996E-3"/>
    <n v="0.13583000000000001"/>
    <n v="3.4199999999999999E-3"/>
  </r>
  <r>
    <x v="7"/>
    <x v="23"/>
    <x v="4"/>
    <x v="7"/>
    <n v="5"/>
    <n v="65"/>
    <n v="33.799990000000001"/>
    <n v="2.0830000000000001E-2"/>
    <n v="1.7059999999999999E-2"/>
    <n v="6.9999999999999994E-5"/>
    <n v="4.4999999999999999E-4"/>
    <n v="8.0170000000000005E-2"/>
    <n v="0.13219"/>
  </r>
  <r>
    <x v="7"/>
    <x v="23"/>
    <x v="4"/>
    <x v="8"/>
    <n v="16.73"/>
    <n v="152.91"/>
    <n v="175.8501"/>
    <n v="9.2560000000000003E-2"/>
    <n v="2.7740000000000001E-2"/>
    <n v="3.9309999999999998E-2"/>
    <n v="2.1180000000000001E-2"/>
    <n v="0.35416999999999998"/>
    <n v="0.36055999999999999"/>
  </r>
  <r>
    <x v="7"/>
    <x v="23"/>
    <x v="4"/>
    <x v="9"/>
    <n v="1.96"/>
    <n v="65"/>
    <n v="30.55"/>
    <n v="3.2599999999999999E-3"/>
    <n v="2.6900000000000001E-3"/>
    <n v="2.0000000000000002E-5"/>
    <n v="1.2E-4"/>
    <n v="1.2109999999999999E-2"/>
    <n v="0.11948"/>
  </r>
  <r>
    <x v="7"/>
    <x v="23"/>
    <x v="4"/>
    <x v="10"/>
    <n v="15.41"/>
    <n v="102.83"/>
    <n v="24.679929999999999"/>
    <n v="9.2060000000000003E-2"/>
    <n v="3.3910000000000003E-2"/>
    <n v="2.16E-3"/>
    <n v="1.8020000000000001E-2"/>
    <n v="0.35618"/>
    <n v="6.7220000000000002E-2"/>
  </r>
  <r>
    <x v="7"/>
    <x v="23"/>
    <x v="5"/>
    <x v="0"/>
    <n v="0.64"/>
    <n v="65"/>
    <n v="8.4499999999999993"/>
    <n v="2.2300000000000002E-3"/>
    <n v="1.41E-3"/>
    <n v="1.0000000000000001E-5"/>
    <n v="2.3000000000000001E-4"/>
    <n v="8.5199999999999998E-3"/>
    <n v="3.3050000000000003E-2"/>
  </r>
  <r>
    <x v="7"/>
    <x v="23"/>
    <x v="5"/>
    <x v="1"/>
    <n v="1.6"/>
    <n v="261"/>
    <n v="0"/>
    <n v="9.9299999999999996E-3"/>
    <n v="4.0099999999999997E-3"/>
    <n v="4.4999999999999999E-4"/>
    <n v="1.39E-3"/>
    <n v="3.848E-2"/>
    <n v="0"/>
  </r>
  <r>
    <x v="7"/>
    <x v="23"/>
    <x v="5"/>
    <x v="2"/>
    <n v="0.27"/>
    <n v="65"/>
    <n v="1.3"/>
    <n v="1.49E-3"/>
    <n v="1.06E-3"/>
    <n v="0"/>
    <n v="1.0000000000000001E-5"/>
    <n v="5.77E-3"/>
    <n v="5.0800000000000003E-3"/>
  </r>
  <r>
    <x v="7"/>
    <x v="23"/>
    <x v="5"/>
    <x v="3"/>
    <n v="0.18"/>
    <n v="65"/>
    <n v="1.95"/>
    <n v="5.6999999999999998E-4"/>
    <n v="4.4999999999999999E-4"/>
    <n v="1.0000000000000001E-5"/>
    <n v="1.0000000000000001E-5"/>
    <n v="2.16E-3"/>
    <n v="7.6299999999999996E-3"/>
  </r>
  <r>
    <x v="7"/>
    <x v="23"/>
    <x v="5"/>
    <x v="4"/>
    <n v="1.5"/>
    <n v="263"/>
    <n v="21.040009999999999"/>
    <n v="9.4699999999999993E-3"/>
    <n v="9.0000000000000006E-5"/>
    <n v="1.056E-2"/>
    <n v="3.32E-3"/>
    <n v="3.6139999999999999E-2"/>
    <n v="3.0929999999999999E-2"/>
  </r>
  <r>
    <x v="7"/>
    <x v="23"/>
    <x v="5"/>
    <x v="5"/>
    <n v="1.23"/>
    <n v="186"/>
    <n v="9.2999899999999993"/>
    <n v="7.4700000000000001E-3"/>
    <n v="2.16E-3"/>
    <n v="5.7499999999999999E-3"/>
    <n v="1.7899999999999999E-3"/>
    <n v="2.8639999999999999E-2"/>
    <n v="1.6809999999999999E-2"/>
  </r>
  <r>
    <x v="7"/>
    <x v="23"/>
    <x v="5"/>
    <x v="6"/>
    <n v="0.83"/>
    <n v="261"/>
    <n v="0"/>
    <n v="5.1500000000000001E-3"/>
    <n v="0"/>
    <n v="1.9000000000000001E-4"/>
    <n v="9.3000000000000005E-4"/>
    <n v="1.9959999999999999E-2"/>
    <n v="0"/>
  </r>
  <r>
    <x v="7"/>
    <x v="23"/>
    <x v="5"/>
    <x v="7"/>
    <n v="0.67"/>
    <n v="65"/>
    <n v="6.5"/>
    <n v="2.96E-3"/>
    <n v="2.4299999999999999E-3"/>
    <n v="1.0000000000000001E-5"/>
    <n v="6.9999999999999994E-5"/>
    <n v="1.142E-2"/>
    <n v="2.5420000000000002E-2"/>
  </r>
  <r>
    <x v="7"/>
    <x v="23"/>
    <x v="5"/>
    <x v="8"/>
    <n v="1.53"/>
    <n v="65"/>
    <n v="5.2000099999999998"/>
    <n v="8.1600000000000006E-3"/>
    <n v="4.3400000000000001E-3"/>
    <n v="3.4000000000000002E-4"/>
    <n v="1.41E-3"/>
    <n v="3.1559999999999998E-2"/>
    <n v="2.034E-2"/>
  </r>
  <r>
    <x v="7"/>
    <x v="23"/>
    <x v="5"/>
    <x v="9"/>
    <n v="0.66"/>
    <n v="183.29"/>
    <n v="12.83"/>
    <n v="3.7299999999999998E-3"/>
    <n v="9.0000000000000006E-5"/>
    <n v="7.7999999999999999E-4"/>
    <n v="5.2500000000000003E-3"/>
    <n v="1.405E-2"/>
    <n v="2.3449999999999999E-2"/>
  </r>
  <r>
    <x v="7"/>
    <x v="23"/>
    <x v="5"/>
    <x v="10"/>
    <n v="2.16"/>
    <n v="65"/>
    <n v="2.59998"/>
    <n v="1.281E-2"/>
    <n v="1.0330000000000001E-2"/>
    <n v="8.0000000000000007E-5"/>
    <n v="9.2000000000000003E-4"/>
    <n v="4.9599999999999998E-2"/>
    <n v="1.017E-2"/>
  </r>
  <r>
    <x v="7"/>
    <x v="23"/>
    <x v="6"/>
    <x v="0"/>
    <n v="11"/>
    <n v="112.79"/>
    <n v="32.709960000000002"/>
    <n v="6.4140000000000003E-2"/>
    <n v="3.3450000000000001E-2"/>
    <n v="2.1199999999999999E-3"/>
    <n v="2.443E-2"/>
    <n v="0.24761"/>
    <n v="8.2989999999999994E-2"/>
  </r>
  <r>
    <x v="7"/>
    <x v="23"/>
    <x v="6"/>
    <x v="1"/>
    <n v="61.36"/>
    <n v="146.68"/>
    <n v="36.669919999999998"/>
    <n v="0.37819000000000003"/>
    <n v="0.17082"/>
    <n v="5.9119999999999999E-2"/>
    <n v="5.6899999999999999E-2"/>
    <n v="1.46465"/>
    <n v="7.7429999999999999E-2"/>
  </r>
  <r>
    <x v="7"/>
    <x v="23"/>
    <x v="6"/>
    <x v="2"/>
    <n v="9.18"/>
    <n v="70.37"/>
    <n v="5.62988"/>
    <n v="5.5649999999999998E-2"/>
    <n v="3.6970000000000003E-2"/>
    <n v="1.9000000000000001E-4"/>
    <n v="4.6000000000000001E-4"/>
    <n v="0.21560000000000001"/>
    <n v="2.0760000000000001E-2"/>
  </r>
  <r>
    <x v="7"/>
    <x v="23"/>
    <x v="6"/>
    <x v="3"/>
    <n v="3.55"/>
    <n v="65"/>
    <n v="9.0999800000000004"/>
    <n v="1.9369999999999998E-2"/>
    <n v="1.5140000000000001E-2"/>
    <n v="8.4999999999999995E-4"/>
    <n v="2.1000000000000001E-4"/>
    <n v="7.4910000000000004E-2"/>
    <n v="3.5589999999999997E-2"/>
  </r>
  <r>
    <x v="7"/>
    <x v="23"/>
    <x v="6"/>
    <x v="4"/>
    <n v="38.130000000000003"/>
    <n v="263"/>
    <n v="257.74023"/>
    <n v="0.24015"/>
    <n v="0"/>
    <n v="0.28894999999999998"/>
    <n v="7.6960000000000001E-2"/>
    <n v="0.92227999999999999"/>
    <n v="0.37891000000000002"/>
  </r>
  <r>
    <x v="7"/>
    <x v="23"/>
    <x v="6"/>
    <x v="5"/>
    <n v="29.36"/>
    <n v="226.28"/>
    <n v="56.56982"/>
    <n v="0.18203"/>
    <n v="6.3060000000000005E-2"/>
    <n v="5.6669999999999998E-2"/>
    <n v="3.2669999999999998E-2"/>
    <n v="0.70367000000000002"/>
    <n v="9.0679999999999997E-2"/>
  </r>
  <r>
    <x v="7"/>
    <x v="23"/>
    <x v="6"/>
    <x v="6"/>
    <n v="32.18"/>
    <n v="260.58999999999997"/>
    <n v="44.299810000000001"/>
    <n v="0.20039000000000001"/>
    <n v="0"/>
    <n v="1.3950000000000001E-2"/>
    <n v="0.1174"/>
    <n v="0.77503999999999995"/>
    <n v="6.5540000000000001E-2"/>
  </r>
  <r>
    <x v="7"/>
    <x v="23"/>
    <x v="6"/>
    <x v="7"/>
    <n v="16.77"/>
    <n v="65"/>
    <n v="26.649899999999999"/>
    <n v="9.511E-2"/>
    <n v="7.9649999999999999E-2"/>
    <n v="8.0999999999999996E-4"/>
    <n v="2.8300000000000001E-3"/>
    <n v="0.36815999999999999"/>
    <n v="0.10423"/>
  </r>
  <r>
    <x v="7"/>
    <x v="23"/>
    <x v="6"/>
    <x v="8"/>
    <n v="49.18"/>
    <n v="119.6"/>
    <n v="81.330079999999995"/>
    <n v="0.29508000000000001"/>
    <n v="0.14929000000000001"/>
    <n v="5.5440000000000003E-2"/>
    <n v="4.3589999999999997E-2"/>
    <n v="1.1414899999999999"/>
    <n v="0.19778999999999999"/>
  </r>
  <r>
    <x v="7"/>
    <x v="23"/>
    <x v="6"/>
    <x v="9"/>
    <n v="1.73"/>
    <n v="65.7"/>
    <n v="24.31"/>
    <n v="3.0100000000000001E-3"/>
    <n v="2.2899999999999999E-3"/>
    <n v="5.0000000000000002E-5"/>
    <n v="1.8000000000000001E-4"/>
    <n v="1.1220000000000001E-2"/>
    <n v="9.4339999999999993E-2"/>
  </r>
  <r>
    <x v="7"/>
    <x v="23"/>
    <x v="6"/>
    <x v="10"/>
    <n v="75.5"/>
    <n v="67.56"/>
    <n v="20.26953"/>
    <n v="0.46228000000000002"/>
    <n v="0.25419999999999998"/>
    <n v="3.9500000000000004E-3"/>
    <n v="2.3369999999999998E-2"/>
    <n v="1.7914099999999999"/>
    <n v="7.6929999999999998E-2"/>
  </r>
  <r>
    <x v="7"/>
    <x v="23"/>
    <x v="7"/>
    <x v="0"/>
    <n v="16.7"/>
    <n v="229.8"/>
    <n v="195.33008000000001"/>
    <n v="0.10203"/>
    <n v="9.7900000000000001E-3"/>
    <n v="2.0999999999999999E-3"/>
    <n v="5.357E-2"/>
    <n v="0.38730999999999999"/>
    <n v="0.31201000000000001"/>
  </r>
  <r>
    <x v="7"/>
    <x v="23"/>
    <x v="7"/>
    <x v="1"/>
    <n v="39.22"/>
    <n v="123.98"/>
    <n v="244.25"/>
    <n v="0.18676000000000001"/>
    <n v="5.049E-2"/>
    <n v="3.202E-2"/>
    <n v="7.5620000000000007E-2"/>
    <n v="0.71504000000000001"/>
    <n v="0.58760000000000001"/>
  </r>
  <r>
    <x v="7"/>
    <x v="23"/>
    <x v="7"/>
    <x v="2"/>
    <n v="3.33"/>
    <n v="206.43"/>
    <n v="14.450010000000001"/>
    <n v="2.0539999999999999E-2"/>
    <n v="1.0710000000000001E-2"/>
    <n v="3.4000000000000002E-4"/>
    <n v="5.8799999999999998E-3"/>
    <n v="7.9089999999999994E-2"/>
    <n v="2.4420000000000001E-2"/>
  </r>
  <r>
    <x v="7"/>
    <x v="23"/>
    <x v="7"/>
    <x v="3"/>
    <n v="0.99"/>
    <n v="65"/>
    <n v="3.8999899999999998"/>
    <n v="5.1799999999999997E-3"/>
    <n v="4.5300000000000002E-3"/>
    <n v="1.3999999999999999E-4"/>
    <n v="1.1E-4"/>
    <n v="2.002E-2"/>
    <n v="1.525E-2"/>
  </r>
  <r>
    <x v="7"/>
    <x v="23"/>
    <x v="7"/>
    <x v="4"/>
    <n v="15.78"/>
    <n v="263"/>
    <n v="134.12988000000001"/>
    <n v="0.10047"/>
    <n v="0"/>
    <n v="0.11236"/>
    <n v="5.8349999999999999E-2"/>
    <n v="0.38399"/>
    <n v="0.19719"/>
  </r>
  <r>
    <x v="7"/>
    <x v="23"/>
    <x v="7"/>
    <x v="5"/>
    <n v="27.6"/>
    <n v="157.75"/>
    <n v="224"/>
    <n v="0.12684999999999999"/>
    <n v="1.9349999999999999E-2"/>
    <n v="0.17422000000000001"/>
    <n v="8.6400000000000001E-3"/>
    <n v="0.48314000000000001"/>
    <n v="0.46242"/>
  </r>
  <r>
    <x v="7"/>
    <x v="23"/>
    <x v="7"/>
    <x v="6"/>
    <n v="38.700000000000003"/>
    <n v="170.53"/>
    <n v="335.9502"/>
    <n v="0.1865"/>
    <n v="4.1000000000000003E-3"/>
    <n v="2.4289999999999999E-2"/>
    <n v="0.20263999999999999"/>
    <n v="0.70953999999999995"/>
    <n v="0.66100999999999999"/>
  </r>
  <r>
    <x v="7"/>
    <x v="23"/>
    <x v="7"/>
    <x v="7"/>
    <n v="4.95"/>
    <n v="65"/>
    <n v="14.949949999999999"/>
    <n v="2.64E-2"/>
    <n v="2.3539999999999998E-2"/>
    <n v="6.0000000000000002E-5"/>
    <n v="2.0300000000000001E-3"/>
    <n v="0.10208"/>
    <n v="5.8470000000000001E-2"/>
  </r>
  <r>
    <x v="7"/>
    <x v="23"/>
    <x v="7"/>
    <x v="8"/>
    <n v="62.65"/>
    <n v="189.24"/>
    <n v="639.63964999999996"/>
    <n v="0.33150000000000002"/>
    <n v="2.9100000000000001E-2"/>
    <n v="6.9360000000000005E-2"/>
    <n v="0.17680000000000001"/>
    <n v="1.2599199999999999"/>
    <n v="1.16448"/>
  </r>
  <r>
    <x v="7"/>
    <x v="23"/>
    <x v="7"/>
    <x v="9"/>
    <n v="9.1"/>
    <n v="96.35"/>
    <n v="89.609989999999996"/>
    <n v="2.512E-2"/>
    <n v="1.6900000000000001E-3"/>
    <n v="7.6000000000000004E-4"/>
    <n v="3.9010000000000003E-2"/>
    <n v="9.4479999999999995E-2"/>
    <n v="0.26156000000000001"/>
  </r>
  <r>
    <x v="7"/>
    <x v="23"/>
    <x v="7"/>
    <x v="10"/>
    <n v="27.74"/>
    <n v="148.53"/>
    <n v="95.060059999999993"/>
    <n v="0.15801000000000001"/>
    <n v="9.6119999999999997E-2"/>
    <n v="6.3000000000000003E-4"/>
    <n v="8.0149999999999999E-2"/>
    <n v="0.60911999999999999"/>
    <n v="0.19844999999999999"/>
  </r>
  <r>
    <x v="7"/>
    <x v="23"/>
    <x v="8"/>
    <x v="0"/>
    <n v="62.28"/>
    <n v="222.17"/>
    <n v="737.62012000000004"/>
    <n v="0.36186000000000001"/>
    <n v="2.8910000000000002E-2"/>
    <n v="0.25146000000000002"/>
    <n v="0.18828"/>
    <n v="1.37103"/>
    <n v="1.2028300000000001"/>
  </r>
  <r>
    <x v="7"/>
    <x v="23"/>
    <x v="8"/>
    <x v="1"/>
    <n v="79.63"/>
    <n v="67.44"/>
    <n v="218.51953"/>
    <n v="0.30009999999999998"/>
    <n v="0.18182000000000001"/>
    <n v="2.2960000000000001E-2"/>
    <n v="8.1519999999999995E-2"/>
    <n v="1.1548400000000001"/>
    <n v="0.82894000000000001"/>
  </r>
  <r>
    <x v="7"/>
    <x v="23"/>
    <x v="8"/>
    <x v="2"/>
    <n v="38.630000000000003"/>
    <n v="241.46"/>
    <n v="253.52978999999999"/>
    <n v="0.20171"/>
    <n v="9.7400000000000004E-3"/>
    <n v="3.0200000000000001E-3"/>
    <n v="1.4330000000000001E-2"/>
    <n v="0.76832"/>
    <n v="0.39184000000000002"/>
  </r>
  <r>
    <x v="7"/>
    <x v="23"/>
    <x v="8"/>
    <x v="3"/>
    <n v="4.26"/>
    <n v="87.59"/>
    <n v="19.270019999999999"/>
    <n v="1.805E-2"/>
    <n v="1.0290000000000001E-2"/>
    <n v="3.2200000000000002E-3"/>
    <n v="1.74E-3"/>
    <n v="6.9349999999999995E-2"/>
    <n v="6.0339999999999998E-2"/>
  </r>
  <r>
    <x v="7"/>
    <x v="23"/>
    <x v="8"/>
    <x v="4"/>
    <n v="149.44999999999999"/>
    <n v="263"/>
    <n v="1898.8595"/>
    <n v="0.96694000000000002"/>
    <n v="0"/>
    <n v="1.3213299999999999"/>
    <n v="0.16020000000000001"/>
    <n v="3.66452"/>
    <n v="2.79155"/>
  </r>
  <r>
    <x v="7"/>
    <x v="23"/>
    <x v="8"/>
    <x v="5"/>
    <n v="204.28"/>
    <n v="164.74"/>
    <n v="2003.23828"/>
    <n v="0.92347000000000001"/>
    <n v="4.6609999999999999E-2"/>
    <n v="1.3643000000000001"/>
    <n v="6.8949999999999997E-2"/>
    <n v="3.4968900000000001"/>
    <n v="3.9642300000000001"/>
  </r>
  <r>
    <x v="7"/>
    <x v="23"/>
    <x v="8"/>
    <x v="6"/>
    <n v="229.11"/>
    <n v="221.3"/>
    <n v="2142.21875"/>
    <n v="1.2958099999999999"/>
    <n v="0"/>
    <n v="0.30571999999999999"/>
    <n v="0.70879999999999999"/>
    <n v="4.9233599999999997"/>
    <n v="3.5476399999999999"/>
  </r>
  <r>
    <x v="7"/>
    <x v="23"/>
    <x v="8"/>
    <x v="7"/>
    <n v="11.61"/>
    <n v="65"/>
    <n v="35.100099999999998"/>
    <n v="6.0609999999999997E-2"/>
    <n v="5.2089999999999997E-2"/>
    <n v="1.8000000000000001E-4"/>
    <n v="2.2100000000000002E-3"/>
    <n v="0.23430000000000001"/>
    <n v="0.13727"/>
  </r>
  <r>
    <x v="7"/>
    <x v="23"/>
    <x v="8"/>
    <x v="8"/>
    <n v="219.33"/>
    <n v="192.83"/>
    <n v="1880.1210900000001"/>
    <n v="1.1430800000000001"/>
    <n v="8.0339999999999995E-2"/>
    <n v="0.33052999999999999"/>
    <n v="0.42869000000000002"/>
    <n v="4.3467900000000004"/>
    <n v="3.4061499999999998"/>
  </r>
  <r>
    <x v="7"/>
    <x v="23"/>
    <x v="8"/>
    <x v="9"/>
    <n v="27.83"/>
    <n v="104.86"/>
    <n v="175.12011999999999"/>
    <n v="7.757E-2"/>
    <n v="4.6800000000000001E-3"/>
    <n v="6.2399999999999999E-3"/>
    <n v="2.035E-2"/>
    <n v="0.29343999999999998"/>
    <n v="0.48331000000000002"/>
  </r>
  <r>
    <x v="7"/>
    <x v="23"/>
    <x v="8"/>
    <x v="10"/>
    <n v="116.12"/>
    <n v="248.82"/>
    <n v="868.36914000000002"/>
    <n v="0.73570999999999998"/>
    <n v="0.14907000000000001"/>
    <n v="2.2089999999999999E-2"/>
    <n v="0.1139"/>
    <n v="2.8119200000000002"/>
    <n v="1.3162700000000001"/>
  </r>
  <r>
    <x v="7"/>
    <x v="24"/>
    <x v="0"/>
    <x v="0"/>
    <n v="5.34"/>
    <n v="113.61"/>
    <n v="43.169980000000002"/>
    <n v="1.9570000000000001E-2"/>
    <n v="3.2200000000000002E-3"/>
    <n v="1.1E-4"/>
    <n v="4.9899999999999996E-3"/>
    <n v="7.4109999999999995E-2"/>
    <n v="0.11118"/>
  </r>
  <r>
    <x v="7"/>
    <x v="24"/>
    <x v="0"/>
    <x v="1"/>
    <n v="23.93"/>
    <n v="116.73"/>
    <n v="171.59009"/>
    <n v="8.5669999999999996E-2"/>
    <n v="6.7999999999999996E-3"/>
    <n v="1.6060000000000001E-2"/>
    <n v="2.6519999999999998E-2"/>
    <n v="0.3246"/>
    <n v="0.42553000000000002"/>
  </r>
  <r>
    <x v="7"/>
    <x v="24"/>
    <x v="0"/>
    <x v="2"/>
    <n v="12.83"/>
    <n v="87.32"/>
    <n v="89.069950000000006"/>
    <n v="2.9440000000000001E-2"/>
    <n v="1.5499999999999999E-3"/>
    <n v="5.0000000000000002E-5"/>
    <n v="3.46E-3"/>
    <n v="0.11055"/>
    <n v="0.28125"/>
  </r>
  <r>
    <x v="7"/>
    <x v="24"/>
    <x v="0"/>
    <x v="3"/>
    <n v="6.33"/>
    <n v="71.97"/>
    <n v="44.62"/>
    <n v="1.2290000000000001E-2"/>
    <n v="1.0499999999999999E-3"/>
    <n v="1.08E-3"/>
    <n v="8.3000000000000001E-4"/>
    <n v="4.6059999999999997E-2"/>
    <n v="0.16078999999999999"/>
  </r>
  <r>
    <x v="7"/>
    <x v="24"/>
    <x v="0"/>
    <x v="4"/>
    <n v="23.87"/>
    <n v="263"/>
    <n v="410.27974999999998"/>
    <n v="0.15512999999999999"/>
    <n v="0"/>
    <n v="4.7730000000000002E-2"/>
    <n v="0.12486999999999999"/>
    <n v="0.58492999999999995"/>
    <n v="0.59892999999999996"/>
  </r>
  <r>
    <x v="7"/>
    <x v="24"/>
    <x v="0"/>
    <x v="5"/>
    <n v="19.46"/>
    <n v="154.47999999999999"/>
    <n v="213.17993000000001"/>
    <n v="7.8799999999999995E-2"/>
    <n v="1.39E-3"/>
    <n v="2.197E-2"/>
    <n v="1.8030000000000001E-2"/>
    <n v="0.29771999999999998"/>
    <n v="0.44013000000000002"/>
  </r>
  <r>
    <x v="7"/>
    <x v="24"/>
    <x v="0"/>
    <x v="6"/>
    <n v="20.16"/>
    <n v="123.58"/>
    <n v="153.23999000000001"/>
    <n v="6.7290000000000003E-2"/>
    <n v="2.32E-3"/>
    <n v="3.5E-4"/>
    <n v="3.107E-2"/>
    <n v="0.25435000000000002"/>
    <n v="0.37098999999999999"/>
  </r>
  <r>
    <x v="7"/>
    <x v="24"/>
    <x v="0"/>
    <x v="7"/>
    <n v="32.909999999999997"/>
    <n v="65"/>
    <n v="198.8999"/>
    <n v="5.5989999999999998E-2"/>
    <n v="4.1099999999999999E-3"/>
    <n v="2.0000000000000001E-4"/>
    <n v="1.091E-2"/>
    <n v="0.20957999999999999"/>
    <n v="0.77242999999999995"/>
  </r>
  <r>
    <x v="7"/>
    <x v="24"/>
    <x v="0"/>
    <x v="8"/>
    <n v="9.4"/>
    <n v="163.77000000000001"/>
    <n v="101.54004"/>
    <n v="5.1180000000000003E-2"/>
    <n v="1.039E-2"/>
    <n v="2.0300000000000001E-3"/>
    <n v="1.132E-2"/>
    <n v="0.19431999999999999"/>
    <n v="0.19866"/>
  </r>
  <r>
    <x v="7"/>
    <x v="24"/>
    <x v="0"/>
    <x v="9"/>
    <n v="7.43"/>
    <n v="174.15"/>
    <n v="135.83996999999999"/>
    <n v="3.2969999999999999E-2"/>
    <n v="6.4999999999999997E-4"/>
    <n v="8.4999999999999995E-4"/>
    <n v="2.274E-2"/>
    <n v="0.12382"/>
    <n v="0.26223999999999997"/>
  </r>
  <r>
    <x v="7"/>
    <x v="24"/>
    <x v="0"/>
    <x v="10"/>
    <n v="15.65"/>
    <n v="206.66"/>
    <n v="169.45996"/>
    <n v="8.7389999999999995E-2"/>
    <n v="1.187E-2"/>
    <n v="2.7499999999999998E-3"/>
    <n v="5.0180000000000002E-2"/>
    <n v="0.33149000000000001"/>
    <n v="0.28964000000000001"/>
  </r>
  <r>
    <x v="7"/>
    <x v="24"/>
    <x v="1"/>
    <x v="0"/>
    <n v="190.16"/>
    <n v="171.56"/>
    <n v="1748.2305899999999"/>
    <n v="0.86653000000000002"/>
    <n v="2.9329999999999998E-2"/>
    <n v="4.607E-2"/>
    <n v="0.82830999999999999"/>
    <n v="3.2803"/>
    <n v="3.4201199999999998"/>
  </r>
  <r>
    <x v="7"/>
    <x v="24"/>
    <x v="1"/>
    <x v="1"/>
    <n v="722.55"/>
    <n v="128.46"/>
    <n v="7581.8671899999999"/>
    <n v="2.6659799999999998"/>
    <n v="0.16743"/>
    <n v="0.62388999999999994"/>
    <n v="3.3697699999999999"/>
    <n v="10.057589999999999"/>
    <n v="18.05003"/>
  </r>
  <r>
    <x v="7"/>
    <x v="24"/>
    <x v="1"/>
    <x v="2"/>
    <n v="237.67"/>
    <n v="220.56"/>
    <n v="3773.8085900000001"/>
    <n v="1.2735099999999999"/>
    <n v="1.3599999999999999E-2"/>
    <n v="8.5739999999999997E-2"/>
    <n v="1.21644"/>
    <n v="4.7847600000000003"/>
    <n v="6.1200700000000001"/>
  </r>
  <r>
    <x v="7"/>
    <x v="24"/>
    <x v="1"/>
    <x v="3"/>
    <n v="20.46"/>
    <n v="65"/>
    <n v="100.09997"/>
    <n v="4.6699999999999998E-2"/>
    <n v="1.925E-2"/>
    <n v="1.086E-2"/>
    <n v="9.4400000000000005E-3"/>
    <n v="0.17710999999999999"/>
    <n v="0.38873999999999997"/>
  </r>
  <r>
    <x v="7"/>
    <x v="24"/>
    <x v="1"/>
    <x v="4"/>
    <n v="150.74"/>
    <n v="246.67"/>
    <n v="1914.1289099999999"/>
    <n v="0.93530000000000002"/>
    <n v="2.4599999999999999E-3"/>
    <n v="1.02241"/>
    <n v="0.53239000000000003"/>
    <n v="3.5403699999999998"/>
    <n v="2.8960300000000001"/>
  </r>
  <r>
    <x v="7"/>
    <x v="24"/>
    <x v="1"/>
    <x v="5"/>
    <n v="360.9"/>
    <n v="165.97"/>
    <n v="4336.8906200000001"/>
    <n v="1.6529199999999999"/>
    <n v="6.1679999999999999E-2"/>
    <n v="1.66597"/>
    <n v="0.59041999999999994"/>
    <n v="6.2401799999999996"/>
    <n v="8.6202100000000002"/>
  </r>
  <r>
    <x v="7"/>
    <x v="24"/>
    <x v="1"/>
    <x v="6"/>
    <n v="801.64"/>
    <n v="221.7"/>
    <n v="9954.5"/>
    <n v="4.4516799999999996"/>
    <n v="0"/>
    <n v="1.2865800000000001"/>
    <n v="3.6538599999999999"/>
    <n v="16.807569999999998"/>
    <n v="16.332049999999999"/>
  </r>
  <r>
    <x v="7"/>
    <x v="24"/>
    <x v="1"/>
    <x v="7"/>
    <n v="274.79000000000002"/>
    <n v="65"/>
    <n v="1462.5"/>
    <n v="0.51168999999999998"/>
    <n v="0.11364"/>
    <n v="1.375E-2"/>
    <n v="0.18143999999999999"/>
    <n v="1.9246300000000001"/>
    <n v="5.6795999999999998"/>
  </r>
  <r>
    <x v="7"/>
    <x v="24"/>
    <x v="1"/>
    <x v="8"/>
    <n v="805.78"/>
    <n v="189.72"/>
    <n v="10571"/>
    <n v="4.0421899999999997"/>
    <n v="0.13936000000000001"/>
    <n v="3.2883499999999999"/>
    <n v="3.00284"/>
    <n v="15.22245"/>
    <n v="19.2379"/>
  </r>
  <r>
    <x v="7"/>
    <x v="24"/>
    <x v="1"/>
    <x v="9"/>
    <n v="128.33000000000001"/>
    <n v="132.22999999999999"/>
    <n v="1142.4589800000001"/>
    <n v="0.44908999999999999"/>
    <n v="1.15E-3"/>
    <n v="7.3400000000000002E-3"/>
    <n v="0.40689999999999998"/>
    <n v="1.69113"/>
    <n v="2.5975700000000002"/>
  </r>
  <r>
    <x v="7"/>
    <x v="24"/>
    <x v="1"/>
    <x v="10"/>
    <n v="334.26"/>
    <n v="96.2"/>
    <n v="1989.4414099999999"/>
    <n v="1.1326099999999999"/>
    <n v="0.21834000000000001"/>
    <n v="6.3289999999999999E-2"/>
    <n v="0.51171999999999995"/>
    <n v="4.3077800000000002"/>
    <n v="5.6784699999999999"/>
  </r>
  <r>
    <x v="7"/>
    <x v="24"/>
    <x v="2"/>
    <x v="0"/>
    <n v="50.09"/>
    <n v="130.46"/>
    <n v="379.63037000000003"/>
    <n v="0.20802000000000001"/>
    <n v="4.53E-2"/>
    <n v="1.494E-2"/>
    <n v="0.19509000000000001"/>
    <n v="0.79056000000000004"/>
    <n v="0.88593"/>
  </r>
  <r>
    <x v="7"/>
    <x v="24"/>
    <x v="2"/>
    <x v="1"/>
    <n v="267.97000000000003"/>
    <n v="159.66999999999999"/>
    <n v="1978.3281199999999"/>
    <n v="1.2303200000000001"/>
    <n v="0.17424999999999999"/>
    <n v="0.27961000000000003"/>
    <n v="1.44435"/>
    <n v="4.6852499999999999"/>
    <n v="4.0308299999999999"/>
  </r>
  <r>
    <x v="7"/>
    <x v="24"/>
    <x v="2"/>
    <x v="2"/>
    <n v="13.18"/>
    <n v="154.05000000000001"/>
    <n v="32.350099999999998"/>
    <n v="7.8109999999999999E-2"/>
    <n v="4.3979999999999998E-2"/>
    <n v="3.4000000000000002E-4"/>
    <n v="7.4900000000000001E-3"/>
    <n v="0.30153000000000002"/>
    <n v="6.6110000000000002E-2"/>
  </r>
  <r>
    <x v="7"/>
    <x v="24"/>
    <x v="2"/>
    <x v="3"/>
    <n v="6.96"/>
    <n v="65"/>
    <n v="33.800049999999999"/>
    <n v="2.7720000000000002E-2"/>
    <n v="1.916E-2"/>
    <n v="2.16E-3"/>
    <n v="3.3700000000000002E-3"/>
    <n v="0.10662000000000001"/>
    <n v="0.13125999999999999"/>
  </r>
  <r>
    <x v="7"/>
    <x v="24"/>
    <x v="2"/>
    <x v="4"/>
    <n v="52.94"/>
    <n v="241.68"/>
    <n v="314.17968999999999"/>
    <n v="0.32700000000000001"/>
    <n v="1.4400000000000001E-3"/>
    <n v="0.55547999999999997"/>
    <n v="1.9E-3"/>
    <n v="1.25464"/>
    <n v="0.48069000000000001"/>
  </r>
  <r>
    <x v="7"/>
    <x v="24"/>
    <x v="2"/>
    <x v="5"/>
    <n v="98.69"/>
    <n v="129.5"/>
    <n v="620.32030999999995"/>
    <n v="0.43068000000000001"/>
    <n v="4.5920000000000002E-2"/>
    <n v="0.29028999999999999"/>
    <n v="0.16225999999999999"/>
    <n v="1.64392"/>
    <n v="1.46566"/>
  </r>
  <r>
    <x v="7"/>
    <x v="24"/>
    <x v="2"/>
    <x v="6"/>
    <n v="117.73"/>
    <n v="187.48"/>
    <n v="952.41021999999998"/>
    <n v="0.62128000000000005"/>
    <n v="3.0400000000000002E-3"/>
    <n v="3.458E-2"/>
    <n v="0.48736000000000002"/>
    <n v="2.3661300000000001"/>
    <n v="1.75023"/>
  </r>
  <r>
    <x v="7"/>
    <x v="24"/>
    <x v="2"/>
    <x v="7"/>
    <n v="20.9"/>
    <n v="65"/>
    <n v="33.149900000000002"/>
    <n v="0.11592"/>
    <n v="9.8519999999999996E-2"/>
    <n v="2.5999999999999998E-4"/>
    <n v="1.217E-2"/>
    <n v="0.44862999999999997"/>
    <n v="0.12873999999999999"/>
  </r>
  <r>
    <x v="7"/>
    <x v="24"/>
    <x v="2"/>
    <x v="8"/>
    <n v="150.65"/>
    <n v="202.09"/>
    <n v="1210.51172"/>
    <n v="0.84913000000000005"/>
    <n v="0.18528"/>
    <n v="0.10366"/>
    <n v="0.75217000000000001"/>
    <n v="3.2398799999999999"/>
    <n v="2.1004100000000001"/>
  </r>
  <r>
    <x v="7"/>
    <x v="24"/>
    <x v="2"/>
    <x v="9"/>
    <n v="39.06"/>
    <n v="132.47"/>
    <n v="467.60982999999999"/>
    <n v="0.14287"/>
    <n v="2.0600000000000002E-3"/>
    <n v="3.6800000000000001E-3"/>
    <n v="0.11734"/>
    <n v="0.53698999999999997"/>
    <n v="1.0911"/>
  </r>
  <r>
    <x v="7"/>
    <x v="24"/>
    <x v="2"/>
    <x v="10"/>
    <n v="135.07"/>
    <n v="244.69"/>
    <n v="721.83983999999998"/>
    <n v="0.84296000000000004"/>
    <n v="0.27496999999999999"/>
    <n v="3.4090000000000002E-2"/>
    <n v="0.28350999999999998"/>
    <n v="3.23638"/>
    <n v="1.0990500000000001"/>
  </r>
  <r>
    <x v="7"/>
    <x v="24"/>
    <x v="3"/>
    <x v="0"/>
    <n v="20.239999999999998"/>
    <n v="138.04"/>
    <n v="71.779790000000006"/>
    <n v="0.11533"/>
    <n v="6.3170000000000004E-2"/>
    <n v="6.6299999999999996E-3"/>
    <n v="5.3749999999999999E-2"/>
    <n v="0.44422"/>
    <n v="0.15887000000000001"/>
  </r>
  <r>
    <x v="7"/>
    <x v="24"/>
    <x v="3"/>
    <x v="1"/>
    <n v="129.5"/>
    <n v="142.71"/>
    <n v="426.69925000000001"/>
    <n v="0.72509000000000001"/>
    <n v="0.24013999999999999"/>
    <n v="5.0709999999999998E-2"/>
    <n v="0.46123999999999998"/>
    <n v="2.7938800000000001"/>
    <n v="0.92664000000000002"/>
  </r>
  <r>
    <x v="7"/>
    <x v="24"/>
    <x v="3"/>
    <x v="2"/>
    <n v="13.89"/>
    <n v="65"/>
    <n v="1.3000499999999999"/>
    <n v="8.5599999999999996E-2"/>
    <n v="7.2419999999999998E-2"/>
    <n v="1.3999999999999999E-4"/>
    <n v="4.7400000000000003E-3"/>
    <n v="0.33176"/>
    <n v="5.0499999999999998E-3"/>
  </r>
  <r>
    <x v="7"/>
    <x v="24"/>
    <x v="3"/>
    <x v="3"/>
    <n v="5.14"/>
    <n v="65"/>
    <n v="6.5"/>
    <n v="2.9420000000000002E-2"/>
    <n v="2.409E-2"/>
    <n v="9.3000000000000005E-4"/>
    <n v="1.0399999999999999E-3"/>
    <n v="0.11391"/>
    <n v="2.5239999999999999E-2"/>
  </r>
  <r>
    <x v="7"/>
    <x v="24"/>
    <x v="3"/>
    <x v="4"/>
    <n v="57.89"/>
    <n v="263"/>
    <n v="236.70021"/>
    <n v="0.36314999999999997"/>
    <n v="0"/>
    <n v="0.25813999999999998"/>
    <n v="0.36631999999999998"/>
    <n v="1.39706"/>
    <n v="0.34553"/>
  </r>
  <r>
    <x v="7"/>
    <x v="24"/>
    <x v="3"/>
    <x v="5"/>
    <n v="46.67"/>
    <n v="164.56"/>
    <n v="52.660159999999998"/>
    <n v="0.27851999999999999"/>
    <n v="0.11588"/>
    <n v="5.7480000000000003E-2"/>
    <n v="4.5370000000000001E-2"/>
    <n v="1.0773699999999999"/>
    <n v="0.10432"/>
  </r>
  <r>
    <x v="7"/>
    <x v="24"/>
    <x v="3"/>
    <x v="6"/>
    <n v="77.19"/>
    <n v="215.48"/>
    <n v="364.16991999999999"/>
    <n v="0.45673999999999998"/>
    <n v="2.9E-4"/>
    <n v="3.1660000000000001E-2"/>
    <n v="0.47857"/>
    <n v="1.75417"/>
    <n v="0.60958999999999997"/>
  </r>
  <r>
    <x v="7"/>
    <x v="24"/>
    <x v="3"/>
    <x v="7"/>
    <n v="24.22"/>
    <n v="65"/>
    <n v="17.549800000000001"/>
    <n v="0.14433000000000001"/>
    <n v="0.12778"/>
    <n v="1.6000000000000001E-4"/>
    <n v="6.5300000000000002E-3"/>
    <n v="0.55908000000000002"/>
    <n v="6.8159999999999998E-2"/>
  </r>
  <r>
    <x v="7"/>
    <x v="24"/>
    <x v="3"/>
    <x v="8"/>
    <n v="81.680000000000007"/>
    <n v="132.31"/>
    <n v="105.84961"/>
    <n v="0.48803999999999997"/>
    <n v="0.28835"/>
    <n v="3.4299999999999999E-3"/>
    <n v="0.10545"/>
    <n v="1.8870800000000001"/>
    <n v="0.24107999999999999"/>
  </r>
  <r>
    <x v="7"/>
    <x v="24"/>
    <x v="3"/>
    <x v="9"/>
    <n v="4.6100000000000003"/>
    <n v="117.58"/>
    <n v="44.679989999999997"/>
    <n v="2.0629999999999999E-2"/>
    <n v="1.5900000000000001E-3"/>
    <n v="8.0000000000000007E-5"/>
    <n v="1.0460000000000001E-2"/>
    <n v="7.8189999999999996E-2"/>
    <n v="0.11063000000000001"/>
  </r>
  <r>
    <x v="7"/>
    <x v="24"/>
    <x v="3"/>
    <x v="10"/>
    <n v="116.02"/>
    <n v="111.59"/>
    <n v="18.970700000000001"/>
    <n v="0.71743000000000001"/>
    <n v="0.57359000000000004"/>
    <n v="1.949E-2"/>
    <n v="6.5559999999999993E-2"/>
    <n v="2.7801399999999998"/>
    <n v="4.8169999999999998E-2"/>
  </r>
  <r>
    <x v="7"/>
    <x v="24"/>
    <x v="4"/>
    <x v="0"/>
    <n v="5.3"/>
    <n v="121.08"/>
    <n v="58.12"/>
    <n v="2.6780000000000002E-2"/>
    <n v="7.11E-3"/>
    <n v="3.0400000000000002E-3"/>
    <n v="2.2839999999999999E-2"/>
    <n v="0.10202"/>
    <n v="0.13918"/>
  </r>
  <r>
    <x v="7"/>
    <x v="24"/>
    <x v="4"/>
    <x v="1"/>
    <n v="12.35"/>
    <n v="70.62"/>
    <n v="16.949950000000001"/>
    <n v="7.2249999999999995E-2"/>
    <n v="2.972E-2"/>
    <n v="6.4799999999999996E-3"/>
    <n v="6.79E-3"/>
    <n v="0.27972999999999998"/>
    <n v="6.1969999999999997E-2"/>
  </r>
  <r>
    <x v="7"/>
    <x v="24"/>
    <x v="4"/>
    <x v="2"/>
    <n v="2.16"/>
    <n v="65"/>
    <n v="8.4500100000000007"/>
    <n v="1.125E-2"/>
    <n v="7.4599999999999996E-3"/>
    <n v="1.2999999999999999E-4"/>
    <n v="5.0000000000000002E-5"/>
    <n v="4.3459999999999999E-2"/>
    <n v="3.2820000000000002E-2"/>
  </r>
  <r>
    <x v="7"/>
    <x v="24"/>
    <x v="4"/>
    <x v="3"/>
    <n v="1.65"/>
    <n v="65"/>
    <n v="16.899989999999999"/>
    <n v="5.3299999999999997E-3"/>
    <n v="3.8400000000000001E-3"/>
    <n v="2.0000000000000001E-4"/>
    <n v="1.6000000000000001E-4"/>
    <n v="2.035E-2"/>
    <n v="6.5629999999999994E-2"/>
  </r>
  <r>
    <x v="7"/>
    <x v="24"/>
    <x v="4"/>
    <x v="4"/>
    <n v="11.69"/>
    <n v="263"/>
    <n v="110.45995000000001"/>
    <n v="7.4529999999999999E-2"/>
    <n v="8.3000000000000001E-4"/>
    <n v="0.1045"/>
    <n v="1.481E-2"/>
    <n v="0.28441"/>
    <n v="0.16125"/>
  </r>
  <r>
    <x v="7"/>
    <x v="24"/>
    <x v="4"/>
    <x v="5"/>
    <n v="6.68"/>
    <n v="168.29"/>
    <n v="28.60999"/>
    <n v="4.0840000000000001E-2"/>
    <n v="6.0499999999999998E-3"/>
    <n v="2.0400000000000001E-2"/>
    <n v="3.0100000000000001E-3"/>
    <n v="0.15731000000000001"/>
    <n v="5.4890000000000001E-2"/>
  </r>
  <r>
    <x v="7"/>
    <x v="24"/>
    <x v="4"/>
    <x v="6"/>
    <n v="5.66"/>
    <n v="174"/>
    <n v="1.7399899999999999"/>
    <n v="3.5090000000000003E-2"/>
    <n v="0"/>
    <n v="4.8000000000000001E-4"/>
    <n v="7.4599999999999996E-3"/>
    <n v="0.13599"/>
    <n v="3.3899999999999998E-3"/>
  </r>
  <r>
    <x v="7"/>
    <x v="24"/>
    <x v="4"/>
    <x v="7"/>
    <n v="5.68"/>
    <n v="65"/>
    <n v="44.200020000000002"/>
    <n v="2.1930000000000002E-2"/>
    <n v="1.7819999999999999E-2"/>
    <n v="8.0000000000000007E-5"/>
    <n v="4.8999999999999998E-4"/>
    <n v="8.4229999999999999E-2"/>
    <n v="0.17165"/>
  </r>
  <r>
    <x v="7"/>
    <x v="24"/>
    <x v="4"/>
    <x v="8"/>
    <n v="18.05"/>
    <n v="141.59"/>
    <n v="186.8999"/>
    <n v="9.7199999999999995E-2"/>
    <n v="2.8660000000000001E-2"/>
    <n v="4.1770000000000002E-2"/>
    <n v="2.2769999999999999E-2"/>
    <n v="0.37135000000000001"/>
    <n v="0.40094000000000002"/>
  </r>
  <r>
    <x v="7"/>
    <x v="24"/>
    <x v="4"/>
    <x v="9"/>
    <n v="2.54"/>
    <n v="65"/>
    <n v="37.700000000000003"/>
    <n v="4.1900000000000001E-3"/>
    <n v="3.47E-3"/>
    <n v="3.0000000000000001E-5"/>
    <n v="1.3999999999999999E-4"/>
    <n v="1.5570000000000001E-2"/>
    <n v="0.14641000000000001"/>
  </r>
  <r>
    <x v="7"/>
    <x v="24"/>
    <x v="4"/>
    <x v="10"/>
    <n v="15.73"/>
    <n v="93.37"/>
    <n v="29.87988"/>
    <n v="9.2799999999999994E-2"/>
    <n v="3.4209999999999997E-2"/>
    <n v="2.1900000000000001E-3"/>
    <n v="1.831E-2"/>
    <n v="0.35893000000000003"/>
    <n v="8.6940000000000003E-2"/>
  </r>
  <r>
    <x v="7"/>
    <x v="24"/>
    <x v="5"/>
    <x v="0"/>
    <n v="0.79"/>
    <n v="65"/>
    <n v="9.75"/>
    <n v="2.47E-3"/>
    <n v="1.6299999999999999E-3"/>
    <n v="1.0000000000000001E-5"/>
    <n v="2.4000000000000001E-4"/>
    <n v="9.4199999999999996E-3"/>
    <n v="3.7859999999999998E-2"/>
  </r>
  <r>
    <x v="7"/>
    <x v="24"/>
    <x v="5"/>
    <x v="1"/>
    <n v="1.6"/>
    <n v="261"/>
    <n v="0"/>
    <n v="9.9299999999999996E-3"/>
    <n v="4.0099999999999997E-3"/>
    <n v="4.4999999999999999E-4"/>
    <n v="1.39E-3"/>
    <n v="3.848E-2"/>
    <n v="0"/>
  </r>
  <r>
    <x v="7"/>
    <x v="24"/>
    <x v="5"/>
    <x v="2"/>
    <n v="0.28999999999999998"/>
    <n v="65"/>
    <n v="1.3"/>
    <n v="1.5200000000000001E-3"/>
    <n v="1.08E-3"/>
    <n v="0"/>
    <n v="1.0000000000000001E-5"/>
    <n v="5.8900000000000003E-3"/>
    <n v="5.0499999999999998E-3"/>
  </r>
  <r>
    <x v="7"/>
    <x v="24"/>
    <x v="5"/>
    <x v="3"/>
    <n v="0.25"/>
    <n v="65"/>
    <n v="4.55"/>
    <n v="6.8000000000000005E-4"/>
    <n v="5.1999999999999995E-4"/>
    <n v="1.0000000000000001E-5"/>
    <n v="2.0000000000000002E-5"/>
    <n v="2.5799999999999998E-3"/>
    <n v="1.7670000000000002E-2"/>
  </r>
  <r>
    <x v="7"/>
    <x v="24"/>
    <x v="5"/>
    <x v="4"/>
    <n v="1.58"/>
    <n v="263"/>
    <n v="21.040009999999999"/>
    <n v="9.9900000000000006E-3"/>
    <n v="9.0000000000000006E-5"/>
    <n v="1.115E-2"/>
    <n v="3.5000000000000001E-3"/>
    <n v="3.807E-2"/>
    <n v="3.0710000000000001E-2"/>
  </r>
  <r>
    <x v="7"/>
    <x v="24"/>
    <x v="5"/>
    <x v="5"/>
    <n v="1.29"/>
    <n v="198.83"/>
    <n v="11.92999"/>
    <n v="7.77E-3"/>
    <n v="2.16E-3"/>
    <n v="6.0899999999999999E-3"/>
    <n v="1.9E-3"/>
    <n v="2.9739999999999999E-2"/>
    <n v="2.053E-2"/>
  </r>
  <r>
    <x v="7"/>
    <x v="24"/>
    <x v="5"/>
    <x v="6"/>
    <n v="0.83"/>
    <n v="261"/>
    <n v="0"/>
    <n v="5.1500000000000001E-3"/>
    <n v="0"/>
    <n v="1.9000000000000001E-4"/>
    <n v="9.3000000000000005E-4"/>
    <n v="1.9959999999999999E-2"/>
    <n v="0"/>
  </r>
  <r>
    <x v="7"/>
    <x v="24"/>
    <x v="5"/>
    <x v="7"/>
    <n v="0.8"/>
    <n v="65"/>
    <n v="8.4499999999999993"/>
    <n v="3.1700000000000001E-3"/>
    <n v="2.5899999999999999E-3"/>
    <n v="1.0000000000000001E-5"/>
    <n v="8.0000000000000007E-5"/>
    <n v="1.2189999999999999E-2"/>
    <n v="3.2820000000000002E-2"/>
  </r>
  <r>
    <x v="7"/>
    <x v="24"/>
    <x v="5"/>
    <x v="8"/>
    <n v="1.65"/>
    <n v="65"/>
    <n v="7.7999900000000002"/>
    <n v="8.3599999999999994E-3"/>
    <n v="4.4799999999999996E-3"/>
    <n v="3.4000000000000002E-4"/>
    <n v="1.42E-3"/>
    <n v="3.227E-2"/>
    <n v="3.0290000000000001E-2"/>
  </r>
  <r>
    <x v="7"/>
    <x v="24"/>
    <x v="5"/>
    <x v="9"/>
    <n v="0.75"/>
    <n v="157"/>
    <n v="14.13001"/>
    <n v="4.0800000000000003E-3"/>
    <n v="1.4999999999999999E-4"/>
    <n v="8.4999999999999995E-4"/>
    <n v="5.6499999999999996E-3"/>
    <n v="1.5350000000000001E-2"/>
    <n v="2.8340000000000001E-2"/>
  </r>
  <r>
    <x v="7"/>
    <x v="24"/>
    <x v="5"/>
    <x v="10"/>
    <n v="2.23"/>
    <n v="65"/>
    <n v="4.5499900000000002"/>
    <n v="1.2919999999999999E-2"/>
    <n v="1.043E-2"/>
    <n v="8.0000000000000007E-5"/>
    <n v="9.2000000000000003E-4"/>
    <n v="5.0020000000000002E-2"/>
    <n v="1.7670000000000002E-2"/>
  </r>
  <r>
    <x v="7"/>
    <x v="24"/>
    <x v="6"/>
    <x v="0"/>
    <n v="11.37"/>
    <n v="102.46"/>
    <n v="37.909910000000004"/>
    <n v="6.5079999999999999E-2"/>
    <n v="3.3829999999999999E-2"/>
    <n v="2.1900000000000001E-3"/>
    <n v="2.5139999999999999E-2"/>
    <n v="0.25109999999999999"/>
    <n v="0.1026"/>
  </r>
  <r>
    <x v="7"/>
    <x v="24"/>
    <x v="6"/>
    <x v="1"/>
    <n v="61.65"/>
    <n v="136.47999999999999"/>
    <n v="39.580069999999999"/>
    <n v="0.37917000000000001"/>
    <n v="0.17097000000000001"/>
    <n v="5.9580000000000001E-2"/>
    <n v="5.7340000000000002E-2"/>
    <n v="1.4682900000000001"/>
    <n v="8.7290000000000006E-2"/>
  </r>
  <r>
    <x v="7"/>
    <x v="24"/>
    <x v="6"/>
    <x v="2"/>
    <n v="9.27"/>
    <n v="69.78"/>
    <n v="6.28003"/>
    <n v="5.5800000000000002E-2"/>
    <n v="3.7039999999999997E-2"/>
    <n v="1.9000000000000001E-4"/>
    <n v="4.6999999999999999E-4"/>
    <n v="0.21618000000000001"/>
    <n v="2.3130000000000001E-2"/>
  </r>
  <r>
    <x v="7"/>
    <x v="24"/>
    <x v="6"/>
    <x v="3"/>
    <n v="3.73"/>
    <n v="65"/>
    <n v="11.700010000000001"/>
    <n v="1.966E-2"/>
    <n v="1.529E-2"/>
    <n v="8.8000000000000003E-4"/>
    <n v="2.1000000000000001E-4"/>
    <n v="7.5990000000000002E-2"/>
    <n v="4.5440000000000001E-2"/>
  </r>
  <r>
    <x v="7"/>
    <x v="24"/>
    <x v="6"/>
    <x v="4"/>
    <n v="38.94"/>
    <n v="263"/>
    <n v="213.03026"/>
    <n v="0.24543999999999999"/>
    <n v="0"/>
    <n v="0.29455999999999999"/>
    <n v="7.8909999999999994E-2"/>
    <n v="0.94186000000000003"/>
    <n v="0.31097999999999998"/>
  </r>
  <r>
    <x v="7"/>
    <x v="24"/>
    <x v="6"/>
    <x v="5"/>
    <n v="29.59"/>
    <n v="205.87"/>
    <n v="47.350099999999998"/>
    <n v="0.1832"/>
    <n v="6.3109999999999999E-2"/>
    <n v="5.7689999999999998E-2"/>
    <n v="3.3230000000000003E-2"/>
    <n v="0.70801999999999998"/>
    <n v="7.9729999999999995E-2"/>
  </r>
  <r>
    <x v="7"/>
    <x v="24"/>
    <x v="6"/>
    <x v="6"/>
    <n v="32.35"/>
    <n v="260.58999999999997"/>
    <n v="44.299810000000001"/>
    <n v="0.20149"/>
    <n v="0"/>
    <n v="1.414E-2"/>
    <n v="0.11891"/>
    <n v="0.77910999999999997"/>
    <n v="6.5079999999999999E-2"/>
  </r>
  <r>
    <x v="7"/>
    <x v="24"/>
    <x v="6"/>
    <x v="7"/>
    <n v="17.28"/>
    <n v="65"/>
    <n v="33.149900000000002"/>
    <n v="9.5939999999999998E-2"/>
    <n v="8.0250000000000002E-2"/>
    <n v="8.1999999999999998E-4"/>
    <n v="2.8700000000000002E-3"/>
    <n v="0.37120999999999998"/>
    <n v="0.12873999999999999"/>
  </r>
  <r>
    <x v="7"/>
    <x v="24"/>
    <x v="6"/>
    <x v="8"/>
    <n v="49.96"/>
    <n v="109.44"/>
    <n v="85.360349999999997"/>
    <n v="0.29720000000000002"/>
    <n v="0.15003"/>
    <n v="5.6640000000000003E-2"/>
    <n v="4.4010000000000001E-2"/>
    <n v="1.14934"/>
    <n v="0.22009999999999999"/>
  </r>
  <r>
    <x v="7"/>
    <x v="24"/>
    <x v="6"/>
    <x v="9"/>
    <n v="2.19"/>
    <n v="65.569999999999993"/>
    <n v="30.16"/>
    <n v="3.7599999999999999E-3"/>
    <n v="2.9099999999999998E-3"/>
    <n v="5.0000000000000002E-5"/>
    <n v="2.0000000000000001E-4"/>
    <n v="1.3990000000000001E-2"/>
    <n v="0.1164"/>
  </r>
  <r>
    <x v="7"/>
    <x v="24"/>
    <x v="6"/>
    <x v="10"/>
    <n v="75.88"/>
    <n v="69.05"/>
    <n v="26.24023"/>
    <n v="0.46293000000000001"/>
    <n v="0.25464999999999999"/>
    <n v="3.96E-3"/>
    <n v="2.3390000000000001E-2"/>
    <n v="1.79382"/>
    <n v="9.7259999999999999E-2"/>
  </r>
  <r>
    <x v="7"/>
    <x v="24"/>
    <x v="7"/>
    <x v="0"/>
    <n v="17.579999999999998"/>
    <n v="224.18"/>
    <n v="197.27978999999999"/>
    <n v="0.10693"/>
    <n v="9.9600000000000001E-3"/>
    <n v="2.2100000000000002E-3"/>
    <n v="5.6239999999999998E-2"/>
    <n v="0.40544000000000002"/>
    <n v="0.31739000000000001"/>
  </r>
  <r>
    <x v="7"/>
    <x v="24"/>
    <x v="7"/>
    <x v="1"/>
    <n v="41.34"/>
    <n v="121.13"/>
    <n v="256.7998"/>
    <n v="0.19313"/>
    <n v="5.0540000000000002E-2"/>
    <n v="3.3709999999999997E-2"/>
    <n v="7.9600000000000004E-2"/>
    <n v="0.73865000000000003"/>
    <n v="0.62341999999999997"/>
  </r>
  <r>
    <x v="7"/>
    <x v="24"/>
    <x v="7"/>
    <x v="2"/>
    <n v="3.41"/>
    <n v="188.75"/>
    <n v="15.09998"/>
    <n v="2.0920000000000001E-2"/>
    <n v="1.073E-2"/>
    <n v="3.5E-4"/>
    <n v="6.13E-3"/>
    <n v="8.0479999999999996E-2"/>
    <n v="2.6769999999999999E-2"/>
  </r>
  <r>
    <x v="7"/>
    <x v="24"/>
    <x v="7"/>
    <x v="3"/>
    <n v="1.06"/>
    <n v="65"/>
    <n v="4.55"/>
    <n v="5.2900000000000004E-3"/>
    <n v="4.5999999999999999E-3"/>
    <n v="1.4999999999999999E-4"/>
    <n v="1.2E-4"/>
    <n v="2.043E-2"/>
    <n v="1.7670000000000002E-2"/>
  </r>
  <r>
    <x v="7"/>
    <x v="24"/>
    <x v="7"/>
    <x v="4"/>
    <n v="16.3"/>
    <n v="263"/>
    <n v="136.76025000000001"/>
    <n v="0.10385999999999999"/>
    <n v="0"/>
    <n v="0.11537"/>
    <n v="6.0830000000000002E-2"/>
    <n v="0.39656000000000002"/>
    <n v="0.19964000000000001"/>
  </r>
  <r>
    <x v="7"/>
    <x v="24"/>
    <x v="7"/>
    <x v="5"/>
    <n v="29.06"/>
    <n v="155.83000000000001"/>
    <n v="227.50977"/>
    <n v="0.13250000000000001"/>
    <n v="1.958E-2"/>
    <n v="0.18274000000000001"/>
    <n v="9.2200000000000008E-3"/>
    <n v="0.50405"/>
    <n v="0.47028999999999999"/>
  </r>
  <r>
    <x v="7"/>
    <x v="24"/>
    <x v="7"/>
    <x v="6"/>
    <n v="40.75"/>
    <n v="170.28"/>
    <n v="349.06981999999999"/>
    <n v="0.19516"/>
    <n v="4.1000000000000003E-3"/>
    <n v="2.5399999999999999E-2"/>
    <n v="0.21246999999999999"/>
    <n v="0.74163000000000001"/>
    <n v="0.68274000000000001"/>
  </r>
  <r>
    <x v="7"/>
    <x v="24"/>
    <x v="7"/>
    <x v="7"/>
    <n v="5.22"/>
    <n v="65"/>
    <n v="17.550049999999999"/>
    <n v="2.6839999999999999E-2"/>
    <n v="2.3890000000000002E-2"/>
    <n v="6.9999999999999994E-5"/>
    <n v="2.0899999999999998E-3"/>
    <n v="0.10369"/>
    <n v="6.8159999999999998E-2"/>
  </r>
  <r>
    <x v="7"/>
    <x v="24"/>
    <x v="7"/>
    <x v="8"/>
    <n v="66.2"/>
    <n v="186.3"/>
    <n v="661.34960999999998"/>
    <n v="0.34791"/>
    <n v="2.9350000000000001E-2"/>
    <n v="7.2969999999999993E-2"/>
    <n v="0.18634000000000001"/>
    <n v="1.3207199999999999"/>
    <n v="1.20689"/>
  </r>
  <r>
    <x v="7"/>
    <x v="24"/>
    <x v="7"/>
    <x v="9"/>
    <n v="10.119999999999999"/>
    <n v="94.02"/>
    <n v="95.899959999999993"/>
    <n v="2.75E-2"/>
    <n v="2.0500000000000002E-3"/>
    <n v="8.1999999999999998E-4"/>
    <n v="4.2380000000000001E-2"/>
    <n v="0.1033"/>
    <n v="0.28288999999999997"/>
  </r>
  <r>
    <x v="7"/>
    <x v="24"/>
    <x v="7"/>
    <x v="10"/>
    <n v="28.44"/>
    <n v="141.37"/>
    <n v="98.959959999999995"/>
    <n v="0.16047"/>
    <n v="9.6350000000000005E-2"/>
    <n v="6.4999999999999997E-4"/>
    <n v="8.3059999999999995E-2"/>
    <n v="0.61821999999999999"/>
    <n v="0.2122"/>
  </r>
  <r>
    <x v="7"/>
    <x v="24"/>
    <x v="8"/>
    <x v="0"/>
    <n v="65.7"/>
    <n v="218.37"/>
    <n v="746.83983999999998"/>
    <n v="0.38040000000000002"/>
    <n v="2.9399999999999999E-2"/>
    <n v="0.26532"/>
    <n v="0.19868"/>
    <n v="1.4396899999999999"/>
    <n v="1.22159"/>
  </r>
  <r>
    <x v="7"/>
    <x v="24"/>
    <x v="8"/>
    <x v="1"/>
    <n v="82.96"/>
    <n v="67.38"/>
    <n v="224.37012999999999"/>
    <n v="0.30567"/>
    <n v="0.18224000000000001"/>
    <n v="2.4129999999999999E-2"/>
    <n v="8.5669999999999996E-2"/>
    <n v="1.1754599999999999"/>
    <n v="0.84584000000000004"/>
  </r>
  <r>
    <x v="7"/>
    <x v="24"/>
    <x v="8"/>
    <x v="2"/>
    <n v="39.65"/>
    <n v="245.12"/>
    <n v="250.01953"/>
    <n v="0.20791000000000001"/>
    <n v="9.8200000000000006E-3"/>
    <n v="3.13E-3"/>
    <n v="1.4829999999999999E-2"/>
    <n v="0.7913"/>
    <n v="0.37997999999999998"/>
  </r>
  <r>
    <x v="7"/>
    <x v="24"/>
    <x v="8"/>
    <x v="3"/>
    <n v="4.55"/>
    <n v="82.14"/>
    <n v="23.82001"/>
    <n v="1.864E-2"/>
    <n v="1.0489999999999999E-2"/>
    <n v="3.3800000000000002E-3"/>
    <n v="1.83E-3"/>
    <n v="7.1540000000000006E-2"/>
    <n v="7.7579999999999996E-2"/>
  </r>
  <r>
    <x v="7"/>
    <x v="24"/>
    <x v="8"/>
    <x v="4"/>
    <n v="156.76"/>
    <n v="263"/>
    <n v="1922.5311300000001"/>
    <n v="1.0146599999999999"/>
    <n v="0"/>
    <n v="1.38534"/>
    <n v="0.16767000000000001"/>
    <n v="3.8412700000000002"/>
    <n v="2.8065000000000002"/>
  </r>
  <r>
    <x v="7"/>
    <x v="24"/>
    <x v="8"/>
    <x v="5"/>
    <n v="216.92"/>
    <n v="162.36000000000001"/>
    <n v="2052.2109399999999"/>
    <n v="0.97441"/>
    <n v="4.666E-2"/>
    <n v="1.4431700000000001"/>
    <n v="7.2309999999999999E-2"/>
    <n v="3.6855600000000002"/>
    <n v="4.0708200000000003"/>
  </r>
  <r>
    <x v="7"/>
    <x v="24"/>
    <x v="8"/>
    <x v="6"/>
    <n v="238.87"/>
    <n v="221.39"/>
    <n v="2160.78125"/>
    <n v="1.34944"/>
    <n v="0"/>
    <n v="0.31977"/>
    <n v="0.73855999999999999"/>
    <n v="5.1220100000000004"/>
    <n v="3.55226"/>
  </r>
  <r>
    <x v="7"/>
    <x v="24"/>
    <x v="8"/>
    <x v="7"/>
    <n v="12.3"/>
    <n v="65"/>
    <n v="44.850099999999998"/>
    <n v="6.173E-2"/>
    <n v="5.2900000000000003E-2"/>
    <n v="1.9000000000000001E-4"/>
    <n v="2.2899999999999999E-3"/>
    <n v="0.23841999999999999"/>
    <n v="0.17416999999999999"/>
  </r>
  <r>
    <x v="7"/>
    <x v="24"/>
    <x v="8"/>
    <x v="8"/>
    <n v="229.29"/>
    <n v="191.38"/>
    <n v="1906.1289099999999"/>
    <n v="1.1903999999999999"/>
    <n v="8.1030000000000005E-2"/>
    <n v="0.34692000000000001"/>
    <n v="0.44858999999999999"/>
    <n v="4.52203"/>
    <n v="3.4443299999999999"/>
  </r>
  <r>
    <x v="7"/>
    <x v="24"/>
    <x v="8"/>
    <x v="9"/>
    <n v="29.6"/>
    <n v="102.93"/>
    <n v="182.18994000000001"/>
    <n v="8.2089999999999996E-2"/>
    <n v="5.6499999999999996E-3"/>
    <n v="6.5700000000000003E-3"/>
    <n v="2.1420000000000002E-2"/>
    <n v="0.31018000000000001"/>
    <n v="0.50568000000000002"/>
  </r>
  <r>
    <x v="7"/>
    <x v="24"/>
    <x v="8"/>
    <x v="10"/>
    <n v="119.69"/>
    <n v="245.81"/>
    <n v="877.52930000000003"/>
    <n v="0.75749"/>
    <n v="0.14951999999999999"/>
    <n v="2.2890000000000001E-2"/>
    <n v="0.11802"/>
    <n v="2.8925999999999998"/>
    <n v="1.32985"/>
  </r>
  <r>
    <x v="7"/>
    <x v="25"/>
    <x v="0"/>
    <x v="0"/>
    <n v="5.76"/>
    <n v="110.6"/>
    <n v="46.450009999999999"/>
    <n v="2.0719999999999999E-2"/>
    <n v="3.48E-3"/>
    <n v="1.2E-4"/>
    <n v="5.2700000000000004E-3"/>
    <n v="7.8380000000000005E-2"/>
    <n v="0.12137000000000001"/>
  </r>
  <r>
    <x v="7"/>
    <x v="25"/>
    <x v="0"/>
    <x v="1"/>
    <n v="25.43"/>
    <n v="117.12"/>
    <n v="175.67993000000001"/>
    <n v="9.0029999999999999E-2"/>
    <n v="6.8500000000000002E-3"/>
    <n v="1.6959999999999999E-2"/>
    <n v="2.802E-2"/>
    <n v="0.34075"/>
    <n v="0.43273"/>
  </r>
  <r>
    <x v="7"/>
    <x v="25"/>
    <x v="0"/>
    <x v="2"/>
    <n v="13.88"/>
    <n v="87.12"/>
    <n v="91.479979999999998"/>
    <n v="3.1710000000000002E-2"/>
    <n v="1.5900000000000001E-3"/>
    <n v="5.0000000000000002E-5"/>
    <n v="3.7399999999999998E-3"/>
    <n v="0.11896"/>
    <n v="0.28806999999999999"/>
  </r>
  <r>
    <x v="7"/>
    <x v="25"/>
    <x v="0"/>
    <x v="3"/>
    <n v="7"/>
    <n v="71.45"/>
    <n v="47.87003"/>
    <n v="1.3480000000000001E-2"/>
    <n v="1.17E-3"/>
    <n v="1.16E-3"/>
    <n v="8.9999999999999998E-4"/>
    <n v="5.0459999999999998E-2"/>
    <n v="0.17266999999999999"/>
  </r>
  <r>
    <x v="7"/>
    <x v="25"/>
    <x v="0"/>
    <x v="4"/>
    <n v="25.56"/>
    <n v="263"/>
    <n v="444.47018000000003"/>
    <n v="0.16616"/>
    <n v="0"/>
    <n v="5.0970000000000001E-2"/>
    <n v="0.13372000000000001"/>
    <n v="0.62578999999999996"/>
    <n v="0.64605999999999997"/>
  </r>
  <r>
    <x v="7"/>
    <x v="25"/>
    <x v="0"/>
    <x v="5"/>
    <n v="21.03"/>
    <n v="164.92"/>
    <n v="258.92993000000001"/>
    <n v="8.5220000000000004E-2"/>
    <n v="1.42E-3"/>
    <n v="2.4039999999999999E-2"/>
    <n v="1.9730000000000001E-2"/>
    <n v="0.32151999999999997"/>
    <n v="0.50839999999999996"/>
  </r>
  <r>
    <x v="7"/>
    <x v="25"/>
    <x v="0"/>
    <x v="6"/>
    <n v="21.44"/>
    <n v="125.08"/>
    <n v="160.1001"/>
    <n v="7.1260000000000004E-2"/>
    <n v="2.32E-3"/>
    <n v="3.8000000000000002E-4"/>
    <n v="3.3140000000000003E-2"/>
    <n v="0.26906999999999998"/>
    <n v="0.38251000000000002"/>
  </r>
  <r>
    <x v="7"/>
    <x v="25"/>
    <x v="0"/>
    <x v="7"/>
    <n v="36.090000000000003"/>
    <n v="65"/>
    <n v="206.69995"/>
    <n v="6.1120000000000001E-2"/>
    <n v="4.3499999999999997E-3"/>
    <n v="2.2000000000000001E-4"/>
    <n v="1.1939999999999999E-2"/>
    <n v="0.22858000000000001"/>
    <n v="0.79927999999999999"/>
  </r>
  <r>
    <x v="7"/>
    <x v="25"/>
    <x v="0"/>
    <x v="8"/>
    <n v="10.07"/>
    <n v="156.4"/>
    <n v="104.79004"/>
    <n v="5.3789999999999998E-2"/>
    <n v="1.082E-2"/>
    <n v="2.14E-3"/>
    <n v="1.191E-2"/>
    <n v="0.20396"/>
    <n v="0.21038000000000001"/>
  </r>
  <r>
    <x v="7"/>
    <x v="25"/>
    <x v="0"/>
    <x v="9"/>
    <n v="8.36"/>
    <n v="173.58"/>
    <n v="161.43004999999999"/>
    <n v="3.6970000000000003E-2"/>
    <n v="8.1999999999999998E-4"/>
    <n v="9.7000000000000005E-4"/>
    <n v="2.5899999999999999E-2"/>
    <n v="0.13866000000000001"/>
    <n v="0.31072"/>
  </r>
  <r>
    <x v="7"/>
    <x v="25"/>
    <x v="0"/>
    <x v="10"/>
    <n v="16.510000000000002"/>
    <n v="205.44"/>
    <n v="176.67993000000001"/>
    <n v="9.178E-2"/>
    <n v="1.1990000000000001E-2"/>
    <n v="2.9199999999999999E-3"/>
    <n v="5.3179999999999998E-2"/>
    <n v="0.34772999999999998"/>
    <n v="0.30174000000000001"/>
  </r>
  <r>
    <x v="7"/>
    <x v="25"/>
    <x v="1"/>
    <x v="0"/>
    <n v="200.92"/>
    <n v="170.57"/>
    <n v="1835.3515600000001"/>
    <n v="0.91208999999999996"/>
    <n v="2.9530000000000001E-2"/>
    <n v="4.8680000000000001E-2"/>
    <n v="0.87509999999999999"/>
    <n v="3.44903"/>
    <n v="3.5900400000000001"/>
  </r>
  <r>
    <x v="7"/>
    <x v="25"/>
    <x v="1"/>
    <x v="1"/>
    <n v="783.72"/>
    <n v="127.21"/>
    <n v="7781.3125"/>
    <n v="2.8591299999999999"/>
    <n v="0.16750000000000001"/>
    <n v="0.67203000000000002"/>
    <n v="3.6358899999999998"/>
    <n v="10.772959999999999"/>
    <n v="18.57002"/>
  </r>
  <r>
    <x v="7"/>
    <x v="25"/>
    <x v="1"/>
    <x v="2"/>
    <n v="255.1"/>
    <n v="220.53"/>
    <n v="3843.8085900000001"/>
    <n v="1.36893"/>
    <n v="1.362E-2"/>
    <n v="9.2259999999999995E-2"/>
    <n v="1.30884"/>
    <n v="5.1381399999999999"/>
    <n v="6.2074999999999996"/>
  </r>
  <r>
    <x v="7"/>
    <x v="25"/>
    <x v="1"/>
    <x v="3"/>
    <n v="22.04"/>
    <n v="65"/>
    <n v="102.69994"/>
    <n v="4.9239999999999999E-2"/>
    <n v="1.9609999999999999E-2"/>
    <n v="1.175E-2"/>
    <n v="1.021E-2"/>
    <n v="0.18654999999999999"/>
    <n v="0.39712999999999998"/>
  </r>
  <r>
    <x v="7"/>
    <x v="25"/>
    <x v="1"/>
    <x v="4"/>
    <n v="158.72999999999999"/>
    <n v="245.43"/>
    <n v="1960.96875"/>
    <n v="0.98397000000000001"/>
    <n v="2.4599999999999999E-3"/>
    <n v="1.07159"/>
    <n v="0.56244000000000005"/>
    <n v="3.72065"/>
    <n v="2.9626399999999999"/>
  </r>
  <r>
    <x v="7"/>
    <x v="25"/>
    <x v="1"/>
    <x v="5"/>
    <n v="389.02"/>
    <n v="164.13"/>
    <n v="4615.3984399999999"/>
    <n v="1.76749"/>
    <n v="6.1749999999999999E-2"/>
    <n v="1.78373"/>
    <n v="0.63448000000000004"/>
    <n v="6.6644899999999998"/>
    <n v="9.2081800000000005"/>
  </r>
  <r>
    <x v="7"/>
    <x v="25"/>
    <x v="1"/>
    <x v="6"/>
    <n v="848.07"/>
    <n v="221.08"/>
    <n v="10264.90625"/>
    <n v="4.7064700000000004"/>
    <n v="0"/>
    <n v="1.3608899999999999"/>
    <n v="3.86849"/>
    <n v="17.751270000000002"/>
    <n v="16.80228"/>
  </r>
  <r>
    <x v="7"/>
    <x v="25"/>
    <x v="1"/>
    <x v="7"/>
    <n v="297.76"/>
    <n v="65"/>
    <n v="1493.05078"/>
    <n v="0.54874999999999996"/>
    <n v="0.11698"/>
    <n v="1.491E-2"/>
    <n v="0.1968"/>
    <n v="2.0619000000000001"/>
    <n v="5.7734300000000003"/>
  </r>
  <r>
    <x v="7"/>
    <x v="25"/>
    <x v="1"/>
    <x v="8"/>
    <n v="864.08"/>
    <n v="185.85"/>
    <n v="10835.23438"/>
    <n v="4.3111499999999996"/>
    <n v="0.14412"/>
    <n v="3.5091700000000001"/>
    <n v="3.21177"/>
    <n v="16.218579999999999"/>
    <n v="19.88494"/>
  </r>
  <r>
    <x v="7"/>
    <x v="25"/>
    <x v="1"/>
    <x v="9"/>
    <n v="137.19999999999999"/>
    <n v="131.57"/>
    <n v="1167.0292999999999"/>
    <n v="0.47805999999999998"/>
    <n v="1.49E-3"/>
    <n v="7.8300000000000002E-3"/>
    <n v="0.43376999999999999"/>
    <n v="1.7984199999999999"/>
    <n v="2.6518099999999998"/>
  </r>
  <r>
    <x v="7"/>
    <x v="25"/>
    <x v="1"/>
    <x v="10"/>
    <n v="355.48"/>
    <n v="96.24"/>
    <n v="2042.1796899999999"/>
    <n v="1.1833"/>
    <n v="0.2185"/>
    <n v="6.6409999999999997E-2"/>
    <n v="0.53695999999999999"/>
    <n v="4.4955299999999996"/>
    <n v="5.8021900000000004"/>
  </r>
  <r>
    <x v="7"/>
    <x v="25"/>
    <x v="2"/>
    <x v="0"/>
    <n v="53.15"/>
    <n v="131.01"/>
    <n v="400.87988000000001"/>
    <n v="0.21798000000000001"/>
    <n v="4.582E-2"/>
    <n v="1.5779999999999999E-2"/>
    <n v="0.20629"/>
    <n v="0.82740999999999998"/>
    <n v="0.92793999999999999"/>
  </r>
  <r>
    <x v="7"/>
    <x v="25"/>
    <x v="2"/>
    <x v="1"/>
    <n v="281.43"/>
    <n v="164.88"/>
    <n v="2219.3203100000001"/>
    <n v="1.2854099999999999"/>
    <n v="0.17437"/>
    <n v="0.29432000000000003"/>
    <n v="1.51912"/>
    <n v="4.8892800000000003"/>
    <n v="4.3976600000000001"/>
  </r>
  <r>
    <x v="7"/>
    <x v="25"/>
    <x v="2"/>
    <x v="2"/>
    <n v="13.44"/>
    <n v="138.54"/>
    <n v="36.020020000000002"/>
    <n v="7.9009999999999997E-2"/>
    <n v="4.4049999999999999E-2"/>
    <n v="3.5E-4"/>
    <n v="7.7099999999999998E-3"/>
    <n v="0.30484"/>
    <n v="7.8850000000000003E-2"/>
  </r>
  <r>
    <x v="7"/>
    <x v="25"/>
    <x v="2"/>
    <x v="3"/>
    <n v="7.6"/>
    <n v="65"/>
    <n v="41.599980000000002"/>
    <n v="2.8750000000000001E-2"/>
    <n v="1.932E-2"/>
    <n v="2.4199999999999998E-3"/>
    <n v="3.7699999999999999E-3"/>
    <n v="0.11045000000000001"/>
    <n v="0.16086"/>
  </r>
  <r>
    <x v="7"/>
    <x v="25"/>
    <x v="2"/>
    <x v="4"/>
    <n v="54.49"/>
    <n v="245.12"/>
    <n v="379.92968999999999"/>
    <n v="0.33643000000000001"/>
    <n v="1.4400000000000001E-3"/>
    <n v="0.57069000000000003"/>
    <n v="2.0400000000000001E-3"/>
    <n v="1.28956"/>
    <n v="0.57421"/>
  </r>
  <r>
    <x v="7"/>
    <x v="25"/>
    <x v="2"/>
    <x v="5"/>
    <n v="103.88"/>
    <n v="131.08000000000001"/>
    <n v="680.31055000000003"/>
    <n v="0.44756000000000001"/>
    <n v="4.5920000000000002E-2"/>
    <n v="0.30404999999999999"/>
    <n v="0.17027999999999999"/>
    <n v="1.7064600000000001"/>
    <n v="1.5840099999999999"/>
  </r>
  <r>
    <x v="7"/>
    <x v="25"/>
    <x v="2"/>
    <x v="6"/>
    <n v="123"/>
    <n v="188.09"/>
    <n v="991.21100000000001"/>
    <n v="0.64588999999999996"/>
    <n v="3.0400000000000002E-3"/>
    <n v="3.5880000000000002E-2"/>
    <n v="0.50622"/>
    <n v="2.4572500000000002"/>
    <n v="1.80905"/>
  </r>
  <r>
    <x v="7"/>
    <x v="25"/>
    <x v="2"/>
    <x v="7"/>
    <n v="21.53"/>
    <n v="65"/>
    <n v="40.950200000000002"/>
    <n v="0.11694"/>
    <n v="9.9290000000000003E-2"/>
    <n v="2.5999999999999998E-4"/>
    <n v="1.234E-2"/>
    <n v="0.45239000000000001"/>
    <n v="0.15834999999999999"/>
  </r>
  <r>
    <x v="7"/>
    <x v="25"/>
    <x v="2"/>
    <x v="8"/>
    <n v="157.30000000000001"/>
    <n v="203.4"/>
    <n v="1352.5898400000001"/>
    <n v="0.88270999999999999"/>
    <n v="0.18618999999999999"/>
    <n v="0.10883"/>
    <n v="0.79071999999999998"/>
    <n v="3.3642300000000001"/>
    <n v="2.3239100000000001"/>
  </r>
  <r>
    <x v="7"/>
    <x v="25"/>
    <x v="2"/>
    <x v="9"/>
    <n v="42.8"/>
    <n v="133.13999999999999"/>
    <n v="497.95999"/>
    <n v="0.15523000000000001"/>
    <n v="2.5799999999999998E-3"/>
    <n v="3.98E-3"/>
    <n v="0.12676000000000001"/>
    <n v="0.58277000000000001"/>
    <n v="1.1513800000000001"/>
  </r>
  <r>
    <x v="7"/>
    <x v="25"/>
    <x v="2"/>
    <x v="10"/>
    <n v="138.18"/>
    <n v="241.08"/>
    <n v="749.76171999999997"/>
    <n v="0.86156999999999995"/>
    <n v="0.27538000000000001"/>
    <n v="3.4979999999999997E-2"/>
    <n v="0.29107"/>
    <n v="3.3052999999999999"/>
    <n v="1.14621"/>
  </r>
  <r>
    <x v="7"/>
    <x v="25"/>
    <x v="3"/>
    <x v="0"/>
    <n v="20.84"/>
    <n v="131.30000000000001"/>
    <n v="78.779790000000006"/>
    <n v="0.11729000000000001"/>
    <n v="6.3560000000000005E-2"/>
    <n v="6.8300000000000001E-3"/>
    <n v="5.5390000000000002E-2"/>
    <n v="0.45145999999999997"/>
    <n v="0.17993000000000001"/>
  </r>
  <r>
    <x v="7"/>
    <x v="25"/>
    <x v="3"/>
    <x v="1"/>
    <n v="132.76"/>
    <n v="139.72"/>
    <n v="455.48047000000003"/>
    <n v="0.73640000000000005"/>
    <n v="0.24016999999999999"/>
    <n v="5.2130000000000003E-2"/>
    <n v="0.47420000000000001"/>
    <n v="2.8357600000000001"/>
    <n v="0.99997000000000003"/>
  </r>
  <r>
    <x v="7"/>
    <x v="25"/>
    <x v="3"/>
    <x v="2"/>
    <n v="13.93"/>
    <n v="65"/>
    <n v="2.6000999999999999"/>
    <n v="8.566E-2"/>
    <n v="7.2459999999999997E-2"/>
    <n v="1.3999999999999999E-4"/>
    <n v="4.7499999999999999E-3"/>
    <n v="0.33200000000000002"/>
    <n v="1.005E-2"/>
  </r>
  <r>
    <x v="7"/>
    <x v="25"/>
    <x v="3"/>
    <x v="3"/>
    <n v="5.26"/>
    <n v="65"/>
    <n v="7.8000499999999997"/>
    <n v="2.9610000000000001E-2"/>
    <n v="2.4230000000000002E-2"/>
    <n v="9.3999999999999997E-4"/>
    <n v="1.0499999999999999E-3"/>
    <n v="0.11463"/>
    <n v="3.0159999999999999E-2"/>
  </r>
  <r>
    <x v="7"/>
    <x v="25"/>
    <x v="3"/>
    <x v="4"/>
    <n v="58.82"/>
    <n v="263"/>
    <n v="244.58985999999999"/>
    <n v="0.36921999999999999"/>
    <n v="0"/>
    <n v="0.26071"/>
    <n v="0.37363000000000002"/>
    <n v="1.4195500000000001"/>
    <n v="0.35552"/>
  </r>
  <r>
    <x v="7"/>
    <x v="25"/>
    <x v="3"/>
    <x v="5"/>
    <n v="47.06"/>
    <n v="152.46"/>
    <n v="59.459960000000002"/>
    <n v="0.27999000000000002"/>
    <n v="0.11591"/>
    <n v="5.8290000000000002E-2"/>
    <n v="4.5999999999999999E-2"/>
    <n v="1.08284"/>
    <n v="0.12361999999999999"/>
  </r>
  <r>
    <x v="7"/>
    <x v="25"/>
    <x v="3"/>
    <x v="6"/>
    <n v="78.92"/>
    <n v="215.32"/>
    <n v="372.5"/>
    <n v="0.46598000000000001"/>
    <n v="2.9E-4"/>
    <n v="3.2219999999999999E-2"/>
    <n v="0.48855999999999999"/>
    <n v="1.7884199999999999"/>
    <n v="0.62121000000000004"/>
  </r>
  <r>
    <x v="7"/>
    <x v="25"/>
    <x v="3"/>
    <x v="7"/>
    <n v="24.6"/>
    <n v="65"/>
    <n v="24.700199999999999"/>
    <n v="0.14494000000000001"/>
    <n v="0.12828999999999999"/>
    <n v="1.6000000000000001E-4"/>
    <n v="6.5700000000000003E-3"/>
    <n v="0.56135000000000002"/>
    <n v="9.5509999999999998E-2"/>
  </r>
  <r>
    <x v="7"/>
    <x v="25"/>
    <x v="3"/>
    <x v="8"/>
    <n v="82.62"/>
    <n v="128.99"/>
    <n v="121.25"/>
    <n v="0.49104999999999999"/>
    <n v="0.28903000000000001"/>
    <n v="3.48E-3"/>
    <n v="0.10707"/>
    <n v="1.89822"/>
    <n v="0.28027999999999997"/>
  </r>
  <r>
    <x v="7"/>
    <x v="25"/>
    <x v="3"/>
    <x v="9"/>
    <n v="5.07"/>
    <n v="111.96"/>
    <n v="51.5"/>
    <n v="2.1909999999999999E-2"/>
    <n v="2.0500000000000002E-3"/>
    <n v="8.0000000000000007E-5"/>
    <n v="1.095E-2"/>
    <n v="8.2919999999999994E-2"/>
    <n v="0.13141"/>
  </r>
  <r>
    <x v="7"/>
    <x v="25"/>
    <x v="3"/>
    <x v="10"/>
    <n v="116.24"/>
    <n v="101"/>
    <n v="22.220700000000001"/>
    <n v="0.71797999999999995"/>
    <n v="0.57384999999999997"/>
    <n v="1.9560000000000001E-2"/>
    <n v="6.5790000000000001E-2"/>
    <n v="2.7821799999999999"/>
    <n v="6.053E-2"/>
  </r>
  <r>
    <x v="7"/>
    <x v="25"/>
    <x v="4"/>
    <x v="0"/>
    <n v="5.89"/>
    <n v="110.63"/>
    <n v="65.270020000000002"/>
    <n v="2.8400000000000002E-2"/>
    <n v="7.7000000000000002E-3"/>
    <n v="3.2100000000000002E-3"/>
    <n v="2.4119999999999999E-2"/>
    <n v="0.10802"/>
    <n v="0.16622999999999999"/>
  </r>
  <r>
    <x v="7"/>
    <x v="25"/>
    <x v="4"/>
    <x v="1"/>
    <n v="12.64"/>
    <n v="70.59"/>
    <n v="20.46997"/>
    <n v="7.2760000000000005E-2"/>
    <n v="2.9989999999999999E-2"/>
    <n v="6.5100000000000002E-3"/>
    <n v="6.8300000000000001E-3"/>
    <n v="0.28161999999999998"/>
    <n v="7.4550000000000005E-2"/>
  </r>
  <r>
    <x v="7"/>
    <x v="25"/>
    <x v="4"/>
    <x v="2"/>
    <n v="2.31"/>
    <n v="65"/>
    <n v="9.75"/>
    <n v="1.149E-2"/>
    <n v="7.5900000000000004E-3"/>
    <n v="1.2999999999999999E-4"/>
    <n v="5.0000000000000002E-5"/>
    <n v="4.4359999999999997E-2"/>
    <n v="3.7699999999999997E-2"/>
  </r>
  <r>
    <x v="7"/>
    <x v="25"/>
    <x v="4"/>
    <x v="3"/>
    <n v="1.98"/>
    <n v="65"/>
    <n v="21.45"/>
    <n v="5.8599999999999998E-3"/>
    <n v="4.0899999999999999E-3"/>
    <n v="2.3000000000000001E-4"/>
    <n v="1.9000000000000001E-4"/>
    <n v="2.2329999999999999E-2"/>
    <n v="8.294E-2"/>
  </r>
  <r>
    <x v="7"/>
    <x v="25"/>
    <x v="4"/>
    <x v="4"/>
    <n v="12.14"/>
    <n v="263"/>
    <n v="118.3501"/>
    <n v="7.7469999999999997E-2"/>
    <n v="8.3000000000000001E-4"/>
    <n v="0.10863"/>
    <n v="1.5469999999999999E-2"/>
    <n v="0.29529"/>
    <n v="0.17202999999999999"/>
  </r>
  <r>
    <x v="7"/>
    <x v="25"/>
    <x v="4"/>
    <x v="5"/>
    <n v="6.87"/>
    <n v="167.84"/>
    <n v="31.89001"/>
    <n v="4.163E-2"/>
    <n v="6.13E-3"/>
    <n v="2.1170000000000001E-2"/>
    <n v="3.13E-3"/>
    <n v="0.16023999999999999"/>
    <n v="6.0990000000000003E-2"/>
  </r>
  <r>
    <x v="7"/>
    <x v="25"/>
    <x v="4"/>
    <x v="6"/>
    <n v="5.68"/>
    <n v="174"/>
    <n v="3.4799799999999999"/>
    <n v="3.5180000000000003E-2"/>
    <n v="0"/>
    <n v="4.8999999999999998E-4"/>
    <n v="7.4700000000000001E-3"/>
    <n v="0.13630999999999999"/>
    <n v="6.7499999999999999E-3"/>
  </r>
  <r>
    <x v="7"/>
    <x v="25"/>
    <x v="4"/>
    <x v="7"/>
    <n v="6.53"/>
    <n v="65"/>
    <n v="55.25"/>
    <n v="2.3300000000000001E-2"/>
    <n v="1.8769999999999998E-2"/>
    <n v="9.0000000000000006E-5"/>
    <n v="5.2999999999999998E-4"/>
    <n v="8.931E-2"/>
    <n v="0.21364"/>
  </r>
  <r>
    <x v="7"/>
    <x v="25"/>
    <x v="4"/>
    <x v="8"/>
    <n v="19.579999999999998"/>
    <n v="133.66999999999999"/>
    <n v="204.51000999999999"/>
    <n v="0.10228"/>
    <n v="2.9790000000000001E-2"/>
    <n v="4.4400000000000002E-2"/>
    <n v="2.4410000000000001E-2"/>
    <n v="0.39015"/>
    <n v="0.45462999999999998"/>
  </r>
  <r>
    <x v="7"/>
    <x v="25"/>
    <x v="4"/>
    <x v="9"/>
    <n v="3.3"/>
    <n v="65"/>
    <n v="49.400010000000002"/>
    <n v="5.4200000000000003E-3"/>
    <n v="4.4799999999999996E-3"/>
    <n v="3.0000000000000001E-5"/>
    <n v="1.8000000000000001E-4"/>
    <n v="2.0119999999999999E-2"/>
    <n v="0.19102"/>
  </r>
  <r>
    <x v="7"/>
    <x v="25"/>
    <x v="4"/>
    <x v="10"/>
    <n v="16.12"/>
    <n v="88.28"/>
    <n v="34.429929999999999"/>
    <n v="9.3649999999999997E-2"/>
    <n v="3.458E-2"/>
    <n v="2.2300000000000002E-3"/>
    <n v="1.8599999999999998E-2"/>
    <n v="0.36209999999999998"/>
    <n v="0.10417"/>
  </r>
  <r>
    <x v="7"/>
    <x v="25"/>
    <x v="5"/>
    <x v="0"/>
    <n v="0.99"/>
    <n v="65"/>
    <n v="13"/>
    <n v="2.7899999999999999E-3"/>
    <n v="1.92E-3"/>
    <n v="1.0000000000000001E-5"/>
    <n v="2.5999999999999998E-4"/>
    <n v="1.061E-2"/>
    <n v="5.0270000000000002E-2"/>
  </r>
  <r>
    <x v="7"/>
    <x v="25"/>
    <x v="5"/>
    <x v="1"/>
    <n v="1.61"/>
    <n v="65"/>
    <n v="0.64998999999999996"/>
    <n v="9.9500000000000005E-3"/>
    <n v="4.0099999999999997E-3"/>
    <n v="4.4999999999999999E-4"/>
    <n v="1.39E-3"/>
    <n v="3.8539999999999998E-2"/>
    <n v="2.5100000000000001E-3"/>
  </r>
  <r>
    <x v="7"/>
    <x v="25"/>
    <x v="5"/>
    <x v="2"/>
    <n v="0.32"/>
    <n v="65"/>
    <n v="1.95"/>
    <n v="1.57E-3"/>
    <n v="1.1100000000000001E-3"/>
    <n v="0"/>
    <n v="1.0000000000000001E-5"/>
    <n v="6.0699999999999999E-3"/>
    <n v="7.5399999999999998E-3"/>
  </r>
  <r>
    <x v="7"/>
    <x v="25"/>
    <x v="5"/>
    <x v="3"/>
    <n v="0.33"/>
    <n v="65"/>
    <n v="5.2"/>
    <n v="8.0999999999999996E-4"/>
    <n v="6.0999999999999997E-4"/>
    <n v="2.0000000000000002E-5"/>
    <n v="2.0000000000000002E-5"/>
    <n v="3.0599999999999998E-3"/>
    <n v="2.0109999999999999E-2"/>
  </r>
  <r>
    <x v="7"/>
    <x v="25"/>
    <x v="5"/>
    <x v="4"/>
    <n v="1.66"/>
    <n v="263"/>
    <n v="21.040009999999999"/>
    <n v="1.051E-2"/>
    <n v="9.0000000000000006E-5"/>
    <n v="1.174E-2"/>
    <n v="3.6800000000000001E-3"/>
    <n v="4.0009999999999997E-2"/>
    <n v="3.058E-2"/>
  </r>
  <r>
    <x v="7"/>
    <x v="25"/>
    <x v="5"/>
    <x v="5"/>
    <n v="1.38"/>
    <n v="177.44"/>
    <n v="15.97"/>
    <n v="8.1600000000000006E-3"/>
    <n v="2.16E-3"/>
    <n v="6.5300000000000002E-3"/>
    <n v="2.0600000000000002E-3"/>
    <n v="3.1210000000000002E-2"/>
    <n v="2.9409999999999999E-2"/>
  </r>
  <r>
    <x v="7"/>
    <x v="25"/>
    <x v="5"/>
    <x v="6"/>
    <n v="0.83"/>
    <n v="262"/>
    <n v="0"/>
    <n v="5.1500000000000001E-3"/>
    <n v="0"/>
    <n v="1.9000000000000001E-4"/>
    <n v="9.3000000000000005E-4"/>
    <n v="1.9959999999999999E-2"/>
    <n v="0"/>
  </r>
  <r>
    <x v="7"/>
    <x v="25"/>
    <x v="5"/>
    <x v="7"/>
    <n v="0.95"/>
    <n v="65"/>
    <n v="9.7499900000000004"/>
    <n v="3.4199999999999999E-3"/>
    <n v="2.7799999999999999E-3"/>
    <n v="1.0000000000000001E-5"/>
    <n v="9.0000000000000006E-5"/>
    <n v="1.3089999999999999E-2"/>
    <n v="3.7699999999999997E-2"/>
  </r>
  <r>
    <x v="7"/>
    <x v="25"/>
    <x v="5"/>
    <x v="8"/>
    <n v="1.83"/>
    <n v="65"/>
    <n v="11.700010000000001"/>
    <n v="8.6499999999999997E-3"/>
    <n v="4.7099999999999998E-3"/>
    <n v="3.5E-4"/>
    <n v="1.4400000000000001E-3"/>
    <n v="3.3349999999999998E-2"/>
    <n v="4.5240000000000002E-2"/>
  </r>
  <r>
    <x v="7"/>
    <x v="25"/>
    <x v="5"/>
    <x v="9"/>
    <n v="0.86"/>
    <n v="161.36000000000001"/>
    <n v="17.75"/>
    <n v="4.5199999999999997E-3"/>
    <n v="2.0000000000000001E-4"/>
    <n v="9.2000000000000003E-4"/>
    <n v="6.1799999999999997E-3"/>
    <n v="1.6979999999999999E-2"/>
    <n v="3.4889999999999997E-2"/>
  </r>
  <r>
    <x v="7"/>
    <x v="25"/>
    <x v="5"/>
    <x v="10"/>
    <n v="2.31"/>
    <n v="65"/>
    <n v="5.2000099999999998"/>
    <n v="1.3050000000000001E-2"/>
    <n v="1.055E-2"/>
    <n v="8.0000000000000007E-5"/>
    <n v="9.2000000000000003E-4"/>
    <n v="5.0500000000000003E-2"/>
    <n v="2.0109999999999999E-2"/>
  </r>
  <r>
    <x v="7"/>
    <x v="25"/>
    <x v="6"/>
    <x v="0"/>
    <n v="11.83"/>
    <n v="95.13"/>
    <n v="43.760010000000001"/>
    <n v="6.6159999999999997E-2"/>
    <n v="3.4329999999999999E-2"/>
    <n v="2.2599999999999999E-3"/>
    <n v="2.5860000000000001E-2"/>
    <n v="0.25512000000000001"/>
    <n v="0.12479"/>
  </r>
  <r>
    <x v="7"/>
    <x v="25"/>
    <x v="6"/>
    <x v="1"/>
    <n v="62.02"/>
    <n v="121.86"/>
    <n v="45.089840000000002"/>
    <n v="0.38029000000000002"/>
    <n v="0.17119000000000001"/>
    <n v="6.0060000000000002E-2"/>
    <n v="5.7799999999999997E-2"/>
    <n v="1.47244"/>
    <n v="0.10734"/>
  </r>
  <r>
    <x v="7"/>
    <x v="25"/>
    <x v="6"/>
    <x v="2"/>
    <n v="9.3800000000000008"/>
    <n v="68.91"/>
    <n v="7.5800799999999997"/>
    <n v="5.5989999999999998E-2"/>
    <n v="3.7130000000000003E-2"/>
    <n v="1.9000000000000001E-4"/>
    <n v="4.6999999999999999E-4"/>
    <n v="0.21687999999999999"/>
    <n v="2.8060000000000002E-2"/>
  </r>
  <r>
    <x v="7"/>
    <x v="25"/>
    <x v="6"/>
    <x v="3"/>
    <n v="3.94"/>
    <n v="65"/>
    <n v="13.650029999999999"/>
    <n v="0.02"/>
    <n v="1.5469999999999999E-2"/>
    <n v="9.1E-4"/>
    <n v="2.2000000000000001E-4"/>
    <n v="7.7240000000000003E-2"/>
    <n v="5.2780000000000001E-2"/>
  </r>
  <r>
    <x v="7"/>
    <x v="25"/>
    <x v="6"/>
    <x v="4"/>
    <n v="39.81"/>
    <n v="263"/>
    <n v="228.80956"/>
    <n v="0.25112000000000001"/>
    <n v="0"/>
    <n v="0.30046"/>
    <n v="8.1059999999999993E-2"/>
    <n v="0.96289999999999998"/>
    <n v="0.33259"/>
  </r>
  <r>
    <x v="7"/>
    <x v="25"/>
    <x v="6"/>
    <x v="5"/>
    <n v="29.84"/>
    <n v="202.52"/>
    <n v="50.62988"/>
    <n v="0.18446000000000001"/>
    <n v="6.3159999999999994E-2"/>
    <n v="5.876E-2"/>
    <n v="3.3820000000000003E-2"/>
    <n v="0.71267999999999998"/>
    <n v="8.5730000000000001E-2"/>
  </r>
  <r>
    <x v="7"/>
    <x v="25"/>
    <x v="6"/>
    <x v="6"/>
    <n v="32.520000000000003"/>
    <n v="260.58999999999997"/>
    <n v="44.299810000000001"/>
    <n v="0.20258999999999999"/>
    <n v="0"/>
    <n v="1.434E-2"/>
    <n v="0.12043"/>
    <n v="0.78317999999999999"/>
    <n v="6.4799999999999996E-2"/>
  </r>
  <r>
    <x v="7"/>
    <x v="25"/>
    <x v="6"/>
    <x v="7"/>
    <n v="17.940000000000001"/>
    <n v="65"/>
    <n v="42.899909999999998"/>
    <n v="9.7000000000000003E-2"/>
    <n v="8.1030000000000005E-2"/>
    <n v="8.4000000000000003E-4"/>
    <n v="2.9299999999999999E-3"/>
    <n v="0.37514999999999998"/>
    <n v="0.16589000000000001"/>
  </r>
  <r>
    <x v="7"/>
    <x v="25"/>
    <x v="6"/>
    <x v="8"/>
    <n v="50.9"/>
    <n v="101.87"/>
    <n v="95.759770000000003"/>
    <n v="0.29958000000000001"/>
    <n v="0.15096999999999999"/>
    <n v="5.7860000000000002E-2"/>
    <n v="4.4470000000000003E-2"/>
    <n v="1.1581399999999999"/>
    <n v="0.25938"/>
  </r>
  <r>
    <x v="7"/>
    <x v="25"/>
    <x v="6"/>
    <x v="9"/>
    <n v="2.78"/>
    <n v="65.66"/>
    <n v="38.740009999999998"/>
    <n v="4.7200000000000002E-3"/>
    <n v="3.6900000000000001E-3"/>
    <n v="6.0000000000000002E-5"/>
    <n v="2.3000000000000001E-4"/>
    <n v="1.755E-2"/>
    <n v="0.14871999999999999"/>
  </r>
  <r>
    <x v="7"/>
    <x v="25"/>
    <x v="6"/>
    <x v="10"/>
    <n v="76.38"/>
    <n v="68.08"/>
    <n v="34.039059999999999"/>
    <n v="0.46378000000000003"/>
    <n v="0.25524000000000002"/>
    <n v="3.96E-3"/>
    <n v="2.3429999999999999E-2"/>
    <n v="1.79695"/>
    <n v="0.127"/>
  </r>
  <r>
    <x v="7"/>
    <x v="25"/>
    <x v="7"/>
    <x v="0"/>
    <n v="18.510000000000002"/>
    <n v="221.58"/>
    <n v="206.06981999999999"/>
    <n v="0.11204"/>
    <n v="1.0160000000000001E-2"/>
    <n v="2.31E-3"/>
    <n v="5.901E-2"/>
    <n v="0.42438999999999999"/>
    <n v="0.33234999999999998"/>
  </r>
  <r>
    <x v="7"/>
    <x v="25"/>
    <x v="7"/>
    <x v="1"/>
    <n v="43.63"/>
    <n v="118.19"/>
    <n v="270.6499"/>
    <n v="0.19985"/>
    <n v="5.0610000000000002E-2"/>
    <n v="3.5479999999999998E-2"/>
    <n v="8.3779999999999993E-2"/>
    <n v="0.76353000000000004"/>
    <n v="0.66554999999999997"/>
  </r>
  <r>
    <x v="7"/>
    <x v="25"/>
    <x v="7"/>
    <x v="2"/>
    <n v="3.5"/>
    <n v="175"/>
    <n v="15.75"/>
    <n v="2.1309999999999999E-2"/>
    <n v="1.0749999999999999E-2"/>
    <n v="3.6000000000000002E-4"/>
    <n v="6.3699999999999998E-3"/>
    <n v="8.1930000000000003E-2"/>
    <n v="2.9170000000000001E-2"/>
  </r>
  <r>
    <x v="7"/>
    <x v="25"/>
    <x v="7"/>
    <x v="3"/>
    <n v="1.1499999999999999"/>
    <n v="65"/>
    <n v="5.8500100000000002"/>
    <n v="5.4400000000000004E-3"/>
    <n v="4.6899999999999997E-3"/>
    <n v="1.6000000000000001E-4"/>
    <n v="1.2999999999999999E-4"/>
    <n v="2.0969999999999999E-2"/>
    <n v="2.2620000000000001E-2"/>
  </r>
  <r>
    <x v="7"/>
    <x v="25"/>
    <x v="7"/>
    <x v="4"/>
    <n v="16.84"/>
    <n v="263"/>
    <n v="142.02001999999999"/>
    <n v="0.10739"/>
    <n v="0"/>
    <n v="0.11845"/>
    <n v="6.3490000000000005E-2"/>
    <n v="0.40960999999999997"/>
    <n v="0.20643"/>
  </r>
  <r>
    <x v="7"/>
    <x v="25"/>
    <x v="7"/>
    <x v="5"/>
    <n v="30.58"/>
    <n v="155.38999999999999"/>
    <n v="236.2002"/>
    <n v="0.13836000000000001"/>
    <n v="1.9800000000000002E-2"/>
    <n v="0.19166"/>
    <n v="9.8200000000000006E-3"/>
    <n v="0.52576999999999996"/>
    <n v="0.48692999999999997"/>
  </r>
  <r>
    <x v="7"/>
    <x v="25"/>
    <x v="7"/>
    <x v="6"/>
    <n v="42.86"/>
    <n v="169.79"/>
    <n v="358.24950999999999"/>
    <n v="0.20405999999999999"/>
    <n v="4.1000000000000003E-3"/>
    <n v="2.6540000000000001E-2"/>
    <n v="0.22256000000000001"/>
    <n v="0.77456999999999998"/>
    <n v="0.69915000000000005"/>
  </r>
  <r>
    <x v="7"/>
    <x v="25"/>
    <x v="7"/>
    <x v="7"/>
    <n v="5.58"/>
    <n v="65"/>
    <n v="23.400020000000001"/>
    <n v="2.742E-2"/>
    <n v="2.436E-2"/>
    <n v="6.9999999999999994E-5"/>
    <n v="2.1700000000000001E-3"/>
    <n v="0.10584"/>
    <n v="9.0480000000000005E-2"/>
  </r>
  <r>
    <x v="7"/>
    <x v="25"/>
    <x v="7"/>
    <x v="8"/>
    <n v="70.040000000000006"/>
    <n v="181.66"/>
    <n v="697.55957000000001"/>
    <n v="0.36523"/>
    <n v="2.9680000000000002E-2"/>
    <n v="7.6719999999999997E-2"/>
    <n v="0.19631000000000001"/>
    <n v="1.3848499999999999"/>
    <n v="1.2872600000000001"/>
  </r>
  <r>
    <x v="7"/>
    <x v="25"/>
    <x v="7"/>
    <x v="9"/>
    <n v="11.27"/>
    <n v="92.48"/>
    <n v="106.34998"/>
    <n v="3.014E-2"/>
    <n v="2.47E-3"/>
    <n v="8.8999999999999995E-4"/>
    <n v="4.6100000000000002E-2"/>
    <n v="0.11307"/>
    <n v="0.31613999999999998"/>
  </r>
  <r>
    <x v="7"/>
    <x v="25"/>
    <x v="7"/>
    <x v="10"/>
    <n v="29.2"/>
    <n v="135.34"/>
    <n v="102.85986"/>
    <n v="0.16302"/>
    <n v="9.6629999999999994E-2"/>
    <n v="6.7000000000000002E-4"/>
    <n v="8.5980000000000001E-2"/>
    <n v="0.62766999999999995"/>
    <n v="0.22638"/>
  </r>
  <r>
    <x v="7"/>
    <x v="25"/>
    <x v="8"/>
    <x v="0"/>
    <n v="69.260000000000005"/>
    <n v="214.01"/>
    <n v="761.87987999999996"/>
    <n v="0.39931"/>
    <n v="3.0020000000000002E-2"/>
    <n v="0.27936"/>
    <n v="0.20921000000000001"/>
    <n v="1.50973"/>
    <n v="1.2554799999999999"/>
  </r>
  <r>
    <x v="7"/>
    <x v="25"/>
    <x v="8"/>
    <x v="1"/>
    <n v="86.4"/>
    <n v="67.3"/>
    <n v="231.51952"/>
    <n v="0.31141999999999997"/>
    <n v="0.18274000000000001"/>
    <n v="2.5319999999999999E-2"/>
    <n v="8.9899999999999994E-2"/>
    <n v="1.19675"/>
    <n v="0.86987000000000003"/>
  </r>
  <r>
    <x v="7"/>
    <x v="25"/>
    <x v="8"/>
    <x v="2"/>
    <n v="40.69"/>
    <n v="243.56"/>
    <n v="253.2998"/>
    <n v="0.2142"/>
    <n v="9.9000000000000008E-3"/>
    <n v="3.2399999999999998E-3"/>
    <n v="1.5350000000000001E-2"/>
    <n v="0.81459000000000004"/>
    <n v="0.38468999999999998"/>
  </r>
  <r>
    <x v="7"/>
    <x v="25"/>
    <x v="8"/>
    <x v="3"/>
    <n v="4.88"/>
    <n v="80.06"/>
    <n v="26.419979999999999"/>
    <n v="1.9300000000000001E-2"/>
    <n v="1.074E-2"/>
    <n v="3.5500000000000002E-3"/>
    <n v="1.92E-3"/>
    <n v="7.3969999999999994E-2"/>
    <n v="8.7309999999999999E-2"/>
  </r>
  <r>
    <x v="7"/>
    <x v="25"/>
    <x v="8"/>
    <x v="4"/>
    <n v="164.22"/>
    <n v="263"/>
    <n v="1961.98035"/>
    <n v="1.0633600000000001"/>
    <n v="0"/>
    <n v="1.4509099999999999"/>
    <n v="0.17535999999999999"/>
    <n v="4.0216399999999997"/>
    <n v="2.8518400000000002"/>
  </r>
  <r>
    <x v="7"/>
    <x v="25"/>
    <x v="8"/>
    <x v="5"/>
    <n v="230.45"/>
    <n v="158.47"/>
    <n v="2144.0703100000001"/>
    <n v="1.02763"/>
    <n v="4.6719999999999998E-2"/>
    <n v="1.5254300000000001"/>
    <n v="7.6490000000000002E-2"/>
    <n v="3.8826700000000001"/>
    <n v="4.30647"/>
  </r>
  <r>
    <x v="7"/>
    <x v="25"/>
    <x v="8"/>
    <x v="6"/>
    <n v="248.77"/>
    <n v="221.42"/>
    <n v="2192.01953"/>
    <n v="1.40385"/>
    <n v="0"/>
    <n v="0.33406000000000002"/>
    <n v="0.76890000000000003"/>
    <n v="5.3235400000000004"/>
    <n v="3.58792"/>
  </r>
  <r>
    <x v="7"/>
    <x v="25"/>
    <x v="8"/>
    <x v="7"/>
    <n v="13.17"/>
    <n v="65"/>
    <n v="56.550049999999999"/>
    <n v="6.3130000000000006E-2"/>
    <n v="5.3940000000000002E-2"/>
    <n v="1.9000000000000001E-4"/>
    <n v="2.3800000000000002E-3"/>
    <n v="0.24362"/>
    <n v="0.21867"/>
  </r>
  <r>
    <x v="7"/>
    <x v="25"/>
    <x v="8"/>
    <x v="8"/>
    <n v="239.53"/>
    <n v="189.83"/>
    <n v="1943.8593800000001"/>
    <n v="1.23865"/>
    <n v="8.1869999999999998E-2"/>
    <n v="0.36365999999999998"/>
    <n v="0.46898000000000001"/>
    <n v="4.7007399999999997"/>
    <n v="3.5141800000000001"/>
  </r>
  <r>
    <x v="7"/>
    <x v="25"/>
    <x v="8"/>
    <x v="9"/>
    <n v="31.52"/>
    <n v="100.56"/>
    <n v="193.08008000000001"/>
    <n v="8.6879999999999999E-2"/>
    <n v="6.8100000000000001E-3"/>
    <n v="6.8999999999999999E-3"/>
    <n v="2.2509999999999999E-2"/>
    <n v="0.32794000000000001"/>
    <n v="0.54225999999999996"/>
  </r>
  <r>
    <x v="7"/>
    <x v="25"/>
    <x v="8"/>
    <x v="10"/>
    <n v="123.39"/>
    <n v="241.59"/>
    <n v="893.90039000000002"/>
    <n v="0.77968000000000004"/>
    <n v="0.15010000000000001"/>
    <n v="2.3689999999999999E-2"/>
    <n v="0.12218"/>
    <n v="2.97478"/>
    <n v="1.3620699999999999"/>
  </r>
  <r>
    <x v="7"/>
    <x v="26"/>
    <x v="0"/>
    <x v="0"/>
    <n v="6.22"/>
    <n v="106.63"/>
    <n v="49.049990000000001"/>
    <n v="2.1940000000000001E-2"/>
    <n v="3.79E-3"/>
    <n v="1.2E-4"/>
    <n v="5.5599999999999998E-3"/>
    <n v="8.2890000000000005E-2"/>
    <n v="0.13050999999999999"/>
  </r>
  <r>
    <x v="7"/>
    <x v="26"/>
    <x v="0"/>
    <x v="1"/>
    <n v="26.98"/>
    <n v="115.59"/>
    <n v="179.16991999999999"/>
    <n v="9.4479999999999995E-2"/>
    <n v="6.9300000000000004E-3"/>
    <n v="1.788E-2"/>
    <n v="2.9530000000000001E-2"/>
    <n v="0.35721999999999998"/>
    <n v="0.44248999999999999"/>
  </r>
  <r>
    <x v="7"/>
    <x v="26"/>
    <x v="0"/>
    <x v="2"/>
    <n v="14.96"/>
    <n v="86.94"/>
    <n v="93.890010000000004"/>
    <n v="3.4040000000000001E-2"/>
    <n v="1.65E-3"/>
    <n v="5.0000000000000002E-5"/>
    <n v="4.0200000000000001E-3"/>
    <n v="0.12759999999999999"/>
    <n v="0.29404000000000002"/>
  </r>
  <r>
    <x v="7"/>
    <x v="26"/>
    <x v="0"/>
    <x v="3"/>
    <n v="7.7"/>
    <n v="71.17"/>
    <n v="49.82"/>
    <n v="1.472E-2"/>
    <n v="1.33E-3"/>
    <n v="1.25E-3"/>
    <n v="9.7000000000000005E-4"/>
    <n v="5.5039999999999999E-2"/>
    <n v="0.17896000000000001"/>
  </r>
  <r>
    <x v="7"/>
    <x v="26"/>
    <x v="0"/>
    <x v="4"/>
    <n v="27.3"/>
    <n v="263"/>
    <n v="457.62009"/>
    <n v="0.17752000000000001"/>
    <n v="0"/>
    <n v="5.432E-2"/>
    <n v="0.14291999999999999"/>
    <n v="0.66786000000000001"/>
    <n v="0.66057999999999995"/>
  </r>
  <r>
    <x v="7"/>
    <x v="26"/>
    <x v="0"/>
    <x v="5"/>
    <n v="22.7"/>
    <n v="167.08"/>
    <n v="279.03003000000001"/>
    <n v="9.2149999999999996E-2"/>
    <n v="1.4499999999999999E-3"/>
    <n v="2.63E-2"/>
    <n v="2.1579999999999998E-2"/>
    <n v="0.34716999999999998"/>
    <n v="0.53908999999999996"/>
  </r>
  <r>
    <x v="7"/>
    <x v="26"/>
    <x v="0"/>
    <x v="6"/>
    <n v="22.76"/>
    <n v="126.37"/>
    <n v="166.81005999999999"/>
    <n v="7.5399999999999995E-2"/>
    <n v="2.33E-3"/>
    <n v="4.0000000000000002E-4"/>
    <n v="3.5290000000000002E-2"/>
    <n v="0.28439999999999999"/>
    <n v="0.39267000000000002"/>
  </r>
  <r>
    <x v="7"/>
    <x v="26"/>
    <x v="0"/>
    <x v="7"/>
    <n v="39.36"/>
    <n v="65"/>
    <n v="212.55005"/>
    <n v="6.6400000000000001E-2"/>
    <n v="4.6499999999999996E-3"/>
    <n v="2.4000000000000001E-4"/>
    <n v="1.299E-2"/>
    <n v="0.24812000000000001"/>
    <n v="0.81623000000000001"/>
  </r>
  <r>
    <x v="7"/>
    <x v="26"/>
    <x v="0"/>
    <x v="8"/>
    <n v="10.81"/>
    <n v="150.43"/>
    <n v="111.32007"/>
    <n v="5.6550000000000003E-2"/>
    <n v="1.132E-2"/>
    <n v="2.2499999999999998E-3"/>
    <n v="1.2529999999999999E-2"/>
    <n v="0.21418999999999999"/>
    <n v="0.22770000000000001"/>
  </r>
  <r>
    <x v="7"/>
    <x v="26"/>
    <x v="0"/>
    <x v="9"/>
    <n v="9.4"/>
    <n v="172.25"/>
    <n v="179.14000999999999"/>
    <n v="4.1419999999999998E-2"/>
    <n v="1.0399999999999999E-3"/>
    <n v="1.1000000000000001E-3"/>
    <n v="2.9420000000000002E-2"/>
    <n v="0.15512999999999999"/>
    <n v="0.34392"/>
  </r>
  <r>
    <x v="7"/>
    <x v="26"/>
    <x v="0"/>
    <x v="10"/>
    <n v="17.41"/>
    <n v="202.87"/>
    <n v="182.58008000000001"/>
    <n v="9.6310000000000007E-2"/>
    <n v="1.214E-2"/>
    <n v="3.0899999999999999E-3"/>
    <n v="5.6309999999999999E-2"/>
    <n v="0.36452000000000001"/>
    <n v="0.31192999999999999"/>
  </r>
  <r>
    <x v="7"/>
    <x v="26"/>
    <x v="1"/>
    <x v="0"/>
    <n v="212.56"/>
    <n v="169.06"/>
    <n v="1967.8515600000001"/>
    <n v="0.96094000000000002"/>
    <n v="2.9770000000000001E-2"/>
    <n v="5.142E-2"/>
    <n v="0.92484999999999995"/>
    <n v="3.6299399999999999"/>
    <n v="3.84694"/>
  </r>
  <r>
    <x v="7"/>
    <x v="26"/>
    <x v="1"/>
    <x v="1"/>
    <n v="846.24"/>
    <n v="126.28"/>
    <n v="7894.7890600000001"/>
    <n v="3.0550999999999999"/>
    <n v="0.16757"/>
    <n v="0.72121000000000002"/>
    <n v="3.90767"/>
    <n v="11.49877"/>
    <n v="18.80237"/>
  </r>
  <r>
    <x v="7"/>
    <x v="26"/>
    <x v="1"/>
    <x v="2"/>
    <n v="272.91000000000003"/>
    <n v="220.54"/>
    <n v="3927.8203100000001"/>
    <n v="1.4664200000000001"/>
    <n v="1.363E-2"/>
    <n v="9.8909999999999998E-2"/>
    <n v="1.40327"/>
    <n v="5.49925"/>
    <n v="6.2991999999999999"/>
  </r>
  <r>
    <x v="7"/>
    <x v="26"/>
    <x v="1"/>
    <x v="3"/>
    <n v="23.72"/>
    <n v="65"/>
    <n v="109.20007"/>
    <n v="5.1959999999999999E-2"/>
    <n v="2.002E-2"/>
    <n v="1.2670000000000001E-2"/>
    <n v="1.1010000000000001E-2"/>
    <n v="0.19658999999999999"/>
    <n v="0.41935"/>
  </r>
  <r>
    <x v="7"/>
    <x v="26"/>
    <x v="1"/>
    <x v="4"/>
    <n v="166.98"/>
    <n v="243.99"/>
    <n v="2012.94922"/>
    <n v="1.0339400000000001"/>
    <n v="2.4599999999999999E-3"/>
    <n v="1.1222399999999999"/>
    <n v="0.59365999999999997"/>
    <n v="3.90571"/>
    <n v="3.0298799999999999"/>
  </r>
  <r>
    <x v="7"/>
    <x v="26"/>
    <x v="1"/>
    <x v="5"/>
    <n v="419.61"/>
    <n v="161.93"/>
    <n v="4953.4921899999999"/>
    <n v="1.89045"/>
    <n v="6.1870000000000001E-2"/>
    <n v="1.9090800000000001"/>
    <n v="0.68242999999999998"/>
    <n v="7.1198899999999998"/>
    <n v="9.9101300000000005"/>
  </r>
  <r>
    <x v="7"/>
    <x v="26"/>
    <x v="1"/>
    <x v="6"/>
    <n v="896.91"/>
    <n v="220.06"/>
    <n v="10747.625"/>
    <n v="4.9732599999999998"/>
    <n v="0"/>
    <n v="1.4375500000000001"/>
    <n v="4.0917500000000002"/>
    <n v="18.739350000000002"/>
    <n v="17.528279999999999"/>
  </r>
  <r>
    <x v="7"/>
    <x v="26"/>
    <x v="1"/>
    <x v="7"/>
    <n v="321.26"/>
    <n v="65"/>
    <n v="1527.5"/>
    <n v="0.58667000000000002"/>
    <n v="0.12048"/>
    <n v="1.61E-2"/>
    <n v="0.21248"/>
    <n v="2.2023299999999999"/>
    <n v="5.8658900000000003"/>
  </r>
  <r>
    <x v="7"/>
    <x v="26"/>
    <x v="1"/>
    <x v="8"/>
    <n v="925.84"/>
    <n v="180.87"/>
    <n v="11170.29688"/>
    <n v="4.5884200000000002"/>
    <n v="0.15053"/>
    <n v="3.7365599999999999"/>
    <n v="3.4277700000000002"/>
    <n v="17.245509999999999"/>
    <n v="20.702300000000001"/>
  </r>
  <r>
    <x v="7"/>
    <x v="26"/>
    <x v="1"/>
    <x v="9"/>
    <n v="146.38999999999999"/>
    <n v="131.63999999999999"/>
    <n v="1209.80078"/>
    <n v="0.50809000000000004"/>
    <n v="1.9E-3"/>
    <n v="8.3300000000000006E-3"/>
    <n v="0.46161999999999997"/>
    <n v="1.9096500000000001"/>
    <n v="2.7293099999999999"/>
  </r>
  <r>
    <x v="7"/>
    <x v="26"/>
    <x v="1"/>
    <x v="10"/>
    <n v="377.39"/>
    <n v="96.63"/>
    <n v="2117.1484399999999"/>
    <n v="1.2358499999999999"/>
    <n v="0.21872"/>
    <n v="6.9650000000000004E-2"/>
    <n v="0.56311"/>
    <n v="4.6901700000000002"/>
    <n v="5.9550099999999997"/>
  </r>
  <r>
    <x v="7"/>
    <x v="26"/>
    <x v="2"/>
    <x v="0"/>
    <n v="56.44"/>
    <n v="132.16999999999999"/>
    <n v="434.84960999999998"/>
    <n v="0.22877"/>
    <n v="4.648E-2"/>
    <n v="1.6740000000000001E-2"/>
    <n v="0.21845000000000001"/>
    <n v="0.86738999999999999"/>
    <n v="0.99180999999999997"/>
  </r>
  <r>
    <x v="7"/>
    <x v="26"/>
    <x v="2"/>
    <x v="1"/>
    <n v="296.05"/>
    <n v="170.16"/>
    <n v="2487.80078"/>
    <n v="1.34717"/>
    <n v="0.17451"/>
    <n v="0.31091999999999997"/>
    <n v="1.60347"/>
    <n v="5.1180000000000003"/>
    <n v="4.7866099999999996"/>
  </r>
  <r>
    <x v="7"/>
    <x v="26"/>
    <x v="2"/>
    <x v="2"/>
    <n v="13.73"/>
    <n v="131.9"/>
    <n v="38.25"/>
    <n v="7.9960000000000003E-2"/>
    <n v="4.4139999999999999E-2"/>
    <n v="3.6000000000000002E-4"/>
    <n v="7.9399999999999991E-3"/>
    <n v="0.30836000000000002"/>
    <n v="8.6099999999999996E-2"/>
  </r>
  <r>
    <x v="7"/>
    <x v="26"/>
    <x v="2"/>
    <x v="3"/>
    <n v="8.33"/>
    <n v="65"/>
    <n v="47.449950000000001"/>
    <n v="2.9929999999999998E-2"/>
    <n v="1.951E-2"/>
    <n v="2.7100000000000002E-3"/>
    <n v="4.2199999999999998E-3"/>
    <n v="0.11481"/>
    <n v="0.18221999999999999"/>
  </r>
  <r>
    <x v="7"/>
    <x v="26"/>
    <x v="2"/>
    <x v="4"/>
    <n v="56.33"/>
    <n v="246.86"/>
    <n v="454.21973000000003"/>
    <n v="0.34771000000000002"/>
    <n v="1.4400000000000001E-3"/>
    <n v="0.58901000000000003"/>
    <n v="2.1900000000000001E-3"/>
    <n v="1.3313200000000001"/>
    <n v="0.67903999999999998"/>
  </r>
  <r>
    <x v="7"/>
    <x v="26"/>
    <x v="2"/>
    <x v="5"/>
    <n v="109.44"/>
    <n v="132.24"/>
    <n v="735.23041000000001"/>
    <n v="0.46581"/>
    <n v="4.5920000000000002E-2"/>
    <n v="0.31907999999999997"/>
    <n v="0.17896999999999999"/>
    <n v="1.7740499999999999"/>
    <n v="1.6870099999999999"/>
  </r>
  <r>
    <x v="7"/>
    <x v="26"/>
    <x v="2"/>
    <x v="6"/>
    <n v="128.49"/>
    <n v="189.41"/>
    <n v="1039.88086"/>
    <n v="0.67169999999999996"/>
    <n v="3.0400000000000002E-3"/>
    <n v="3.7319999999999999E-2"/>
    <n v="0.52651999999999999"/>
    <n v="2.5528499999999998"/>
    <n v="1.8751100000000001"/>
  </r>
  <r>
    <x v="7"/>
    <x v="26"/>
    <x v="2"/>
    <x v="7"/>
    <n v="22.32"/>
    <n v="65"/>
    <n v="51.350090000000002"/>
    <n v="0.11821"/>
    <n v="0.10026"/>
    <n v="2.7E-4"/>
    <n v="1.256E-2"/>
    <n v="0.45711000000000002"/>
    <n v="0.19719"/>
  </r>
  <r>
    <x v="7"/>
    <x v="26"/>
    <x v="2"/>
    <x v="8"/>
    <n v="164.72"/>
    <n v="203.74"/>
    <n v="1511.71875"/>
    <n v="0.92022999999999999"/>
    <n v="0.18733"/>
    <n v="0.11477"/>
    <n v="0.83452000000000004"/>
    <n v="3.5032100000000002"/>
    <n v="2.5727199999999999"/>
  </r>
  <r>
    <x v="7"/>
    <x v="26"/>
    <x v="2"/>
    <x v="9"/>
    <n v="46.79"/>
    <n v="133.80000000000001"/>
    <n v="533.85986000000003"/>
    <n v="0.16847999999999999"/>
    <n v="3.2200000000000002E-3"/>
    <n v="4.3E-3"/>
    <n v="0.13714000000000001"/>
    <n v="0.63185000000000002"/>
    <n v="1.22"/>
  </r>
  <r>
    <x v="7"/>
    <x v="26"/>
    <x v="2"/>
    <x v="10"/>
    <n v="141.44999999999999"/>
    <n v="237.23"/>
    <n v="775.75"/>
    <n v="0.88082000000000005"/>
    <n v="0.27590999999999999"/>
    <n v="3.5920000000000001E-2"/>
    <n v="0.29897000000000001"/>
    <n v="3.37662"/>
    <n v="1.1885300000000001"/>
  </r>
  <r>
    <x v="7"/>
    <x v="26"/>
    <x v="3"/>
    <x v="0"/>
    <n v="21.52"/>
    <n v="124.38"/>
    <n v="84.580079999999995"/>
    <n v="0.11939"/>
    <n v="6.4060000000000006E-2"/>
    <n v="7.0400000000000003E-3"/>
    <n v="5.706E-2"/>
    <n v="0.45923999999999998"/>
    <n v="0.19919999999999999"/>
  </r>
  <r>
    <x v="7"/>
    <x v="26"/>
    <x v="3"/>
    <x v="1"/>
    <n v="136.22"/>
    <n v="137.61000000000001"/>
    <n v="476.11910999999998"/>
    <n v="0.74822"/>
    <n v="0.24021000000000001"/>
    <n v="5.3620000000000001E-2"/>
    <n v="0.48770000000000002"/>
    <n v="2.8795299999999999"/>
    <n v="1.04939"/>
  </r>
  <r>
    <x v="7"/>
    <x v="26"/>
    <x v="3"/>
    <x v="2"/>
    <n v="13.98"/>
    <n v="65"/>
    <n v="3.25"/>
    <n v="8.5739999999999997E-2"/>
    <n v="7.2510000000000005E-2"/>
    <n v="1.3999999999999999E-4"/>
    <n v="4.7600000000000003E-3"/>
    <n v="0.33228999999999997"/>
    <n v="1.248E-2"/>
  </r>
  <r>
    <x v="7"/>
    <x v="26"/>
    <x v="3"/>
    <x v="3"/>
    <n v="5.42"/>
    <n v="65"/>
    <n v="10.40002"/>
    <n v="2.9870000000000001E-2"/>
    <n v="2.4389999999999998E-2"/>
    <n v="9.6000000000000002E-4"/>
    <n v="1.07E-3"/>
    <n v="0.11559"/>
    <n v="3.9940000000000003E-2"/>
  </r>
  <r>
    <x v="7"/>
    <x v="26"/>
    <x v="3"/>
    <x v="4"/>
    <n v="59.76"/>
    <n v="263"/>
    <n v="247.21973"/>
    <n v="0.37536000000000003"/>
    <n v="0"/>
    <n v="0.26329000000000002"/>
    <n v="0.38109999999999999"/>
    <n v="1.4422699999999999"/>
    <n v="0.35687000000000002"/>
  </r>
  <r>
    <x v="7"/>
    <x v="26"/>
    <x v="3"/>
    <x v="5"/>
    <n v="47.47"/>
    <n v="149.29"/>
    <n v="61.209960000000002"/>
    <n v="0.28150999999999998"/>
    <n v="0.11595"/>
    <n v="5.91E-2"/>
    <n v="4.6649999999999997E-2"/>
    <n v="1.08847"/>
    <n v="0.12819"/>
  </r>
  <r>
    <x v="7"/>
    <x v="26"/>
    <x v="3"/>
    <x v="6"/>
    <n v="80.67"/>
    <n v="215.45"/>
    <n v="377.02929999999998"/>
    <n v="0.47533999999999998"/>
    <n v="2.9E-4"/>
    <n v="3.2779999999999997E-2"/>
    <n v="0.49873000000000001"/>
    <n v="1.82308"/>
    <n v="0.62416000000000005"/>
  </r>
  <r>
    <x v="7"/>
    <x v="26"/>
    <x v="3"/>
    <x v="7"/>
    <n v="25.03"/>
    <n v="65"/>
    <n v="27.950189999999999"/>
    <n v="0.14563999999999999"/>
    <n v="0.12887000000000001"/>
    <n v="1.6000000000000001E-4"/>
    <n v="6.62E-3"/>
    <n v="0.56391999999999998"/>
    <n v="0.10732999999999999"/>
  </r>
  <r>
    <x v="7"/>
    <x v="26"/>
    <x v="3"/>
    <x v="8"/>
    <n v="83.66"/>
    <n v="123.85"/>
    <n v="128.80078"/>
    <n v="0.49424000000000001"/>
    <n v="0.28985"/>
    <n v="3.5400000000000002E-3"/>
    <n v="0.10872999999999999"/>
    <n v="1.9100600000000001"/>
    <n v="0.30414000000000002"/>
  </r>
  <r>
    <x v="7"/>
    <x v="26"/>
    <x v="3"/>
    <x v="9"/>
    <n v="5.61"/>
    <n v="105"/>
    <n v="56.700009999999999"/>
    <n v="2.3310000000000001E-2"/>
    <n v="2.63E-3"/>
    <n v="9.0000000000000006E-5"/>
    <n v="1.145E-2"/>
    <n v="8.813E-2"/>
    <n v="0.15046999999999999"/>
  </r>
  <r>
    <x v="7"/>
    <x v="26"/>
    <x v="3"/>
    <x v="10"/>
    <n v="116.48"/>
    <n v="98"/>
    <n v="23.51953"/>
    <n v="0.71857000000000004"/>
    <n v="0.57413000000000003"/>
    <n v="1.9630000000000002E-2"/>
    <n v="6.6019999999999995E-2"/>
    <n v="2.7843499999999999"/>
    <n v="6.5110000000000001E-2"/>
  </r>
  <r>
    <x v="7"/>
    <x v="26"/>
    <x v="4"/>
    <x v="0"/>
    <n v="6.61"/>
    <n v="106.78"/>
    <n v="76.88"/>
    <n v="3.031E-2"/>
    <n v="8.43E-3"/>
    <n v="3.4099999999999998E-3"/>
    <n v="2.5520000000000001E-2"/>
    <n v="0.11508"/>
    <n v="0.19974"/>
  </r>
  <r>
    <x v="7"/>
    <x v="26"/>
    <x v="4"/>
    <x v="1"/>
    <n v="13.07"/>
    <n v="70.650000000000006"/>
    <n v="30.37988"/>
    <n v="7.3510000000000006E-2"/>
    <n v="3.039E-2"/>
    <n v="6.5700000000000003E-3"/>
    <n v="6.8900000000000003E-3"/>
    <n v="0.28441"/>
    <n v="0.10979999999999999"/>
  </r>
  <r>
    <x v="7"/>
    <x v="26"/>
    <x v="4"/>
    <x v="2"/>
    <n v="2.52"/>
    <n v="65"/>
    <n v="13.649990000000001"/>
    <n v="1.183E-2"/>
    <n v="7.7600000000000004E-3"/>
    <n v="1.2999999999999999E-4"/>
    <n v="5.0000000000000002E-5"/>
    <n v="4.5609999999999998E-2"/>
    <n v="5.2420000000000001E-2"/>
  </r>
  <r>
    <x v="7"/>
    <x v="26"/>
    <x v="4"/>
    <x v="3"/>
    <n v="2.4"/>
    <n v="65"/>
    <n v="27.3"/>
    <n v="6.5399999999999998E-3"/>
    <n v="4.4200000000000003E-3"/>
    <n v="2.7E-4"/>
    <n v="2.2000000000000001E-4"/>
    <n v="2.4830000000000001E-2"/>
    <n v="0.10484"/>
  </r>
  <r>
    <x v="7"/>
    <x v="26"/>
    <x v="4"/>
    <x v="4"/>
    <n v="12.61"/>
    <n v="263"/>
    <n v="123.61011999999999"/>
    <n v="8.054E-2"/>
    <n v="8.3000000000000001E-4"/>
    <n v="0.11292000000000001"/>
    <n v="1.6199999999999999E-2"/>
    <n v="0.30664999999999998"/>
    <n v="0.17843000000000001"/>
  </r>
  <r>
    <x v="7"/>
    <x v="26"/>
    <x v="4"/>
    <x v="5"/>
    <n v="7.1"/>
    <n v="157.43"/>
    <n v="36.209960000000002"/>
    <n v="4.2529999999999998E-2"/>
    <n v="6.2300000000000003E-3"/>
    <n v="2.197E-2"/>
    <n v="3.2499999999999999E-3"/>
    <n v="0.16356999999999999"/>
    <n v="7.1989999999999998E-2"/>
  </r>
  <r>
    <x v="7"/>
    <x v="26"/>
    <x v="4"/>
    <x v="6"/>
    <n v="5.7"/>
    <n v="174"/>
    <n v="3.4799799999999999"/>
    <n v="3.526E-2"/>
    <n v="0"/>
    <n v="4.8999999999999998E-4"/>
    <n v="7.4700000000000001E-3"/>
    <n v="0.13663"/>
    <n v="6.7099999999999998E-3"/>
  </r>
  <r>
    <x v="7"/>
    <x v="26"/>
    <x v="4"/>
    <x v="7"/>
    <n v="7.59"/>
    <n v="65"/>
    <n v="68.900019999999998"/>
    <n v="2.5010000000000001E-2"/>
    <n v="1.9959999999999999E-2"/>
    <n v="1E-4"/>
    <n v="5.9999999999999995E-4"/>
    <n v="9.5649999999999999E-2"/>
    <n v="0.26458999999999999"/>
  </r>
  <r>
    <x v="7"/>
    <x v="26"/>
    <x v="4"/>
    <x v="8"/>
    <n v="21.41"/>
    <n v="124.61"/>
    <n v="228.02978999999999"/>
    <n v="0.10793999999999999"/>
    <n v="3.1230000000000001E-2"/>
    <n v="4.7109999999999999E-2"/>
    <n v="2.6159999999999999E-2"/>
    <n v="0.41111999999999999"/>
    <n v="0.52930999999999995"/>
  </r>
  <r>
    <x v="7"/>
    <x v="26"/>
    <x v="4"/>
    <x v="9"/>
    <n v="4.26"/>
    <n v="65"/>
    <n v="62.400010000000002"/>
    <n v="6.9699999999999996E-3"/>
    <n v="5.7800000000000004E-3"/>
    <n v="4.0000000000000003E-5"/>
    <n v="2.2000000000000001E-4"/>
    <n v="2.5850000000000001E-2"/>
    <n v="0.23963000000000001"/>
  </r>
  <r>
    <x v="7"/>
    <x v="26"/>
    <x v="4"/>
    <x v="10"/>
    <n v="16.63"/>
    <n v="88.96"/>
    <n v="45.37012"/>
    <n v="9.4780000000000003E-2"/>
    <n v="3.5060000000000001E-2"/>
    <n v="2.2799999999999999E-3"/>
    <n v="1.898E-2"/>
    <n v="0.36626999999999998"/>
    <n v="0.1356"/>
  </r>
  <r>
    <x v="7"/>
    <x v="26"/>
    <x v="5"/>
    <x v="0"/>
    <n v="1.26"/>
    <n v="65"/>
    <n v="17.55"/>
    <n v="3.2299999999999998E-3"/>
    <n v="2.32E-3"/>
    <n v="1.0000000000000001E-5"/>
    <n v="2.7999999999999998E-4"/>
    <n v="1.223E-2"/>
    <n v="6.7400000000000002E-2"/>
  </r>
  <r>
    <x v="7"/>
    <x v="26"/>
    <x v="5"/>
    <x v="1"/>
    <n v="1.64"/>
    <n v="79.67"/>
    <n v="2.3900100000000002"/>
    <n v="0.01"/>
    <n v="4.0200000000000001E-3"/>
    <n v="4.6000000000000001E-4"/>
    <n v="1.41E-3"/>
    <n v="3.8760000000000003E-2"/>
    <n v="7.9100000000000004E-3"/>
  </r>
  <r>
    <x v="7"/>
    <x v="26"/>
    <x v="5"/>
    <x v="2"/>
    <n v="0.35"/>
    <n v="65"/>
    <n v="1.95"/>
    <n v="1.6199999999999999E-3"/>
    <n v="1.1299999999999999E-3"/>
    <n v="0"/>
    <n v="1.0000000000000001E-5"/>
    <n v="6.2500000000000003E-3"/>
    <n v="7.4900000000000001E-3"/>
  </r>
  <r>
    <x v="7"/>
    <x v="26"/>
    <x v="5"/>
    <x v="3"/>
    <n v="0.44"/>
    <n v="65"/>
    <n v="7.15"/>
    <n v="9.8999999999999999E-4"/>
    <n v="7.2000000000000005E-4"/>
    <n v="2.0000000000000002E-5"/>
    <n v="3.0000000000000001E-5"/>
    <n v="3.7100000000000002E-3"/>
    <n v="2.7459999999999998E-2"/>
  </r>
  <r>
    <x v="7"/>
    <x v="26"/>
    <x v="5"/>
    <x v="4"/>
    <n v="1.76"/>
    <n v="263"/>
    <n v="26.299990000000001"/>
    <n v="1.116E-2"/>
    <n v="9.0000000000000006E-5"/>
    <n v="1.248E-2"/>
    <n v="3.9199999999999999E-3"/>
    <n v="4.2430000000000002E-2"/>
    <n v="3.7960000000000001E-2"/>
  </r>
  <r>
    <x v="7"/>
    <x v="26"/>
    <x v="5"/>
    <x v="5"/>
    <n v="1.48"/>
    <n v="166.2"/>
    <n v="16.62"/>
    <n v="8.5800000000000008E-3"/>
    <n v="2.1700000000000001E-3"/>
    <n v="6.9800000000000001E-3"/>
    <n v="2.2100000000000002E-3"/>
    <n v="3.2730000000000002E-2"/>
    <n v="3.1699999999999999E-2"/>
  </r>
  <r>
    <x v="7"/>
    <x v="26"/>
    <x v="5"/>
    <x v="6"/>
    <n v="0.83"/>
    <n v="262"/>
    <n v="0"/>
    <n v="5.1500000000000001E-3"/>
    <n v="0"/>
    <n v="1.9000000000000001E-4"/>
    <n v="9.3000000000000005E-4"/>
    <n v="1.9959999999999999E-2"/>
    <n v="0"/>
  </r>
  <r>
    <x v="7"/>
    <x v="26"/>
    <x v="5"/>
    <x v="7"/>
    <n v="1.1499999999999999"/>
    <n v="65"/>
    <n v="13"/>
    <n v="3.7399999999999998E-3"/>
    <n v="3.0200000000000001E-3"/>
    <n v="1.0000000000000001E-5"/>
    <n v="1.1E-4"/>
    <n v="1.4279999999999999E-2"/>
    <n v="4.9919999999999999E-2"/>
  </r>
  <r>
    <x v="7"/>
    <x v="26"/>
    <x v="5"/>
    <x v="8"/>
    <n v="2.0699999999999998"/>
    <n v="67.5"/>
    <n v="16.200009999999999"/>
    <n v="9.0500000000000008E-3"/>
    <n v="4.9800000000000001E-3"/>
    <n v="3.5E-4"/>
    <n v="1.47E-3"/>
    <n v="3.4840000000000003E-2"/>
    <n v="6.0449999999999997E-2"/>
  </r>
  <r>
    <x v="7"/>
    <x v="26"/>
    <x v="5"/>
    <x v="9"/>
    <n v="1.04"/>
    <n v="156.78"/>
    <n v="28.22"/>
    <n v="5.2199999999999998E-3"/>
    <n v="3.1E-4"/>
    <n v="1.0499999999999999E-3"/>
    <n v="7.0099999999999997E-3"/>
    <n v="1.958E-2"/>
    <n v="5.6000000000000001E-2"/>
  </r>
  <r>
    <x v="7"/>
    <x v="26"/>
    <x v="5"/>
    <x v="10"/>
    <n v="2.42"/>
    <n v="65"/>
    <n v="7.1500199999999996"/>
    <n v="1.323E-2"/>
    <n v="1.0710000000000001E-2"/>
    <n v="8.0000000000000007E-5"/>
    <n v="9.2000000000000003E-4"/>
    <n v="5.1159999999999997E-2"/>
    <n v="2.7459999999999998E-2"/>
  </r>
  <r>
    <x v="7"/>
    <x v="26"/>
    <x v="6"/>
    <x v="0"/>
    <n v="12.37"/>
    <n v="92.93"/>
    <n v="50.179929999999999"/>
    <n v="6.7409999999999998E-2"/>
    <n v="3.49E-2"/>
    <n v="2.33E-3"/>
    <n v="2.6620000000000001E-2"/>
    <n v="0.25973000000000002"/>
    <n v="0.14482"/>
  </r>
  <r>
    <x v="7"/>
    <x v="26"/>
    <x v="6"/>
    <x v="1"/>
    <n v="62.47"/>
    <n v="116.84"/>
    <n v="52.580080000000002"/>
    <n v="0.38159999999999999"/>
    <n v="0.17147000000000001"/>
    <n v="6.0589999999999998E-2"/>
    <n v="5.8310000000000001E-2"/>
    <n v="1.4772700000000001"/>
    <n v="0.12817999999999999"/>
  </r>
  <r>
    <x v="7"/>
    <x v="26"/>
    <x v="6"/>
    <x v="2"/>
    <n v="9.5299999999999994"/>
    <n v="67.87"/>
    <n v="10.179930000000001"/>
    <n v="5.6239999999999998E-2"/>
    <n v="3.7249999999999998E-2"/>
    <n v="1.9000000000000001E-4"/>
    <n v="4.6999999999999999E-4"/>
    <n v="0.21781"/>
    <n v="3.7850000000000002E-2"/>
  </r>
  <r>
    <x v="7"/>
    <x v="26"/>
    <x v="6"/>
    <x v="3"/>
    <n v="4.2"/>
    <n v="65"/>
    <n v="16.900020000000001"/>
    <n v="2.0420000000000001E-2"/>
    <n v="1.5679999999999999E-2"/>
    <n v="9.3999999999999997E-4"/>
    <n v="2.3000000000000001E-4"/>
    <n v="7.8799999999999995E-2"/>
    <n v="6.4899999999999999E-2"/>
  </r>
  <r>
    <x v="7"/>
    <x v="26"/>
    <x v="6"/>
    <x v="4"/>
    <n v="40.68"/>
    <n v="263"/>
    <n v="228.80956"/>
    <n v="0.25679999999999997"/>
    <n v="0"/>
    <n v="0.30642999999999998"/>
    <n v="8.3229999999999998E-2"/>
    <n v="0.98392999999999997"/>
    <n v="0.33028999999999997"/>
  </r>
  <r>
    <x v="7"/>
    <x v="26"/>
    <x v="6"/>
    <x v="5"/>
    <n v="30.13"/>
    <n v="183.55"/>
    <n v="53.229979999999998"/>
    <n v="0.18578"/>
    <n v="6.3240000000000005E-2"/>
    <n v="5.987E-2"/>
    <n v="3.4430000000000002E-2"/>
    <n v="0.71757000000000004"/>
    <n v="9.5119999999999996E-2"/>
  </r>
  <r>
    <x v="7"/>
    <x v="26"/>
    <x v="6"/>
    <x v="6"/>
    <n v="32.71"/>
    <n v="258.69"/>
    <n v="49.149909999999998"/>
    <n v="0.20380999999999999"/>
    <n v="0"/>
    <n v="1.455E-2"/>
    <n v="0.12207"/>
    <n v="0.78769999999999996"/>
    <n v="7.1760000000000004E-2"/>
  </r>
  <r>
    <x v="7"/>
    <x v="26"/>
    <x v="6"/>
    <x v="7"/>
    <n v="18.77"/>
    <n v="65"/>
    <n v="53.949950000000001"/>
    <n v="9.8339999999999997E-2"/>
    <n v="8.2000000000000003E-2"/>
    <n v="8.5999999999999998E-4"/>
    <n v="3.0000000000000001E-3"/>
    <n v="0.38011"/>
    <n v="0.20718"/>
  </r>
  <r>
    <x v="7"/>
    <x v="26"/>
    <x v="6"/>
    <x v="8"/>
    <n v="52.05"/>
    <n v="98.16"/>
    <n v="112.87988"/>
    <n v="0.30237999999999998"/>
    <n v="0.15214"/>
    <n v="5.9130000000000002E-2"/>
    <n v="4.5019999999999998E-2"/>
    <n v="1.16852"/>
    <n v="0.31237999999999999"/>
  </r>
  <r>
    <x v="7"/>
    <x v="26"/>
    <x v="6"/>
    <x v="9"/>
    <n v="3.53"/>
    <n v="65.87"/>
    <n v="49.400010000000002"/>
    <n v="5.9500000000000004E-3"/>
    <n v="4.6600000000000001E-3"/>
    <n v="6.9999999999999994E-5"/>
    <n v="2.7999999999999998E-4"/>
    <n v="2.2100000000000002E-2"/>
    <n v="0.18790999999999999"/>
  </r>
  <r>
    <x v="7"/>
    <x v="26"/>
    <x v="6"/>
    <x v="10"/>
    <n v="76.989999999999995"/>
    <n v="68.790000000000006"/>
    <n v="41.960940000000001"/>
    <n v="0.46482000000000001"/>
    <n v="0.25596000000000002"/>
    <n v="3.9699999999999996E-3"/>
    <n v="2.3470000000000001E-2"/>
    <n v="1.80081"/>
    <n v="0.15423999999999999"/>
  </r>
  <r>
    <x v="7"/>
    <x v="26"/>
    <x v="7"/>
    <x v="0"/>
    <n v="19.510000000000002"/>
    <n v="216.16"/>
    <n v="216.16015999999999"/>
    <n v="0.11741"/>
    <n v="1.042E-2"/>
    <n v="2.4199999999999998E-3"/>
    <n v="6.1899999999999997E-2"/>
    <n v="0.44425999999999999"/>
    <n v="0.35125000000000001"/>
  </r>
  <r>
    <x v="7"/>
    <x v="26"/>
    <x v="7"/>
    <x v="1"/>
    <n v="46.08"/>
    <n v="115.29"/>
    <n v="282.4502"/>
    <n v="0.20685999999999999"/>
    <n v="5.0709999999999998E-2"/>
    <n v="3.7319999999999999E-2"/>
    <n v="8.8139999999999996E-2"/>
    <n v="0.78949999999999998"/>
    <n v="0.70191999999999999"/>
  </r>
  <r>
    <x v="7"/>
    <x v="26"/>
    <x v="7"/>
    <x v="2"/>
    <n v="3.59"/>
    <n v="175"/>
    <n v="15.75"/>
    <n v="2.1700000000000001E-2"/>
    <n v="1.077E-2"/>
    <n v="3.8000000000000002E-4"/>
    <n v="6.62E-3"/>
    <n v="8.3379999999999996E-2"/>
    <n v="2.8969999999999999E-2"/>
  </r>
  <r>
    <x v="7"/>
    <x v="26"/>
    <x v="7"/>
    <x v="3"/>
    <n v="1.27"/>
    <n v="65"/>
    <n v="7.8"/>
    <n v="5.6299999999999996E-3"/>
    <n v="4.81E-3"/>
    <n v="1.8000000000000001E-4"/>
    <n v="1.3999999999999999E-4"/>
    <n v="2.1690000000000001E-2"/>
    <n v="2.9950000000000001E-2"/>
  </r>
  <r>
    <x v="7"/>
    <x v="26"/>
    <x v="7"/>
    <x v="4"/>
    <n v="17.39"/>
    <n v="263"/>
    <n v="144.6499"/>
    <n v="0.11098"/>
    <n v="0"/>
    <n v="0.12164999999999999"/>
    <n v="6.6170000000000007E-2"/>
    <n v="0.42291000000000001"/>
    <n v="0.20881"/>
  </r>
  <r>
    <x v="7"/>
    <x v="26"/>
    <x v="7"/>
    <x v="5"/>
    <n v="32.159999999999997"/>
    <n v="152.15"/>
    <n v="240.3999"/>
    <n v="0.14433000000000001"/>
    <n v="2.0029999999999999E-2"/>
    <n v="0.20075000000000001"/>
    <n v="1.042E-2"/>
    <n v="0.54786999999999997"/>
    <n v="0.49898999999999999"/>
  </r>
  <r>
    <x v="7"/>
    <x v="26"/>
    <x v="7"/>
    <x v="6"/>
    <n v="45.02"/>
    <n v="168.89"/>
    <n v="364.7998"/>
    <n v="0.21310999999999999"/>
    <n v="4.1000000000000003E-3"/>
    <n v="2.7689999999999999E-2"/>
    <n v="0.23282"/>
    <n v="0.80810999999999999"/>
    <n v="0.70972999999999997"/>
  </r>
  <r>
    <x v="7"/>
    <x v="26"/>
    <x v="7"/>
    <x v="7"/>
    <n v="6.04"/>
    <n v="65"/>
    <n v="29.900020000000001"/>
    <n v="2.8160000000000001E-2"/>
    <n v="2.496E-2"/>
    <n v="6.9999999999999994E-5"/>
    <n v="2.2699999999999999E-3"/>
    <n v="0.10859000000000001"/>
    <n v="0.11482000000000001"/>
  </r>
  <r>
    <x v="7"/>
    <x v="26"/>
    <x v="7"/>
    <x v="8"/>
    <n v="74.06"/>
    <n v="178.59"/>
    <n v="717.94042999999999"/>
    <n v="0.38305"/>
    <n v="3.006E-2"/>
    <n v="8.0549999999999997E-2"/>
    <n v="0.20652999999999999"/>
    <n v="1.45086"/>
    <n v="1.32958"/>
  </r>
  <r>
    <x v="7"/>
    <x v="26"/>
    <x v="7"/>
    <x v="9"/>
    <n v="12.54"/>
    <n v="89.57"/>
    <n v="113.75"/>
    <n v="3.2969999999999999E-2"/>
    <n v="2.99E-3"/>
    <n v="9.7000000000000005E-4"/>
    <n v="4.9979999999999997E-2"/>
    <n v="0.12353"/>
    <n v="0.34365000000000001"/>
  </r>
  <r>
    <x v="7"/>
    <x v="26"/>
    <x v="7"/>
    <x v="10"/>
    <n v="30.04"/>
    <n v="131"/>
    <n v="110.04003"/>
    <n v="0.16575999999999999"/>
    <n v="9.6979999999999997E-2"/>
    <n v="6.8999999999999997E-4"/>
    <n v="8.9039999999999994E-2"/>
    <n v="0.63778999999999997"/>
    <n v="0.24607999999999999"/>
  </r>
  <r>
    <x v="7"/>
    <x v="26"/>
    <x v="8"/>
    <x v="0"/>
    <n v="72.959999999999994"/>
    <n v="208.37"/>
    <n v="770.98046999999997"/>
    <n v="0.41844999999999999"/>
    <n v="3.082E-2"/>
    <n v="0.29342000000000001"/>
    <n v="0.21976999999999999"/>
    <n v="1.5806100000000001"/>
    <n v="1.28176"/>
  </r>
  <r>
    <x v="7"/>
    <x v="26"/>
    <x v="8"/>
    <x v="1"/>
    <n v="89.96"/>
    <n v="67.22"/>
    <n v="239.32031000000001"/>
    <n v="0.31735999999999998"/>
    <n v="0.18335000000000001"/>
    <n v="2.6519999999999998E-2"/>
    <n v="9.418E-2"/>
    <n v="1.21875"/>
    <n v="0.89381999999999995"/>
  </r>
  <r>
    <x v="7"/>
    <x v="26"/>
    <x v="8"/>
    <x v="2"/>
    <n v="41.73"/>
    <n v="240.9"/>
    <n v="250.54004"/>
    <n v="0.22042"/>
    <n v="1.0019999999999999E-2"/>
    <n v="3.3400000000000001E-3"/>
    <n v="1.585E-2"/>
    <n v="0.83762000000000003"/>
    <n v="0.37997999999999998"/>
  </r>
  <r>
    <x v="7"/>
    <x v="26"/>
    <x v="8"/>
    <x v="3"/>
    <n v="5.27"/>
    <n v="77.739999999999995"/>
    <n v="30.32001"/>
    <n v="2.0049999999999998E-2"/>
    <n v="1.103E-2"/>
    <n v="3.7200000000000002E-3"/>
    <n v="2.0100000000000001E-3"/>
    <n v="7.6759999999999995E-2"/>
    <n v="0.10168000000000001"/>
  </r>
  <r>
    <x v="7"/>
    <x v="26"/>
    <x v="8"/>
    <x v="4"/>
    <n v="171.63"/>
    <n v="263"/>
    <n v="1948.83215"/>
    <n v="1.1117300000000001"/>
    <n v="0"/>
    <n v="1.5171300000000001"/>
    <n v="0.18260999999999999"/>
    <n v="4.2008099999999997"/>
    <n v="2.81318"/>
  </r>
  <r>
    <x v="7"/>
    <x v="26"/>
    <x v="8"/>
    <x v="5"/>
    <n v="244.28"/>
    <n v="157.22"/>
    <n v="2174.2890600000001"/>
    <n v="1.0815999999999999"/>
    <n v="4.6780000000000002E-2"/>
    <n v="1.60921"/>
    <n v="8.0949999999999994E-2"/>
    <n v="4.08256"/>
    <n v="4.3582999999999998"/>
  </r>
  <r>
    <x v="7"/>
    <x v="26"/>
    <x v="8"/>
    <x v="6"/>
    <n v="258.68"/>
    <n v="221.52"/>
    <n v="2195.26953"/>
    <n v="1.45835"/>
    <n v="0"/>
    <n v="0.34844000000000003"/>
    <n v="0.79949000000000003"/>
    <n v="5.52536"/>
    <n v="3.56725"/>
  </r>
  <r>
    <x v="7"/>
    <x v="26"/>
    <x v="8"/>
    <x v="7"/>
    <n v="14.19"/>
    <n v="65"/>
    <n v="66.300049999999999"/>
    <n v="6.4780000000000004E-2"/>
    <n v="5.5160000000000001E-2"/>
    <n v="2.0000000000000001E-4"/>
    <n v="2.49E-3"/>
    <n v="0.24972"/>
    <n v="0.25459999999999999"/>
  </r>
  <r>
    <x v="7"/>
    <x v="26"/>
    <x v="8"/>
    <x v="8"/>
    <n v="249.98"/>
    <n v="187.8"/>
    <n v="1962.5390600000001"/>
    <n v="1.2873600000000001"/>
    <n v="8.294E-2"/>
    <n v="0.38053999999999999"/>
    <n v="0.48963000000000001"/>
    <n v="4.8811600000000004"/>
    <n v="3.5458099999999999"/>
  </r>
  <r>
    <x v="7"/>
    <x v="26"/>
    <x v="8"/>
    <x v="9"/>
    <n v="33.590000000000003"/>
    <n v="97.99"/>
    <n v="202.83008000000001"/>
    <n v="9.1920000000000002E-2"/>
    <n v="8.2000000000000007E-3"/>
    <n v="7.2399999999999999E-3"/>
    <n v="2.3599999999999999E-2"/>
    <n v="0.34658"/>
    <n v="0.57596000000000003"/>
  </r>
  <r>
    <x v="7"/>
    <x v="26"/>
    <x v="8"/>
    <x v="10"/>
    <n v="127.15"/>
    <n v="237.72"/>
    <n v="893.83983999999998"/>
    <n v="0.80186999999999997"/>
    <n v="0.15079000000000001"/>
    <n v="2.4500000000000001E-2"/>
    <n v="0.12633"/>
    <n v="3.0569500000000001"/>
    <n v="1.3650500000000001"/>
  </r>
  <r>
    <x v="7"/>
    <x v="27"/>
    <x v="0"/>
    <x v="0"/>
    <n v="6.75"/>
    <n v="101.13"/>
    <n v="53.599980000000002"/>
    <n v="2.3269999999999999E-2"/>
    <n v="4.2100000000000002E-3"/>
    <n v="1.2999999999999999E-4"/>
    <n v="5.8500000000000002E-3"/>
    <n v="8.7809999999999999E-2"/>
    <n v="0.14735999999999999"/>
  </r>
  <r>
    <x v="7"/>
    <x v="27"/>
    <x v="0"/>
    <x v="1"/>
    <n v="28.56"/>
    <n v="114.73"/>
    <n v="181.28003000000001"/>
    <n v="9.8979999999999999E-2"/>
    <n v="7.0200000000000002E-3"/>
    <n v="1.881E-2"/>
    <n v="3.1060000000000001E-2"/>
    <n v="0.37389"/>
    <n v="0.44827"/>
  </r>
  <r>
    <x v="7"/>
    <x v="27"/>
    <x v="0"/>
    <x v="2"/>
    <n v="16.07"/>
    <n v="86.76"/>
    <n v="96.300049999999999"/>
    <n v="3.6429999999999997E-2"/>
    <n v="1.7099999999999999E-3"/>
    <n v="6.0000000000000002E-5"/>
    <n v="4.3099999999999996E-3"/>
    <n v="0.13644999999999999"/>
    <n v="0.30073"/>
  </r>
  <r>
    <x v="7"/>
    <x v="27"/>
    <x v="0"/>
    <x v="3"/>
    <n v="8.44"/>
    <n v="70.84"/>
    <n v="52.419980000000002"/>
    <n v="1.602E-2"/>
    <n v="1.5299999999999999E-3"/>
    <n v="1.34E-3"/>
    <n v="1.0399999999999999E-3"/>
    <n v="5.9859999999999997E-2"/>
    <n v="0.18815000000000001"/>
  </r>
  <r>
    <x v="7"/>
    <x v="27"/>
    <x v="0"/>
    <x v="4"/>
    <n v="29.05"/>
    <n v="263"/>
    <n v="460.25"/>
    <n v="0.18894"/>
    <n v="0"/>
    <n v="5.7689999999999998E-2"/>
    <n v="0.15223999999999999"/>
    <n v="0.71016999999999997"/>
    <n v="0.66157999999999995"/>
  </r>
  <r>
    <x v="7"/>
    <x v="27"/>
    <x v="0"/>
    <x v="5"/>
    <n v="24.36"/>
    <n v="164.12"/>
    <n v="272.43993999999998"/>
    <n v="9.8909999999999998E-2"/>
    <n v="1.5E-3"/>
    <n v="2.8479999999999998E-2"/>
    <n v="2.3369999999999998E-2"/>
    <n v="0.37222"/>
    <n v="0.53044999999999998"/>
  </r>
  <r>
    <x v="7"/>
    <x v="27"/>
    <x v="0"/>
    <x v="6"/>
    <n v="24.1"/>
    <n v="125.84"/>
    <n v="168.62988000000001"/>
    <n v="7.9589999999999994E-2"/>
    <n v="2.3500000000000001E-3"/>
    <n v="4.2999999999999999E-4"/>
    <n v="3.7470000000000003E-2"/>
    <n v="0.2999"/>
    <n v="0.39651999999999998"/>
  </r>
  <r>
    <x v="7"/>
    <x v="27"/>
    <x v="0"/>
    <x v="7"/>
    <n v="42.72"/>
    <n v="65"/>
    <n v="218.39992000000001"/>
    <n v="7.1819999999999995E-2"/>
    <n v="5.0400000000000002E-3"/>
    <n v="2.5999999999999998E-4"/>
    <n v="1.406E-2"/>
    <n v="0.26819999999999999"/>
    <n v="0.83516999999999997"/>
  </r>
  <r>
    <x v="7"/>
    <x v="27"/>
    <x v="0"/>
    <x v="8"/>
    <n v="11.67"/>
    <n v="138.51"/>
    <n v="119.11987000000001"/>
    <n v="5.951E-2"/>
    <n v="1.1979999999999999E-2"/>
    <n v="2.3600000000000001E-3"/>
    <n v="1.316E-2"/>
    <n v="0.22514000000000001"/>
    <n v="0.25657000000000002"/>
  </r>
  <r>
    <x v="7"/>
    <x v="27"/>
    <x v="0"/>
    <x v="9"/>
    <n v="10.49"/>
    <n v="168.24"/>
    <n v="183.38"/>
    <n v="4.5969999999999997E-2"/>
    <n v="1.31E-3"/>
    <n v="1.23E-3"/>
    <n v="3.2960000000000003E-2"/>
    <n v="0.17199"/>
    <n v="0.35569000000000001"/>
  </r>
  <r>
    <x v="7"/>
    <x v="27"/>
    <x v="0"/>
    <x v="10"/>
    <n v="18.350000000000001"/>
    <n v="198.4"/>
    <n v="186.5"/>
    <n v="0.10094"/>
    <n v="1.2330000000000001E-2"/>
    <n v="3.2699999999999999E-3"/>
    <n v="5.9479999999999998E-2"/>
    <n v="0.38166"/>
    <n v="0.32153999999999999"/>
  </r>
  <r>
    <x v="7"/>
    <x v="27"/>
    <x v="1"/>
    <x v="0"/>
    <n v="224.38"/>
    <n v="168.6"/>
    <n v="1992.8397199999999"/>
    <n v="1.0104"/>
    <n v="3.007E-2"/>
    <n v="5.4199999999999998E-2"/>
    <n v="0.97526999999999997"/>
    <n v="3.8131499999999998"/>
    <n v="3.8861599999999998"/>
  </r>
  <r>
    <x v="7"/>
    <x v="27"/>
    <x v="1"/>
    <x v="1"/>
    <n v="909.14"/>
    <n v="125.4"/>
    <n v="7887.8203100000001"/>
    <n v="3.2508900000000001"/>
    <n v="0.16764999999999999"/>
    <n v="0.77068000000000003"/>
    <n v="4.1809799999999999"/>
    <n v="12.223929999999999"/>
    <n v="18.792020000000001"/>
  </r>
  <r>
    <x v="7"/>
    <x v="27"/>
    <x v="1"/>
    <x v="2"/>
    <n v="290.89"/>
    <n v="220.23"/>
    <n v="3959.71875"/>
    <n v="1.56471"/>
    <n v="1.367E-2"/>
    <n v="0.10562000000000001"/>
    <n v="1.4984200000000001"/>
    <n v="5.8632799999999996"/>
    <n v="6.3289799999999996"/>
  </r>
  <r>
    <x v="7"/>
    <x v="27"/>
    <x v="1"/>
    <x v="3"/>
    <n v="25.43"/>
    <n v="65"/>
    <n v="111.14991000000001"/>
    <n v="5.4710000000000002E-2"/>
    <n v="2.0469999999999999E-2"/>
    <n v="1.3599999999999999E-2"/>
    <n v="1.1820000000000001E-2"/>
    <n v="0.20680999999999999"/>
    <n v="0.42503999999999997"/>
  </r>
  <r>
    <x v="7"/>
    <x v="27"/>
    <x v="1"/>
    <x v="4"/>
    <n v="175.3"/>
    <n v="243.21"/>
    <n v="2023.51953"/>
    <n v="1.0841700000000001"/>
    <n v="2.4599999999999999E-3"/>
    <n v="1.17327"/>
    <n v="0.62546000000000002"/>
    <n v="4.0917399999999997"/>
    <n v="3.0385"/>
  </r>
  <r>
    <x v="7"/>
    <x v="27"/>
    <x v="1"/>
    <x v="5"/>
    <n v="451.05"/>
    <n v="161.37"/>
    <n v="5073.5390600000001"/>
    <n v="2.0163799999999998"/>
    <n v="6.1990000000000003E-2"/>
    <n v="2.0373399999999999"/>
    <n v="0.73199000000000003"/>
    <n v="7.5863199999999997"/>
    <n v="10.133050000000001"/>
  </r>
  <r>
    <x v="7"/>
    <x v="27"/>
    <x v="1"/>
    <x v="6"/>
    <n v="946.03"/>
    <n v="219.98"/>
    <n v="10805.20312"/>
    <n v="5.2414699999999996"/>
    <n v="0"/>
    <n v="1.5145500000000001"/>
    <n v="4.3165199999999997"/>
    <n v="19.73272"/>
    <n v="17.552630000000001"/>
  </r>
  <r>
    <x v="7"/>
    <x v="27"/>
    <x v="1"/>
    <x v="7"/>
    <n v="345.05"/>
    <n v="65"/>
    <n v="1546.34961"/>
    <n v="0.62504999999999999"/>
    <n v="0.12411999999999999"/>
    <n v="1.7299999999999999E-2"/>
    <n v="0.22831000000000001"/>
    <n v="2.34449"/>
    <n v="5.9132899999999999"/>
  </r>
  <r>
    <x v="7"/>
    <x v="27"/>
    <x v="1"/>
    <x v="8"/>
    <n v="988.85"/>
    <n v="178.76"/>
    <n v="11263.82812"/>
    <n v="4.8680099999999999"/>
    <n v="0.15756000000000001"/>
    <n v="3.9664700000000002"/>
    <n v="3.6468500000000001"/>
    <n v="18.28105"/>
    <n v="20.944659999999999"/>
  </r>
  <r>
    <x v="7"/>
    <x v="27"/>
    <x v="1"/>
    <x v="9"/>
    <n v="155.77000000000001"/>
    <n v="130.5"/>
    <n v="1224.11914"/>
    <n v="0.53847"/>
    <n v="2.4499999999999999E-3"/>
    <n v="8.8400000000000006E-3"/>
    <n v="0.48970000000000002"/>
    <n v="2.0221900000000002"/>
    <n v="2.7670699999999999"/>
  </r>
  <r>
    <x v="7"/>
    <x v="27"/>
    <x v="1"/>
    <x v="10"/>
    <n v="399.61"/>
    <n v="96.41"/>
    <n v="2142.1601599999999"/>
    <n v="1.2890200000000001"/>
    <n v="0.219"/>
    <n v="7.2910000000000003E-2"/>
    <n v="0.58948"/>
    <n v="4.8871099999999998"/>
    <n v="6.0104800000000003"/>
  </r>
  <r>
    <x v="7"/>
    <x v="27"/>
    <x v="2"/>
    <x v="0"/>
    <n v="59.96"/>
    <n v="132.74"/>
    <n v="467.24025999999998"/>
    <n v="0.24037"/>
    <n v="4.7280000000000003E-2"/>
    <n v="1.7829999999999999E-2"/>
    <n v="0.23154"/>
    <n v="0.91034000000000004"/>
    <n v="1.05671"/>
  </r>
  <r>
    <x v="7"/>
    <x v="27"/>
    <x v="2"/>
    <x v="1"/>
    <n v="312.05"/>
    <n v="175.76"/>
    <n v="2812.1601599999999"/>
    <n v="1.4169700000000001"/>
    <n v="0.17469999999999999"/>
    <n v="0.32989000000000002"/>
    <n v="1.6993199999999999"/>
    <n v="5.3765299999999998"/>
    <n v="5.2641600000000004"/>
  </r>
  <r>
    <x v="7"/>
    <x v="27"/>
    <x v="2"/>
    <x v="2"/>
    <n v="14.08"/>
    <n v="121.63"/>
    <n v="42.570070000000001"/>
    <n v="8.1009999999999999E-2"/>
    <n v="4.4249999999999998E-2"/>
    <n v="3.6999999999999999E-4"/>
    <n v="8.1899999999999994E-3"/>
    <n v="0.31226999999999999"/>
    <n v="0.1011"/>
  </r>
  <r>
    <x v="7"/>
    <x v="27"/>
    <x v="2"/>
    <x v="3"/>
    <n v="9.18"/>
    <n v="65"/>
    <n v="55.25"/>
    <n v="3.1300000000000001E-2"/>
    <n v="1.975E-2"/>
    <n v="3.0300000000000001E-3"/>
    <n v="4.7299999999999998E-3"/>
    <n v="0.11989"/>
    <n v="0.21128"/>
  </r>
  <r>
    <x v="7"/>
    <x v="27"/>
    <x v="2"/>
    <x v="4"/>
    <n v="58.53"/>
    <n v="249.5"/>
    <n v="548.90039000000002"/>
    <n v="0.36132999999999998"/>
    <n v="1.4400000000000001E-3"/>
    <n v="0.61131999999999997"/>
    <n v="2.3400000000000001E-3"/>
    <n v="1.3817900000000001"/>
    <n v="0.81228"/>
  </r>
  <r>
    <x v="7"/>
    <x v="27"/>
    <x v="2"/>
    <x v="5"/>
    <n v="115.41"/>
    <n v="135.02000000000001"/>
    <n v="806.04102"/>
    <n v="0.48581999999999997"/>
    <n v="4.5920000000000002E-2"/>
    <n v="0.33593000000000001"/>
    <n v="0.1885"/>
    <n v="1.84816"/>
    <n v="1.81185"/>
  </r>
  <r>
    <x v="7"/>
    <x v="27"/>
    <x v="2"/>
    <x v="6"/>
    <n v="134.19999999999999"/>
    <n v="190.47"/>
    <n v="1087.59961"/>
    <n v="0.69869000000000003"/>
    <n v="3.0400000000000002E-3"/>
    <n v="3.8899999999999997E-2"/>
    <n v="0.54834000000000005"/>
    <n v="2.6528399999999999"/>
    <n v="1.9446600000000001"/>
  </r>
  <r>
    <x v="7"/>
    <x v="27"/>
    <x v="2"/>
    <x v="7"/>
    <n v="23.29"/>
    <n v="65"/>
    <n v="63.049810000000001"/>
    <n v="0.11978"/>
    <n v="0.10145"/>
    <n v="2.7E-4"/>
    <n v="1.2829999999999999E-2"/>
    <n v="0.46290999999999999"/>
    <n v="0.24110000000000001"/>
  </r>
  <r>
    <x v="7"/>
    <x v="27"/>
    <x v="2"/>
    <x v="8"/>
    <n v="173.04"/>
    <n v="204.87"/>
    <n v="1704.5"/>
    <n v="0.96253999999999995"/>
    <n v="0.18872"/>
    <n v="0.12164999999999999"/>
    <n v="0.88483999999999996"/>
    <n v="3.65991"/>
    <n v="2.8741599999999998"/>
  </r>
  <r>
    <x v="7"/>
    <x v="27"/>
    <x v="2"/>
    <x v="9"/>
    <n v="51.05"/>
    <n v="134.63999999999999"/>
    <n v="573.56982000000005"/>
    <n v="0.18271999999999999"/>
    <n v="4.0200000000000001E-3"/>
    <n v="4.6600000000000001E-3"/>
    <n v="0.14862"/>
    <n v="0.68457999999999997"/>
    <n v="1.2974399999999999"/>
  </r>
  <r>
    <x v="7"/>
    <x v="27"/>
    <x v="2"/>
    <x v="10"/>
    <n v="144.9"/>
    <n v="233.32"/>
    <n v="804.96875"/>
    <n v="0.90080000000000005"/>
    <n v="0.27655999999999997"/>
    <n v="3.6909999999999998E-2"/>
    <n v="0.30723"/>
    <n v="3.4506299999999999"/>
    <n v="1.2398"/>
  </r>
  <r>
    <x v="7"/>
    <x v="27"/>
    <x v="3"/>
    <x v="0"/>
    <n v="22.32"/>
    <n v="118.7"/>
    <n v="94.959959999999995"/>
    <n v="0.12175"/>
    <n v="6.4710000000000004E-2"/>
    <n v="7.26E-3"/>
    <n v="5.8880000000000002E-2"/>
    <n v="0.46797"/>
    <n v="0.23002"/>
  </r>
  <r>
    <x v="7"/>
    <x v="27"/>
    <x v="3"/>
    <x v="1"/>
    <n v="139.86000000000001"/>
    <n v="135.09"/>
    <n v="491.73043999999999"/>
    <n v="0.76041999999999998"/>
    <n v="0.24027999999999999"/>
    <n v="5.5149999999999998E-2"/>
    <n v="0.50161999999999995"/>
    <n v="2.9247299999999998"/>
    <n v="1.0937300000000001"/>
  </r>
  <r>
    <x v="7"/>
    <x v="27"/>
    <x v="3"/>
    <x v="2"/>
    <n v="14.04"/>
    <n v="65"/>
    <n v="3.8999000000000001"/>
    <n v="8.584E-2"/>
    <n v="7.2559999999999999E-2"/>
    <n v="1.3999999999999999E-4"/>
    <n v="4.7699999999999999E-3"/>
    <n v="0.33265"/>
    <n v="1.491E-2"/>
  </r>
  <r>
    <x v="7"/>
    <x v="27"/>
    <x v="3"/>
    <x v="3"/>
    <n v="5.62"/>
    <n v="65"/>
    <n v="13"/>
    <n v="3.0190000000000002E-2"/>
    <n v="2.46E-2"/>
    <n v="9.7999999999999997E-4"/>
    <n v="1.1000000000000001E-3"/>
    <n v="0.11677999999999999"/>
    <n v="4.9709999999999997E-2"/>
  </r>
  <r>
    <x v="7"/>
    <x v="27"/>
    <x v="3"/>
    <x v="4"/>
    <n v="60.73"/>
    <n v="263"/>
    <n v="255.11035000000001"/>
    <n v="0.38168999999999997"/>
    <n v="0"/>
    <n v="0.26594000000000001"/>
    <n v="0.38890000000000002"/>
    <n v="1.46573"/>
    <n v="0.36670999999999998"/>
  </r>
  <r>
    <x v="7"/>
    <x v="27"/>
    <x v="3"/>
    <x v="5"/>
    <n v="47.95"/>
    <n v="144.88"/>
    <n v="69.540040000000005"/>
    <n v="0.28323999999999999"/>
    <n v="0.11601"/>
    <n v="6.0010000000000001E-2"/>
    <n v="4.7370000000000002E-2"/>
    <n v="1.0948599999999999"/>
    <n v="0.14804"/>
  </r>
  <r>
    <x v="7"/>
    <x v="27"/>
    <x v="3"/>
    <x v="6"/>
    <n v="82.46"/>
    <n v="215.28"/>
    <n v="385.35937999999999"/>
    <n v="0.48491000000000001"/>
    <n v="2.9E-4"/>
    <n v="3.3349999999999998E-2"/>
    <n v="0.50915999999999995"/>
    <n v="1.8585100000000001"/>
    <n v="0.63560000000000005"/>
  </r>
  <r>
    <x v="7"/>
    <x v="27"/>
    <x v="3"/>
    <x v="7"/>
    <n v="25.56"/>
    <n v="65"/>
    <n v="34.450200000000002"/>
    <n v="0.14649000000000001"/>
    <n v="0.12959999999999999"/>
    <n v="1.7000000000000001E-4"/>
    <n v="6.6800000000000002E-3"/>
    <n v="0.56708999999999998"/>
    <n v="0.13174"/>
  </r>
  <r>
    <x v="7"/>
    <x v="27"/>
    <x v="3"/>
    <x v="8"/>
    <n v="84.91"/>
    <n v="118.06"/>
    <n v="147.58008000000001"/>
    <n v="0.49791000000000002"/>
    <n v="0.29089999999999999"/>
    <n v="3.5999999999999999E-3"/>
    <n v="0.11051999999999999"/>
    <n v="1.92363"/>
    <n v="0.35883999999999999"/>
  </r>
  <r>
    <x v="7"/>
    <x v="27"/>
    <x v="3"/>
    <x v="9"/>
    <n v="6.28"/>
    <n v="101.63"/>
    <n v="68.089969999999994"/>
    <n v="2.5000000000000001E-2"/>
    <n v="3.3700000000000002E-3"/>
    <n v="9.0000000000000006E-5"/>
    <n v="1.201E-2"/>
    <n v="9.4390000000000002E-2"/>
    <n v="0.18426999999999999"/>
  </r>
  <r>
    <x v="7"/>
    <x v="27"/>
    <x v="3"/>
    <x v="10"/>
    <n v="116.78"/>
    <n v="91.4"/>
    <n v="27.419920000000001"/>
    <n v="0.71924999999999994"/>
    <n v="0.57450000000000001"/>
    <n v="1.9699999999999999E-2"/>
    <n v="6.6259999999999999E-2"/>
    <n v="2.78687"/>
    <n v="7.9750000000000001E-2"/>
  </r>
  <r>
    <x v="7"/>
    <x v="27"/>
    <x v="4"/>
    <x v="0"/>
    <n v="7.45"/>
    <n v="100.81"/>
    <n v="84.680049999999994"/>
    <n v="3.2410000000000001E-2"/>
    <n v="9.3200000000000002E-3"/>
    <n v="3.5999999999999999E-3"/>
    <n v="2.6950000000000002E-2"/>
    <n v="0.12286999999999999"/>
    <n v="0.22872999999999999"/>
  </r>
  <r>
    <x v="7"/>
    <x v="27"/>
    <x v="4"/>
    <x v="1"/>
    <n v="13.6"/>
    <n v="74.34"/>
    <n v="39.399900000000002"/>
    <n v="7.4490000000000001E-2"/>
    <n v="3.0859999999999999E-2"/>
    <n v="6.6499999999999997E-3"/>
    <n v="6.9800000000000001E-3"/>
    <n v="0.28803000000000001"/>
    <n v="0.13603999999999999"/>
  </r>
  <r>
    <x v="7"/>
    <x v="27"/>
    <x v="4"/>
    <x v="2"/>
    <n v="2.77"/>
    <n v="65"/>
    <n v="16.25"/>
    <n v="1.223E-2"/>
    <n v="7.9699999999999997E-3"/>
    <n v="1.3999999999999999E-4"/>
    <n v="5.0000000000000002E-5"/>
    <n v="4.7100000000000003E-2"/>
    <n v="6.2140000000000001E-2"/>
  </r>
  <r>
    <x v="7"/>
    <x v="27"/>
    <x v="4"/>
    <x v="3"/>
    <n v="2.94"/>
    <n v="65"/>
    <n v="35.100009999999997"/>
    <n v="7.4099999999999999E-3"/>
    <n v="4.8199999999999996E-3"/>
    <n v="3.3E-4"/>
    <n v="2.7E-4"/>
    <n v="2.8060000000000002E-2"/>
    <n v="0.13422000000000001"/>
  </r>
  <r>
    <x v="7"/>
    <x v="27"/>
    <x v="4"/>
    <x v="4"/>
    <n v="13.1"/>
    <n v="263"/>
    <n v="128.86986999999999"/>
    <n v="8.3739999999999995E-2"/>
    <n v="8.3000000000000001E-4"/>
    <n v="0.11742"/>
    <n v="1.6969999999999999E-2"/>
    <n v="0.31850000000000001"/>
    <n v="0.18523999999999999"/>
  </r>
  <r>
    <x v="7"/>
    <x v="27"/>
    <x v="4"/>
    <x v="5"/>
    <n v="7.36"/>
    <n v="146.77000000000001"/>
    <n v="38.160029999999999"/>
    <n v="4.3479999999999998E-2"/>
    <n v="6.3600000000000002E-3"/>
    <n v="2.2780000000000002E-2"/>
    <n v="3.3600000000000001E-3"/>
    <n v="0.16708000000000001"/>
    <n v="7.9140000000000002E-2"/>
  </r>
  <r>
    <x v="7"/>
    <x v="27"/>
    <x v="4"/>
    <x v="6"/>
    <n v="5.73"/>
    <n v="174"/>
    <n v="5.21997"/>
    <n v="3.5389999999999998E-2"/>
    <n v="0"/>
    <n v="4.8999999999999998E-4"/>
    <n v="7.4799999999999997E-3"/>
    <n v="0.13711000000000001"/>
    <n v="1.0019999999999999E-2"/>
  </r>
  <r>
    <x v="7"/>
    <x v="27"/>
    <x v="4"/>
    <x v="7"/>
    <n v="8.9"/>
    <n v="65"/>
    <n v="85.150019999999998"/>
    <n v="2.7130000000000001E-2"/>
    <n v="2.1430000000000001E-2"/>
    <n v="1.1E-4"/>
    <n v="6.7000000000000002E-4"/>
    <n v="0.10347000000000001"/>
    <n v="0.32562000000000002"/>
  </r>
  <r>
    <x v="7"/>
    <x v="27"/>
    <x v="4"/>
    <x v="8"/>
    <n v="23.58"/>
    <n v="118.5"/>
    <n v="257.1499"/>
    <n v="0.11432"/>
    <n v="3.3009999999999998E-2"/>
    <n v="5.0009999999999999E-2"/>
    <n v="2.801E-2"/>
    <n v="0.43475999999999998"/>
    <n v="0.61661999999999995"/>
  </r>
  <r>
    <x v="7"/>
    <x v="27"/>
    <x v="4"/>
    <x v="9"/>
    <n v="5.42"/>
    <n v="65"/>
    <n v="75.399990000000003"/>
    <n v="8.8400000000000006E-3"/>
    <n v="7.3499999999999998E-3"/>
    <n v="5.0000000000000002E-5"/>
    <n v="2.5999999999999998E-4"/>
    <n v="3.2779999999999997E-2"/>
    <n v="0.28832999999999998"/>
  </r>
  <r>
    <x v="7"/>
    <x v="27"/>
    <x v="4"/>
    <x v="10"/>
    <n v="17.25"/>
    <n v="86.58"/>
    <n v="53.679940000000002"/>
    <n v="9.6110000000000001E-2"/>
    <n v="3.5650000000000001E-2"/>
    <n v="2.32E-3"/>
    <n v="1.9369999999999998E-2"/>
    <n v="0.37119999999999997"/>
    <n v="0.16325999999999999"/>
  </r>
  <r>
    <x v="7"/>
    <x v="27"/>
    <x v="5"/>
    <x v="0"/>
    <n v="1.63"/>
    <n v="65"/>
    <n v="24.05"/>
    <n v="3.82E-3"/>
    <n v="2.8700000000000002E-3"/>
    <n v="1.0000000000000001E-5"/>
    <n v="2.9999999999999997E-4"/>
    <n v="1.444E-2"/>
    <n v="9.1969999999999996E-2"/>
  </r>
  <r>
    <x v="7"/>
    <x v="27"/>
    <x v="5"/>
    <x v="1"/>
    <n v="1.68"/>
    <n v="76"/>
    <n v="3.0400100000000001"/>
    <n v="1.008E-2"/>
    <n v="4.0499999999999998E-3"/>
    <n v="4.6000000000000001E-4"/>
    <n v="1.42E-3"/>
    <n v="3.9039999999999998E-2"/>
    <n v="1.0359999999999999E-2"/>
  </r>
  <r>
    <x v="7"/>
    <x v="27"/>
    <x v="5"/>
    <x v="2"/>
    <n v="0.4"/>
    <n v="65"/>
    <n v="3.25"/>
    <n v="1.6999999999999999E-3"/>
    <n v="1.1800000000000001E-3"/>
    <n v="0"/>
    <n v="1.0000000000000001E-5"/>
    <n v="6.5500000000000003E-3"/>
    <n v="1.243E-2"/>
  </r>
  <r>
    <x v="7"/>
    <x v="27"/>
    <x v="5"/>
    <x v="3"/>
    <n v="0.59"/>
    <n v="65"/>
    <n v="9.75"/>
    <n v="1.23E-3"/>
    <n v="8.5999999999999998E-4"/>
    <n v="3.0000000000000001E-5"/>
    <n v="4.0000000000000003E-5"/>
    <n v="4.6100000000000004E-3"/>
    <n v="3.7280000000000001E-2"/>
  </r>
  <r>
    <x v="7"/>
    <x v="27"/>
    <x v="5"/>
    <x v="4"/>
    <n v="1.88"/>
    <n v="263"/>
    <n v="31.56"/>
    <n v="1.1950000000000001E-2"/>
    <n v="9.0000000000000006E-5"/>
    <n v="1.3440000000000001E-2"/>
    <n v="4.1700000000000001E-3"/>
    <n v="4.5330000000000002E-2"/>
    <n v="4.5370000000000001E-2"/>
  </r>
  <r>
    <x v="7"/>
    <x v="27"/>
    <x v="5"/>
    <x v="5"/>
    <n v="1.64"/>
    <n v="166.75"/>
    <n v="26.67999"/>
    <n v="9.2399999999999999E-3"/>
    <n v="2.1900000000000001E-3"/>
    <n v="7.7499999999999999E-3"/>
    <n v="2.4399999999999999E-3"/>
    <n v="3.5189999999999999E-2"/>
    <n v="5.0610000000000002E-2"/>
  </r>
  <r>
    <x v="7"/>
    <x v="27"/>
    <x v="5"/>
    <x v="6"/>
    <n v="0.83"/>
    <n v="263"/>
    <n v="0"/>
    <n v="5.1500000000000001E-3"/>
    <n v="0"/>
    <n v="1.9000000000000001E-4"/>
    <n v="9.3000000000000005E-4"/>
    <n v="1.9959999999999999E-2"/>
    <n v="0"/>
  </r>
  <r>
    <x v="7"/>
    <x v="27"/>
    <x v="5"/>
    <x v="7"/>
    <n v="1.42"/>
    <n v="65"/>
    <n v="17.55"/>
    <n v="4.1700000000000001E-3"/>
    <n v="3.3600000000000001E-3"/>
    <n v="1.0000000000000001E-5"/>
    <n v="1.2999999999999999E-4"/>
    <n v="1.5900000000000001E-2"/>
    <n v="6.7110000000000003E-2"/>
  </r>
  <r>
    <x v="7"/>
    <x v="27"/>
    <x v="5"/>
    <x v="8"/>
    <n v="2.38"/>
    <n v="66.94"/>
    <n v="20.75"/>
    <n v="9.5600000000000008E-3"/>
    <n v="5.3400000000000001E-3"/>
    <n v="3.6000000000000002E-4"/>
    <n v="1.5200000000000001E-3"/>
    <n v="3.6749999999999998E-2"/>
    <n v="7.7590000000000006E-2"/>
  </r>
  <r>
    <x v="7"/>
    <x v="27"/>
    <x v="5"/>
    <x v="9"/>
    <n v="1.25"/>
    <n v="153.1"/>
    <n v="32.149990000000003"/>
    <n v="6.0200000000000002E-3"/>
    <n v="4.4999999999999999E-4"/>
    <n v="1.1800000000000001E-3"/>
    <n v="7.9299999999999995E-3"/>
    <n v="2.2530000000000001E-2"/>
    <n v="6.4519999999999994E-2"/>
  </r>
  <r>
    <x v="7"/>
    <x v="27"/>
    <x v="5"/>
    <x v="10"/>
    <n v="2.56"/>
    <n v="65"/>
    <n v="9.0999800000000004"/>
    <n v="1.345E-2"/>
    <n v="1.0919999999999999E-2"/>
    <n v="8.0000000000000007E-5"/>
    <n v="9.2000000000000003E-4"/>
    <n v="5.1990000000000001E-2"/>
    <n v="3.4799999999999998E-2"/>
  </r>
  <r>
    <x v="7"/>
    <x v="27"/>
    <x v="6"/>
    <x v="0"/>
    <n v="13.01"/>
    <n v="91.66"/>
    <n v="58.65992"/>
    <n v="6.8870000000000001E-2"/>
    <n v="3.5589999999999997E-2"/>
    <n v="2.4099999999999998E-3"/>
    <n v="2.7480000000000001E-2"/>
    <n v="0.26512999999999998"/>
    <n v="0.17036999999999999"/>
  </r>
  <r>
    <x v="7"/>
    <x v="27"/>
    <x v="6"/>
    <x v="1"/>
    <n v="63.04"/>
    <n v="120.37"/>
    <n v="68.610349999999997"/>
    <n v="0.38329999999999997"/>
    <n v="0.17180999999999999"/>
    <n v="6.1260000000000002E-2"/>
    <n v="5.8950000000000002E-2"/>
    <n v="1.4835799999999999"/>
    <n v="0.16295000000000001"/>
  </r>
  <r>
    <x v="7"/>
    <x v="27"/>
    <x v="6"/>
    <x v="2"/>
    <n v="9.7100000000000009"/>
    <n v="67.39"/>
    <n v="12.12988"/>
    <n v="5.654E-2"/>
    <n v="3.7409999999999999E-2"/>
    <n v="1.9000000000000001E-4"/>
    <n v="4.8000000000000001E-4"/>
    <n v="0.21893000000000001"/>
    <n v="4.5150000000000003E-2"/>
  </r>
  <r>
    <x v="7"/>
    <x v="27"/>
    <x v="6"/>
    <x v="3"/>
    <n v="4.5199999999999996"/>
    <n v="65"/>
    <n v="20.799990000000001"/>
    <n v="2.0930000000000001E-2"/>
    <n v="1.5949999999999999E-2"/>
    <n v="9.8999999999999999E-4"/>
    <n v="2.4000000000000001E-4"/>
    <n v="8.0710000000000004E-2"/>
    <n v="7.954E-2"/>
  </r>
  <r>
    <x v="7"/>
    <x v="27"/>
    <x v="6"/>
    <x v="4"/>
    <n v="42.14"/>
    <n v="263"/>
    <n v="383.98047000000003"/>
    <n v="0.26633000000000001"/>
    <n v="0"/>
    <n v="0.31430000000000002"/>
    <n v="8.7620000000000003E-2"/>
    <n v="1.0192399999999999"/>
    <n v="0.55195000000000005"/>
  </r>
  <r>
    <x v="7"/>
    <x v="27"/>
    <x v="6"/>
    <x v="5"/>
    <n v="30.59"/>
    <n v="200"/>
    <n v="92"/>
    <n v="0.18806"/>
    <n v="6.3350000000000004E-2"/>
    <n v="6.1559999999999997E-2"/>
    <n v="3.5400000000000001E-2"/>
    <n v="0.72602999999999995"/>
    <n v="0.15509999999999999"/>
  </r>
  <r>
    <x v="7"/>
    <x v="27"/>
    <x v="6"/>
    <x v="6"/>
    <n v="32.909999999999997"/>
    <n v="258.89999999999998"/>
    <n v="51.780279999999998"/>
    <n v="0.2051"/>
    <n v="0"/>
    <n v="1.477E-2"/>
    <n v="0.12382"/>
    <n v="0.79246000000000005"/>
    <n v="7.5230000000000005E-2"/>
  </r>
  <r>
    <x v="7"/>
    <x v="27"/>
    <x v="6"/>
    <x v="7"/>
    <n v="19.77"/>
    <n v="65"/>
    <n v="65"/>
    <n v="9.9949999999999997E-2"/>
    <n v="8.3180000000000004E-2"/>
    <n v="8.8000000000000003E-4"/>
    <n v="3.0799999999999998E-3"/>
    <n v="0.38608999999999999"/>
    <n v="0.24856"/>
  </r>
  <r>
    <x v="7"/>
    <x v="27"/>
    <x v="6"/>
    <x v="8"/>
    <n v="53.47"/>
    <n v="101.27"/>
    <n v="143.7998"/>
    <n v="0.30595"/>
    <n v="0.15357000000000001"/>
    <n v="6.071E-2"/>
    <n v="4.5809999999999997E-2"/>
    <n v="1.18174"/>
    <n v="0.38701000000000002"/>
  </r>
  <r>
    <x v="7"/>
    <x v="27"/>
    <x v="6"/>
    <x v="9"/>
    <n v="4.49"/>
    <n v="71.86"/>
    <n v="68.989990000000006"/>
    <n v="7.6600000000000001E-3"/>
    <n v="5.8799999999999998E-3"/>
    <n v="1.1E-4"/>
    <n v="4.2000000000000002E-4"/>
    <n v="2.844E-2"/>
    <n v="0.2432"/>
  </r>
  <r>
    <x v="7"/>
    <x v="27"/>
    <x v="6"/>
    <x v="10"/>
    <n v="77.739999999999995"/>
    <n v="69.11"/>
    <n v="51.830080000000002"/>
    <n v="0.46610000000000001"/>
    <n v="0.25685000000000002"/>
    <n v="3.98E-3"/>
    <n v="2.3529999999999999E-2"/>
    <n v="1.8055699999999999"/>
    <n v="0.18905"/>
  </r>
  <r>
    <x v="7"/>
    <x v="27"/>
    <x v="7"/>
    <x v="0"/>
    <n v="20.59"/>
    <n v="206.8"/>
    <n v="223.33984000000001"/>
    <n v="0.12295"/>
    <n v="1.078E-2"/>
    <n v="2.5400000000000002E-3"/>
    <n v="6.4909999999999995E-2"/>
    <n v="0.46478999999999998"/>
    <n v="0.37096000000000001"/>
  </r>
  <r>
    <x v="7"/>
    <x v="27"/>
    <x v="7"/>
    <x v="1"/>
    <n v="48.66"/>
    <n v="113.84"/>
    <n v="293.7002"/>
    <n v="0.21415000000000001"/>
    <n v="5.0810000000000001E-2"/>
    <n v="3.9230000000000001E-2"/>
    <n v="9.2660000000000006E-2"/>
    <n v="0.8165"/>
    <n v="0.73331999999999997"/>
  </r>
  <r>
    <x v="7"/>
    <x v="27"/>
    <x v="7"/>
    <x v="2"/>
    <n v="3.7"/>
    <n v="155"/>
    <n v="17.049990000000001"/>
    <n v="2.2120000000000001E-2"/>
    <n v="1.0800000000000001E-2"/>
    <n v="3.8999999999999999E-4"/>
    <n v="6.8700000000000002E-3"/>
    <n v="8.4940000000000002E-2"/>
    <n v="3.3820000000000003E-2"/>
  </r>
  <r>
    <x v="7"/>
    <x v="27"/>
    <x v="7"/>
    <x v="3"/>
    <n v="1.43"/>
    <n v="65"/>
    <n v="10.399990000000001"/>
    <n v="5.8900000000000003E-3"/>
    <n v="4.9699999999999996E-3"/>
    <n v="2.0000000000000001E-4"/>
    <n v="1.4999999999999999E-4"/>
    <n v="2.265E-2"/>
    <n v="3.977E-2"/>
  </r>
  <r>
    <x v="7"/>
    <x v="27"/>
    <x v="7"/>
    <x v="4"/>
    <n v="17.95"/>
    <n v="263"/>
    <n v="147.27978999999999"/>
    <n v="0.11464000000000001"/>
    <n v="0"/>
    <n v="0.12488"/>
    <n v="6.8959999999999994E-2"/>
    <n v="0.43645"/>
    <n v="0.21171000000000001"/>
  </r>
  <r>
    <x v="7"/>
    <x v="27"/>
    <x v="7"/>
    <x v="5"/>
    <n v="33.78"/>
    <n v="151.78"/>
    <n v="245.87988000000001"/>
    <n v="0.15043000000000001"/>
    <n v="2.027E-2"/>
    <n v="0.21006"/>
    <n v="1.106E-2"/>
    <n v="0.57047000000000003"/>
    <n v="0.50897999999999999"/>
  </r>
  <r>
    <x v="7"/>
    <x v="27"/>
    <x v="7"/>
    <x v="6"/>
    <n v="47.23"/>
    <n v="168.63"/>
    <n v="372.66991999999999"/>
    <n v="0.22236"/>
    <n v="4.1000000000000003E-3"/>
    <n v="2.886E-2"/>
    <n v="0.24329000000000001"/>
    <n v="0.84236999999999995"/>
    <n v="0.72279000000000004"/>
  </r>
  <r>
    <x v="7"/>
    <x v="27"/>
    <x v="7"/>
    <x v="7"/>
    <n v="6.61"/>
    <n v="65"/>
    <n v="37.050049999999999"/>
    <n v="2.9080000000000002E-2"/>
    <n v="2.571E-2"/>
    <n v="8.0000000000000007E-5"/>
    <n v="2.3900000000000002E-3"/>
    <n v="0.112"/>
    <n v="0.14168"/>
  </r>
  <r>
    <x v="7"/>
    <x v="27"/>
    <x v="7"/>
    <x v="8"/>
    <n v="78.319999999999993"/>
    <n v="174.69"/>
    <n v="744.2002"/>
    <n v="0.40151999999999999"/>
    <n v="3.056E-2"/>
    <n v="8.4470000000000003E-2"/>
    <n v="0.21704999999999999"/>
    <n v="1.5192699999999999"/>
    <n v="1.3911899999999999"/>
  </r>
  <r>
    <x v="7"/>
    <x v="27"/>
    <x v="7"/>
    <x v="9"/>
    <n v="13.93"/>
    <n v="87.71"/>
    <n v="121.92004"/>
    <n v="3.5990000000000001E-2"/>
    <n v="3.5999999999999999E-3"/>
    <n v="1.0499999999999999E-3"/>
    <n v="5.4080000000000003E-2"/>
    <n v="0.13474"/>
    <n v="0.37241999999999997"/>
  </r>
  <r>
    <x v="7"/>
    <x v="27"/>
    <x v="7"/>
    <x v="10"/>
    <n v="30.96"/>
    <n v="125.26"/>
    <n v="115.24023"/>
    <n v="0.16861999999999999"/>
    <n v="9.7420000000000007E-2"/>
    <n v="7.2000000000000005E-4"/>
    <n v="9.2109999999999997E-2"/>
    <n v="0.64837999999999996"/>
    <n v="0.26493"/>
  </r>
  <r>
    <x v="7"/>
    <x v="27"/>
    <x v="8"/>
    <x v="0"/>
    <n v="76.78"/>
    <n v="204.06"/>
    <n v="779.51953000000003"/>
    <n v="0.43780000000000002"/>
    <n v="3.177E-2"/>
    <n v="0.30752000000000002"/>
    <n v="0.23033999999999999"/>
    <n v="1.65228"/>
    <n v="1.3068299999999999"/>
  </r>
  <r>
    <x v="7"/>
    <x v="27"/>
    <x v="8"/>
    <x v="1"/>
    <n v="93.65"/>
    <n v="67.150000000000006"/>
    <n v="247.76953"/>
    <n v="0.32351000000000002"/>
    <n v="0.18411"/>
    <n v="2.7740000000000001E-2"/>
    <n v="9.8500000000000004E-2"/>
    <n v="1.24153"/>
    <n v="0.92237000000000002"/>
  </r>
  <r>
    <x v="7"/>
    <x v="27"/>
    <x v="8"/>
    <x v="2"/>
    <n v="42.78"/>
    <n v="237.71"/>
    <n v="249.59961000000001"/>
    <n v="0.22661000000000001"/>
    <n v="1.0160000000000001E-2"/>
    <n v="3.4499999999999999E-3"/>
    <n v="1.635E-2"/>
    <n v="0.86056999999999995"/>
    <n v="0.37995000000000001"/>
  </r>
  <r>
    <x v="7"/>
    <x v="27"/>
    <x v="8"/>
    <x v="3"/>
    <n v="5.73"/>
    <n v="75.8"/>
    <n v="34.869999999999997"/>
    <n v="2.0920000000000001E-2"/>
    <n v="1.1390000000000001E-2"/>
    <n v="3.9100000000000003E-3"/>
    <n v="2.1099999999999999E-3"/>
    <n v="7.9960000000000003E-2"/>
    <n v="0.11865000000000001"/>
  </r>
  <r>
    <x v="7"/>
    <x v="27"/>
    <x v="8"/>
    <x v="4"/>
    <n v="179.04"/>
    <n v="263"/>
    <n v="1948.83215"/>
    <n v="1.16011"/>
    <n v="0"/>
    <n v="1.5842099999999999"/>
    <n v="0.18959999999999999"/>
    <n v="4.3799700000000001"/>
    <n v="2.8013400000000002"/>
  </r>
  <r>
    <x v="7"/>
    <x v="27"/>
    <x v="8"/>
    <x v="5"/>
    <n v="258.74"/>
    <n v="154.94999999999999"/>
    <n v="2240.5390600000001"/>
    <n v="1.1372199999999999"/>
    <n v="4.6879999999999998E-2"/>
    <n v="1.6954400000000001"/>
    <n v="8.616E-2"/>
    <n v="4.2885499999999999"/>
    <n v="4.5174200000000004"/>
  </r>
  <r>
    <x v="7"/>
    <x v="27"/>
    <x v="8"/>
    <x v="6"/>
    <n v="268.64999999999998"/>
    <n v="221.58"/>
    <n v="2209.1914099999999"/>
    <n v="1.51318"/>
    <n v="0"/>
    <n v="0.36297000000000001"/>
    <n v="0.83045999999999998"/>
    <n v="5.7284600000000001"/>
    <n v="3.5740400000000001"/>
  </r>
  <r>
    <x v="7"/>
    <x v="27"/>
    <x v="8"/>
    <x v="7"/>
    <n v="15.44"/>
    <n v="65"/>
    <n v="81.25"/>
    <n v="6.6790000000000002E-2"/>
    <n v="5.6669999999999998E-2"/>
    <n v="2.1000000000000001E-4"/>
    <n v="2.63E-3"/>
    <n v="0.25718999999999997"/>
    <n v="0.31069999999999998"/>
  </r>
  <r>
    <x v="7"/>
    <x v="27"/>
    <x v="8"/>
    <x v="8"/>
    <n v="260.67"/>
    <n v="185.8"/>
    <n v="1986.21875"/>
    <n v="1.33667"/>
    <n v="8.4229999999999999E-2"/>
    <n v="0.39756999999999998"/>
    <n v="0.51058999999999999"/>
    <n v="5.0637600000000003"/>
    <n v="3.5961099999999999"/>
  </r>
  <r>
    <x v="7"/>
    <x v="27"/>
    <x v="8"/>
    <x v="9"/>
    <n v="36.020000000000003"/>
    <n v="93.57"/>
    <n v="227.37011999999999"/>
    <n v="9.7559999999999994E-2"/>
    <n v="1.009E-2"/>
    <n v="7.5799999999999999E-3"/>
    <n v="2.4719999999999999E-2"/>
    <n v="0.36748999999999998"/>
    <n v="0.66405999999999998"/>
  </r>
  <r>
    <x v="7"/>
    <x v="27"/>
    <x v="8"/>
    <x v="10"/>
    <n v="131.03"/>
    <n v="232.89"/>
    <n v="903.62108999999998"/>
    <n v="0.82430000000000003"/>
    <n v="0.15162999999999999"/>
    <n v="2.53E-2"/>
    <n v="0.13048999999999999"/>
    <n v="3.1400299999999999"/>
    <n v="1.3904300000000001"/>
  </r>
  <r>
    <x v="7"/>
    <x v="28"/>
    <x v="0"/>
    <x v="0"/>
    <n v="7.37"/>
    <n v="95.89"/>
    <n v="59.450009999999999"/>
    <n v="2.4740000000000002E-2"/>
    <n v="4.7400000000000003E-3"/>
    <n v="1.3999999999999999E-4"/>
    <n v="6.1500000000000001E-3"/>
    <n v="9.3280000000000002E-2"/>
    <n v="0.16858999999999999"/>
  </r>
  <r>
    <x v="7"/>
    <x v="28"/>
    <x v="0"/>
    <x v="1"/>
    <n v="30.17"/>
    <n v="115.09"/>
    <n v="185.28979000000001"/>
    <n v="0.10358000000000001"/>
    <n v="7.1300000000000001E-3"/>
    <n v="1.975E-2"/>
    <n v="3.2620000000000003E-2"/>
    <n v="0.39091999999999999"/>
    <n v="0.45401999999999998"/>
  </r>
  <r>
    <x v="7"/>
    <x v="28"/>
    <x v="0"/>
    <x v="2"/>
    <n v="17.2"/>
    <n v="86.58"/>
    <n v="97.82996"/>
    <n v="3.8859999999999999E-2"/>
    <n v="1.7899999999999999E-3"/>
    <n v="6.0000000000000002E-5"/>
    <n v="4.6100000000000004E-3"/>
    <n v="0.14544000000000001"/>
    <n v="0.30387999999999998"/>
  </r>
  <r>
    <x v="7"/>
    <x v="28"/>
    <x v="0"/>
    <x v="3"/>
    <n v="9.24"/>
    <n v="70.849999999999994"/>
    <n v="56.679989999999997"/>
    <n v="1.7430000000000001E-2"/>
    <n v="1.7899999999999999E-3"/>
    <n v="1.4400000000000001E-3"/>
    <n v="1.1100000000000001E-3"/>
    <n v="6.5070000000000003E-2"/>
    <n v="0.20205000000000001"/>
  </r>
  <r>
    <x v="7"/>
    <x v="28"/>
    <x v="0"/>
    <x v="4"/>
    <n v="30.84"/>
    <n v="263"/>
    <n v="470.77001999999999"/>
    <n v="0.20063"/>
    <n v="0"/>
    <n v="6.1129999999999997E-2"/>
    <n v="0.16175999999999999"/>
    <n v="0.75344999999999995"/>
    <n v="0.67215000000000003"/>
  </r>
  <r>
    <x v="7"/>
    <x v="28"/>
    <x v="0"/>
    <x v="5"/>
    <n v="26.07"/>
    <n v="165.2"/>
    <n v="282.49023"/>
    <n v="0.10592"/>
    <n v="1.56E-3"/>
    <n v="3.075E-2"/>
    <n v="2.5229999999999999E-2"/>
    <n v="0.39818999999999999"/>
    <n v="0.54379"/>
  </r>
  <r>
    <x v="7"/>
    <x v="28"/>
    <x v="0"/>
    <x v="6"/>
    <n v="25.45"/>
    <n v="125.59"/>
    <n v="169.54004"/>
    <n v="8.3799999999999999E-2"/>
    <n v="2.3600000000000001E-3"/>
    <n v="4.4999999999999999E-4"/>
    <n v="3.9660000000000001E-2"/>
    <n v="0.31548999999999999"/>
    <n v="0.39657999999999999"/>
  </r>
  <r>
    <x v="7"/>
    <x v="28"/>
    <x v="0"/>
    <x v="7"/>
    <n v="46.17"/>
    <n v="65"/>
    <n v="224.25"/>
    <n v="7.739E-2"/>
    <n v="5.4900000000000001E-3"/>
    <n v="2.7999999999999998E-4"/>
    <n v="1.5140000000000001E-2"/>
    <n v="0.28881000000000001"/>
    <n v="0.85175999999999996"/>
  </r>
  <r>
    <x v="7"/>
    <x v="28"/>
    <x v="0"/>
    <x v="8"/>
    <n v="12.64"/>
    <n v="130.18"/>
    <n v="126.27003000000001"/>
    <n v="6.2640000000000001E-2"/>
    <n v="1.278E-2"/>
    <n v="2.48E-3"/>
    <n v="1.38E-2"/>
    <n v="0.23674999999999999"/>
    <n v="0.28199999999999997"/>
  </r>
  <r>
    <x v="7"/>
    <x v="28"/>
    <x v="0"/>
    <x v="9"/>
    <n v="11.65"/>
    <n v="165.42"/>
    <n v="191.89003"/>
    <n v="5.074E-2"/>
    <n v="1.64E-3"/>
    <n v="1.3699999999999999E-3"/>
    <n v="3.6650000000000002E-2"/>
    <n v="0.18962999999999999"/>
    <n v="0.3735"/>
  </r>
  <r>
    <x v="7"/>
    <x v="28"/>
    <x v="0"/>
    <x v="10"/>
    <n v="19.329999999999998"/>
    <n v="194.31"/>
    <n v="190.42017000000001"/>
    <n v="0.10567"/>
    <n v="1.257E-2"/>
    <n v="3.4399999999999999E-3"/>
    <n v="6.2659999999999993E-2"/>
    <n v="0.39917000000000002"/>
    <n v="0.33022000000000001"/>
  </r>
  <r>
    <x v="7"/>
    <x v="28"/>
    <x v="1"/>
    <x v="0"/>
    <n v="235.94"/>
    <n v="168.35"/>
    <n v="1946.1210900000001"/>
    <n v="1.05871"/>
    <n v="3.0450000000000001E-2"/>
    <n v="5.6919999999999998E-2"/>
    <n v="1.0246"/>
    <n v="3.99207"/>
    <n v="3.77156"/>
  </r>
  <r>
    <x v="7"/>
    <x v="28"/>
    <x v="1"/>
    <x v="1"/>
    <n v="972.18"/>
    <n v="125.34"/>
    <n v="7901.3125"/>
    <n v="3.4470200000000002"/>
    <n v="0.16777"/>
    <n v="0.82021999999999995"/>
    <n v="4.4546999999999999"/>
    <n v="12.950329999999999"/>
    <n v="18.70412"/>
  </r>
  <r>
    <x v="7"/>
    <x v="28"/>
    <x v="1"/>
    <x v="2"/>
    <n v="308.86"/>
    <n v="220"/>
    <n v="3953.3398400000001"/>
    <n v="1.6628400000000001"/>
    <n v="1.372E-2"/>
    <n v="0.11230999999999999"/>
    <n v="1.5933999999999999"/>
    <n v="6.2267299999999999"/>
    <n v="6.2802100000000003"/>
  </r>
  <r>
    <x v="7"/>
    <x v="28"/>
    <x v="1"/>
    <x v="3"/>
    <n v="27.21"/>
    <n v="65"/>
    <n v="115.69995"/>
    <n v="5.7590000000000002E-2"/>
    <n v="2.0969999999999999E-2"/>
    <n v="1.4540000000000001E-2"/>
    <n v="1.264E-2"/>
    <n v="0.21743999999999999"/>
    <n v="0.43946000000000002"/>
  </r>
  <r>
    <x v="7"/>
    <x v="28"/>
    <x v="1"/>
    <x v="4"/>
    <n v="183.61"/>
    <n v="242.72"/>
    <n v="2016.96875"/>
    <n v="1.1342300000000001"/>
    <n v="2.4599999999999999E-3"/>
    <n v="1.2241299999999999"/>
    <n v="0.65717999999999999"/>
    <n v="4.2771699999999999"/>
    <n v="3.0117400000000001"/>
  </r>
  <r>
    <x v="7"/>
    <x v="28"/>
    <x v="1"/>
    <x v="5"/>
    <n v="482.55"/>
    <n v="161.4"/>
    <n v="5084.15625"/>
    <n v="2.1425800000000002"/>
    <n v="6.216E-2"/>
    <n v="2.16587"/>
    <n v="0.78164999999999996"/>
    <n v="8.0537299999999998"/>
    <n v="10.083640000000001"/>
  </r>
  <r>
    <x v="7"/>
    <x v="28"/>
    <x v="1"/>
    <x v="6"/>
    <n v="993.9"/>
    <n v="220.68"/>
    <n v="10564.0625"/>
    <n v="5.5036899999999997"/>
    <n v="0"/>
    <n v="1.5906800000000001"/>
    <n v="4.5375500000000004"/>
    <n v="20.70392"/>
    <n v="17.006810000000002"/>
  </r>
  <r>
    <x v="7"/>
    <x v="28"/>
    <x v="1"/>
    <x v="7"/>
    <n v="369.08"/>
    <n v="65"/>
    <n v="1561.94922"/>
    <n v="0.66381999999999997"/>
    <n v="0.12795000000000001"/>
    <n v="1.8499999999999999E-2"/>
    <n v="0.24423"/>
    <n v="2.4880900000000001"/>
    <n v="5.9326800000000004"/>
  </r>
  <r>
    <x v="7"/>
    <x v="28"/>
    <x v="1"/>
    <x v="8"/>
    <n v="1052.01"/>
    <n v="178.71"/>
    <n v="11287.07812"/>
    <n v="5.14818"/>
    <n v="0.16475000000000001"/>
    <n v="4.1967600000000003"/>
    <n v="3.86626"/>
    <n v="19.318719999999999"/>
    <n v="20.850380000000001"/>
  </r>
  <r>
    <x v="7"/>
    <x v="28"/>
    <x v="1"/>
    <x v="9"/>
    <n v="165.24"/>
    <n v="129.41999999999999"/>
    <n v="1225.59961"/>
    <n v="0.56889999999999996"/>
    <n v="3.1099999999999999E-3"/>
    <n v="9.3399999999999993E-3"/>
    <n v="0.51780999999999999"/>
    <n v="2.1348600000000002"/>
    <n v="2.7675100000000001"/>
  </r>
  <r>
    <x v="7"/>
    <x v="28"/>
    <x v="1"/>
    <x v="10"/>
    <n v="421.95"/>
    <n v="95.73"/>
    <n v="2138.6796899999999"/>
    <n v="1.3421099999999999"/>
    <n v="0.21937000000000001"/>
    <n v="7.6160000000000005E-2"/>
    <n v="0.61577000000000004"/>
    <n v="5.0837300000000001"/>
    <n v="5.99247"/>
  </r>
  <r>
    <x v="7"/>
    <x v="28"/>
    <x v="2"/>
    <x v="0"/>
    <n v="63.68"/>
    <n v="131.02000000000001"/>
    <n v="487.37988000000001"/>
    <n v="0.25246000000000002"/>
    <n v="4.8250000000000001E-2"/>
    <n v="1.8970000000000001E-2"/>
    <n v="0.24503"/>
    <n v="0.95515000000000005"/>
    <n v="1.1039699999999999"/>
  </r>
  <r>
    <x v="7"/>
    <x v="28"/>
    <x v="2"/>
    <x v="1"/>
    <n v="328.81"/>
    <n v="177.52"/>
    <n v="2975.1718799999999"/>
    <n v="1.49082"/>
    <n v="0.17494999999999999"/>
    <n v="0.35"/>
    <n v="1.80061"/>
    <n v="5.6500500000000002"/>
    <n v="5.4924400000000002"/>
  </r>
  <r>
    <x v="7"/>
    <x v="28"/>
    <x v="2"/>
    <x v="2"/>
    <n v="14.47"/>
    <n v="116.54"/>
    <n v="45.449950000000001"/>
    <n v="8.2140000000000005E-2"/>
    <n v="4.4389999999999999E-2"/>
    <n v="3.8999999999999999E-4"/>
    <n v="8.4499999999999992E-3"/>
    <n v="0.31645000000000001"/>
    <n v="0.11058999999999999"/>
  </r>
  <r>
    <x v="7"/>
    <x v="28"/>
    <x v="2"/>
    <x v="3"/>
    <n v="10.130000000000001"/>
    <n v="65"/>
    <n v="61.75"/>
    <n v="3.2829999999999998E-2"/>
    <n v="2.0049999999999998E-2"/>
    <n v="3.3899999999999998E-3"/>
    <n v="5.2900000000000004E-3"/>
    <n v="0.12556"/>
    <n v="0.23454"/>
  </r>
  <r>
    <x v="7"/>
    <x v="28"/>
    <x v="2"/>
    <x v="4"/>
    <n v="60.9"/>
    <n v="250.47"/>
    <n v="593.61035000000004"/>
    <n v="0.37607000000000002"/>
    <n v="1.4400000000000001E-3"/>
    <n v="0.63546999999999998"/>
    <n v="2.49E-3"/>
    <n v="1.4363600000000001"/>
    <n v="0.87063999999999997"/>
  </r>
  <r>
    <x v="7"/>
    <x v="28"/>
    <x v="2"/>
    <x v="5"/>
    <n v="121.62"/>
    <n v="134.68"/>
    <n v="836.36914000000002"/>
    <n v="0.50658000000000003"/>
    <n v="4.5920000000000002E-2"/>
    <n v="0.35341"/>
    <n v="0.19839000000000001"/>
    <n v="1.9250499999999999"/>
    <n v="1.86917"/>
  </r>
  <r>
    <x v="7"/>
    <x v="28"/>
    <x v="2"/>
    <x v="6"/>
    <n v="140.05000000000001"/>
    <n v="190.99"/>
    <n v="1117.2910199999999"/>
    <n v="0.72643000000000002"/>
    <n v="3.0400000000000002E-3"/>
    <n v="4.0570000000000002E-2"/>
    <n v="0.57101000000000002"/>
    <n v="2.75556"/>
    <n v="1.9802299999999999"/>
  </r>
  <r>
    <x v="7"/>
    <x v="28"/>
    <x v="2"/>
    <x v="7"/>
    <n v="24.49"/>
    <n v="65"/>
    <n v="78"/>
    <n v="0.12171"/>
    <n v="0.10292"/>
    <n v="2.7999999999999998E-4"/>
    <n v="1.3169999999999999E-2"/>
    <n v="0.47008"/>
    <n v="0.29626000000000002"/>
  </r>
  <r>
    <x v="7"/>
    <x v="28"/>
    <x v="2"/>
    <x v="8"/>
    <n v="181.98"/>
    <n v="202.44"/>
    <n v="1809.78125"/>
    <n v="1.00746"/>
    <n v="0.19042999999999999"/>
    <n v="0.129"/>
    <n v="0.93822000000000005"/>
    <n v="3.8262900000000002"/>
    <n v="3.0508099999999998"/>
  </r>
  <r>
    <x v="7"/>
    <x v="28"/>
    <x v="2"/>
    <x v="9"/>
    <n v="55.54"/>
    <n v="133.91"/>
    <n v="601.26018999999997"/>
    <n v="0.19764999999999999"/>
    <n v="4.9800000000000001E-3"/>
    <n v="5.0400000000000002E-3"/>
    <n v="0.16069"/>
    <n v="0.73985999999999996"/>
    <n v="1.35486"/>
  </r>
  <r>
    <x v="7"/>
    <x v="28"/>
    <x v="2"/>
    <x v="10"/>
    <n v="148.54"/>
    <n v="228.82"/>
    <n v="832.91016000000002"/>
    <n v="0.92147999999999997"/>
    <n v="0.27736"/>
    <n v="3.7940000000000002E-2"/>
    <n v="0.31578000000000001"/>
    <n v="3.5272000000000001"/>
    <n v="1.28853"/>
  </r>
  <r>
    <x v="7"/>
    <x v="28"/>
    <x v="3"/>
    <x v="0"/>
    <n v="23.23"/>
    <n v="113.53"/>
    <n v="103.31005999999999"/>
    <n v="0.12431"/>
    <n v="6.5479999999999997E-2"/>
    <n v="7.4799999999999997E-3"/>
    <n v="6.0749999999999998E-2"/>
    <n v="0.47746"/>
    <n v="0.25669999999999998"/>
  </r>
  <r>
    <x v="7"/>
    <x v="28"/>
    <x v="3"/>
    <x v="1"/>
    <n v="143.72999999999999"/>
    <n v="132.96"/>
    <n v="514.55078000000003"/>
    <n v="0.77319000000000004"/>
    <n v="0.24034"/>
    <n v="5.6750000000000002E-2"/>
    <n v="0.51615"/>
    <n v="2.9720399999999998"/>
    <n v="1.14971"/>
  </r>
  <r>
    <x v="7"/>
    <x v="28"/>
    <x v="3"/>
    <x v="2"/>
    <n v="14.14"/>
    <n v="65"/>
    <n v="6.5"/>
    <n v="8.5999999999999993E-2"/>
    <n v="7.2650000000000006E-2"/>
    <n v="1.3999999999999999E-4"/>
    <n v="4.79E-3"/>
    <n v="0.33324999999999999"/>
    <n v="2.469E-2"/>
  </r>
  <r>
    <x v="7"/>
    <x v="28"/>
    <x v="3"/>
    <x v="3"/>
    <n v="5.85"/>
    <n v="65"/>
    <n v="14.949949999999999"/>
    <n v="3.056E-2"/>
    <n v="2.4840000000000001E-2"/>
    <n v="1E-3"/>
    <n v="1.1299999999999999E-3"/>
    <n v="0.11816"/>
    <n v="5.6779999999999997E-2"/>
  </r>
  <r>
    <x v="7"/>
    <x v="28"/>
    <x v="3"/>
    <x v="4"/>
    <n v="61.71"/>
    <n v="263"/>
    <n v="257.74023"/>
    <n v="0.38808999999999999"/>
    <n v="0"/>
    <n v="0.26859"/>
    <n v="0.39679999999999999"/>
    <n v="1.48942"/>
    <n v="0.36798999999999998"/>
  </r>
  <r>
    <x v="7"/>
    <x v="28"/>
    <x v="3"/>
    <x v="5"/>
    <n v="48.48"/>
    <n v="139.88999999999999"/>
    <n v="74.13964"/>
    <n v="0.28508"/>
    <n v="0.11608"/>
    <n v="6.096E-2"/>
    <n v="4.8120000000000003E-2"/>
    <n v="1.10168"/>
    <n v="0.16064999999999999"/>
  </r>
  <r>
    <x v="7"/>
    <x v="28"/>
    <x v="3"/>
    <x v="6"/>
    <n v="84.28"/>
    <n v="215.27"/>
    <n v="391.78906000000001"/>
    <n v="0.49463000000000001"/>
    <n v="2.9E-4"/>
    <n v="3.3930000000000002E-2"/>
    <n v="0.51976"/>
    <n v="1.89453"/>
    <n v="0.64188000000000001"/>
  </r>
  <r>
    <x v="7"/>
    <x v="28"/>
    <x v="3"/>
    <x v="7"/>
    <n v="26.25"/>
    <n v="65"/>
    <n v="44.850099999999998"/>
    <n v="0.14760000000000001"/>
    <n v="0.13050999999999999"/>
    <n v="1.7000000000000001E-4"/>
    <n v="6.77E-3"/>
    <n v="0.57121"/>
    <n v="0.17035"/>
  </r>
  <r>
    <x v="7"/>
    <x v="28"/>
    <x v="3"/>
    <x v="8"/>
    <n v="86.4"/>
    <n v="112.34"/>
    <n v="167.38086000000001"/>
    <n v="0.50205999999999995"/>
    <n v="0.29222999999999999"/>
    <n v="3.6600000000000001E-3"/>
    <n v="0.11242000000000001"/>
    <n v="1.93902"/>
    <n v="0.41898000000000002"/>
  </r>
  <r>
    <x v="7"/>
    <x v="28"/>
    <x v="3"/>
    <x v="9"/>
    <n v="7.08"/>
    <n v="95.68"/>
    <n v="76.540040000000005"/>
    <n v="2.69E-2"/>
    <n v="4.3E-3"/>
    <n v="1E-4"/>
    <n v="1.2579999999999999E-2"/>
    <n v="0.10143000000000001"/>
    <n v="0.21512000000000001"/>
  </r>
  <r>
    <x v="7"/>
    <x v="28"/>
    <x v="3"/>
    <x v="10"/>
    <n v="117.17"/>
    <n v="85.31"/>
    <n v="33.269530000000003"/>
    <n v="0.72006999999999999"/>
    <n v="0.57499999999999996"/>
    <n v="1.9769999999999999E-2"/>
    <n v="6.6500000000000004E-2"/>
    <n v="2.78993"/>
    <n v="0.10143000000000001"/>
  </r>
  <r>
    <x v="7"/>
    <x v="28"/>
    <x v="4"/>
    <x v="0"/>
    <n v="8.51"/>
    <n v="95.6"/>
    <n v="101.33996999999999"/>
    <n v="3.4930000000000003E-2"/>
    <n v="1.048E-2"/>
    <n v="3.79E-3"/>
    <n v="2.844E-2"/>
    <n v="0.13219"/>
    <n v="0.2833"/>
  </r>
  <r>
    <x v="7"/>
    <x v="28"/>
    <x v="4"/>
    <x v="1"/>
    <n v="14.32"/>
    <n v="73.38"/>
    <n v="52.830080000000002"/>
    <n v="7.5800000000000006E-2"/>
    <n v="3.15E-2"/>
    <n v="6.7600000000000004E-3"/>
    <n v="7.1000000000000004E-3"/>
    <n v="0.29288999999999998"/>
    <n v="0.18310999999999999"/>
  </r>
  <r>
    <x v="7"/>
    <x v="28"/>
    <x v="4"/>
    <x v="2"/>
    <n v="3.08"/>
    <n v="65"/>
    <n v="20.149989999999999"/>
    <n v="1.273E-2"/>
    <n v="8.2400000000000008E-3"/>
    <n v="1.4999999999999999E-4"/>
    <n v="5.0000000000000002E-5"/>
    <n v="4.8959999999999997E-2"/>
    <n v="7.6530000000000001E-2"/>
  </r>
  <r>
    <x v="7"/>
    <x v="28"/>
    <x v="4"/>
    <x v="3"/>
    <n v="3.62"/>
    <n v="65"/>
    <n v="44.200020000000002"/>
    <n v="8.5000000000000006E-3"/>
    <n v="5.3400000000000001E-3"/>
    <n v="4.0000000000000002E-4"/>
    <n v="3.2000000000000003E-4"/>
    <n v="3.2129999999999999E-2"/>
    <n v="0.16788"/>
  </r>
  <r>
    <x v="7"/>
    <x v="28"/>
    <x v="4"/>
    <x v="4"/>
    <n v="13.59"/>
    <n v="263"/>
    <n v="128.87011999999999"/>
    <n v="8.6929999999999993E-2"/>
    <n v="8.3000000000000001E-4"/>
    <n v="0.12192"/>
    <n v="1.7749999999999998E-2"/>
    <n v="0.33034999999999998"/>
    <n v="0.184"/>
  </r>
  <r>
    <x v="7"/>
    <x v="28"/>
    <x v="4"/>
    <x v="5"/>
    <n v="7.67"/>
    <n v="133.58000000000001"/>
    <n v="41.410029999999999"/>
    <n v="4.4510000000000001E-2"/>
    <n v="6.5300000000000002E-3"/>
    <n v="2.359E-2"/>
    <n v="3.48E-3"/>
    <n v="0.17088999999999999"/>
    <n v="9.0950000000000003E-2"/>
  </r>
  <r>
    <x v="7"/>
    <x v="28"/>
    <x v="4"/>
    <x v="6"/>
    <n v="5.77"/>
    <n v="174"/>
    <n v="6.9599599999999997"/>
    <n v="3.5560000000000001E-2"/>
    <n v="0"/>
    <n v="4.8999999999999998E-4"/>
    <n v="7.4999999999999997E-3"/>
    <n v="0.13774"/>
    <n v="1.3270000000000001E-2"/>
  </r>
  <r>
    <x v="7"/>
    <x v="28"/>
    <x v="4"/>
    <x v="7"/>
    <n v="10.55"/>
    <n v="65"/>
    <n v="107.25"/>
    <n v="2.9790000000000001E-2"/>
    <n v="2.3279999999999999E-2"/>
    <n v="1.2E-4"/>
    <n v="7.6999999999999996E-4"/>
    <n v="0.11333"/>
    <n v="0.40736"/>
  </r>
  <r>
    <x v="7"/>
    <x v="28"/>
    <x v="4"/>
    <x v="8"/>
    <n v="26.18"/>
    <n v="110.44"/>
    <n v="287.14013999999997"/>
    <n v="0.12145"/>
    <n v="3.5270000000000003E-2"/>
    <n v="5.2970000000000003E-2"/>
    <n v="2.9929999999999998E-2"/>
    <n v="0.46115"/>
    <n v="0.72023999999999999"/>
  </r>
  <r>
    <x v="7"/>
    <x v="28"/>
    <x v="4"/>
    <x v="9"/>
    <n v="6.92"/>
    <n v="65"/>
    <n v="97.5"/>
    <n v="1.1259999999999999E-2"/>
    <n v="9.3799999999999994E-3"/>
    <n v="6.0000000000000002E-5"/>
    <n v="3.3E-4"/>
    <n v="4.1750000000000002E-2"/>
    <n v="0.37032999999999999"/>
  </r>
  <r>
    <x v="7"/>
    <x v="28"/>
    <x v="4"/>
    <x v="10"/>
    <n v="18.03"/>
    <n v="83.64"/>
    <n v="65.239990000000006"/>
    <n v="9.7729999999999997E-2"/>
    <n v="3.6409999999999998E-2"/>
    <n v="2.3700000000000001E-3"/>
    <n v="1.9779999999999999E-2"/>
    <n v="0.37719999999999998"/>
    <n v="0.20255000000000001"/>
  </r>
  <r>
    <x v="7"/>
    <x v="28"/>
    <x v="5"/>
    <x v="0"/>
    <n v="2.11"/>
    <n v="66.69"/>
    <n v="32.009990000000002"/>
    <n v="4.62E-3"/>
    <n v="3.5500000000000002E-3"/>
    <n v="1.0000000000000001E-5"/>
    <n v="3.6000000000000002E-4"/>
    <n v="1.738E-2"/>
    <n v="0.11917999999999999"/>
  </r>
  <r>
    <x v="7"/>
    <x v="28"/>
    <x v="5"/>
    <x v="1"/>
    <n v="1.75"/>
    <n v="77.569999999999993"/>
    <n v="5.4299900000000001"/>
    <n v="1.021E-2"/>
    <n v="4.0899999999999999E-3"/>
    <n v="4.6999999999999999E-4"/>
    <n v="1.4499999999999999E-3"/>
    <n v="3.9539999999999999E-2"/>
    <n v="1.8110000000000001E-2"/>
  </r>
  <r>
    <x v="7"/>
    <x v="28"/>
    <x v="5"/>
    <x v="2"/>
    <n v="0.48"/>
    <n v="65"/>
    <n v="5.2"/>
    <n v="1.83E-3"/>
    <n v="1.24E-3"/>
    <n v="0"/>
    <n v="1.0000000000000001E-5"/>
    <n v="7.0299999999999998E-3"/>
    <n v="1.975E-2"/>
  </r>
  <r>
    <x v="7"/>
    <x v="28"/>
    <x v="5"/>
    <x v="3"/>
    <n v="0.8"/>
    <n v="65"/>
    <n v="13.65"/>
    <n v="1.57E-3"/>
    <n v="1.06E-3"/>
    <n v="5.0000000000000002E-5"/>
    <n v="5.0000000000000002E-5"/>
    <n v="5.8700000000000002E-3"/>
    <n v="5.185E-2"/>
  </r>
  <r>
    <x v="7"/>
    <x v="28"/>
    <x v="5"/>
    <x v="4"/>
    <n v="2.02"/>
    <n v="263"/>
    <n v="36.819980000000001"/>
    <n v="1.286E-2"/>
    <n v="9.0000000000000006E-5"/>
    <n v="1.4500000000000001E-2"/>
    <n v="4.4999999999999997E-3"/>
    <n v="4.8710000000000003E-2"/>
    <n v="5.2569999999999999E-2"/>
  </r>
  <r>
    <x v="7"/>
    <x v="28"/>
    <x v="5"/>
    <x v="5"/>
    <n v="1.85"/>
    <n v="171.33"/>
    <n v="35.98001"/>
    <n v="1.013E-2"/>
    <n v="2.2100000000000002E-3"/>
    <n v="8.8000000000000005E-3"/>
    <n v="2.7299999999999998E-3"/>
    <n v="3.8490000000000003E-2"/>
    <n v="6.6589999999999996E-2"/>
  </r>
  <r>
    <x v="7"/>
    <x v="28"/>
    <x v="5"/>
    <x v="6"/>
    <n v="0.83"/>
    <n v="263"/>
    <n v="0"/>
    <n v="5.1500000000000001E-3"/>
    <n v="0"/>
    <n v="1.9000000000000001E-4"/>
    <n v="9.3000000000000005E-4"/>
    <n v="1.9959999999999999E-2"/>
    <n v="0"/>
  </r>
  <r>
    <x v="7"/>
    <x v="28"/>
    <x v="5"/>
    <x v="7"/>
    <n v="1.79"/>
    <n v="65"/>
    <n v="24.05"/>
    <n v="4.7699999999999999E-3"/>
    <n v="3.8400000000000001E-3"/>
    <n v="1.0000000000000001E-5"/>
    <n v="1.4999999999999999E-4"/>
    <n v="1.8110000000000001E-2"/>
    <n v="9.1350000000000001E-2"/>
  </r>
  <r>
    <x v="7"/>
    <x v="28"/>
    <x v="5"/>
    <x v="8"/>
    <n v="2.78"/>
    <n v="72.95"/>
    <n v="29.17999"/>
    <n v="1.0290000000000001E-2"/>
    <n v="5.77E-3"/>
    <n v="4.0000000000000002E-4"/>
    <n v="1.66E-3"/>
    <n v="3.943E-2"/>
    <n v="0.10111000000000001"/>
  </r>
  <r>
    <x v="7"/>
    <x v="28"/>
    <x v="5"/>
    <x v="9"/>
    <n v="1.53"/>
    <n v="145.21"/>
    <n v="40.659990000000001"/>
    <n v="7.0299999999999998E-3"/>
    <n v="6.6E-4"/>
    <n v="1.3500000000000001E-3"/>
    <n v="9.0399999999999994E-3"/>
    <n v="2.6270000000000002E-2"/>
    <n v="8.3940000000000001E-2"/>
  </r>
  <r>
    <x v="7"/>
    <x v="28"/>
    <x v="5"/>
    <x v="10"/>
    <n v="2.77"/>
    <n v="65"/>
    <n v="13.650029999999999"/>
    <n v="1.379E-2"/>
    <n v="1.1220000000000001E-2"/>
    <n v="8.0000000000000007E-5"/>
    <n v="9.3000000000000005E-4"/>
    <n v="5.3249999999999999E-2"/>
    <n v="5.185E-2"/>
  </r>
  <r>
    <x v="7"/>
    <x v="28"/>
    <x v="6"/>
    <x v="0"/>
    <n v="13.78"/>
    <n v="87.16"/>
    <n v="67.110110000000006"/>
    <n v="7.0529999999999995E-2"/>
    <n v="3.6450000000000003E-2"/>
    <n v="2.5000000000000001E-3"/>
    <n v="2.836E-2"/>
    <n v="0.27129999999999999"/>
    <n v="0.20130999999999999"/>
  </r>
  <r>
    <x v="7"/>
    <x v="28"/>
    <x v="6"/>
    <x v="1"/>
    <n v="63.7"/>
    <n v="114.23"/>
    <n v="75.389650000000003"/>
    <n v="0.38517000000000001"/>
    <n v="0.17219999999999999"/>
    <n v="6.1960000000000001E-2"/>
    <n v="5.9619999999999999E-2"/>
    <n v="1.49051"/>
    <n v="0.18498999999999999"/>
  </r>
  <r>
    <x v="7"/>
    <x v="28"/>
    <x v="6"/>
    <x v="2"/>
    <n v="9.93"/>
    <n v="68.91"/>
    <n v="15.15991"/>
    <n v="5.6919999999999998E-2"/>
    <n v="3.7589999999999998E-2"/>
    <n v="2.0000000000000001E-4"/>
    <n v="4.8000000000000001E-4"/>
    <n v="0.22031999999999999"/>
    <n v="5.5129999999999998E-2"/>
  </r>
  <r>
    <x v="7"/>
    <x v="28"/>
    <x v="6"/>
    <x v="3"/>
    <n v="4.9400000000000004"/>
    <n v="65"/>
    <n v="27.299990000000001"/>
    <n v="2.1610000000000001E-2"/>
    <n v="1.6289999999999999E-2"/>
    <n v="1.0399999999999999E-3"/>
    <n v="2.5000000000000001E-4"/>
    <n v="8.3220000000000002E-2"/>
    <n v="0.10369"/>
  </r>
  <r>
    <x v="7"/>
    <x v="28"/>
    <x v="6"/>
    <x v="4"/>
    <n v="43.63"/>
    <n v="263"/>
    <n v="391.87011999999999"/>
    <n v="0.27606000000000003"/>
    <n v="0"/>
    <n v="0.32229000000000002"/>
    <n v="9.2109999999999997E-2"/>
    <n v="1.0552600000000001"/>
    <n v="0.5595"/>
  </r>
  <r>
    <x v="7"/>
    <x v="28"/>
    <x v="6"/>
    <x v="5"/>
    <n v="31.1"/>
    <n v="192.06"/>
    <n v="97.950199999999995"/>
    <n v="0.19048999999999999"/>
    <n v="6.3479999999999995E-2"/>
    <n v="6.3320000000000001E-2"/>
    <n v="3.6409999999999998E-2"/>
    <n v="0.73502999999999996"/>
    <n v="0.16830999999999999"/>
  </r>
  <r>
    <x v="7"/>
    <x v="28"/>
    <x v="6"/>
    <x v="6"/>
    <n v="33.130000000000003"/>
    <n v="257.41000000000003"/>
    <n v="56.62988"/>
    <n v="0.20651"/>
    <n v="0"/>
    <n v="1.4999999999999999E-2"/>
    <n v="0.12567999999999999"/>
    <n v="0.79766999999999999"/>
    <n v="8.2049999999999998E-2"/>
  </r>
  <r>
    <x v="7"/>
    <x v="28"/>
    <x v="6"/>
    <x v="7"/>
    <n v="21.01"/>
    <n v="65"/>
    <n v="80.600099999999998"/>
    <n v="0.10195"/>
    <n v="8.4659999999999999E-2"/>
    <n v="9.1E-4"/>
    <n v="3.1800000000000001E-3"/>
    <n v="0.39350000000000002"/>
    <n v="0.30614000000000002"/>
  </r>
  <r>
    <x v="7"/>
    <x v="28"/>
    <x v="6"/>
    <x v="8"/>
    <n v="55.2"/>
    <n v="95.63"/>
    <n v="165.44042999999999"/>
    <n v="0.31006"/>
    <n v="0.15536"/>
    <n v="6.232E-2"/>
    <n v="4.6670000000000003E-2"/>
    <n v="1.19695"/>
    <n v="0.46200000000000002"/>
  </r>
  <r>
    <x v="7"/>
    <x v="28"/>
    <x v="6"/>
    <x v="9"/>
    <n v="5.68"/>
    <n v="68.98"/>
    <n v="82.09"/>
    <n v="9.7000000000000003E-3"/>
    <n v="7.4200000000000004E-3"/>
    <n v="1.3999999999999999E-4"/>
    <n v="5.2999999999999998E-4"/>
    <n v="3.5990000000000001E-2"/>
    <n v="0.29720000000000002"/>
  </r>
  <r>
    <x v="7"/>
    <x v="28"/>
    <x v="6"/>
    <x v="10"/>
    <n v="78.67"/>
    <n v="69.14"/>
    <n v="64.300780000000003"/>
    <n v="0.4677"/>
    <n v="0.25795000000000001"/>
    <n v="3.9899999999999996E-3"/>
    <n v="2.359E-2"/>
    <n v="1.81148"/>
    <n v="0.23286999999999999"/>
  </r>
  <r>
    <x v="7"/>
    <x v="28"/>
    <x v="7"/>
    <x v="0"/>
    <n v="21.76"/>
    <n v="202.32"/>
    <n v="236.70996"/>
    <n v="0.12883"/>
    <n v="1.1209999999999999E-2"/>
    <n v="2.66E-3"/>
    <n v="6.8089999999999998E-2"/>
    <n v="0.48655999999999999"/>
    <n v="0.39563999999999999"/>
  </r>
  <r>
    <x v="7"/>
    <x v="28"/>
    <x v="7"/>
    <x v="1"/>
    <n v="51.44"/>
    <n v="111.33"/>
    <n v="309.5"/>
    <n v="0.22184000000000001"/>
    <n v="5.0970000000000001E-2"/>
    <n v="4.1239999999999999E-2"/>
    <n v="9.7390000000000004E-2"/>
    <n v="0.84494999999999998"/>
    <n v="0.77978999999999998"/>
  </r>
  <r>
    <x v="7"/>
    <x v="28"/>
    <x v="7"/>
    <x v="2"/>
    <n v="3.83"/>
    <n v="141.15"/>
    <n v="18.349979999999999"/>
    <n v="2.2579999999999999E-2"/>
    <n v="1.0840000000000001E-2"/>
    <n v="4.0999999999999999E-4"/>
    <n v="7.1300000000000001E-3"/>
    <n v="8.6629999999999999E-2"/>
    <n v="3.8530000000000002E-2"/>
  </r>
  <r>
    <x v="7"/>
    <x v="28"/>
    <x v="7"/>
    <x v="3"/>
    <n v="1.63"/>
    <n v="65"/>
    <n v="13"/>
    <n v="6.2100000000000002E-3"/>
    <n v="5.1700000000000001E-3"/>
    <n v="2.2000000000000001E-4"/>
    <n v="1.7000000000000001E-4"/>
    <n v="2.384E-2"/>
    <n v="4.938E-2"/>
  </r>
  <r>
    <x v="7"/>
    <x v="28"/>
    <x v="7"/>
    <x v="4"/>
    <n v="18.52"/>
    <n v="263"/>
    <n v="149.91015999999999"/>
    <n v="0.11836000000000001"/>
    <n v="0"/>
    <n v="0.12817999999999999"/>
    <n v="7.1800000000000003E-2"/>
    <n v="0.45023000000000002"/>
    <n v="0.21404000000000001"/>
  </r>
  <r>
    <x v="7"/>
    <x v="28"/>
    <x v="7"/>
    <x v="5"/>
    <n v="35.450000000000003"/>
    <n v="149.99"/>
    <n v="250.47998000000001"/>
    <n v="0.15665000000000001"/>
    <n v="2.053E-2"/>
    <n v="0.21951000000000001"/>
    <n v="1.1730000000000001E-2"/>
    <n v="0.59350000000000003"/>
    <n v="0.51915999999999995"/>
  </r>
  <r>
    <x v="7"/>
    <x v="28"/>
    <x v="7"/>
    <x v="6"/>
    <n v="49.5"/>
    <n v="168.8"/>
    <n v="383.16991999999999"/>
    <n v="0.23186999999999999"/>
    <n v="4.1000000000000003E-3"/>
    <n v="3.007E-2"/>
    <n v="0.25407000000000002"/>
    <n v="0.87760000000000005"/>
    <n v="0.73760999999999999"/>
  </r>
  <r>
    <x v="7"/>
    <x v="28"/>
    <x v="7"/>
    <x v="7"/>
    <n v="7.32"/>
    <n v="65"/>
    <n v="46.150019999999998"/>
    <n v="3.022E-2"/>
    <n v="2.6620000000000001E-2"/>
    <n v="8.0000000000000007E-5"/>
    <n v="2.5500000000000002E-3"/>
    <n v="0.11624"/>
    <n v="0.17529"/>
  </r>
  <r>
    <x v="7"/>
    <x v="28"/>
    <x v="7"/>
    <x v="8"/>
    <n v="82.95"/>
    <n v="169.97"/>
    <n v="786.9502"/>
    <n v="0.42105999999999999"/>
    <n v="3.1179999999999999E-2"/>
    <n v="8.8550000000000004E-2"/>
    <n v="0.22806000000000001"/>
    <n v="1.59162"/>
    <n v="1.4865699999999999"/>
  </r>
  <r>
    <x v="7"/>
    <x v="28"/>
    <x v="7"/>
    <x v="9"/>
    <n v="15.49"/>
    <n v="85.73"/>
    <n v="133.73999000000001"/>
    <n v="3.9309999999999998E-2"/>
    <n v="4.3699999999999998E-3"/>
    <n v="1.1299999999999999E-3"/>
    <n v="5.8409999999999997E-2"/>
    <n v="0.14702999999999999"/>
    <n v="0.41254000000000002"/>
  </r>
  <r>
    <x v="7"/>
    <x v="28"/>
    <x v="7"/>
    <x v="10"/>
    <n v="32.01"/>
    <n v="119.69"/>
    <n v="125.66992"/>
    <n v="0.17174"/>
    <n v="9.7989999999999994E-2"/>
    <n v="7.3999999999999999E-4"/>
    <n v="9.5310000000000006E-2"/>
    <n v="0.65993999999999997"/>
    <n v="0.29653000000000002"/>
  </r>
  <r>
    <x v="7"/>
    <x v="28"/>
    <x v="8"/>
    <x v="0"/>
    <n v="80.8"/>
    <n v="198.62"/>
    <n v="798.46094000000005"/>
    <n v="0.45762000000000003"/>
    <n v="3.2960000000000003E-2"/>
    <n v="0.32179999999999997"/>
    <n v="0.24106"/>
    <n v="1.7256800000000001"/>
    <n v="1.3512599999999999"/>
  </r>
  <r>
    <x v="7"/>
    <x v="28"/>
    <x v="8"/>
    <x v="1"/>
    <n v="97.61"/>
    <n v="67"/>
    <n v="265.32031000000001"/>
    <n v="0.3301"/>
    <n v="0.18515000000000001"/>
    <n v="2.8989999999999998E-2"/>
    <n v="0.10292999999999999"/>
    <n v="1.2659199999999999"/>
    <n v="0.98280999999999996"/>
  </r>
  <r>
    <x v="7"/>
    <x v="28"/>
    <x v="8"/>
    <x v="2"/>
    <n v="43.91"/>
    <n v="228.99"/>
    <n v="258.75977"/>
    <n v="0.23304"/>
    <n v="1.0359999999999999E-2"/>
    <n v="3.5599999999999998E-3"/>
    <n v="1.686E-2"/>
    <n v="0.88436000000000003"/>
    <n v="0.39971000000000001"/>
  </r>
  <r>
    <x v="7"/>
    <x v="28"/>
    <x v="8"/>
    <x v="3"/>
    <n v="6.27"/>
    <n v="74.2"/>
    <n v="40.070010000000003"/>
    <n v="2.1909999999999999E-2"/>
    <n v="1.1820000000000001E-2"/>
    <n v="4.1000000000000003E-3"/>
    <n v="2.2200000000000002E-3"/>
    <n v="8.3640000000000006E-2"/>
    <n v="0.1376"/>
  </r>
  <r>
    <x v="7"/>
    <x v="28"/>
    <x v="8"/>
    <x v="4"/>
    <n v="186.49"/>
    <n v="263"/>
    <n v="1959.3514399999999"/>
    <n v="1.2087399999999999"/>
    <n v="0"/>
    <n v="1.65171"/>
    <n v="0.19658999999999999"/>
    <n v="4.5601000000000003"/>
    <n v="2.7974800000000002"/>
  </r>
  <r>
    <x v="7"/>
    <x v="28"/>
    <x v="8"/>
    <x v="5"/>
    <n v="273.72000000000003"/>
    <n v="153.25"/>
    <n v="2295.6796899999999"/>
    <n v="1.1941999999999999"/>
    <n v="4.7E-2"/>
    <n v="1.7836799999999999"/>
    <n v="9.1569999999999999E-2"/>
    <n v="4.4996"/>
    <n v="4.6327699999999998"/>
  </r>
  <r>
    <x v="7"/>
    <x v="28"/>
    <x v="8"/>
    <x v="6"/>
    <n v="278.69"/>
    <n v="221.5"/>
    <n v="2223.8789099999999"/>
    <n v="1.5683800000000001"/>
    <n v="0"/>
    <n v="0.37758000000000003"/>
    <n v="0.86160000000000003"/>
    <n v="5.9329099999999997"/>
    <n v="3.5744899999999999"/>
  </r>
  <r>
    <x v="7"/>
    <x v="28"/>
    <x v="8"/>
    <x v="7"/>
    <n v="16.989999999999998"/>
    <n v="65"/>
    <n v="100.75"/>
    <n v="6.9290000000000004E-2"/>
    <n v="5.8540000000000002E-2"/>
    <n v="2.3000000000000001E-4"/>
    <n v="2.7899999999999999E-3"/>
    <n v="0.26645000000000002"/>
    <n v="0.38267000000000001"/>
  </r>
  <r>
    <x v="7"/>
    <x v="28"/>
    <x v="8"/>
    <x v="8"/>
    <n v="271.72000000000003"/>
    <n v="182.9"/>
    <n v="2021.0703100000001"/>
    <n v="1.3868400000000001"/>
    <n v="8.5819999999999994E-2"/>
    <n v="0.41477999999999998"/>
    <n v="0.53176000000000001"/>
    <n v="5.2495700000000003"/>
    <n v="3.6691799999999999"/>
  </r>
  <r>
    <x v="7"/>
    <x v="28"/>
    <x v="8"/>
    <x v="9"/>
    <n v="38.72"/>
    <n v="91.46"/>
    <n v="246.93018000000001"/>
    <n v="0.10369"/>
    <n v="1.2330000000000001E-2"/>
    <n v="7.9299999999999995E-3"/>
    <n v="2.5870000000000001E-2"/>
    <n v="0.39018999999999998"/>
    <n v="0.72779000000000005"/>
  </r>
  <r>
    <x v="7"/>
    <x v="28"/>
    <x v="8"/>
    <x v="10"/>
    <n v="135.08000000000001"/>
    <n v="227.31"/>
    <n v="920.60937999999999"/>
    <n v="0.84714999999999996"/>
    <n v="0.15268000000000001"/>
    <n v="2.6120000000000001E-2"/>
    <n v="0.13469"/>
    <n v="3.2246600000000001"/>
    <n v="1.42689"/>
  </r>
  <r>
    <x v="7"/>
    <x v="29"/>
    <x v="0"/>
    <x v="0"/>
    <n v="8.07"/>
    <n v="92.36"/>
    <n v="64.650019999999998"/>
    <n v="2.6349999999999998E-2"/>
    <n v="5.3800000000000002E-3"/>
    <n v="1.3999999999999999E-4"/>
    <n v="6.4599999999999996E-3"/>
    <n v="9.9220000000000003E-2"/>
    <n v="0.18711"/>
  </r>
  <r>
    <x v="7"/>
    <x v="29"/>
    <x v="0"/>
    <x v="1"/>
    <n v="31.83"/>
    <n v="114.87"/>
    <n v="190.68018000000001"/>
    <n v="0.10831"/>
    <n v="7.26E-3"/>
    <n v="2.0719999999999999E-2"/>
    <n v="3.422E-2"/>
    <n v="0.40844999999999998"/>
    <n v="0.46477000000000002"/>
  </r>
  <r>
    <x v="7"/>
    <x v="29"/>
    <x v="0"/>
    <x v="2"/>
    <n v="18.37"/>
    <n v="86.23"/>
    <n v="100.89001"/>
    <n v="4.1360000000000001E-2"/>
    <n v="1.8799999999999999E-3"/>
    <n v="6.0000000000000002E-5"/>
    <n v="4.9100000000000003E-3"/>
    <n v="0.15472"/>
    <n v="0.31217"/>
  </r>
  <r>
    <x v="7"/>
    <x v="29"/>
    <x v="0"/>
    <x v="3"/>
    <n v="10.08"/>
    <n v="70.569999999999993"/>
    <n v="59.280029999999996"/>
    <n v="1.89E-2"/>
    <n v="2.0899999999999998E-3"/>
    <n v="1.5299999999999999E-3"/>
    <n v="1.1900000000000001E-3"/>
    <n v="7.0519999999999999E-2"/>
    <n v="0.21054"/>
  </r>
  <r>
    <x v="7"/>
    <x v="29"/>
    <x v="0"/>
    <x v="4"/>
    <n v="32.630000000000003"/>
    <n v="263"/>
    <n v="470.76952999999997"/>
    <n v="0.21231"/>
    <n v="0"/>
    <n v="6.4549999999999996E-2"/>
    <n v="0.17125000000000001"/>
    <n v="0.79673000000000005"/>
    <n v="0.66774999999999995"/>
  </r>
  <r>
    <x v="7"/>
    <x v="29"/>
    <x v="0"/>
    <x v="5"/>
    <n v="27.77"/>
    <n v="161.63999999999999"/>
    <n v="274.77978999999999"/>
    <n v="0.11275"/>
    <n v="1.6299999999999999E-3"/>
    <n v="3.2919999999999998E-2"/>
    <n v="2.7019999999999999E-2"/>
    <n v="0.42344999999999999"/>
    <n v="0.53337000000000001"/>
  </r>
  <r>
    <x v="7"/>
    <x v="29"/>
    <x v="0"/>
    <x v="6"/>
    <n v="26.8"/>
    <n v="125.59"/>
    <n v="169.54004"/>
    <n v="8.7999999999999995E-2"/>
    <n v="2.3800000000000002E-3"/>
    <n v="4.8000000000000001E-4"/>
    <n v="4.1849999999999998E-2"/>
    <n v="0.33107999999999999"/>
    <n v="0.39399000000000001"/>
  </r>
  <r>
    <x v="7"/>
    <x v="29"/>
    <x v="0"/>
    <x v="7"/>
    <n v="49.72"/>
    <n v="65"/>
    <n v="230.75"/>
    <n v="8.3110000000000003E-2"/>
    <n v="6.0400000000000002E-3"/>
    <n v="2.9999999999999997E-4"/>
    <n v="1.6230000000000001E-2"/>
    <n v="0.31002999999999997"/>
    <n v="0.87072000000000005"/>
  </r>
  <r>
    <x v="7"/>
    <x v="29"/>
    <x v="0"/>
    <x v="8"/>
    <n v="13.76"/>
    <n v="121.45"/>
    <n v="136.02001999999999"/>
    <n v="6.6019999999999995E-2"/>
    <n v="1.3769999999999999E-2"/>
    <n v="2.5899999999999999E-3"/>
    <n v="1.444E-2"/>
    <n v="0.24926000000000001"/>
    <n v="0.31695000000000001"/>
  </r>
  <r>
    <x v="7"/>
    <x v="29"/>
    <x v="0"/>
    <x v="9"/>
    <n v="12.86"/>
    <n v="161.27000000000001"/>
    <n v="195.14000999999999"/>
    <n v="5.5579999999999997E-2"/>
    <n v="2.0400000000000001E-3"/>
    <n v="1.5100000000000001E-3"/>
    <n v="4.0329999999999998E-2"/>
    <n v="0.20757"/>
    <n v="0.38331999999999999"/>
  </r>
  <r>
    <x v="7"/>
    <x v="29"/>
    <x v="0"/>
    <x v="10"/>
    <n v="20.38"/>
    <n v="187.57"/>
    <n v="196.9502"/>
    <n v="0.11056000000000001"/>
    <n v="1.289E-2"/>
    <n v="3.62E-3"/>
    <n v="6.5949999999999995E-2"/>
    <n v="0.41727999999999998"/>
    <n v="0.34650999999999998"/>
  </r>
  <r>
    <x v="7"/>
    <x v="29"/>
    <x v="1"/>
    <x v="0"/>
    <n v="248.2"/>
    <n v="167.01"/>
    <n v="2047.5389399999999"/>
    <n v="1.1095299999999999"/>
    <n v="3.0939999999999999E-2"/>
    <n v="5.9740000000000001E-2"/>
    <n v="1.07603"/>
    <n v="4.1803100000000004"/>
    <n v="3.96401"/>
  </r>
  <r>
    <x v="7"/>
    <x v="29"/>
    <x v="1"/>
    <x v="1"/>
    <n v="1035.8699999999999"/>
    <n v="125.32"/>
    <n v="7981.8125"/>
    <n v="3.6451500000000001"/>
    <n v="0.16789999999999999"/>
    <n v="0.87026999999999999"/>
    <n v="4.7311899999999998"/>
    <n v="13.684139999999999"/>
    <n v="18.772749999999998"/>
  </r>
  <r>
    <x v="7"/>
    <x v="29"/>
    <x v="1"/>
    <x v="2"/>
    <n v="327.07"/>
    <n v="219.87"/>
    <n v="4003.8593799999999"/>
    <n v="1.76223"/>
    <n v="1.3780000000000001E-2"/>
    <n v="0.11909"/>
    <n v="1.6895800000000001"/>
    <n v="6.5948200000000003"/>
    <n v="6.3210300000000004"/>
  </r>
  <r>
    <x v="7"/>
    <x v="29"/>
    <x v="1"/>
    <x v="3"/>
    <n v="29.08"/>
    <n v="65"/>
    <n v="121.55006"/>
    <n v="6.0600000000000001E-2"/>
    <n v="2.1530000000000001E-2"/>
    <n v="1.5509999999999999E-2"/>
    <n v="1.3480000000000001E-2"/>
    <n v="0.22861999999999999"/>
    <n v="0.45866000000000001"/>
  </r>
  <r>
    <x v="7"/>
    <x v="29"/>
    <x v="1"/>
    <x v="4"/>
    <n v="192.04"/>
    <n v="241.84"/>
    <n v="2038.73047"/>
    <n v="1.1848399999999999"/>
    <n v="2.4599999999999999E-3"/>
    <n v="1.2754300000000001"/>
    <n v="0.68933"/>
    <n v="4.4645999999999999"/>
    <n v="3.0305399999999998"/>
  </r>
  <r>
    <x v="7"/>
    <x v="29"/>
    <x v="1"/>
    <x v="5"/>
    <n v="515.67999999999995"/>
    <n v="160.07"/>
    <n v="5303.2734399999999"/>
    <n v="2.2742200000000001"/>
    <n v="6.2350000000000003E-2"/>
    <n v="2.2991600000000001"/>
    <n v="0.83355999999999997"/>
    <n v="8.54129"/>
    <n v="10.51206"/>
  </r>
  <r>
    <x v="7"/>
    <x v="29"/>
    <x v="1"/>
    <x v="6"/>
    <n v="1043.49"/>
    <n v="219.85"/>
    <n v="10902.54688"/>
    <n v="5.7743200000000003"/>
    <n v="0"/>
    <n v="1.6682399999999999"/>
    <n v="4.7641"/>
    <n v="21.706240000000001"/>
    <n v="17.4832"/>
  </r>
  <r>
    <x v="7"/>
    <x v="29"/>
    <x v="1"/>
    <x v="7"/>
    <n v="393.53"/>
    <n v="65"/>
    <n v="1589.25"/>
    <n v="0.70326999999999995"/>
    <n v="0.13197"/>
    <n v="1.9730000000000001E-2"/>
    <n v="0.26038"/>
    <n v="2.6341899999999998"/>
    <n v="5.9969099999999997"/>
  </r>
  <r>
    <x v="7"/>
    <x v="29"/>
    <x v="1"/>
    <x v="8"/>
    <n v="1117.6300000000001"/>
    <n v="175.81"/>
    <n v="11536.9375"/>
    <n v="5.4345600000000003"/>
    <n v="0.17327000000000001"/>
    <n v="4.4309900000000004"/>
    <n v="4.0896600000000003"/>
    <n v="20.379359999999998"/>
    <n v="21.38288"/>
  </r>
  <r>
    <x v="7"/>
    <x v="29"/>
    <x v="1"/>
    <x v="9"/>
    <n v="174.99"/>
    <n v="128.51"/>
    <n v="1252.9296899999999"/>
    <n v="0.6"/>
    <n v="3.9399999999999999E-3"/>
    <n v="9.8600000000000007E-3"/>
    <n v="0.54632999999999998"/>
    <n v="2.2500499999999999"/>
    <n v="2.8245100000000001"/>
  </r>
  <r>
    <x v="7"/>
    <x v="29"/>
    <x v="1"/>
    <x v="10"/>
    <n v="444.84"/>
    <n v="95.94"/>
    <n v="2196.03125"/>
    <n v="1.39662"/>
    <n v="0.21986"/>
    <n v="7.9490000000000005E-2"/>
    <n v="0.64273000000000002"/>
    <n v="5.2856199999999998"/>
    <n v="6.1027500000000003"/>
  </r>
  <r>
    <x v="7"/>
    <x v="29"/>
    <x v="2"/>
    <x v="0"/>
    <n v="67.62"/>
    <n v="127.63"/>
    <n v="502.87988000000001"/>
    <n v="0.26495000000000002"/>
    <n v="4.9450000000000001E-2"/>
    <n v="2.01E-2"/>
    <n v="0.25867000000000001"/>
    <n v="1.0013799999999999"/>
    <n v="1.15185"/>
  </r>
  <r>
    <x v="7"/>
    <x v="29"/>
    <x v="2"/>
    <x v="1"/>
    <n v="345.63"/>
    <n v="176.3"/>
    <n v="2965.3906200000001"/>
    <n v="1.56443"/>
    <n v="0.17524000000000001"/>
    <n v="0.37"/>
    <n v="1.9015200000000001"/>
    <n v="5.9226700000000001"/>
    <n v="5.4640599999999999"/>
  </r>
  <r>
    <x v="7"/>
    <x v="29"/>
    <x v="2"/>
    <x v="2"/>
    <n v="14.9"/>
    <n v="111.74"/>
    <n v="48.050049999999999"/>
    <n v="8.3330000000000001E-2"/>
    <n v="4.4560000000000002E-2"/>
    <n v="4.0000000000000002E-4"/>
    <n v="8.7200000000000003E-3"/>
    <n v="0.32086999999999999"/>
    <n v="0.11967999999999999"/>
  </r>
  <r>
    <x v="7"/>
    <x v="29"/>
    <x v="2"/>
    <x v="3"/>
    <n v="11.19"/>
    <n v="65"/>
    <n v="68.900019999999998"/>
    <n v="3.4540000000000001E-2"/>
    <n v="2.0410000000000001E-2"/>
    <n v="3.7699999999999999E-3"/>
    <n v="5.8900000000000003E-3"/>
    <n v="0.13189999999999999"/>
    <n v="0.25999"/>
  </r>
  <r>
    <x v="7"/>
    <x v="29"/>
    <x v="2"/>
    <x v="4"/>
    <n v="63.24"/>
    <n v="249.46"/>
    <n v="583.74023"/>
    <n v="0.39056000000000002"/>
    <n v="1.4400000000000001E-3"/>
    <n v="0.65920000000000001"/>
    <n v="2.65E-3"/>
    <n v="1.4900199999999999"/>
    <n v="0.85248000000000002"/>
  </r>
  <r>
    <x v="7"/>
    <x v="29"/>
    <x v="2"/>
    <x v="5"/>
    <n v="127.93"/>
    <n v="133.81"/>
    <n v="844.31055000000003"/>
    <n v="0.52754000000000001"/>
    <n v="4.5920000000000002E-2"/>
    <n v="0.37097999999999998"/>
    <n v="0.20835000000000001"/>
    <n v="2.0026700000000002"/>
    <n v="1.8832599999999999"/>
  </r>
  <r>
    <x v="7"/>
    <x v="29"/>
    <x v="2"/>
    <x v="6"/>
    <n v="145.93"/>
    <n v="190.49"/>
    <n v="1120.1093800000001"/>
    <n v="0.75422999999999996"/>
    <n v="3.0400000000000002E-3"/>
    <n v="4.2220000000000001E-2"/>
    <n v="0.59362999999999999"/>
    <n v="2.8585400000000001"/>
    <n v="1.9756499999999999"/>
  </r>
  <r>
    <x v="7"/>
    <x v="29"/>
    <x v="2"/>
    <x v="7"/>
    <n v="25.95"/>
    <n v="65"/>
    <n v="94.899889999999999"/>
    <n v="0.12407"/>
    <n v="0.10471999999999999"/>
    <n v="2.9E-4"/>
    <n v="1.357E-2"/>
    <n v="0.4788"/>
    <n v="0.35809999999999997"/>
  </r>
  <r>
    <x v="7"/>
    <x v="29"/>
    <x v="2"/>
    <x v="8"/>
    <n v="191.2"/>
    <n v="197.17"/>
    <n v="1817.8984399999999"/>
    <n v="1.0525899999999999"/>
    <n v="0.19255"/>
    <n v="0.13627"/>
    <n v="0.99119999999999997"/>
    <n v="3.99342"/>
    <n v="3.09341"/>
  </r>
  <r>
    <x v="7"/>
    <x v="29"/>
    <x v="2"/>
    <x v="9"/>
    <n v="60.24"/>
    <n v="130.91999999999999"/>
    <n v="615.33983999999998"/>
    <n v="0.21292"/>
    <n v="6.1900000000000002E-3"/>
    <n v="5.4200000000000003E-3"/>
    <n v="0.17274999999999999"/>
    <n v="0.79642999999999997"/>
    <n v="1.3983300000000001"/>
  </r>
  <r>
    <x v="7"/>
    <x v="29"/>
    <x v="2"/>
    <x v="10"/>
    <n v="152.37"/>
    <n v="222.72"/>
    <n v="853.03125"/>
    <n v="0.94264999999999999"/>
    <n v="0.27838000000000002"/>
    <n v="3.8989999999999997E-2"/>
    <n v="0.32446000000000003"/>
    <n v="3.60562"/>
    <n v="1.3317600000000001"/>
  </r>
  <r>
    <x v="7"/>
    <x v="29"/>
    <x v="3"/>
    <x v="0"/>
    <n v="24.24"/>
    <n v="106.94"/>
    <n v="108.00977"/>
    <n v="0.12698999999999999"/>
    <n v="6.6439999999999999E-2"/>
    <n v="7.7000000000000002E-3"/>
    <n v="6.2579999999999997E-2"/>
    <n v="0.48738999999999999"/>
    <n v="0.27795999999999998"/>
  </r>
  <r>
    <x v="7"/>
    <x v="29"/>
    <x v="3"/>
    <x v="1"/>
    <n v="147.63"/>
    <n v="132.83000000000001"/>
    <n v="518.01953000000003"/>
    <n v="0.78605000000000003"/>
    <n v="0.24045"/>
    <n v="5.8349999999999999E-2"/>
    <n v="0.53071000000000002"/>
    <n v="3.01966"/>
    <n v="1.15036"/>
  </r>
  <r>
    <x v="7"/>
    <x v="29"/>
    <x v="3"/>
    <x v="2"/>
    <n v="14.26"/>
    <n v="65"/>
    <n v="7.8000499999999997"/>
    <n v="8.6199999999999999E-2"/>
    <n v="7.2749999999999995E-2"/>
    <n v="1.3999999999999999E-4"/>
    <n v="4.8199999999999996E-3"/>
    <n v="0.33396999999999999"/>
    <n v="2.9430000000000001E-2"/>
  </r>
  <r>
    <x v="7"/>
    <x v="29"/>
    <x v="3"/>
    <x v="3"/>
    <n v="6.17"/>
    <n v="65"/>
    <n v="20.800049999999999"/>
    <n v="3.108E-2"/>
    <n v="2.5170000000000001E-2"/>
    <n v="1.0399999999999999E-3"/>
    <n v="1.17E-3"/>
    <n v="0.12007"/>
    <n v="7.8490000000000004E-2"/>
  </r>
  <r>
    <x v="7"/>
    <x v="29"/>
    <x v="3"/>
    <x v="4"/>
    <n v="62.7"/>
    <n v="263"/>
    <n v="260.37011999999999"/>
    <n v="0.39455000000000001"/>
    <n v="0"/>
    <n v="0.27127000000000001"/>
    <n v="0.40477999999999997"/>
    <n v="1.51336"/>
    <n v="0.36931000000000003"/>
  </r>
  <r>
    <x v="7"/>
    <x v="29"/>
    <x v="3"/>
    <x v="5"/>
    <n v="48.96"/>
    <n v="142.06"/>
    <n v="68.190430000000006"/>
    <n v="0.28677000000000002"/>
    <n v="0.11616"/>
    <n v="6.1839999999999999E-2"/>
    <n v="4.8809999999999999E-2"/>
    <n v="1.10795"/>
    <n v="0.14482"/>
  </r>
  <r>
    <x v="7"/>
    <x v="29"/>
    <x v="3"/>
    <x v="6"/>
    <n v="86.11"/>
    <n v="215.13"/>
    <n v="393.68945000000002"/>
    <n v="0.50441000000000003"/>
    <n v="2.9E-4"/>
    <n v="3.4509999999999999E-2"/>
    <n v="0.53039000000000003"/>
    <n v="1.93072"/>
    <n v="0.64107000000000003"/>
  </r>
  <r>
    <x v="7"/>
    <x v="29"/>
    <x v="3"/>
    <x v="7"/>
    <n v="27.12"/>
    <n v="65"/>
    <n v="56.549799999999998"/>
    <n v="0.14901"/>
    <n v="0.13167000000000001"/>
    <n v="1.7000000000000001E-4"/>
    <n v="6.8799999999999998E-3"/>
    <n v="0.57640999999999998"/>
    <n v="0.21339"/>
  </r>
  <r>
    <x v="7"/>
    <x v="29"/>
    <x v="3"/>
    <x v="8"/>
    <n v="87.96"/>
    <n v="100.12"/>
    <n v="156.17968999999999"/>
    <n v="0.50593999999999995"/>
    <n v="0.29386000000000001"/>
    <n v="3.7200000000000002E-3"/>
    <n v="0.11405"/>
    <n v="1.9533799999999999"/>
    <n v="0.42110999999999998"/>
  </r>
  <r>
    <x v="7"/>
    <x v="29"/>
    <x v="3"/>
    <x v="9"/>
    <n v="7.99"/>
    <n v="86.63"/>
    <n v="78.82996"/>
    <n v="2.886E-2"/>
    <n v="5.4400000000000004E-3"/>
    <n v="1E-4"/>
    <n v="1.3100000000000001E-2"/>
    <n v="0.10868"/>
    <n v="0.23734"/>
  </r>
  <r>
    <x v="7"/>
    <x v="29"/>
    <x v="3"/>
    <x v="10"/>
    <n v="117.65"/>
    <n v="81.5"/>
    <n v="39.119140000000002"/>
    <n v="0.72104000000000001"/>
    <n v="0.57562000000000002"/>
    <n v="1.985E-2"/>
    <n v="6.676E-2"/>
    <n v="2.79352"/>
    <n v="0.12284"/>
  </r>
  <r>
    <x v="7"/>
    <x v="29"/>
    <x v="4"/>
    <x v="0"/>
    <n v="9.8000000000000007"/>
    <n v="90.15"/>
    <n v="116.29003"/>
    <n v="3.7819999999999999E-2"/>
    <n v="1.193E-2"/>
    <n v="3.9899999999999996E-3"/>
    <n v="2.9940000000000001E-2"/>
    <n v="0.14288000000000001"/>
    <n v="0.33785999999999999"/>
  </r>
  <r>
    <x v="7"/>
    <x v="29"/>
    <x v="4"/>
    <x v="1"/>
    <n v="15.2"/>
    <n v="74.72"/>
    <n v="65.75"/>
    <n v="7.7439999999999995E-2"/>
    <n v="3.2289999999999999E-2"/>
    <n v="6.8999999999999999E-3"/>
    <n v="7.2399999999999999E-3"/>
    <n v="0.29892999999999997"/>
    <n v="0.22298000000000001"/>
  </r>
  <r>
    <x v="7"/>
    <x v="29"/>
    <x v="4"/>
    <x v="2"/>
    <n v="3.48"/>
    <n v="65"/>
    <n v="26"/>
    <n v="1.338E-2"/>
    <n v="8.5800000000000008E-3"/>
    <n v="1.4999999999999999E-4"/>
    <n v="6.0000000000000002E-5"/>
    <n v="5.135E-2"/>
    <n v="9.8110000000000003E-2"/>
  </r>
  <r>
    <x v="7"/>
    <x v="29"/>
    <x v="4"/>
    <x v="3"/>
    <n v="4.47"/>
    <n v="65"/>
    <n v="55.25"/>
    <n v="9.8799999999999999E-3"/>
    <n v="5.9800000000000001E-3"/>
    <n v="4.8999999999999998E-4"/>
    <n v="4.0000000000000002E-4"/>
    <n v="3.7199999999999997E-2"/>
    <n v="0.20848"/>
  </r>
  <r>
    <x v="7"/>
    <x v="29"/>
    <x v="4"/>
    <x v="4"/>
    <n v="14.1"/>
    <n v="259.98"/>
    <n v="132.59009"/>
    <n v="9.0230000000000005E-2"/>
    <n v="8.3000000000000001E-4"/>
    <n v="0.12651000000000001"/>
    <n v="1.856E-2"/>
    <n v="0.34254000000000001"/>
    <n v="0.18939"/>
  </r>
  <r>
    <x v="7"/>
    <x v="29"/>
    <x v="4"/>
    <x v="5"/>
    <n v="8.0399999999999991"/>
    <n v="127.11"/>
    <n v="47.030029999999996"/>
    <n v="4.5679999999999998E-2"/>
    <n v="6.7499999999999999E-3"/>
    <n v="2.4420000000000001E-2"/>
    <n v="3.6099999999999999E-3"/>
    <n v="0.17521"/>
    <n v="0.10648000000000001"/>
  </r>
  <r>
    <x v="7"/>
    <x v="29"/>
    <x v="4"/>
    <x v="6"/>
    <n v="5.81"/>
    <n v="174"/>
    <n v="6.9599599999999997"/>
    <n v="3.5740000000000001E-2"/>
    <n v="0"/>
    <n v="4.8999999999999998E-4"/>
    <n v="7.5100000000000002E-3"/>
    <n v="0.13838"/>
    <n v="1.3180000000000001E-2"/>
  </r>
  <r>
    <x v="7"/>
    <x v="29"/>
    <x v="4"/>
    <x v="7"/>
    <n v="12.61"/>
    <n v="65"/>
    <n v="133.90002000000001"/>
    <n v="3.3110000000000001E-2"/>
    <n v="2.5579999999999999E-2"/>
    <n v="1.3999999999999999E-4"/>
    <n v="8.8000000000000003E-4"/>
    <n v="0.12564"/>
    <n v="0.50526000000000004"/>
  </r>
  <r>
    <x v="7"/>
    <x v="29"/>
    <x v="4"/>
    <x v="8"/>
    <n v="29.3"/>
    <n v="104.79"/>
    <n v="326.93993999999998"/>
    <n v="0.12956000000000001"/>
    <n v="3.8089999999999999E-2"/>
    <n v="5.6050000000000003E-2"/>
    <n v="3.2009999999999997E-2"/>
    <n v="0.49120999999999998"/>
    <n v="0.84723999999999999"/>
  </r>
  <r>
    <x v="7"/>
    <x v="29"/>
    <x v="4"/>
    <x v="9"/>
    <n v="8.7899999999999991"/>
    <n v="65"/>
    <n v="121.55005"/>
    <n v="1.4279999999999999E-2"/>
    <n v="1.188E-2"/>
    <n v="6.9999999999999994E-5"/>
    <n v="4.0999999999999999E-4"/>
    <n v="5.2920000000000002E-2"/>
    <n v="0.45866000000000001"/>
  </r>
  <r>
    <x v="7"/>
    <x v="29"/>
    <x v="4"/>
    <x v="10"/>
    <n v="18.989999999999998"/>
    <n v="80.150000000000006"/>
    <n v="76.939940000000007"/>
    <n v="9.9640000000000006E-2"/>
    <n v="3.7350000000000001E-2"/>
    <n v="2.4199999999999998E-3"/>
    <n v="2.0199999999999999E-2"/>
    <n v="0.38427"/>
    <n v="0.24537999999999999"/>
  </r>
  <r>
    <x v="7"/>
    <x v="29"/>
    <x v="5"/>
    <x v="0"/>
    <n v="2.73"/>
    <n v="66.31"/>
    <n v="41.110019999999999"/>
    <n v="5.64E-3"/>
    <n v="4.45E-3"/>
    <n v="2.0000000000000002E-5"/>
    <n v="4.2000000000000002E-4"/>
    <n v="2.1160000000000002E-2"/>
    <n v="0.15273999999999999"/>
  </r>
  <r>
    <x v="7"/>
    <x v="29"/>
    <x v="5"/>
    <x v="1"/>
    <n v="1.83"/>
    <n v="76"/>
    <n v="6.0799899999999996"/>
    <n v="1.0370000000000001E-2"/>
    <n v="4.15E-3"/>
    <n v="4.8000000000000001E-4"/>
    <n v="1.48E-3"/>
    <n v="4.0099999999999997E-2"/>
    <n v="2.044E-2"/>
  </r>
  <r>
    <x v="7"/>
    <x v="29"/>
    <x v="5"/>
    <x v="2"/>
    <n v="0.59"/>
    <n v="65"/>
    <n v="7.15"/>
    <n v="2.0100000000000001E-3"/>
    <n v="1.34E-3"/>
    <n v="0"/>
    <n v="1.0000000000000001E-5"/>
    <n v="7.6800000000000002E-3"/>
    <n v="2.6980000000000001E-2"/>
  </r>
  <r>
    <x v="7"/>
    <x v="29"/>
    <x v="5"/>
    <x v="3"/>
    <n v="1.08"/>
    <n v="65"/>
    <n v="18.2"/>
    <n v="2.0200000000000001E-3"/>
    <n v="1.34E-3"/>
    <n v="6.0000000000000002E-5"/>
    <n v="6.9999999999999994E-5"/>
    <n v="7.5399999999999998E-3"/>
    <n v="6.8680000000000005E-2"/>
  </r>
  <r>
    <x v="7"/>
    <x v="29"/>
    <x v="5"/>
    <x v="4"/>
    <n v="2.16"/>
    <n v="263"/>
    <n v="36.820010000000003"/>
    <n v="1.3780000000000001E-2"/>
    <n v="9.0000000000000006E-5"/>
    <n v="1.555E-2"/>
    <n v="4.8199999999999996E-3"/>
    <n v="5.21E-2"/>
    <n v="5.2229999999999999E-2"/>
  </r>
  <r>
    <x v="7"/>
    <x v="29"/>
    <x v="5"/>
    <x v="5"/>
    <n v="2.0699999999999998"/>
    <n v="157.5"/>
    <n v="34.649990000000003"/>
    <n v="1.099E-2"/>
    <n v="2.2300000000000002E-3"/>
    <n v="9.7800000000000005E-3"/>
    <n v="3.0000000000000001E-3"/>
    <n v="4.1680000000000002E-2"/>
    <n v="6.7330000000000001E-2"/>
  </r>
  <r>
    <x v="7"/>
    <x v="29"/>
    <x v="5"/>
    <x v="6"/>
    <n v="0.84"/>
    <n v="216"/>
    <n v="2.16"/>
    <n v="5.1999999999999998E-3"/>
    <n v="0"/>
    <n v="1.9000000000000001E-4"/>
    <n v="9.3999999999999997E-4"/>
    <n v="2.0160000000000001E-2"/>
    <n v="3.5200000000000001E-3"/>
  </r>
  <r>
    <x v="7"/>
    <x v="29"/>
    <x v="5"/>
    <x v="7"/>
    <n v="2.2599999999999998"/>
    <n v="65"/>
    <n v="30.55"/>
    <n v="5.5300000000000002E-3"/>
    <n v="4.4099999999999999E-3"/>
    <n v="1.0000000000000001E-5"/>
    <n v="1.8000000000000001E-4"/>
    <n v="2.0920000000000001E-2"/>
    <n v="0.11527999999999999"/>
  </r>
  <r>
    <x v="7"/>
    <x v="29"/>
    <x v="5"/>
    <x v="8"/>
    <n v="3.33"/>
    <n v="70.78"/>
    <n v="38.93"/>
    <n v="1.125E-2"/>
    <n v="6.4000000000000003E-3"/>
    <n v="4.4000000000000002E-4"/>
    <n v="1.82E-3"/>
    <n v="4.301E-2"/>
    <n v="0.13724"/>
  </r>
  <r>
    <x v="7"/>
    <x v="29"/>
    <x v="5"/>
    <x v="9"/>
    <n v="1.82"/>
    <n v="142.44999999999999"/>
    <n v="41.31"/>
    <n v="8.0499999999999999E-3"/>
    <n v="8.8000000000000003E-4"/>
    <n v="1.5100000000000001E-3"/>
    <n v="1.0149999999999999E-2"/>
    <n v="3.007E-2"/>
    <n v="8.584E-2"/>
  </r>
  <r>
    <x v="7"/>
    <x v="29"/>
    <x v="5"/>
    <x v="10"/>
    <n v="3.05"/>
    <n v="65"/>
    <n v="18.200009999999999"/>
    <n v="1.4239999999999999E-2"/>
    <n v="1.162E-2"/>
    <n v="9.0000000000000006E-5"/>
    <n v="9.3000000000000005E-4"/>
    <n v="5.4919999999999997E-2"/>
    <n v="6.8680000000000005E-2"/>
  </r>
  <r>
    <x v="7"/>
    <x v="29"/>
    <x v="6"/>
    <x v="0"/>
    <n v="14.74"/>
    <n v="82.77"/>
    <n v="79.459959999999995"/>
    <n v="7.2499999999999995E-2"/>
    <n v="3.7539999999999997E-2"/>
    <n v="2.5799999999999998E-3"/>
    <n v="2.921E-2"/>
    <n v="0.27860000000000001"/>
    <n v="0.24660000000000001"/>
  </r>
  <r>
    <x v="7"/>
    <x v="29"/>
    <x v="6"/>
    <x v="1"/>
    <n v="64.48"/>
    <n v="99.83"/>
    <n v="77.87012"/>
    <n v="0.3871"/>
    <n v="0.17272999999999999"/>
    <n v="6.2600000000000003E-2"/>
    <n v="6.0240000000000002E-2"/>
    <n v="1.4976700000000001"/>
    <n v="0.20999000000000001"/>
  </r>
  <r>
    <x v="7"/>
    <x v="29"/>
    <x v="6"/>
    <x v="2"/>
    <n v="10.210000000000001"/>
    <n v="68.069999999999993"/>
    <n v="19.06006"/>
    <n v="5.7389999999999997E-2"/>
    <n v="3.7819999999999999E-2"/>
    <n v="2.0000000000000001E-4"/>
    <n v="4.8999999999999998E-4"/>
    <n v="0.22208"/>
    <n v="6.948E-2"/>
  </r>
  <r>
    <x v="7"/>
    <x v="29"/>
    <x v="6"/>
    <x v="3"/>
    <n v="5.46"/>
    <n v="65"/>
    <n v="33.799990000000001"/>
    <n v="2.2450000000000001E-2"/>
    <n v="1.67E-2"/>
    <n v="1.1199999999999999E-3"/>
    <n v="2.7E-4"/>
    <n v="8.6330000000000004E-2"/>
    <n v="0.12753999999999999"/>
  </r>
  <r>
    <x v="7"/>
    <x v="29"/>
    <x v="6"/>
    <x v="4"/>
    <n v="44.45"/>
    <n v="263"/>
    <n v="215.66014000000001"/>
    <n v="0.28140999999999999"/>
    <n v="0"/>
    <n v="0.32834999999999998"/>
    <n v="9.4049999999999995E-2"/>
    <n v="1.0750900000000001"/>
    <n v="0.30590000000000001"/>
  </r>
  <r>
    <x v="7"/>
    <x v="29"/>
    <x v="6"/>
    <x v="5"/>
    <n v="31.49"/>
    <n v="149.91999999999999"/>
    <n v="58.470210000000002"/>
    <n v="0.19195000000000001"/>
    <n v="6.3640000000000002E-2"/>
    <n v="6.4449999999999993E-2"/>
    <n v="3.705E-2"/>
    <n v="0.74041000000000001"/>
    <n v="0.11733"/>
  </r>
  <r>
    <x v="7"/>
    <x v="29"/>
    <x v="6"/>
    <x v="6"/>
    <n v="33.340000000000003"/>
    <n v="255.19"/>
    <n v="53.589840000000002"/>
    <n v="0.20784"/>
    <n v="0"/>
    <n v="1.521E-2"/>
    <n v="0.12736"/>
    <n v="0.80259999999999998"/>
    <n v="7.7600000000000002E-2"/>
  </r>
  <r>
    <x v="7"/>
    <x v="29"/>
    <x v="6"/>
    <x v="7"/>
    <n v="22.56"/>
    <n v="65"/>
    <n v="100.75"/>
    <n v="0.10445"/>
    <n v="8.6499999999999994E-2"/>
    <n v="9.5E-4"/>
    <n v="3.31E-3"/>
    <n v="0.40276000000000001"/>
    <n v="0.38017000000000001"/>
  </r>
  <r>
    <x v="7"/>
    <x v="29"/>
    <x v="6"/>
    <x v="8"/>
    <n v="57.23"/>
    <n v="85.99"/>
    <n v="174.5498"/>
    <n v="0.31439"/>
    <n v="0.15759999999999999"/>
    <n v="6.3750000000000001E-2"/>
    <n v="4.7350000000000003E-2"/>
    <n v="1.2130000000000001"/>
    <n v="0.52595000000000003"/>
  </r>
  <r>
    <x v="7"/>
    <x v="29"/>
    <x v="6"/>
    <x v="9"/>
    <n v="7.14"/>
    <n v="67.16"/>
    <n v="98.050020000000004"/>
    <n v="1.213E-2"/>
    <n v="9.3100000000000006E-3"/>
    <n v="1.7000000000000001E-4"/>
    <n v="6.3000000000000003E-4"/>
    <n v="4.4999999999999998E-2"/>
    <n v="0.36062"/>
  </r>
  <r>
    <x v="7"/>
    <x v="29"/>
    <x v="6"/>
    <x v="10"/>
    <n v="79.849999999999994"/>
    <n v="68.92"/>
    <n v="81.320310000000006"/>
    <n v="0.46972000000000003"/>
    <n v="0.25934000000000001"/>
    <n v="4.0000000000000001E-3"/>
    <n v="2.368E-2"/>
    <n v="1.8189599999999999"/>
    <n v="0.29331000000000002"/>
  </r>
  <r>
    <x v="7"/>
    <x v="29"/>
    <x v="7"/>
    <x v="0"/>
    <n v="23"/>
    <n v="194.56"/>
    <n v="241.25977"/>
    <n v="0.13482"/>
    <n v="1.175E-2"/>
    <n v="2.7899999999999999E-3"/>
    <n v="7.1279999999999996E-2"/>
    <n v="0.50873999999999997"/>
    <n v="0.41022999999999998"/>
  </r>
  <r>
    <x v="7"/>
    <x v="29"/>
    <x v="7"/>
    <x v="1"/>
    <n v="54.37"/>
    <n v="109.44"/>
    <n v="320.65039000000002"/>
    <n v="0.2298"/>
    <n v="5.117E-2"/>
    <n v="4.3299999999999998E-2"/>
    <n v="0.10227"/>
    <n v="0.87443000000000004"/>
    <n v="0.81249000000000005"/>
  </r>
  <r>
    <x v="7"/>
    <x v="29"/>
    <x v="7"/>
    <x v="2"/>
    <n v="3.98"/>
    <n v="131"/>
    <n v="19.650020000000001"/>
    <n v="2.307E-2"/>
    <n v="1.09E-2"/>
    <n v="4.2000000000000002E-4"/>
    <n v="7.3800000000000003E-3"/>
    <n v="8.8440000000000005E-2"/>
    <n v="4.3180000000000003E-2"/>
  </r>
  <r>
    <x v="7"/>
    <x v="29"/>
    <x v="7"/>
    <x v="3"/>
    <n v="1.86"/>
    <n v="65"/>
    <n v="14.95"/>
    <n v="6.5799999999999999E-3"/>
    <n v="5.4000000000000003E-3"/>
    <n v="2.5000000000000001E-4"/>
    <n v="1.9000000000000001E-4"/>
    <n v="2.521E-2"/>
    <n v="5.6410000000000002E-2"/>
  </r>
  <r>
    <x v="7"/>
    <x v="29"/>
    <x v="7"/>
    <x v="4"/>
    <n v="19.09"/>
    <n v="263"/>
    <n v="149.91015999999999"/>
    <n v="0.12207999999999999"/>
    <n v="0"/>
    <n v="0.13148000000000001"/>
    <n v="7.4639999999999998E-2"/>
    <n v="0.46401999999999999"/>
    <n v="0.21264"/>
  </r>
  <r>
    <x v="7"/>
    <x v="29"/>
    <x v="7"/>
    <x v="5"/>
    <n v="37.200000000000003"/>
    <n v="149.38999999999999"/>
    <n v="261.43993999999998"/>
    <n v="0.16314000000000001"/>
    <n v="2.0820000000000002E-2"/>
    <n v="0.22933999999999999"/>
    <n v="1.242E-2"/>
    <n v="0.61753999999999998"/>
    <n v="0.53961999999999999"/>
  </r>
  <r>
    <x v="7"/>
    <x v="29"/>
    <x v="7"/>
    <x v="6"/>
    <n v="51.81"/>
    <n v="168.71"/>
    <n v="389.73047000000003"/>
    <n v="0.24154999999999999"/>
    <n v="4.1000000000000003E-3"/>
    <n v="3.1300000000000001E-2"/>
    <n v="0.26502999999999999"/>
    <n v="0.91342000000000001"/>
    <n v="0.74560000000000004"/>
  </r>
  <r>
    <x v="7"/>
    <x v="29"/>
    <x v="7"/>
    <x v="7"/>
    <n v="8.1999999999999993"/>
    <n v="65"/>
    <n v="57.199950000000001"/>
    <n v="3.1640000000000001E-2"/>
    <n v="2.775E-2"/>
    <n v="9.0000000000000006E-5"/>
    <n v="2.7499999999999998E-3"/>
    <n v="0.1215"/>
    <n v="0.21584"/>
  </r>
  <r>
    <x v="7"/>
    <x v="29"/>
    <x v="7"/>
    <x v="8"/>
    <n v="87.74"/>
    <n v="167.15"/>
    <n v="800.66992000000005"/>
    <n v="0.44092999999999999"/>
    <n v="3.1940000000000003E-2"/>
    <n v="9.2670000000000002E-2"/>
    <n v="0.23918"/>
    <n v="1.66523"/>
    <n v="1.5183500000000001"/>
  </r>
  <r>
    <x v="7"/>
    <x v="29"/>
    <x v="7"/>
    <x v="9"/>
    <n v="17.2"/>
    <n v="83.91"/>
    <n v="143.48999000000001"/>
    <n v="4.2869999999999998E-2"/>
    <n v="5.3099999999999996E-3"/>
    <n v="1.2199999999999999E-3"/>
    <n v="6.2859999999999999E-2"/>
    <n v="0.16023000000000001"/>
    <n v="0.44663000000000003"/>
  </r>
  <r>
    <x v="7"/>
    <x v="29"/>
    <x v="7"/>
    <x v="10"/>
    <n v="33.18"/>
    <n v="114.08"/>
    <n v="133.47021000000001"/>
    <n v="0.17505000000000001"/>
    <n v="9.8710000000000006E-2"/>
    <n v="7.6999999999999996E-4"/>
    <n v="9.8540000000000003E-2"/>
    <n v="0.67220999999999997"/>
    <n v="0.32401999999999997"/>
  </r>
  <r>
    <x v="7"/>
    <x v="29"/>
    <x v="8"/>
    <x v="0"/>
    <n v="84.98"/>
    <n v="192.56"/>
    <n v="804.90039000000002"/>
    <n v="0.47760000000000002"/>
    <n v="3.4369999999999998E-2"/>
    <n v="0.33600000000000002"/>
    <n v="0.25172"/>
    <n v="1.7996799999999999"/>
    <n v="1.3791100000000001"/>
  </r>
  <r>
    <x v="7"/>
    <x v="29"/>
    <x v="8"/>
    <x v="1"/>
    <n v="101.76"/>
    <n v="66.91"/>
    <n v="277.66991999999999"/>
    <n v="0.33699000000000001"/>
    <n v="0.18642"/>
    <n v="3.0249999999999999E-2"/>
    <n v="0.10741000000000001"/>
    <n v="1.29145"/>
    <n v="1.0229900000000001"/>
  </r>
  <r>
    <x v="7"/>
    <x v="29"/>
    <x v="8"/>
    <x v="2"/>
    <n v="45.06"/>
    <n v="223.03"/>
    <n v="256.49023"/>
    <n v="0.2394"/>
    <n v="1.06E-2"/>
    <n v="3.6600000000000001E-3"/>
    <n v="1.736E-2"/>
    <n v="0.90793999999999997"/>
    <n v="0.39982000000000001"/>
  </r>
  <r>
    <x v="7"/>
    <x v="29"/>
    <x v="8"/>
    <x v="3"/>
    <n v="6.95"/>
    <n v="72.31"/>
    <n v="49.169980000000002"/>
    <n v="2.3130000000000001E-2"/>
    <n v="1.238E-2"/>
    <n v="4.3099999999999996E-3"/>
    <n v="2.33E-3"/>
    <n v="8.8169999999999998E-2"/>
    <n v="0.17104"/>
  </r>
  <r>
    <x v="7"/>
    <x v="29"/>
    <x v="8"/>
    <x v="4"/>
    <n v="193.76"/>
    <n v="263"/>
    <n v="1912.0118399999999"/>
    <n v="1.2562"/>
    <n v="0"/>
    <n v="1.7186300000000001"/>
    <n v="0.20285"/>
    <n v="4.7358799999999999"/>
    <n v="2.71204"/>
  </r>
  <r>
    <x v="7"/>
    <x v="29"/>
    <x v="8"/>
    <x v="5"/>
    <n v="288.7"/>
    <n v="153.19"/>
    <n v="2294.80078"/>
    <n v="1.25116"/>
    <n v="4.7160000000000001E-2"/>
    <n v="1.87181"/>
    <n v="9.6960000000000005E-2"/>
    <n v="4.7105699999999997"/>
    <n v="4.6015899999999998"/>
  </r>
  <r>
    <x v="7"/>
    <x v="29"/>
    <x v="8"/>
    <x v="6"/>
    <n v="288.7"/>
    <n v="221.63"/>
    <n v="2218.46875"/>
    <n v="1.6234500000000001"/>
    <n v="0"/>
    <n v="0.39222000000000001"/>
    <n v="0.89273000000000002"/>
    <n v="6.1368600000000004"/>
    <n v="3.5410900000000001"/>
  </r>
  <r>
    <x v="7"/>
    <x v="29"/>
    <x v="8"/>
    <x v="7"/>
    <n v="18.940000000000001"/>
    <n v="65"/>
    <n v="126.75"/>
    <n v="7.2440000000000004E-2"/>
    <n v="6.0859999999999997E-2"/>
    <n v="2.4000000000000001E-4"/>
    <n v="3.0000000000000001E-3"/>
    <n v="0.27810000000000001"/>
    <n v="0.47827999999999998"/>
  </r>
  <r>
    <x v="7"/>
    <x v="29"/>
    <x v="8"/>
    <x v="8"/>
    <n v="283.08999999999997"/>
    <n v="179.48"/>
    <n v="2040.64075"/>
    <n v="1.4374899999999999"/>
    <n v="8.7809999999999999E-2"/>
    <n v="0.432"/>
    <n v="0.55296000000000001"/>
    <n v="5.4371799999999997"/>
    <n v="3.7224599999999999"/>
  </r>
  <r>
    <x v="7"/>
    <x v="29"/>
    <x v="8"/>
    <x v="9"/>
    <n v="41.78"/>
    <n v="88.34"/>
    <n v="270.33008000000001"/>
    <n v="0.1104"/>
    <n v="1.506E-2"/>
    <n v="8.2900000000000005E-3"/>
    <n v="2.7040000000000002E-2"/>
    <n v="0.41504000000000002"/>
    <n v="0.81133"/>
  </r>
  <r>
    <x v="7"/>
    <x v="29"/>
    <x v="8"/>
    <x v="10"/>
    <n v="139.24"/>
    <n v="220.64"/>
    <n v="917.85937999999999"/>
    <n v="0.86992999999999998"/>
    <n v="0.15397"/>
    <n v="2.691E-2"/>
    <n v="0.13879"/>
    <n v="3.30905"/>
    <n v="1.43815"/>
  </r>
  <r>
    <x v="7"/>
    <x v="30"/>
    <x v="0"/>
    <x v="0"/>
    <n v="8.8699999999999992"/>
    <n v="89.79"/>
    <n v="71.82996"/>
    <n v="2.8129999999999999E-2"/>
    <n v="6.1399999999999996E-3"/>
    <n v="1.4999999999999999E-4"/>
    <n v="6.7799999999999996E-3"/>
    <n v="0.10582999999999999"/>
    <n v="0.21087"/>
  </r>
  <r>
    <x v="7"/>
    <x v="30"/>
    <x v="0"/>
    <x v="1"/>
    <n v="33.53"/>
    <n v="113.74"/>
    <n v="193.35986"/>
    <n v="0.11311"/>
    <n v="7.43E-3"/>
    <n v="2.1690000000000001E-2"/>
    <n v="3.5819999999999998E-2"/>
    <n v="0.42623"/>
    <n v="0.47164"/>
  </r>
  <r>
    <x v="7"/>
    <x v="30"/>
    <x v="0"/>
    <x v="2"/>
    <n v="19.57"/>
    <n v="85.89"/>
    <n v="103.06995000000001"/>
    <n v="4.3920000000000001E-2"/>
    <n v="2E-3"/>
    <n v="6.9999999999999994E-5"/>
    <n v="5.2199999999999998E-3"/>
    <n v="0.16419"/>
    <n v="0.31772"/>
  </r>
  <r>
    <x v="7"/>
    <x v="30"/>
    <x v="0"/>
    <x v="3"/>
    <n v="10.99"/>
    <n v="70.14"/>
    <n v="63.830019999999998"/>
    <n v="2.0480000000000002E-2"/>
    <n v="2.4599999999999999E-3"/>
    <n v="1.6299999999999999E-3"/>
    <n v="1.2600000000000001E-3"/>
    <n v="7.639E-2"/>
    <n v="0.22625000000000001"/>
  </r>
  <r>
    <x v="7"/>
    <x v="30"/>
    <x v="0"/>
    <x v="4"/>
    <n v="34.42"/>
    <n v="263"/>
    <n v="470.76952999999997"/>
    <n v="0.224"/>
    <n v="0"/>
    <n v="6.8000000000000005E-2"/>
    <n v="0.18076"/>
    <n v="0.84001000000000003"/>
    <n v="0.66349000000000002"/>
  </r>
  <r>
    <x v="7"/>
    <x v="30"/>
    <x v="0"/>
    <x v="5"/>
    <n v="29.46"/>
    <n v="160.37"/>
    <n v="271.02978999999999"/>
    <n v="0.11947000000000001"/>
    <n v="1.7099999999999999E-3"/>
    <n v="3.5049999999999998E-2"/>
    <n v="2.8760000000000001E-2"/>
    <n v="0.44836999999999999"/>
    <n v="0.52569999999999995"/>
  </r>
  <r>
    <x v="7"/>
    <x v="30"/>
    <x v="0"/>
    <x v="6"/>
    <n v="28.17"/>
    <n v="125.08"/>
    <n v="171.36010999999999"/>
    <n v="9.2259999999999995E-2"/>
    <n v="2.3900000000000002E-3"/>
    <n v="5.0000000000000001E-4"/>
    <n v="4.4049999999999999E-2"/>
    <n v="0.34683000000000003"/>
    <n v="0.39685999999999999"/>
  </r>
  <r>
    <x v="7"/>
    <x v="30"/>
    <x v="0"/>
    <x v="7"/>
    <n v="53.41"/>
    <n v="65"/>
    <n v="239.85011"/>
    <n v="8.9069999999999996E-2"/>
    <n v="6.7299999999999999E-3"/>
    <n v="3.3E-4"/>
    <n v="1.7350000000000001E-2"/>
    <n v="0.33207999999999999"/>
    <n v="0.89927999999999997"/>
  </r>
  <r>
    <x v="7"/>
    <x v="30"/>
    <x v="0"/>
    <x v="8"/>
    <n v="15.06"/>
    <n v="114.68"/>
    <n v="149.08008000000001"/>
    <n v="6.9720000000000004E-2"/>
    <n v="1.499E-2"/>
    <n v="2.7100000000000002E-3"/>
    <n v="1.5100000000000001E-2"/>
    <n v="0.26296000000000003"/>
    <n v="0.35976999999999998"/>
  </r>
  <r>
    <x v="7"/>
    <x v="30"/>
    <x v="0"/>
    <x v="9"/>
    <n v="14.16"/>
    <n v="154.61000000000001"/>
    <n v="200.98999000000001"/>
    <n v="6.0569999999999999E-2"/>
    <n v="2.5799999999999998E-3"/>
    <n v="1.64E-3"/>
    <n v="4.4019999999999997E-2"/>
    <n v="0.22605"/>
    <n v="0.40281"/>
  </r>
  <r>
    <x v="7"/>
    <x v="30"/>
    <x v="0"/>
    <x v="10"/>
    <n v="21.49"/>
    <n v="182.13"/>
    <n v="202.16991999999999"/>
    <n v="0.11557000000000001"/>
    <n v="1.3270000000000001E-2"/>
    <n v="3.81E-3"/>
    <n v="6.9260000000000002E-2"/>
    <n v="0.43586000000000003"/>
    <n v="0.35987999999999998"/>
  </r>
  <r>
    <x v="7"/>
    <x v="30"/>
    <x v="1"/>
    <x v="0"/>
    <n v="260.81"/>
    <n v="166.11"/>
    <n v="2094.6484399999999"/>
    <n v="1.16153"/>
    <n v="3.1519999999999999E-2"/>
    <n v="6.2609999999999999E-2"/>
    <n v="1.12836"/>
    <n v="4.3728800000000003"/>
    <n v="4.0438200000000002"/>
  </r>
  <r>
    <x v="7"/>
    <x v="30"/>
    <x v="1"/>
    <x v="1"/>
    <n v="1100.07"/>
    <n v="125.28"/>
    <n v="8043.2343799999999"/>
    <n v="3.8448000000000002"/>
    <n v="0.16807"/>
    <n v="0.92068000000000005"/>
    <n v="5.0097399999999999"/>
    <n v="14.423590000000001"/>
    <n v="18.8003"/>
  </r>
  <r>
    <x v="7"/>
    <x v="30"/>
    <x v="1"/>
    <x v="2"/>
    <n v="345.46"/>
    <n v="219.69"/>
    <n v="4040.15625"/>
    <n v="1.86252"/>
    <n v="1.3860000000000001E-2"/>
    <n v="0.12592999999999999"/>
    <n v="1.78661"/>
    <n v="6.9662499999999996"/>
    <n v="6.3406500000000001"/>
  </r>
  <r>
    <x v="7"/>
    <x v="30"/>
    <x v="1"/>
    <x v="3"/>
    <n v="31.03"/>
    <n v="65"/>
    <n v="126.75001"/>
    <n v="6.3750000000000001E-2"/>
    <n v="2.2159999999999999E-2"/>
    <n v="1.6500000000000001E-2"/>
    <n v="1.434E-2"/>
    <n v="0.24027000000000001"/>
    <n v="0.47522999999999999"/>
  </r>
  <r>
    <x v="7"/>
    <x v="30"/>
    <x v="1"/>
    <x v="4"/>
    <n v="200.57"/>
    <n v="240.94"/>
    <n v="2055.23047"/>
    <n v="1.23586"/>
    <n v="2.4599999999999999E-3"/>
    <n v="1.32718"/>
    <n v="0.72172000000000003"/>
    <n v="4.6535500000000001"/>
    <n v="3.04203"/>
  </r>
  <r>
    <x v="7"/>
    <x v="30"/>
    <x v="1"/>
    <x v="5"/>
    <n v="549.9"/>
    <n v="159.31"/>
    <n v="5451.5234399999999"/>
    <n v="2.4095399999999998"/>
    <n v="6.2579999999999997E-2"/>
    <n v="2.4357000000000002"/>
    <n v="0.88698999999999995"/>
    <n v="9.0424699999999998"/>
    <n v="10.774010000000001"/>
  </r>
  <r>
    <x v="7"/>
    <x v="30"/>
    <x v="1"/>
    <x v="6"/>
    <n v="1093.76"/>
    <n v="219.62"/>
    <n v="11040.5"/>
    <n v="6.0483700000000002"/>
    <n v="0"/>
    <n v="1.74654"/>
    <n v="4.9930399999999997"/>
    <n v="22.721240000000002"/>
    <n v="17.604369999999999"/>
  </r>
  <r>
    <x v="7"/>
    <x v="30"/>
    <x v="1"/>
    <x v="7"/>
    <n v="418.39"/>
    <n v="65"/>
    <n v="1615.90039"/>
    <n v="0.74338000000000004"/>
    <n v="0.13625000000000001"/>
    <n v="2.0959999999999999E-2"/>
    <n v="0.27671000000000001"/>
    <n v="2.7827500000000001"/>
    <n v="6.0585599999999999"/>
  </r>
  <r>
    <x v="7"/>
    <x v="30"/>
    <x v="1"/>
    <x v="8"/>
    <n v="1185.22"/>
    <n v="173.6"/>
    <n v="11733.76562"/>
    <n v="5.7258199999999997"/>
    <n v="0.18293999999999999"/>
    <n v="4.6682699999999997"/>
    <n v="4.3160999999999996"/>
    <n v="21.458100000000002"/>
    <n v="21.776140000000002"/>
  </r>
  <r>
    <x v="7"/>
    <x v="30"/>
    <x v="1"/>
    <x v="9"/>
    <n v="184.97"/>
    <n v="127.82"/>
    <n v="1275.6406199999999"/>
    <n v="0.63166"/>
    <n v="4.9500000000000004E-3"/>
    <n v="1.038E-2"/>
    <n v="0.57523000000000002"/>
    <n v="2.3673199999999999"/>
    <n v="2.8679199999999998"/>
  </r>
  <r>
    <x v="7"/>
    <x v="30"/>
    <x v="1"/>
    <x v="10"/>
    <n v="468.09"/>
    <n v="95.68"/>
    <n v="2224.5898400000001"/>
    <n v="1.45184"/>
    <n v="0.22042"/>
    <n v="8.2849999999999993E-2"/>
    <n v="0.66988000000000003"/>
    <n v="5.4901299999999997"/>
    <n v="6.1552499999999997"/>
  </r>
  <r>
    <x v="7"/>
    <x v="30"/>
    <x v="2"/>
    <x v="0"/>
    <n v="71.709999999999994"/>
    <n v="121.56"/>
    <n v="497.19042999999999"/>
    <n v="0.27728999999999998"/>
    <n v="5.0939999999999999E-2"/>
    <n v="2.1129999999999999E-2"/>
    <n v="0.27166000000000001"/>
    <n v="1.0470900000000001"/>
    <n v="1.17127"/>
  </r>
  <r>
    <x v="7"/>
    <x v="30"/>
    <x v="2"/>
    <x v="1"/>
    <n v="361.52"/>
    <n v="169.59"/>
    <n v="2694.73047"/>
    <n v="1.6313200000000001"/>
    <n v="0.17560000000000001"/>
    <n v="0.38801999999999998"/>
    <n v="1.9932399999999999"/>
    <n v="6.1704100000000004"/>
    <n v="5.0692399999999997"/>
  </r>
  <r>
    <x v="7"/>
    <x v="30"/>
    <x v="2"/>
    <x v="2"/>
    <n v="15.33"/>
    <n v="110.44"/>
    <n v="47.489989999999999"/>
    <n v="8.4510000000000002E-2"/>
    <n v="4.4769999999999997E-2"/>
    <n v="4.0999999999999999E-4"/>
    <n v="8.9700000000000005E-3"/>
    <n v="0.32523000000000002"/>
    <n v="0.11833"/>
  </r>
  <r>
    <x v="7"/>
    <x v="30"/>
    <x v="2"/>
    <x v="3"/>
    <n v="12.33"/>
    <n v="65"/>
    <n v="74.099980000000002"/>
    <n v="3.6380000000000003E-2"/>
    <n v="2.085E-2"/>
    <n v="4.1700000000000001E-3"/>
    <n v="6.4999999999999997E-3"/>
    <n v="0.13871"/>
    <n v="0.27783000000000002"/>
  </r>
  <r>
    <x v="7"/>
    <x v="30"/>
    <x v="2"/>
    <x v="4"/>
    <n v="65.260000000000005"/>
    <n v="247.32"/>
    <n v="499.58008000000001"/>
    <n v="0.40295999999999998"/>
    <n v="1.4400000000000001E-3"/>
    <n v="0.67947999999999997"/>
    <n v="2.81E-3"/>
    <n v="1.5359499999999999"/>
    <n v="0.72843000000000002"/>
  </r>
  <r>
    <x v="7"/>
    <x v="30"/>
    <x v="2"/>
    <x v="5"/>
    <n v="134.09"/>
    <n v="130.71"/>
    <n v="805.16016000000002"/>
    <n v="0.54752000000000001"/>
    <n v="4.5920000000000002E-2"/>
    <n v="0.38740000000000002"/>
    <n v="0.21786"/>
    <n v="2.0766900000000001"/>
    <n v="1.8164"/>
  </r>
  <r>
    <x v="7"/>
    <x v="30"/>
    <x v="2"/>
    <x v="6"/>
    <n v="151.69"/>
    <n v="188.81"/>
    <n v="1087.51953"/>
    <n v="0.78122999999999998"/>
    <n v="3.0400000000000002E-3"/>
    <n v="4.3740000000000001E-2"/>
    <n v="0.61499000000000004"/>
    <n v="2.95852"/>
    <n v="1.91805"/>
  </r>
  <r>
    <x v="7"/>
    <x v="30"/>
    <x v="2"/>
    <x v="7"/>
    <n v="27.76"/>
    <n v="65"/>
    <n v="117.64989"/>
    <n v="0.12698999999999999"/>
    <n v="0.10695"/>
    <n v="2.9999999999999997E-4"/>
    <n v="1.4080000000000001E-2"/>
    <n v="0.48962"/>
    <n v="0.44111"/>
  </r>
  <r>
    <x v="7"/>
    <x v="30"/>
    <x v="2"/>
    <x v="8"/>
    <n v="200.28"/>
    <n v="186.76"/>
    <n v="1695.76172"/>
    <n v="1.0946800000000001"/>
    <n v="0.19517999999999999"/>
    <n v="0.14271"/>
    <n v="1.0389600000000001"/>
    <n v="4.1493200000000003"/>
    <n v="2.9674299999999998"/>
  </r>
  <r>
    <x v="7"/>
    <x v="30"/>
    <x v="2"/>
    <x v="9"/>
    <n v="65.069999999999993"/>
    <n v="126.07"/>
    <n v="608.91016000000002"/>
    <n v="0.22803000000000001"/>
    <n v="7.6800000000000002E-3"/>
    <n v="5.77E-3"/>
    <n v="0.18403"/>
    <n v="0.85241"/>
    <n v="1.41181"/>
  </r>
  <r>
    <x v="7"/>
    <x v="30"/>
    <x v="2"/>
    <x v="10"/>
    <n v="156.34"/>
    <n v="216.18"/>
    <n v="858.21875"/>
    <n v="0.96394999999999997"/>
    <n v="0.27962999999999999"/>
    <n v="4.0009999999999997E-2"/>
    <n v="0.33300999999999997"/>
    <n v="3.68452"/>
    <n v="1.35486"/>
  </r>
  <r>
    <x v="7"/>
    <x v="30"/>
    <x v="3"/>
    <x v="0"/>
    <n v="25.4"/>
    <n v="101.67"/>
    <n v="117.93994000000001"/>
    <n v="0.12992000000000001"/>
    <n v="6.7659999999999998E-2"/>
    <n v="7.9299999999999995E-3"/>
    <n v="6.447E-2"/>
    <n v="0.49824000000000002"/>
    <n v="0.31241999999999998"/>
  </r>
  <r>
    <x v="7"/>
    <x v="30"/>
    <x v="3"/>
    <x v="1"/>
    <n v="151.59"/>
    <n v="131.91"/>
    <n v="522.38085999999998"/>
    <n v="0.79901999999999995"/>
    <n v="0.24059"/>
    <n v="5.9950000000000003E-2"/>
    <n v="0.54534000000000005"/>
    <n v="3.0676899999999998"/>
    <n v="1.15811"/>
  </r>
  <r>
    <x v="7"/>
    <x v="30"/>
    <x v="3"/>
    <x v="2"/>
    <n v="14.43"/>
    <n v="65"/>
    <n v="11.050050000000001"/>
    <n v="8.6470000000000005E-2"/>
    <n v="7.2900000000000006E-2"/>
    <n v="1.3999999999999999E-4"/>
    <n v="4.8599999999999997E-3"/>
    <n v="0.33498"/>
    <n v="4.1430000000000002E-2"/>
  </r>
  <r>
    <x v="7"/>
    <x v="30"/>
    <x v="3"/>
    <x v="3"/>
    <n v="6.56"/>
    <n v="65"/>
    <n v="25.349979999999999"/>
    <n v="3.1710000000000002E-2"/>
    <n v="2.5569999999999999E-2"/>
    <n v="1.09E-3"/>
    <n v="1.2199999999999999E-3"/>
    <n v="0.12239999999999999"/>
    <n v="9.5049999999999996E-2"/>
  </r>
  <r>
    <x v="7"/>
    <x v="30"/>
    <x v="3"/>
    <x v="4"/>
    <n v="63.7"/>
    <n v="263"/>
    <n v="263"/>
    <n v="0.40107999999999999"/>
    <n v="0"/>
    <n v="0.27395000000000003"/>
    <n v="0.41286"/>
    <n v="1.5375399999999999"/>
    <n v="0.37065999999999999"/>
  </r>
  <r>
    <x v="7"/>
    <x v="30"/>
    <x v="3"/>
    <x v="5"/>
    <n v="49.48"/>
    <n v="132.66999999999999"/>
    <n v="68.990229999999997"/>
    <n v="0.28848000000000001"/>
    <n v="0.11632000000000001"/>
    <n v="6.2689999999999996E-2"/>
    <n v="4.9480000000000003E-2"/>
    <n v="1.11429"/>
    <n v="0.15198"/>
  </r>
  <r>
    <x v="7"/>
    <x v="30"/>
    <x v="3"/>
    <x v="6"/>
    <n v="87.94"/>
    <n v="215.13"/>
    <n v="393.68945000000002"/>
    <n v="0.51417999999999997"/>
    <n v="2.9E-4"/>
    <n v="3.5090000000000003E-2"/>
    <n v="0.54101999999999995"/>
    <n v="1.96692"/>
    <n v="0.63697999999999999"/>
  </r>
  <r>
    <x v="7"/>
    <x v="30"/>
    <x v="3"/>
    <x v="7"/>
    <n v="28.19"/>
    <n v="65"/>
    <n v="69.549809999999994"/>
    <n v="0.15073"/>
    <n v="0.1331"/>
    <n v="1.7000000000000001E-4"/>
    <n v="7.0099999999999997E-3"/>
    <n v="0.58279999999999998"/>
    <n v="0.26077"/>
  </r>
  <r>
    <x v="7"/>
    <x v="30"/>
    <x v="3"/>
    <x v="8"/>
    <n v="89.7"/>
    <n v="90.45"/>
    <n v="157.38086000000001"/>
    <n v="0.50983999999999996"/>
    <n v="0.29587999999999998"/>
    <n v="3.7699999999999999E-3"/>
    <n v="0.11552999999999999"/>
    <n v="1.9678500000000001"/>
    <n v="0.45413999999999999"/>
  </r>
  <r>
    <x v="7"/>
    <x v="30"/>
    <x v="3"/>
    <x v="9"/>
    <n v="9.0299999999999994"/>
    <n v="79.25"/>
    <n v="82.42004"/>
    <n v="3.091E-2"/>
    <n v="6.8300000000000001E-3"/>
    <n v="1E-4"/>
    <n v="1.3559999999999999E-2"/>
    <n v="0.11626"/>
    <n v="0.26418000000000003"/>
  </r>
  <r>
    <x v="7"/>
    <x v="30"/>
    <x v="3"/>
    <x v="10"/>
    <n v="118.22"/>
    <n v="78.900000000000006"/>
    <n v="44.970700000000001"/>
    <n v="0.72216000000000002"/>
    <n v="0.57635999999999998"/>
    <n v="1.993E-2"/>
    <n v="6.7019999999999996E-2"/>
    <n v="2.79766"/>
    <n v="0.14399000000000001"/>
  </r>
  <r>
    <x v="7"/>
    <x v="30"/>
    <x v="4"/>
    <x v="0"/>
    <n v="11.38"/>
    <n v="86.78"/>
    <n v="137.12"/>
    <n v="4.122E-2"/>
    <n v="1.374E-2"/>
    <n v="4.2100000000000002E-3"/>
    <n v="3.1579999999999997E-2"/>
    <n v="0.15548000000000001"/>
    <n v="0.40765000000000001"/>
  </r>
  <r>
    <x v="7"/>
    <x v="30"/>
    <x v="4"/>
    <x v="1"/>
    <n v="16.3"/>
    <n v="74.25"/>
    <n v="81.669929999999994"/>
    <n v="7.9460000000000003E-2"/>
    <n v="3.3250000000000002E-2"/>
    <n v="7.0800000000000004E-3"/>
    <n v="7.43E-3"/>
    <n v="0.30643999999999999"/>
    <n v="0.27677000000000002"/>
  </r>
  <r>
    <x v="7"/>
    <x v="30"/>
    <x v="4"/>
    <x v="2"/>
    <n v="4"/>
    <n v="66.75"/>
    <n v="34.71002"/>
    <n v="1.4239999999999999E-2"/>
    <n v="9.0100000000000006E-3"/>
    <n v="1.7000000000000001E-4"/>
    <n v="6.0000000000000002E-5"/>
    <n v="5.4539999999999998E-2"/>
    <n v="0.12745999999999999"/>
  </r>
  <r>
    <x v="7"/>
    <x v="30"/>
    <x v="4"/>
    <x v="3"/>
    <n v="5.52"/>
    <n v="65"/>
    <n v="68.25"/>
    <n v="1.157E-2"/>
    <n v="6.7799999999999996E-3"/>
    <n v="6.0999999999999997E-4"/>
    <n v="4.8999999999999998E-4"/>
    <n v="4.3479999999999998E-2"/>
    <n v="0.25589000000000001"/>
  </r>
  <r>
    <x v="7"/>
    <x v="30"/>
    <x v="4"/>
    <x v="4"/>
    <n v="14.62"/>
    <n v="260.04000000000002"/>
    <n v="135.21996999999999"/>
    <n v="9.3579999999999997E-2"/>
    <n v="8.3000000000000001E-4"/>
    <n v="0.13120999999999999"/>
    <n v="1.9359999999999999E-2"/>
    <n v="0.35497000000000001"/>
    <n v="0.19188"/>
  </r>
  <r>
    <x v="7"/>
    <x v="30"/>
    <x v="4"/>
    <x v="5"/>
    <n v="8.5500000000000007"/>
    <n v="121.2"/>
    <n v="61.81006"/>
    <n v="4.7210000000000002E-2"/>
    <n v="7.0600000000000003E-3"/>
    <n v="2.5409999999999999E-2"/>
    <n v="3.7499999999999999E-3"/>
    <n v="0.18089"/>
    <n v="0.14387"/>
  </r>
  <r>
    <x v="7"/>
    <x v="30"/>
    <x v="4"/>
    <x v="6"/>
    <n v="5.88"/>
    <n v="186.71"/>
    <n v="13.06995"/>
    <n v="3.6060000000000002E-2"/>
    <n v="0"/>
    <n v="4.8999999999999998E-4"/>
    <n v="7.5399999999999998E-3"/>
    <n v="0.13958999999999999"/>
    <n v="2.3349999999999999E-2"/>
  </r>
  <r>
    <x v="7"/>
    <x v="30"/>
    <x v="4"/>
    <x v="7"/>
    <n v="15.21"/>
    <n v="65"/>
    <n v="169"/>
    <n v="3.7310000000000003E-2"/>
    <n v="2.8500000000000001E-2"/>
    <n v="1.7000000000000001E-4"/>
    <n v="1.0300000000000001E-3"/>
    <n v="0.14118"/>
    <n v="0.63363999999999998"/>
  </r>
  <r>
    <x v="7"/>
    <x v="30"/>
    <x v="4"/>
    <x v="8"/>
    <n v="33.08"/>
    <n v="98.92"/>
    <n v="373.91991999999999"/>
    <n v="0.13883999999999999"/>
    <n v="4.1610000000000001E-2"/>
    <n v="5.9220000000000002E-2"/>
    <n v="3.4209999999999997E-2"/>
    <n v="0.52559"/>
    <n v="1.00587"/>
  </r>
  <r>
    <x v="7"/>
    <x v="30"/>
    <x v="4"/>
    <x v="9"/>
    <n v="11.17"/>
    <n v="65.63"/>
    <n v="156.19995"/>
    <n v="1.8149999999999999E-2"/>
    <n v="1.5049999999999999E-2"/>
    <n v="1E-4"/>
    <n v="5.1999999999999995E-4"/>
    <n v="6.7280000000000006E-2"/>
    <n v="0.58108000000000004"/>
  </r>
  <r>
    <x v="7"/>
    <x v="30"/>
    <x v="4"/>
    <x v="10"/>
    <n v="20.22"/>
    <n v="80.319999999999993"/>
    <n v="98.789789999999996"/>
    <n v="0.10209"/>
    <n v="3.8539999999999998E-2"/>
    <n v="2.48E-3"/>
    <n v="2.0670000000000001E-2"/>
    <n v="0.39335999999999999"/>
    <n v="0.31263999999999997"/>
  </r>
  <r>
    <x v="7"/>
    <x v="30"/>
    <x v="5"/>
    <x v="0"/>
    <n v="3.53"/>
    <n v="67.03"/>
    <n v="53.62"/>
    <n v="6.9699999999999996E-3"/>
    <n v="5.5999999999999999E-3"/>
    <n v="2.0000000000000002E-5"/>
    <n v="5.0000000000000001E-4"/>
    <n v="2.6089999999999999E-2"/>
    <n v="0.1963"/>
  </r>
  <r>
    <x v="7"/>
    <x v="30"/>
    <x v="5"/>
    <x v="1"/>
    <n v="1.94"/>
    <n v="77"/>
    <n v="8.4700000000000006"/>
    <n v="1.0580000000000001E-2"/>
    <n v="4.2199999999999998E-3"/>
    <n v="5.0000000000000001E-4"/>
    <n v="1.5200000000000001E-3"/>
    <n v="4.088E-2"/>
    <n v="2.8029999999999999E-2"/>
  </r>
  <r>
    <x v="7"/>
    <x v="30"/>
    <x v="5"/>
    <x v="2"/>
    <n v="0.73"/>
    <n v="67.069999999999993"/>
    <n v="9.39"/>
    <n v="2.2399999999999998E-3"/>
    <n v="1.4499999999999999E-3"/>
    <n v="0"/>
    <n v="2.0000000000000002E-5"/>
    <n v="8.5500000000000003E-3"/>
    <n v="3.44E-2"/>
  </r>
  <r>
    <x v="7"/>
    <x v="30"/>
    <x v="5"/>
    <x v="3"/>
    <n v="1.44"/>
    <n v="65"/>
    <n v="23.4"/>
    <n v="2.5999999999999999E-3"/>
    <n v="1.6800000000000001E-3"/>
    <n v="9.0000000000000006E-5"/>
    <n v="9.0000000000000006E-5"/>
    <n v="9.6900000000000007E-3"/>
    <n v="8.7730000000000002E-2"/>
  </r>
  <r>
    <x v="7"/>
    <x v="30"/>
    <x v="5"/>
    <x v="4"/>
    <n v="2.29"/>
    <n v="263"/>
    <n v="34.19"/>
    <n v="1.4619999999999999E-2"/>
    <n v="9.0000000000000006E-5"/>
    <n v="1.6539999999999999E-2"/>
    <n v="5.11E-3"/>
    <n v="5.5239999999999997E-2"/>
    <n v="4.8189999999999997E-2"/>
  </r>
  <r>
    <x v="7"/>
    <x v="30"/>
    <x v="5"/>
    <x v="5"/>
    <n v="2.33"/>
    <n v="136.08000000000001"/>
    <n v="35.380000000000003"/>
    <n v="1.187E-2"/>
    <n v="2.2699999999999999E-3"/>
    <n v="1.072E-2"/>
    <n v="3.2599999999999999E-3"/>
    <n v="4.4929999999999998E-2"/>
    <n v="7.5490000000000002E-2"/>
  </r>
  <r>
    <x v="7"/>
    <x v="30"/>
    <x v="5"/>
    <x v="6"/>
    <n v="0.85"/>
    <n v="216"/>
    <n v="2.16"/>
    <n v="5.2599999999999999E-3"/>
    <n v="0"/>
    <n v="1.9000000000000001E-4"/>
    <n v="9.5E-4"/>
    <n v="2.036E-2"/>
    <n v="3.49E-3"/>
  </r>
  <r>
    <x v="7"/>
    <x v="30"/>
    <x v="5"/>
    <x v="7"/>
    <n v="2.85"/>
    <n v="65"/>
    <n v="38.350009999999997"/>
    <n v="6.4799999999999996E-3"/>
    <n v="5.1399999999999996E-3"/>
    <n v="2.0000000000000002E-5"/>
    <n v="2.3000000000000001E-4"/>
    <n v="2.444E-2"/>
    <n v="0.14379"/>
  </r>
  <r>
    <x v="7"/>
    <x v="30"/>
    <x v="5"/>
    <x v="8"/>
    <n v="4.0199999999999996"/>
    <n v="67.61"/>
    <n v="46.649990000000003"/>
    <n v="1.2409999999999999E-2"/>
    <n v="7.1999999999999998E-3"/>
    <n v="4.6999999999999999E-4"/>
    <n v="1.92E-3"/>
    <n v="4.7300000000000002E-2"/>
    <n v="0.16974"/>
  </r>
  <r>
    <x v="7"/>
    <x v="30"/>
    <x v="5"/>
    <x v="9"/>
    <n v="2.16"/>
    <n v="126.24"/>
    <n v="42.920009999999998"/>
    <n v="9.1199999999999996E-3"/>
    <n v="1.17E-3"/>
    <n v="1.67E-3"/>
    <n v="1.1209999999999999E-2"/>
    <n v="3.4020000000000002E-2"/>
    <n v="9.6540000000000001E-2"/>
  </r>
  <r>
    <x v="7"/>
    <x v="30"/>
    <x v="5"/>
    <x v="10"/>
    <n v="3.42"/>
    <n v="65"/>
    <n v="24.049990000000001"/>
    <n v="1.4840000000000001E-2"/>
    <n v="1.213E-2"/>
    <n v="9.0000000000000006E-5"/>
    <n v="9.3999999999999997E-4"/>
    <n v="5.713E-2"/>
    <n v="9.017E-2"/>
  </r>
  <r>
    <x v="7"/>
    <x v="30"/>
    <x v="6"/>
    <x v="0"/>
    <n v="15.89"/>
    <n v="79.83"/>
    <n v="91.810059999999993"/>
    <n v="7.4779999999999999E-2"/>
    <n v="3.8879999999999998E-2"/>
    <n v="2.66E-3"/>
    <n v="3.0089999999999999E-2"/>
    <n v="0.28704000000000002"/>
    <n v="0.29132999999999998"/>
  </r>
  <r>
    <x v="7"/>
    <x v="30"/>
    <x v="6"/>
    <x v="1"/>
    <n v="65.430000000000007"/>
    <n v="94.58"/>
    <n v="89.849609999999998"/>
    <n v="0.38934000000000002"/>
    <n v="0.17338999999999999"/>
    <n v="6.3280000000000003E-2"/>
    <n v="6.0900000000000003E-2"/>
    <n v="1.50593"/>
    <n v="0.25098999999999999"/>
  </r>
  <r>
    <x v="7"/>
    <x v="30"/>
    <x v="6"/>
    <x v="2"/>
    <n v="10.56"/>
    <n v="67.459999999999994"/>
    <n v="23.610109999999999"/>
    <n v="5.7979999999999997E-2"/>
    <n v="3.8109999999999998E-2"/>
    <n v="2.0000000000000001E-4"/>
    <n v="5.0000000000000001E-4"/>
    <n v="0.22425"/>
    <n v="8.6099999999999996E-2"/>
  </r>
  <r>
    <x v="7"/>
    <x v="30"/>
    <x v="6"/>
    <x v="3"/>
    <n v="6.11"/>
    <n v="65"/>
    <n v="42.25"/>
    <n v="2.35E-2"/>
    <n v="1.7219999999999999E-2"/>
    <n v="1.2099999999999999E-3"/>
    <n v="2.9E-4"/>
    <n v="9.0209999999999999E-2"/>
    <n v="0.15841"/>
  </r>
  <r>
    <x v="7"/>
    <x v="30"/>
    <x v="6"/>
    <x v="4"/>
    <n v="45.2"/>
    <n v="263"/>
    <n v="197.25"/>
    <n v="0.28631000000000001"/>
    <n v="0"/>
    <n v="0.33433000000000002"/>
    <n v="9.5670000000000005E-2"/>
    <n v="1.0932200000000001"/>
    <n v="0.27800000000000002"/>
  </r>
  <r>
    <x v="7"/>
    <x v="30"/>
    <x v="6"/>
    <x v="5"/>
    <n v="31.96"/>
    <n v="131.26"/>
    <n v="61.68994"/>
    <n v="0.19348000000000001"/>
    <n v="6.3880000000000006E-2"/>
    <n v="6.5540000000000001E-2"/>
    <n v="3.7659999999999999E-2"/>
    <n v="0.74607999999999997"/>
    <n v="0.13481000000000001"/>
  </r>
  <r>
    <x v="7"/>
    <x v="30"/>
    <x v="6"/>
    <x v="6"/>
    <n v="33.58"/>
    <n v="254.46"/>
    <n v="61.070309999999999"/>
    <n v="0.20935000000000001"/>
    <n v="0"/>
    <n v="1.5440000000000001E-2"/>
    <n v="0.12917999999999999"/>
    <n v="0.80820999999999998"/>
    <n v="8.8039999999999993E-2"/>
  </r>
  <r>
    <x v="7"/>
    <x v="30"/>
    <x v="6"/>
    <x v="7"/>
    <n v="24.51"/>
    <n v="65"/>
    <n v="126.75001"/>
    <n v="0.1076"/>
    <n v="8.881E-2"/>
    <n v="9.8999999999999999E-4"/>
    <n v="3.47E-3"/>
    <n v="0.41441"/>
    <n v="0.47522999999999999"/>
  </r>
  <r>
    <x v="7"/>
    <x v="30"/>
    <x v="6"/>
    <x v="8"/>
    <n v="59.73"/>
    <n v="82.44"/>
    <n v="206.09961000000001"/>
    <n v="0.31951000000000002"/>
    <n v="0.16039999999999999"/>
    <n v="6.5199999999999994E-2"/>
    <n v="4.8079999999999998E-2"/>
    <n v="1.23194"/>
    <n v="0.63795999999999997"/>
  </r>
  <r>
    <x v="7"/>
    <x v="30"/>
    <x v="6"/>
    <x v="9"/>
    <n v="8.94"/>
    <n v="66.89"/>
    <n v="120.40997"/>
    <n v="1.512E-2"/>
    <n v="1.1650000000000001E-2"/>
    <n v="2.0000000000000001E-4"/>
    <n v="7.3999999999999999E-4"/>
    <n v="5.6070000000000002E-2"/>
    <n v="0.44145000000000001"/>
  </r>
  <r>
    <x v="7"/>
    <x v="30"/>
    <x v="6"/>
    <x v="10"/>
    <n v="81.31"/>
    <n v="69.22"/>
    <n v="101.06055000000001"/>
    <n v="0.47222999999999998"/>
    <n v="0.26105"/>
    <n v="4.0200000000000001E-3"/>
    <n v="2.3789999999999999E-2"/>
    <n v="1.8282499999999999"/>
    <n v="0.36096"/>
  </r>
  <r>
    <x v="7"/>
    <x v="30"/>
    <x v="7"/>
    <x v="0"/>
    <n v="24.28"/>
    <n v="189.12"/>
    <n v="242.08008000000001"/>
    <n v="0.14082"/>
    <n v="1.235E-2"/>
    <n v="2.9099999999999998E-3"/>
    <n v="7.4459999999999998E-2"/>
    <n v="0.53098999999999996"/>
    <n v="0.41616999999999998"/>
  </r>
  <r>
    <x v="7"/>
    <x v="30"/>
    <x v="7"/>
    <x v="1"/>
    <n v="57.44"/>
    <n v="108.32"/>
    <n v="332.5498"/>
    <n v="0.23805000000000001"/>
    <n v="5.142E-2"/>
    <n v="4.5429999999999998E-2"/>
    <n v="0.10728"/>
    <n v="0.90500999999999998"/>
    <n v="0.84343000000000001"/>
  </r>
  <r>
    <x v="7"/>
    <x v="30"/>
    <x v="7"/>
    <x v="2"/>
    <n v="4.16"/>
    <n v="120"/>
    <n v="21.599979999999999"/>
    <n v="2.3599999999999999E-2"/>
    <n v="1.0970000000000001E-2"/>
    <n v="4.4000000000000002E-4"/>
    <n v="7.6499999999999997E-3"/>
    <n v="9.042E-2"/>
    <n v="5.0220000000000001E-2"/>
  </r>
  <r>
    <x v="7"/>
    <x v="30"/>
    <x v="7"/>
    <x v="3"/>
    <n v="2.16"/>
    <n v="65"/>
    <n v="19.5"/>
    <n v="7.0699999999999999E-3"/>
    <n v="5.7000000000000002E-3"/>
    <n v="2.7999999999999998E-4"/>
    <n v="2.2000000000000001E-4"/>
    <n v="2.7009999999999999E-2"/>
    <n v="7.3109999999999994E-2"/>
  </r>
  <r>
    <x v="7"/>
    <x v="30"/>
    <x v="7"/>
    <x v="4"/>
    <n v="19.690000000000001"/>
    <n v="263"/>
    <n v="157.7998"/>
    <n v="0.126"/>
    <n v="0"/>
    <n v="0.13502"/>
    <n v="7.7560000000000004E-2"/>
    <n v="0.47852"/>
    <n v="0.22239999999999999"/>
  </r>
  <r>
    <x v="7"/>
    <x v="30"/>
    <x v="7"/>
    <x v="5"/>
    <n v="39"/>
    <n v="148.65"/>
    <n v="267.56981999999999"/>
    <n v="0.16977999999999999"/>
    <n v="2.1129999999999999E-2"/>
    <n v="0.23938000000000001"/>
    <n v="1.312E-2"/>
    <n v="0.64214000000000004"/>
    <n v="0.55045999999999995"/>
  </r>
  <r>
    <x v="7"/>
    <x v="30"/>
    <x v="7"/>
    <x v="6"/>
    <n v="54.16"/>
    <n v="168.63"/>
    <n v="396.29003999999998"/>
    <n v="0.25137999999999999"/>
    <n v="4.1000000000000003E-3"/>
    <n v="3.2539999999999999E-2"/>
    <n v="0.27617000000000003"/>
    <n v="0.94986000000000004"/>
    <n v="0.75356999999999996"/>
  </r>
  <r>
    <x v="7"/>
    <x v="30"/>
    <x v="7"/>
    <x v="7"/>
    <n v="9.31"/>
    <n v="65"/>
    <n v="72.150030000000001"/>
    <n v="3.3439999999999998E-2"/>
    <n v="2.9190000000000001E-2"/>
    <n v="1E-4"/>
    <n v="3.0000000000000001E-3"/>
    <n v="0.12812999999999999"/>
    <n v="0.27050999999999997"/>
  </r>
  <r>
    <x v="7"/>
    <x v="30"/>
    <x v="7"/>
    <x v="8"/>
    <n v="92.78"/>
    <n v="163.4"/>
    <n v="823.56055000000003"/>
    <n v="0.46137"/>
    <n v="3.2910000000000002E-2"/>
    <n v="9.6909999999999996E-2"/>
    <n v="0.25051000000000001"/>
    <n v="1.7409399999999999"/>
    <n v="1.5740700000000001"/>
  </r>
  <r>
    <x v="7"/>
    <x v="30"/>
    <x v="7"/>
    <x v="9"/>
    <n v="19.100000000000001"/>
    <n v="82.83"/>
    <n v="157.38"/>
    <n v="4.6780000000000002E-2"/>
    <n v="6.43E-3"/>
    <n v="1.31E-3"/>
    <n v="6.7570000000000005E-2"/>
    <n v="0.17469000000000001"/>
    <n v="0.49136999999999997"/>
  </r>
  <r>
    <x v="7"/>
    <x v="30"/>
    <x v="7"/>
    <x v="10"/>
    <n v="34.49"/>
    <n v="108.83"/>
    <n v="142.56981999999999"/>
    <n v="0.17859"/>
    <n v="9.9589999999999998E-2"/>
    <n v="7.9000000000000001E-4"/>
    <n v="0.1018"/>
    <n v="0.68530999999999997"/>
    <n v="0.35607"/>
  </r>
  <r>
    <x v="7"/>
    <x v="30"/>
    <x v="8"/>
    <x v="0"/>
    <n v="89.39"/>
    <n v="186.07"/>
    <n v="820.58983999999998"/>
    <n v="0.49797000000000002"/>
    <n v="3.6060000000000002E-2"/>
    <n v="0.35027000000000003"/>
    <n v="0.26241999999999999"/>
    <n v="1.8751199999999999"/>
    <n v="1.42699"/>
  </r>
  <r>
    <x v="7"/>
    <x v="30"/>
    <x v="8"/>
    <x v="1"/>
    <n v="106.13"/>
    <n v="66.81"/>
    <n v="291.96973000000003"/>
    <n v="0.34422999999999998"/>
    <n v="0.18794"/>
    <n v="3.1530000000000002E-2"/>
    <n v="0.11194"/>
    <n v="1.31829"/>
    <n v="1.0700799999999999"/>
  </r>
  <r>
    <x v="7"/>
    <x v="30"/>
    <x v="8"/>
    <x v="2"/>
    <n v="46.25"/>
    <n v="215.05"/>
    <n v="255.91015999999999"/>
    <n v="0.24576000000000001"/>
    <n v="1.089E-2"/>
    <n v="3.7699999999999999E-3"/>
    <n v="1.7850000000000001E-2"/>
    <n v="0.93147000000000002"/>
    <n v="0.40522000000000002"/>
  </r>
  <r>
    <x v="7"/>
    <x v="30"/>
    <x v="8"/>
    <x v="3"/>
    <n v="7.8"/>
    <n v="70.849999999999994"/>
    <n v="60.220039999999997"/>
    <n v="2.4629999999999999E-2"/>
    <n v="1.308E-2"/>
    <n v="4.5500000000000002E-3"/>
    <n v="2.4599999999999999E-3"/>
    <n v="9.3700000000000006E-2"/>
    <n v="0.21138000000000001"/>
  </r>
  <r>
    <x v="7"/>
    <x v="30"/>
    <x v="8"/>
    <x v="4"/>
    <n v="200.84"/>
    <n v="263"/>
    <n v="1862.0389399999999"/>
    <n v="1.3024199999999999"/>
    <n v="0"/>
    <n v="1.78477"/>
    <n v="0.20838999999999999"/>
    <n v="4.90707"/>
    <n v="2.6242999999999999"/>
  </r>
  <r>
    <x v="7"/>
    <x v="30"/>
    <x v="8"/>
    <x v="5"/>
    <n v="303.76"/>
    <n v="152.85"/>
    <n v="2301.98047"/>
    <n v="1.3083"/>
    <n v="4.734E-2"/>
    <n v="1.9600900000000001"/>
    <n v="0.10237"/>
    <n v="4.9222000000000001"/>
    <n v="4.5929900000000004"/>
  </r>
  <r>
    <x v="7"/>
    <x v="30"/>
    <x v="8"/>
    <x v="6"/>
    <n v="298.72000000000003"/>
    <n v="221.73"/>
    <n v="2221.7226599999999"/>
    <n v="1.6786000000000001"/>
    <n v="0"/>
    <n v="0.40690999999999999"/>
    <n v="0.92396"/>
    <n v="6.3411200000000001"/>
    <n v="3.5224799999999998"/>
  </r>
  <r>
    <x v="7"/>
    <x v="30"/>
    <x v="8"/>
    <x v="7"/>
    <n v="21.31"/>
    <n v="65"/>
    <n v="154.05006"/>
    <n v="7.6259999999999994E-2"/>
    <n v="6.3700000000000007E-2"/>
    <n v="2.5999999999999998E-4"/>
    <n v="3.2599999999999999E-3"/>
    <n v="0.29226000000000002"/>
    <n v="0.57759000000000005"/>
  </r>
  <r>
    <x v="7"/>
    <x v="30"/>
    <x v="8"/>
    <x v="8"/>
    <n v="294.88"/>
    <n v="175.31"/>
    <n v="2066.8710900000001"/>
    <n v="1.4887900000000001"/>
    <n v="9.0279999999999999E-2"/>
    <n v="0.44923999999999997"/>
    <n v="0.57418999999999998"/>
    <n v="5.6271899999999997"/>
    <n v="3.80023"/>
  </r>
  <r>
    <x v="7"/>
    <x v="30"/>
    <x v="8"/>
    <x v="9"/>
    <n v="45.31"/>
    <n v="84.83"/>
    <n v="299.43993999999998"/>
    <n v="0.11783"/>
    <n v="1.8440000000000002E-2"/>
    <n v="8.6499999999999997E-3"/>
    <n v="2.8209999999999999E-2"/>
    <n v="0.44257000000000002"/>
    <n v="0.91966999999999999"/>
  </r>
  <r>
    <x v="7"/>
    <x v="30"/>
    <x v="8"/>
    <x v="10"/>
    <n v="143.6"/>
    <n v="211.68"/>
    <n v="922.94141000000002"/>
    <n v="0.89283999999999997"/>
    <n v="0.15558"/>
    <n v="2.7689999999999999E-2"/>
    <n v="0.14280999999999999"/>
    <n v="3.3938999999999999"/>
    <n v="1.4726399999999999"/>
  </r>
  <r>
    <x v="7"/>
    <x v="31"/>
    <x v="0"/>
    <x v="0"/>
    <n v="9.7899999999999991"/>
    <n v="86.55"/>
    <n v="79.63"/>
    <n v="3.0110000000000001E-2"/>
    <n v="7.0699999999999999E-3"/>
    <n v="1.6000000000000001E-4"/>
    <n v="7.1199999999999996E-3"/>
    <n v="0.11315"/>
    <n v="0.23863000000000001"/>
  </r>
  <r>
    <x v="7"/>
    <x v="31"/>
    <x v="0"/>
    <x v="1"/>
    <n v="35.28"/>
    <n v="112.44"/>
    <n v="196.77001999999999"/>
    <n v="0.11799"/>
    <n v="7.6499999999999997E-3"/>
    <n v="2.2669999999999999E-2"/>
    <n v="3.7440000000000001E-2"/>
    <n v="0.44431999999999999"/>
    <n v="0.48099999999999998"/>
  </r>
  <r>
    <x v="7"/>
    <x v="31"/>
    <x v="0"/>
    <x v="2"/>
    <n v="20.81"/>
    <n v="85.59"/>
    <n v="106.13"/>
    <n v="4.6559999999999997E-2"/>
    <n v="2.14E-3"/>
    <n v="6.9999999999999994E-5"/>
    <n v="5.5300000000000002E-3"/>
    <n v="0.17394999999999999"/>
    <n v="0.32590000000000002"/>
  </r>
  <r>
    <x v="7"/>
    <x v="31"/>
    <x v="0"/>
    <x v="3"/>
    <n v="11.96"/>
    <n v="69.819999999999993"/>
    <n v="67.729979999999998"/>
    <n v="2.2159999999999999E-2"/>
    <n v="2.9099999999999998E-3"/>
    <n v="1.73E-3"/>
    <n v="1.34E-3"/>
    <n v="8.2610000000000003E-2"/>
    <n v="0.23938000000000001"/>
  </r>
  <r>
    <x v="7"/>
    <x v="31"/>
    <x v="0"/>
    <x v="4"/>
    <n v="36.229999999999997"/>
    <n v="263"/>
    <n v="476.03023999999999"/>
    <n v="0.23582"/>
    <n v="0"/>
    <n v="7.1489999999999998E-2"/>
    <n v="0.19037000000000001"/>
    <n v="0.88378000000000001"/>
    <n v="0.66674999999999995"/>
  </r>
  <r>
    <x v="7"/>
    <x v="31"/>
    <x v="0"/>
    <x v="5"/>
    <n v="31.15"/>
    <n v="155.02000000000001"/>
    <n v="261.99023"/>
    <n v="0.12598000000000001"/>
    <n v="1.82E-3"/>
    <n v="3.7060000000000003E-2"/>
    <n v="3.041E-2"/>
    <n v="0.47245999999999999"/>
    <n v="0.51683000000000001"/>
  </r>
  <r>
    <x v="7"/>
    <x v="31"/>
    <x v="0"/>
    <x v="6"/>
    <n v="29.55"/>
    <n v="123.67"/>
    <n v="170.65991"/>
    <n v="9.6490000000000006E-2"/>
    <n v="2.3999999999999998E-3"/>
    <n v="5.2999999999999998E-4"/>
    <n v="4.623E-2"/>
    <n v="0.36252000000000001"/>
    <n v="0.39612999999999998"/>
  </r>
  <r>
    <x v="7"/>
    <x v="31"/>
    <x v="0"/>
    <x v="7"/>
    <n v="57.27"/>
    <n v="65"/>
    <n v="250.89989"/>
    <n v="9.5299999999999996E-2"/>
    <n v="7.6099999999999996E-3"/>
    <n v="3.5E-4"/>
    <n v="1.8489999999999999E-2"/>
    <n v="0.35515000000000002"/>
    <n v="0.93489"/>
  </r>
  <r>
    <x v="7"/>
    <x v="31"/>
    <x v="0"/>
    <x v="8"/>
    <n v="16.559999999999999"/>
    <n v="108.05"/>
    <n v="162.08008000000001"/>
    <n v="7.374E-2"/>
    <n v="1.6480000000000002E-2"/>
    <n v="2.8300000000000001E-3"/>
    <n v="1.5769999999999999E-2"/>
    <n v="0.27786"/>
    <n v="0.40599000000000002"/>
  </r>
  <r>
    <x v="7"/>
    <x v="31"/>
    <x v="0"/>
    <x v="9"/>
    <n v="15.55"/>
    <n v="149.52000000000001"/>
    <n v="207.83008000000001"/>
    <n v="6.5729999999999997E-2"/>
    <n v="3.2200000000000002E-3"/>
    <n v="1.7799999999999999E-3"/>
    <n v="4.7739999999999998E-2"/>
    <n v="0.24515999999999999"/>
    <n v="0.42288999999999999"/>
  </r>
  <r>
    <x v="7"/>
    <x v="31"/>
    <x v="0"/>
    <x v="10"/>
    <n v="22.66"/>
    <n v="176.13"/>
    <n v="206.06980999999999"/>
    <n v="0.12069000000000001"/>
    <n v="1.374E-2"/>
    <n v="3.9899999999999996E-3"/>
    <n v="7.2580000000000006E-2"/>
    <n v="0.45480999999999999"/>
    <n v="0.37219000000000002"/>
  </r>
  <r>
    <x v="7"/>
    <x v="31"/>
    <x v="1"/>
    <x v="0"/>
    <n v="273.39"/>
    <n v="165.38"/>
    <n v="2080.51953"/>
    <n v="1.2131700000000001"/>
    <n v="3.2250000000000001E-2"/>
    <n v="6.547E-2"/>
    <n v="1.1802999999999999"/>
    <n v="4.5641499999999997"/>
    <n v="4.0016800000000003"/>
  </r>
  <r>
    <x v="7"/>
    <x v="31"/>
    <x v="1"/>
    <x v="1"/>
    <n v="1164.6300000000001"/>
    <n v="125.22"/>
    <n v="8084.1718799999999"/>
    <n v="4.0454699999999999"/>
    <n v="0.16829"/>
    <n v="0.97133999999999998"/>
    <n v="5.2896599999999996"/>
    <n v="15.1668"/>
    <n v="18.785789999999999"/>
  </r>
  <r>
    <x v="7"/>
    <x v="31"/>
    <x v="1"/>
    <x v="2"/>
    <n v="363.94"/>
    <n v="219.41"/>
    <n v="4054.7734399999999"/>
    <n v="1.96316"/>
    <n v="1.3939999999999999E-2"/>
    <n v="0.1328"/>
    <n v="1.8839699999999999"/>
    <n v="7.3390199999999997"/>
    <n v="6.3291000000000004"/>
  </r>
  <r>
    <x v="7"/>
    <x v="31"/>
    <x v="1"/>
    <x v="3"/>
    <n v="33.119999999999997"/>
    <n v="65"/>
    <n v="135.85011"/>
    <n v="6.7119999999999999E-2"/>
    <n v="2.291E-2"/>
    <n v="1.7520000000000001E-2"/>
    <n v="1.5219999999999999E-2"/>
    <n v="0.25275999999999998"/>
    <n v="0.50619999999999998"/>
  </r>
  <r>
    <x v="7"/>
    <x v="31"/>
    <x v="1"/>
    <x v="4"/>
    <n v="209.18"/>
    <n v="240.46"/>
    <n v="2070.3906200000001"/>
    <n v="1.28725"/>
    <n v="2.4599999999999999E-3"/>
    <n v="1.3792500000000001"/>
    <n v="0.75441999999999998"/>
    <n v="4.84389"/>
    <n v="3.04895"/>
  </r>
  <r>
    <x v="7"/>
    <x v="31"/>
    <x v="1"/>
    <x v="5"/>
    <n v="584.62"/>
    <n v="159.13"/>
    <n v="5524.8203100000001"/>
    <n v="2.5466799999999998"/>
    <n v="6.2880000000000005E-2"/>
    <n v="2.57396"/>
    <n v="0.94113000000000002"/>
    <n v="9.5503900000000002"/>
    <n v="10.85942"/>
  </r>
  <r>
    <x v="7"/>
    <x v="31"/>
    <x v="1"/>
    <x v="6"/>
    <n v="1143.27"/>
    <n v="220.11"/>
    <n v="10897.5625"/>
    <n v="6.3188700000000004"/>
    <n v="0"/>
    <n v="1.8244199999999999"/>
    <n v="5.2199400000000002"/>
    <n v="23.723109999999998"/>
    <n v="17.242159999999998"/>
  </r>
  <r>
    <x v="7"/>
    <x v="31"/>
    <x v="1"/>
    <x v="7"/>
    <n v="443.64"/>
    <n v="65"/>
    <n v="1641.25"/>
    <n v="0.78412000000000004"/>
    <n v="0.14083999999999999"/>
    <n v="2.2210000000000001E-2"/>
    <n v="0.29321000000000003"/>
    <n v="2.93364"/>
    <n v="6.1155200000000001"/>
  </r>
  <r>
    <x v="7"/>
    <x v="31"/>
    <x v="1"/>
    <x v="8"/>
    <n v="1254.01"/>
    <n v="172.34"/>
    <n v="11855.40625"/>
    <n v="6.0200899999999997"/>
    <n v="0.19339999999999999"/>
    <n v="4.90733"/>
    <n v="4.5444100000000001"/>
    <n v="22.548020000000001"/>
    <n v="21.963519999999999"/>
  </r>
  <r>
    <x v="7"/>
    <x v="31"/>
    <x v="1"/>
    <x v="9"/>
    <n v="195.18"/>
    <n v="126.56"/>
    <n v="1292.2207000000001"/>
    <n v="0.66374"/>
    <n v="6.1799999999999997E-3"/>
    <n v="1.091E-2"/>
    <n v="0.60431999999999997"/>
    <n v="2.4861200000000001"/>
    <n v="2.9069799999999999"/>
  </r>
  <r>
    <x v="7"/>
    <x v="31"/>
    <x v="1"/>
    <x v="10"/>
    <n v="491.63"/>
    <n v="95.1"/>
    <n v="2238.69922"/>
    <n v="1.5074099999999999"/>
    <n v="0.22111"/>
    <n v="8.6230000000000001E-2"/>
    <n v="0.69716"/>
    <n v="5.6959499999999998"/>
    <n v="6.1847799999999999"/>
  </r>
  <r>
    <x v="7"/>
    <x v="31"/>
    <x v="2"/>
    <x v="0"/>
    <n v="76.09"/>
    <n v="117.1"/>
    <n v="512.87987999999996"/>
    <n v="0.29002"/>
    <n v="5.2789999999999997E-2"/>
    <n v="2.2120000000000001E-2"/>
    <n v="0.28461999999999998"/>
    <n v="1.0942400000000001"/>
    <n v="1.2324900000000001"/>
  </r>
  <r>
    <x v="7"/>
    <x v="31"/>
    <x v="2"/>
    <x v="1"/>
    <n v="377.19"/>
    <n v="166.17"/>
    <n v="2603.8984399999999"/>
    <n v="1.6959500000000001"/>
    <n v="0.17602999999999999"/>
    <n v="0.40534999999999999"/>
    <n v="2.0818099999999999"/>
    <n v="6.4097999999999997"/>
    <n v="4.9375600000000004"/>
  </r>
  <r>
    <x v="7"/>
    <x v="31"/>
    <x v="2"/>
    <x v="2"/>
    <n v="15.79"/>
    <n v="107.17"/>
    <n v="49.300049999999999"/>
    <n v="8.5739999999999997E-2"/>
    <n v="4.5019999999999998E-2"/>
    <n v="4.2000000000000002E-4"/>
    <n v="9.2200000000000008E-3"/>
    <n v="0.32977000000000001"/>
    <n v="0.12471"/>
  </r>
  <r>
    <x v="7"/>
    <x v="31"/>
    <x v="2"/>
    <x v="3"/>
    <n v="13.63"/>
    <n v="65"/>
    <n v="84.5"/>
    <n v="3.848E-2"/>
    <n v="2.1409999999999998E-2"/>
    <n v="4.5900000000000003E-3"/>
    <n v="7.1599999999999997E-3"/>
    <n v="0.14648"/>
    <n v="0.31485999999999997"/>
  </r>
  <r>
    <x v="7"/>
    <x v="31"/>
    <x v="2"/>
    <x v="4"/>
    <n v="67.16"/>
    <n v="246.33"/>
    <n v="468.02051"/>
    <n v="0.41458"/>
    <n v="1.4400000000000001E-3"/>
    <n v="0.69847000000000004"/>
    <n v="2.96E-3"/>
    <n v="1.5789800000000001"/>
    <n v="0.67971999999999999"/>
  </r>
  <r>
    <x v="7"/>
    <x v="31"/>
    <x v="2"/>
    <x v="5"/>
    <n v="140.29"/>
    <n v="129.24"/>
    <n v="801.27930000000003"/>
    <n v="0.56740999999999997"/>
    <n v="4.5920000000000002E-2"/>
    <n v="0.40361000000000002"/>
    <n v="0.22728999999999999"/>
    <n v="2.15036"/>
    <n v="1.8115600000000001"/>
  </r>
  <r>
    <x v="7"/>
    <x v="31"/>
    <x v="2"/>
    <x v="6"/>
    <n v="157.44"/>
    <n v="188.32"/>
    <n v="1082.83008"/>
    <n v="0.80810000000000004"/>
    <n v="3.0400000000000002E-3"/>
    <n v="4.5220000000000003E-2"/>
    <n v="0.63607999999999998"/>
    <n v="3.0580699999999998"/>
    <n v="1.90147"/>
  </r>
  <r>
    <x v="7"/>
    <x v="31"/>
    <x v="2"/>
    <x v="7"/>
    <n v="30"/>
    <n v="65"/>
    <n v="145.6001"/>
    <n v="0.13059999999999999"/>
    <n v="0.10969"/>
    <n v="3.1E-4"/>
    <n v="1.47E-2"/>
    <n v="0.50300999999999996"/>
    <n v="0.54252999999999996"/>
  </r>
  <r>
    <x v="7"/>
    <x v="31"/>
    <x v="2"/>
    <x v="8"/>
    <n v="209.67"/>
    <n v="178.64"/>
    <n v="1677.3906199999999"/>
    <n v="1.13632"/>
    <n v="0.19841"/>
    <n v="0.14888000000000001"/>
    <n v="1.0850200000000001"/>
    <n v="4.3035300000000003"/>
    <n v="3.0000900000000001"/>
  </r>
  <r>
    <x v="7"/>
    <x v="31"/>
    <x v="2"/>
    <x v="9"/>
    <n v="70.17"/>
    <n v="122.33"/>
    <n v="623.90039000000002"/>
    <n v="0.24351999999999999"/>
    <n v="9.5300000000000003E-3"/>
    <n v="6.1199999999999996E-3"/>
    <n v="0.19511999999999999"/>
    <n v="0.90976999999999997"/>
    <n v="1.4675199999999999"/>
  </r>
  <r>
    <x v="7"/>
    <x v="31"/>
    <x v="2"/>
    <x v="10"/>
    <n v="160.54"/>
    <n v="208.82"/>
    <n v="877.03130999999996"/>
    <n v="0.98572000000000004"/>
    <n v="0.28116999999999998"/>
    <n v="4.1029999999999997E-2"/>
    <n v="0.34162999999999999"/>
    <n v="3.7651500000000002"/>
    <n v="1.40466"/>
  </r>
  <r>
    <x v="7"/>
    <x v="31"/>
    <x v="3"/>
    <x v="0"/>
    <n v="26.73"/>
    <n v="96.08"/>
    <n v="127.79004"/>
    <n v="0.13309000000000001"/>
    <n v="6.9150000000000003E-2"/>
    <n v="8.1700000000000002E-3"/>
    <n v="6.6350000000000006E-2"/>
    <n v="0.50997999999999999"/>
    <n v="0.35060999999999998"/>
  </r>
  <r>
    <x v="7"/>
    <x v="31"/>
    <x v="3"/>
    <x v="1"/>
    <n v="155.6"/>
    <n v="131.13999999999999"/>
    <n v="525.85937999999999"/>
    <n v="0.81206999999999996"/>
    <n v="0.24077000000000001"/>
    <n v="6.157E-2"/>
    <n v="0.56000000000000005"/>
    <n v="3.1160299999999999"/>
    <n v="1.1632800000000001"/>
  </r>
  <r>
    <x v="7"/>
    <x v="31"/>
    <x v="3"/>
    <x v="2"/>
    <n v="14.61"/>
    <n v="65"/>
    <n v="11.699949999999999"/>
    <n v="8.6760000000000004E-2"/>
    <n v="7.3050000000000004E-2"/>
    <n v="1.3999999999999999E-4"/>
    <n v="4.8999999999999998E-3"/>
    <n v="0.33606000000000003"/>
    <n v="4.36E-2"/>
  </r>
  <r>
    <x v="7"/>
    <x v="31"/>
    <x v="3"/>
    <x v="3"/>
    <n v="7.07"/>
    <n v="65"/>
    <n v="33.150019999999998"/>
    <n v="3.2530000000000003E-2"/>
    <n v="2.6089999999999999E-2"/>
    <n v="1.15E-3"/>
    <n v="1.2899999999999999E-3"/>
    <n v="0.12545000000000001"/>
    <n v="0.12352"/>
  </r>
  <r>
    <x v="7"/>
    <x v="31"/>
    <x v="3"/>
    <x v="4"/>
    <n v="64.709999999999994"/>
    <n v="263"/>
    <n v="265.62988000000001"/>
    <n v="0.40766999999999998"/>
    <n v="0"/>
    <n v="0.27672999999999998"/>
    <n v="0.42096"/>
    <n v="1.56196"/>
    <n v="0.37204999999999999"/>
  </r>
  <r>
    <x v="7"/>
    <x v="31"/>
    <x v="3"/>
    <x v="5"/>
    <n v="49.98"/>
    <n v="131.78"/>
    <n v="65.889650000000003"/>
    <n v="0.29011999999999999"/>
    <n v="0.11648"/>
    <n v="6.3490000000000005E-2"/>
    <n v="5.0110000000000002E-2"/>
    <n v="1.12035"/>
    <n v="0.14454"/>
  </r>
  <r>
    <x v="7"/>
    <x v="31"/>
    <x v="3"/>
    <x v="6"/>
    <n v="89.79"/>
    <n v="215.25"/>
    <n v="398.22070000000002"/>
    <n v="0.52405999999999997"/>
    <n v="2.9E-4"/>
    <n v="3.5680000000000003E-2"/>
    <n v="0.55179999999999996"/>
    <n v="2.00353"/>
    <n v="0.64005999999999996"/>
  </r>
  <r>
    <x v="7"/>
    <x v="31"/>
    <x v="3"/>
    <x v="7"/>
    <n v="29.53"/>
    <n v="65"/>
    <n v="87.100110000000001"/>
    <n v="0.15290000000000001"/>
    <n v="0.13489000000000001"/>
    <n v="1.8000000000000001E-4"/>
    <n v="7.1700000000000002E-3"/>
    <n v="0.59080999999999995"/>
    <n v="0.32455000000000001"/>
  </r>
  <r>
    <x v="7"/>
    <x v="31"/>
    <x v="3"/>
    <x v="8"/>
    <n v="91.74"/>
    <n v="84.13"/>
    <n v="171.63086000000001"/>
    <n v="0.5141"/>
    <n v="0.29837000000000002"/>
    <n v="3.81E-3"/>
    <n v="0.11695999999999999"/>
    <n v="1.98363"/>
    <n v="0.51993999999999996"/>
  </r>
  <r>
    <x v="7"/>
    <x v="31"/>
    <x v="3"/>
    <x v="9"/>
    <n v="10.31"/>
    <n v="75.31"/>
    <n v="96.400030000000001"/>
    <n v="3.3300000000000003E-2"/>
    <n v="8.5699999999999995E-3"/>
    <n v="1.1E-4"/>
    <n v="1.401E-2"/>
    <n v="0.12512000000000001"/>
    <n v="0.31957000000000002"/>
  </r>
  <r>
    <x v="7"/>
    <x v="31"/>
    <x v="3"/>
    <x v="10"/>
    <n v="118.92"/>
    <n v="76.459999999999994"/>
    <n v="53.519539999999999"/>
    <n v="0.72348999999999997"/>
    <n v="0.57728999999999997"/>
    <n v="2.001E-2"/>
    <n v="6.7299999999999999E-2"/>
    <n v="2.8025799999999998"/>
    <n v="0.17469000000000001"/>
  </r>
  <r>
    <x v="7"/>
    <x v="31"/>
    <x v="4"/>
    <x v="0"/>
    <n v="13.34"/>
    <n v="84.78"/>
    <n v="166.16003000000001"/>
    <n v="4.5339999999999998E-2"/>
    <n v="1.602E-2"/>
    <n v="4.4400000000000004E-3"/>
    <n v="3.3369999999999997E-2"/>
    <n v="0.17076"/>
    <n v="0.50019000000000002"/>
  </r>
  <r>
    <x v="7"/>
    <x v="31"/>
    <x v="4"/>
    <x v="1"/>
    <n v="17.7"/>
    <n v="75.03"/>
    <n v="105.04004"/>
    <n v="8.2070000000000004E-2"/>
    <n v="3.4479999999999997E-2"/>
    <n v="7.3099999999999997E-3"/>
    <n v="7.6699999999999997E-3"/>
    <n v="0.31609999999999999"/>
    <n v="0.35083999999999999"/>
  </r>
  <r>
    <x v="7"/>
    <x v="31"/>
    <x v="4"/>
    <x v="2"/>
    <n v="4.6399999999999997"/>
    <n v="66.42"/>
    <n v="42.510010000000001"/>
    <n v="1.529E-2"/>
    <n v="9.5399999999999999E-3"/>
    <n v="1.8000000000000001E-4"/>
    <n v="6.9999999999999994E-5"/>
    <n v="5.8450000000000002E-2"/>
    <n v="0.15573000000000001"/>
  </r>
  <r>
    <x v="7"/>
    <x v="31"/>
    <x v="4"/>
    <x v="3"/>
    <n v="6.87"/>
    <n v="65"/>
    <n v="87.750010000000003"/>
    <n v="1.375E-2"/>
    <n v="7.79E-3"/>
    <n v="7.5000000000000002E-4"/>
    <n v="5.9999999999999995E-4"/>
    <n v="5.1549999999999999E-2"/>
    <n v="0.32696999999999998"/>
  </r>
  <r>
    <x v="7"/>
    <x v="31"/>
    <x v="4"/>
    <x v="4"/>
    <n v="15.15"/>
    <n v="260.08999999999997"/>
    <n v="137.8501"/>
    <n v="9.7000000000000003E-2"/>
    <n v="8.3000000000000001E-4"/>
    <n v="0.13599"/>
    <n v="2.019E-2"/>
    <n v="0.36764000000000002"/>
    <n v="0.19438"/>
  </r>
  <r>
    <x v="7"/>
    <x v="31"/>
    <x v="4"/>
    <x v="5"/>
    <n v="9.16"/>
    <n v="116.21"/>
    <n v="70.890010000000004"/>
    <n v="4.897E-2"/>
    <n v="7.4400000000000004E-3"/>
    <n v="2.6429999999999999E-2"/>
    <n v="3.8999999999999998E-3"/>
    <n v="0.18740999999999999"/>
    <n v="0.16929"/>
  </r>
  <r>
    <x v="7"/>
    <x v="31"/>
    <x v="4"/>
    <x v="6"/>
    <n v="5.97"/>
    <n v="183.89"/>
    <n v="16.550049999999999"/>
    <n v="3.6470000000000002E-2"/>
    <n v="0"/>
    <n v="4.8999999999999998E-4"/>
    <n v="7.5700000000000003E-3"/>
    <n v="0.14111000000000001"/>
    <n v="2.972E-2"/>
  </r>
  <r>
    <x v="7"/>
    <x v="31"/>
    <x v="4"/>
    <x v="7"/>
    <n v="18.45"/>
    <n v="65"/>
    <n v="210.59998999999999"/>
    <n v="4.2529999999999998E-2"/>
    <n v="3.2120000000000003E-2"/>
    <n v="2.0000000000000001E-4"/>
    <n v="1.2199999999999999E-3"/>
    <n v="0.16053999999999999"/>
    <n v="0.78471999999999997"/>
  </r>
  <r>
    <x v="7"/>
    <x v="31"/>
    <x v="4"/>
    <x v="8"/>
    <n v="37.74"/>
    <n v="94.88"/>
    <n v="442.16016000000002"/>
    <n v="0.14982000000000001"/>
    <n v="4.607E-2"/>
    <n v="6.2670000000000003E-2"/>
    <n v="3.6639999999999999E-2"/>
    <n v="0.56623999999999997"/>
    <n v="1.22052"/>
  </r>
  <r>
    <x v="7"/>
    <x v="31"/>
    <x v="4"/>
    <x v="9"/>
    <n v="14.12"/>
    <n v="65.510000000000005"/>
    <n v="193.25"/>
    <n v="2.2950000000000002E-2"/>
    <n v="1.9E-2"/>
    <n v="1.2E-4"/>
    <n v="6.6E-4"/>
    <n v="8.5050000000000001E-2"/>
    <n v="0.71553"/>
  </r>
  <r>
    <x v="7"/>
    <x v="31"/>
    <x v="4"/>
    <x v="10"/>
    <n v="21.75"/>
    <n v="78.83"/>
    <n v="120.60986"/>
    <n v="0.10509"/>
    <n v="4.0059999999999998E-2"/>
    <n v="2.5400000000000002E-3"/>
    <n v="2.1180000000000001E-2"/>
    <n v="0.40444000000000002"/>
    <n v="0.3851"/>
  </r>
  <r>
    <x v="7"/>
    <x v="31"/>
    <x v="5"/>
    <x v="0"/>
    <n v="4.5599999999999996"/>
    <n v="66.569999999999993"/>
    <n v="68.570009999999996"/>
    <n v="8.6700000000000006E-3"/>
    <n v="7.0800000000000004E-3"/>
    <n v="3.0000000000000001E-5"/>
    <n v="5.9999999999999995E-4"/>
    <n v="3.2390000000000002E-2"/>
    <n v="0.25080000000000002"/>
  </r>
  <r>
    <x v="7"/>
    <x v="31"/>
    <x v="5"/>
    <x v="1"/>
    <n v="2.06"/>
    <n v="76"/>
    <n v="9.1199999999999992"/>
    <n v="1.0800000000000001E-2"/>
    <n v="4.3E-3"/>
    <n v="5.1000000000000004E-4"/>
    <n v="1.56E-3"/>
    <n v="4.172E-2"/>
    <n v="3.0280000000000001E-2"/>
  </r>
  <r>
    <x v="7"/>
    <x v="31"/>
    <x v="5"/>
    <x v="2"/>
    <n v="0.92"/>
    <n v="66.53"/>
    <n v="12.64"/>
    <n v="2.5500000000000002E-3"/>
    <n v="1.6000000000000001E-3"/>
    <n v="0"/>
    <n v="2.0000000000000002E-5"/>
    <n v="9.7099999999999999E-3"/>
    <n v="4.6300000000000001E-2"/>
  </r>
  <r>
    <x v="7"/>
    <x v="31"/>
    <x v="5"/>
    <x v="3"/>
    <n v="1.88"/>
    <n v="65"/>
    <n v="28.599989999999998"/>
    <n v="3.31E-3"/>
    <n v="2.1099999999999999E-3"/>
    <n v="1.1E-4"/>
    <n v="1.2E-4"/>
    <n v="1.2319999999999999E-2"/>
    <n v="0.10657"/>
  </r>
  <r>
    <x v="7"/>
    <x v="31"/>
    <x v="5"/>
    <x v="4"/>
    <n v="2.39"/>
    <n v="263"/>
    <n v="26.299990000000001"/>
    <n v="1.528E-2"/>
    <n v="9.0000000000000006E-5"/>
    <n v="1.7309999999999999E-2"/>
    <n v="5.3299999999999997E-3"/>
    <n v="5.7660000000000003E-2"/>
    <n v="3.6839999999999998E-2"/>
  </r>
  <r>
    <x v="7"/>
    <x v="31"/>
    <x v="5"/>
    <x v="5"/>
    <n v="2.58"/>
    <n v="115.16"/>
    <n v="28.790009999999999"/>
    <n v="1.2579999999999999E-2"/>
    <n v="2.3E-3"/>
    <n v="1.1379999999999999E-2"/>
    <n v="3.49E-3"/>
    <n v="4.7579999999999997E-2"/>
    <n v="6.8820000000000006E-2"/>
  </r>
  <r>
    <x v="7"/>
    <x v="31"/>
    <x v="5"/>
    <x v="6"/>
    <n v="0.87"/>
    <n v="216"/>
    <n v="4.3200099999999999"/>
    <n v="5.3699999999999998E-3"/>
    <n v="0"/>
    <n v="1.9000000000000001E-4"/>
    <n v="9.7000000000000005E-4"/>
    <n v="2.0760000000000001E-2"/>
    <n v="6.94E-3"/>
  </r>
  <r>
    <x v="7"/>
    <x v="31"/>
    <x v="5"/>
    <x v="7"/>
    <n v="3.64"/>
    <n v="65"/>
    <n v="51.35"/>
    <n v="7.7600000000000004E-3"/>
    <n v="6.1199999999999996E-3"/>
    <n v="2.0000000000000002E-5"/>
    <n v="2.7999999999999998E-4"/>
    <n v="2.9159999999999998E-2"/>
    <n v="0.19134000000000001"/>
  </r>
  <r>
    <x v="7"/>
    <x v="31"/>
    <x v="5"/>
    <x v="8"/>
    <n v="4.9400000000000004"/>
    <n v="66.959999999999994"/>
    <n v="61.60004"/>
    <n v="1.3939999999999999E-2"/>
    <n v="8.2699999999999996E-3"/>
    <n v="5.0000000000000001E-4"/>
    <n v="2.0400000000000001E-3"/>
    <n v="5.296E-2"/>
    <n v="0.22439999999999999"/>
  </r>
  <r>
    <x v="7"/>
    <x v="31"/>
    <x v="5"/>
    <x v="9"/>
    <n v="2.59"/>
    <n v="108.81"/>
    <n v="46.790010000000002"/>
    <n v="1.0279999999999999E-2"/>
    <n v="1.6000000000000001E-3"/>
    <n v="1.81E-3"/>
    <n v="1.2200000000000001E-2"/>
    <n v="3.832E-2"/>
    <n v="0.11648"/>
  </r>
  <r>
    <x v="7"/>
    <x v="31"/>
    <x v="5"/>
    <x v="10"/>
    <n v="3.88"/>
    <n v="65"/>
    <n v="29.900020000000001"/>
    <n v="1.558E-2"/>
    <n v="1.277E-2"/>
    <n v="9.0000000000000006E-5"/>
    <n v="9.6000000000000002E-4"/>
    <n v="5.9880000000000003E-2"/>
    <n v="0.11141"/>
  </r>
  <r>
    <x v="7"/>
    <x v="31"/>
    <x v="6"/>
    <x v="0"/>
    <n v="17.309999999999999"/>
    <n v="79.27"/>
    <n v="112.56005"/>
    <n v="7.7579999999999996E-2"/>
    <n v="4.052E-2"/>
    <n v="2.7499999999999998E-3"/>
    <n v="3.1099999999999999E-2"/>
    <n v="0.29738999999999999"/>
    <n v="0.35708000000000001"/>
  </r>
  <r>
    <x v="7"/>
    <x v="31"/>
    <x v="6"/>
    <x v="1"/>
    <n v="66.58"/>
    <n v="90.24"/>
    <n v="103.78027"/>
    <n v="0.39190999999999998"/>
    <n v="0.17421"/>
    <n v="6.4009999999999997E-2"/>
    <n v="6.1600000000000002E-2"/>
    <n v="1.5154700000000001"/>
    <n v="0.29877999999999999"/>
  </r>
  <r>
    <x v="7"/>
    <x v="31"/>
    <x v="6"/>
    <x v="2"/>
    <n v="10.99"/>
    <n v="68"/>
    <n v="29.239989999999999"/>
    <n v="5.8709999999999998E-2"/>
    <n v="3.8460000000000001E-2"/>
    <n v="2.1000000000000001E-4"/>
    <n v="5.1000000000000004E-4"/>
    <n v="0.22692999999999999"/>
    <n v="0.10534"/>
  </r>
  <r>
    <x v="7"/>
    <x v="31"/>
    <x v="6"/>
    <x v="3"/>
    <n v="6.92"/>
    <n v="65"/>
    <n v="52.650030000000001"/>
    <n v="2.4799999999999999E-2"/>
    <n v="1.7860000000000001E-2"/>
    <n v="1.33E-3"/>
    <n v="3.2000000000000003E-4"/>
    <n v="9.5049999999999996E-2"/>
    <n v="0.19617999999999999"/>
  </r>
  <r>
    <x v="7"/>
    <x v="31"/>
    <x v="6"/>
    <x v="4"/>
    <n v="46.01"/>
    <n v="263"/>
    <n v="213.03026"/>
    <n v="0.29160000000000003"/>
    <n v="0"/>
    <n v="0.34050000000000002"/>
    <n v="9.7509999999999999E-2"/>
    <n v="1.1128100000000001"/>
    <n v="0.29837999999999998"/>
  </r>
  <r>
    <x v="7"/>
    <x v="31"/>
    <x v="6"/>
    <x v="5"/>
    <n v="32.53"/>
    <n v="125.63"/>
    <n v="71.609859999999998"/>
    <n v="0.19525000000000001"/>
    <n v="6.4170000000000005E-2"/>
    <n v="6.6710000000000005E-2"/>
    <n v="3.832E-2"/>
    <n v="0.75266"/>
    <n v="0.16067000000000001"/>
  </r>
  <r>
    <x v="7"/>
    <x v="31"/>
    <x v="6"/>
    <x v="6"/>
    <n v="33.83"/>
    <n v="253.16"/>
    <n v="63.290039999999998"/>
    <n v="0.21092"/>
    <n v="0"/>
    <n v="1.567E-2"/>
    <n v="0.13102"/>
    <n v="0.81403000000000003"/>
    <n v="9.0999999999999998E-2"/>
  </r>
  <r>
    <x v="7"/>
    <x v="31"/>
    <x v="6"/>
    <x v="7"/>
    <n v="26.92"/>
    <n v="65"/>
    <n v="156.6499"/>
    <n v="0.11149000000000001"/>
    <n v="9.1670000000000001E-2"/>
    <n v="1.0499999999999999E-3"/>
    <n v="3.6700000000000001E-3"/>
    <n v="0.42881000000000002"/>
    <n v="0.5837"/>
  </r>
  <r>
    <x v="7"/>
    <x v="31"/>
    <x v="6"/>
    <x v="8"/>
    <n v="62.82"/>
    <n v="81.2"/>
    <n v="250.90038999999999"/>
    <n v="0.32573000000000002"/>
    <n v="0.16389000000000001"/>
    <n v="6.6739999999999994E-2"/>
    <n v="4.8980000000000003E-2"/>
    <n v="1.25501"/>
    <n v="0.78129000000000004"/>
  </r>
  <r>
    <x v="7"/>
    <x v="31"/>
    <x v="6"/>
    <x v="9"/>
    <n v="11.21"/>
    <n v="66.67"/>
    <n v="151.34997999999999"/>
    <n v="1.8880000000000001E-2"/>
    <n v="1.46E-2"/>
    <n v="2.4000000000000001E-4"/>
    <n v="8.8000000000000003E-4"/>
    <n v="6.9980000000000001E-2"/>
    <n v="0.55296000000000001"/>
  </r>
  <r>
    <x v="7"/>
    <x v="31"/>
    <x v="6"/>
    <x v="10"/>
    <n v="83.17"/>
    <n v="69.55"/>
    <n v="129.36913999999999"/>
    <n v="0.47543999999999997"/>
    <n v="0.26322000000000001"/>
    <n v="4.0499999999999998E-3"/>
    <n v="2.393E-2"/>
    <n v="1.8401400000000001"/>
    <n v="0.45752999999999999"/>
  </r>
  <r>
    <x v="7"/>
    <x v="31"/>
    <x v="7"/>
    <x v="0"/>
    <n v="25.76"/>
    <n v="174.76"/>
    <n v="258.64013999999997"/>
    <n v="0.14724000000000001"/>
    <n v="1.321E-2"/>
    <n v="3.0400000000000002E-3"/>
    <n v="7.7710000000000001E-2"/>
    <n v="0.55476999999999999"/>
    <n v="0.46439000000000002"/>
  </r>
  <r>
    <x v="7"/>
    <x v="31"/>
    <x v="7"/>
    <x v="1"/>
    <n v="60.65"/>
    <n v="106.87"/>
    <n v="343.0498"/>
    <n v="0.24657000000000001"/>
    <n v="5.1729999999999998E-2"/>
    <n v="4.7600000000000003E-2"/>
    <n v="0.11242000000000001"/>
    <n v="0.93654000000000004"/>
    <n v="0.87311000000000005"/>
  </r>
  <r>
    <x v="7"/>
    <x v="31"/>
    <x v="7"/>
    <x v="2"/>
    <n v="4.37"/>
    <n v="112.14"/>
    <n v="23.549990000000001"/>
    <n v="2.419E-2"/>
    <n v="1.1050000000000001E-2"/>
    <n v="4.4999999999999999E-4"/>
    <n v="7.9100000000000004E-3"/>
    <n v="9.2590000000000006E-2"/>
    <n v="5.7169999999999999E-2"/>
  </r>
  <r>
    <x v="7"/>
    <x v="31"/>
    <x v="7"/>
    <x v="3"/>
    <n v="2.5499999999999998"/>
    <n v="65"/>
    <n v="25.350010000000001"/>
    <n v="7.7000000000000002E-3"/>
    <n v="6.0800000000000003E-3"/>
    <n v="3.3E-4"/>
    <n v="2.5000000000000001E-4"/>
    <n v="2.9340000000000001E-2"/>
    <n v="9.4460000000000002E-2"/>
  </r>
  <r>
    <x v="7"/>
    <x v="31"/>
    <x v="7"/>
    <x v="4"/>
    <n v="20.29"/>
    <n v="263"/>
    <n v="157.7998"/>
    <n v="0.12991"/>
    <n v="0"/>
    <n v="0.13855999999999999"/>
    <n v="8.0479999999999996E-2"/>
    <n v="0.49303000000000002"/>
    <n v="0.22101999999999999"/>
  </r>
  <r>
    <x v="7"/>
    <x v="31"/>
    <x v="7"/>
    <x v="5"/>
    <n v="40.89"/>
    <n v="146.43"/>
    <n v="276.75"/>
    <n v="0.17665"/>
    <n v="2.1489999999999999E-2"/>
    <n v="0.24967"/>
    <n v="1.3849999999999999E-2"/>
    <n v="0.66757999999999995"/>
    <n v="0.57135999999999998"/>
  </r>
  <r>
    <x v="7"/>
    <x v="31"/>
    <x v="7"/>
    <x v="6"/>
    <n v="56.52"/>
    <n v="168.47"/>
    <n v="397.59960999999998"/>
    <n v="0.26124999999999998"/>
    <n v="4.1000000000000003E-3"/>
    <n v="3.3790000000000001E-2"/>
    <n v="0.28733999999999998"/>
    <n v="0.98641000000000001"/>
    <n v="0.75188999999999995"/>
  </r>
  <r>
    <x v="7"/>
    <x v="31"/>
    <x v="7"/>
    <x v="7"/>
    <n v="10.69"/>
    <n v="65"/>
    <n v="89.699950000000001"/>
    <n v="3.5659999999999997E-2"/>
    <n v="3.0970000000000001E-2"/>
    <n v="1E-4"/>
    <n v="3.31E-3"/>
    <n v="0.13638"/>
    <n v="0.33423000000000003"/>
  </r>
  <r>
    <x v="7"/>
    <x v="31"/>
    <x v="7"/>
    <x v="8"/>
    <n v="98.02"/>
    <n v="160.16"/>
    <n v="839.24023"/>
    <n v="0.48220000000000002"/>
    <n v="3.4110000000000001E-2"/>
    <n v="0.10117"/>
    <n v="0.26190999999999998"/>
    <n v="1.8181"/>
    <n v="1.6147"/>
  </r>
  <r>
    <x v="7"/>
    <x v="31"/>
    <x v="7"/>
    <x v="9"/>
    <n v="21.19"/>
    <n v="81.58"/>
    <n v="170.49987999999999"/>
    <n v="5.101E-2"/>
    <n v="7.77E-3"/>
    <n v="1.4E-3"/>
    <n v="7.2459999999999997E-2"/>
    <n v="0.19037000000000001"/>
    <n v="0.53498999999999997"/>
  </r>
  <r>
    <x v="7"/>
    <x v="31"/>
    <x v="7"/>
    <x v="10"/>
    <n v="35.97"/>
    <n v="106.47"/>
    <n v="157.58008000000001"/>
    <n v="0.1825"/>
    <n v="0.10066"/>
    <n v="8.1999999999999998E-4"/>
    <n v="0.10526000000000001"/>
    <n v="0.69979999999999998"/>
    <n v="0.39756999999999998"/>
  </r>
  <r>
    <x v="7"/>
    <x v="31"/>
    <x v="8"/>
    <x v="0"/>
    <n v="94.1"/>
    <n v="177.1"/>
    <n v="834.15044999999998"/>
    <n v="0.51868000000000003"/>
    <n v="3.8190000000000002E-2"/>
    <n v="0.36442999999999998"/>
    <n v="0.27305000000000001"/>
    <n v="1.95181"/>
    <n v="1.4870300000000001"/>
  </r>
  <r>
    <x v="7"/>
    <x v="31"/>
    <x v="8"/>
    <x v="1"/>
    <n v="110.75"/>
    <n v="66.709999999999994"/>
    <n v="308.21973000000003"/>
    <n v="0.35188999999999998"/>
    <n v="0.18976000000000001"/>
    <n v="3.2820000000000002E-2"/>
    <n v="0.11655"/>
    <n v="1.34663"/>
    <n v="1.1240000000000001"/>
  </r>
  <r>
    <x v="7"/>
    <x v="31"/>
    <x v="8"/>
    <x v="2"/>
    <n v="47.47"/>
    <n v="208.11"/>
    <n v="253.90038999999999"/>
    <n v="0.25206000000000001"/>
    <n v="1.124E-2"/>
    <n v="3.8700000000000002E-3"/>
    <n v="1.8329999999999999E-2"/>
    <n v="0.95481000000000005"/>
    <n v="0.40744999999999998"/>
  </r>
  <r>
    <x v="7"/>
    <x v="31"/>
    <x v="8"/>
    <x v="3"/>
    <n v="8.82"/>
    <n v="69.87"/>
    <n v="71.270020000000002"/>
    <n v="2.64E-2"/>
    <n v="1.393E-2"/>
    <n v="4.81E-3"/>
    <n v="2.5999999999999999E-3"/>
    <n v="0.10025000000000001"/>
    <n v="0.25124999999999997"/>
  </r>
  <r>
    <x v="7"/>
    <x v="31"/>
    <x v="8"/>
    <x v="4"/>
    <n v="207.66"/>
    <n v="263"/>
    <n v="1793.66003"/>
    <n v="1.3469500000000001"/>
    <n v="0"/>
    <n v="1.8498000000000001"/>
    <n v="0.21301999999999999"/>
    <n v="5.0719700000000003"/>
    <n v="2.5122900000000001"/>
  </r>
  <r>
    <x v="7"/>
    <x v="31"/>
    <x v="8"/>
    <x v="5"/>
    <n v="318.70999999999998"/>
    <n v="153.22"/>
    <n v="2290.6484399999999"/>
    <n v="1.3651599999999999"/>
    <n v="4.759E-2"/>
    <n v="2.0478299999999998"/>
    <n v="0.10768999999999999"/>
    <n v="5.13279"/>
    <n v="4.5337100000000001"/>
  </r>
  <r>
    <x v="7"/>
    <x v="31"/>
    <x v="8"/>
    <x v="6"/>
    <n v="308.7"/>
    <n v="221.69"/>
    <n v="2212.4375"/>
    <n v="1.7335199999999999"/>
    <n v="0"/>
    <n v="0.42154000000000003"/>
    <n v="0.95503000000000005"/>
    <n v="6.5445200000000003"/>
    <n v="3.4865200000000001"/>
  </r>
  <r>
    <x v="7"/>
    <x v="31"/>
    <x v="8"/>
    <x v="7"/>
    <n v="24.22"/>
    <n v="65"/>
    <n v="189.1499"/>
    <n v="8.0960000000000004E-2"/>
    <n v="6.719E-2"/>
    <n v="2.9E-4"/>
    <n v="3.5699999999999998E-3"/>
    <n v="0.30964999999999998"/>
    <n v="0.70479999999999998"/>
  </r>
  <r>
    <x v="7"/>
    <x v="31"/>
    <x v="8"/>
    <x v="8"/>
    <n v="307.14"/>
    <n v="170.99"/>
    <n v="2096.3515600000001"/>
    <n v="1.5408299999999999"/>
    <n v="9.3299999999999994E-2"/>
    <n v="0.46654000000000001"/>
    <n v="0.59548000000000001"/>
    <n v="5.8199199999999998"/>
    <n v="3.8897300000000001"/>
  </r>
  <r>
    <x v="7"/>
    <x v="31"/>
    <x v="8"/>
    <x v="9"/>
    <n v="49.43"/>
    <n v="81.99"/>
    <n v="337.79003999999998"/>
    <n v="0.12622"/>
    <n v="2.264E-2"/>
    <n v="9.0200000000000002E-3"/>
    <n v="2.9409999999999999E-2"/>
    <n v="0.47361999999999999"/>
    <n v="1.05688"/>
  </r>
  <r>
    <x v="7"/>
    <x v="31"/>
    <x v="8"/>
    <x v="10"/>
    <n v="148.16"/>
    <n v="202.64"/>
    <n v="924.05858999999998"/>
    <n v="0.91578000000000004"/>
    <n v="0.15759000000000001"/>
    <n v="2.845E-2"/>
    <n v="0.14673"/>
    <n v="3.47885"/>
    <n v="1.5043899999999999"/>
  </r>
  <r>
    <x v="7"/>
    <x v="32"/>
    <x v="0"/>
    <x v="0"/>
    <n v="10.71"/>
    <n v="86.55"/>
    <n v="79.63"/>
    <n v="3.209E-2"/>
    <n v="8.0000000000000002E-3"/>
    <n v="1.7000000000000001E-4"/>
    <n v="7.4599999999999996E-3"/>
    <n v="0.12046999999999999"/>
    <n v="0.23719000000000001"/>
  </r>
  <r>
    <x v="7"/>
    <x v="32"/>
    <x v="0"/>
    <x v="1"/>
    <n v="37.07"/>
    <n v="112.58"/>
    <n v="201.50977"/>
    <n v="0.123"/>
    <n v="7.8700000000000003E-3"/>
    <n v="2.367E-2"/>
    <n v="3.9100000000000003E-2"/>
    <n v="0.46283999999999997"/>
    <n v="0.48915999999999998"/>
  </r>
  <r>
    <x v="7"/>
    <x v="32"/>
    <x v="0"/>
    <x v="2"/>
    <n v="22.05"/>
    <n v="85.59"/>
    <n v="106.13"/>
    <n v="4.9189999999999998E-2"/>
    <n v="2.2799999999999999E-3"/>
    <n v="8.0000000000000007E-5"/>
    <n v="5.8399999999999997E-3"/>
    <n v="0.18371000000000001"/>
    <n v="0.32395000000000002"/>
  </r>
  <r>
    <x v="7"/>
    <x v="32"/>
    <x v="0"/>
    <x v="3"/>
    <n v="12.93"/>
    <n v="69.819999999999993"/>
    <n v="67.729979999999998"/>
    <n v="2.384E-2"/>
    <n v="3.3500000000000001E-3"/>
    <n v="1.83E-3"/>
    <n v="1.42E-3"/>
    <n v="8.8840000000000002E-2"/>
    <n v="0.23794000000000001"/>
  </r>
  <r>
    <x v="7"/>
    <x v="32"/>
    <x v="0"/>
    <x v="4"/>
    <n v="38.020000000000003"/>
    <n v="263"/>
    <n v="470.77051"/>
    <n v="0.2475"/>
    <n v="0"/>
    <n v="7.4950000000000003E-2"/>
    <n v="0.19989000000000001"/>
    <n v="0.92706"/>
    <n v="0.65542"/>
  </r>
  <r>
    <x v="7"/>
    <x v="32"/>
    <x v="0"/>
    <x v="5"/>
    <n v="32.79"/>
    <n v="151.05000000000001"/>
    <n v="247.72021000000001"/>
    <n v="0.13213"/>
    <n v="1.9300000000000001E-3"/>
    <n v="3.891E-2"/>
    <n v="3.1940000000000003E-2"/>
    <n v="0.49523"/>
    <n v="0.49485000000000001"/>
  </r>
  <r>
    <x v="7"/>
    <x v="32"/>
    <x v="0"/>
    <x v="6"/>
    <n v="30.93"/>
    <n v="123.67"/>
    <n v="170.65991"/>
    <n v="0.10073"/>
    <n v="2.4199999999999998E-3"/>
    <n v="5.5000000000000003E-4"/>
    <n v="4.8410000000000002E-2"/>
    <n v="0.37820999999999999"/>
    <n v="0.39374999999999999"/>
  </r>
  <r>
    <x v="7"/>
    <x v="32"/>
    <x v="0"/>
    <x v="7"/>
    <n v="61.16"/>
    <n v="65"/>
    <n v="252.85011"/>
    <n v="0.10156999999999999"/>
    <n v="8.4899999999999993E-3"/>
    <n v="3.6999999999999999E-4"/>
    <n v="1.9630000000000002E-2"/>
    <n v="0.37839"/>
    <n v="0.93649000000000004"/>
  </r>
  <r>
    <x v="7"/>
    <x v="32"/>
    <x v="0"/>
    <x v="8"/>
    <n v="18.07"/>
    <n v="107.77"/>
    <n v="162.72998000000001"/>
    <n v="7.7780000000000002E-2"/>
    <n v="1.797E-2"/>
    <n v="2.96E-3"/>
    <n v="1.6449999999999999E-2"/>
    <n v="0.29282000000000002"/>
    <n v="0.40594999999999998"/>
  </r>
  <r>
    <x v="7"/>
    <x v="32"/>
    <x v="0"/>
    <x v="9"/>
    <n v="16.93"/>
    <n v="148.22"/>
    <n v="204.54004"/>
    <n v="7.0809999999999998E-2"/>
    <n v="3.8800000000000002E-3"/>
    <n v="1.92E-3"/>
    <n v="5.1360000000000003E-2"/>
    <n v="0.26395999999999997"/>
    <n v="0.41604000000000002"/>
  </r>
  <r>
    <x v="7"/>
    <x v="32"/>
    <x v="0"/>
    <x v="10"/>
    <n v="23.86"/>
    <n v="176.1"/>
    <n v="211.31981999999999"/>
    <n v="0.12592999999999999"/>
    <n v="1.422E-2"/>
    <n v="4.1799999999999997E-3"/>
    <n v="7.6009999999999994E-2"/>
    <n v="0.47423999999999999"/>
    <n v="0.37938"/>
  </r>
  <r>
    <x v="7"/>
    <x v="32"/>
    <x v="1"/>
    <x v="0"/>
    <n v="285.33"/>
    <n v="166.1"/>
    <n v="1983.23828"/>
    <n v="1.2624"/>
    <n v="3.2989999999999998E-2"/>
    <n v="6.8210000000000007E-2"/>
    <n v="1.2302"/>
    <n v="4.74648"/>
    <n v="3.7788300000000001"/>
  </r>
  <r>
    <x v="7"/>
    <x v="32"/>
    <x v="1"/>
    <x v="1"/>
    <n v="1229.17"/>
    <n v="125.23"/>
    <n v="8082.0781200000001"/>
    <n v="4.2460800000000001"/>
    <n v="0.16850999999999999"/>
    <n v="1.02199"/>
    <n v="5.5695100000000002"/>
    <n v="15.90982"/>
    <n v="18.667290000000001"/>
  </r>
  <r>
    <x v="7"/>
    <x v="32"/>
    <x v="1"/>
    <x v="2"/>
    <n v="382.39"/>
    <n v="219.25"/>
    <n v="4045.1093799999999"/>
    <n v="2.0635699999999999"/>
    <n v="1.4030000000000001E-2"/>
    <n v="0.13963999999999999"/>
    <n v="1.98108"/>
    <n v="7.7109100000000002"/>
    <n v="6.27902"/>
  </r>
  <r>
    <x v="7"/>
    <x v="32"/>
    <x v="1"/>
    <x v="3"/>
    <n v="35.22"/>
    <n v="65"/>
    <n v="136.5"/>
    <n v="7.0510000000000003E-2"/>
    <n v="2.366E-2"/>
    <n v="1.8540000000000001E-2"/>
    <n v="1.6109999999999999E-2"/>
    <n v="0.26530999999999999"/>
    <n v="0.50556000000000001"/>
  </r>
  <r>
    <x v="7"/>
    <x v="32"/>
    <x v="1"/>
    <x v="4"/>
    <n v="217.75"/>
    <n v="240.82"/>
    <n v="2063.7890600000001"/>
    <n v="1.33847"/>
    <n v="2.4599999999999999E-3"/>
    <n v="1.4312"/>
    <n v="0.78695000000000004"/>
    <n v="5.03362"/>
    <n v="3.01844"/>
  </r>
  <r>
    <x v="7"/>
    <x v="32"/>
    <x v="1"/>
    <x v="5"/>
    <n v="618.74"/>
    <n v="159.81"/>
    <n v="5452.5786099999996"/>
    <n v="2.6820300000000001"/>
    <n v="6.3170000000000004E-2"/>
    <n v="2.7108599999999998"/>
    <n v="0.99446999999999997"/>
    <n v="10.05167"/>
    <n v="10.61984"/>
  </r>
  <r>
    <x v="7"/>
    <x v="32"/>
    <x v="1"/>
    <x v="6"/>
    <n v="1190.6300000000001"/>
    <n v="221.37"/>
    <n v="10483.9375"/>
    <n v="6.5791000000000004"/>
    <n v="0"/>
    <n v="1.9008"/>
    <n v="5.4405099999999997"/>
    <n v="24.68694"/>
    <n v="16.422039999999999"/>
  </r>
  <r>
    <x v="7"/>
    <x v="32"/>
    <x v="1"/>
    <x v="7"/>
    <n v="468.94"/>
    <n v="65"/>
    <n v="1644.4980499999999"/>
    <n v="0.82494000000000001"/>
    <n v="0.14543"/>
    <n v="2.3470000000000001E-2"/>
    <n v="0.30973000000000001"/>
    <n v="3.0848200000000001"/>
    <n v="6.0907900000000001"/>
  </r>
  <r>
    <x v="7"/>
    <x v="32"/>
    <x v="1"/>
    <x v="8"/>
    <n v="1322.19"/>
    <n v="173.49"/>
    <n v="11828.6875"/>
    <n v="6.3137100000000004"/>
    <n v="0.20338000000000001"/>
    <n v="5.1463599999999996"/>
    <n v="4.7724900000000003"/>
    <n v="23.635480000000001"/>
    <n v="21.693639999999998"/>
  </r>
  <r>
    <x v="7"/>
    <x v="32"/>
    <x v="1"/>
    <x v="9"/>
    <n v="205.45"/>
    <n v="126.51"/>
    <n v="1299.25"/>
    <n v="0.69599"/>
    <n v="7.4200000000000004E-3"/>
    <n v="1.1429999999999999E-2"/>
    <n v="0.63360000000000005"/>
    <n v="2.6055700000000002"/>
    <n v="2.9060899999999998"/>
  </r>
  <r>
    <x v="7"/>
    <x v="32"/>
    <x v="1"/>
    <x v="10"/>
    <n v="515.23"/>
    <n v="94.8"/>
    <n v="2237.26172"/>
    <n v="1.5629500000000001"/>
    <n v="0.2218"/>
    <n v="8.9590000000000003E-2"/>
    <n v="0.72438999999999998"/>
    <n v="5.9016299999999999"/>
    <n v="6.1588599999999998"/>
  </r>
  <r>
    <x v="7"/>
    <x v="32"/>
    <x v="2"/>
    <x v="0"/>
    <n v="80.45"/>
    <n v="115.61"/>
    <n v="504.05957000000001"/>
    <n v="0.30253000000000002"/>
    <n v="5.4640000000000001E-2"/>
    <n v="2.3060000000000001E-2"/>
    <n v="0.29725000000000001"/>
    <n v="1.1405799999999999"/>
    <n v="1.2156199999999999"/>
  </r>
  <r>
    <x v="7"/>
    <x v="32"/>
    <x v="2"/>
    <x v="1"/>
    <n v="392.52"/>
    <n v="162.84"/>
    <n v="2496.3281200000001"/>
    <n v="1.7579199999999999"/>
    <n v="0.17648"/>
    <n v="0.42187999999999998"/>
    <n v="2.16675"/>
    <n v="6.6393000000000004"/>
    <n v="4.7733600000000003"/>
  </r>
  <r>
    <x v="7"/>
    <x v="32"/>
    <x v="2"/>
    <x v="2"/>
    <n v="16.23"/>
    <n v="108.45"/>
    <n v="47.719970000000004"/>
    <n v="8.6919999999999997E-2"/>
    <n v="4.5269999999999998E-2"/>
    <n v="4.2999999999999999E-4"/>
    <n v="9.4500000000000001E-3"/>
    <n v="0.33415"/>
    <n v="0.11885999999999999"/>
  </r>
  <r>
    <x v="7"/>
    <x v="32"/>
    <x v="2"/>
    <x v="3"/>
    <n v="14.93"/>
    <n v="65"/>
    <n v="84.5"/>
    <n v="4.0570000000000002E-2"/>
    <n v="2.1989999999999999E-2"/>
    <n v="5.0000000000000001E-3"/>
    <n v="7.8100000000000001E-3"/>
    <n v="0.15425"/>
    <n v="0.31297000000000003"/>
  </r>
  <r>
    <x v="7"/>
    <x v="32"/>
    <x v="2"/>
    <x v="4"/>
    <n v="68.930000000000007"/>
    <n v="245.1"/>
    <n v="433.83008000000001"/>
    <n v="0.42534"/>
    <n v="1.4400000000000001E-3"/>
    <n v="0.71606999999999998"/>
    <n v="3.1199999999999999E-3"/>
    <n v="1.61886"/>
    <n v="0.62802999999999998"/>
  </r>
  <r>
    <x v="7"/>
    <x v="32"/>
    <x v="2"/>
    <x v="5"/>
    <n v="146.46"/>
    <n v="127.77"/>
    <n v="788.32030999999995"/>
    <n v="0.58697999999999995"/>
    <n v="4.5920000000000002E-2"/>
    <n v="0.41937999999999998"/>
    <n v="0.23658999999999999"/>
    <n v="2.2228300000000001"/>
    <n v="1.7871699999999999"/>
  </r>
  <r>
    <x v="7"/>
    <x v="32"/>
    <x v="2"/>
    <x v="6"/>
    <n v="163.16"/>
    <n v="187.57"/>
    <n v="1072.88086"/>
    <n v="0.83474000000000004"/>
    <n v="3.0400000000000002E-3"/>
    <n v="4.6649999999999997E-2"/>
    <n v="0.65668000000000004"/>
    <n v="3.1566999999999998"/>
    <n v="1.8780399999999999"/>
  </r>
  <r>
    <x v="7"/>
    <x v="32"/>
    <x v="2"/>
    <x v="7"/>
    <n v="32.26"/>
    <n v="65"/>
    <n v="146.8999"/>
    <n v="0.13425000000000001"/>
    <n v="0.11247"/>
    <n v="3.2000000000000003E-4"/>
    <n v="1.5339999999999999E-2"/>
    <n v="0.51651000000000002"/>
    <n v="0.54408000000000001"/>
  </r>
  <r>
    <x v="7"/>
    <x v="32"/>
    <x v="2"/>
    <x v="8"/>
    <n v="218.89"/>
    <n v="175.99"/>
    <n v="1622.6015600000001"/>
    <n v="1.17659"/>
    <n v="0.20168"/>
    <n v="0.15470999999999999"/>
    <n v="1.129"/>
    <n v="4.4527000000000001"/>
    <n v="2.9137900000000001"/>
  </r>
  <r>
    <x v="7"/>
    <x v="32"/>
    <x v="2"/>
    <x v="9"/>
    <n v="75.3"/>
    <n v="121.22"/>
    <n v="621.83983999999998"/>
    <n v="0.25896000000000002"/>
    <n v="1.141E-2"/>
    <n v="6.4599999999999996E-3"/>
    <n v="0.20596999999999999"/>
    <n v="0.96694000000000002"/>
    <n v="1.4637800000000001"/>
  </r>
  <r>
    <x v="7"/>
    <x v="32"/>
    <x v="2"/>
    <x v="10"/>
    <n v="164.77"/>
    <n v="208.25"/>
    <n v="880.91016000000002"/>
    <n v="1.00759"/>
    <n v="0.28273999999999999"/>
    <n v="4.2049999999999997E-2"/>
    <n v="0.35022999999999999"/>
    <n v="3.8461400000000001"/>
    <n v="1.4046700000000001"/>
  </r>
  <r>
    <x v="7"/>
    <x v="32"/>
    <x v="3"/>
    <x v="0"/>
    <n v="28.04"/>
    <n v="95.18"/>
    <n v="124.68993"/>
    <n v="0.13619000000000001"/>
    <n v="7.0660000000000001E-2"/>
    <n v="8.3899999999999999E-3"/>
    <n v="6.8169999999999994E-2"/>
    <n v="0.52144999999999997"/>
    <n v="0.34211999999999998"/>
  </r>
  <r>
    <x v="7"/>
    <x v="32"/>
    <x v="3"/>
    <x v="1"/>
    <n v="159.58000000000001"/>
    <n v="131.9"/>
    <n v="524.97069999999997"/>
    <n v="0.82509999999999994"/>
    <n v="0.24096000000000001"/>
    <n v="6.318E-2"/>
    <n v="0.57464000000000004"/>
    <n v="3.1642899999999998"/>
    <n v="1.1494"/>
  </r>
  <r>
    <x v="7"/>
    <x v="32"/>
    <x v="3"/>
    <x v="2"/>
    <n v="14.79"/>
    <n v="65"/>
    <n v="11.699949999999999"/>
    <n v="8.7050000000000002E-2"/>
    <n v="7.3200000000000001E-2"/>
    <n v="1.3999999999999999E-4"/>
    <n v="4.9500000000000004E-3"/>
    <n v="0.33714"/>
    <n v="4.333E-2"/>
  </r>
  <r>
    <x v="7"/>
    <x v="32"/>
    <x v="3"/>
    <x v="3"/>
    <n v="7.59"/>
    <n v="65"/>
    <n v="33.800049999999999"/>
    <n v="3.3369999999999997E-2"/>
    <n v="2.6610000000000002E-2"/>
    <n v="1.2099999999999999E-3"/>
    <n v="1.3600000000000001E-3"/>
    <n v="0.12855"/>
    <n v="0.12519"/>
  </r>
  <r>
    <x v="7"/>
    <x v="32"/>
    <x v="3"/>
    <x v="4"/>
    <n v="65.739999999999995"/>
    <n v="263"/>
    <n v="270.89062000000001"/>
    <n v="0.41438999999999998"/>
    <n v="0"/>
    <n v="0.27955999999999998"/>
    <n v="0.42921999999999999"/>
    <n v="1.5868599999999999"/>
    <n v="0.37713999999999998"/>
  </r>
  <r>
    <x v="7"/>
    <x v="32"/>
    <x v="3"/>
    <x v="5"/>
    <n v="50.45"/>
    <n v="132.21"/>
    <n v="62.13964"/>
    <n v="0.29165999999999997"/>
    <n v="0.11666"/>
    <n v="6.4250000000000002E-2"/>
    <n v="5.0709999999999998E-2"/>
    <n v="1.1260600000000001"/>
    <n v="0.1348"/>
  </r>
  <r>
    <x v="7"/>
    <x v="32"/>
    <x v="3"/>
    <x v="6"/>
    <n v="91.65"/>
    <n v="215.51"/>
    <n v="400.84960999999998"/>
    <n v="0.53400999999999998"/>
    <n v="2.9E-4"/>
    <n v="3.6269999999999997E-2"/>
    <n v="0.56267"/>
    <n v="2.0403799999999999"/>
    <n v="0.63988"/>
  </r>
  <r>
    <x v="7"/>
    <x v="32"/>
    <x v="3"/>
    <x v="7"/>
    <n v="30.88"/>
    <n v="65"/>
    <n v="87.750010000000003"/>
    <n v="0.15507000000000001"/>
    <n v="0.13669999999999999"/>
    <n v="1.8000000000000001E-4"/>
    <n v="7.3400000000000002E-3"/>
    <n v="0.59887999999999997"/>
    <n v="0.32500000000000001"/>
  </r>
  <r>
    <x v="7"/>
    <x v="32"/>
    <x v="3"/>
    <x v="8"/>
    <n v="93.79"/>
    <n v="82.5"/>
    <n v="169.13086000000001"/>
    <n v="0.51829999999999998"/>
    <n v="0.30092000000000002"/>
    <n v="3.8600000000000001E-3"/>
    <n v="0.11834"/>
    <n v="1.9991699999999999"/>
    <n v="0.51680999999999999"/>
  </r>
  <r>
    <x v="7"/>
    <x v="32"/>
    <x v="3"/>
    <x v="9"/>
    <n v="11.61"/>
    <n v="75.150000000000006"/>
    <n v="97.699960000000004"/>
    <n v="3.5720000000000002E-2"/>
    <n v="1.035E-2"/>
    <n v="1.1E-4"/>
    <n v="1.4460000000000001E-2"/>
    <n v="0.1341"/>
    <n v="0.32246999999999998"/>
  </r>
  <r>
    <x v="7"/>
    <x v="32"/>
    <x v="3"/>
    <x v="10"/>
    <n v="119.63"/>
    <n v="76.3"/>
    <n v="54.169919999999998"/>
    <n v="0.72482999999999997"/>
    <n v="0.57823000000000002"/>
    <n v="2.009E-2"/>
    <n v="6.7580000000000001E-2"/>
    <n v="2.8075600000000001"/>
    <n v="0.17605000000000001"/>
  </r>
  <r>
    <x v="7"/>
    <x v="32"/>
    <x v="4"/>
    <x v="0"/>
    <n v="15.34"/>
    <n v="84.38"/>
    <n v="168.76000999999999"/>
    <n v="4.9529999999999998E-2"/>
    <n v="1.8350000000000002E-2"/>
    <n v="4.6699999999999997E-3"/>
    <n v="3.5180000000000003E-2"/>
    <n v="0.18626999999999999"/>
    <n v="0.50680999999999998"/>
  </r>
  <r>
    <x v="7"/>
    <x v="32"/>
    <x v="4"/>
    <x v="1"/>
    <n v="19.13"/>
    <n v="74.819999999999993"/>
    <n v="106.98999000000001"/>
    <n v="8.473E-2"/>
    <n v="3.5720000000000002E-2"/>
    <n v="7.5399999999999998E-3"/>
    <n v="7.9100000000000004E-3"/>
    <n v="0.32593"/>
    <n v="0.35596"/>
  </r>
  <r>
    <x v="7"/>
    <x v="32"/>
    <x v="4"/>
    <x v="2"/>
    <n v="5.29"/>
    <n v="66.400000000000006"/>
    <n v="43.159970000000001"/>
    <n v="1.636E-2"/>
    <n v="1.008E-2"/>
    <n v="2.0000000000000001E-4"/>
    <n v="6.9999999999999994E-5"/>
    <n v="6.241E-2"/>
    <n v="0.15720999999999999"/>
  </r>
  <r>
    <x v="7"/>
    <x v="32"/>
    <x v="4"/>
    <x v="3"/>
    <n v="8.26"/>
    <n v="65"/>
    <n v="90.350040000000007"/>
    <n v="1.5990000000000001E-2"/>
    <n v="8.8400000000000006E-3"/>
    <n v="8.9999999999999998E-4"/>
    <n v="7.2000000000000005E-4"/>
    <n v="5.985E-2"/>
    <n v="0.33462999999999998"/>
  </r>
  <r>
    <x v="7"/>
    <x v="32"/>
    <x v="4"/>
    <x v="4"/>
    <n v="15.7"/>
    <n v="260.2"/>
    <n v="143.11010999999999"/>
    <n v="0.10056"/>
    <n v="8.3000000000000001E-4"/>
    <n v="0.14096"/>
    <n v="2.1049999999999999E-2"/>
    <n v="0.38080000000000003"/>
    <n v="0.20054"/>
  </r>
  <r>
    <x v="7"/>
    <x v="32"/>
    <x v="4"/>
    <x v="5"/>
    <n v="9.7799999999999994"/>
    <n v="115.39"/>
    <n v="71.540040000000005"/>
    <n v="5.0750000000000003E-2"/>
    <n v="7.8300000000000002E-3"/>
    <n v="2.7449999999999999E-2"/>
    <n v="4.0600000000000002E-3"/>
    <n v="0.19399"/>
    <n v="0.17066999999999999"/>
  </r>
  <r>
    <x v="7"/>
    <x v="32"/>
    <x v="4"/>
    <x v="6"/>
    <n v="6.06"/>
    <n v="183.89"/>
    <n v="16.550049999999999"/>
    <n v="3.6880000000000003E-2"/>
    <n v="0"/>
    <n v="4.8999999999999998E-4"/>
    <n v="7.6E-3"/>
    <n v="0.14263000000000001"/>
    <n v="2.954E-2"/>
  </r>
  <r>
    <x v="7"/>
    <x v="32"/>
    <x v="4"/>
    <x v="7"/>
    <n v="21.76"/>
    <n v="65"/>
    <n v="215.15001000000001"/>
    <n v="4.7870000000000003E-2"/>
    <n v="3.5830000000000001E-2"/>
    <n v="2.3000000000000001E-4"/>
    <n v="1.41E-3"/>
    <n v="0.18032000000000001"/>
    <n v="0.79686000000000001"/>
  </r>
  <r>
    <x v="7"/>
    <x v="32"/>
    <x v="4"/>
    <x v="8"/>
    <n v="42.51"/>
    <n v="94.61"/>
    <n v="451.29003999999998"/>
    <n v="0.16102"/>
    <n v="5.0659999999999997E-2"/>
    <n v="6.6159999999999997E-2"/>
    <n v="3.9120000000000002E-2"/>
    <n v="0.60772999999999999"/>
    <n v="1.24092"/>
  </r>
  <r>
    <x v="7"/>
    <x v="32"/>
    <x v="4"/>
    <x v="9"/>
    <n v="17.16"/>
    <n v="65.489999999999995"/>
    <n v="199.09997999999999"/>
    <n v="2.7890000000000002E-2"/>
    <n v="2.308E-2"/>
    <n v="1.4999999999999999E-4"/>
    <n v="8.0000000000000004E-4"/>
    <n v="0.10335"/>
    <n v="0.7329"/>
  </r>
  <r>
    <x v="7"/>
    <x v="32"/>
    <x v="4"/>
    <x v="10"/>
    <n v="23.31"/>
    <n v="78.56"/>
    <n v="122.56005"/>
    <n v="0.10813"/>
    <n v="4.1599999999999998E-2"/>
    <n v="2.5999999999999999E-3"/>
    <n v="2.1690000000000001E-2"/>
    <n v="0.41571000000000002"/>
    <n v="0.39001000000000002"/>
  </r>
  <r>
    <x v="7"/>
    <x v="32"/>
    <x v="5"/>
    <x v="0"/>
    <n v="5.66"/>
    <n v="66.47"/>
    <n v="73.119990000000001"/>
    <n v="1.0489999999999999E-2"/>
    <n v="8.6700000000000006E-3"/>
    <n v="3.0000000000000001E-5"/>
    <n v="7.1000000000000002E-4"/>
    <n v="3.9120000000000002E-2"/>
    <n v="0.26613999999999999"/>
  </r>
  <r>
    <x v="7"/>
    <x v="32"/>
    <x v="5"/>
    <x v="1"/>
    <n v="2.19"/>
    <n v="75.150000000000006"/>
    <n v="9.76999"/>
    <n v="1.1039999999999999E-2"/>
    <n v="4.3800000000000002E-3"/>
    <n v="5.1999999999999995E-4"/>
    <n v="1.6000000000000001E-3"/>
    <n v="4.2619999999999998E-2"/>
    <n v="3.2509999999999997E-2"/>
  </r>
  <r>
    <x v="7"/>
    <x v="32"/>
    <x v="5"/>
    <x v="2"/>
    <n v="1.1200000000000001"/>
    <n v="66.45"/>
    <n v="13.29"/>
    <n v="2.8800000000000002E-3"/>
    <n v="1.7600000000000001E-3"/>
    <n v="0"/>
    <n v="3.0000000000000001E-5"/>
    <n v="1.093E-2"/>
    <n v="4.8430000000000001E-2"/>
  </r>
  <r>
    <x v="7"/>
    <x v="32"/>
    <x v="5"/>
    <x v="3"/>
    <n v="2.34"/>
    <n v="65"/>
    <n v="29.899989999999999"/>
    <n v="4.0499999999999998E-3"/>
    <n v="2.5699999999999998E-3"/>
    <n v="1.3999999999999999E-4"/>
    <n v="1.4999999999999999E-4"/>
    <n v="1.507E-2"/>
    <n v="0.11074000000000001"/>
  </r>
  <r>
    <x v="7"/>
    <x v="32"/>
    <x v="5"/>
    <x v="4"/>
    <n v="2.48"/>
    <n v="263"/>
    <n v="23.669979999999999"/>
    <n v="1.5859999999999999E-2"/>
    <n v="9.0000000000000006E-5"/>
    <n v="1.7979999999999999E-2"/>
    <n v="5.5500000000000002E-3"/>
    <n v="5.9830000000000001E-2"/>
    <n v="3.295E-2"/>
  </r>
  <r>
    <x v="7"/>
    <x v="32"/>
    <x v="5"/>
    <x v="5"/>
    <n v="2.81"/>
    <n v="102.3"/>
    <n v="23.53003"/>
    <n v="1.3169999999999999E-2"/>
    <n v="2.3400000000000001E-3"/>
    <n v="1.188E-2"/>
    <n v="3.6600000000000001E-3"/>
    <n v="4.9739999999999999E-2"/>
    <n v="6.1080000000000002E-2"/>
  </r>
  <r>
    <x v="7"/>
    <x v="32"/>
    <x v="5"/>
    <x v="6"/>
    <n v="0.89"/>
    <n v="216"/>
    <n v="4.3200099999999999"/>
    <n v="5.47E-3"/>
    <n v="0"/>
    <n v="2.0000000000000001E-4"/>
    <n v="9.8999999999999999E-4"/>
    <n v="2.1149999999999999E-2"/>
    <n v="6.8999999999999999E-3"/>
  </r>
  <r>
    <x v="7"/>
    <x v="32"/>
    <x v="5"/>
    <x v="7"/>
    <n v="4.47"/>
    <n v="65"/>
    <n v="53.950009999999999"/>
    <n v="9.0900000000000009E-3"/>
    <n v="7.1500000000000001E-3"/>
    <n v="3.0000000000000001E-5"/>
    <n v="3.4000000000000002E-4"/>
    <n v="3.4119999999999998E-2"/>
    <n v="0.19982"/>
  </r>
  <r>
    <x v="7"/>
    <x v="32"/>
    <x v="5"/>
    <x v="8"/>
    <n v="5.89"/>
    <n v="66.89"/>
    <n v="63.549990000000001"/>
    <n v="1.5520000000000001E-2"/>
    <n v="9.3699999999999999E-3"/>
    <n v="5.1999999999999995E-4"/>
    <n v="2.1700000000000001E-3"/>
    <n v="5.8799999999999998E-2"/>
    <n v="0.23027"/>
  </r>
  <r>
    <x v="7"/>
    <x v="32"/>
    <x v="5"/>
    <x v="9"/>
    <n v="3.01"/>
    <n v="95.71"/>
    <n v="40.199979999999996"/>
    <n v="1.128E-2"/>
    <n v="2.0500000000000002E-3"/>
    <n v="1.92E-3"/>
    <n v="1.29E-2"/>
    <n v="4.2009999999999999E-2"/>
    <n v="0.10961"/>
  </r>
  <r>
    <x v="7"/>
    <x v="32"/>
    <x v="5"/>
    <x v="10"/>
    <n v="4.38"/>
    <n v="65"/>
    <n v="32.5"/>
    <n v="1.6389999999999998E-2"/>
    <n v="1.346E-2"/>
    <n v="9.0000000000000006E-5"/>
    <n v="9.7999999999999997E-4"/>
    <n v="6.2869999999999995E-2"/>
    <n v="0.12037"/>
  </r>
  <r>
    <x v="7"/>
    <x v="32"/>
    <x v="6"/>
    <x v="0"/>
    <n v="18.739999999999998"/>
    <n v="79.17"/>
    <n v="113.20996"/>
    <n v="8.0390000000000003E-2"/>
    <n v="4.2180000000000002E-2"/>
    <n v="2.8500000000000001E-3"/>
    <n v="3.2120000000000003E-2"/>
    <n v="0.30780000000000002"/>
    <n v="0.35735"/>
  </r>
  <r>
    <x v="7"/>
    <x v="32"/>
    <x v="6"/>
    <x v="1"/>
    <n v="67.75"/>
    <n v="91.5"/>
    <n v="107.05956999999999"/>
    <n v="0.39456999999999998"/>
    <n v="0.17502999999999999"/>
    <n v="6.4780000000000004E-2"/>
    <n v="6.234E-2"/>
    <n v="1.5253099999999999"/>
    <n v="0.30304999999999999"/>
  </r>
  <r>
    <x v="7"/>
    <x v="32"/>
    <x v="6"/>
    <x v="2"/>
    <n v="11.44"/>
    <n v="68.819999999999993"/>
    <n v="30.96997"/>
    <n v="5.9470000000000002E-2"/>
    <n v="3.8830000000000003E-2"/>
    <n v="2.1000000000000001E-4"/>
    <n v="5.1999999999999995E-4"/>
    <n v="0.22978000000000001"/>
    <n v="0.10992"/>
  </r>
  <r>
    <x v="7"/>
    <x v="32"/>
    <x v="6"/>
    <x v="3"/>
    <n v="7.73"/>
    <n v="65"/>
    <n v="52.649970000000003"/>
    <n v="2.6110000000000001E-2"/>
    <n v="1.8509999999999999E-2"/>
    <n v="1.4499999999999999E-3"/>
    <n v="3.5E-4"/>
    <n v="9.9890000000000007E-2"/>
    <n v="0.19500000000000001"/>
  </r>
  <r>
    <x v="7"/>
    <x v="32"/>
    <x v="6"/>
    <x v="4"/>
    <n v="46.94"/>
    <n v="263"/>
    <n v="244.58985999999999"/>
    <n v="0.29766999999999999"/>
    <n v="0"/>
    <n v="0.34716000000000002"/>
    <n v="9.9769999999999998E-2"/>
    <n v="1.1352899999999999"/>
    <n v="0.34051999999999999"/>
  </r>
  <r>
    <x v="7"/>
    <x v="32"/>
    <x v="6"/>
    <x v="5"/>
    <n v="33.119999999999997"/>
    <n v="130.29"/>
    <n v="76.87012"/>
    <n v="0.19716"/>
    <n v="6.4460000000000003E-2"/>
    <n v="6.7979999999999999E-2"/>
    <n v="3.9039999999999998E-2"/>
    <n v="0.75973000000000002"/>
    <n v="0.16703000000000001"/>
  </r>
  <r>
    <x v="7"/>
    <x v="32"/>
    <x v="6"/>
    <x v="6"/>
    <n v="34.08"/>
    <n v="253.16"/>
    <n v="63.290039999999998"/>
    <n v="0.21249000000000001"/>
    <n v="0"/>
    <n v="1.5900000000000001E-2"/>
    <n v="0.13285"/>
    <n v="0.81984999999999997"/>
    <n v="9.0450000000000003E-2"/>
  </r>
  <r>
    <x v="7"/>
    <x v="32"/>
    <x v="6"/>
    <x v="7"/>
    <n v="29.36"/>
    <n v="65"/>
    <n v="158.6001"/>
    <n v="0.11543"/>
    <n v="9.4579999999999997E-2"/>
    <n v="1.1100000000000001E-3"/>
    <n v="3.8700000000000002E-3"/>
    <n v="0.44339000000000001"/>
    <n v="0.58740999999999999"/>
  </r>
  <r>
    <x v="7"/>
    <x v="32"/>
    <x v="6"/>
    <x v="8"/>
    <n v="65.959999999999994"/>
    <n v="82.2"/>
    <n v="258.11034999999998"/>
    <n v="0.33213999999999999"/>
    <n v="0.16742000000000001"/>
    <n v="6.8400000000000002E-2"/>
    <n v="4.9939999999999998E-2"/>
    <n v="1.27874"/>
    <n v="0.79113999999999995"/>
  </r>
  <r>
    <x v="7"/>
    <x v="32"/>
    <x v="6"/>
    <x v="9"/>
    <n v="13.52"/>
    <n v="66.7"/>
    <n v="154.08001999999999"/>
    <n v="2.2700000000000001E-2"/>
    <n v="1.7600000000000001E-2"/>
    <n v="2.7999999999999998E-4"/>
    <n v="1.0300000000000001E-3"/>
    <n v="8.4150000000000003E-2"/>
    <n v="0.55940000000000001"/>
  </r>
  <r>
    <x v="7"/>
    <x v="32"/>
    <x v="6"/>
    <x v="10"/>
    <n v="85.05"/>
    <n v="69.510000000000005"/>
    <n v="130.66991999999999"/>
    <n v="0.47867999999999999"/>
    <n v="0.26543"/>
    <n v="4.0699999999999998E-3"/>
    <n v="2.4070000000000001E-2"/>
    <n v="1.85216"/>
    <n v="0.45959"/>
  </r>
  <r>
    <x v="7"/>
    <x v="32"/>
    <x v="7"/>
    <x v="0"/>
    <n v="27.26"/>
    <n v="174.61"/>
    <n v="261.91991999999999"/>
    <n v="0.15375"/>
    <n v="1.409E-2"/>
    <n v="3.16E-3"/>
    <n v="8.1019999999999995E-2"/>
    <n v="0.57884999999999998"/>
    <n v="0.46766999999999997"/>
  </r>
  <r>
    <x v="7"/>
    <x v="32"/>
    <x v="7"/>
    <x v="1"/>
    <n v="63.88"/>
    <n v="106.61"/>
    <n v="344.34960999999998"/>
    <n v="0.25511"/>
    <n v="5.2060000000000002E-2"/>
    <n v="4.9779999999999998E-2"/>
    <n v="0.11756999999999999"/>
    <n v="0.96819999999999995"/>
    <n v="0.87268000000000001"/>
  </r>
  <r>
    <x v="7"/>
    <x v="32"/>
    <x v="7"/>
    <x v="2"/>
    <n v="4.58"/>
    <n v="112.14"/>
    <n v="23.549990000000001"/>
    <n v="2.477E-2"/>
    <n v="1.1140000000000001E-2"/>
    <n v="4.6999999999999999E-4"/>
    <n v="8.1799999999999998E-3"/>
    <n v="9.4750000000000001E-2"/>
    <n v="5.6829999999999999E-2"/>
  </r>
  <r>
    <x v="7"/>
    <x v="32"/>
    <x v="7"/>
    <x v="3"/>
    <n v="2.94"/>
    <n v="65"/>
    <n v="25.350010000000001"/>
    <n v="8.3300000000000006E-3"/>
    <n v="6.4700000000000001E-3"/>
    <n v="3.8000000000000002E-4"/>
    <n v="2.9E-4"/>
    <n v="3.1669999999999997E-2"/>
    <n v="9.3890000000000001E-2"/>
  </r>
  <r>
    <x v="7"/>
    <x v="32"/>
    <x v="7"/>
    <x v="4"/>
    <n v="20.91"/>
    <n v="263"/>
    <n v="163.06003999999999"/>
    <n v="0.13396"/>
    <n v="0"/>
    <n v="0.14219000000000001"/>
    <n v="8.3529999999999993E-2"/>
    <n v="0.50802000000000003"/>
    <n v="0.22702"/>
  </r>
  <r>
    <x v="7"/>
    <x v="32"/>
    <x v="7"/>
    <x v="5"/>
    <n v="42.8"/>
    <n v="146.05000000000001"/>
    <n v="278.9502"/>
    <n v="0.18357999999999999"/>
    <n v="2.1850000000000001E-2"/>
    <n v="0.26005"/>
    <n v="1.4579999999999999E-2"/>
    <n v="0.69321999999999995"/>
    <n v="0.57355999999999996"/>
  </r>
  <r>
    <x v="7"/>
    <x v="32"/>
    <x v="7"/>
    <x v="6"/>
    <n v="58.92"/>
    <n v="168.4"/>
    <n v="404.16016000000002"/>
    <n v="0.27128999999999998"/>
    <n v="4.1000000000000003E-3"/>
    <n v="3.5049999999999998E-2"/>
    <n v="0.29869000000000001"/>
    <n v="1.0235700000000001"/>
    <n v="0.75995000000000001"/>
  </r>
  <r>
    <x v="7"/>
    <x v="32"/>
    <x v="7"/>
    <x v="7"/>
    <n v="12.09"/>
    <n v="65"/>
    <n v="91"/>
    <n v="3.7920000000000002E-2"/>
    <n v="3.2770000000000001E-2"/>
    <n v="1.1E-4"/>
    <n v="3.63E-3"/>
    <n v="0.14474000000000001"/>
    <n v="0.33704000000000001"/>
  </r>
  <r>
    <x v="7"/>
    <x v="32"/>
    <x v="7"/>
    <x v="8"/>
    <n v="103.23"/>
    <n v="160.83000000000001"/>
    <n v="837.92975000000001"/>
    <n v="0.503"/>
    <n v="3.5340000000000003E-2"/>
    <n v="0.10543"/>
    <n v="0.27332000000000001"/>
    <n v="1.89513"/>
    <n v="1.59806"/>
  </r>
  <r>
    <x v="7"/>
    <x v="32"/>
    <x v="7"/>
    <x v="9"/>
    <n v="23.32"/>
    <n v="81.27"/>
    <n v="173.1001"/>
    <n v="5.5309999999999998E-2"/>
    <n v="9.1400000000000006E-3"/>
    <n v="1.5E-3"/>
    <n v="7.7399999999999997E-2"/>
    <n v="0.20627999999999999"/>
    <n v="0.54139999999999999"/>
  </r>
  <r>
    <x v="7"/>
    <x v="32"/>
    <x v="7"/>
    <x v="10"/>
    <n v="37.46"/>
    <n v="106.19"/>
    <n v="158.22998000000001"/>
    <n v="0.18643000000000001"/>
    <n v="0.10174999999999999"/>
    <n v="8.4999999999999995E-4"/>
    <n v="0.10874"/>
    <n v="0.71435000000000004"/>
    <n v="0.39757999999999999"/>
  </r>
  <r>
    <x v="7"/>
    <x v="32"/>
    <x v="8"/>
    <x v="0"/>
    <n v="98.8"/>
    <n v="176.92"/>
    <n v="831.51953000000003"/>
    <n v="0.53932000000000002"/>
    <n v="4.0309999999999999E-2"/>
    <n v="0.37852999999999998"/>
    <n v="0.28362999999999999"/>
    <n v="2.0282499999999999"/>
    <n v="1.4744299999999999"/>
  </r>
  <r>
    <x v="7"/>
    <x v="32"/>
    <x v="8"/>
    <x v="1"/>
    <n v="115.41"/>
    <n v="66.7"/>
    <n v="310.82031000000001"/>
    <n v="0.35959999999999998"/>
    <n v="0.19162999999999999"/>
    <n v="3.4119999999999998E-2"/>
    <n v="0.12117"/>
    <n v="1.3752"/>
    <n v="1.1268800000000001"/>
  </r>
  <r>
    <x v="7"/>
    <x v="32"/>
    <x v="8"/>
    <x v="2"/>
    <n v="48.54"/>
    <n v="200.42"/>
    <n v="214.4502"/>
    <n v="0.25738"/>
    <n v="1.1599999999999999E-2"/>
    <n v="3.9500000000000004E-3"/>
    <n v="1.873E-2"/>
    <n v="0.97453000000000001"/>
    <n v="0.35008"/>
  </r>
  <r>
    <x v="7"/>
    <x v="32"/>
    <x v="8"/>
    <x v="3"/>
    <n v="9.86"/>
    <n v="69.78"/>
    <n v="72.570070000000001"/>
    <n v="2.8199999999999999E-2"/>
    <n v="1.4789999999999999E-2"/>
    <n v="5.0699999999999999E-3"/>
    <n v="2.7499999999999998E-3"/>
    <n v="0.10693"/>
    <n v="0.25455"/>
  </r>
  <r>
    <x v="7"/>
    <x v="32"/>
    <x v="8"/>
    <x v="4"/>
    <n v="214.32"/>
    <n v="263"/>
    <n v="1751.5781199999999"/>
    <n v="1.39042"/>
    <n v="0"/>
    <n v="1.9142399999999999"/>
    <n v="0.21701000000000001"/>
    <n v="5.2329999999999997"/>
    <n v="2.4386000000000001"/>
  </r>
  <r>
    <x v="7"/>
    <x v="32"/>
    <x v="8"/>
    <x v="5"/>
    <n v="333.29"/>
    <n v="154.9"/>
    <n v="2258.4609399999999"/>
    <n v="1.4212199999999999"/>
    <n v="4.7829999999999998E-2"/>
    <n v="2.1343999999999999"/>
    <n v="0.11287"/>
    <n v="5.3404199999999999"/>
    <n v="4.4092399999999996"/>
  </r>
  <r>
    <x v="7"/>
    <x v="32"/>
    <x v="8"/>
    <x v="6"/>
    <n v="318.64999999999998"/>
    <n v="221.87"/>
    <n v="2207.6484399999999"/>
    <n v="1.7883199999999999"/>
    <n v="0"/>
    <n v="0.43623000000000001"/>
    <n v="0.98612999999999995"/>
    <n v="6.7474800000000004"/>
    <n v="3.4559899999999999"/>
  </r>
  <r>
    <x v="7"/>
    <x v="32"/>
    <x v="8"/>
    <x v="7"/>
    <n v="27.15"/>
    <n v="65"/>
    <n v="190.44995"/>
    <n v="8.5690000000000002E-2"/>
    <n v="7.0699999999999999E-2"/>
    <n v="3.2000000000000003E-4"/>
    <n v="3.8899999999999998E-3"/>
    <n v="0.32716000000000001"/>
    <n v="0.70538000000000001"/>
  </r>
  <r>
    <x v="7"/>
    <x v="32"/>
    <x v="8"/>
    <x v="8"/>
    <n v="319.36"/>
    <n v="170.9"/>
    <n v="2088.3984399999999"/>
    <n v="1.59267"/>
    <n v="9.6339999999999995E-2"/>
    <n v="0.48381000000000002"/>
    <n v="0.61670000000000003"/>
    <n v="6.0119100000000003"/>
    <n v="3.85263"/>
  </r>
  <r>
    <x v="7"/>
    <x v="32"/>
    <x v="8"/>
    <x v="9"/>
    <n v="53.57"/>
    <n v="81.77"/>
    <n v="338.52001999999999"/>
    <n v="0.13461999999999999"/>
    <n v="2.6880000000000001E-2"/>
    <n v="9.3900000000000008E-3"/>
    <n v="3.0599999999999999E-2"/>
    <n v="0.50473999999999997"/>
    <n v="1.05484"/>
  </r>
  <r>
    <x v="7"/>
    <x v="32"/>
    <x v="8"/>
    <x v="10"/>
    <n v="152.69"/>
    <n v="200.93"/>
    <n v="910.23046999999997"/>
    <n v="0.93837999999999999"/>
    <n v="0.15962999999999999"/>
    <n v="2.9190000000000001E-2"/>
    <n v="0.15054000000000001"/>
    <n v="3.5625300000000002"/>
    <n v="1.4805999999999999"/>
  </r>
  <r>
    <x v="7"/>
    <x v="33"/>
    <x v="0"/>
    <x v="0"/>
    <n v="11.62"/>
    <n v="86.04"/>
    <n v="78.300049999999999"/>
    <n v="3.4029999999999998E-2"/>
    <n v="8.94E-3"/>
    <n v="1.7000000000000001E-4"/>
    <n v="7.79E-3"/>
    <n v="0.12767000000000001"/>
    <n v="0.23286999999999999"/>
  </r>
  <r>
    <x v="7"/>
    <x v="33"/>
    <x v="0"/>
    <x v="1"/>
    <n v="38.78"/>
    <n v="112.2"/>
    <n v="191.87011999999999"/>
    <n v="0.12776000000000001"/>
    <n v="8.0999999999999996E-3"/>
    <n v="2.4629999999999999E-2"/>
    <n v="4.0669999999999998E-2"/>
    <n v="0.48048000000000002"/>
    <n v="0.46422000000000002"/>
  </r>
  <r>
    <x v="7"/>
    <x v="33"/>
    <x v="0"/>
    <x v="2"/>
    <n v="23.23"/>
    <n v="85.47"/>
    <n v="100.8501"/>
    <n v="5.169E-2"/>
    <n v="2.4199999999999998E-3"/>
    <n v="8.0000000000000007E-5"/>
    <n v="6.1399999999999996E-3"/>
    <n v="0.19298000000000001"/>
    <n v="0.30636000000000002"/>
  </r>
  <r>
    <x v="7"/>
    <x v="33"/>
    <x v="0"/>
    <x v="3"/>
    <n v="13.87"/>
    <n v="69.599999999999994"/>
    <n v="65.419979999999995"/>
    <n v="2.547E-2"/>
    <n v="3.8E-3"/>
    <n v="1.9300000000000001E-3"/>
    <n v="1.49E-3"/>
    <n v="9.486E-2"/>
    <n v="0.22906000000000001"/>
  </r>
  <r>
    <x v="7"/>
    <x v="33"/>
    <x v="0"/>
    <x v="4"/>
    <n v="39.340000000000003"/>
    <n v="263"/>
    <n v="347.16016000000002"/>
    <n v="0.25612000000000001"/>
    <n v="0"/>
    <n v="7.7840000000000006E-2"/>
    <n v="0.20715"/>
    <n v="0.95896999999999999"/>
    <n v="0.48055999999999999"/>
  </r>
  <r>
    <x v="7"/>
    <x v="33"/>
    <x v="0"/>
    <x v="5"/>
    <n v="34.1"/>
    <n v="129.29"/>
    <n v="169.37010000000001"/>
    <n v="0.13633000000000001"/>
    <n v="2.0400000000000001E-3"/>
    <n v="3.9989999999999998E-2"/>
    <n v="3.2820000000000002E-2"/>
    <n v="0.51080000000000003"/>
    <n v="0.37661"/>
  </r>
  <r>
    <x v="7"/>
    <x v="33"/>
    <x v="0"/>
    <x v="6"/>
    <n v="32.159999999999997"/>
    <n v="114.47"/>
    <n v="140.80005"/>
    <n v="0.10423"/>
    <n v="2.4299999999999999E-3"/>
    <n v="5.6999999999999998E-4"/>
    <n v="5.0040000000000001E-2"/>
    <n v="0.39115"/>
    <n v="0.34227000000000002"/>
  </r>
  <r>
    <x v="7"/>
    <x v="33"/>
    <x v="0"/>
    <x v="7"/>
    <n v="64.900000000000006"/>
    <n v="65"/>
    <n v="243.09985"/>
    <n v="0.10761"/>
    <n v="9.3699999999999999E-3"/>
    <n v="3.8999999999999999E-4"/>
    <n v="2.0729999999999998E-2"/>
    <n v="0.40073999999999999"/>
    <n v="0.89522999999999997"/>
  </r>
  <r>
    <x v="7"/>
    <x v="33"/>
    <x v="0"/>
    <x v="8"/>
    <n v="19.57"/>
    <n v="107.15"/>
    <n v="160.71996999999999"/>
    <n v="8.1769999999999995E-2"/>
    <n v="1.9470000000000001E-2"/>
    <n v="3.0699999999999998E-3"/>
    <n v="1.711E-2"/>
    <n v="0.30759999999999998"/>
    <n v="0.40027000000000001"/>
  </r>
  <r>
    <x v="7"/>
    <x v="33"/>
    <x v="0"/>
    <x v="9"/>
    <n v="17.739999999999998"/>
    <n v="112.67"/>
    <n v="91.260009999999994"/>
    <n v="7.3069999999999996E-2"/>
    <n v="4.5599999999999998E-3"/>
    <n v="1.9499999999999999E-3"/>
    <n v="5.2380000000000003E-2"/>
    <n v="0.27234999999999998"/>
    <n v="0.22261"/>
  </r>
  <r>
    <x v="7"/>
    <x v="33"/>
    <x v="0"/>
    <x v="10"/>
    <n v="25"/>
    <n v="173.84"/>
    <n v="198.18018000000001"/>
    <n v="0.13084999999999999"/>
    <n v="1.4710000000000001E-2"/>
    <n v="4.3600000000000002E-3"/>
    <n v="7.9189999999999997E-2"/>
    <n v="0.49245"/>
    <n v="0.35657"/>
  </r>
  <r>
    <x v="7"/>
    <x v="33"/>
    <x v="1"/>
    <x v="0"/>
    <n v="297.3"/>
    <n v="166.16"/>
    <n v="1988.9102800000001"/>
    <n v="1.3117700000000001"/>
    <n v="3.372E-2"/>
    <n v="7.0970000000000005E-2"/>
    <n v="1.28026"/>
    <n v="4.9293300000000002"/>
    <n v="3.7670400000000002"/>
  </r>
  <r>
    <x v="7"/>
    <x v="33"/>
    <x v="1"/>
    <x v="1"/>
    <n v="1294.06"/>
    <n v="125.24"/>
    <n v="8126.7343799999999"/>
    <n v="4.4478099999999996"/>
    <n v="0.16872000000000001"/>
    <n v="1.07291"/>
    <n v="5.8509000000000002"/>
    <n v="16.656949999999998"/>
    <n v="18.661670000000001"/>
  </r>
  <r>
    <x v="7"/>
    <x v="33"/>
    <x v="1"/>
    <x v="2"/>
    <n v="400.97"/>
    <n v="219.17"/>
    <n v="4072.21875"/>
    <n v="2.16465"/>
    <n v="1.4120000000000001E-2"/>
    <n v="0.14652999999999999"/>
    <n v="2.07884"/>
    <n v="8.0852900000000005"/>
    <n v="6.2862900000000002"/>
  </r>
  <r>
    <x v="7"/>
    <x v="33"/>
    <x v="1"/>
    <x v="3"/>
    <n v="37.340000000000003"/>
    <n v="65"/>
    <n v="137.80005"/>
    <n v="7.3929999999999996E-2"/>
    <n v="2.4410000000000001E-2"/>
    <n v="1.9570000000000001E-2"/>
    <n v="1.7010000000000001E-2"/>
    <n v="0.27798"/>
    <n v="0.50746000000000002"/>
  </r>
  <r>
    <x v="7"/>
    <x v="33"/>
    <x v="1"/>
    <x v="4"/>
    <n v="226.39"/>
    <n v="240.31"/>
    <n v="2076.3203100000001"/>
    <n v="1.39001"/>
    <n v="2.4599999999999999E-3"/>
    <n v="1.48336"/>
    <n v="0.81979000000000002"/>
    <n v="5.2245100000000004"/>
    <n v="3.0229900000000001"/>
  </r>
  <r>
    <x v="7"/>
    <x v="33"/>
    <x v="1"/>
    <x v="5"/>
    <n v="653.44000000000005"/>
    <n v="159.69999999999999"/>
    <n v="5541.6406200000001"/>
    <n v="2.8195800000000002"/>
    <n v="6.3460000000000003E-2"/>
    <n v="2.8499400000000001"/>
    <n v="1.0487"/>
    <n v="10.56114"/>
    <n v="10.73678"/>
  </r>
  <r>
    <x v="7"/>
    <x v="33"/>
    <x v="1"/>
    <x v="6"/>
    <n v="1238.08"/>
    <n v="221.43"/>
    <n v="10506.875"/>
    <n v="6.8399099999999997"/>
    <n v="0"/>
    <n v="1.97739"/>
    <n v="5.6616900000000001"/>
    <n v="25.652889999999999"/>
    <n v="16.360569999999999"/>
  </r>
  <r>
    <x v="7"/>
    <x v="33"/>
    <x v="1"/>
    <x v="7"/>
    <n v="494.44"/>
    <n v="65"/>
    <n v="1657.5"/>
    <n v="0.86607999999999996"/>
    <n v="0.15006"/>
    <n v="2.4729999999999999E-2"/>
    <n v="0.32639000000000001"/>
    <n v="3.2372000000000001"/>
    <n v="6.1038300000000003"/>
  </r>
  <r>
    <x v="7"/>
    <x v="33"/>
    <x v="1"/>
    <x v="8"/>
    <n v="1391.34"/>
    <n v="172.78"/>
    <n v="11947.579100000001"/>
    <n v="6.6102800000000004"/>
    <n v="0.21375"/>
    <n v="5.3874599999999999"/>
    <n v="5.0026900000000003"/>
    <n v="24.733879999999999"/>
    <n v="21.841560000000001"/>
  </r>
  <r>
    <x v="7"/>
    <x v="33"/>
    <x v="1"/>
    <x v="9"/>
    <n v="215.82"/>
    <n v="126.35"/>
    <n v="1310.25"/>
    <n v="0.72850999999999999"/>
    <n v="8.6800000000000002E-3"/>
    <n v="1.197E-2"/>
    <n v="0.66303999999999996"/>
    <n v="2.7260300000000002"/>
    <n v="2.9165100000000002"/>
  </r>
  <r>
    <x v="7"/>
    <x v="33"/>
    <x v="1"/>
    <x v="10"/>
    <n v="539.13"/>
    <n v="94.89"/>
    <n v="2267.8593799999999"/>
    <n v="1.61924"/>
    <n v="0.2225"/>
    <n v="9.3020000000000005E-2"/>
    <n v="0.75205999999999995"/>
    <n v="6.1101200000000002"/>
    <n v="6.2028400000000001"/>
  </r>
  <r>
    <x v="7"/>
    <x v="33"/>
    <x v="2"/>
    <x v="0"/>
    <n v="84.9"/>
    <n v="116.64"/>
    <n v="519.03026999999997"/>
    <n v="0.31541999999999998"/>
    <n v="5.6520000000000001E-2"/>
    <n v="2.4060000000000002E-2"/>
    <n v="0.31032999999999999"/>
    <n v="1.1882999999999999"/>
    <n v="1.23631"/>
  </r>
  <r>
    <x v="7"/>
    <x v="33"/>
    <x v="2"/>
    <x v="1"/>
    <n v="408.34"/>
    <n v="164.64"/>
    <n v="2604.6171899999999"/>
    <n v="1.82257"/>
    <n v="0.17691999999999999"/>
    <n v="0.43918000000000001"/>
    <n v="2.25536"/>
    <n v="6.8787500000000001"/>
    <n v="4.9133599999999999"/>
  </r>
  <r>
    <x v="7"/>
    <x v="33"/>
    <x v="2"/>
    <x v="2"/>
    <n v="16.690000000000001"/>
    <n v="110.78"/>
    <n v="50.959960000000002"/>
    <n v="8.8190000000000004E-2"/>
    <n v="4.5519999999999998E-2"/>
    <n v="4.4000000000000002E-4"/>
    <n v="9.7099999999999999E-3"/>
    <n v="0.33883999999999997"/>
    <n v="0.12428"/>
  </r>
  <r>
    <x v="7"/>
    <x v="33"/>
    <x v="2"/>
    <x v="3"/>
    <n v="16.260000000000002"/>
    <n v="65"/>
    <n v="86.449950000000001"/>
    <n v="4.2720000000000001E-2"/>
    <n v="2.256E-2"/>
    <n v="5.4299999999999999E-3"/>
    <n v="8.4799999999999997E-3"/>
    <n v="0.16219"/>
    <n v="0.31835999999999998"/>
  </r>
  <r>
    <x v="7"/>
    <x v="33"/>
    <x v="2"/>
    <x v="4"/>
    <n v="70.81"/>
    <n v="246.15"/>
    <n v="462.75977"/>
    <n v="0.43683"/>
    <n v="1.4400000000000001E-3"/>
    <n v="0.73484000000000005"/>
    <n v="3.2799999999999999E-3"/>
    <n v="1.6614100000000001"/>
    <n v="0.66449000000000003"/>
  </r>
  <r>
    <x v="7"/>
    <x v="33"/>
    <x v="2"/>
    <x v="5"/>
    <n v="152.81"/>
    <n v="127.86"/>
    <n v="811.92969000000005"/>
    <n v="0.60714000000000001"/>
    <n v="4.5920000000000002E-2"/>
    <n v="0.43564999999999998"/>
    <n v="0.24615999999999999"/>
    <n v="2.2974700000000001"/>
    <n v="1.8285100000000001"/>
  </r>
  <r>
    <x v="7"/>
    <x v="33"/>
    <x v="2"/>
    <x v="6"/>
    <n v="168.98"/>
    <n v="187.81"/>
    <n v="1093.0781199999999"/>
    <n v="0.86187000000000002"/>
    <n v="3.0400000000000002E-3"/>
    <n v="4.8120000000000003E-2"/>
    <n v="0.67783000000000004"/>
    <n v="3.25719"/>
    <n v="1.90045"/>
  </r>
  <r>
    <x v="7"/>
    <x v="33"/>
    <x v="2"/>
    <x v="7"/>
    <n v="34.549999999999997"/>
    <n v="65"/>
    <n v="148.8501"/>
    <n v="0.13794000000000001"/>
    <n v="0.11527999999999999"/>
    <n v="3.4000000000000002E-4"/>
    <n v="1.5970000000000002E-2"/>
    <n v="0.5302"/>
    <n v="0.54815000000000003"/>
  </r>
  <r>
    <x v="7"/>
    <x v="33"/>
    <x v="2"/>
    <x v="8"/>
    <n v="228.39"/>
    <n v="177.47"/>
    <n v="1685.98047"/>
    <n v="1.21844"/>
    <n v="0.20499000000000001"/>
    <n v="0.16086"/>
    <n v="1.17502"/>
    <n v="4.6077000000000004"/>
    <n v="2.9933200000000002"/>
  </r>
  <r>
    <x v="7"/>
    <x v="33"/>
    <x v="2"/>
    <x v="9"/>
    <n v="80.52"/>
    <n v="121.75"/>
    <n v="635.50977"/>
    <n v="0.27472999999999997"/>
    <n v="1.3310000000000001E-2"/>
    <n v="6.8100000000000001E-3"/>
    <n v="0.21715999999999999"/>
    <n v="1.02536"/>
    <n v="1.4826900000000001"/>
  </r>
  <r>
    <x v="7"/>
    <x v="33"/>
    <x v="2"/>
    <x v="10"/>
    <n v="169.07"/>
    <n v="208.18"/>
    <n v="895.16016000000002"/>
    <n v="1.0298099999999999"/>
    <n v="0.28433999999999998"/>
    <n v="4.308E-2"/>
    <n v="0.35896"/>
    <n v="3.9284300000000001"/>
    <n v="1.41954"/>
  </r>
  <r>
    <x v="7"/>
    <x v="33"/>
    <x v="3"/>
    <x v="0"/>
    <n v="29.35"/>
    <n v="94.27"/>
    <n v="123.49023"/>
    <n v="0.13925000000000001"/>
    <n v="7.22E-2"/>
    <n v="8.6199999999999992E-3"/>
    <n v="6.9940000000000002E-2"/>
    <n v="0.53280000000000005"/>
    <n v="0.33912999999999999"/>
  </r>
  <r>
    <x v="7"/>
    <x v="33"/>
    <x v="3"/>
    <x v="1"/>
    <n v="163.58000000000001"/>
    <n v="131.62"/>
    <n v="526.5"/>
    <n v="0.83816999999999997"/>
    <n v="0.24115"/>
    <n v="6.479E-2"/>
    <n v="0.58931"/>
    <n v="3.2126999999999999"/>
    <n v="1.14785"/>
  </r>
  <r>
    <x v="7"/>
    <x v="33"/>
    <x v="3"/>
    <x v="2"/>
    <n v="14.97"/>
    <n v="65"/>
    <n v="11.699949999999999"/>
    <n v="8.7340000000000001E-2"/>
    <n v="7.3349999999999999E-2"/>
    <n v="1.3999999999999999E-4"/>
    <n v="4.9899999999999996E-3"/>
    <n v="0.33821000000000001"/>
    <n v="4.3090000000000003E-2"/>
  </r>
  <r>
    <x v="7"/>
    <x v="33"/>
    <x v="3"/>
    <x v="3"/>
    <n v="8.1199999999999992"/>
    <n v="65"/>
    <n v="34.449950000000001"/>
    <n v="3.422E-2"/>
    <n v="2.716E-2"/>
    <n v="1.2700000000000001E-3"/>
    <n v="1.4300000000000001E-3"/>
    <n v="0.13172"/>
    <n v="0.12686"/>
  </r>
  <r>
    <x v="7"/>
    <x v="33"/>
    <x v="3"/>
    <x v="4"/>
    <n v="66.78"/>
    <n v="263"/>
    <n v="273.51952999999997"/>
    <n v="0.42118"/>
    <n v="0"/>
    <n v="0.28239999999999998"/>
    <n v="0.43758000000000002"/>
    <n v="1.6120099999999999"/>
    <n v="0.37862000000000001"/>
  </r>
  <r>
    <x v="7"/>
    <x v="33"/>
    <x v="3"/>
    <x v="5"/>
    <n v="50.9"/>
    <n v="132.19999999999999"/>
    <n v="59.49024"/>
    <n v="0.29314000000000001"/>
    <n v="0.11686000000000001"/>
    <n v="6.497E-2"/>
    <n v="5.1279999999999999E-2"/>
    <n v="1.1315299999999999"/>
    <n v="0.12801999999999999"/>
  </r>
  <r>
    <x v="7"/>
    <x v="33"/>
    <x v="3"/>
    <x v="6"/>
    <n v="93.51"/>
    <n v="215.51"/>
    <n v="400.84960999999998"/>
    <n v="0.54396"/>
    <n v="2.9E-4"/>
    <n v="3.6859999999999997E-2"/>
    <n v="0.57355"/>
    <n v="2.0772300000000001"/>
    <n v="0.63622000000000001"/>
  </r>
  <r>
    <x v="7"/>
    <x v="33"/>
    <x v="3"/>
    <x v="7"/>
    <n v="32.24"/>
    <n v="65"/>
    <n v="88.399900000000002"/>
    <n v="0.15726999999999999"/>
    <n v="0.13852"/>
    <n v="1.9000000000000001E-4"/>
    <n v="7.4999999999999997E-3"/>
    <n v="0.60699999999999998"/>
    <n v="0.32554"/>
  </r>
  <r>
    <x v="7"/>
    <x v="33"/>
    <x v="3"/>
    <x v="8"/>
    <n v="95.86"/>
    <n v="82.33"/>
    <n v="170.42968999999999"/>
    <n v="0.52253000000000005"/>
    <n v="0.30351"/>
    <n v="3.9100000000000003E-3"/>
    <n v="0.11971999999999999"/>
    <n v="2.01484"/>
    <n v="0.51863999999999999"/>
  </r>
  <r>
    <x v="7"/>
    <x v="33"/>
    <x v="3"/>
    <x v="9"/>
    <n v="12.92"/>
    <n v="75.08"/>
    <n v="98.349980000000002"/>
    <n v="3.8170000000000003E-2"/>
    <n v="1.214E-2"/>
    <n v="1.1E-4"/>
    <n v="1.4919999999999999E-2"/>
    <n v="0.14313999999999999"/>
    <n v="0.32301999999999997"/>
  </r>
  <r>
    <x v="7"/>
    <x v="33"/>
    <x v="3"/>
    <x v="10"/>
    <n v="120.36"/>
    <n v="73.27"/>
    <n v="53.490229999999997"/>
    <n v="0.72616000000000003"/>
    <n v="0.57921"/>
    <n v="2.017E-2"/>
    <n v="6.7830000000000001E-2"/>
    <n v="2.8124799999999999"/>
    <n v="0.17857999999999999"/>
  </r>
  <r>
    <x v="7"/>
    <x v="33"/>
    <x v="4"/>
    <x v="0"/>
    <n v="17.39"/>
    <n v="84.87"/>
    <n v="173.99010999999999"/>
    <n v="5.3850000000000002E-2"/>
    <n v="2.0740000000000001E-2"/>
    <n v="4.9199999999999999E-3"/>
    <n v="3.7080000000000002E-2"/>
    <n v="0.20227000000000001"/>
    <n v="0.51712999999999998"/>
  </r>
  <r>
    <x v="7"/>
    <x v="33"/>
    <x v="4"/>
    <x v="1"/>
    <n v="20.62"/>
    <n v="75.75"/>
    <n v="112.87012"/>
    <n v="8.7529999999999997E-2"/>
    <n v="3.703E-2"/>
    <n v="7.79E-3"/>
    <n v="8.1700000000000002E-3"/>
    <n v="0.33631"/>
    <n v="0.36953000000000003"/>
  </r>
  <r>
    <x v="7"/>
    <x v="33"/>
    <x v="4"/>
    <x v="2"/>
    <n v="5.98"/>
    <n v="66.319999999999993"/>
    <n v="45.760010000000001"/>
    <n v="1.7500000000000002E-2"/>
    <n v="1.0659999999999999E-2"/>
    <n v="2.1000000000000001E-4"/>
    <n v="8.0000000000000007E-5"/>
    <n v="6.6619999999999999E-2"/>
    <n v="0.16588"/>
  </r>
  <r>
    <x v="7"/>
    <x v="33"/>
    <x v="4"/>
    <x v="3"/>
    <n v="9.67"/>
    <n v="65"/>
    <n v="91.650019999999998"/>
    <n v="1.8270000000000002E-2"/>
    <n v="9.9000000000000008E-3"/>
    <n v="1.0499999999999999E-3"/>
    <n v="8.4000000000000003E-4"/>
    <n v="6.8279999999999993E-2"/>
    <n v="0.33750999999999998"/>
  </r>
  <r>
    <x v="7"/>
    <x v="33"/>
    <x v="4"/>
    <x v="4"/>
    <n v="16.260000000000002"/>
    <n v="260.25"/>
    <n v="145.73999000000001"/>
    <n v="0.10417"/>
    <n v="8.3000000000000001E-4"/>
    <n v="0.14601"/>
    <n v="2.1940000000000001E-2"/>
    <n v="0.39419999999999999"/>
    <n v="0.20302999999999999"/>
  </r>
  <r>
    <x v="7"/>
    <x v="33"/>
    <x v="4"/>
    <x v="5"/>
    <n v="10.41"/>
    <n v="114.59"/>
    <n v="72.189940000000007"/>
    <n v="5.2540000000000003E-2"/>
    <n v="8.2299999999999995E-3"/>
    <n v="2.8479999999999998E-2"/>
    <n v="4.2100000000000002E-3"/>
    <n v="0.20061999999999999"/>
    <n v="0.17208999999999999"/>
  </r>
  <r>
    <x v="7"/>
    <x v="33"/>
    <x v="4"/>
    <x v="6"/>
    <n v="6.16"/>
    <n v="182.9"/>
    <n v="18.290040000000001"/>
    <n v="3.7339999999999998E-2"/>
    <n v="0"/>
    <n v="5.0000000000000001E-4"/>
    <n v="7.6400000000000001E-3"/>
    <n v="0.14430999999999999"/>
    <n v="3.2590000000000001E-2"/>
  </r>
  <r>
    <x v="7"/>
    <x v="33"/>
    <x v="4"/>
    <x v="7"/>
    <n v="25.17"/>
    <n v="65"/>
    <n v="221.65001000000001"/>
    <n v="5.3379999999999997E-2"/>
    <n v="3.9660000000000001E-2"/>
    <n v="2.5999999999999998E-4"/>
    <n v="1.6100000000000001E-3"/>
    <n v="0.20069999999999999"/>
    <n v="0.81623999999999997"/>
  </r>
  <r>
    <x v="7"/>
    <x v="33"/>
    <x v="4"/>
    <x v="8"/>
    <n v="47.42"/>
    <n v="94.38"/>
    <n v="463.39013999999997"/>
    <n v="0.17252000000000001"/>
    <n v="5.5370000000000003E-2"/>
    <n v="6.9699999999999998E-2"/>
    <n v="4.1660000000000003E-2"/>
    <n v="0.65032999999999996"/>
    <n v="1.2693700000000001"/>
  </r>
  <r>
    <x v="7"/>
    <x v="33"/>
    <x v="4"/>
    <x v="9"/>
    <n v="20.309999999999999"/>
    <n v="65.48"/>
    <n v="206.25"/>
    <n v="3.3009999999999998E-2"/>
    <n v="2.7279999999999999E-2"/>
    <n v="1.7000000000000001E-4"/>
    <n v="9.3999999999999997E-4"/>
    <n v="0.12231"/>
    <n v="0.75504000000000004"/>
  </r>
  <r>
    <x v="7"/>
    <x v="33"/>
    <x v="4"/>
    <x v="10"/>
    <n v="24.9"/>
    <n v="78.31"/>
    <n v="124.50977"/>
    <n v="0.11122"/>
    <n v="4.317E-2"/>
    <n v="2.66E-3"/>
    <n v="2.2200000000000001E-2"/>
    <n v="0.42715999999999998"/>
    <n v="0.39495999999999998"/>
  </r>
  <r>
    <x v="7"/>
    <x v="33"/>
    <x v="5"/>
    <x v="0"/>
    <n v="6.81"/>
    <n v="66.41"/>
    <n v="76.37"/>
    <n v="1.238E-2"/>
    <n v="1.0330000000000001E-2"/>
    <n v="3.0000000000000001E-5"/>
    <n v="8.3000000000000001E-4"/>
    <n v="4.614E-2"/>
    <n v="0.27659"/>
  </r>
  <r>
    <x v="7"/>
    <x v="33"/>
    <x v="5"/>
    <x v="1"/>
    <n v="2.33"/>
    <n v="74.430000000000007"/>
    <n v="10.42001"/>
    <n v="1.1299999999999999E-2"/>
    <n v="4.47E-3"/>
    <n v="5.4000000000000001E-4"/>
    <n v="1.65E-3"/>
    <n v="4.3569999999999998E-2"/>
    <n v="3.4720000000000001E-2"/>
  </r>
  <r>
    <x v="7"/>
    <x v="33"/>
    <x v="5"/>
    <x v="2"/>
    <n v="1.33"/>
    <n v="66.38"/>
    <n v="13.94"/>
    <n v="3.2299999999999998E-3"/>
    <n v="1.9300000000000001E-3"/>
    <n v="0"/>
    <n v="3.0000000000000001E-5"/>
    <n v="1.221E-2"/>
    <n v="5.0549999999999998E-2"/>
  </r>
  <r>
    <x v="7"/>
    <x v="33"/>
    <x v="5"/>
    <x v="3"/>
    <n v="2.85"/>
    <n v="65"/>
    <n v="33.149990000000003"/>
    <n v="4.8700000000000002E-3"/>
    <n v="3.0500000000000002E-3"/>
    <n v="1.7000000000000001E-4"/>
    <n v="1.8000000000000001E-4"/>
    <n v="1.8120000000000001E-2"/>
    <n v="0.12207999999999999"/>
  </r>
  <r>
    <x v="7"/>
    <x v="33"/>
    <x v="5"/>
    <x v="4"/>
    <n v="2.5499999999999998"/>
    <n v="263"/>
    <n v="18.409970000000001"/>
    <n v="1.6320000000000001E-2"/>
    <n v="9.0000000000000006E-5"/>
    <n v="1.847E-2"/>
    <n v="5.7299999999999999E-3"/>
    <n v="6.1530000000000001E-2"/>
    <n v="2.5479999999999999E-2"/>
  </r>
  <r>
    <x v="7"/>
    <x v="33"/>
    <x v="5"/>
    <x v="5"/>
    <n v="3.04"/>
    <n v="102.3"/>
    <n v="23.53003"/>
    <n v="1.375E-2"/>
    <n v="2.3700000000000001E-3"/>
    <n v="1.238E-2"/>
    <n v="3.8400000000000001E-3"/>
    <n v="5.1909999999999998E-2"/>
    <n v="6.0729999999999999E-2"/>
  </r>
  <r>
    <x v="7"/>
    <x v="33"/>
    <x v="5"/>
    <x v="6"/>
    <n v="0.91"/>
    <n v="216"/>
    <n v="4.3200099999999999"/>
    <n v="5.5799999999999999E-3"/>
    <n v="0"/>
    <n v="2.0000000000000001E-4"/>
    <n v="1E-3"/>
    <n v="2.155E-2"/>
    <n v="6.8599999999999998E-3"/>
  </r>
  <r>
    <x v="7"/>
    <x v="33"/>
    <x v="5"/>
    <x v="7"/>
    <n v="5.37"/>
    <n v="65"/>
    <n v="58.5"/>
    <n v="1.055E-2"/>
    <n v="8.2699999999999996E-3"/>
    <n v="3.0000000000000001E-5"/>
    <n v="4.0000000000000002E-4"/>
    <n v="3.95E-2"/>
    <n v="0.21543000000000001"/>
  </r>
  <r>
    <x v="7"/>
    <x v="33"/>
    <x v="5"/>
    <x v="8"/>
    <n v="6.9"/>
    <n v="67.38"/>
    <n v="68.049989999999994"/>
    <n v="1.721E-2"/>
    <n v="1.0529999999999999E-2"/>
    <n v="5.5999999999999995E-4"/>
    <n v="2.32E-3"/>
    <n v="6.5060000000000007E-2"/>
    <n v="0.24382999999999999"/>
  </r>
  <r>
    <x v="7"/>
    <x v="33"/>
    <x v="5"/>
    <x v="9"/>
    <n v="3.43"/>
    <n v="91"/>
    <n v="38.22"/>
    <n v="1.223E-2"/>
    <n v="2.5100000000000001E-3"/>
    <n v="2E-3"/>
    <n v="1.3520000000000001E-2"/>
    <n v="4.5530000000000001E-2"/>
    <n v="0.10773000000000001"/>
  </r>
  <r>
    <x v="7"/>
    <x v="33"/>
    <x v="5"/>
    <x v="10"/>
    <n v="4.9000000000000004"/>
    <n v="65"/>
    <n v="33.799990000000001"/>
    <n v="1.7229999999999999E-2"/>
    <n v="1.418E-2"/>
    <n v="9.0000000000000006E-5"/>
    <n v="9.8999999999999999E-4"/>
    <n v="6.5979999999999997E-2"/>
    <n v="0.12447"/>
  </r>
  <r>
    <x v="7"/>
    <x v="33"/>
    <x v="6"/>
    <x v="0"/>
    <n v="20.2"/>
    <n v="78.88"/>
    <n v="115.15991"/>
    <n v="8.3250000000000005E-2"/>
    <n v="4.3880000000000002E-2"/>
    <n v="2.9399999999999999E-3"/>
    <n v="3.3140000000000003E-2"/>
    <n v="0.31839000000000001"/>
    <n v="0.36248000000000002"/>
  </r>
  <r>
    <x v="7"/>
    <x v="33"/>
    <x v="6"/>
    <x v="1"/>
    <n v="68.930000000000007"/>
    <n v="91.28"/>
    <n v="107.70996"/>
    <n v="0.39723999999999998"/>
    <n v="0.17587"/>
    <n v="6.5559999999999993E-2"/>
    <n v="6.3089999999999993E-2"/>
    <n v="1.53521"/>
    <n v="0.30370999999999998"/>
  </r>
  <r>
    <x v="7"/>
    <x v="33"/>
    <x v="6"/>
    <x v="2"/>
    <n v="11.9"/>
    <n v="68.739999999999995"/>
    <n v="31.62012"/>
    <n v="6.0260000000000001E-2"/>
    <n v="3.9199999999999999E-2"/>
    <n v="2.2000000000000001E-4"/>
    <n v="5.2999999999999998E-4"/>
    <n v="0.23269000000000001"/>
    <n v="0.11168"/>
  </r>
  <r>
    <x v="7"/>
    <x v="33"/>
    <x v="6"/>
    <x v="3"/>
    <n v="8.56"/>
    <n v="65"/>
    <n v="53.949950000000001"/>
    <n v="2.7449999999999999E-2"/>
    <n v="1.9179999999999999E-2"/>
    <n v="1.56E-3"/>
    <n v="3.8000000000000002E-4"/>
    <n v="0.10485"/>
    <n v="0.19867000000000001"/>
  </r>
  <r>
    <x v="7"/>
    <x v="33"/>
    <x v="6"/>
    <x v="4"/>
    <n v="47.91"/>
    <n v="263"/>
    <n v="255.11035000000001"/>
    <n v="0.30399999999999999"/>
    <n v="0"/>
    <n v="0.35396"/>
    <n v="0.10218000000000001"/>
    <n v="1.1587499999999999"/>
    <n v="0.35314000000000001"/>
  </r>
  <r>
    <x v="7"/>
    <x v="33"/>
    <x v="6"/>
    <x v="5"/>
    <n v="33.71"/>
    <n v="130.29"/>
    <n v="76.87012"/>
    <n v="0.19907"/>
    <n v="6.4750000000000002E-2"/>
    <n v="6.9250000000000006E-2"/>
    <n v="3.977E-2"/>
    <n v="0.76680000000000004"/>
    <n v="0.16607"/>
  </r>
  <r>
    <x v="7"/>
    <x v="33"/>
    <x v="6"/>
    <x v="6"/>
    <n v="34.340000000000003"/>
    <n v="253.54"/>
    <n v="65.919920000000005"/>
    <n v="0.21412999999999999"/>
    <n v="0"/>
    <n v="1.6140000000000002E-2"/>
    <n v="0.13478999999999999"/>
    <n v="0.82591000000000003"/>
    <n v="9.357E-2"/>
  </r>
  <r>
    <x v="7"/>
    <x v="33"/>
    <x v="6"/>
    <x v="7"/>
    <n v="31.85"/>
    <n v="65"/>
    <n v="161.8501"/>
    <n v="0.11944"/>
    <n v="9.7540000000000002E-2"/>
    <n v="1.16E-3"/>
    <n v="4.0800000000000003E-3"/>
    <n v="0.45827000000000001"/>
    <n v="0.59601999999999999"/>
  </r>
  <r>
    <x v="7"/>
    <x v="33"/>
    <x v="6"/>
    <x v="8"/>
    <n v="69.16"/>
    <n v="82.5"/>
    <n v="263.99023"/>
    <n v="0.33868999999999999"/>
    <n v="0.17101"/>
    <n v="7.009E-2"/>
    <n v="5.0950000000000002E-2"/>
    <n v="1.30301"/>
    <n v="0.80223"/>
  </r>
  <r>
    <x v="7"/>
    <x v="33"/>
    <x v="6"/>
    <x v="9"/>
    <n v="15.87"/>
    <n v="66.67"/>
    <n v="156.67999"/>
    <n v="2.6589999999999999E-2"/>
    <n v="2.0650000000000002E-2"/>
    <n v="3.2000000000000003E-4"/>
    <n v="1.1800000000000001E-3"/>
    <n v="9.8549999999999999E-2"/>
    <n v="0.56577999999999995"/>
  </r>
  <r>
    <x v="7"/>
    <x v="33"/>
    <x v="6"/>
    <x v="10"/>
    <n v="86.95"/>
    <n v="69.459999999999994"/>
    <n v="131.97069999999999"/>
    <n v="0.48196"/>
    <n v="0.26765"/>
    <n v="4.0899999999999999E-3"/>
    <n v="2.4209999999999999E-2"/>
    <n v="1.86429"/>
    <n v="0.46174999999999999"/>
  </r>
  <r>
    <x v="7"/>
    <x v="33"/>
    <x v="7"/>
    <x v="0"/>
    <n v="28.78"/>
    <n v="174.34"/>
    <n v="265"/>
    <n v="0.16031999999999999"/>
    <n v="1.499E-2"/>
    <n v="3.29E-3"/>
    <n v="8.4360000000000004E-2"/>
    <n v="0.60321000000000002"/>
    <n v="0.47094000000000003"/>
  </r>
  <r>
    <x v="7"/>
    <x v="33"/>
    <x v="7"/>
    <x v="1"/>
    <n v="67.180000000000007"/>
    <n v="106.58"/>
    <n v="351.7002"/>
    <n v="0.26384000000000002"/>
    <n v="5.2389999999999999E-2"/>
    <n v="5.2010000000000001E-2"/>
    <n v="0.12282999999999999"/>
    <n v="1.00054"/>
    <n v="0.88641999999999999"/>
  </r>
  <r>
    <x v="7"/>
    <x v="33"/>
    <x v="7"/>
    <x v="2"/>
    <n v="4.8099999999999996"/>
    <n v="108.04"/>
    <n v="24.849979999999999"/>
    <n v="2.5389999999999999E-2"/>
    <n v="1.123E-2"/>
    <n v="4.8000000000000001E-4"/>
    <n v="8.4499999999999992E-3"/>
    <n v="9.7040000000000001E-2"/>
    <n v="6.1289999999999997E-2"/>
  </r>
  <r>
    <x v="7"/>
    <x v="33"/>
    <x v="7"/>
    <x v="3"/>
    <n v="3.33"/>
    <n v="65"/>
    <n v="25.350010000000001"/>
    <n v="8.9499999999999996E-3"/>
    <n v="6.8599999999999998E-3"/>
    <n v="4.2999999999999999E-4"/>
    <n v="3.3E-4"/>
    <n v="3.4000000000000002E-2"/>
    <n v="9.3350000000000002E-2"/>
  </r>
  <r>
    <x v="7"/>
    <x v="33"/>
    <x v="7"/>
    <x v="4"/>
    <n v="21.54"/>
    <n v="263"/>
    <n v="165.68993"/>
    <n v="0.13807"/>
    <n v="0"/>
    <n v="0.14588000000000001"/>
    <n v="8.6620000000000003E-2"/>
    <n v="0.52324999999999999"/>
    <n v="0.22936000000000001"/>
  </r>
  <r>
    <x v="7"/>
    <x v="33"/>
    <x v="7"/>
    <x v="5"/>
    <n v="44.75"/>
    <n v="146.88"/>
    <n v="286.41016000000002"/>
    <n v="0.19069"/>
    <n v="2.222E-2"/>
    <n v="0.27071000000000001"/>
    <n v="1.533E-2"/>
    <n v="0.71955000000000002"/>
    <n v="0.58316999999999997"/>
  </r>
  <r>
    <x v="7"/>
    <x v="33"/>
    <x v="7"/>
    <x v="6"/>
    <n v="61.35"/>
    <n v="168.48"/>
    <n v="409.41016000000002"/>
    <n v="0.28144999999999998"/>
    <n v="4.1000000000000003E-3"/>
    <n v="3.6339999999999997E-2"/>
    <n v="0.31019000000000002"/>
    <n v="1.06121"/>
    <n v="0.76515"/>
  </r>
  <r>
    <x v="7"/>
    <x v="33"/>
    <x v="7"/>
    <x v="7"/>
    <n v="13.52"/>
    <n v="65"/>
    <n v="92.949950000000001"/>
    <n v="4.0230000000000002E-2"/>
    <n v="3.4619999999999998E-2"/>
    <n v="1.2999999999999999E-4"/>
    <n v="3.9500000000000004E-3"/>
    <n v="0.15329000000000001"/>
    <n v="0.34228999999999998"/>
  </r>
  <r>
    <x v="7"/>
    <x v="33"/>
    <x v="7"/>
    <x v="8"/>
    <n v="108.49"/>
    <n v="161.06"/>
    <n v="847.17969000000005"/>
    <n v="0.52403"/>
    <n v="3.6569999999999998E-2"/>
    <n v="0.10972999999999999"/>
    <n v="0.28486"/>
    <n v="1.97302"/>
    <n v="1.605"/>
  </r>
  <r>
    <x v="7"/>
    <x v="33"/>
    <x v="7"/>
    <x v="9"/>
    <n v="25.5"/>
    <n v="81.25"/>
    <n v="177.11986999999999"/>
    <n v="5.9709999999999999E-2"/>
    <n v="1.0529999999999999E-2"/>
    <n v="1.6000000000000001E-3"/>
    <n v="8.2479999999999998E-2"/>
    <n v="0.22256999999999999"/>
    <n v="0.55091000000000001"/>
  </r>
  <r>
    <x v="7"/>
    <x v="33"/>
    <x v="7"/>
    <x v="10"/>
    <n v="38.979999999999997"/>
    <n v="106.68"/>
    <n v="162.16015999999999"/>
    <n v="0.19045000000000001"/>
    <n v="0.10287"/>
    <n v="8.8000000000000003E-4"/>
    <n v="0.11232"/>
    <n v="0.72926000000000002"/>
    <n v="0.40373999999999999"/>
  </r>
  <r>
    <x v="7"/>
    <x v="33"/>
    <x v="8"/>
    <x v="0"/>
    <n v="103.52"/>
    <n v="176.44"/>
    <n v="832.82030999999995"/>
    <n v="0.55998999999999999"/>
    <n v="4.2470000000000001E-2"/>
    <n v="0.39263999999999999"/>
    <n v="0.29421999999999998"/>
    <n v="2.1048200000000001"/>
    <n v="1.47079"/>
  </r>
  <r>
    <x v="7"/>
    <x v="33"/>
    <x v="8"/>
    <x v="1"/>
    <n v="120.09"/>
    <n v="66.69"/>
    <n v="312.12011999999999"/>
    <n v="0.36735000000000001"/>
    <n v="0.19349"/>
    <n v="3.5430000000000003E-2"/>
    <n v="0.12581999999999999"/>
    <n v="1.4038999999999999"/>
    <n v="1.1252200000000001"/>
  </r>
  <r>
    <x v="7"/>
    <x v="33"/>
    <x v="8"/>
    <x v="2"/>
    <n v="49.49"/>
    <n v="192.52"/>
    <n v="182.88964999999999"/>
    <n v="0.26191999999999999"/>
    <n v="1.1950000000000001E-2"/>
    <n v="4.0299999999999997E-3"/>
    <n v="1.907E-2"/>
    <n v="0.99134"/>
    <n v="0.30438999999999999"/>
  </r>
  <r>
    <x v="7"/>
    <x v="33"/>
    <x v="8"/>
    <x v="3"/>
    <n v="10.9"/>
    <n v="69.78"/>
    <n v="72.570070000000001"/>
    <n v="0.03"/>
    <n v="1.566E-2"/>
    <n v="5.3400000000000001E-3"/>
    <n v="2.8900000000000002E-3"/>
    <n v="0.11360000000000001"/>
    <n v="0.25308999999999998"/>
  </r>
  <r>
    <x v="7"/>
    <x v="33"/>
    <x v="8"/>
    <x v="4"/>
    <n v="220.91"/>
    <n v="263"/>
    <n v="1733.1718800000001"/>
    <n v="1.4334499999999999"/>
    <n v="0"/>
    <n v="1.97847"/>
    <n v="0.22070999999999999"/>
    <n v="5.3923399999999999"/>
    <n v="2.3991699999999998"/>
  </r>
  <r>
    <x v="7"/>
    <x v="33"/>
    <x v="8"/>
    <x v="5"/>
    <n v="347.68"/>
    <n v="155.91999999999999"/>
    <n v="2243.6914099999999"/>
    <n v="1.47692"/>
    <n v="4.8079999999999998E-2"/>
    <n v="2.22045"/>
    <n v="0.11796"/>
    <n v="5.5466899999999999"/>
    <n v="4.3354200000000001"/>
  </r>
  <r>
    <x v="7"/>
    <x v="33"/>
    <x v="8"/>
    <x v="6"/>
    <n v="328.6"/>
    <n v="221.94"/>
    <n v="2208.2734399999999"/>
    <n v="1.8431299999999999"/>
    <n v="0"/>
    <n v="0.45094000000000001"/>
    <n v="1.0172699999999999"/>
    <n v="6.9504900000000003"/>
    <n v="3.4365100000000002"/>
  </r>
  <r>
    <x v="7"/>
    <x v="33"/>
    <x v="8"/>
    <x v="7"/>
    <n v="30.1"/>
    <n v="65"/>
    <n v="191.75"/>
    <n v="9.0450000000000003E-2"/>
    <n v="7.424E-2"/>
    <n v="3.4000000000000002E-4"/>
    <n v="4.2100000000000002E-3"/>
    <n v="0.34478999999999999"/>
    <n v="0.70613000000000004"/>
  </r>
  <r>
    <x v="7"/>
    <x v="33"/>
    <x v="8"/>
    <x v="8"/>
    <n v="331.6"/>
    <n v="170.71"/>
    <n v="2089.54297"/>
    <n v="1.6445399999999999"/>
    <n v="9.9409999999999998E-2"/>
    <n v="0.50112999999999996"/>
    <n v="0.63795000000000002"/>
    <n v="6.2040199999999999"/>
    <n v="3.83501"/>
  </r>
  <r>
    <x v="7"/>
    <x v="33"/>
    <x v="8"/>
    <x v="9"/>
    <n v="57.75"/>
    <n v="80.930000000000007"/>
    <n v="338.27001999999999"/>
    <n v="0.14302000000000001"/>
    <n v="3.1189999999999999E-2"/>
    <n v="9.7400000000000004E-3"/>
    <n v="3.1759999999999997E-2"/>
    <n v="0.53583999999999998"/>
    <n v="1.05589"/>
  </r>
  <r>
    <x v="7"/>
    <x v="33"/>
    <x v="8"/>
    <x v="10"/>
    <n v="157.22"/>
    <n v="199.19"/>
    <n v="902.30864999999994"/>
    <n v="0.96077000000000001"/>
    <n v="0.16170999999999999"/>
    <n v="2.9919999999999999E-2"/>
    <n v="0.15429999999999999"/>
    <n v="3.6454800000000001"/>
    <n v="1.4671400000000001"/>
  </r>
  <r>
    <x v="7"/>
    <x v="34"/>
    <x v="0"/>
    <x v="0"/>
    <n v="12.54"/>
    <n v="86.55"/>
    <n v="79.63"/>
    <n v="3.601E-2"/>
    <n v="9.8700000000000003E-3"/>
    <n v="1.8000000000000001E-4"/>
    <n v="8.1200000000000005E-3"/>
    <n v="0.13499"/>
    <n v="0.23452999999999999"/>
  </r>
  <r>
    <x v="7"/>
    <x v="34"/>
    <x v="0"/>
    <x v="1"/>
    <n v="40.57"/>
    <n v="112.58"/>
    <n v="201.50977"/>
    <n v="0.13275999999999999"/>
    <n v="8.3199999999999993E-3"/>
    <n v="2.563E-2"/>
    <n v="4.2320000000000003E-2"/>
    <n v="0.49901000000000001"/>
    <n v="0.48368"/>
  </r>
  <r>
    <x v="7"/>
    <x v="34"/>
    <x v="0"/>
    <x v="2"/>
    <n v="24.46"/>
    <n v="85.57"/>
    <n v="105.25"/>
    <n v="5.4309999999999997E-2"/>
    <n v="2.5600000000000002E-3"/>
    <n v="8.0000000000000007E-5"/>
    <n v="6.45E-3"/>
    <n v="0.20266000000000001"/>
    <n v="0.31769999999999998"/>
  </r>
  <r>
    <x v="7"/>
    <x v="34"/>
    <x v="0"/>
    <x v="3"/>
    <n v="14.85"/>
    <n v="69.78"/>
    <n v="68.38"/>
    <n v="2.716E-2"/>
    <n v="4.2599999999999999E-3"/>
    <n v="2.0300000000000001E-3"/>
    <n v="1.57E-3"/>
    <n v="0.10113999999999999"/>
    <n v="0.23766000000000001"/>
  </r>
  <r>
    <x v="7"/>
    <x v="34"/>
    <x v="0"/>
    <x v="4"/>
    <n v="40.99"/>
    <n v="263"/>
    <n v="433.9502"/>
    <n v="0.26689000000000002"/>
    <n v="0"/>
    <n v="8.1170000000000006E-2"/>
    <n v="0.21601999999999999"/>
    <n v="0.99887000000000004"/>
    <n v="0.59738000000000002"/>
  </r>
  <r>
    <x v="7"/>
    <x v="34"/>
    <x v="0"/>
    <x v="5"/>
    <n v="35.49"/>
    <n v="130.91"/>
    <n v="181.97021000000001"/>
    <n v="0.14085"/>
    <n v="2.14E-3"/>
    <n v="4.1169999999999998E-2"/>
    <n v="3.3790000000000001E-2"/>
    <n v="0.52753000000000005"/>
    <n v="0.39878999999999998"/>
  </r>
  <r>
    <x v="7"/>
    <x v="34"/>
    <x v="0"/>
    <x v="6"/>
    <n v="33.49"/>
    <n v="118.84"/>
    <n v="158.06005999999999"/>
    <n v="0.10815"/>
    <n v="2.4499999999999999E-3"/>
    <n v="5.9000000000000003E-4"/>
    <n v="5.1959999999999999E-2"/>
    <n v="0.40569"/>
    <n v="0.37146000000000001"/>
  </r>
  <r>
    <x v="7"/>
    <x v="34"/>
    <x v="0"/>
    <x v="7"/>
    <n v="68.790000000000006"/>
    <n v="65"/>
    <n v="252.85011"/>
    <n v="0.11388"/>
    <n v="1.027E-2"/>
    <n v="4.0999999999999999E-4"/>
    <n v="2.1870000000000001E-2"/>
    <n v="0.42398999999999998"/>
    <n v="0.92598000000000003"/>
  </r>
  <r>
    <x v="7"/>
    <x v="34"/>
    <x v="0"/>
    <x v="8"/>
    <n v="21.11"/>
    <n v="108.22"/>
    <n v="166.65991"/>
    <n v="8.591E-2"/>
    <n v="2.0990000000000002E-2"/>
    <n v="3.2000000000000002E-3"/>
    <n v="1.7809999999999999E-2"/>
    <n v="0.32291999999999998"/>
    <n v="0.40977999999999998"/>
  </r>
  <r>
    <x v="7"/>
    <x v="34"/>
    <x v="0"/>
    <x v="9"/>
    <n v="18.95"/>
    <n v="139.18"/>
    <n v="168.40991"/>
    <n v="7.7249999999999999E-2"/>
    <n v="5.2500000000000003E-3"/>
    <n v="2.0600000000000002E-3"/>
    <n v="5.5140000000000002E-2"/>
    <n v="0.28783999999999998"/>
    <n v="0.35305999999999998"/>
  </r>
  <r>
    <x v="7"/>
    <x v="34"/>
    <x v="0"/>
    <x v="10"/>
    <n v="26.2"/>
    <n v="176.1"/>
    <n v="211.31981999999999"/>
    <n v="0.1361"/>
    <n v="1.519E-2"/>
    <n v="4.5500000000000002E-3"/>
    <n v="8.2619999999999999E-2"/>
    <n v="0.51188"/>
    <n v="0.37512000000000001"/>
  </r>
  <r>
    <x v="7"/>
    <x v="34"/>
    <x v="1"/>
    <x v="0"/>
    <n v="309.45999999999998"/>
    <n v="165.94"/>
    <n v="2017.7890600000001"/>
    <n v="1.3618600000000001"/>
    <n v="3.4450000000000001E-2"/>
    <n v="7.3760000000000006E-2"/>
    <n v="1.3309299999999999"/>
    <n v="5.1148300000000004"/>
    <n v="3.8045499999999999"/>
  </r>
  <r>
    <x v="7"/>
    <x v="34"/>
    <x v="1"/>
    <x v="1"/>
    <n v="1359.27"/>
    <n v="125.24"/>
    <n v="8166.65625"/>
    <n v="4.6505200000000002"/>
    <n v="0.16894000000000001"/>
    <n v="1.12409"/>
    <n v="6.1336700000000004"/>
    <n v="17.40775"/>
    <n v="18.64988"/>
  </r>
  <r>
    <x v="7"/>
    <x v="34"/>
    <x v="1"/>
    <x v="2"/>
    <n v="419.66"/>
    <n v="219.24"/>
    <n v="4097.6093799999999"/>
    <n v="2.2663700000000002"/>
    <n v="1.421E-2"/>
    <n v="0.15347"/>
    <n v="2.1772100000000001"/>
    <n v="8.4619999999999997"/>
    <n v="6.2892799999999998"/>
  </r>
  <r>
    <x v="7"/>
    <x v="34"/>
    <x v="1"/>
    <x v="3"/>
    <n v="39.47"/>
    <n v="65"/>
    <n v="138.44995"/>
    <n v="7.7369999999999994E-2"/>
    <n v="2.5170000000000001E-2"/>
    <n v="2.061E-2"/>
    <n v="1.7909999999999999E-2"/>
    <n v="0.29071000000000002"/>
    <n v="0.50702999999999998"/>
  </r>
  <r>
    <x v="7"/>
    <x v="34"/>
    <x v="1"/>
    <x v="4"/>
    <n v="235.09"/>
    <n v="240.02"/>
    <n v="2088.1796899999999"/>
    <n v="1.4418500000000001"/>
    <n v="2.4599999999999999E-3"/>
    <n v="1.5358400000000001"/>
    <n v="0.8528"/>
    <n v="5.41648"/>
    <n v="3.02555"/>
  </r>
  <r>
    <x v="7"/>
    <x v="34"/>
    <x v="1"/>
    <x v="5"/>
    <n v="688.76"/>
    <n v="159.35"/>
    <n v="5628.2031200000001"/>
    <n v="2.9592900000000002"/>
    <n v="6.3759999999999997E-2"/>
    <n v="2.9909699999999999"/>
    <n v="1.10379"/>
    <n v="11.07856"/>
    <n v="10.861510000000001"/>
  </r>
  <r>
    <x v="7"/>
    <x v="34"/>
    <x v="1"/>
    <x v="6"/>
    <n v="1286.0899999999999"/>
    <n v="221.16"/>
    <n v="10617.65625"/>
    <n v="7.1034600000000001"/>
    <n v="0"/>
    <n v="2.0545100000000001"/>
    <n v="5.8846800000000004"/>
    <n v="26.629020000000001"/>
    <n v="16.45598"/>
  </r>
  <r>
    <x v="7"/>
    <x v="34"/>
    <x v="1"/>
    <x v="7"/>
    <n v="520.11"/>
    <n v="65"/>
    <n v="1668.5509"/>
    <n v="0.90749999999999997"/>
    <n v="0.15470999999999999"/>
    <n v="2.5999999999999999E-2"/>
    <n v="0.34316000000000002"/>
    <n v="3.3906000000000001"/>
    <n v="6.1105299999999998"/>
  </r>
  <r>
    <x v="7"/>
    <x v="34"/>
    <x v="1"/>
    <x v="8"/>
    <n v="1461.6"/>
    <n v="171.83"/>
    <n v="12072.46875"/>
    <n v="6.9099399999999997"/>
    <n v="0.22459999999999999"/>
    <n v="5.6307299999999998"/>
    <n v="5.2350000000000003"/>
    <n v="25.84375"/>
    <n v="22.022079999999999"/>
  </r>
  <r>
    <x v="7"/>
    <x v="34"/>
    <x v="1"/>
    <x v="9"/>
    <n v="226.29"/>
    <n v="126.36"/>
    <n v="1323.0097699999999"/>
    <n v="0.76134999999999997"/>
    <n v="9.9399999999999992E-3"/>
    <n v="1.2500000000000001E-2"/>
    <n v="0.69282999999999995"/>
    <n v="2.8476599999999999"/>
    <n v="2.92841"/>
  </r>
  <r>
    <x v="7"/>
    <x v="34"/>
    <x v="1"/>
    <x v="10"/>
    <n v="563.29"/>
    <n v="94.86"/>
    <n v="2291.9023400000001"/>
    <n v="1.6761299999999999"/>
    <n v="0.22320999999999999"/>
    <n v="9.647E-2"/>
    <n v="0.77998999999999996"/>
    <n v="6.3208299999999999"/>
    <n v="6.2352800000000004"/>
  </r>
  <r>
    <x v="7"/>
    <x v="34"/>
    <x v="2"/>
    <x v="0"/>
    <n v="89.32"/>
    <n v="115.29"/>
    <n v="509.55957000000001"/>
    <n v="0.32806000000000002"/>
    <n v="5.8409999999999997E-2"/>
    <n v="2.4989999999999998E-2"/>
    <n v="0.32307000000000002"/>
    <n v="1.23515"/>
    <n v="1.21774"/>
  </r>
  <r>
    <x v="7"/>
    <x v="34"/>
    <x v="2"/>
    <x v="1"/>
    <n v="423.86"/>
    <n v="161.69999999999999"/>
    <n v="2509.5468799999999"/>
    <n v="1.88486"/>
    <n v="0.17735999999999999"/>
    <n v="0.45578000000000002"/>
    <n v="2.3407900000000001"/>
    <n v="7.10947"/>
    <n v="4.7688899999999999"/>
  </r>
  <r>
    <x v="7"/>
    <x v="34"/>
    <x v="2"/>
    <x v="2"/>
    <n v="17.149999999999999"/>
    <n v="110.17"/>
    <n v="50.679929999999999"/>
    <n v="8.9440000000000006E-2"/>
    <n v="4.5789999999999997E-2"/>
    <n v="4.4999999999999999E-4"/>
    <n v="9.9500000000000005E-3"/>
    <n v="0.34350000000000003"/>
    <n v="0.12331"/>
  </r>
  <r>
    <x v="7"/>
    <x v="34"/>
    <x v="2"/>
    <x v="3"/>
    <n v="17.600000000000001"/>
    <n v="65"/>
    <n v="87.099980000000002"/>
    <n v="4.4880000000000003E-2"/>
    <n v="2.3140000000000001E-2"/>
    <n v="5.8700000000000002E-3"/>
    <n v="9.1500000000000001E-3"/>
    <n v="0.17019999999999999"/>
    <n v="0.31897999999999999"/>
  </r>
  <r>
    <x v="7"/>
    <x v="34"/>
    <x v="2"/>
    <x v="4"/>
    <n v="72.569999999999993"/>
    <n v="243.88"/>
    <n v="429.22070000000002"/>
    <n v="0.44749"/>
    <n v="1.4400000000000001E-3"/>
    <n v="0.75224000000000002"/>
    <n v="3.4499999999999999E-3"/>
    <n v="1.7008700000000001"/>
    <n v="0.61612"/>
  </r>
  <r>
    <x v="7"/>
    <x v="34"/>
    <x v="2"/>
    <x v="5"/>
    <n v="159.11000000000001"/>
    <n v="126.97"/>
    <n v="799.91992000000005"/>
    <n v="0.62699000000000005"/>
    <n v="4.5920000000000002E-2"/>
    <n v="0.45157999999999998"/>
    <n v="0.25557000000000002"/>
    <n v="2.3710100000000001"/>
    <n v="1.80128"/>
  </r>
  <r>
    <x v="7"/>
    <x v="34"/>
    <x v="2"/>
    <x v="6"/>
    <n v="174.76"/>
    <n v="187.46"/>
    <n v="1083.51172"/>
    <n v="0.88875999999999999"/>
    <n v="3.0400000000000002E-3"/>
    <n v="4.9549999999999997E-2"/>
    <n v="0.69857000000000002"/>
    <n v="3.3567999999999998"/>
    <n v="1.87619"/>
  </r>
  <r>
    <x v="7"/>
    <x v="34"/>
    <x v="2"/>
    <x v="7"/>
    <n v="36.869999999999997"/>
    <n v="65"/>
    <n v="150.7998"/>
    <n v="0.14169000000000001"/>
    <n v="0.11813"/>
    <n v="3.5E-4"/>
    <n v="1.6619999999999999E-2"/>
    <n v="0.54405999999999999"/>
    <n v="0.55225999999999997"/>
  </r>
  <r>
    <x v="7"/>
    <x v="34"/>
    <x v="2"/>
    <x v="8"/>
    <n v="237.72"/>
    <n v="175.05"/>
    <n v="1633.1718800000001"/>
    <n v="1.25898"/>
    <n v="0.20835000000000001"/>
    <n v="0.16669"/>
    <n v="1.2190399999999999"/>
    <n v="4.7578500000000004"/>
    <n v="2.9104999999999999"/>
  </r>
  <r>
    <x v="7"/>
    <x v="34"/>
    <x v="2"/>
    <x v="9"/>
    <n v="85.76"/>
    <n v="120.96"/>
    <n v="633.80957000000001"/>
    <n v="0.29046"/>
    <n v="1.524E-2"/>
    <n v="7.1500000000000001E-3"/>
    <n v="0.22816"/>
    <n v="1.0836300000000001"/>
    <n v="1.4776199999999999"/>
  </r>
  <r>
    <x v="7"/>
    <x v="34"/>
    <x v="2"/>
    <x v="10"/>
    <n v="173.4"/>
    <n v="208.08"/>
    <n v="900.96875"/>
    <n v="1.0521799999999999"/>
    <n v="0.28594999999999998"/>
    <n v="4.41E-2"/>
    <n v="0.36768000000000001"/>
    <n v="4.01126"/>
    <n v="1.42127"/>
  </r>
  <r>
    <x v="7"/>
    <x v="34"/>
    <x v="3"/>
    <x v="0"/>
    <n v="30.65"/>
    <n v="93.57"/>
    <n v="121.64014"/>
    <n v="0.14227000000000001"/>
    <n v="7.3749999999999996E-2"/>
    <n v="8.8400000000000006E-3"/>
    <n v="7.1679999999999994E-2"/>
    <n v="0.54398000000000002"/>
    <n v="0.33384000000000003"/>
  </r>
  <r>
    <x v="7"/>
    <x v="34"/>
    <x v="3"/>
    <x v="1"/>
    <n v="167.58"/>
    <n v="132"/>
    <n v="528.01953000000003"/>
    <n v="0.85128000000000004"/>
    <n v="0.24132999999999999"/>
    <n v="6.6409999999999997E-2"/>
    <n v="0.60402"/>
    <n v="3.2612399999999999"/>
    <n v="1.14228"/>
  </r>
  <r>
    <x v="7"/>
    <x v="34"/>
    <x v="3"/>
    <x v="2"/>
    <n v="15.15"/>
    <n v="65"/>
    <n v="11.699949999999999"/>
    <n v="8.763E-2"/>
    <n v="7.3499999999999996E-2"/>
    <n v="1.4999999999999999E-4"/>
    <n v="5.0299999999999997E-3"/>
    <n v="0.33928999999999998"/>
    <n v="4.2849999999999999E-2"/>
  </r>
  <r>
    <x v="7"/>
    <x v="34"/>
    <x v="3"/>
    <x v="3"/>
    <n v="8.65"/>
    <n v="65"/>
    <n v="34.449950000000001"/>
    <n v="3.508E-2"/>
    <n v="2.7699999999999999E-2"/>
    <n v="1.34E-3"/>
    <n v="1.5E-3"/>
    <n v="0.13489000000000001"/>
    <n v="0.12615999999999999"/>
  </r>
  <r>
    <x v="7"/>
    <x v="34"/>
    <x v="3"/>
    <x v="4"/>
    <n v="67.83"/>
    <n v="263"/>
    <n v="276.15039000000002"/>
    <n v="0.42803999999999998"/>
    <n v="0"/>
    <n v="0.28525"/>
    <n v="0.44602999999999998"/>
    <n v="1.6374"/>
    <n v="0.38014999999999999"/>
  </r>
  <r>
    <x v="7"/>
    <x v="34"/>
    <x v="3"/>
    <x v="5"/>
    <n v="51.32"/>
    <n v="133.79"/>
    <n v="56.190429999999999"/>
    <n v="0.29453000000000001"/>
    <n v="0.11705"/>
    <n v="6.5659999999999996E-2"/>
    <n v="5.1819999999999998E-2"/>
    <n v="1.13669"/>
    <n v="0.11895"/>
  </r>
  <r>
    <x v="7"/>
    <x v="34"/>
    <x v="3"/>
    <x v="6"/>
    <n v="95.38"/>
    <n v="215.37"/>
    <n v="402.75"/>
    <n v="0.55396000000000001"/>
    <n v="2.9E-4"/>
    <n v="3.7449999999999997E-2"/>
    <n v="0.58445999999999998"/>
    <n v="2.1142599999999998"/>
    <n v="0.63597999999999999"/>
  </r>
  <r>
    <x v="7"/>
    <x v="34"/>
    <x v="3"/>
    <x v="7"/>
    <n v="33.61"/>
    <n v="65"/>
    <n v="89.049800000000005"/>
    <n v="0.15948000000000001"/>
    <n v="0.14036000000000001"/>
    <n v="1.9000000000000001E-4"/>
    <n v="7.6600000000000001E-3"/>
    <n v="0.61519000000000001"/>
    <n v="0.32612000000000002"/>
  </r>
  <r>
    <x v="7"/>
    <x v="34"/>
    <x v="3"/>
    <x v="8"/>
    <n v="97.94"/>
    <n v="82.25"/>
    <n v="171.08008000000001"/>
    <n v="0.52678000000000003"/>
    <n v="0.30609999999999998"/>
    <n v="3.9500000000000004E-3"/>
    <n v="0.1211"/>
    <n v="2.03057"/>
    <n v="0.51815"/>
  </r>
  <r>
    <x v="7"/>
    <x v="34"/>
    <x v="3"/>
    <x v="9"/>
    <n v="14.26"/>
    <n v="74.849999999999994"/>
    <n v="100.30005"/>
    <n v="4.0660000000000002E-2"/>
    <n v="1.3979999999999999E-2"/>
    <n v="1.2E-4"/>
    <n v="1.537E-2"/>
    <n v="0.15236"/>
    <n v="0.32837"/>
  </r>
  <r>
    <x v="7"/>
    <x v="34"/>
    <x v="3"/>
    <x v="10"/>
    <n v="121.11"/>
    <n v="73.05"/>
    <n v="54.789059999999999"/>
    <n v="0.72751999999999994"/>
    <n v="0.58021999999999996"/>
    <n v="2.0240000000000001E-2"/>
    <n v="6.8089999999999998E-2"/>
    <n v="2.81751"/>
    <n v="0.18235999999999999"/>
  </r>
  <r>
    <x v="7"/>
    <x v="34"/>
    <x v="4"/>
    <x v="0"/>
    <n v="19.489999999999998"/>
    <n v="84.4"/>
    <n v="177.23999000000001"/>
    <n v="5.8250000000000003E-2"/>
    <n v="2.3189999999999999E-2"/>
    <n v="5.1700000000000001E-3"/>
    <n v="3.8980000000000001E-2"/>
    <n v="0.21856"/>
    <n v="0.52617000000000003"/>
  </r>
  <r>
    <x v="7"/>
    <x v="34"/>
    <x v="4"/>
    <x v="1"/>
    <n v="22.15"/>
    <n v="75.819999999999993"/>
    <n v="116.01000999999999"/>
    <n v="9.0410000000000004E-2"/>
    <n v="3.8359999999999998E-2"/>
    <n v="8.0499999999999999E-3"/>
    <n v="8.4399999999999996E-3"/>
    <n v="0.34697"/>
    <n v="0.37752999999999998"/>
  </r>
  <r>
    <x v="7"/>
    <x v="34"/>
    <x v="4"/>
    <x v="2"/>
    <n v="6.68"/>
    <n v="66.3"/>
    <n v="46.409970000000001"/>
    <n v="1.865E-2"/>
    <n v="1.124E-2"/>
    <n v="2.3000000000000001E-4"/>
    <n v="8.0000000000000007E-5"/>
    <n v="7.0889999999999995E-2"/>
    <n v="0.16733999999999999"/>
  </r>
  <r>
    <x v="7"/>
    <x v="34"/>
    <x v="4"/>
    <x v="3"/>
    <n v="11.13"/>
    <n v="65"/>
    <n v="94.900019999999998"/>
    <n v="2.0619999999999999E-2"/>
    <n v="1.0999999999999999E-2"/>
    <n v="1.2099999999999999E-3"/>
    <n v="9.7000000000000005E-4"/>
    <n v="7.6999999999999999E-2"/>
    <n v="0.34754000000000002"/>
  </r>
  <r>
    <x v="7"/>
    <x v="34"/>
    <x v="4"/>
    <x v="4"/>
    <n v="16.829999999999998"/>
    <n v="260.3"/>
    <n v="148.37011999999999"/>
    <n v="0.10786"/>
    <n v="8.3000000000000001E-4"/>
    <n v="0.15117"/>
    <n v="2.282E-2"/>
    <n v="0.40783999999999998"/>
    <n v="0.20552999999999999"/>
  </r>
  <r>
    <x v="7"/>
    <x v="34"/>
    <x v="4"/>
    <x v="5"/>
    <n v="11.06"/>
    <n v="116.11"/>
    <n v="75.469970000000004"/>
    <n v="5.441E-2"/>
    <n v="8.6400000000000001E-3"/>
    <n v="2.9590000000000002E-2"/>
    <n v="4.3699999999999998E-3"/>
    <n v="0.20755999999999999"/>
    <n v="0.17713999999999999"/>
  </r>
  <r>
    <x v="7"/>
    <x v="34"/>
    <x v="4"/>
    <x v="6"/>
    <n v="6.26"/>
    <n v="182.9"/>
    <n v="18.290040000000001"/>
    <n v="3.7789999999999997E-2"/>
    <n v="0"/>
    <n v="5.0000000000000001E-4"/>
    <n v="7.6800000000000002E-3"/>
    <n v="0.14599000000000001"/>
    <n v="3.2410000000000001E-2"/>
  </r>
  <r>
    <x v="7"/>
    <x v="34"/>
    <x v="4"/>
    <x v="7"/>
    <n v="28.66"/>
    <n v="65"/>
    <n v="226.8501"/>
    <n v="5.901E-2"/>
    <n v="4.3580000000000001E-2"/>
    <n v="2.9E-4"/>
    <n v="1.81E-3"/>
    <n v="0.22155"/>
    <n v="0.83077000000000001"/>
  </r>
  <r>
    <x v="7"/>
    <x v="34"/>
    <x v="4"/>
    <x v="8"/>
    <n v="52.49"/>
    <n v="94.82"/>
    <n v="480.75002999999998"/>
    <n v="0.18446000000000001"/>
    <n v="6.0229999999999999E-2"/>
    <n v="7.3499999999999996E-2"/>
    <n v="4.4269999999999997E-2"/>
    <n v="0.69452999999999998"/>
    <n v="1.3049299999999999"/>
  </r>
  <r>
    <x v="7"/>
    <x v="34"/>
    <x v="4"/>
    <x v="9"/>
    <n v="23.55"/>
    <n v="65.459999999999994"/>
    <n v="212.09997999999999"/>
    <n v="3.8280000000000002E-2"/>
    <n v="3.1600000000000003E-2"/>
    <n v="2.0000000000000001E-4"/>
    <n v="1.1000000000000001E-3"/>
    <n v="0.14180999999999999"/>
    <n v="0.77227999999999997"/>
  </r>
  <r>
    <x v="7"/>
    <x v="34"/>
    <x v="4"/>
    <x v="10"/>
    <n v="26.57"/>
    <n v="79.55"/>
    <n v="132.8501"/>
    <n v="0.11452"/>
    <n v="4.48E-2"/>
    <n v="2.7299999999999998E-3"/>
    <n v="2.2790000000000001E-2"/>
    <n v="0.43936999999999998"/>
    <n v="0.41392000000000001"/>
  </r>
  <r>
    <x v="7"/>
    <x v="34"/>
    <x v="5"/>
    <x v="0"/>
    <n v="8.07"/>
    <n v="66.930000000000007"/>
    <n v="84.329989999999995"/>
    <n v="1.448E-2"/>
    <n v="1.213E-2"/>
    <n v="4.0000000000000003E-5"/>
    <n v="9.6000000000000002E-4"/>
    <n v="5.389E-2"/>
    <n v="0.30188999999999999"/>
  </r>
  <r>
    <x v="7"/>
    <x v="34"/>
    <x v="5"/>
    <x v="1"/>
    <n v="2.48"/>
    <n v="76.73"/>
    <n v="11.510009999999999"/>
    <n v="1.159E-2"/>
    <n v="4.5500000000000002E-3"/>
    <n v="5.5999999999999995E-4"/>
    <n v="1.7099999999999999E-3"/>
    <n v="4.4630000000000003E-2"/>
    <n v="3.73E-2"/>
  </r>
  <r>
    <x v="7"/>
    <x v="34"/>
    <x v="5"/>
    <x v="2"/>
    <n v="1.56"/>
    <n v="66.260000000000005"/>
    <n v="15.24001"/>
    <n v="3.6099999999999999E-3"/>
    <n v="2.1099999999999999E-3"/>
    <n v="0"/>
    <n v="4.0000000000000003E-5"/>
    <n v="1.3610000000000001E-2"/>
    <n v="5.5030000000000003E-2"/>
  </r>
  <r>
    <x v="7"/>
    <x v="34"/>
    <x v="5"/>
    <x v="3"/>
    <n v="3.39"/>
    <n v="65"/>
    <n v="35.100009999999997"/>
    <n v="5.7499999999999999E-3"/>
    <n v="3.5699999999999998E-3"/>
    <n v="2.1000000000000001E-4"/>
    <n v="2.2000000000000001E-4"/>
    <n v="2.1340000000000001E-2"/>
    <n v="0.12853999999999999"/>
  </r>
  <r>
    <x v="7"/>
    <x v="34"/>
    <x v="5"/>
    <x v="4"/>
    <n v="2.62"/>
    <n v="263"/>
    <n v="18.409970000000001"/>
    <n v="1.678E-2"/>
    <n v="9.0000000000000006E-5"/>
    <n v="1.8960000000000001E-2"/>
    <n v="5.9100000000000003E-3"/>
    <n v="6.3219999999999998E-2"/>
    <n v="2.5340000000000001E-2"/>
  </r>
  <r>
    <x v="7"/>
    <x v="34"/>
    <x v="5"/>
    <x v="5"/>
    <n v="3.28"/>
    <n v="100.75"/>
    <n v="24.17999"/>
    <n v="1.435E-2"/>
    <n v="2.4199999999999998E-3"/>
    <n v="1.289E-2"/>
    <n v="4.0099999999999997E-3"/>
    <n v="5.4129999999999998E-2"/>
    <n v="6.2780000000000002E-2"/>
  </r>
  <r>
    <x v="7"/>
    <x v="34"/>
    <x v="5"/>
    <x v="6"/>
    <n v="0.93"/>
    <n v="216"/>
    <n v="4.3200099999999999"/>
    <n v="5.6899999999999997E-3"/>
    <n v="0"/>
    <n v="2.0000000000000001E-4"/>
    <n v="1.0200000000000001E-3"/>
    <n v="2.1950000000000001E-2"/>
    <n v="6.8300000000000001E-3"/>
  </r>
  <r>
    <x v="7"/>
    <x v="34"/>
    <x v="5"/>
    <x v="7"/>
    <n v="6.31"/>
    <n v="65"/>
    <n v="61.1"/>
    <n v="1.206E-2"/>
    <n v="9.4299999999999991E-3"/>
    <n v="4.0000000000000003E-5"/>
    <n v="4.6999999999999999E-4"/>
    <n v="4.512E-2"/>
    <n v="0.22375999999999999"/>
  </r>
  <r>
    <x v="7"/>
    <x v="34"/>
    <x v="5"/>
    <x v="8"/>
    <n v="7.96"/>
    <n v="67.83"/>
    <n v="71.900019999999998"/>
    <n v="1.899E-2"/>
    <n v="1.174E-2"/>
    <n v="5.9000000000000003E-4"/>
    <n v="2.48E-3"/>
    <n v="7.1669999999999998E-2"/>
    <n v="0.25490000000000002"/>
  </r>
  <r>
    <x v="7"/>
    <x v="34"/>
    <x v="5"/>
    <x v="9"/>
    <n v="3.87"/>
    <n v="89.82"/>
    <n v="39.51999"/>
    <n v="1.321E-2"/>
    <n v="3.0000000000000001E-3"/>
    <n v="2.0899999999999998E-3"/>
    <n v="1.413E-2"/>
    <n v="4.9160000000000002E-2"/>
    <n v="0.1119"/>
  </r>
  <r>
    <x v="7"/>
    <x v="34"/>
    <x v="5"/>
    <x v="10"/>
    <n v="5.46"/>
    <n v="65"/>
    <n v="36.400019999999998"/>
    <n v="1.813E-2"/>
    <n v="1.4959999999999999E-2"/>
    <n v="9.0000000000000006E-5"/>
    <n v="1.01E-3"/>
    <n v="6.9320000000000007E-2"/>
    <n v="0.1333"/>
  </r>
  <r>
    <x v="7"/>
    <x v="34"/>
    <x v="6"/>
    <x v="0"/>
    <n v="21.67"/>
    <n v="78.78"/>
    <n v="115.81005"/>
    <n v="8.6120000000000002E-2"/>
    <n v="4.5589999999999999E-2"/>
    <n v="3.0300000000000001E-3"/>
    <n v="3.4160000000000003E-2"/>
    <n v="0.32902999999999999"/>
    <n v="0.36286000000000002"/>
  </r>
  <r>
    <x v="7"/>
    <x v="34"/>
    <x v="6"/>
    <x v="1"/>
    <n v="70.12"/>
    <n v="91.32"/>
    <n v="108.66992"/>
    <n v="0.39994000000000002"/>
    <n v="0.17671000000000001"/>
    <n v="6.6339999999999996E-2"/>
    <n v="6.3839999999999994E-2"/>
    <n v="1.5451999999999999"/>
    <n v="0.30470999999999998"/>
  </r>
  <r>
    <x v="7"/>
    <x v="34"/>
    <x v="6"/>
    <x v="2"/>
    <n v="12.37"/>
    <n v="68.66"/>
    <n v="32.270020000000002"/>
    <n v="6.1060000000000003E-2"/>
    <n v="3.9579999999999997E-2"/>
    <n v="2.2000000000000001E-4"/>
    <n v="5.5000000000000003E-4"/>
    <n v="0.23566000000000001"/>
    <n v="0.11345"/>
  </r>
  <r>
    <x v="7"/>
    <x v="34"/>
    <x v="6"/>
    <x v="3"/>
    <n v="9.4"/>
    <n v="65"/>
    <n v="54.599980000000002"/>
    <n v="2.8809999999999999E-2"/>
    <n v="1.985E-2"/>
    <n v="1.6800000000000001E-3"/>
    <n v="4.0999999999999999E-4"/>
    <n v="0.10987"/>
    <n v="0.19996"/>
  </r>
  <r>
    <x v="7"/>
    <x v="34"/>
    <x v="6"/>
    <x v="4"/>
    <n v="48.89"/>
    <n v="263"/>
    <n v="257.74023"/>
    <n v="0.31040000000000001"/>
    <n v="0"/>
    <n v="0.36092999999999997"/>
    <n v="0.10458000000000001"/>
    <n v="1.1824399999999999"/>
    <n v="0.35481000000000001"/>
  </r>
  <r>
    <x v="7"/>
    <x v="34"/>
    <x v="6"/>
    <x v="5"/>
    <n v="34.33"/>
    <n v="127.13"/>
    <n v="78.819820000000007"/>
    <n v="0.20102999999999999"/>
    <n v="6.5070000000000003E-2"/>
    <n v="7.0529999999999995E-2"/>
    <n v="4.0489999999999998E-2"/>
    <n v="0.77403999999999995"/>
    <n v="0.17229"/>
  </r>
  <r>
    <x v="7"/>
    <x v="34"/>
    <x v="6"/>
    <x v="6"/>
    <n v="34.6"/>
    <n v="253.54"/>
    <n v="65.919920000000005"/>
    <n v="0.21576999999999999"/>
    <n v="0"/>
    <n v="1.6379999999999999E-2"/>
    <n v="0.13672000000000001"/>
    <n v="0.83196999999999999"/>
    <n v="9.3060000000000004E-2"/>
  </r>
  <r>
    <x v="7"/>
    <x v="34"/>
    <x v="6"/>
    <x v="7"/>
    <n v="34.380000000000003"/>
    <n v="65"/>
    <n v="164.4502"/>
    <n v="0.12353"/>
    <n v="0.10056"/>
    <n v="1.2199999999999999E-3"/>
    <n v="4.28E-3"/>
    <n v="0.47338999999999998"/>
    <n v="0.60224999999999995"/>
  </r>
  <r>
    <x v="7"/>
    <x v="34"/>
    <x v="6"/>
    <x v="8"/>
    <n v="72.42"/>
    <n v="82.17"/>
    <n v="267.88965000000002"/>
    <n v="0.34533999999999998"/>
    <n v="0.17466999999999999"/>
    <n v="7.1790000000000007E-2"/>
    <n v="5.1970000000000002E-2"/>
    <n v="1.3276399999999999"/>
    <n v="0.81206999999999996"/>
  </r>
  <r>
    <x v="7"/>
    <x v="34"/>
    <x v="6"/>
    <x v="9"/>
    <n v="18.239999999999998"/>
    <n v="66.66"/>
    <n v="157.97998000000001"/>
    <n v="3.0509999999999999E-2"/>
    <n v="2.3730000000000001E-2"/>
    <n v="3.6000000000000002E-4"/>
    <n v="1.32E-3"/>
    <n v="0.11308"/>
    <n v="0.56740999999999997"/>
  </r>
  <r>
    <x v="7"/>
    <x v="34"/>
    <x v="6"/>
    <x v="10"/>
    <n v="88.9"/>
    <n v="69.34"/>
    <n v="135.22069999999999"/>
    <n v="0.48531000000000002"/>
    <n v="0.26994000000000001"/>
    <n v="4.1200000000000004E-3"/>
    <n v="2.436E-2"/>
    <n v="1.8767199999999999"/>
    <n v="0.47110000000000002"/>
  </r>
  <r>
    <x v="7"/>
    <x v="34"/>
    <x v="7"/>
    <x v="0"/>
    <n v="30.3"/>
    <n v="174.34"/>
    <n v="265"/>
    <n v="0.16689999999999999"/>
    <n v="1.5879999999999998E-2"/>
    <n v="3.4199999999999999E-3"/>
    <n v="8.77E-2"/>
    <n v="0.62756999999999996"/>
    <n v="0.46833999999999998"/>
  </r>
  <r>
    <x v="7"/>
    <x v="34"/>
    <x v="7"/>
    <x v="1"/>
    <n v="70.55"/>
    <n v="106.54"/>
    <n v="359.0498"/>
    <n v="0.27276"/>
    <n v="5.271E-2"/>
    <n v="5.4289999999999998E-2"/>
    <n v="0.12820999999999999"/>
    <n v="1.0335399999999999"/>
    <n v="0.90012999999999999"/>
  </r>
  <r>
    <x v="7"/>
    <x v="34"/>
    <x v="7"/>
    <x v="2"/>
    <n v="5.04"/>
    <n v="108.04"/>
    <n v="24.85004"/>
    <n v="2.5999999999999999E-2"/>
    <n v="1.133E-2"/>
    <n v="5.0000000000000001E-4"/>
    <n v="8.7200000000000003E-3"/>
    <n v="9.9320000000000006E-2"/>
    <n v="6.0949999999999997E-2"/>
  </r>
  <r>
    <x v="7"/>
    <x v="34"/>
    <x v="7"/>
    <x v="3"/>
    <n v="3.74"/>
    <n v="65"/>
    <n v="26.649989999999999"/>
    <n v="9.6200000000000001E-3"/>
    <n v="7.2700000000000004E-3"/>
    <n v="4.8000000000000001E-4"/>
    <n v="3.6000000000000002E-4"/>
    <n v="3.6450000000000003E-2"/>
    <n v="9.7600000000000006E-2"/>
  </r>
  <r>
    <x v="7"/>
    <x v="34"/>
    <x v="7"/>
    <x v="4"/>
    <n v="22.18"/>
    <n v="263"/>
    <n v="168.31981999999999"/>
    <n v="0.14224999999999999"/>
    <n v="0"/>
    <n v="0.14960000000000001"/>
    <n v="8.9800000000000005E-2"/>
    <n v="0.53873000000000004"/>
    <n v="0.23171"/>
  </r>
  <r>
    <x v="7"/>
    <x v="34"/>
    <x v="7"/>
    <x v="5"/>
    <n v="46.74"/>
    <n v="146.9"/>
    <n v="292.33983999999998"/>
    <n v="0.19794"/>
    <n v="2.2589999999999999E-2"/>
    <n v="0.28161000000000003"/>
    <n v="1.61E-2"/>
    <n v="0.74643000000000004"/>
    <n v="0.59192999999999996"/>
  </r>
  <r>
    <x v="7"/>
    <x v="34"/>
    <x v="7"/>
    <x v="6"/>
    <n v="63.81"/>
    <n v="168.56"/>
    <n v="414.66016000000002"/>
    <n v="0.29174"/>
    <n v="4.1000000000000003E-3"/>
    <n v="3.7650000000000003E-2"/>
    <n v="0.32184000000000001"/>
    <n v="1.0993299999999999"/>
    <n v="0.77041000000000004"/>
  </r>
  <r>
    <x v="7"/>
    <x v="34"/>
    <x v="7"/>
    <x v="7"/>
    <n v="14.96"/>
    <n v="65"/>
    <n v="93.599980000000002"/>
    <n v="4.2549999999999998E-2"/>
    <n v="3.6479999999999999E-2"/>
    <n v="1.3999999999999999E-4"/>
    <n v="4.28E-3"/>
    <n v="0.16189999999999999"/>
    <n v="0.34277999999999997"/>
  </r>
  <r>
    <x v="7"/>
    <x v="34"/>
    <x v="7"/>
    <x v="8"/>
    <n v="113.84"/>
    <n v="160.69"/>
    <n v="859.66998000000001"/>
    <n v="0.54537000000000002"/>
    <n v="3.7859999999999998E-2"/>
    <n v="0.11409"/>
    <n v="0.29657"/>
    <n v="2.0520499999999999"/>
    <n v="1.6219300000000001"/>
  </r>
  <r>
    <x v="7"/>
    <x v="34"/>
    <x v="7"/>
    <x v="9"/>
    <n v="27.74"/>
    <n v="80.81"/>
    <n v="181.02001999999999"/>
    <n v="6.4199999999999993E-2"/>
    <n v="1.197E-2"/>
    <n v="1.6999999999999999E-3"/>
    <n v="8.7650000000000006E-2"/>
    <n v="0.23921000000000001"/>
    <n v="0.56213999999999997"/>
  </r>
  <r>
    <x v="7"/>
    <x v="34"/>
    <x v="7"/>
    <x v="10"/>
    <n v="40.520000000000003"/>
    <n v="106.14"/>
    <n v="163.45996"/>
    <n v="0.19450999999999999"/>
    <n v="0.10401000000000001"/>
    <n v="8.9999999999999998E-4"/>
    <n v="0.11591"/>
    <n v="0.74428000000000005"/>
    <n v="0.40627000000000002"/>
  </r>
  <r>
    <x v="7"/>
    <x v="34"/>
    <x v="8"/>
    <x v="0"/>
    <n v="108.25"/>
    <n v="175.79"/>
    <n v="831.49023"/>
    <n v="0.58062999999999998"/>
    <n v="4.4639999999999999E-2"/>
    <n v="0.40670000000000001"/>
    <n v="0.30476999999999999"/>
    <n v="2.18126"/>
    <n v="1.4637899999999999"/>
  </r>
  <r>
    <x v="7"/>
    <x v="34"/>
    <x v="8"/>
    <x v="1"/>
    <n v="124.8"/>
    <n v="66.680000000000007"/>
    <n v="314.07031000000001"/>
    <n v="0.37513999999999997"/>
    <n v="0.19536999999999999"/>
    <n v="3.6749999999999998E-2"/>
    <n v="0.13048000000000001"/>
    <n v="1.4327700000000001"/>
    <n v="1.1261399999999999"/>
  </r>
  <r>
    <x v="7"/>
    <x v="34"/>
    <x v="8"/>
    <x v="2"/>
    <n v="50.3"/>
    <n v="180.33"/>
    <n v="146.07031000000001"/>
    <n v="0.26555000000000001"/>
    <n v="1.23E-2"/>
    <n v="4.0800000000000003E-3"/>
    <n v="1.933E-2"/>
    <n v="1.0047699999999999"/>
    <n v="0.25202000000000002"/>
  </r>
  <r>
    <x v="7"/>
    <x v="34"/>
    <x v="8"/>
    <x v="3"/>
    <n v="11.95"/>
    <n v="69.73"/>
    <n v="73.219970000000004"/>
    <n v="3.1820000000000001E-2"/>
    <n v="1.6539999999999999E-2"/>
    <n v="5.5999999999999999E-3"/>
    <n v="3.0300000000000001E-3"/>
    <n v="0.12033000000000001"/>
    <n v="0.25407999999999997"/>
  </r>
  <r>
    <x v="7"/>
    <x v="34"/>
    <x v="8"/>
    <x v="4"/>
    <n v="227.48"/>
    <n v="263"/>
    <n v="1727.9101599999999"/>
    <n v="1.47634"/>
    <n v="0"/>
    <n v="2.0426899999999999"/>
    <n v="0.2243"/>
    <n v="5.5511900000000001"/>
    <n v="2.3786499999999999"/>
  </r>
  <r>
    <x v="7"/>
    <x v="34"/>
    <x v="8"/>
    <x v="5"/>
    <n v="361.82"/>
    <n v="157.25"/>
    <n v="2223.48047"/>
    <n v="1.5321100000000001"/>
    <n v="4.8329999999999998E-2"/>
    <n v="2.3057599999999998"/>
    <n v="0.12293999999999999"/>
    <n v="5.7511099999999997"/>
    <n v="4.2472899999999996"/>
  </r>
  <r>
    <x v="7"/>
    <x v="34"/>
    <x v="8"/>
    <x v="6"/>
    <n v="338.52"/>
    <n v="222"/>
    <n v="2202.2421899999999"/>
    <n v="1.8977999999999999"/>
    <n v="0"/>
    <n v="0.46562999999999999"/>
    <n v="1.0483499999999999"/>
    <n v="7.1529499999999997"/>
    <n v="3.4074800000000001"/>
  </r>
  <r>
    <x v="7"/>
    <x v="34"/>
    <x v="8"/>
    <x v="7"/>
    <n v="33.090000000000003"/>
    <n v="65"/>
    <n v="194.3501"/>
    <n v="9.5269999999999994E-2"/>
    <n v="7.7829999999999996E-2"/>
    <n v="3.6999999999999999E-4"/>
    <n v="4.5300000000000002E-3"/>
    <n v="0.36265999999999998"/>
    <n v="0.71174999999999999"/>
  </r>
  <r>
    <x v="7"/>
    <x v="34"/>
    <x v="8"/>
    <x v="8"/>
    <n v="343.84"/>
    <n v="170.45"/>
    <n v="2086.3281200000001"/>
    <n v="1.6963200000000001"/>
    <n v="0.10249999999999999"/>
    <n v="0.51842999999999995"/>
    <n v="0.65917000000000003"/>
    <n v="6.3958199999999996"/>
    <n v="3.8113800000000002"/>
  </r>
  <r>
    <x v="7"/>
    <x v="34"/>
    <x v="8"/>
    <x v="9"/>
    <n v="61.9"/>
    <n v="80.349999999999994"/>
    <n v="333.47021000000001"/>
    <n v="0.15129999999999999"/>
    <n v="3.5529999999999999E-2"/>
    <n v="1.008E-2"/>
    <n v="3.288E-2"/>
    <n v="0.5665"/>
    <n v="1.04043"/>
  </r>
  <r>
    <x v="7"/>
    <x v="34"/>
    <x v="8"/>
    <x v="10"/>
    <n v="161.72"/>
    <n v="198.32"/>
    <n v="892.44141000000002"/>
    <n v="0.98292999999999997"/>
    <n v="0.1638"/>
    <n v="3.0630000000000001E-2"/>
    <n v="0.15795999999999999"/>
    <n v="3.7275299999999998"/>
    <n v="1.44693"/>
  </r>
  <r>
    <x v="7"/>
    <x v="35"/>
    <x v="0"/>
    <x v="0"/>
    <n v="13.45"/>
    <n v="86.04"/>
    <n v="78.300049999999999"/>
    <n v="3.7949999999999998E-2"/>
    <n v="1.0800000000000001E-2"/>
    <n v="1.9000000000000001E-4"/>
    <n v="8.4499999999999992E-3"/>
    <n v="0.14219000000000001"/>
    <n v="0.23033999999999999"/>
  </r>
  <r>
    <x v="7"/>
    <x v="35"/>
    <x v="0"/>
    <x v="1"/>
    <n v="42.33"/>
    <n v="112.17"/>
    <n v="197.41991999999999"/>
    <n v="0.13766"/>
    <n v="8.5500000000000003E-3"/>
    <n v="2.6610000000000002E-2"/>
    <n v="4.394E-2"/>
    <n v="0.51715999999999995"/>
    <n v="0.47256999999999999"/>
  </r>
  <r>
    <x v="7"/>
    <x v="35"/>
    <x v="0"/>
    <x v="2"/>
    <n v="25.68"/>
    <n v="85.36"/>
    <n v="104.13988999999999"/>
    <n v="5.6890000000000003E-2"/>
    <n v="2.7100000000000002E-3"/>
    <n v="9.0000000000000006E-5"/>
    <n v="6.7499999999999999E-3"/>
    <n v="0.21223"/>
    <n v="0.31318000000000001"/>
  </r>
  <r>
    <x v="7"/>
    <x v="35"/>
    <x v="0"/>
    <x v="3"/>
    <n v="15.83"/>
    <n v="69.78"/>
    <n v="68.38"/>
    <n v="2.886E-2"/>
    <n v="4.7299999999999998E-3"/>
    <n v="2.1299999999999999E-3"/>
    <n v="1.64E-3"/>
    <n v="0.10743"/>
    <n v="0.23638000000000001"/>
  </r>
  <r>
    <x v="7"/>
    <x v="35"/>
    <x v="0"/>
    <x v="4"/>
    <n v="42.44"/>
    <n v="263"/>
    <n v="381.34964000000002"/>
    <n v="0.27635999999999999"/>
    <n v="0"/>
    <n v="8.4239999999999995E-2"/>
    <n v="0.22392000000000001"/>
    <n v="1.03393"/>
    <n v="0.52215"/>
  </r>
  <r>
    <x v="7"/>
    <x v="35"/>
    <x v="0"/>
    <x v="5"/>
    <n v="36.85"/>
    <n v="130.28"/>
    <n v="177.18018000000001"/>
    <n v="0.14524000000000001"/>
    <n v="2.2499999999999998E-3"/>
    <n v="4.231E-2"/>
    <n v="3.4729999999999997E-2"/>
    <n v="0.54381999999999997"/>
    <n v="0.38762999999999997"/>
  </r>
  <r>
    <x v="7"/>
    <x v="35"/>
    <x v="0"/>
    <x v="6"/>
    <n v="34.76"/>
    <n v="115.09"/>
    <n v="146.16015999999999"/>
    <n v="0.11178"/>
    <n v="2.4599999999999999E-3"/>
    <n v="6.0999999999999997E-4"/>
    <n v="5.3650000000000003E-2"/>
    <n v="0.41911999999999999"/>
    <n v="0.35"/>
  </r>
  <r>
    <x v="7"/>
    <x v="35"/>
    <x v="0"/>
    <x v="7"/>
    <n v="72.64"/>
    <n v="65"/>
    <n v="250.24997999999999"/>
    <n v="0.12009"/>
    <n v="1.1180000000000001E-2"/>
    <n v="4.2999999999999999E-4"/>
    <n v="2.3E-2"/>
    <n v="0.44699"/>
    <n v="0.91154000000000002"/>
  </r>
  <r>
    <x v="7"/>
    <x v="35"/>
    <x v="0"/>
    <x v="8"/>
    <n v="22.64"/>
    <n v="107.61"/>
    <n v="164.6499"/>
    <n v="8.9990000000000001E-2"/>
    <n v="2.2519999999999998E-2"/>
    <n v="3.32E-3"/>
    <n v="1.8489999999999999E-2"/>
    <n v="0.33806000000000003"/>
    <n v="0.40426000000000001"/>
  </r>
  <r>
    <x v="7"/>
    <x v="35"/>
    <x v="0"/>
    <x v="9"/>
    <n v="19.91"/>
    <n v="124.13"/>
    <n v="119.15991"/>
    <n v="8.0210000000000004E-2"/>
    <n v="5.94E-3"/>
    <n v="2.1199999999999999E-3"/>
    <n v="5.6759999999999998E-2"/>
    <n v="0.29879"/>
    <n v="0.26861000000000002"/>
  </r>
  <r>
    <x v="7"/>
    <x v="35"/>
    <x v="0"/>
    <x v="10"/>
    <n v="27.38"/>
    <n v="175.19"/>
    <n v="206.72022999999999"/>
    <n v="0.14122999999999999"/>
    <n v="1.567E-2"/>
    <n v="4.7299999999999998E-3"/>
    <n v="8.5940000000000003E-2"/>
    <n v="0.53088999999999997"/>
    <n v="0.36620000000000003"/>
  </r>
  <r>
    <x v="7"/>
    <x v="35"/>
    <x v="1"/>
    <x v="0"/>
    <n v="321.27999999999997"/>
    <n v="166.34"/>
    <n v="1966.1093800000001"/>
    <n v="1.41066"/>
    <n v="3.5189999999999999E-2"/>
    <n v="7.6490000000000002E-2"/>
    <n v="1.38053"/>
    <n v="5.2955899999999998"/>
    <n v="3.68025"/>
  </r>
  <r>
    <x v="7"/>
    <x v="35"/>
    <x v="1"/>
    <x v="1"/>
    <n v="1424.56"/>
    <n v="125.28"/>
    <n v="8179.7968799999999"/>
    <n v="4.8535599999999999"/>
    <n v="0.16916"/>
    <n v="1.1753499999999999"/>
    <n v="6.4168900000000004"/>
    <n v="18.159749999999999"/>
    <n v="18.574159999999999"/>
  </r>
  <r>
    <x v="7"/>
    <x v="35"/>
    <x v="1"/>
    <x v="2"/>
    <n v="438.38"/>
    <n v="219.03"/>
    <n v="4100.1875"/>
    <n v="2.3681399999999999"/>
    <n v="1.43E-2"/>
    <n v="0.16039999999999999"/>
    <n v="2.27563"/>
    <n v="8.8389500000000005"/>
    <n v="6.2632099999999999"/>
  </r>
  <r>
    <x v="7"/>
    <x v="35"/>
    <x v="1"/>
    <x v="3"/>
    <n v="41.62"/>
    <n v="65"/>
    <n v="139.75"/>
    <n v="8.0839999999999995E-2"/>
    <n v="2.5930000000000002E-2"/>
    <n v="2.1659999999999999E-2"/>
    <n v="1.883E-2"/>
    <n v="0.30356"/>
    <n v="0.50904000000000005"/>
  </r>
  <r>
    <x v="7"/>
    <x v="35"/>
    <x v="1"/>
    <x v="4"/>
    <n v="243.74"/>
    <n v="240.34"/>
    <n v="2078.94922"/>
    <n v="1.4934499999999999"/>
    <n v="2.4599999999999999E-3"/>
    <n v="1.5880700000000001"/>
    <n v="0.88568000000000002"/>
    <n v="5.6076100000000002"/>
    <n v="2.9937100000000001"/>
  </r>
  <r>
    <x v="7"/>
    <x v="35"/>
    <x v="1"/>
    <x v="5"/>
    <n v="723.83"/>
    <n v="159.71"/>
    <n v="5601.09375"/>
    <n v="3.0983200000000002"/>
    <n v="6.4070000000000002E-2"/>
    <n v="3.1315300000000001"/>
    <n v="1.1586000000000001"/>
    <n v="11.593500000000001"/>
    <n v="10.73329"/>
  </r>
  <r>
    <x v="7"/>
    <x v="35"/>
    <x v="1"/>
    <x v="6"/>
    <n v="1333.07"/>
    <n v="221.82"/>
    <n v="10421.25"/>
    <n v="7.3621400000000001"/>
    <n v="0"/>
    <n v="2.13097"/>
    <n v="6.1047200000000004"/>
    <n v="27.58709"/>
    <n v="16.03079"/>
  </r>
  <r>
    <x v="7"/>
    <x v="35"/>
    <x v="1"/>
    <x v="7"/>
    <n v="545.86"/>
    <n v="65"/>
    <n v="1673.75"/>
    <n v="0.94904999999999995"/>
    <n v="0.15937999999999999"/>
    <n v="2.7269999999999999E-2"/>
    <n v="0.35998000000000002"/>
    <n v="3.5444800000000001"/>
    <n v="6.0966399999999998"/>
  </r>
  <r>
    <x v="7"/>
    <x v="35"/>
    <x v="1"/>
    <x v="8"/>
    <n v="1531.55"/>
    <n v="172.5"/>
    <n v="12066.40625"/>
    <n v="7.20946"/>
    <n v="0.23516999999999999"/>
    <n v="5.8741099999999999"/>
    <n v="5.4674300000000002"/>
    <n v="26.95307"/>
    <n v="21.840420000000002"/>
  </r>
  <r>
    <x v="7"/>
    <x v="35"/>
    <x v="1"/>
    <x v="9"/>
    <n v="236.84"/>
    <n v="126.34"/>
    <n v="1332.8398400000001"/>
    <n v="0.79442999999999997"/>
    <n v="1.1209999999999999E-2"/>
    <n v="1.304E-2"/>
    <n v="0.72282999999999997"/>
    <n v="2.9701900000000001"/>
    <n v="2.9347400000000001"/>
  </r>
  <r>
    <x v="7"/>
    <x v="35"/>
    <x v="1"/>
    <x v="10"/>
    <n v="587.59"/>
    <n v="94.8"/>
    <n v="2303.5781200000001"/>
    <n v="1.7333099999999999"/>
    <n v="0.22391"/>
    <n v="9.9940000000000001E-2"/>
    <n v="0.80806"/>
    <n v="6.53261"/>
    <n v="6.2367299999999997"/>
  </r>
  <r>
    <x v="7"/>
    <x v="35"/>
    <x v="2"/>
    <x v="0"/>
    <n v="93.72"/>
    <n v="112.9"/>
    <n v="496.78026999999997"/>
    <n v="0.34039000000000003"/>
    <n v="6.0319999999999999E-2"/>
    <n v="2.5839999999999998E-2"/>
    <n v="0.33528999999999998"/>
    <n v="1.2808200000000001"/>
    <n v="1.1994199999999999"/>
  </r>
  <r>
    <x v="7"/>
    <x v="35"/>
    <x v="2"/>
    <x v="1"/>
    <n v="438.65"/>
    <n v="155.87"/>
    <n v="2305.2890600000001"/>
    <n v="1.9420900000000001"/>
    <n v="0.17782000000000001"/>
    <n v="0.47088999999999998"/>
    <n v="2.4192999999999998"/>
    <n v="7.3213999999999997"/>
    <n v="4.4736700000000003"/>
  </r>
  <r>
    <x v="7"/>
    <x v="35"/>
    <x v="2"/>
    <x v="2"/>
    <n v="17.59"/>
    <n v="111.59"/>
    <n v="49.100099999999998"/>
    <n v="9.0660000000000004E-2"/>
    <n v="4.6059999999999997E-2"/>
    <n v="4.6000000000000001E-4"/>
    <n v="1.0189999999999999E-2"/>
    <n v="0.34800999999999999"/>
    <n v="0.11762"/>
  </r>
  <r>
    <x v="7"/>
    <x v="35"/>
    <x v="2"/>
    <x v="3"/>
    <n v="18.920000000000002"/>
    <n v="65"/>
    <n v="85.800049999999999"/>
    <n v="4.7010000000000003E-2"/>
    <n v="2.3730000000000001E-2"/>
    <n v="6.2899999999999996E-3"/>
    <n v="9.8099999999999993E-3"/>
    <n v="0.17809"/>
    <n v="0.31252999999999997"/>
  </r>
  <r>
    <x v="7"/>
    <x v="35"/>
    <x v="2"/>
    <x v="4"/>
    <n v="74.08"/>
    <n v="240.71"/>
    <n v="363.47070000000002"/>
    <n v="0.45651000000000003"/>
    <n v="1.4400000000000001E-3"/>
    <n v="0.76693999999999996"/>
    <n v="3.62E-3"/>
    <n v="1.73428"/>
    <n v="0.52278999999999998"/>
  </r>
  <r>
    <x v="7"/>
    <x v="35"/>
    <x v="2"/>
    <x v="5"/>
    <n v="165.22"/>
    <n v="125.1"/>
    <n v="764.38085999999998"/>
    <n v="0.64597000000000004"/>
    <n v="4.5920000000000002E-2"/>
    <n v="0.46659"/>
    <n v="0.26457000000000003"/>
    <n v="2.44129"/>
    <n v="1.73231"/>
  </r>
  <r>
    <x v="7"/>
    <x v="35"/>
    <x v="2"/>
    <x v="6"/>
    <n v="180.44"/>
    <n v="186.48"/>
    <n v="1059.1914099999999"/>
    <n v="0.91505999999999998"/>
    <n v="3.0400000000000002E-3"/>
    <n v="5.0889999999999998E-2"/>
    <n v="0.71843000000000001"/>
    <n v="3.45418"/>
    <n v="1.8313299999999999"/>
  </r>
  <r>
    <x v="7"/>
    <x v="35"/>
    <x v="2"/>
    <x v="7"/>
    <n v="39.21"/>
    <n v="65"/>
    <n v="152.1001"/>
    <n v="0.14546000000000001"/>
    <n v="0.12101000000000001"/>
    <n v="3.6000000000000002E-4"/>
    <n v="1.7270000000000001E-2"/>
    <n v="0.55803999999999998"/>
    <n v="0.55403000000000002"/>
  </r>
  <r>
    <x v="7"/>
    <x v="35"/>
    <x v="2"/>
    <x v="8"/>
    <n v="246.64"/>
    <n v="170.56"/>
    <n v="1521.3789099999999"/>
    <n v="1.2967500000000001"/>
    <n v="0.21171999999999999"/>
    <n v="0.17188999999999999"/>
    <n v="1.25908"/>
    <n v="4.89771"/>
    <n v="2.7447499999999998"/>
  </r>
  <r>
    <x v="7"/>
    <x v="35"/>
    <x v="2"/>
    <x v="9"/>
    <n v="90.96"/>
    <n v="119.29"/>
    <n v="620.2998"/>
    <n v="0.30586000000000002"/>
    <n v="1.719E-2"/>
    <n v="7.4700000000000001E-3"/>
    <n v="0.23857"/>
    <n v="1.14066"/>
    <n v="1.45356"/>
  </r>
  <r>
    <x v="7"/>
    <x v="35"/>
    <x v="2"/>
    <x v="10"/>
    <n v="177.72"/>
    <n v="207.5"/>
    <n v="896.41016000000002"/>
    <n v="1.07443"/>
    <n v="0.28758"/>
    <n v="4.5100000000000001E-2"/>
    <n v="0.37630000000000002"/>
    <n v="4.09368"/>
    <n v="1.40882"/>
  </r>
  <r>
    <x v="7"/>
    <x v="35"/>
    <x v="3"/>
    <x v="0"/>
    <n v="31.94"/>
    <n v="92.86"/>
    <n v="119.79004"/>
    <n v="0.14524000000000001"/>
    <n v="7.5319999999999998E-2"/>
    <n v="9.0600000000000003E-3"/>
    <n v="7.3370000000000005E-2"/>
    <n v="0.55500000000000005"/>
    <n v="0.32865"/>
  </r>
  <r>
    <x v="7"/>
    <x v="35"/>
    <x v="3"/>
    <x v="1"/>
    <n v="171.6"/>
    <n v="132.6"/>
    <n v="533.05078000000003"/>
    <n v="0.86451"/>
    <n v="0.24154"/>
    <n v="6.8040000000000003E-2"/>
    <n v="0.61885999999999997"/>
    <n v="3.3102499999999999"/>
    <n v="1.1431199999999999"/>
  </r>
  <r>
    <x v="7"/>
    <x v="35"/>
    <x v="3"/>
    <x v="2"/>
    <n v="15.34"/>
    <n v="65"/>
    <n v="12.350099999999999"/>
    <n v="8.7940000000000004E-2"/>
    <n v="7.3649999999999993E-2"/>
    <n v="1.4999999999999999E-4"/>
    <n v="5.0800000000000003E-3"/>
    <n v="0.34042"/>
    <n v="4.4979999999999999E-2"/>
  </r>
  <r>
    <x v="7"/>
    <x v="35"/>
    <x v="3"/>
    <x v="3"/>
    <n v="9.18"/>
    <n v="65"/>
    <n v="34.449950000000001"/>
    <n v="3.594E-2"/>
    <n v="2.8240000000000001E-2"/>
    <n v="1.4E-3"/>
    <n v="1.57E-3"/>
    <n v="0.13805999999999999"/>
    <n v="0.12548000000000001"/>
  </r>
  <r>
    <x v="7"/>
    <x v="35"/>
    <x v="3"/>
    <x v="4"/>
    <n v="68.88"/>
    <n v="263"/>
    <n v="276.15039000000002"/>
    <n v="0.43489"/>
    <n v="0"/>
    <n v="0.28810000000000002"/>
    <n v="0.45448"/>
    <n v="1.6627799999999999"/>
    <n v="0.37811"/>
  </r>
  <r>
    <x v="7"/>
    <x v="35"/>
    <x v="3"/>
    <x v="5"/>
    <n v="51.73"/>
    <n v="133.27000000000001"/>
    <n v="54.639650000000003"/>
    <n v="0.29588999999999999"/>
    <n v="0.11724999999999999"/>
    <n v="6.633E-2"/>
    <n v="5.2350000000000001E-2"/>
    <n v="1.1417200000000001"/>
    <n v="0.11513"/>
  </r>
  <r>
    <x v="7"/>
    <x v="35"/>
    <x v="3"/>
    <x v="6"/>
    <n v="97.25"/>
    <n v="215.76"/>
    <n v="403.48047000000003"/>
    <n v="0.56396999999999997"/>
    <n v="2.9E-4"/>
    <n v="3.805E-2"/>
    <n v="0.59543000000000001"/>
    <n v="2.1513499999999999"/>
    <n v="0.63290000000000002"/>
  </r>
  <r>
    <x v="7"/>
    <x v="35"/>
    <x v="3"/>
    <x v="7"/>
    <n v="35.01"/>
    <n v="65"/>
    <n v="91"/>
    <n v="0.16173999999999999"/>
    <n v="0.14224999999999999"/>
    <n v="1.9000000000000001E-4"/>
    <n v="7.8300000000000002E-3"/>
    <n v="0.62356"/>
    <n v="0.33146999999999999"/>
  </r>
  <r>
    <x v="7"/>
    <x v="35"/>
    <x v="3"/>
    <x v="8"/>
    <n v="100.06"/>
    <n v="81.92"/>
    <n v="173.67968999999999"/>
    <n v="0.53108999999999995"/>
    <n v="0.30875000000000002"/>
    <n v="4.0000000000000001E-3"/>
    <n v="0.12248000000000001"/>
    <n v="2.0465399999999998"/>
    <n v="0.52483999999999997"/>
  </r>
  <r>
    <x v="7"/>
    <x v="35"/>
    <x v="3"/>
    <x v="9"/>
    <n v="15.6"/>
    <n v="74.849999999999994"/>
    <n v="100.30005"/>
    <n v="4.3150000000000001E-2"/>
    <n v="1.5820000000000001E-2"/>
    <n v="1.2E-4"/>
    <n v="1.583E-2"/>
    <n v="0.16158"/>
    <n v="0.32661000000000001"/>
  </r>
  <r>
    <x v="7"/>
    <x v="35"/>
    <x v="3"/>
    <x v="10"/>
    <n v="121.86"/>
    <n v="73.05"/>
    <n v="54.789059999999999"/>
    <n v="0.72887999999999997"/>
    <n v="0.58121999999999996"/>
    <n v="2.0320000000000001E-2"/>
    <n v="6.8349999999999994E-2"/>
    <n v="2.8225500000000001"/>
    <n v="0.18138000000000001"/>
  </r>
  <r>
    <x v="7"/>
    <x v="35"/>
    <x v="4"/>
    <x v="0"/>
    <n v="21.64"/>
    <n v="83.95"/>
    <n v="180.48999000000001"/>
    <n v="6.2729999999999994E-2"/>
    <n v="2.5690000000000001E-2"/>
    <n v="5.4200000000000003E-3"/>
    <n v="4.0890000000000003E-2"/>
    <n v="0.23516000000000001"/>
    <n v="0.53517999999999999"/>
  </r>
  <r>
    <x v="7"/>
    <x v="35"/>
    <x v="4"/>
    <x v="1"/>
    <n v="23.72"/>
    <n v="75.72"/>
    <n v="118.87989"/>
    <n v="9.3359999999999999E-2"/>
    <n v="3.9730000000000001E-2"/>
    <n v="8.3099999999999997E-3"/>
    <n v="8.7200000000000003E-3"/>
    <n v="0.3579"/>
    <n v="0.38523000000000002"/>
  </r>
  <r>
    <x v="7"/>
    <x v="35"/>
    <x v="4"/>
    <x v="2"/>
    <n v="7.39"/>
    <n v="66.28"/>
    <n v="47.06"/>
    <n v="1.9820000000000001E-2"/>
    <n v="1.183E-2"/>
    <n v="2.5000000000000001E-4"/>
    <n v="9.0000000000000006E-5"/>
    <n v="7.5209999999999999E-2"/>
    <n v="0.16880999999999999"/>
  </r>
  <r>
    <x v="7"/>
    <x v="35"/>
    <x v="4"/>
    <x v="3"/>
    <n v="12.62"/>
    <n v="65"/>
    <n v="96.850040000000007"/>
    <n v="2.3029999999999998E-2"/>
    <n v="1.213E-2"/>
    <n v="1.3699999999999999E-3"/>
    <n v="1.1000000000000001E-3"/>
    <n v="8.591E-2"/>
    <n v="0.35277999999999998"/>
  </r>
  <r>
    <x v="7"/>
    <x v="35"/>
    <x v="4"/>
    <x v="4"/>
    <n v="17.43"/>
    <n v="260.43"/>
    <n v="156.25977"/>
    <n v="0.11174000000000001"/>
    <n v="8.3000000000000001E-4"/>
    <n v="0.15659999999999999"/>
    <n v="2.376E-2"/>
    <n v="0.42220000000000002"/>
    <n v="0.21523"/>
  </r>
  <r>
    <x v="7"/>
    <x v="35"/>
    <x v="4"/>
    <x v="5"/>
    <n v="11.71"/>
    <n v="116.11"/>
    <n v="75.469970000000004"/>
    <n v="5.6279999999999997E-2"/>
    <n v="9.0500000000000008E-3"/>
    <n v="3.0700000000000002E-2"/>
    <n v="4.5300000000000002E-3"/>
    <n v="0.2145"/>
    <n v="0.17619000000000001"/>
  </r>
  <r>
    <x v="7"/>
    <x v="35"/>
    <x v="4"/>
    <x v="6"/>
    <n v="6.36"/>
    <n v="182.9"/>
    <n v="18.290040000000001"/>
    <n v="3.8240000000000003E-2"/>
    <n v="0"/>
    <n v="5.0000000000000001E-4"/>
    <n v="7.7099999999999998E-3"/>
    <n v="0.14767"/>
    <n v="3.2230000000000002E-2"/>
  </r>
  <r>
    <x v="7"/>
    <x v="35"/>
    <x v="4"/>
    <x v="7"/>
    <n v="32.24"/>
    <n v="65"/>
    <n v="232.69994"/>
    <n v="6.4780000000000004E-2"/>
    <n v="4.759E-2"/>
    <n v="3.3E-4"/>
    <n v="2.0100000000000001E-3"/>
    <n v="0.24295"/>
    <n v="0.84760999999999997"/>
  </r>
  <r>
    <x v="7"/>
    <x v="35"/>
    <x v="4"/>
    <x v="8"/>
    <n v="57.67"/>
    <n v="94.77"/>
    <n v="490.8999"/>
    <n v="0.19664000000000001"/>
    <n v="6.5170000000000006E-2"/>
    <n v="7.7350000000000002E-2"/>
    <n v="4.6949999999999999E-2"/>
    <n v="0.73965999999999998"/>
    <n v="1.3259700000000001"/>
  </r>
  <r>
    <x v="7"/>
    <x v="35"/>
    <x v="4"/>
    <x v="9"/>
    <n v="26.87"/>
    <n v="65.45"/>
    <n v="217.30005"/>
    <n v="4.367E-2"/>
    <n v="3.603E-2"/>
    <n v="2.3000000000000001E-4"/>
    <n v="1.25E-3"/>
    <n v="0.16178999999999999"/>
    <n v="0.78707000000000005"/>
  </r>
  <r>
    <x v="7"/>
    <x v="35"/>
    <x v="4"/>
    <x v="10"/>
    <n v="28.28"/>
    <n v="79.209999999999994"/>
    <n v="135.4502"/>
    <n v="0.11788"/>
    <n v="4.648E-2"/>
    <n v="2.8E-3"/>
    <n v="2.3380000000000001E-2"/>
    <n v="0.45182"/>
    <n v="0.42115999999999998"/>
  </r>
  <r>
    <x v="7"/>
    <x v="35"/>
    <x v="5"/>
    <x v="0"/>
    <n v="9.3800000000000008"/>
    <n v="66.86"/>
    <n v="87.580020000000005"/>
    <n v="1.6650000000000002E-2"/>
    <n v="1.401E-2"/>
    <n v="5.0000000000000002E-5"/>
    <n v="1.1000000000000001E-3"/>
    <n v="6.1940000000000002E-2"/>
    <n v="0.31211"/>
  </r>
  <r>
    <x v="7"/>
    <x v="35"/>
    <x v="5"/>
    <x v="1"/>
    <n v="2.66"/>
    <n v="77.22"/>
    <n v="13.899990000000001"/>
    <n v="1.193E-2"/>
    <n v="4.6499999999999996E-3"/>
    <n v="5.8E-4"/>
    <n v="1.7799999999999999E-3"/>
    <n v="4.5909999999999999E-2"/>
    <n v="4.4600000000000001E-2"/>
  </r>
  <r>
    <x v="7"/>
    <x v="35"/>
    <x v="5"/>
    <x v="2"/>
    <n v="1.8"/>
    <n v="66.209999999999994"/>
    <n v="15.89"/>
    <n v="4.0000000000000001E-3"/>
    <n v="2.31E-3"/>
    <n v="0"/>
    <n v="4.0000000000000003E-5"/>
    <n v="1.507E-2"/>
    <n v="5.7099999999999998E-2"/>
  </r>
  <r>
    <x v="7"/>
    <x v="35"/>
    <x v="5"/>
    <x v="3"/>
    <n v="3.96"/>
    <n v="65"/>
    <n v="37.050020000000004"/>
    <n v="6.6600000000000001E-3"/>
    <n v="4.1099999999999999E-3"/>
    <n v="2.4000000000000001E-4"/>
    <n v="2.5000000000000001E-4"/>
    <n v="2.4750000000000001E-2"/>
    <n v="0.13494999999999999"/>
  </r>
  <r>
    <x v="7"/>
    <x v="35"/>
    <x v="5"/>
    <x v="4"/>
    <n v="2.69"/>
    <n v="263"/>
    <n v="18.409970000000001"/>
    <n v="1.7239999999999998E-2"/>
    <n v="9.0000000000000006E-5"/>
    <n v="1.9439999999999999E-2"/>
    <n v="6.0899999999999999E-3"/>
    <n v="6.4909999999999995E-2"/>
    <n v="2.521E-2"/>
  </r>
  <r>
    <x v="7"/>
    <x v="35"/>
    <x v="5"/>
    <x v="5"/>
    <n v="3.54"/>
    <n v="98"/>
    <n v="25.479980000000001"/>
    <n v="1.499E-2"/>
    <n v="2.48E-3"/>
    <n v="1.34E-2"/>
    <n v="4.1900000000000001E-3"/>
    <n v="5.6469999999999999E-2"/>
    <n v="6.7169999999999994E-2"/>
  </r>
  <r>
    <x v="7"/>
    <x v="35"/>
    <x v="5"/>
    <x v="6"/>
    <n v="0.95"/>
    <n v="216"/>
    <n v="4.3200099999999999"/>
    <n v="5.79E-3"/>
    <n v="0"/>
    <n v="2.1000000000000001E-4"/>
    <n v="1.0399999999999999E-3"/>
    <n v="2.2349999999999998E-2"/>
    <n v="6.79E-3"/>
  </r>
  <r>
    <x v="7"/>
    <x v="35"/>
    <x v="5"/>
    <x v="7"/>
    <n v="7.28"/>
    <n v="65"/>
    <n v="63.05001"/>
    <n v="1.363E-2"/>
    <n v="1.0630000000000001E-2"/>
    <n v="4.0000000000000003E-5"/>
    <n v="5.4000000000000001E-4"/>
    <n v="5.0909999999999997E-2"/>
    <n v="0.22966"/>
  </r>
  <r>
    <x v="7"/>
    <x v="35"/>
    <x v="5"/>
    <x v="8"/>
    <n v="9.07"/>
    <n v="67.7"/>
    <n v="75.150019999999998"/>
    <n v="2.086E-2"/>
    <n v="1.2999999999999999E-2"/>
    <n v="6.3000000000000003E-4"/>
    <n v="2.65E-3"/>
    <n v="7.8579999999999997E-2"/>
    <n v="0.26536999999999999"/>
  </r>
  <r>
    <x v="7"/>
    <x v="35"/>
    <x v="5"/>
    <x v="9"/>
    <n v="4.33"/>
    <n v="88.74"/>
    <n v="40.820010000000003"/>
    <n v="1.422E-2"/>
    <n v="3.5300000000000002E-3"/>
    <n v="2.1800000000000001E-3"/>
    <n v="1.4749999999999999E-2"/>
    <n v="5.2909999999999999E-2"/>
    <n v="0.11602999999999999"/>
  </r>
  <r>
    <x v="7"/>
    <x v="35"/>
    <x v="5"/>
    <x v="10"/>
    <n v="6.04"/>
    <n v="65"/>
    <n v="37.700009999999999"/>
    <n v="1.907E-2"/>
    <n v="1.576E-2"/>
    <n v="9.0000000000000006E-5"/>
    <n v="1.0300000000000001E-3"/>
    <n v="7.2789999999999994E-2"/>
    <n v="0.13732"/>
  </r>
  <r>
    <x v="7"/>
    <x v="35"/>
    <x v="6"/>
    <x v="0"/>
    <n v="23.17"/>
    <n v="78.510000000000005"/>
    <n v="117.76000999999999"/>
    <n v="8.9039999999999994E-2"/>
    <n v="4.7329999999999997E-2"/>
    <n v="3.13E-3"/>
    <n v="3.5189999999999999E-2"/>
    <n v="0.33986"/>
    <n v="0.36801"/>
  </r>
  <r>
    <x v="7"/>
    <x v="35"/>
    <x v="6"/>
    <x v="1"/>
    <n v="71.34"/>
    <n v="90.67"/>
    <n v="110.62012"/>
    <n v="0.40268999999999999"/>
    <n v="0.17757000000000001"/>
    <n v="6.7129999999999995E-2"/>
    <n v="6.4600000000000005E-2"/>
    <n v="1.5553699999999999"/>
    <n v="0.31017"/>
  </r>
  <r>
    <x v="7"/>
    <x v="35"/>
    <x v="6"/>
    <x v="2"/>
    <n v="12.84"/>
    <n v="68.66"/>
    <n v="32.270020000000002"/>
    <n v="6.1859999999999998E-2"/>
    <n v="3.9969999999999999E-2"/>
    <n v="2.3000000000000001E-4"/>
    <n v="5.5999999999999995E-4"/>
    <n v="0.23862"/>
    <n v="0.11284"/>
  </r>
  <r>
    <x v="7"/>
    <x v="35"/>
    <x v="6"/>
    <x v="3"/>
    <n v="10.25"/>
    <n v="65"/>
    <n v="55.25"/>
    <n v="3.0179999999999998E-2"/>
    <n v="2.0539999999999999E-2"/>
    <n v="1.8E-3"/>
    <n v="4.4000000000000002E-4"/>
    <n v="0.11495"/>
    <n v="0.20125000000000001"/>
  </r>
  <r>
    <x v="7"/>
    <x v="35"/>
    <x v="6"/>
    <x v="4"/>
    <n v="49.87"/>
    <n v="263"/>
    <n v="257.74023"/>
    <n v="0.31680000000000003"/>
    <n v="0"/>
    <n v="0.36795"/>
    <n v="0.10697"/>
    <n v="1.20614"/>
    <n v="0.35289999999999999"/>
  </r>
  <r>
    <x v="7"/>
    <x v="35"/>
    <x v="6"/>
    <x v="5"/>
    <n v="34.96"/>
    <n v="129.29"/>
    <n v="81.450199999999995"/>
    <n v="0.20305000000000001"/>
    <n v="6.5390000000000004E-2"/>
    <n v="7.1870000000000003E-2"/>
    <n v="4.1250000000000002E-2"/>
    <n v="0.78152999999999995"/>
    <n v="0.17496999999999999"/>
  </r>
  <r>
    <x v="7"/>
    <x v="35"/>
    <x v="6"/>
    <x v="6"/>
    <n v="34.86"/>
    <n v="253.54"/>
    <n v="65.919920000000005"/>
    <n v="0.21740000000000001"/>
    <n v="0"/>
    <n v="1.6619999999999999E-2"/>
    <n v="0.13865"/>
    <n v="0.83803000000000005"/>
    <n v="9.2560000000000003E-2"/>
  </r>
  <r>
    <x v="7"/>
    <x v="35"/>
    <x v="6"/>
    <x v="7"/>
    <n v="36.97"/>
    <n v="65"/>
    <n v="168.35007999999999"/>
    <n v="0.12770000000000001"/>
    <n v="0.10363"/>
    <n v="1.2899999999999999E-3"/>
    <n v="4.4999999999999997E-3"/>
    <n v="0.48887000000000003"/>
    <n v="0.61321999999999999"/>
  </r>
  <r>
    <x v="7"/>
    <x v="35"/>
    <x v="6"/>
    <x v="8"/>
    <n v="75.73"/>
    <n v="81.92"/>
    <n v="271.13965000000002"/>
    <n v="0.35206999999999999"/>
    <n v="0.17838999999999999"/>
    <n v="7.349E-2"/>
    <n v="5.2990000000000002E-2"/>
    <n v="1.35256"/>
    <n v="0.81954000000000005"/>
  </r>
  <r>
    <x v="7"/>
    <x v="35"/>
    <x v="6"/>
    <x v="9"/>
    <n v="20.65"/>
    <n v="66.63"/>
    <n v="160.57996"/>
    <n v="3.4500000000000003E-2"/>
    <n v="2.6859999999999998E-2"/>
    <n v="4.0000000000000002E-4"/>
    <n v="1.47E-3"/>
    <n v="0.12784000000000001"/>
    <n v="0.57382999999999995"/>
  </r>
  <r>
    <x v="7"/>
    <x v="35"/>
    <x v="6"/>
    <x v="10"/>
    <n v="90.91"/>
    <n v="69.599999999999994"/>
    <n v="139.89062000000001"/>
    <n v="0.48879"/>
    <n v="0.27228999999999998"/>
    <n v="4.15E-3"/>
    <n v="2.4510000000000001E-2"/>
    <n v="1.88958"/>
    <n v="0.4834"/>
  </r>
  <r>
    <x v="7"/>
    <x v="35"/>
    <x v="7"/>
    <x v="0"/>
    <n v="31.84"/>
    <n v="174.08"/>
    <n v="268.08008000000001"/>
    <n v="0.17355999999999999"/>
    <n v="1.678E-2"/>
    <n v="3.5500000000000002E-3"/>
    <n v="9.1050000000000006E-2"/>
    <n v="0.65222000000000002"/>
    <n v="0.47170000000000001"/>
  </r>
  <r>
    <x v="7"/>
    <x v="35"/>
    <x v="7"/>
    <x v="1"/>
    <n v="73.989999999999995"/>
    <n v="106.51"/>
    <n v="366.40039000000002"/>
    <n v="0.28184999999999999"/>
    <n v="5.3039999999999997E-2"/>
    <n v="5.6610000000000001E-2"/>
    <n v="0.13370000000000001"/>
    <n v="1.0672299999999999"/>
    <n v="0.91381999999999997"/>
  </r>
  <r>
    <x v="7"/>
    <x v="35"/>
    <x v="7"/>
    <x v="2"/>
    <n v="5.27"/>
    <n v="108.04"/>
    <n v="24.849979999999999"/>
    <n v="2.6620000000000001E-2"/>
    <n v="1.1429999999999999E-2"/>
    <n v="5.1000000000000004E-4"/>
    <n v="8.9899999999999997E-3"/>
    <n v="0.10161000000000001"/>
    <n v="6.062E-2"/>
  </r>
  <r>
    <x v="7"/>
    <x v="35"/>
    <x v="7"/>
    <x v="3"/>
    <n v="4.1500000000000004"/>
    <n v="65"/>
    <n v="26.649989999999999"/>
    <n v="1.0279999999999999E-2"/>
    <n v="7.6800000000000002E-3"/>
    <n v="5.1999999999999995E-4"/>
    <n v="4.0000000000000002E-4"/>
    <n v="3.8899999999999997E-2"/>
    <n v="9.7070000000000004E-2"/>
  </r>
  <r>
    <x v="7"/>
    <x v="35"/>
    <x v="7"/>
    <x v="4"/>
    <n v="22.84"/>
    <n v="263"/>
    <n v="173.58008000000001"/>
    <n v="0.14656"/>
    <n v="0"/>
    <n v="0.15345"/>
    <n v="9.3049999999999994E-2"/>
    <n v="0.55469000000000002"/>
    <n v="0.23766999999999999"/>
  </r>
  <r>
    <x v="7"/>
    <x v="35"/>
    <x v="7"/>
    <x v="5"/>
    <n v="48.75"/>
    <n v="146.31"/>
    <n v="294.09032999999999"/>
    <n v="0.20524000000000001"/>
    <n v="2.2970000000000001E-2"/>
    <n v="0.29254999999999998"/>
    <n v="1.6879999999999999E-2"/>
    <n v="0.77346999999999999"/>
    <n v="0.59389000000000003"/>
  </r>
  <r>
    <x v="7"/>
    <x v="35"/>
    <x v="7"/>
    <x v="6"/>
    <n v="66.31"/>
    <n v="167.96"/>
    <n v="419.90042"/>
    <n v="0.30215999999999998"/>
    <n v="4.1000000000000003E-3"/>
    <n v="3.8960000000000002E-2"/>
    <n v="0.33362000000000003"/>
    <n v="1.1379300000000001"/>
    <n v="0.77795999999999998"/>
  </r>
  <r>
    <x v="7"/>
    <x v="35"/>
    <x v="7"/>
    <x v="7"/>
    <n v="16.41"/>
    <n v="65"/>
    <n v="94.25"/>
    <n v="4.4889999999999999E-2"/>
    <n v="3.8339999999999999E-2"/>
    <n v="1.4999999999999999E-4"/>
    <n v="4.5999999999999999E-3"/>
    <n v="0.17055999999999999"/>
    <n v="0.34331"/>
  </r>
  <r>
    <x v="7"/>
    <x v="35"/>
    <x v="7"/>
    <x v="8"/>
    <n v="119.24"/>
    <n v="160.78"/>
    <n v="868.22069999999997"/>
    <n v="0.56691999999999998"/>
    <n v="3.916E-2"/>
    <n v="0.11855"/>
    <n v="0.30841000000000002"/>
    <n v="2.1318700000000002"/>
    <n v="1.62846"/>
  </r>
  <r>
    <x v="7"/>
    <x v="35"/>
    <x v="7"/>
    <x v="9"/>
    <n v="30.04"/>
    <n v="81.069999999999993"/>
    <n v="186.45996"/>
    <n v="6.8830000000000002E-2"/>
    <n v="1.3429999999999999E-2"/>
    <n v="1.8E-3"/>
    <n v="9.3009999999999995E-2"/>
    <n v="0.25635000000000002"/>
    <n v="0.57457999999999998"/>
  </r>
  <r>
    <x v="7"/>
    <x v="35"/>
    <x v="7"/>
    <x v="10"/>
    <n v="42.11"/>
    <n v="106.09"/>
    <n v="168.68994000000001"/>
    <n v="0.19869999999999999"/>
    <n v="0.10519000000000001"/>
    <n v="9.3000000000000005E-4"/>
    <n v="0.11963"/>
    <n v="0.75978999999999997"/>
    <n v="0.41715999999999998"/>
  </r>
  <r>
    <x v="7"/>
    <x v="35"/>
    <x v="8"/>
    <x v="0"/>
    <n v="112.98"/>
    <n v="175.37"/>
    <n v="829.50977"/>
    <n v="0.60121999999999998"/>
    <n v="4.684E-2"/>
    <n v="0.42070999999999997"/>
    <n v="0.31526999999999999"/>
    <n v="2.25752"/>
    <n v="1.45469"/>
  </r>
  <r>
    <x v="7"/>
    <x v="35"/>
    <x v="8"/>
    <x v="1"/>
    <n v="129.52000000000001"/>
    <n v="66.680000000000007"/>
    <n v="314.71976000000001"/>
    <n v="0.38296000000000002"/>
    <n v="0.19725999999999999"/>
    <n v="3.8059999999999997E-2"/>
    <n v="0.13516"/>
    <n v="1.4617"/>
    <n v="1.1224499999999999"/>
  </r>
  <r>
    <x v="7"/>
    <x v="35"/>
    <x v="8"/>
    <x v="2"/>
    <n v="50.98"/>
    <n v="159.28"/>
    <n v="108.30956"/>
    <n v="0.26823999999999998"/>
    <n v="1.2659999999999999E-2"/>
    <n v="4.1200000000000004E-3"/>
    <n v="1.951E-2"/>
    <n v="1.0147299999999999"/>
    <n v="0.20174"/>
  </r>
  <r>
    <x v="7"/>
    <x v="35"/>
    <x v="8"/>
    <x v="3"/>
    <n v="13.01"/>
    <n v="69.69"/>
    <n v="73.87"/>
    <n v="3.3649999999999999E-2"/>
    <n v="1.7430000000000001E-2"/>
    <n v="5.8700000000000002E-3"/>
    <n v="3.1700000000000001E-3"/>
    <n v="0.12712000000000001"/>
    <n v="0.25507999999999997"/>
  </r>
  <r>
    <x v="7"/>
    <x v="35"/>
    <x v="8"/>
    <x v="4"/>
    <n v="234.07"/>
    <n v="263"/>
    <n v="1733.1718800000001"/>
    <n v="1.51936"/>
    <n v="0"/>
    <n v="2.1071200000000001"/>
    <n v="0.22789000000000001"/>
    <n v="5.7105300000000003"/>
    <n v="2.3730799999999999"/>
  </r>
  <r>
    <x v="7"/>
    <x v="35"/>
    <x v="8"/>
    <x v="5"/>
    <n v="375.73"/>
    <n v="158.66"/>
    <n v="2206.98828"/>
    <n v="1.5868899999999999"/>
    <n v="4.8590000000000001E-2"/>
    <n v="2.3904899999999998"/>
    <n v="0.12781999999999999"/>
    <n v="5.9539999999999997"/>
    <n v="4.1670699999999998"/>
  </r>
  <r>
    <x v="7"/>
    <x v="35"/>
    <x v="8"/>
    <x v="6"/>
    <n v="348.45"/>
    <n v="222.17"/>
    <n v="2206.1093799999999"/>
    <n v="1.9525600000000001"/>
    <n v="0"/>
    <n v="0.48041"/>
    <n v="1.0795699999999999"/>
    <n v="7.3557699999999997"/>
    <n v="3.3933300000000002"/>
  </r>
  <r>
    <x v="7"/>
    <x v="35"/>
    <x v="8"/>
    <x v="7"/>
    <n v="36.11"/>
    <n v="65"/>
    <n v="196.30005"/>
    <n v="0.10014000000000001"/>
    <n v="8.1460000000000005E-2"/>
    <n v="3.8999999999999999E-4"/>
    <n v="4.8500000000000001E-3"/>
    <n v="0.38069999999999998"/>
    <n v="0.71501999999999999"/>
  </r>
  <r>
    <x v="7"/>
    <x v="35"/>
    <x v="8"/>
    <x v="8"/>
    <n v="356.09"/>
    <n v="170.43"/>
    <n v="2087.7265600000001"/>
    <n v="1.7481500000000001"/>
    <n v="0.10562000000000001"/>
    <n v="0.53583999999999998"/>
    <n v="0.68044000000000004"/>
    <n v="6.5877499999999998"/>
    <n v="3.79332"/>
  </r>
  <r>
    <x v="7"/>
    <x v="35"/>
    <x v="8"/>
    <x v="9"/>
    <n v="66.010000000000005"/>
    <n v="79.67"/>
    <n v="327.4502"/>
    <n v="0.15942000000000001"/>
    <n v="3.9899999999999998E-2"/>
    <n v="1.0410000000000001E-2"/>
    <n v="3.3939999999999998E-2"/>
    <n v="0.59660000000000002"/>
    <n v="1.0224200000000001"/>
  </r>
  <r>
    <x v="7"/>
    <x v="35"/>
    <x v="8"/>
    <x v="10"/>
    <n v="166.05"/>
    <n v="195.32"/>
    <n v="845.75"/>
    <n v="1.0039199999999999"/>
    <n v="0.16591"/>
    <n v="3.1300000000000001E-2"/>
    <n v="0.16139000000000001"/>
    <n v="3.8052800000000002"/>
    <n v="1.3767"/>
  </r>
  <r>
    <x v="7"/>
    <x v="36"/>
    <x v="0"/>
    <x v="0"/>
    <n v="14.37"/>
    <n v="86.55"/>
    <n v="79.63"/>
    <n v="3.993E-2"/>
    <n v="1.1730000000000001E-2"/>
    <n v="2.0000000000000001E-4"/>
    <n v="8.7899999999999992E-3"/>
    <n v="0.14951"/>
    <n v="0.23207"/>
  </r>
  <r>
    <x v="7"/>
    <x v="36"/>
    <x v="0"/>
    <x v="1"/>
    <n v="44.13"/>
    <n v="112.36"/>
    <n v="202.24023"/>
    <n v="0.14268"/>
    <n v="8.77E-3"/>
    <n v="2.7619999999999999E-2"/>
    <n v="4.5609999999999998E-2"/>
    <n v="0.53574999999999995"/>
    <n v="0.48104999999999998"/>
  </r>
  <r>
    <x v="7"/>
    <x v="36"/>
    <x v="0"/>
    <x v="2"/>
    <n v="26.93"/>
    <n v="85.42"/>
    <n v="106.78003"/>
    <n v="5.9540000000000003E-2"/>
    <n v="2.8600000000000001E-3"/>
    <n v="9.0000000000000006E-5"/>
    <n v="7.0600000000000003E-3"/>
    <n v="0.22205"/>
    <n v="0.31930999999999998"/>
  </r>
  <r>
    <x v="7"/>
    <x v="36"/>
    <x v="0"/>
    <x v="3"/>
    <n v="16.82"/>
    <n v="69.73"/>
    <n v="69.030029999999996"/>
    <n v="3.058E-2"/>
    <n v="5.1999999999999998E-3"/>
    <n v="2.2300000000000002E-3"/>
    <n v="1.72E-3"/>
    <n v="0.11378000000000001"/>
    <n v="0.23752000000000001"/>
  </r>
  <r>
    <x v="7"/>
    <x v="36"/>
    <x v="0"/>
    <x v="4"/>
    <n v="44.04"/>
    <n v="263"/>
    <n v="420.7998"/>
    <n v="0.2868"/>
    <n v="0"/>
    <n v="8.7540000000000007E-2"/>
    <n v="0.23258000000000001"/>
    <n v="1.0726100000000001"/>
    <n v="0.57321"/>
  </r>
  <r>
    <x v="7"/>
    <x v="36"/>
    <x v="0"/>
    <x v="5"/>
    <n v="38.24"/>
    <n v="130.11000000000001"/>
    <n v="180.85011"/>
    <n v="0.14973"/>
    <n v="2.3600000000000001E-3"/>
    <n v="4.3470000000000002E-2"/>
    <n v="3.5680000000000003E-2"/>
    <n v="0.56044000000000005"/>
    <n v="0.39406000000000002"/>
  </r>
  <r>
    <x v="7"/>
    <x v="36"/>
    <x v="0"/>
    <x v="6"/>
    <n v="36.07"/>
    <n v="116.81"/>
    <n v="153.02001999999999"/>
    <n v="0.11558"/>
    <n v="2.47E-3"/>
    <n v="6.3000000000000003E-4"/>
    <n v="5.5460000000000002E-2"/>
    <n v="0.43319000000000002"/>
    <n v="0.36048999999999998"/>
  </r>
  <r>
    <x v="7"/>
    <x v="36"/>
    <x v="0"/>
    <x v="7"/>
    <n v="76.56"/>
    <n v="65"/>
    <n v="254.79979"/>
    <n v="0.12642"/>
    <n v="1.209E-2"/>
    <n v="4.4999999999999999E-4"/>
    <n v="2.4150000000000001E-2"/>
    <n v="0.47042"/>
    <n v="0.92334000000000005"/>
  </r>
  <r>
    <x v="7"/>
    <x v="36"/>
    <x v="0"/>
    <x v="8"/>
    <n v="24.19"/>
    <n v="107.94"/>
    <n v="167.31005999999999"/>
    <n v="9.4149999999999998E-2"/>
    <n v="2.4060000000000002E-2"/>
    <n v="3.4499999999999999E-3"/>
    <n v="1.9189999999999999E-2"/>
    <n v="0.35343999999999998"/>
    <n v="0.40783999999999998"/>
  </r>
  <r>
    <x v="7"/>
    <x v="36"/>
    <x v="0"/>
    <x v="9"/>
    <n v="21.05"/>
    <n v="134.47"/>
    <n v="153.30005"/>
    <n v="8.4010000000000001E-2"/>
    <n v="6.6400000000000001E-3"/>
    <n v="2.2100000000000002E-3"/>
    <n v="5.9159999999999997E-2"/>
    <n v="0.31287999999999999"/>
    <n v="0.32543"/>
  </r>
  <r>
    <x v="7"/>
    <x v="36"/>
    <x v="0"/>
    <x v="10"/>
    <n v="28.59"/>
    <n v="175.18"/>
    <n v="211.97021000000001"/>
    <n v="0.14649000000000001"/>
    <n v="1.617E-2"/>
    <n v="4.9199999999999999E-3"/>
    <n v="8.9380000000000001E-2"/>
    <n v="0.55037000000000003"/>
    <n v="0.37354999999999999"/>
  </r>
  <r>
    <x v="7"/>
    <x v="36"/>
    <x v="1"/>
    <x v="0"/>
    <n v="332.44"/>
    <n v="166.99"/>
    <n v="1863.5701899999999"/>
    <n v="1.45692"/>
    <n v="3.5920000000000001E-2"/>
    <n v="7.911E-2"/>
    <n v="1.42788"/>
    <n v="5.4669100000000004"/>
    <n v="3.45967"/>
  </r>
  <r>
    <x v="7"/>
    <x v="36"/>
    <x v="1"/>
    <x v="1"/>
    <n v="1489.72"/>
    <n v="125.28"/>
    <n v="8162.9843799999999"/>
    <n v="5.05619"/>
    <n v="0.16936999999999999"/>
    <n v="1.22651"/>
    <n v="6.6995399999999998"/>
    <n v="18.910209999999999"/>
    <n v="18.441690000000001"/>
  </r>
  <r>
    <x v="7"/>
    <x v="36"/>
    <x v="1"/>
    <x v="2"/>
    <n v="457"/>
    <n v="218.89"/>
    <n v="4075.6640600000001"/>
    <n v="2.4693100000000001"/>
    <n v="1.439E-2"/>
    <n v="0.1673"/>
    <n v="2.3734600000000001"/>
    <n v="9.2136399999999998"/>
    <n v="6.1962400000000004"/>
  </r>
  <r>
    <x v="7"/>
    <x v="36"/>
    <x v="1"/>
    <x v="3"/>
    <n v="43.77"/>
    <n v="65"/>
    <n v="139.75"/>
    <n v="8.4309999999999996E-2"/>
    <n v="2.6689999999999998E-2"/>
    <n v="2.2710000000000001E-2"/>
    <n v="1.9740000000000001E-2"/>
    <n v="0.31640000000000001"/>
    <n v="0.50643000000000005"/>
  </r>
  <r>
    <x v="7"/>
    <x v="36"/>
    <x v="1"/>
    <x v="4"/>
    <n v="252.29"/>
    <n v="240.99"/>
    <n v="2060.48828"/>
    <n v="1.5446"/>
    <n v="2.4599999999999999E-3"/>
    <n v="1.63991"/>
    <n v="0.91818999999999995"/>
    <n v="5.79704"/>
    <n v="2.94733"/>
  </r>
  <r>
    <x v="7"/>
    <x v="36"/>
    <x v="1"/>
    <x v="5"/>
    <n v="758.16"/>
    <n v="160.47999999999999"/>
    <n v="5509.3671899999999"/>
    <n v="3.2350699999999999"/>
    <n v="6.4380000000000007E-2"/>
    <n v="3.27027"/>
    <n v="1.21244"/>
    <n v="12.1"/>
    <n v="10.4663"/>
  </r>
  <r>
    <x v="7"/>
    <x v="36"/>
    <x v="1"/>
    <x v="6"/>
    <n v="1378.7"/>
    <n v="222.59"/>
    <n v="10156.71875"/>
    <n v="7.6142599999999998"/>
    <n v="0"/>
    <n v="2.2063299999999999"/>
    <n v="6.3205200000000001"/>
    <n v="28.52084"/>
    <n v="15.50611"/>
  </r>
  <r>
    <x v="7"/>
    <x v="36"/>
    <x v="1"/>
    <x v="7"/>
    <n v="571.62"/>
    <n v="65"/>
    <n v="1674.3984399999999"/>
    <n v="0.99060999999999999"/>
    <n v="0.16403999999999999"/>
    <n v="2.8549999999999999E-2"/>
    <n v="0.37681999999999999"/>
    <n v="3.69841"/>
    <n v="6.0676899999999998"/>
  </r>
  <r>
    <x v="7"/>
    <x v="36"/>
    <x v="1"/>
    <x v="8"/>
    <n v="1600.4"/>
    <n v="174.1"/>
    <n v="11986.625"/>
    <n v="7.5069900000000001"/>
    <n v="0.24504000000000001"/>
    <n v="6.1165799999999999"/>
    <n v="5.6987300000000003"/>
    <n v="28.055050000000001"/>
    <n v="21.46312"/>
  </r>
  <r>
    <x v="7"/>
    <x v="36"/>
    <x v="1"/>
    <x v="9"/>
    <n v="247.45"/>
    <n v="126.44"/>
    <n v="1341.5019500000001"/>
    <n v="0.82772999999999997"/>
    <n v="1.2489999999999999E-2"/>
    <n v="1.359E-2"/>
    <n v="0.75309000000000004"/>
    <n v="3.0935199999999998"/>
    <n v="2.9369800000000001"/>
  </r>
  <r>
    <x v="7"/>
    <x v="36"/>
    <x v="1"/>
    <x v="10"/>
    <n v="611.95000000000005"/>
    <n v="94.81"/>
    <n v="2309.4609399999999"/>
    <n v="1.79064"/>
    <n v="0.22463"/>
    <n v="0.10342999999999999"/>
    <n v="0.83623999999999998"/>
    <n v="6.7449199999999996"/>
    <n v="6.2200699999999998"/>
  </r>
  <r>
    <x v="7"/>
    <x v="36"/>
    <x v="2"/>
    <x v="0"/>
    <n v="98.1"/>
    <n v="111.86"/>
    <n v="489.94040000000001"/>
    <n v="0.35255999999999998"/>
    <n v="6.2239999999999997E-2"/>
    <n v="2.664E-2"/>
    <n v="0.34726000000000001"/>
    <n v="1.32586"/>
    <n v="1.1852400000000001"/>
  </r>
  <r>
    <x v="7"/>
    <x v="36"/>
    <x v="2"/>
    <x v="1"/>
    <n v="453.03"/>
    <n v="151.88999999999999"/>
    <n v="2184.2265600000001"/>
    <n v="1.9963"/>
    <n v="0.17827000000000001"/>
    <n v="0.48513000000000001"/>
    <n v="2.4937499999999999"/>
    <n v="7.5222100000000003"/>
    <n v="4.2968000000000002"/>
  </r>
  <r>
    <x v="7"/>
    <x v="36"/>
    <x v="2"/>
    <x v="2"/>
    <n v="18.010000000000002"/>
    <n v="113.14"/>
    <n v="47.520020000000002"/>
    <n v="9.1840000000000005E-2"/>
    <n v="4.632E-2"/>
    <n v="4.8000000000000001E-4"/>
    <n v="1.0410000000000001E-2"/>
    <n v="0.35238000000000003"/>
    <n v="0.11201999999999999"/>
  </r>
  <r>
    <x v="7"/>
    <x v="36"/>
    <x v="2"/>
    <x v="3"/>
    <n v="20.23"/>
    <n v="65"/>
    <n v="85.150019999999998"/>
    <n v="4.913E-2"/>
    <n v="2.4320000000000001E-2"/>
    <n v="6.7000000000000002E-3"/>
    <n v="1.0460000000000001E-2"/>
    <n v="0.18592"/>
    <n v="0.30857000000000001"/>
  </r>
  <r>
    <x v="7"/>
    <x v="36"/>
    <x v="2"/>
    <x v="4"/>
    <n v="75.459999999999994"/>
    <n v="238.61"/>
    <n v="329.27929999999998"/>
    <n v="0.46467999999999998"/>
    <n v="1.4400000000000001E-3"/>
    <n v="0.78024000000000004"/>
    <n v="3.79E-3"/>
    <n v="1.7645599999999999"/>
    <n v="0.47353000000000001"/>
  </r>
  <r>
    <x v="7"/>
    <x v="36"/>
    <x v="2"/>
    <x v="5"/>
    <n v="171.23"/>
    <n v="123.85"/>
    <n v="744.32030999999995"/>
    <n v="0.66444000000000003"/>
    <n v="4.5920000000000002E-2"/>
    <n v="0.48103000000000001"/>
    <n v="0.27334999999999998"/>
    <n v="2.5097200000000002"/>
    <n v="1.6919999999999999"/>
  </r>
  <r>
    <x v="7"/>
    <x v="36"/>
    <x v="2"/>
    <x v="6"/>
    <n v="186.06"/>
    <n v="185.83"/>
    <n v="1044.3593800000001"/>
    <n v="0.94098000000000004"/>
    <n v="3.0400000000000002E-3"/>
    <n v="5.2170000000000001E-2"/>
    <n v="0.73770999999999998"/>
    <n v="3.5501900000000002"/>
    <n v="1.8011600000000001"/>
  </r>
  <r>
    <x v="7"/>
    <x v="36"/>
    <x v="2"/>
    <x v="7"/>
    <n v="41.56"/>
    <n v="65"/>
    <n v="152.75002000000001"/>
    <n v="0.14924999999999999"/>
    <n v="0.1239"/>
    <n v="3.8000000000000002E-4"/>
    <n v="1.7919999999999998E-2"/>
    <n v="0.57208999999999999"/>
    <n v="0.55354000000000003"/>
  </r>
  <r>
    <x v="7"/>
    <x v="36"/>
    <x v="2"/>
    <x v="8"/>
    <n v="255.36"/>
    <n v="167.36"/>
    <n v="1459.41797"/>
    <n v="1.33297"/>
    <n v="0.21512999999999999"/>
    <n v="0.17676"/>
    <n v="1.2967599999999999"/>
    <n v="5.0318800000000001"/>
    <n v="2.6534399999999998"/>
  </r>
  <r>
    <x v="7"/>
    <x v="36"/>
    <x v="2"/>
    <x v="9"/>
    <n v="96.14"/>
    <n v="118.06"/>
    <n v="611.56055000000003"/>
    <n v="0.32103999999999999"/>
    <n v="1.9140000000000001E-2"/>
    <n v="7.79E-3"/>
    <n v="0.24858"/>
    <n v="1.1968799999999999"/>
    <n v="1.4369000000000001"/>
  </r>
  <r>
    <x v="7"/>
    <x v="36"/>
    <x v="2"/>
    <x v="10"/>
    <n v="182.07"/>
    <n v="206.96"/>
    <n v="900.28905999999995"/>
    <n v="1.09677"/>
    <n v="0.28924"/>
    <n v="4.6100000000000002E-2"/>
    <n v="0.38490000000000002"/>
    <n v="4.1764400000000004"/>
    <n v="1.4098599999999999"/>
  </r>
  <r>
    <x v="7"/>
    <x v="36"/>
    <x v="3"/>
    <x v="0"/>
    <n v="33.200000000000003"/>
    <n v="92.1"/>
    <n v="116.04004"/>
    <n v="0.14812"/>
    <n v="7.689E-2"/>
    <n v="9.2700000000000005E-3"/>
    <n v="7.4999999999999997E-2"/>
    <n v="0.56566000000000005"/>
    <n v="0.31836999999999999"/>
  </r>
  <r>
    <x v="7"/>
    <x v="36"/>
    <x v="3"/>
    <x v="1"/>
    <n v="175.51"/>
    <n v="133.41"/>
    <n v="521.62108999999998"/>
    <n v="0.87746000000000002"/>
    <n v="0.24174000000000001"/>
    <n v="6.9629999999999997E-2"/>
    <n v="0.63336999999999999"/>
    <n v="3.3582000000000001"/>
    <n v="1.1078699999999999"/>
  </r>
  <r>
    <x v="7"/>
    <x v="36"/>
    <x v="3"/>
    <x v="2"/>
    <n v="15.54"/>
    <n v="65"/>
    <n v="13"/>
    <n v="8.8260000000000005E-2"/>
    <n v="7.3819999999999997E-2"/>
    <n v="1.4999999999999999E-4"/>
    <n v="5.1200000000000004E-3"/>
    <n v="0.34161999999999998"/>
    <n v="4.7109999999999999E-2"/>
  </r>
  <r>
    <x v="7"/>
    <x v="36"/>
    <x v="3"/>
    <x v="3"/>
    <n v="9.7200000000000006"/>
    <n v="65"/>
    <n v="35.099980000000002"/>
    <n v="3.6810000000000002E-2"/>
    <n v="2.879E-2"/>
    <n v="1.4599999999999999E-3"/>
    <n v="1.64E-3"/>
    <n v="0.14127999999999999"/>
    <n v="0.12720000000000001"/>
  </r>
  <r>
    <x v="7"/>
    <x v="36"/>
    <x v="3"/>
    <x v="4"/>
    <n v="69.94"/>
    <n v="263"/>
    <n v="278.77929999999998"/>
    <n v="0.44180999999999998"/>
    <n v="0"/>
    <n v="0.29097000000000001"/>
    <n v="0.46303"/>
    <n v="1.68841"/>
    <n v="0.37974999999999998"/>
  </r>
  <r>
    <x v="7"/>
    <x v="36"/>
    <x v="3"/>
    <x v="5"/>
    <n v="52.12"/>
    <n v="129.38"/>
    <n v="50.459960000000002"/>
    <n v="0.29714000000000002"/>
    <n v="0.11745"/>
    <n v="6.6930000000000003E-2"/>
    <n v="5.2830000000000002E-2"/>
    <n v="1.14636"/>
    <n v="0.10780000000000001"/>
  </r>
  <r>
    <x v="7"/>
    <x v="36"/>
    <x v="3"/>
    <x v="6"/>
    <n v="99.02"/>
    <n v="218.05"/>
    <n v="385.93945000000002"/>
    <n v="0.57355"/>
    <n v="2.9E-4"/>
    <n v="3.866E-2"/>
    <n v="0.60616999999999999"/>
    <n v="2.1868300000000001"/>
    <n v="0.59782000000000002"/>
  </r>
  <r>
    <x v="7"/>
    <x v="36"/>
    <x v="3"/>
    <x v="7"/>
    <n v="36.43"/>
    <n v="65"/>
    <n v="92.299800000000005"/>
    <n v="0.16403000000000001"/>
    <n v="0.14415"/>
    <n v="2.0000000000000001E-4"/>
    <n v="8.0099999999999998E-3"/>
    <n v="0.63204000000000005"/>
    <n v="0.33448"/>
  </r>
  <r>
    <x v="7"/>
    <x v="36"/>
    <x v="3"/>
    <x v="8"/>
    <n v="102.22"/>
    <n v="81.61"/>
    <n v="176.27930000000001"/>
    <n v="0.53547"/>
    <n v="0.31145"/>
    <n v="4.0499999999999998E-3"/>
    <n v="0.12388"/>
    <n v="2.0627399999999998"/>
    <n v="0.53156000000000003"/>
  </r>
  <r>
    <x v="7"/>
    <x v="36"/>
    <x v="3"/>
    <x v="9"/>
    <n v="16.98"/>
    <n v="74.59"/>
    <n v="102.93004999999999"/>
    <n v="4.5699999999999998E-2"/>
    <n v="1.77E-2"/>
    <n v="1.2E-4"/>
    <n v="1.6289999999999999E-2"/>
    <n v="0.17105000000000001"/>
    <n v="0.33438000000000001"/>
  </r>
  <r>
    <x v="7"/>
    <x v="36"/>
    <x v="3"/>
    <x v="10"/>
    <n v="122.62"/>
    <n v="72.95"/>
    <n v="55.439450000000001"/>
    <n v="0.73026000000000002"/>
    <n v="0.58223999999999998"/>
    <n v="2.0400000000000001E-2"/>
    <n v="6.8610000000000004E-2"/>
    <n v="2.8276500000000002"/>
    <n v="0.18279999999999999"/>
  </r>
  <r>
    <x v="7"/>
    <x v="36"/>
    <x v="4"/>
    <x v="0"/>
    <n v="23.83"/>
    <n v="84.51"/>
    <n v="185.07006999999999"/>
    <n v="6.7330000000000001E-2"/>
    <n v="2.8240000000000001E-2"/>
    <n v="5.6800000000000002E-3"/>
    <n v="4.2909999999999997E-2"/>
    <n v="0.25217000000000001"/>
    <n v="0.54308000000000001"/>
  </r>
  <r>
    <x v="7"/>
    <x v="36"/>
    <x v="4"/>
    <x v="1"/>
    <n v="25.31"/>
    <n v="75.75"/>
    <n v="120.44995"/>
    <n v="9.6350000000000005E-2"/>
    <n v="4.1119999999999997E-2"/>
    <n v="8.5800000000000008E-3"/>
    <n v="8.9999999999999993E-3"/>
    <n v="0.36897999999999997"/>
    <n v="0.38823000000000002"/>
  </r>
  <r>
    <x v="7"/>
    <x v="36"/>
    <x v="4"/>
    <x v="2"/>
    <n v="8.1199999999999992"/>
    <n v="66.25"/>
    <n v="48.359990000000003"/>
    <n v="2.102E-2"/>
    <n v="1.244E-2"/>
    <n v="2.5999999999999998E-4"/>
    <n v="1E-4"/>
    <n v="7.9659999999999995E-2"/>
    <n v="0.17266000000000001"/>
  </r>
  <r>
    <x v="7"/>
    <x v="36"/>
    <x v="4"/>
    <x v="3"/>
    <n v="14.14"/>
    <n v="65"/>
    <n v="98.800049999999999"/>
    <n v="2.5479999999999999E-2"/>
    <n v="1.328E-2"/>
    <n v="1.5299999999999999E-3"/>
    <n v="1.23E-3"/>
    <n v="9.4990000000000005E-2"/>
    <n v="0.35803000000000001"/>
  </r>
  <r>
    <x v="7"/>
    <x v="36"/>
    <x v="4"/>
    <x v="4"/>
    <n v="18.04"/>
    <n v="257.95"/>
    <n v="157.3501"/>
    <n v="0.11564000000000001"/>
    <n v="8.3000000000000001E-4"/>
    <n v="0.16203000000000001"/>
    <n v="2.47E-2"/>
    <n v="0.43667"/>
    <n v="0.21687000000000001"/>
  </r>
  <r>
    <x v="7"/>
    <x v="36"/>
    <x v="4"/>
    <x v="5"/>
    <n v="12.37"/>
    <n v="115.33"/>
    <n v="76.119870000000006"/>
    <n v="5.8169999999999999E-2"/>
    <n v="9.4599999999999997E-3"/>
    <n v="3.1809999999999998E-2"/>
    <n v="4.7000000000000002E-3"/>
    <n v="0.2215"/>
    <n v="0.17763999999999999"/>
  </r>
  <r>
    <x v="7"/>
    <x v="36"/>
    <x v="4"/>
    <x v="6"/>
    <n v="6.47"/>
    <n v="190.18"/>
    <n v="20.92004"/>
    <n v="3.8760000000000003E-2"/>
    <n v="0"/>
    <n v="5.1000000000000004E-4"/>
    <n v="7.7799999999999996E-3"/>
    <n v="0.14960000000000001"/>
    <n v="3.5650000000000001E-2"/>
  </r>
  <r>
    <x v="7"/>
    <x v="36"/>
    <x v="4"/>
    <x v="7"/>
    <n v="35.909999999999997"/>
    <n v="65"/>
    <n v="238.55005"/>
    <n v="7.0709999999999995E-2"/>
    <n v="5.1700000000000003E-2"/>
    <n v="3.6000000000000002E-4"/>
    <n v="2.2200000000000002E-3"/>
    <n v="0.26488"/>
    <n v="0.86446000000000001"/>
  </r>
  <r>
    <x v="7"/>
    <x v="36"/>
    <x v="4"/>
    <x v="8"/>
    <n v="62.95"/>
    <n v="94.58"/>
    <n v="499.37988000000001"/>
    <n v="0.20904"/>
    <n v="7.0230000000000001E-2"/>
    <n v="8.1240000000000007E-2"/>
    <n v="4.9669999999999999E-2"/>
    <n v="0.78556999999999999"/>
    <n v="1.3439399999999999"/>
  </r>
  <r>
    <x v="7"/>
    <x v="36"/>
    <x v="4"/>
    <x v="9"/>
    <n v="30.26"/>
    <n v="65.44"/>
    <n v="221.84997999999999"/>
    <n v="4.9180000000000001E-2"/>
    <n v="4.0559999999999999E-2"/>
    <n v="2.5999999999999998E-4"/>
    <n v="1.41E-3"/>
    <n v="0.18218999999999999"/>
    <n v="0.79952000000000001"/>
  </r>
  <r>
    <x v="7"/>
    <x v="36"/>
    <x v="4"/>
    <x v="10"/>
    <n v="30.05"/>
    <n v="78.73"/>
    <n v="139.3501"/>
    <n v="0.12134"/>
    <n v="4.82E-2"/>
    <n v="2.8700000000000002E-3"/>
    <n v="2.3980000000000001E-2"/>
    <n v="0.46464"/>
    <n v="0.43313000000000001"/>
  </r>
  <r>
    <x v="7"/>
    <x v="36"/>
    <x v="5"/>
    <x v="0"/>
    <n v="10.75"/>
    <n v="66.77"/>
    <n v="91.479979999999998"/>
    <n v="1.8919999999999999E-2"/>
    <n v="1.5970000000000002E-2"/>
    <n v="5.0000000000000002E-5"/>
    <n v="1.25E-3"/>
    <n v="7.0349999999999996E-2"/>
    <n v="0.32463999999999998"/>
  </r>
  <r>
    <x v="7"/>
    <x v="36"/>
    <x v="5"/>
    <x v="1"/>
    <n v="2.86"/>
    <n v="76"/>
    <n v="15.200010000000001"/>
    <n v="1.231E-2"/>
    <n v="4.7600000000000003E-3"/>
    <n v="6.0999999999999997E-4"/>
    <n v="1.8600000000000001E-3"/>
    <n v="4.7309999999999998E-2"/>
    <n v="4.9090000000000002E-2"/>
  </r>
  <r>
    <x v="7"/>
    <x v="36"/>
    <x v="5"/>
    <x v="2"/>
    <n v="2.06"/>
    <n v="67.23"/>
    <n v="17.48"/>
    <n v="4.4400000000000004E-3"/>
    <n v="2.5100000000000001E-3"/>
    <n v="0"/>
    <n v="5.0000000000000002E-5"/>
    <n v="1.668E-2"/>
    <n v="6.1789999999999998E-2"/>
  </r>
  <r>
    <x v="7"/>
    <x v="36"/>
    <x v="5"/>
    <x v="3"/>
    <n v="4.5599999999999996"/>
    <n v="65"/>
    <n v="39"/>
    <n v="7.6299999999999996E-3"/>
    <n v="4.6800000000000001E-3"/>
    <n v="2.7999999999999998E-4"/>
    <n v="2.9E-4"/>
    <n v="2.8330000000000001E-2"/>
    <n v="0.14133000000000001"/>
  </r>
  <r>
    <x v="7"/>
    <x v="36"/>
    <x v="5"/>
    <x v="4"/>
    <n v="2.74"/>
    <n v="263"/>
    <n v="13.15002"/>
    <n v="1.7559999999999999E-2"/>
    <n v="9.0000000000000006E-5"/>
    <n v="1.983E-2"/>
    <n v="6.1999999999999998E-3"/>
    <n v="6.6119999999999998E-2"/>
    <n v="1.7909999999999999E-2"/>
  </r>
  <r>
    <x v="7"/>
    <x v="36"/>
    <x v="5"/>
    <x v="5"/>
    <n v="3.8"/>
    <n v="98"/>
    <n v="25.479980000000001"/>
    <n v="1.562E-2"/>
    <n v="2.5300000000000001E-3"/>
    <n v="1.391E-2"/>
    <n v="4.3699999999999998E-3"/>
    <n v="5.8810000000000001E-2"/>
    <n v="6.6830000000000001E-2"/>
  </r>
  <r>
    <x v="7"/>
    <x v="36"/>
    <x v="5"/>
    <x v="6"/>
    <n v="0.97"/>
    <n v="216"/>
    <n v="4.3200099999999999"/>
    <n v="5.8999999999999999E-3"/>
    <n v="0"/>
    <n v="2.1000000000000001E-4"/>
    <n v="1.06E-3"/>
    <n v="2.274E-2"/>
    <n v="6.7499999999999999E-3"/>
  </r>
  <r>
    <x v="7"/>
    <x v="36"/>
    <x v="5"/>
    <x v="7"/>
    <n v="8.3000000000000007"/>
    <n v="65"/>
    <n v="66.299989999999994"/>
    <n v="1.5270000000000001E-2"/>
    <n v="1.1900000000000001E-2"/>
    <n v="5.0000000000000002E-5"/>
    <n v="6.0999999999999997E-4"/>
    <n v="5.7009999999999998E-2"/>
    <n v="0.24026"/>
  </r>
  <r>
    <x v="7"/>
    <x v="36"/>
    <x v="5"/>
    <x v="8"/>
    <n v="10.25"/>
    <n v="68.05"/>
    <n v="80.299989999999994"/>
    <n v="2.2849999999999999E-2"/>
    <n v="1.434E-2"/>
    <n v="6.7000000000000002E-4"/>
    <n v="2.8300000000000001E-3"/>
    <n v="8.5959999999999995E-2"/>
    <n v="0.28100999999999998"/>
  </r>
  <r>
    <x v="7"/>
    <x v="36"/>
    <x v="5"/>
    <x v="9"/>
    <n v="4.8099999999999996"/>
    <n v="87.75"/>
    <n v="42.12"/>
    <n v="1.5270000000000001E-2"/>
    <n v="4.0699999999999998E-3"/>
    <n v="2.2699999999999999E-3"/>
    <n v="1.536E-2"/>
    <n v="5.6779999999999997E-2"/>
    <n v="0.12015000000000001"/>
  </r>
  <r>
    <x v="7"/>
    <x v="36"/>
    <x v="5"/>
    <x v="10"/>
    <n v="6.65"/>
    <n v="65"/>
    <n v="39.650019999999998"/>
    <n v="2.0049999999999998E-2"/>
    <n v="1.66E-2"/>
    <n v="1E-4"/>
    <n v="1.0499999999999999E-3"/>
    <n v="7.6429999999999998E-2"/>
    <n v="0.14368"/>
  </r>
  <r>
    <x v="7"/>
    <x v="36"/>
    <x v="6"/>
    <x v="0"/>
    <n v="24.69"/>
    <n v="78.33"/>
    <n v="119.06005999999999"/>
    <n v="9.1999999999999998E-2"/>
    <n v="4.9110000000000001E-2"/>
    <n v="3.2200000000000002E-3"/>
    <n v="3.6220000000000002E-2"/>
    <n v="0.3508"/>
    <n v="0.37082999999999999"/>
  </r>
  <r>
    <x v="7"/>
    <x v="36"/>
    <x v="6"/>
    <x v="1"/>
    <n v="72.569999999999993"/>
    <n v="90.46"/>
    <n v="111.26953"/>
    <n v="0.40544999999999998"/>
    <n v="0.17843999999999999"/>
    <n v="6.7919999999999994E-2"/>
    <n v="6.5360000000000001E-2"/>
    <n v="1.5656000000000001"/>
    <n v="0.31093999999999999"/>
  </r>
  <r>
    <x v="7"/>
    <x v="36"/>
    <x v="6"/>
    <x v="2"/>
    <n v="13.32"/>
    <n v="68.58"/>
    <n v="32.919919999999998"/>
    <n v="6.268E-2"/>
    <n v="4.036E-2"/>
    <n v="2.3000000000000001E-4"/>
    <n v="5.6999999999999998E-4"/>
    <n v="0.24165"/>
    <n v="0.11461"/>
  </r>
  <r>
    <x v="7"/>
    <x v="36"/>
    <x v="6"/>
    <x v="3"/>
    <n v="11.11"/>
    <n v="65"/>
    <n v="55.900019999999998"/>
    <n v="3.1559999999999998E-2"/>
    <n v="2.1229999999999999E-2"/>
    <n v="1.9300000000000001E-3"/>
    <n v="4.6999999999999999E-4"/>
    <n v="0.12009"/>
    <n v="0.20257"/>
  </r>
  <r>
    <x v="7"/>
    <x v="36"/>
    <x v="6"/>
    <x v="4"/>
    <n v="50.67"/>
    <n v="263"/>
    <n v="210.40038999999999"/>
    <n v="0.32201999999999997"/>
    <n v="0"/>
    <n v="0.37454999999999999"/>
    <n v="0.10864"/>
    <n v="1.2254799999999999"/>
    <n v="0.28660000000000002"/>
  </r>
  <r>
    <x v="7"/>
    <x v="36"/>
    <x v="6"/>
    <x v="5"/>
    <n v="35.57"/>
    <n v="124.9"/>
    <n v="76.190430000000006"/>
    <n v="0.20494000000000001"/>
    <n v="6.5710000000000005E-2"/>
    <n v="7.3139999999999997E-2"/>
    <n v="4.197E-2"/>
    <n v="0.78854000000000002"/>
    <n v="0.16691"/>
  </r>
  <r>
    <x v="7"/>
    <x v="36"/>
    <x v="6"/>
    <x v="6"/>
    <n v="35.130000000000003"/>
    <n v="252.37"/>
    <n v="68.139650000000003"/>
    <n v="0.21909000000000001"/>
    <n v="0"/>
    <n v="1.686E-2"/>
    <n v="0.1406"/>
    <n v="0.84428999999999998"/>
    <n v="9.5490000000000005E-2"/>
  </r>
  <r>
    <x v="7"/>
    <x v="36"/>
    <x v="6"/>
    <x v="7"/>
    <n v="39.590000000000003"/>
    <n v="65"/>
    <n v="170.2998"/>
    <n v="0.13192999999999999"/>
    <n v="0.10675"/>
    <n v="1.3500000000000001E-3"/>
    <n v="4.7099999999999998E-3"/>
    <n v="0.50453000000000003"/>
    <n v="0.61712999999999996"/>
  </r>
  <r>
    <x v="7"/>
    <x v="36"/>
    <x v="6"/>
    <x v="8"/>
    <n v="79.08"/>
    <n v="80.39"/>
    <n v="269.29003999999998"/>
    <n v="0.35876000000000002"/>
    <n v="0.18218999999999999"/>
    <n v="7.5139999999999998E-2"/>
    <n v="5.391E-2"/>
    <n v="1.3773200000000001"/>
    <n v="0.82208999999999999"/>
  </r>
  <r>
    <x v="7"/>
    <x v="36"/>
    <x v="6"/>
    <x v="9"/>
    <n v="23.1"/>
    <n v="66.599999999999994"/>
    <n v="163.18004999999999"/>
    <n v="3.8550000000000001E-2"/>
    <n v="3.005E-2"/>
    <n v="4.4000000000000002E-4"/>
    <n v="1.6199999999999999E-3"/>
    <n v="0.14283999999999999"/>
    <n v="0.58030000000000004"/>
  </r>
  <r>
    <x v="7"/>
    <x v="36"/>
    <x v="6"/>
    <x v="10"/>
    <n v="92.96"/>
    <n v="69.510000000000005"/>
    <n v="142.49023"/>
    <n v="0.49231999999999998"/>
    <n v="0.2747"/>
    <n v="4.1700000000000001E-3"/>
    <n v="2.4670000000000001E-2"/>
    <n v="1.9026799999999999"/>
    <n v="0.49034"/>
  </r>
  <r>
    <x v="7"/>
    <x v="36"/>
    <x v="7"/>
    <x v="0"/>
    <n v="33.4"/>
    <n v="173.95"/>
    <n v="271.35986000000003"/>
    <n v="0.18029000000000001"/>
    <n v="1.771E-2"/>
    <n v="3.6800000000000001E-3"/>
    <n v="9.4469999999999998E-2"/>
    <n v="0.67717000000000005"/>
    <n v="0.47521999999999998"/>
  </r>
  <r>
    <x v="7"/>
    <x v="36"/>
    <x v="7"/>
    <x v="1"/>
    <n v="77.48"/>
    <n v="106.32"/>
    <n v="371.0498"/>
    <n v="0.29105999999999999"/>
    <n v="5.3370000000000001E-2"/>
    <n v="5.8970000000000002E-2"/>
    <n v="0.13925999999999999"/>
    <n v="1.10134"/>
    <n v="0.92186999999999997"/>
  </r>
  <r>
    <x v="7"/>
    <x v="36"/>
    <x v="7"/>
    <x v="2"/>
    <n v="5.5"/>
    <n v="108.04"/>
    <n v="24.849979999999999"/>
    <n v="2.724E-2"/>
    <n v="1.153E-2"/>
    <n v="5.2999999999999998E-4"/>
    <n v="9.2599999999999991E-3"/>
    <n v="0.10389"/>
    <n v="6.0310000000000002E-2"/>
  </r>
  <r>
    <x v="7"/>
    <x v="36"/>
    <x v="7"/>
    <x v="3"/>
    <n v="4.57"/>
    <n v="65"/>
    <n v="27.299990000000001"/>
    <n v="1.0959999999999999E-2"/>
    <n v="8.0999999999999996E-3"/>
    <n v="5.6999999999999998E-4"/>
    <n v="4.4000000000000002E-4"/>
    <n v="4.1410000000000002E-2"/>
    <n v="9.8930000000000004E-2"/>
  </r>
  <r>
    <x v="7"/>
    <x v="36"/>
    <x v="7"/>
    <x v="4"/>
    <n v="23.5"/>
    <n v="263"/>
    <n v="173.58008000000001"/>
    <n v="0.15087"/>
    <n v="0"/>
    <n v="0.15731000000000001"/>
    <n v="9.6299999999999997E-2"/>
    <n v="0.57064000000000004"/>
    <n v="0.23644999999999999"/>
  </r>
  <r>
    <x v="7"/>
    <x v="36"/>
    <x v="7"/>
    <x v="5"/>
    <n v="50.81"/>
    <n v="146.91999999999999"/>
    <n v="302.65039000000002"/>
    <n v="0.21274999999999999"/>
    <n v="2.3359999999999999E-2"/>
    <n v="0.30382999999999999"/>
    <n v="1.7670000000000002E-2"/>
    <n v="0.80128999999999995"/>
    <n v="0.60628000000000004"/>
  </r>
  <r>
    <x v="7"/>
    <x v="36"/>
    <x v="7"/>
    <x v="6"/>
    <n v="68.849999999999994"/>
    <n v="168.42"/>
    <n v="427.78026999999997"/>
    <n v="0.31278"/>
    <n v="4.1000000000000003E-3"/>
    <n v="4.0300000000000002E-2"/>
    <n v="0.34562999999999999"/>
    <n v="1.17726"/>
    <n v="0.78693999999999997"/>
  </r>
  <r>
    <x v="7"/>
    <x v="36"/>
    <x v="7"/>
    <x v="7"/>
    <n v="17.91"/>
    <n v="65"/>
    <n v="97.5"/>
    <n v="4.7309999999999998E-2"/>
    <n v="4.0289999999999999E-2"/>
    <n v="1.6000000000000001E-4"/>
    <n v="4.9399999999999999E-3"/>
    <n v="0.17952000000000001"/>
    <n v="0.35332000000000002"/>
  </r>
  <r>
    <x v="7"/>
    <x v="36"/>
    <x v="7"/>
    <x v="8"/>
    <n v="124.63"/>
    <n v="160.96"/>
    <n v="867.57030999999995"/>
    <n v="0.58845999999999998"/>
    <n v="4.0480000000000002E-2"/>
    <n v="0.123"/>
    <n v="0.32024000000000002"/>
    <n v="2.21163"/>
    <n v="1.61774"/>
  </r>
  <r>
    <x v="7"/>
    <x v="36"/>
    <x v="7"/>
    <x v="9"/>
    <n v="32.380000000000003"/>
    <n v="81.12"/>
    <n v="189.83008000000001"/>
    <n v="7.3539999999999994E-2"/>
    <n v="1.489E-2"/>
    <n v="1.91E-3"/>
    <n v="9.851E-2"/>
    <n v="0.27379999999999999"/>
    <n v="0.58167000000000002"/>
  </r>
  <r>
    <x v="7"/>
    <x v="36"/>
    <x v="7"/>
    <x v="10"/>
    <n v="43.74"/>
    <n v="105.09"/>
    <n v="171.29004"/>
    <n v="0.20294999999999999"/>
    <n v="0.10639999999999999"/>
    <n v="9.6000000000000002E-4"/>
    <n v="0.12336999999999999"/>
    <n v="0.77554000000000001"/>
    <n v="0.42442999999999997"/>
  </r>
  <r>
    <x v="7"/>
    <x v="36"/>
    <x v="8"/>
    <x v="0"/>
    <n v="117.7"/>
    <n v="174.77"/>
    <n v="824.90039000000002"/>
    <n v="0.62168999999999996"/>
    <n v="4.904E-2"/>
    <n v="0.43462000000000001"/>
    <n v="0.32571"/>
    <n v="2.3333599999999999"/>
    <n v="1.44241"/>
  </r>
  <r>
    <x v="7"/>
    <x v="36"/>
    <x v="8"/>
    <x v="1"/>
    <n v="134.26"/>
    <n v="66.67"/>
    <n v="316.01952999999997"/>
    <n v="0.39079999999999998"/>
    <n v="0.19914999999999999"/>
    <n v="3.9390000000000001E-2"/>
    <n v="0.13986000000000001"/>
    <n v="1.4907600000000001"/>
    <n v="1.1214"/>
  </r>
  <r>
    <x v="7"/>
    <x v="36"/>
    <x v="8"/>
    <x v="2"/>
    <n v="51.46"/>
    <n v="116.06"/>
    <n v="55.709960000000002"/>
    <n v="0.26962000000000003"/>
    <n v="1.302E-2"/>
    <n v="4.13E-3"/>
    <n v="1.958E-2"/>
    <n v="1.0198499999999999"/>
    <n v="0.12906000000000001"/>
  </r>
  <r>
    <x v="7"/>
    <x v="36"/>
    <x v="8"/>
    <x v="3"/>
    <n v="14.08"/>
    <n v="69.64"/>
    <n v="74.520020000000002"/>
    <n v="3.5499999999999997E-2"/>
    <n v="1.8319999999999999E-2"/>
    <n v="6.13E-3"/>
    <n v="3.32E-3"/>
    <n v="0.13397000000000001"/>
    <n v="0.25612000000000001"/>
  </r>
  <r>
    <x v="7"/>
    <x v="36"/>
    <x v="8"/>
    <x v="4"/>
    <n v="240.64"/>
    <n v="263"/>
    <n v="1727.9101599999999"/>
    <n v="1.5622499999999999"/>
    <n v="0"/>
    <n v="2.1714000000000002"/>
    <n v="0.23144000000000001"/>
    <n v="5.8693799999999996"/>
    <n v="2.3537300000000001"/>
  </r>
  <r>
    <x v="7"/>
    <x v="36"/>
    <x v="8"/>
    <x v="5"/>
    <n v="389.22"/>
    <n v="160.88999999999999"/>
    <n v="2170.44922"/>
    <n v="1.6407700000000001"/>
    <n v="4.8840000000000001E-2"/>
    <n v="2.4739100000000001"/>
    <n v="0.13252"/>
    <n v="6.1535399999999996"/>
    <n v="4.0377000000000001"/>
  </r>
  <r>
    <x v="7"/>
    <x v="36"/>
    <x v="8"/>
    <x v="6"/>
    <n v="358.33"/>
    <n v="222.21"/>
    <n v="2195.4375"/>
    <n v="2.00705"/>
    <n v="0"/>
    <n v="0.49517"/>
    <n v="1.11067"/>
    <n v="7.5576100000000004"/>
    <n v="3.3591000000000002"/>
  </r>
  <r>
    <x v="7"/>
    <x v="36"/>
    <x v="8"/>
    <x v="7"/>
    <n v="39.15"/>
    <n v="65"/>
    <n v="197.59985"/>
    <n v="0.10505"/>
    <n v="8.5110000000000005E-2"/>
    <n v="4.2000000000000002E-4"/>
    <n v="5.1799999999999997E-3"/>
    <n v="0.39887"/>
    <n v="0.71606000000000003"/>
  </r>
  <r>
    <x v="7"/>
    <x v="36"/>
    <x v="8"/>
    <x v="8"/>
    <n v="368.27"/>
    <n v="170.26"/>
    <n v="2073.7109399999999"/>
    <n v="1.79962"/>
    <n v="0.10875"/>
    <n v="0.55318000000000001"/>
    <n v="0.7016"/>
    <n v="6.7784000000000004"/>
    <n v="3.75054"/>
  </r>
  <r>
    <x v="7"/>
    <x v="36"/>
    <x v="8"/>
    <x v="9"/>
    <n v="70.05"/>
    <n v="78.66"/>
    <n v="317.77001999999999"/>
    <n v="0.16730999999999999"/>
    <n v="4.4299999999999999E-2"/>
    <n v="1.0710000000000001E-2"/>
    <n v="3.492E-2"/>
    <n v="0.62582000000000004"/>
    <n v="0.99626999999999999"/>
  </r>
  <r>
    <x v="7"/>
    <x v="36"/>
    <x v="8"/>
    <x v="10"/>
    <n v="169.88"/>
    <n v="185.97"/>
    <n v="712.26953000000003"/>
    <n v="1.0216000000000001"/>
    <n v="0.16803000000000001"/>
    <n v="3.1859999999999999E-2"/>
    <n v="0.16428999999999999"/>
    <n v="3.8707699999999998"/>
    <n v="1.1892799999999999"/>
  </r>
  <r>
    <x v="7"/>
    <x v="37"/>
    <x v="0"/>
    <x v="0"/>
    <n v="15.29"/>
    <n v="86.55"/>
    <n v="79.63"/>
    <n v="4.19E-2"/>
    <n v="1.2659999999999999E-2"/>
    <n v="2.0000000000000001E-4"/>
    <n v="9.1299999999999992E-3"/>
    <n v="0.15683"/>
    <n v="0.23094000000000001"/>
  </r>
  <r>
    <x v="7"/>
    <x v="37"/>
    <x v="0"/>
    <x v="1"/>
    <n v="45.92"/>
    <n v="112.58"/>
    <n v="201.50977"/>
    <n v="0.14768000000000001"/>
    <n v="8.9899999999999997E-3"/>
    <n v="2.862E-2"/>
    <n v="4.7260000000000003E-2"/>
    <n v="0.55427999999999999"/>
    <n v="0.47626000000000002"/>
  </r>
  <r>
    <x v="7"/>
    <x v="37"/>
    <x v="0"/>
    <x v="2"/>
    <n v="28.17"/>
    <n v="85.4"/>
    <n v="105.8999"/>
    <n v="6.2170000000000003E-2"/>
    <n v="3.0100000000000001E-3"/>
    <n v="1E-4"/>
    <n v="7.3699999999999998E-3"/>
    <n v="0.23178000000000001"/>
    <n v="0.31518000000000002"/>
  </r>
  <r>
    <x v="7"/>
    <x v="37"/>
    <x v="0"/>
    <x v="3"/>
    <n v="17.809999999999999"/>
    <n v="69.73"/>
    <n v="69.030029999999996"/>
    <n v="3.2289999999999999E-2"/>
    <n v="5.6699999999999997E-3"/>
    <n v="2.33E-3"/>
    <n v="1.8E-3"/>
    <n v="0.12012"/>
    <n v="0.23635999999999999"/>
  </r>
  <r>
    <x v="7"/>
    <x v="37"/>
    <x v="0"/>
    <x v="4"/>
    <n v="45.55"/>
    <n v="263"/>
    <n v="397.12988000000001"/>
    <n v="0.29665999999999998"/>
    <n v="0"/>
    <n v="9.0719999999999995E-2"/>
    <n v="0.24079"/>
    <n v="1.1091200000000001"/>
    <n v="0.53830999999999996"/>
  </r>
  <r>
    <x v="7"/>
    <x v="37"/>
    <x v="0"/>
    <x v="5"/>
    <n v="39.619999999999997"/>
    <n v="129.96"/>
    <n v="179.33985999999999"/>
    <n v="0.15418000000000001"/>
    <n v="2.47E-3"/>
    <n v="4.4630000000000003E-2"/>
    <n v="3.6630000000000003E-2"/>
    <n v="0.57693000000000005"/>
    <n v="0.38911000000000001"/>
  </r>
  <r>
    <x v="7"/>
    <x v="37"/>
    <x v="0"/>
    <x v="6"/>
    <n v="37.36"/>
    <n v="115.96"/>
    <n v="149.58984000000001"/>
    <n v="0.11928999999999999"/>
    <n v="2.49E-3"/>
    <n v="6.4999999999999997E-4"/>
    <n v="5.722E-2"/>
    <n v="0.44694"/>
    <n v="0.35260999999999998"/>
  </r>
  <r>
    <x v="7"/>
    <x v="37"/>
    <x v="0"/>
    <x v="7"/>
    <n v="80.45"/>
    <n v="65"/>
    <n v="252.85011"/>
    <n v="0.13270000000000001"/>
    <n v="1.2999999999999999E-2"/>
    <n v="4.6999999999999999E-4"/>
    <n v="2.529E-2"/>
    <n v="0.49365999999999999"/>
    <n v="0.91178000000000003"/>
  </r>
  <r>
    <x v="7"/>
    <x v="37"/>
    <x v="0"/>
    <x v="8"/>
    <n v="25.74"/>
    <n v="107.94"/>
    <n v="167.31005999999999"/>
    <n v="9.8299999999999998E-2"/>
    <n v="2.5590000000000002E-2"/>
    <n v="3.5699999999999998E-3"/>
    <n v="1.9890000000000001E-2"/>
    <n v="0.36881999999999998"/>
    <n v="0.40583999999999998"/>
  </r>
  <r>
    <x v="7"/>
    <x v="37"/>
    <x v="0"/>
    <x v="9"/>
    <n v="22.07"/>
    <n v="127.12"/>
    <n v="129.65991"/>
    <n v="8.7230000000000002E-2"/>
    <n v="7.3400000000000002E-3"/>
    <n v="2.2799999999999999E-3"/>
    <n v="6.1010000000000002E-2"/>
    <n v="0.32479999999999998"/>
    <n v="0.28460999999999997"/>
  </r>
  <r>
    <x v="7"/>
    <x v="37"/>
    <x v="0"/>
    <x v="10"/>
    <n v="29.81"/>
    <n v="174.28"/>
    <n v="212.62011999999999"/>
    <n v="0.15176999999999999"/>
    <n v="1.668E-2"/>
    <n v="5.11E-3"/>
    <n v="9.2810000000000004E-2"/>
    <n v="0.56991999999999998"/>
    <n v="0.37406"/>
  </r>
  <r>
    <x v="7"/>
    <x v="37"/>
    <x v="1"/>
    <x v="0"/>
    <n v="342.71"/>
    <n v="168.18"/>
    <n v="1727.1796899999999"/>
    <n v="1.49979"/>
    <n v="3.6650000000000002E-2"/>
    <n v="8.158E-2"/>
    <n v="1.47234"/>
    <n v="5.6257000000000001"/>
    <n v="3.1730100000000001"/>
  </r>
  <r>
    <x v="7"/>
    <x v="37"/>
    <x v="1"/>
    <x v="1"/>
    <n v="1554.59"/>
    <n v="125.27"/>
    <n v="8126.2031200000001"/>
    <n v="5.2579000000000002"/>
    <n v="0.16958999999999999"/>
    <n v="1.2774399999999999"/>
    <n v="6.9809099999999997"/>
    <n v="19.65729"/>
    <n v="18.269310000000001"/>
  </r>
  <r>
    <x v="7"/>
    <x v="37"/>
    <x v="1"/>
    <x v="2"/>
    <n v="475.49"/>
    <n v="218.56"/>
    <n v="4041.2578100000001"/>
    <n v="2.56962"/>
    <n v="1.448E-2"/>
    <n v="0.17413000000000001"/>
    <n v="2.4704299999999999"/>
    <n v="9.5851699999999997"/>
    <n v="6.1193"/>
  </r>
  <r>
    <x v="7"/>
    <x v="37"/>
    <x v="1"/>
    <x v="3"/>
    <n v="45.93"/>
    <n v="65"/>
    <n v="140.3999"/>
    <n v="8.7790000000000007E-2"/>
    <n v="2.7459999999999998E-2"/>
    <n v="2.376E-2"/>
    <n v="2.0650000000000002E-2"/>
    <n v="0.32930999999999999"/>
    <n v="0.50629000000000002"/>
  </r>
  <r>
    <x v="7"/>
    <x v="37"/>
    <x v="1"/>
    <x v="4"/>
    <n v="260.7"/>
    <n v="241.56"/>
    <n v="2031.51172"/>
    <n v="1.5950200000000001"/>
    <n v="2.4599999999999999E-3"/>
    <n v="1.69106"/>
    <n v="0.95021"/>
    <n v="5.9838100000000001"/>
    <n v="2.8877700000000002"/>
  </r>
  <r>
    <x v="7"/>
    <x v="37"/>
    <x v="1"/>
    <x v="5"/>
    <n v="791.02"/>
    <n v="161.99"/>
    <n v="5322.8593799999999"/>
    <n v="3.3672"/>
    <n v="6.4689999999999998E-2"/>
    <n v="3.40523"/>
    <n v="1.2642899999999999"/>
    <n v="12.58935"/>
    <n v="9.9943000000000008"/>
  </r>
  <r>
    <x v="7"/>
    <x v="37"/>
    <x v="1"/>
    <x v="6"/>
    <n v="1423.3"/>
    <n v="223.08"/>
    <n v="9949.34375"/>
    <n v="7.8612200000000003"/>
    <n v="0"/>
    <n v="2.2806799999999998"/>
    <n v="6.5327400000000004"/>
    <n v="29.43553"/>
    <n v="15.09169"/>
  </r>
  <r>
    <x v="7"/>
    <x v="37"/>
    <x v="1"/>
    <x v="7"/>
    <n v="597.32000000000005"/>
    <n v="65"/>
    <n v="1670.5"/>
    <n v="1.0320800000000001"/>
    <n v="0.16869999999999999"/>
    <n v="2.9819999999999999E-2"/>
    <n v="0.39361000000000002"/>
    <n v="3.8519899999999998"/>
    <n v="6.0238699999999996"/>
  </r>
  <r>
    <x v="7"/>
    <x v="37"/>
    <x v="1"/>
    <x v="8"/>
    <n v="1667.19"/>
    <n v="176.88"/>
    <n v="11813.5"/>
    <n v="7.80023"/>
    <n v="0.25369999999999998"/>
    <n v="6.3565899999999997"/>
    <n v="5.9275099999999998"/>
    <n v="29.141120000000001"/>
    <n v="20.847809999999999"/>
  </r>
  <r>
    <x v="7"/>
    <x v="37"/>
    <x v="1"/>
    <x v="9"/>
    <n v="258.07"/>
    <n v="126.23"/>
    <n v="1340.51953"/>
    <n v="0.86101000000000005"/>
    <n v="1.379E-2"/>
    <n v="1.414E-2"/>
    <n v="0.78325999999999996"/>
    <n v="3.2167599999999998"/>
    <n v="2.9238400000000002"/>
  </r>
  <r>
    <x v="7"/>
    <x v="37"/>
    <x v="1"/>
    <x v="10"/>
    <n v="636.26"/>
    <n v="94.79"/>
    <n v="2304.2265600000001"/>
    <n v="1.8478300000000001"/>
    <n v="0.22534999999999999"/>
    <n v="0.1069"/>
    <n v="0.86431999999999998"/>
    <n v="6.9567600000000001"/>
    <n v="6.1766199999999998"/>
  </r>
  <r>
    <x v="7"/>
    <x v="37"/>
    <x v="2"/>
    <x v="0"/>
    <n v="102.49"/>
    <n v="111.39"/>
    <n v="489.00977"/>
    <n v="0.36469000000000001"/>
    <n v="6.4180000000000001E-2"/>
    <n v="2.743E-2"/>
    <n v="0.35915999999999998"/>
    <n v="1.3708199999999999"/>
    <n v="1.1809099999999999"/>
  </r>
  <r>
    <x v="7"/>
    <x v="37"/>
    <x v="2"/>
    <x v="1"/>
    <n v="467.25"/>
    <n v="149.57"/>
    <n v="2126.9375"/>
    <n v="2.0491000000000001"/>
    <n v="0.17874000000000001"/>
    <n v="0.49892999999999998"/>
    <n v="2.5662600000000002"/>
    <n v="7.7177499999999997"/>
    <n v="4.2104799999999996"/>
  </r>
  <r>
    <x v="7"/>
    <x v="37"/>
    <x v="2"/>
    <x v="2"/>
    <n v="18.43"/>
    <n v="113.14"/>
    <n v="47.520020000000002"/>
    <n v="9.3020000000000005E-2"/>
    <n v="4.6589999999999999E-2"/>
    <n v="4.8999999999999998E-4"/>
    <n v="1.064E-2"/>
    <n v="0.35675000000000001"/>
    <n v="0.11147"/>
  </r>
  <r>
    <x v="7"/>
    <x v="37"/>
    <x v="2"/>
    <x v="3"/>
    <n v="21.53"/>
    <n v="65"/>
    <n v="84.5"/>
    <n v="5.1220000000000002E-2"/>
    <n v="2.4920000000000001E-2"/>
    <n v="7.11E-3"/>
    <n v="1.1089999999999999E-2"/>
    <n v="0.19369"/>
    <n v="0.30470999999999998"/>
  </r>
  <r>
    <x v="7"/>
    <x v="37"/>
    <x v="2"/>
    <x v="4"/>
    <n v="76.77"/>
    <n v="237.31"/>
    <n v="310.86914000000002"/>
    <n v="0.47239999999999999"/>
    <n v="1.4400000000000001E-3"/>
    <n v="0.79278999999999999"/>
    <n v="3.96E-3"/>
    <n v="1.7931299999999999"/>
    <n v="0.44624999999999998"/>
  </r>
  <r>
    <x v="7"/>
    <x v="37"/>
    <x v="2"/>
    <x v="5"/>
    <n v="177.15"/>
    <n v="123.26"/>
    <n v="729.70898"/>
    <n v="0.68254999999999999"/>
    <n v="4.5920000000000002E-2"/>
    <n v="0.49508000000000002"/>
    <n v="0.28199000000000002"/>
    <n v="2.5768"/>
    <n v="1.6574800000000001"/>
  </r>
  <r>
    <x v="7"/>
    <x v="37"/>
    <x v="2"/>
    <x v="6"/>
    <n v="191.66"/>
    <n v="185.55"/>
    <n v="1039.1015600000001"/>
    <n v="0.96677000000000002"/>
    <n v="3.0400000000000002E-3"/>
    <n v="5.3420000000000002E-2"/>
    <n v="0.75675999999999999"/>
    <n v="3.6457199999999998"/>
    <n v="1.7851999999999999"/>
  </r>
  <r>
    <x v="7"/>
    <x v="37"/>
    <x v="2"/>
    <x v="7"/>
    <n v="43.94"/>
    <n v="65"/>
    <n v="154.7002"/>
    <n v="0.15309"/>
    <n v="0.12683"/>
    <n v="3.8999999999999999E-4"/>
    <n v="1.8579999999999999E-2"/>
    <n v="0.58631"/>
    <n v="0.55784999999999996"/>
  </r>
  <r>
    <x v="7"/>
    <x v="37"/>
    <x v="2"/>
    <x v="8"/>
    <n v="263.99"/>
    <n v="165.51"/>
    <n v="1428.37122"/>
    <n v="1.36843"/>
    <n v="0.21859000000000001"/>
    <n v="0.18145"/>
    <n v="1.3332299999999999"/>
    <n v="5.1631999999999998"/>
    <n v="2.6040299999999998"/>
  </r>
  <r>
    <x v="7"/>
    <x v="37"/>
    <x v="2"/>
    <x v="9"/>
    <n v="101.38"/>
    <n v="116.98"/>
    <n v="612.9502"/>
    <n v="0.33626"/>
    <n v="2.1190000000000001E-2"/>
    <n v="8.0999999999999996E-3"/>
    <n v="0.25842999999999999"/>
    <n v="1.2532300000000001"/>
    <n v="1.4426399999999999"/>
  </r>
  <r>
    <x v="7"/>
    <x v="37"/>
    <x v="2"/>
    <x v="10"/>
    <n v="186.43"/>
    <n v="206.18"/>
    <n v="898.96094000000005"/>
    <n v="1.1190899999999999"/>
    <n v="0.29093000000000002"/>
    <n v="4.7079999999999997E-2"/>
    <n v="0.39340999999999998"/>
    <n v="4.2590899999999996"/>
    <n v="1.4040699999999999"/>
  </r>
  <r>
    <x v="7"/>
    <x v="37"/>
    <x v="3"/>
    <x v="0"/>
    <n v="34.47"/>
    <n v="91.41"/>
    <n v="116.08984"/>
    <n v="0.15101000000000001"/>
    <n v="7.8490000000000004E-2"/>
    <n v="9.4900000000000002E-3"/>
    <n v="7.6619999999999994E-2"/>
    <n v="0.57633999999999996"/>
    <n v="0.31863999999999998"/>
  </r>
  <r>
    <x v="7"/>
    <x v="37"/>
    <x v="3"/>
    <x v="1"/>
    <n v="179.38"/>
    <n v="133.88"/>
    <n v="518.10155999999995"/>
    <n v="0.89032"/>
    <n v="0.24193999999999999"/>
    <n v="7.1220000000000006E-2"/>
    <n v="0.64778999999999998"/>
    <n v="3.4058299999999999"/>
    <n v="1.0921700000000001"/>
  </r>
  <r>
    <x v="7"/>
    <x v="37"/>
    <x v="3"/>
    <x v="2"/>
    <n v="15.75"/>
    <n v="65"/>
    <n v="13.649900000000001"/>
    <n v="8.8599999999999998E-2"/>
    <n v="7.399E-2"/>
    <n v="1.4999999999999999E-4"/>
    <n v="5.1700000000000001E-3"/>
    <n v="0.34287000000000001"/>
    <n v="4.922E-2"/>
  </r>
  <r>
    <x v="7"/>
    <x v="37"/>
    <x v="3"/>
    <x v="3"/>
    <n v="10.26"/>
    <n v="65"/>
    <n v="35.099980000000002"/>
    <n v="3.7679999999999998E-2"/>
    <n v="2.9340000000000001E-2"/>
    <n v="1.5299999999999999E-3"/>
    <n v="1.72E-3"/>
    <n v="0.14451"/>
    <n v="0.12656999999999999"/>
  </r>
  <r>
    <x v="7"/>
    <x v="37"/>
    <x v="3"/>
    <x v="4"/>
    <n v="71"/>
    <n v="263"/>
    <n v="278.77929999999998"/>
    <n v="0.44873000000000002"/>
    <n v="0"/>
    <n v="0.29383999999999999"/>
    <n v="0.47156999999999999"/>
    <n v="1.71404"/>
    <n v="0.37789"/>
  </r>
  <r>
    <x v="7"/>
    <x v="37"/>
    <x v="3"/>
    <x v="5"/>
    <n v="52.5"/>
    <n v="125.87"/>
    <n v="47.830080000000002"/>
    <n v="0.29832999999999998"/>
    <n v="0.11763999999999999"/>
    <n v="6.7489999999999994E-2"/>
    <n v="5.3269999999999998E-2"/>
    <n v="1.1507499999999999"/>
    <n v="0.1037"/>
  </r>
  <r>
    <x v="7"/>
    <x v="37"/>
    <x v="3"/>
    <x v="6"/>
    <n v="100.73"/>
    <n v="219.03"/>
    <n v="374.53906000000001"/>
    <n v="0.58284999999999998"/>
    <n v="2.9E-4"/>
    <n v="3.925E-2"/>
    <n v="0.61670000000000003"/>
    <n v="2.22126"/>
    <n v="0.57547999999999999"/>
  </r>
  <r>
    <x v="7"/>
    <x v="37"/>
    <x v="3"/>
    <x v="7"/>
    <n v="37.869999999999997"/>
    <n v="65"/>
    <n v="93.600099999999998"/>
    <n v="0.16635"/>
    <n v="0.14607999999999999"/>
    <n v="2.0000000000000001E-4"/>
    <n v="8.1799999999999998E-3"/>
    <n v="0.64065000000000005"/>
    <n v="0.33751999999999999"/>
  </r>
  <r>
    <x v="7"/>
    <x v="37"/>
    <x v="3"/>
    <x v="8"/>
    <n v="104.41"/>
    <n v="81.38"/>
    <n v="178.23047"/>
    <n v="0.53988999999999998"/>
    <n v="0.31419000000000002"/>
    <n v="4.1000000000000003E-3"/>
    <n v="0.12528"/>
    <n v="2.0791300000000001"/>
    <n v="0.53598999999999997"/>
  </r>
  <r>
    <x v="7"/>
    <x v="37"/>
    <x v="3"/>
    <x v="9"/>
    <n v="18.38"/>
    <n v="74.45"/>
    <n v="104.22998"/>
    <n v="4.829E-2"/>
    <n v="1.9609999999999999E-2"/>
    <n v="1.2999999999999999E-4"/>
    <n v="1.6760000000000001E-2"/>
    <n v="0.18063000000000001"/>
    <n v="0.33743000000000001"/>
  </r>
  <r>
    <x v="7"/>
    <x v="37"/>
    <x v="3"/>
    <x v="10"/>
    <n v="123.39"/>
    <n v="72.84"/>
    <n v="56.089840000000002"/>
    <n v="0.73165000000000002"/>
    <n v="0.58326999999999996"/>
    <n v="2.0480000000000002E-2"/>
    <n v="6.8870000000000001E-2"/>
    <n v="2.8328000000000002"/>
    <n v="0.18425"/>
  </r>
  <r>
    <x v="7"/>
    <x v="37"/>
    <x v="4"/>
    <x v="0"/>
    <n v="26.11"/>
    <n v="84.77"/>
    <n v="193.28003000000001"/>
    <n v="7.2120000000000004E-2"/>
    <n v="3.0870000000000002E-2"/>
    <n v="5.9500000000000004E-3"/>
    <n v="4.496E-2"/>
    <n v="0.26994000000000001"/>
    <n v="0.56322000000000005"/>
  </r>
  <r>
    <x v="7"/>
    <x v="37"/>
    <x v="4"/>
    <x v="1"/>
    <n v="26.95"/>
    <n v="75.430000000000007"/>
    <n v="123.69995"/>
    <n v="9.9419999999999994E-2"/>
    <n v="4.2560000000000001E-2"/>
    <n v="8.8500000000000002E-3"/>
    <n v="9.2899999999999996E-3"/>
    <n v="0.38035000000000002"/>
    <n v="0.39804"/>
  </r>
  <r>
    <x v="7"/>
    <x v="37"/>
    <x v="4"/>
    <x v="2"/>
    <n v="8.86"/>
    <n v="66.23"/>
    <n v="49.010010000000001"/>
    <n v="2.2239999999999999E-2"/>
    <n v="1.306E-2"/>
    <n v="2.7999999999999998E-4"/>
    <n v="1E-4"/>
    <n v="8.4169999999999995E-2"/>
    <n v="0.17415"/>
  </r>
  <r>
    <x v="7"/>
    <x v="37"/>
    <x v="4"/>
    <x v="3"/>
    <n v="15.7"/>
    <n v="65"/>
    <n v="101.40002"/>
    <n v="2.7990000000000001E-2"/>
    <n v="1.4449999999999999E-2"/>
    <n v="1.6999999999999999E-3"/>
    <n v="1.3600000000000001E-3"/>
    <n v="0.10431"/>
    <n v="0.36564999999999998"/>
  </r>
  <r>
    <x v="7"/>
    <x v="37"/>
    <x v="4"/>
    <x v="4"/>
    <n v="18.670000000000002"/>
    <n v="258.11"/>
    <n v="162.60986"/>
    <n v="0.11967999999999999"/>
    <n v="8.3000000000000001E-4"/>
    <n v="0.16766"/>
    <n v="2.5659999999999999E-2"/>
    <n v="0.45162000000000002"/>
    <n v="0.22294"/>
  </r>
  <r>
    <x v="7"/>
    <x v="37"/>
    <x v="4"/>
    <x v="5"/>
    <n v="13.04"/>
    <n v="114.58"/>
    <n v="76.770020000000002"/>
    <n v="6.0080000000000001E-2"/>
    <n v="9.8899999999999995E-3"/>
    <n v="3.2919999999999998E-2"/>
    <n v="4.8599999999999997E-3"/>
    <n v="0.22856000000000001"/>
    <n v="0.17910999999999999"/>
  </r>
  <r>
    <x v="7"/>
    <x v="37"/>
    <x v="4"/>
    <x v="6"/>
    <n v="6.58"/>
    <n v="190.18"/>
    <n v="20.92004"/>
    <n v="3.9280000000000002E-2"/>
    <n v="0"/>
    <n v="5.1000000000000004E-4"/>
    <n v="7.8399999999999997E-3"/>
    <n v="0.15151999999999999"/>
    <n v="3.5470000000000002E-2"/>
  </r>
  <r>
    <x v="7"/>
    <x v="37"/>
    <x v="4"/>
    <x v="7"/>
    <n v="39.700000000000003"/>
    <n v="65"/>
    <n v="246.35007999999999"/>
    <n v="7.6819999999999999E-2"/>
    <n v="5.595E-2"/>
    <n v="4.0000000000000002E-4"/>
    <n v="2.4399999999999999E-3"/>
    <n v="0.28753000000000001"/>
    <n v="0.88834000000000002"/>
  </r>
  <r>
    <x v="7"/>
    <x v="37"/>
    <x v="4"/>
    <x v="8"/>
    <n v="68.33"/>
    <n v="94.03"/>
    <n v="505.87984999999998"/>
    <n v="0.22159000000000001"/>
    <n v="7.5399999999999995E-2"/>
    <n v="8.5139999999999993E-2"/>
    <n v="5.2409999999999998E-2"/>
    <n v="0.83206999999999998"/>
    <n v="1.3607899999999999"/>
  </r>
  <r>
    <x v="7"/>
    <x v="37"/>
    <x v="4"/>
    <x v="9"/>
    <n v="33.74"/>
    <n v="65.430000000000007"/>
    <n v="227.69997000000001"/>
    <n v="5.4829999999999997E-2"/>
    <n v="4.521E-2"/>
    <n v="2.9E-4"/>
    <n v="1.57E-3"/>
    <n v="0.20311999999999999"/>
    <n v="0.81669999999999998"/>
  </r>
  <r>
    <x v="7"/>
    <x v="37"/>
    <x v="4"/>
    <x v="10"/>
    <n v="31.86"/>
    <n v="78.430000000000007"/>
    <n v="141.9502"/>
    <n v="0.12486"/>
    <n v="4.999E-2"/>
    <n v="2.9499999999999999E-3"/>
    <n v="2.4580000000000001E-2"/>
    <n v="0.47769"/>
    <n v="0.44037999999999999"/>
  </r>
  <r>
    <x v="7"/>
    <x v="37"/>
    <x v="5"/>
    <x v="0"/>
    <n v="12.19"/>
    <n v="66.69"/>
    <n v="96.030029999999996"/>
    <n v="2.1299999999999999E-2"/>
    <n v="1.804E-2"/>
    <n v="6.0000000000000002E-5"/>
    <n v="1.4E-3"/>
    <n v="7.918E-2"/>
    <n v="0.33945999999999998"/>
  </r>
  <r>
    <x v="7"/>
    <x v="37"/>
    <x v="5"/>
    <x v="1"/>
    <n v="3.07"/>
    <n v="77.569999999999993"/>
    <n v="16.290009999999999"/>
    <n v="1.272E-2"/>
    <n v="4.8700000000000002E-3"/>
    <n v="6.3000000000000003E-4"/>
    <n v="1.9400000000000001E-3"/>
    <n v="4.8809999999999999E-2"/>
    <n v="5.1580000000000001E-2"/>
  </r>
  <r>
    <x v="7"/>
    <x v="37"/>
    <x v="5"/>
    <x v="2"/>
    <n v="2.33"/>
    <n v="67.150000000000006"/>
    <n v="18.13"/>
    <n v="4.8900000000000002E-3"/>
    <n v="2.7200000000000002E-3"/>
    <n v="0"/>
    <n v="5.0000000000000002E-5"/>
    <n v="1.8350000000000002E-2"/>
    <n v="6.3829999999999998E-2"/>
  </r>
  <r>
    <x v="7"/>
    <x v="37"/>
    <x v="5"/>
    <x v="3"/>
    <n v="5.19"/>
    <n v="65"/>
    <n v="40.950009999999999"/>
    <n v="8.6499999999999997E-3"/>
    <n v="5.2700000000000004E-3"/>
    <n v="3.2000000000000003E-4"/>
    <n v="3.4000000000000002E-4"/>
    <n v="3.2099999999999997E-2"/>
    <n v="0.14767"/>
  </r>
  <r>
    <x v="7"/>
    <x v="37"/>
    <x v="5"/>
    <x v="4"/>
    <n v="2.81"/>
    <n v="263"/>
    <n v="18.409970000000001"/>
    <n v="1.8020000000000001E-2"/>
    <n v="9.0000000000000006E-5"/>
    <n v="2.0320000000000001E-2"/>
    <n v="6.3800000000000003E-3"/>
    <n v="6.7809999999999995E-2"/>
    <n v="2.495E-2"/>
  </r>
  <r>
    <x v="7"/>
    <x v="37"/>
    <x v="5"/>
    <x v="5"/>
    <n v="4.08"/>
    <n v="95.64"/>
    <n v="26.78003"/>
    <n v="1.6279999999999999E-2"/>
    <n v="2.5999999999999999E-3"/>
    <n v="1.4420000000000001E-2"/>
    <n v="4.5500000000000002E-3"/>
    <n v="6.1280000000000001E-2"/>
    <n v="7.1190000000000003E-2"/>
  </r>
  <r>
    <x v="7"/>
    <x v="37"/>
    <x v="5"/>
    <x v="6"/>
    <n v="0.99"/>
    <n v="216"/>
    <n v="4.3200099999999999"/>
    <n v="6.0099999999999997E-3"/>
    <n v="0"/>
    <n v="2.1000000000000001E-4"/>
    <n v="1.07E-3"/>
    <n v="2.3140000000000001E-2"/>
    <n v="6.7200000000000003E-3"/>
  </r>
  <r>
    <x v="7"/>
    <x v="37"/>
    <x v="5"/>
    <x v="7"/>
    <n v="9.3800000000000008"/>
    <n v="65"/>
    <n v="70.200010000000006"/>
    <n v="1.702E-2"/>
    <n v="1.325E-2"/>
    <n v="5.0000000000000002E-5"/>
    <n v="6.8000000000000005E-4"/>
    <n v="6.3460000000000003E-2"/>
    <n v="0.25313999999999998"/>
  </r>
  <r>
    <x v="7"/>
    <x v="37"/>
    <x v="5"/>
    <x v="8"/>
    <n v="11.51"/>
    <n v="69.900000000000006"/>
    <n v="88.080020000000005"/>
    <n v="2.504E-2"/>
    <n v="1.575E-2"/>
    <n v="7.2999999999999996E-4"/>
    <n v="3.0599999999999998E-3"/>
    <n v="9.4060000000000005E-2"/>
    <n v="0.30010999999999999"/>
  </r>
  <r>
    <x v="7"/>
    <x v="37"/>
    <x v="5"/>
    <x v="9"/>
    <n v="5.32"/>
    <n v="86.41"/>
    <n v="44.070010000000003"/>
    <n v="1.636E-2"/>
    <n v="4.6600000000000001E-3"/>
    <n v="2.3600000000000001E-3"/>
    <n v="1.5980000000000001E-2"/>
    <n v="6.0839999999999998E-2"/>
    <n v="0.12659000000000001"/>
  </r>
  <r>
    <x v="7"/>
    <x v="37"/>
    <x v="5"/>
    <x v="10"/>
    <n v="7.31"/>
    <n v="65"/>
    <n v="42.900019999999998"/>
    <n v="2.112E-2"/>
    <n v="1.7510000000000001E-2"/>
    <n v="1E-4"/>
    <n v="1.07E-3"/>
    <n v="8.0379999999999993E-2"/>
    <n v="0.1547"/>
  </r>
  <r>
    <x v="7"/>
    <x v="37"/>
    <x v="6"/>
    <x v="0"/>
    <n v="26.24"/>
    <n v="78.069999999999993"/>
    <n v="121.01000999999999"/>
    <n v="9.5000000000000001E-2"/>
    <n v="5.092E-2"/>
    <n v="3.32E-3"/>
    <n v="3.7249999999999998E-2"/>
    <n v="0.36192999999999997"/>
    <n v="0.37605"/>
  </r>
  <r>
    <x v="7"/>
    <x v="37"/>
    <x v="6"/>
    <x v="1"/>
    <n v="73.83"/>
    <n v="89.86"/>
    <n v="113.22071"/>
    <n v="0.40826000000000001"/>
    <n v="0.17934"/>
    <n v="6.8709999999999993E-2"/>
    <n v="6.6119999999999998E-2"/>
    <n v="1.5760099999999999"/>
    <n v="0.31644"/>
  </r>
  <r>
    <x v="7"/>
    <x v="37"/>
    <x v="6"/>
    <x v="2"/>
    <n v="13.8"/>
    <n v="68.58"/>
    <n v="32.919919999999998"/>
    <n v="6.3500000000000001E-2"/>
    <n v="4.0750000000000001E-2"/>
    <n v="2.4000000000000001E-4"/>
    <n v="5.8E-4"/>
    <n v="0.24468000000000001"/>
    <n v="0.11405"/>
  </r>
  <r>
    <x v="7"/>
    <x v="37"/>
    <x v="6"/>
    <x v="3"/>
    <n v="11.98"/>
    <n v="65"/>
    <n v="56.550049999999999"/>
    <n v="3.2969999999999999E-2"/>
    <n v="2.1930000000000002E-2"/>
    <n v="2.0500000000000002E-3"/>
    <n v="5.0000000000000001E-4"/>
    <n v="0.12529000000000001"/>
    <n v="0.20391999999999999"/>
  </r>
  <r>
    <x v="7"/>
    <x v="37"/>
    <x v="6"/>
    <x v="4"/>
    <n v="51.51"/>
    <n v="263"/>
    <n v="220.91990999999999"/>
    <n v="0.32750000000000001"/>
    <n v="0"/>
    <n v="0.38136999999999999"/>
    <n v="0.11042"/>
    <n v="1.24579"/>
    <n v="0.29946"/>
  </r>
  <r>
    <x v="7"/>
    <x v="37"/>
    <x v="6"/>
    <x v="5"/>
    <n v="36.200000000000003"/>
    <n v="123"/>
    <n v="77.490229999999997"/>
    <n v="0.20685999999999999"/>
    <n v="6.6049999999999998E-2"/>
    <n v="7.4399999999999994E-2"/>
    <n v="4.2680000000000003E-2"/>
    <n v="0.79566000000000003"/>
    <n v="0.17077000000000001"/>
  </r>
  <r>
    <x v="7"/>
    <x v="37"/>
    <x v="6"/>
    <x v="6"/>
    <n v="35.409999999999997"/>
    <n v="252.75"/>
    <n v="70.769530000000003"/>
    <n v="0.22084999999999999"/>
    <n v="0"/>
    <n v="1.712E-2"/>
    <n v="0.14263999999999999"/>
    <n v="0.8508"/>
    <n v="9.8580000000000001E-2"/>
  </r>
  <r>
    <x v="7"/>
    <x v="37"/>
    <x v="6"/>
    <x v="7"/>
    <n v="42.25"/>
    <n v="65"/>
    <n v="172.8999"/>
    <n v="0.13622000000000001"/>
    <n v="0.10990999999999999"/>
    <n v="1.41E-3"/>
    <n v="4.9300000000000004E-3"/>
    <n v="0.52041999999999999"/>
    <n v="0.62348000000000003"/>
  </r>
  <r>
    <x v="7"/>
    <x v="37"/>
    <x v="6"/>
    <x v="8"/>
    <n v="82.48"/>
    <n v="81.319999999999993"/>
    <n v="276.5"/>
    <n v="0.36562"/>
    <n v="0.18603"/>
    <n v="7.6910000000000006E-2"/>
    <n v="5.4870000000000002E-2"/>
    <n v="1.4027400000000001"/>
    <n v="0.83221999999999996"/>
  </r>
  <r>
    <x v="7"/>
    <x v="37"/>
    <x v="6"/>
    <x v="9"/>
    <n v="25.62"/>
    <n v="66.61"/>
    <n v="167.85999000000001"/>
    <n v="4.2709999999999998E-2"/>
    <n v="3.3320000000000002E-2"/>
    <n v="4.8000000000000001E-4"/>
    <n v="1.7799999999999999E-3"/>
    <n v="0.15826999999999999"/>
    <n v="0.59399999999999997"/>
  </r>
  <r>
    <x v="7"/>
    <x v="37"/>
    <x v="6"/>
    <x v="10"/>
    <n v="95.04"/>
    <n v="69.44"/>
    <n v="144.43944999999999"/>
    <n v="0.49591000000000002"/>
    <n v="0.27714"/>
    <n v="4.1999999999999997E-3"/>
    <n v="2.4819999999999998E-2"/>
    <n v="1.9159600000000001"/>
    <n v="0.49497000000000002"/>
  </r>
  <r>
    <x v="7"/>
    <x v="37"/>
    <x v="7"/>
    <x v="0"/>
    <n v="34.979999999999997"/>
    <n v="173.7"/>
    <n v="274.43993999999998"/>
    <n v="0.18709999999999999"/>
    <n v="1.864E-2"/>
    <n v="3.81E-3"/>
    <n v="9.7919999999999993E-2"/>
    <n v="0.70240000000000002"/>
    <n v="0.47871000000000002"/>
  </r>
  <r>
    <x v="7"/>
    <x v="37"/>
    <x v="7"/>
    <x v="1"/>
    <n v="81"/>
    <n v="105.97"/>
    <n v="373"/>
    <n v="0.30031999999999998"/>
    <n v="5.3719999999999997E-2"/>
    <n v="6.1330000000000003E-2"/>
    <n v="0.14485000000000001"/>
    <n v="1.1356299999999999"/>
    <n v="0.92437999999999998"/>
  </r>
  <r>
    <x v="7"/>
    <x v="37"/>
    <x v="7"/>
    <x v="2"/>
    <n v="5.74"/>
    <n v="114.5"/>
    <n v="27.479980000000001"/>
    <n v="2.792E-2"/>
    <n v="1.162E-2"/>
    <n v="5.5000000000000003E-4"/>
    <n v="9.58E-3"/>
    <n v="0.10642"/>
    <n v="6.3579999999999998E-2"/>
  </r>
  <r>
    <x v="7"/>
    <x v="37"/>
    <x v="7"/>
    <x v="3"/>
    <n v="5"/>
    <n v="65"/>
    <n v="27.950009999999999"/>
    <n v="1.1650000000000001E-2"/>
    <n v="8.5299999999999994E-3"/>
    <n v="6.3000000000000003E-4"/>
    <n v="4.8000000000000001E-4"/>
    <n v="4.3979999999999998E-2"/>
    <n v="0.10079"/>
  </r>
  <r>
    <x v="7"/>
    <x v="37"/>
    <x v="7"/>
    <x v="4"/>
    <n v="24.16"/>
    <n v="263"/>
    <n v="173.58008000000001"/>
    <n v="0.15518000000000001"/>
    <n v="0"/>
    <n v="0.16116"/>
    <n v="9.955E-2"/>
    <n v="0.58660000000000001"/>
    <n v="0.23529"/>
  </r>
  <r>
    <x v="7"/>
    <x v="37"/>
    <x v="7"/>
    <x v="5"/>
    <n v="52.91"/>
    <n v="146"/>
    <n v="306.59960999999998"/>
    <n v="0.22036"/>
    <n v="2.375E-2"/>
    <n v="0.31523000000000001"/>
    <n v="1.848E-2"/>
    <n v="0.82948"/>
    <n v="0.61387999999999998"/>
  </r>
  <r>
    <x v="7"/>
    <x v="37"/>
    <x v="7"/>
    <x v="6"/>
    <n v="71.430000000000007"/>
    <n v="168.86"/>
    <n v="435.66019"/>
    <n v="0.3236"/>
    <n v="4.1000000000000003E-3"/>
    <n v="4.1669999999999999E-2"/>
    <n v="0.35788999999999999"/>
    <n v="1.2173099999999999"/>
    <n v="0.79600000000000004"/>
  </r>
  <r>
    <x v="7"/>
    <x v="37"/>
    <x v="7"/>
    <x v="7"/>
    <n v="19.440000000000001"/>
    <n v="65"/>
    <n v="99.450069999999997"/>
    <n v="4.9779999999999998E-2"/>
    <n v="4.2250000000000003E-2"/>
    <n v="1.7000000000000001E-4"/>
    <n v="5.2900000000000004E-3"/>
    <n v="0.18867"/>
    <n v="0.35861999999999999"/>
  </r>
  <r>
    <x v="7"/>
    <x v="37"/>
    <x v="7"/>
    <x v="8"/>
    <n v="130"/>
    <n v="161.44"/>
    <n v="866.91016000000002"/>
    <n v="0.60997999999999997"/>
    <n v="4.1799999999999997E-2"/>
    <n v="0.12745999999999999"/>
    <n v="0.33209"/>
    <n v="2.2913299999999999"/>
    <n v="1.60541"/>
  </r>
  <r>
    <x v="7"/>
    <x v="37"/>
    <x v="7"/>
    <x v="9"/>
    <n v="34.76"/>
    <n v="81.180000000000007"/>
    <n v="193.19995"/>
    <n v="7.8329999999999997E-2"/>
    <n v="1.6379999999999999E-2"/>
    <n v="2.0200000000000001E-3"/>
    <n v="0.10410999999999999"/>
    <n v="0.29155999999999999"/>
    <n v="0.58880999999999994"/>
  </r>
  <r>
    <x v="7"/>
    <x v="37"/>
    <x v="7"/>
    <x v="10"/>
    <n v="45.38"/>
    <n v="104.84"/>
    <n v="171.94042999999999"/>
    <n v="0.20721999999999999"/>
    <n v="0.10764"/>
    <n v="9.8999999999999999E-4"/>
    <n v="0.12711"/>
    <n v="0.79135"/>
    <n v="0.42470000000000002"/>
  </r>
  <r>
    <x v="7"/>
    <x v="37"/>
    <x v="8"/>
    <x v="0"/>
    <n v="122.44"/>
    <n v="174.3"/>
    <n v="826.19921999999997"/>
    <n v="0.64219999999999999"/>
    <n v="5.1270000000000003E-2"/>
    <n v="0.44852999999999998"/>
    <n v="0.33613999999999999"/>
    <n v="2.4093100000000001"/>
    <n v="1.4400299999999999"/>
  </r>
  <r>
    <x v="7"/>
    <x v="37"/>
    <x v="8"/>
    <x v="1"/>
    <n v="139.03"/>
    <n v="66.66"/>
    <n v="317.96973000000003"/>
    <n v="0.39868999999999999"/>
    <n v="0.20105999999999999"/>
    <n v="4.0719999999999999E-2"/>
    <n v="0.14457999999999999"/>
    <n v="1.51999"/>
    <n v="1.12293"/>
  </r>
  <r>
    <x v="7"/>
    <x v="37"/>
    <x v="8"/>
    <x v="2"/>
    <n v="51.89"/>
    <n v="94.37"/>
    <n v="40.580080000000002"/>
    <n v="0.27062999999999998"/>
    <n v="1.34E-2"/>
    <n v="4.1399999999999996E-3"/>
    <n v="1.9619999999999999E-2"/>
    <n v="1.0235799999999999"/>
    <n v="0.10938000000000001"/>
  </r>
  <r>
    <x v="7"/>
    <x v="37"/>
    <x v="8"/>
    <x v="3"/>
    <n v="15.16"/>
    <n v="70.260000000000005"/>
    <n v="75.88"/>
    <n v="3.7379999999999997E-2"/>
    <n v="1.9210000000000001E-2"/>
    <n v="6.4200000000000004E-3"/>
    <n v="3.47E-3"/>
    <n v="0.14094999999999999"/>
    <n v="0.25779000000000002"/>
  </r>
  <r>
    <x v="7"/>
    <x v="37"/>
    <x v="8"/>
    <x v="4"/>
    <n v="247.24"/>
    <n v="263"/>
    <n v="1735.80078"/>
    <n v="1.60534"/>
    <n v="0"/>
    <n v="2.2360099999999998"/>
    <n v="0.23499"/>
    <n v="6.0289599999999997"/>
    <n v="2.3528799999999999"/>
  </r>
  <r>
    <x v="7"/>
    <x v="37"/>
    <x v="8"/>
    <x v="5"/>
    <n v="402.7"/>
    <n v="161.34"/>
    <n v="2174.8593799999999"/>
    <n v="1.69475"/>
    <n v="4.9099999999999998E-2"/>
    <n v="2.5575199999999998"/>
    <n v="0.13721"/>
    <n v="6.3534899999999999"/>
    <n v="4.0183600000000004"/>
  </r>
  <r>
    <x v="7"/>
    <x v="37"/>
    <x v="8"/>
    <x v="6"/>
    <n v="368.26"/>
    <n v="222.35"/>
    <n v="2207.96875"/>
    <n v="2.0618599999999998"/>
    <n v="0"/>
    <n v="0.51009000000000004"/>
    <n v="1.14201"/>
    <n v="7.7606000000000002"/>
    <n v="3.3601800000000002"/>
  </r>
  <r>
    <x v="7"/>
    <x v="37"/>
    <x v="8"/>
    <x v="7"/>
    <n v="42.22"/>
    <n v="65"/>
    <n v="199.54982000000001"/>
    <n v="0.11"/>
    <n v="8.8800000000000004E-2"/>
    <n v="4.4999999999999999E-4"/>
    <n v="5.4999999999999997E-3"/>
    <n v="0.41721999999999998"/>
    <n v="0.71958"/>
  </r>
  <r>
    <x v="7"/>
    <x v="37"/>
    <x v="8"/>
    <x v="8"/>
    <n v="380.47"/>
    <n v="170.25"/>
    <n v="2076.9921899999999"/>
    <n v="1.85117"/>
    <n v="0.1119"/>
    <n v="0.57059000000000004"/>
    <n v="0.7228"/>
    <n v="6.9693500000000004"/>
    <n v="3.7380499999999999"/>
  </r>
  <r>
    <x v="7"/>
    <x v="37"/>
    <x v="8"/>
    <x v="9"/>
    <n v="74.08"/>
    <n v="78.12"/>
    <n v="314.83983999999998"/>
    <n v="0.17513000000000001"/>
    <n v="4.8739999999999999E-2"/>
    <n v="1.0999999999999999E-2"/>
    <n v="3.5860000000000003E-2"/>
    <n v="0.65476000000000001"/>
    <n v="0.98709000000000002"/>
  </r>
  <r>
    <x v="7"/>
    <x v="37"/>
    <x v="8"/>
    <x v="10"/>
    <n v="173.48"/>
    <n v="181.05"/>
    <n v="651.78125"/>
    <n v="1.0377799999999999"/>
    <n v="0.17015"/>
    <n v="3.2379999999999999E-2"/>
    <n v="0.16696"/>
    <n v="3.9306899999999998"/>
    <n v="1.10145"/>
  </r>
  <r>
    <x v="8"/>
    <x v="0"/>
    <x v="0"/>
    <x v="0"/>
    <n v="0"/>
    <n v="1000"/>
    <n v="0"/>
    <n v="0"/>
    <n v="0"/>
    <n v="0"/>
    <n v="0"/>
    <n v="0"/>
    <n v="0"/>
  </r>
  <r>
    <x v="8"/>
    <x v="0"/>
    <x v="0"/>
    <x v="1"/>
    <n v="0"/>
    <n v="1000"/>
    <n v="0"/>
    <n v="0"/>
    <n v="0"/>
    <n v="0"/>
    <n v="0"/>
    <n v="0"/>
    <n v="0"/>
  </r>
  <r>
    <x v="8"/>
    <x v="0"/>
    <x v="0"/>
    <x v="2"/>
    <n v="0"/>
    <n v="1000"/>
    <n v="0"/>
    <n v="0"/>
    <n v="0"/>
    <n v="0"/>
    <n v="0"/>
    <n v="0"/>
    <n v="0"/>
  </r>
  <r>
    <x v="8"/>
    <x v="0"/>
    <x v="0"/>
    <x v="3"/>
    <n v="0"/>
    <n v="1000"/>
    <n v="0"/>
    <n v="0"/>
    <n v="0"/>
    <n v="0"/>
    <n v="0"/>
    <n v="0"/>
    <n v="0"/>
  </r>
  <r>
    <x v="8"/>
    <x v="0"/>
    <x v="0"/>
    <x v="4"/>
    <n v="0"/>
    <n v="1000"/>
    <n v="0"/>
    <n v="0"/>
    <n v="0"/>
    <n v="0"/>
    <n v="0"/>
    <n v="0"/>
    <n v="0"/>
  </r>
  <r>
    <x v="8"/>
    <x v="0"/>
    <x v="0"/>
    <x v="5"/>
    <n v="0"/>
    <n v="1000"/>
    <n v="0"/>
    <n v="0"/>
    <n v="0"/>
    <n v="0"/>
    <n v="0"/>
    <n v="0"/>
    <n v="0"/>
  </r>
  <r>
    <x v="8"/>
    <x v="0"/>
    <x v="0"/>
    <x v="6"/>
    <n v="0"/>
    <n v="1000"/>
    <n v="0"/>
    <n v="0"/>
    <n v="0"/>
    <n v="0"/>
    <n v="0"/>
    <n v="0"/>
    <n v="0"/>
  </r>
  <r>
    <x v="8"/>
    <x v="0"/>
    <x v="0"/>
    <x v="7"/>
    <n v="0"/>
    <n v="1000"/>
    <n v="0"/>
    <n v="0"/>
    <n v="0"/>
    <n v="0"/>
    <n v="0"/>
    <n v="0"/>
    <n v="0"/>
  </r>
  <r>
    <x v="8"/>
    <x v="0"/>
    <x v="0"/>
    <x v="8"/>
    <n v="0"/>
    <n v="1000"/>
    <n v="0"/>
    <n v="0"/>
    <n v="0"/>
    <n v="0"/>
    <n v="0"/>
    <n v="0"/>
    <n v="0"/>
  </r>
  <r>
    <x v="8"/>
    <x v="0"/>
    <x v="0"/>
    <x v="9"/>
    <n v="0"/>
    <n v="1000"/>
    <n v="0"/>
    <n v="0"/>
    <n v="0"/>
    <n v="0"/>
    <n v="0"/>
    <n v="0"/>
    <n v="0"/>
  </r>
  <r>
    <x v="8"/>
    <x v="0"/>
    <x v="0"/>
    <x v="10"/>
    <n v="0.82"/>
    <n v="1000"/>
    <n v="818.99590999999998"/>
    <n v="1.9910000000000001E-2"/>
    <n v="1.54E-2"/>
    <n v="5.0000000000000002E-5"/>
    <n v="1.1999999999999999E-3"/>
    <n v="6.8659999999999999E-2"/>
    <n v="0"/>
  </r>
  <r>
    <x v="8"/>
    <x v="0"/>
    <x v="1"/>
    <x v="0"/>
    <n v="0"/>
    <n v="1000"/>
    <n v="0"/>
    <n v="0"/>
    <n v="0"/>
    <n v="0"/>
    <n v="0"/>
    <n v="0"/>
    <n v="0"/>
  </r>
  <r>
    <x v="8"/>
    <x v="0"/>
    <x v="1"/>
    <x v="1"/>
    <n v="0.8"/>
    <n v="1000"/>
    <n v="801.27752999999996"/>
    <n v="1.9480000000000001E-2"/>
    <n v="1.5720000000000001E-2"/>
    <n v="6.4000000000000005E-4"/>
    <n v="3.81E-3"/>
    <n v="6.7169999999999994E-2"/>
    <n v="0"/>
  </r>
  <r>
    <x v="8"/>
    <x v="0"/>
    <x v="1"/>
    <x v="2"/>
    <n v="0"/>
    <n v="1000"/>
    <n v="0"/>
    <n v="0"/>
    <n v="0"/>
    <n v="0"/>
    <n v="0"/>
    <n v="0"/>
    <n v="0"/>
  </r>
  <r>
    <x v="8"/>
    <x v="0"/>
    <x v="1"/>
    <x v="3"/>
    <n v="0"/>
    <n v="1000"/>
    <n v="0"/>
    <n v="0"/>
    <n v="0"/>
    <n v="0"/>
    <n v="0"/>
    <n v="0"/>
    <n v="0"/>
  </r>
  <r>
    <x v="8"/>
    <x v="0"/>
    <x v="1"/>
    <x v="4"/>
    <n v="0"/>
    <n v="1000"/>
    <n v="0"/>
    <n v="0"/>
    <n v="0"/>
    <n v="0"/>
    <n v="0"/>
    <n v="0"/>
    <n v="0"/>
  </r>
  <r>
    <x v="8"/>
    <x v="0"/>
    <x v="1"/>
    <x v="5"/>
    <n v="0"/>
    <n v="1000"/>
    <n v="0"/>
    <n v="0"/>
    <n v="0"/>
    <n v="0"/>
    <n v="0"/>
    <n v="0"/>
    <n v="0"/>
  </r>
  <r>
    <x v="8"/>
    <x v="0"/>
    <x v="1"/>
    <x v="6"/>
    <n v="0"/>
    <n v="1000"/>
    <n v="0"/>
    <n v="0"/>
    <n v="0"/>
    <n v="0"/>
    <n v="0"/>
    <n v="0"/>
    <n v="0"/>
  </r>
  <r>
    <x v="8"/>
    <x v="0"/>
    <x v="1"/>
    <x v="7"/>
    <n v="0"/>
    <n v="1000"/>
    <n v="0"/>
    <n v="0"/>
    <n v="0"/>
    <n v="0"/>
    <n v="0"/>
    <n v="0"/>
    <n v="0"/>
  </r>
  <r>
    <x v="8"/>
    <x v="0"/>
    <x v="1"/>
    <x v="8"/>
    <n v="0"/>
    <n v="1000"/>
    <n v="0"/>
    <n v="0"/>
    <n v="0"/>
    <n v="0"/>
    <n v="0"/>
    <n v="0"/>
    <n v="0"/>
  </r>
  <r>
    <x v="8"/>
    <x v="0"/>
    <x v="1"/>
    <x v="9"/>
    <n v="0"/>
    <n v="1000"/>
    <n v="0"/>
    <n v="0"/>
    <n v="0"/>
    <n v="0"/>
    <n v="0"/>
    <n v="0"/>
    <n v="0"/>
  </r>
  <r>
    <x v="8"/>
    <x v="0"/>
    <x v="1"/>
    <x v="10"/>
    <n v="0"/>
    <n v="1000"/>
    <n v="0"/>
    <n v="0"/>
    <n v="0"/>
    <n v="0"/>
    <n v="0"/>
    <n v="0"/>
    <n v="0"/>
  </r>
  <r>
    <x v="8"/>
    <x v="0"/>
    <x v="2"/>
    <x v="0"/>
    <n v="0"/>
    <n v="1000"/>
    <n v="0"/>
    <n v="0"/>
    <n v="0"/>
    <n v="0"/>
    <n v="0"/>
    <n v="0"/>
    <n v="0"/>
  </r>
  <r>
    <x v="8"/>
    <x v="0"/>
    <x v="2"/>
    <x v="1"/>
    <n v="0"/>
    <n v="1000"/>
    <n v="0"/>
    <n v="0"/>
    <n v="0"/>
    <n v="0"/>
    <n v="0"/>
    <n v="0"/>
    <n v="0"/>
  </r>
  <r>
    <x v="8"/>
    <x v="0"/>
    <x v="2"/>
    <x v="2"/>
    <n v="0"/>
    <n v="1000"/>
    <n v="0"/>
    <n v="0"/>
    <n v="0"/>
    <n v="0"/>
    <n v="0"/>
    <n v="0"/>
    <n v="0"/>
  </r>
  <r>
    <x v="8"/>
    <x v="0"/>
    <x v="2"/>
    <x v="3"/>
    <n v="0"/>
    <n v="1000"/>
    <n v="0"/>
    <n v="0"/>
    <n v="0"/>
    <n v="0"/>
    <n v="0"/>
    <n v="0"/>
    <n v="0"/>
  </r>
  <r>
    <x v="8"/>
    <x v="0"/>
    <x v="2"/>
    <x v="4"/>
    <n v="0"/>
    <n v="1000"/>
    <n v="0"/>
    <n v="0"/>
    <n v="0"/>
    <n v="0"/>
    <n v="0"/>
    <n v="0"/>
    <n v="0"/>
  </r>
  <r>
    <x v="8"/>
    <x v="0"/>
    <x v="2"/>
    <x v="5"/>
    <n v="0"/>
    <n v="1000"/>
    <n v="0"/>
    <n v="0"/>
    <n v="0"/>
    <n v="0"/>
    <n v="0"/>
    <n v="0"/>
    <n v="0"/>
  </r>
  <r>
    <x v="8"/>
    <x v="0"/>
    <x v="2"/>
    <x v="6"/>
    <n v="0"/>
    <n v="1000"/>
    <n v="0"/>
    <n v="0"/>
    <n v="0"/>
    <n v="0"/>
    <n v="0"/>
    <n v="0"/>
    <n v="0"/>
  </r>
  <r>
    <x v="8"/>
    <x v="0"/>
    <x v="2"/>
    <x v="7"/>
    <n v="0"/>
    <n v="1000"/>
    <n v="0"/>
    <n v="0"/>
    <n v="0"/>
    <n v="0"/>
    <n v="0"/>
    <n v="0"/>
    <n v="0"/>
  </r>
  <r>
    <x v="8"/>
    <x v="0"/>
    <x v="2"/>
    <x v="8"/>
    <n v="0"/>
    <n v="1000"/>
    <n v="0"/>
    <n v="0"/>
    <n v="0"/>
    <n v="0"/>
    <n v="0"/>
    <n v="0"/>
    <n v="0"/>
  </r>
  <r>
    <x v="8"/>
    <x v="0"/>
    <x v="2"/>
    <x v="9"/>
    <n v="0"/>
    <n v="1000"/>
    <n v="0"/>
    <n v="0"/>
    <n v="0"/>
    <n v="0"/>
    <n v="0"/>
    <n v="0"/>
    <n v="0"/>
  </r>
  <r>
    <x v="8"/>
    <x v="0"/>
    <x v="2"/>
    <x v="10"/>
    <n v="0"/>
    <n v="1000"/>
    <n v="0"/>
    <n v="0"/>
    <n v="0"/>
    <n v="0"/>
    <n v="0"/>
    <n v="0"/>
    <n v="0"/>
  </r>
  <r>
    <x v="8"/>
    <x v="0"/>
    <x v="3"/>
    <x v="0"/>
    <n v="0"/>
    <n v="1000"/>
    <n v="0"/>
    <n v="0"/>
    <n v="0"/>
    <n v="0"/>
    <n v="0"/>
    <n v="0"/>
    <n v="0"/>
  </r>
  <r>
    <x v="8"/>
    <x v="0"/>
    <x v="3"/>
    <x v="1"/>
    <n v="0"/>
    <n v="1000"/>
    <n v="0"/>
    <n v="0"/>
    <n v="0"/>
    <n v="0"/>
    <n v="0"/>
    <n v="0"/>
    <n v="0"/>
  </r>
  <r>
    <x v="8"/>
    <x v="0"/>
    <x v="3"/>
    <x v="2"/>
    <n v="0"/>
    <n v="1000"/>
    <n v="0"/>
    <n v="0"/>
    <n v="0"/>
    <n v="0"/>
    <n v="0"/>
    <n v="0"/>
    <n v="0"/>
  </r>
  <r>
    <x v="8"/>
    <x v="0"/>
    <x v="3"/>
    <x v="3"/>
    <n v="0"/>
    <n v="1000"/>
    <n v="0"/>
    <n v="0"/>
    <n v="0"/>
    <n v="0"/>
    <n v="0"/>
    <n v="0"/>
    <n v="0"/>
  </r>
  <r>
    <x v="8"/>
    <x v="0"/>
    <x v="3"/>
    <x v="4"/>
    <n v="0"/>
    <n v="1000"/>
    <n v="0"/>
    <n v="0"/>
    <n v="0"/>
    <n v="0"/>
    <n v="0"/>
    <n v="0"/>
    <n v="0"/>
  </r>
  <r>
    <x v="8"/>
    <x v="0"/>
    <x v="3"/>
    <x v="5"/>
    <n v="0"/>
    <n v="1000"/>
    <n v="0"/>
    <n v="0"/>
    <n v="0"/>
    <n v="0"/>
    <n v="0"/>
    <n v="0"/>
    <n v="0"/>
  </r>
  <r>
    <x v="8"/>
    <x v="0"/>
    <x v="3"/>
    <x v="6"/>
    <n v="0"/>
    <n v="1000"/>
    <n v="0"/>
    <n v="0"/>
    <n v="0"/>
    <n v="0"/>
    <n v="0"/>
    <n v="0"/>
    <n v="0"/>
  </r>
  <r>
    <x v="8"/>
    <x v="0"/>
    <x v="3"/>
    <x v="7"/>
    <n v="0"/>
    <n v="1000"/>
    <n v="0"/>
    <n v="0"/>
    <n v="0"/>
    <n v="0"/>
    <n v="0"/>
    <n v="0"/>
    <n v="0"/>
  </r>
  <r>
    <x v="8"/>
    <x v="0"/>
    <x v="3"/>
    <x v="8"/>
    <n v="0"/>
    <n v="1000"/>
    <n v="0"/>
    <n v="0"/>
    <n v="0"/>
    <n v="0"/>
    <n v="0"/>
    <n v="0"/>
    <n v="0"/>
  </r>
  <r>
    <x v="8"/>
    <x v="0"/>
    <x v="3"/>
    <x v="9"/>
    <n v="0"/>
    <n v="1000"/>
    <n v="0"/>
    <n v="0"/>
    <n v="0"/>
    <n v="0"/>
    <n v="0"/>
    <n v="0"/>
    <n v="0"/>
  </r>
  <r>
    <x v="8"/>
    <x v="0"/>
    <x v="3"/>
    <x v="10"/>
    <n v="0"/>
    <n v="1000"/>
    <n v="0"/>
    <n v="0"/>
    <n v="0"/>
    <n v="0"/>
    <n v="0"/>
    <n v="0"/>
    <n v="0"/>
  </r>
  <r>
    <x v="8"/>
    <x v="0"/>
    <x v="4"/>
    <x v="0"/>
    <n v="0.54"/>
    <n v="1000"/>
    <n v="542.27752999999996"/>
    <n v="1.3180000000000001E-2"/>
    <n v="9.8899999999999995E-3"/>
    <n v="1.1E-4"/>
    <n v="1.2099999999999999E-3"/>
    <n v="4.546E-2"/>
    <n v="0"/>
  </r>
  <r>
    <x v="8"/>
    <x v="0"/>
    <x v="4"/>
    <x v="1"/>
    <n v="0"/>
    <n v="1000"/>
    <n v="0"/>
    <n v="0"/>
    <n v="0"/>
    <n v="0"/>
    <n v="0"/>
    <n v="0"/>
    <n v="0"/>
  </r>
  <r>
    <x v="8"/>
    <x v="0"/>
    <x v="4"/>
    <x v="2"/>
    <n v="0"/>
    <n v="1000"/>
    <n v="0"/>
    <n v="0"/>
    <n v="0"/>
    <n v="0"/>
    <n v="0"/>
    <n v="0"/>
    <n v="0"/>
  </r>
  <r>
    <x v="8"/>
    <x v="0"/>
    <x v="4"/>
    <x v="3"/>
    <n v="0"/>
    <n v="1000"/>
    <n v="0"/>
    <n v="0"/>
    <n v="0"/>
    <n v="0"/>
    <n v="0"/>
    <n v="0"/>
    <n v="0"/>
  </r>
  <r>
    <x v="8"/>
    <x v="0"/>
    <x v="4"/>
    <x v="4"/>
    <n v="0"/>
    <n v="1000"/>
    <n v="0"/>
    <n v="0"/>
    <n v="0"/>
    <n v="0"/>
    <n v="0"/>
    <n v="0"/>
    <n v="0"/>
  </r>
  <r>
    <x v="8"/>
    <x v="0"/>
    <x v="4"/>
    <x v="5"/>
    <n v="0"/>
    <n v="1000"/>
    <n v="0"/>
    <n v="0"/>
    <n v="0"/>
    <n v="0"/>
    <n v="0"/>
    <n v="0"/>
    <n v="0"/>
  </r>
  <r>
    <x v="8"/>
    <x v="0"/>
    <x v="4"/>
    <x v="6"/>
    <n v="0"/>
    <n v="1000"/>
    <n v="0"/>
    <n v="0"/>
    <n v="0"/>
    <n v="0"/>
    <n v="0"/>
    <n v="0"/>
    <n v="0"/>
  </r>
  <r>
    <x v="8"/>
    <x v="0"/>
    <x v="4"/>
    <x v="7"/>
    <n v="0"/>
    <n v="1000"/>
    <n v="0"/>
    <n v="0"/>
    <n v="0"/>
    <n v="0"/>
    <n v="0"/>
    <n v="0"/>
    <n v="0"/>
  </r>
  <r>
    <x v="8"/>
    <x v="0"/>
    <x v="4"/>
    <x v="8"/>
    <n v="0"/>
    <n v="1000"/>
    <n v="0"/>
    <n v="0"/>
    <n v="0"/>
    <n v="0"/>
    <n v="0"/>
    <n v="0"/>
    <n v="0"/>
  </r>
  <r>
    <x v="8"/>
    <x v="0"/>
    <x v="4"/>
    <x v="9"/>
    <n v="0"/>
    <n v="1000"/>
    <n v="0"/>
    <n v="0"/>
    <n v="0"/>
    <n v="0"/>
    <n v="0"/>
    <n v="0"/>
    <n v="0"/>
  </r>
  <r>
    <x v="8"/>
    <x v="0"/>
    <x v="4"/>
    <x v="10"/>
    <n v="2.04"/>
    <n v="1000"/>
    <n v="2038.6052199999999"/>
    <n v="4.956E-2"/>
    <n v="3.2870000000000003E-2"/>
    <n v="2.5000000000000001E-4"/>
    <n v="2.0899999999999998E-3"/>
    <n v="0.17088999999999999"/>
    <n v="0"/>
  </r>
  <r>
    <x v="8"/>
    <x v="0"/>
    <x v="5"/>
    <x v="0"/>
    <n v="0"/>
    <n v="1000"/>
    <n v="0"/>
    <n v="0"/>
    <n v="0"/>
    <n v="0"/>
    <n v="0"/>
    <n v="0"/>
    <n v="0"/>
  </r>
  <r>
    <x v="8"/>
    <x v="0"/>
    <x v="5"/>
    <x v="1"/>
    <n v="0"/>
    <n v="1000"/>
    <n v="0"/>
    <n v="0"/>
    <n v="0"/>
    <n v="0"/>
    <n v="0"/>
    <n v="0"/>
    <n v="0"/>
  </r>
  <r>
    <x v="8"/>
    <x v="0"/>
    <x v="5"/>
    <x v="2"/>
    <n v="0"/>
    <n v="1000"/>
    <n v="0"/>
    <n v="0"/>
    <n v="0"/>
    <n v="0"/>
    <n v="0"/>
    <n v="0"/>
    <n v="0"/>
  </r>
  <r>
    <x v="8"/>
    <x v="0"/>
    <x v="5"/>
    <x v="3"/>
    <n v="0"/>
    <n v="1000"/>
    <n v="0"/>
    <n v="0"/>
    <n v="0"/>
    <n v="0"/>
    <n v="0"/>
    <n v="0"/>
    <n v="0"/>
  </r>
  <r>
    <x v="8"/>
    <x v="0"/>
    <x v="5"/>
    <x v="4"/>
    <n v="0"/>
    <n v="1000"/>
    <n v="0"/>
    <n v="0"/>
    <n v="0"/>
    <n v="0"/>
    <n v="0"/>
    <n v="0"/>
    <n v="0"/>
  </r>
  <r>
    <x v="8"/>
    <x v="0"/>
    <x v="5"/>
    <x v="5"/>
    <n v="0"/>
    <n v="1000"/>
    <n v="0"/>
    <n v="0"/>
    <n v="0"/>
    <n v="0"/>
    <n v="0"/>
    <n v="0"/>
    <n v="0"/>
  </r>
  <r>
    <x v="8"/>
    <x v="0"/>
    <x v="5"/>
    <x v="6"/>
    <n v="0"/>
    <n v="1000"/>
    <n v="0"/>
    <n v="0"/>
    <n v="0"/>
    <n v="0"/>
    <n v="0"/>
    <n v="0"/>
    <n v="0"/>
  </r>
  <r>
    <x v="8"/>
    <x v="0"/>
    <x v="5"/>
    <x v="7"/>
    <n v="0"/>
    <n v="1000"/>
    <n v="0"/>
    <n v="0"/>
    <n v="0"/>
    <n v="0"/>
    <n v="0"/>
    <n v="0"/>
    <n v="0"/>
  </r>
  <r>
    <x v="8"/>
    <x v="0"/>
    <x v="5"/>
    <x v="8"/>
    <n v="0"/>
    <n v="1000"/>
    <n v="0"/>
    <n v="0"/>
    <n v="0"/>
    <n v="0"/>
    <n v="0"/>
    <n v="0"/>
    <n v="0"/>
  </r>
  <r>
    <x v="8"/>
    <x v="0"/>
    <x v="5"/>
    <x v="9"/>
    <n v="0"/>
    <n v="1000"/>
    <n v="0"/>
    <n v="0"/>
    <n v="0"/>
    <n v="0"/>
    <n v="0"/>
    <n v="0"/>
    <n v="0"/>
  </r>
  <r>
    <x v="8"/>
    <x v="0"/>
    <x v="5"/>
    <x v="10"/>
    <n v="0"/>
    <n v="1000"/>
    <n v="0"/>
    <n v="0"/>
    <n v="0"/>
    <n v="0"/>
    <n v="0"/>
    <n v="0"/>
    <n v="0"/>
  </r>
  <r>
    <x v="8"/>
    <x v="0"/>
    <x v="6"/>
    <x v="0"/>
    <n v="0"/>
    <n v="1000"/>
    <n v="0"/>
    <n v="0"/>
    <n v="0"/>
    <n v="0"/>
    <n v="0"/>
    <n v="0"/>
    <n v="0"/>
  </r>
  <r>
    <x v="8"/>
    <x v="0"/>
    <x v="6"/>
    <x v="1"/>
    <n v="0"/>
    <n v="1000"/>
    <n v="0"/>
    <n v="0"/>
    <n v="0"/>
    <n v="0"/>
    <n v="0"/>
    <n v="0"/>
    <n v="0"/>
  </r>
  <r>
    <x v="8"/>
    <x v="0"/>
    <x v="6"/>
    <x v="2"/>
    <n v="0"/>
    <n v="1000"/>
    <n v="0"/>
    <n v="0"/>
    <n v="0"/>
    <n v="0"/>
    <n v="0"/>
    <n v="0"/>
    <n v="0"/>
  </r>
  <r>
    <x v="8"/>
    <x v="0"/>
    <x v="6"/>
    <x v="3"/>
    <n v="0"/>
    <n v="1000"/>
    <n v="0"/>
    <n v="0"/>
    <n v="0"/>
    <n v="0"/>
    <n v="0"/>
    <n v="0"/>
    <n v="0"/>
  </r>
  <r>
    <x v="8"/>
    <x v="0"/>
    <x v="6"/>
    <x v="4"/>
    <n v="0"/>
    <n v="1000"/>
    <n v="0"/>
    <n v="0"/>
    <n v="0"/>
    <n v="0"/>
    <n v="0"/>
    <n v="0"/>
    <n v="0"/>
  </r>
  <r>
    <x v="8"/>
    <x v="0"/>
    <x v="6"/>
    <x v="5"/>
    <n v="0"/>
    <n v="1000"/>
    <n v="0"/>
    <n v="0"/>
    <n v="0"/>
    <n v="0"/>
    <n v="0"/>
    <n v="0"/>
    <n v="0"/>
  </r>
  <r>
    <x v="8"/>
    <x v="0"/>
    <x v="6"/>
    <x v="6"/>
    <n v="0"/>
    <n v="1000"/>
    <n v="0"/>
    <n v="0"/>
    <n v="0"/>
    <n v="0"/>
    <n v="0"/>
    <n v="0"/>
    <n v="0"/>
  </r>
  <r>
    <x v="8"/>
    <x v="0"/>
    <x v="6"/>
    <x v="7"/>
    <n v="0"/>
    <n v="1000"/>
    <n v="0"/>
    <n v="0"/>
    <n v="0"/>
    <n v="0"/>
    <n v="0"/>
    <n v="0"/>
    <n v="0"/>
  </r>
  <r>
    <x v="8"/>
    <x v="0"/>
    <x v="6"/>
    <x v="8"/>
    <n v="0"/>
    <n v="1000"/>
    <n v="0"/>
    <n v="0"/>
    <n v="0"/>
    <n v="0"/>
    <n v="0"/>
    <n v="0"/>
    <n v="0"/>
  </r>
  <r>
    <x v="8"/>
    <x v="0"/>
    <x v="6"/>
    <x v="9"/>
    <n v="0"/>
    <n v="1000"/>
    <n v="0"/>
    <n v="0"/>
    <n v="0"/>
    <n v="0"/>
    <n v="0"/>
    <n v="0"/>
    <n v="0"/>
  </r>
  <r>
    <x v="8"/>
    <x v="0"/>
    <x v="6"/>
    <x v="10"/>
    <n v="0"/>
    <n v="1000"/>
    <n v="0"/>
    <n v="0"/>
    <n v="0"/>
    <n v="0"/>
    <n v="0"/>
    <n v="0"/>
    <n v="0"/>
  </r>
  <r>
    <x v="8"/>
    <x v="0"/>
    <x v="7"/>
    <x v="0"/>
    <n v="0"/>
    <n v="1000"/>
    <n v="0"/>
    <n v="0"/>
    <n v="0"/>
    <n v="0"/>
    <n v="0"/>
    <n v="0"/>
    <n v="0"/>
  </r>
  <r>
    <x v="8"/>
    <x v="0"/>
    <x v="7"/>
    <x v="1"/>
    <n v="0"/>
    <n v="1000"/>
    <n v="0"/>
    <n v="0"/>
    <n v="0"/>
    <n v="0"/>
    <n v="0"/>
    <n v="0"/>
    <n v="0"/>
  </r>
  <r>
    <x v="8"/>
    <x v="0"/>
    <x v="7"/>
    <x v="2"/>
    <n v="0"/>
    <n v="1000"/>
    <n v="0"/>
    <n v="0"/>
    <n v="0"/>
    <n v="0"/>
    <n v="0"/>
    <n v="0"/>
    <n v="0"/>
  </r>
  <r>
    <x v="8"/>
    <x v="0"/>
    <x v="7"/>
    <x v="3"/>
    <n v="0"/>
    <n v="1000"/>
    <n v="0"/>
    <n v="0"/>
    <n v="0"/>
    <n v="0"/>
    <n v="0"/>
    <n v="0"/>
    <n v="0"/>
  </r>
  <r>
    <x v="8"/>
    <x v="0"/>
    <x v="7"/>
    <x v="4"/>
    <n v="0"/>
    <n v="1000"/>
    <n v="0"/>
    <n v="0"/>
    <n v="0"/>
    <n v="0"/>
    <n v="0"/>
    <n v="0"/>
    <n v="0"/>
  </r>
  <r>
    <x v="8"/>
    <x v="0"/>
    <x v="7"/>
    <x v="5"/>
    <n v="0"/>
    <n v="1000"/>
    <n v="0"/>
    <n v="0"/>
    <n v="0"/>
    <n v="0"/>
    <n v="0"/>
    <n v="0"/>
    <n v="0"/>
  </r>
  <r>
    <x v="8"/>
    <x v="0"/>
    <x v="7"/>
    <x v="6"/>
    <n v="0"/>
    <n v="1000"/>
    <n v="0"/>
    <n v="0"/>
    <n v="0"/>
    <n v="0"/>
    <n v="0"/>
    <n v="0"/>
    <n v="0"/>
  </r>
  <r>
    <x v="8"/>
    <x v="0"/>
    <x v="7"/>
    <x v="7"/>
    <n v="0"/>
    <n v="1000"/>
    <n v="0"/>
    <n v="0"/>
    <n v="0"/>
    <n v="0"/>
    <n v="0"/>
    <n v="0"/>
    <n v="0"/>
  </r>
  <r>
    <x v="8"/>
    <x v="0"/>
    <x v="7"/>
    <x v="8"/>
    <n v="0"/>
    <n v="1000"/>
    <n v="0"/>
    <n v="0"/>
    <n v="0"/>
    <n v="0"/>
    <n v="0"/>
    <n v="0"/>
    <n v="0"/>
  </r>
  <r>
    <x v="8"/>
    <x v="0"/>
    <x v="7"/>
    <x v="9"/>
    <n v="0"/>
    <n v="1000"/>
    <n v="0"/>
    <n v="0"/>
    <n v="0"/>
    <n v="0"/>
    <n v="0"/>
    <n v="0"/>
    <n v="0"/>
  </r>
  <r>
    <x v="8"/>
    <x v="0"/>
    <x v="7"/>
    <x v="10"/>
    <n v="0.98"/>
    <n v="1000"/>
    <n v="984.50915999999995"/>
    <n v="2.393E-2"/>
    <n v="1.9460000000000002E-2"/>
    <n v="1.0000000000000001E-5"/>
    <n v="1.8799999999999999E-3"/>
    <n v="8.2530000000000006E-2"/>
    <n v="0"/>
  </r>
  <r>
    <x v="8"/>
    <x v="0"/>
    <x v="8"/>
    <x v="0"/>
    <n v="0"/>
    <n v="1000"/>
    <n v="0"/>
    <n v="0"/>
    <n v="0"/>
    <n v="0"/>
    <n v="0"/>
    <n v="0"/>
    <n v="0"/>
  </r>
  <r>
    <x v="8"/>
    <x v="0"/>
    <x v="8"/>
    <x v="1"/>
    <n v="0"/>
    <n v="1000"/>
    <n v="0"/>
    <n v="0"/>
    <n v="0"/>
    <n v="0"/>
    <n v="0"/>
    <n v="0"/>
    <n v="0"/>
  </r>
  <r>
    <x v="8"/>
    <x v="0"/>
    <x v="8"/>
    <x v="2"/>
    <n v="0"/>
    <n v="1000"/>
    <n v="0"/>
    <n v="0"/>
    <n v="0"/>
    <n v="0"/>
    <n v="0"/>
    <n v="0"/>
    <n v="0"/>
  </r>
  <r>
    <x v="8"/>
    <x v="0"/>
    <x v="8"/>
    <x v="3"/>
    <n v="0"/>
    <n v="1000"/>
    <n v="0"/>
    <n v="0"/>
    <n v="0"/>
    <n v="0"/>
    <n v="0"/>
    <n v="0"/>
    <n v="0"/>
  </r>
  <r>
    <x v="8"/>
    <x v="0"/>
    <x v="8"/>
    <x v="4"/>
    <n v="0"/>
    <n v="1000"/>
    <n v="0"/>
    <n v="0"/>
    <n v="0"/>
    <n v="0"/>
    <n v="0"/>
    <n v="0"/>
    <n v="0"/>
  </r>
  <r>
    <x v="8"/>
    <x v="0"/>
    <x v="8"/>
    <x v="5"/>
    <n v="0"/>
    <n v="1000"/>
    <n v="0"/>
    <n v="0"/>
    <n v="0"/>
    <n v="0"/>
    <n v="0"/>
    <n v="0"/>
    <n v="0"/>
  </r>
  <r>
    <x v="8"/>
    <x v="0"/>
    <x v="8"/>
    <x v="6"/>
    <n v="0"/>
    <n v="1000"/>
    <n v="0"/>
    <n v="0"/>
    <n v="0"/>
    <n v="0"/>
    <n v="0"/>
    <n v="0"/>
    <n v="0"/>
  </r>
  <r>
    <x v="8"/>
    <x v="0"/>
    <x v="8"/>
    <x v="7"/>
    <n v="0"/>
    <n v="1000"/>
    <n v="0"/>
    <n v="0"/>
    <n v="0"/>
    <n v="0"/>
    <n v="0"/>
    <n v="0"/>
    <n v="0"/>
  </r>
  <r>
    <x v="8"/>
    <x v="0"/>
    <x v="8"/>
    <x v="8"/>
    <n v="0"/>
    <n v="1000"/>
    <n v="0"/>
    <n v="0"/>
    <n v="0"/>
    <n v="0"/>
    <n v="0"/>
    <n v="0"/>
    <n v="0"/>
  </r>
  <r>
    <x v="8"/>
    <x v="0"/>
    <x v="8"/>
    <x v="9"/>
    <n v="0"/>
    <n v="1000"/>
    <n v="0"/>
    <n v="0"/>
    <n v="0"/>
    <n v="0"/>
    <n v="0"/>
    <n v="0"/>
    <n v="0"/>
  </r>
  <r>
    <x v="8"/>
    <x v="0"/>
    <x v="8"/>
    <x v="10"/>
    <n v="0.74"/>
    <n v="1000"/>
    <n v="740.00945999999999"/>
    <n v="1.7989999999999999E-2"/>
    <n v="1.3140000000000001E-2"/>
    <n v="9.0000000000000006E-5"/>
    <n v="4.8999999999999998E-4"/>
    <n v="6.2030000000000002E-2"/>
    <n v="0"/>
  </r>
  <r>
    <x v="8"/>
    <x v="1"/>
    <x v="0"/>
    <x v="0"/>
    <n v="0"/>
    <n v="1000"/>
    <n v="0"/>
    <n v="0"/>
    <n v="0"/>
    <n v="0"/>
    <n v="0"/>
    <n v="0"/>
    <n v="0"/>
  </r>
  <r>
    <x v="8"/>
    <x v="1"/>
    <x v="0"/>
    <x v="1"/>
    <n v="0"/>
    <n v="1000"/>
    <n v="0"/>
    <n v="0"/>
    <n v="0"/>
    <n v="0"/>
    <n v="0"/>
    <n v="0"/>
    <n v="0"/>
  </r>
  <r>
    <x v="8"/>
    <x v="1"/>
    <x v="0"/>
    <x v="2"/>
    <n v="0"/>
    <n v="1000"/>
    <n v="0"/>
    <n v="0"/>
    <n v="0"/>
    <n v="0"/>
    <n v="0"/>
    <n v="0"/>
    <n v="0"/>
  </r>
  <r>
    <x v="8"/>
    <x v="1"/>
    <x v="0"/>
    <x v="3"/>
    <n v="0"/>
    <n v="1000"/>
    <n v="0"/>
    <n v="0"/>
    <n v="0"/>
    <n v="0"/>
    <n v="0"/>
    <n v="0"/>
    <n v="0"/>
  </r>
  <r>
    <x v="8"/>
    <x v="1"/>
    <x v="0"/>
    <x v="4"/>
    <n v="0"/>
    <n v="1000"/>
    <n v="0"/>
    <n v="0"/>
    <n v="0"/>
    <n v="0"/>
    <n v="0"/>
    <n v="0"/>
    <n v="0"/>
  </r>
  <r>
    <x v="8"/>
    <x v="1"/>
    <x v="0"/>
    <x v="5"/>
    <n v="0"/>
    <n v="1000"/>
    <n v="0"/>
    <n v="0"/>
    <n v="0"/>
    <n v="0"/>
    <n v="0"/>
    <n v="0"/>
    <n v="0"/>
  </r>
  <r>
    <x v="8"/>
    <x v="1"/>
    <x v="0"/>
    <x v="6"/>
    <n v="0"/>
    <n v="1000"/>
    <n v="0"/>
    <n v="0"/>
    <n v="0"/>
    <n v="0"/>
    <n v="0"/>
    <n v="0"/>
    <n v="0"/>
  </r>
  <r>
    <x v="8"/>
    <x v="1"/>
    <x v="0"/>
    <x v="7"/>
    <n v="0"/>
    <n v="1000"/>
    <n v="0"/>
    <n v="0"/>
    <n v="0"/>
    <n v="0"/>
    <n v="0"/>
    <n v="0"/>
    <n v="0"/>
  </r>
  <r>
    <x v="8"/>
    <x v="1"/>
    <x v="0"/>
    <x v="8"/>
    <n v="0"/>
    <n v="1000"/>
    <n v="0"/>
    <n v="0"/>
    <n v="0"/>
    <n v="0"/>
    <n v="0"/>
    <n v="0"/>
    <n v="0"/>
  </r>
  <r>
    <x v="8"/>
    <x v="1"/>
    <x v="0"/>
    <x v="9"/>
    <n v="0"/>
    <n v="1000"/>
    <n v="0"/>
    <n v="0"/>
    <n v="0"/>
    <n v="0"/>
    <n v="0"/>
    <n v="0"/>
    <n v="0"/>
  </r>
  <r>
    <x v="8"/>
    <x v="1"/>
    <x v="0"/>
    <x v="10"/>
    <n v="0.72"/>
    <n v="1000"/>
    <n v="-97.086609999999993"/>
    <n v="1.755E-2"/>
    <n v="1.358E-2"/>
    <n v="5.0000000000000002E-5"/>
    <n v="1.0499999999999999E-3"/>
    <n v="6.0519999999999997E-2"/>
    <n v="-4.224E-2"/>
  </r>
  <r>
    <x v="8"/>
    <x v="1"/>
    <x v="1"/>
    <x v="0"/>
    <n v="0"/>
    <n v="1000"/>
    <n v="0"/>
    <n v="0"/>
    <n v="0"/>
    <n v="0"/>
    <n v="0"/>
    <n v="0"/>
    <n v="0"/>
  </r>
  <r>
    <x v="8"/>
    <x v="1"/>
    <x v="1"/>
    <x v="1"/>
    <n v="0.37"/>
    <n v="1000"/>
    <n v="-428.20413000000002"/>
    <n v="9.0699999999999999E-3"/>
    <n v="7.3200000000000001E-3"/>
    <n v="2.9999999999999997E-4"/>
    <n v="1.7700000000000001E-3"/>
    <n v="3.1269999999999999E-2"/>
    <n v="-0.18632000000000001"/>
  </r>
  <r>
    <x v="8"/>
    <x v="1"/>
    <x v="1"/>
    <x v="2"/>
    <n v="0"/>
    <n v="1000"/>
    <n v="0"/>
    <n v="0"/>
    <n v="0"/>
    <n v="0"/>
    <n v="0"/>
    <n v="0"/>
    <n v="0"/>
  </r>
  <r>
    <x v="8"/>
    <x v="1"/>
    <x v="1"/>
    <x v="3"/>
    <n v="0"/>
    <n v="1000"/>
    <n v="0"/>
    <n v="0"/>
    <n v="0"/>
    <n v="0"/>
    <n v="0"/>
    <n v="0"/>
    <n v="0"/>
  </r>
  <r>
    <x v="8"/>
    <x v="1"/>
    <x v="1"/>
    <x v="4"/>
    <n v="0"/>
    <n v="1000"/>
    <n v="0"/>
    <n v="0"/>
    <n v="0"/>
    <n v="0"/>
    <n v="0"/>
    <n v="0"/>
    <n v="0"/>
  </r>
  <r>
    <x v="8"/>
    <x v="1"/>
    <x v="1"/>
    <x v="5"/>
    <n v="0"/>
    <n v="1000"/>
    <n v="0"/>
    <n v="0"/>
    <n v="0"/>
    <n v="0"/>
    <n v="0"/>
    <n v="0"/>
    <n v="0"/>
  </r>
  <r>
    <x v="8"/>
    <x v="1"/>
    <x v="1"/>
    <x v="6"/>
    <n v="0"/>
    <n v="1000"/>
    <n v="0"/>
    <n v="0"/>
    <n v="0"/>
    <n v="0"/>
    <n v="0"/>
    <n v="0"/>
    <n v="0"/>
  </r>
  <r>
    <x v="8"/>
    <x v="1"/>
    <x v="1"/>
    <x v="7"/>
    <n v="0"/>
    <n v="1000"/>
    <n v="0"/>
    <n v="0"/>
    <n v="0"/>
    <n v="0"/>
    <n v="0"/>
    <n v="0"/>
    <n v="0"/>
  </r>
  <r>
    <x v="8"/>
    <x v="1"/>
    <x v="1"/>
    <x v="8"/>
    <n v="0"/>
    <n v="1000"/>
    <n v="0"/>
    <n v="0"/>
    <n v="0"/>
    <n v="0"/>
    <n v="0"/>
    <n v="0"/>
    <n v="0"/>
  </r>
  <r>
    <x v="8"/>
    <x v="1"/>
    <x v="1"/>
    <x v="9"/>
    <n v="0"/>
    <n v="1000"/>
    <n v="0"/>
    <n v="0"/>
    <n v="0"/>
    <n v="0"/>
    <n v="0"/>
    <n v="0"/>
    <n v="0"/>
  </r>
  <r>
    <x v="8"/>
    <x v="1"/>
    <x v="1"/>
    <x v="10"/>
    <n v="0"/>
    <n v="1000"/>
    <n v="0"/>
    <n v="0"/>
    <n v="0"/>
    <n v="0"/>
    <n v="0"/>
    <n v="0"/>
    <n v="0"/>
  </r>
  <r>
    <x v="8"/>
    <x v="1"/>
    <x v="2"/>
    <x v="0"/>
    <n v="0"/>
    <n v="1000"/>
    <n v="0"/>
    <n v="0"/>
    <n v="0"/>
    <n v="0"/>
    <n v="0"/>
    <n v="0"/>
    <n v="0"/>
  </r>
  <r>
    <x v="8"/>
    <x v="1"/>
    <x v="2"/>
    <x v="1"/>
    <n v="0"/>
    <n v="1000"/>
    <n v="0"/>
    <n v="0"/>
    <n v="0"/>
    <n v="0"/>
    <n v="0"/>
    <n v="0"/>
    <n v="0"/>
  </r>
  <r>
    <x v="8"/>
    <x v="1"/>
    <x v="2"/>
    <x v="2"/>
    <n v="0"/>
    <n v="1000"/>
    <n v="0"/>
    <n v="0"/>
    <n v="0"/>
    <n v="0"/>
    <n v="0"/>
    <n v="0"/>
    <n v="0"/>
  </r>
  <r>
    <x v="8"/>
    <x v="1"/>
    <x v="2"/>
    <x v="3"/>
    <n v="0"/>
    <n v="1000"/>
    <n v="0"/>
    <n v="0"/>
    <n v="0"/>
    <n v="0"/>
    <n v="0"/>
    <n v="0"/>
    <n v="0"/>
  </r>
  <r>
    <x v="8"/>
    <x v="1"/>
    <x v="2"/>
    <x v="4"/>
    <n v="0"/>
    <n v="1000"/>
    <n v="0"/>
    <n v="0"/>
    <n v="0"/>
    <n v="0"/>
    <n v="0"/>
    <n v="0"/>
    <n v="0"/>
  </r>
  <r>
    <x v="8"/>
    <x v="1"/>
    <x v="2"/>
    <x v="5"/>
    <n v="0"/>
    <n v="1000"/>
    <n v="0"/>
    <n v="0"/>
    <n v="0"/>
    <n v="0"/>
    <n v="0"/>
    <n v="0"/>
    <n v="0"/>
  </r>
  <r>
    <x v="8"/>
    <x v="1"/>
    <x v="2"/>
    <x v="6"/>
    <n v="0"/>
    <n v="1000"/>
    <n v="0"/>
    <n v="0"/>
    <n v="0"/>
    <n v="0"/>
    <n v="0"/>
    <n v="0"/>
    <n v="0"/>
  </r>
  <r>
    <x v="8"/>
    <x v="1"/>
    <x v="2"/>
    <x v="7"/>
    <n v="0"/>
    <n v="1000"/>
    <n v="0"/>
    <n v="0"/>
    <n v="0"/>
    <n v="0"/>
    <n v="0"/>
    <n v="0"/>
    <n v="0"/>
  </r>
  <r>
    <x v="8"/>
    <x v="1"/>
    <x v="2"/>
    <x v="8"/>
    <n v="0"/>
    <n v="1000"/>
    <n v="0"/>
    <n v="0"/>
    <n v="0"/>
    <n v="0"/>
    <n v="0"/>
    <n v="0"/>
    <n v="0"/>
  </r>
  <r>
    <x v="8"/>
    <x v="1"/>
    <x v="2"/>
    <x v="9"/>
    <n v="0"/>
    <n v="1000"/>
    <n v="0"/>
    <n v="0"/>
    <n v="0"/>
    <n v="0"/>
    <n v="0"/>
    <n v="0"/>
    <n v="0"/>
  </r>
  <r>
    <x v="8"/>
    <x v="1"/>
    <x v="2"/>
    <x v="10"/>
    <n v="0.4"/>
    <n v="1000"/>
    <n v="399.00454999999999"/>
    <n v="9.7000000000000003E-3"/>
    <n v="6.94E-3"/>
    <n v="9.0000000000000006E-5"/>
    <n v="8.1999999999999998E-4"/>
    <n v="3.3450000000000001E-2"/>
    <n v="0.17360999999999999"/>
  </r>
  <r>
    <x v="8"/>
    <x v="1"/>
    <x v="3"/>
    <x v="0"/>
    <n v="0"/>
    <n v="1000"/>
    <n v="0"/>
    <n v="0"/>
    <n v="0"/>
    <n v="0"/>
    <n v="0"/>
    <n v="0"/>
    <n v="0"/>
  </r>
  <r>
    <x v="8"/>
    <x v="1"/>
    <x v="3"/>
    <x v="1"/>
    <n v="0"/>
    <n v="1000"/>
    <n v="0"/>
    <n v="0"/>
    <n v="0"/>
    <n v="0"/>
    <n v="0"/>
    <n v="0"/>
    <n v="0"/>
  </r>
  <r>
    <x v="8"/>
    <x v="1"/>
    <x v="3"/>
    <x v="2"/>
    <n v="0"/>
    <n v="1000"/>
    <n v="0"/>
    <n v="0"/>
    <n v="0"/>
    <n v="0"/>
    <n v="0"/>
    <n v="0"/>
    <n v="0"/>
  </r>
  <r>
    <x v="8"/>
    <x v="1"/>
    <x v="3"/>
    <x v="3"/>
    <n v="0"/>
    <n v="1000"/>
    <n v="0"/>
    <n v="0"/>
    <n v="0"/>
    <n v="0"/>
    <n v="0"/>
    <n v="0"/>
    <n v="0"/>
  </r>
  <r>
    <x v="8"/>
    <x v="1"/>
    <x v="3"/>
    <x v="4"/>
    <n v="0"/>
    <n v="1000"/>
    <n v="0"/>
    <n v="0"/>
    <n v="0"/>
    <n v="0"/>
    <n v="0"/>
    <n v="0"/>
    <n v="0"/>
  </r>
  <r>
    <x v="8"/>
    <x v="1"/>
    <x v="3"/>
    <x v="5"/>
    <n v="0"/>
    <n v="1000"/>
    <n v="0"/>
    <n v="0"/>
    <n v="0"/>
    <n v="0"/>
    <n v="0"/>
    <n v="0"/>
    <n v="0"/>
  </r>
  <r>
    <x v="8"/>
    <x v="1"/>
    <x v="3"/>
    <x v="6"/>
    <n v="0"/>
    <n v="1000"/>
    <n v="0"/>
    <n v="0"/>
    <n v="0"/>
    <n v="0"/>
    <n v="0"/>
    <n v="0"/>
    <n v="0"/>
  </r>
  <r>
    <x v="8"/>
    <x v="1"/>
    <x v="3"/>
    <x v="7"/>
    <n v="0"/>
    <n v="1000"/>
    <n v="0"/>
    <n v="0"/>
    <n v="0"/>
    <n v="0"/>
    <n v="0"/>
    <n v="0"/>
    <n v="0"/>
  </r>
  <r>
    <x v="8"/>
    <x v="1"/>
    <x v="3"/>
    <x v="8"/>
    <n v="0"/>
    <n v="1000"/>
    <n v="0"/>
    <n v="0"/>
    <n v="0"/>
    <n v="0"/>
    <n v="0"/>
    <n v="0"/>
    <n v="0"/>
  </r>
  <r>
    <x v="8"/>
    <x v="1"/>
    <x v="3"/>
    <x v="9"/>
    <n v="0"/>
    <n v="1000"/>
    <n v="0"/>
    <n v="0"/>
    <n v="0"/>
    <n v="0"/>
    <n v="0"/>
    <n v="0"/>
    <n v="0"/>
  </r>
  <r>
    <x v="8"/>
    <x v="1"/>
    <x v="3"/>
    <x v="10"/>
    <n v="0"/>
    <n v="1000"/>
    <n v="0"/>
    <n v="0"/>
    <n v="0"/>
    <n v="0"/>
    <n v="0"/>
    <n v="0"/>
    <n v="0"/>
  </r>
  <r>
    <x v="8"/>
    <x v="1"/>
    <x v="4"/>
    <x v="0"/>
    <n v="0.41"/>
    <n v="1000"/>
    <n v="-133.12101999999999"/>
    <n v="9.9500000000000005E-3"/>
    <n v="7.4700000000000001E-3"/>
    <n v="9.0000000000000006E-5"/>
    <n v="9.1E-4"/>
    <n v="3.4299999999999997E-2"/>
    <n v="-5.7919999999999999E-2"/>
  </r>
  <r>
    <x v="8"/>
    <x v="1"/>
    <x v="4"/>
    <x v="1"/>
    <n v="0"/>
    <n v="1000"/>
    <n v="0"/>
    <n v="0"/>
    <n v="0"/>
    <n v="0"/>
    <n v="0"/>
    <n v="0"/>
    <n v="0"/>
  </r>
  <r>
    <x v="8"/>
    <x v="1"/>
    <x v="4"/>
    <x v="2"/>
    <n v="0"/>
    <n v="1000"/>
    <n v="0"/>
    <n v="0"/>
    <n v="0"/>
    <n v="0"/>
    <n v="0"/>
    <n v="0"/>
    <n v="0"/>
  </r>
  <r>
    <x v="8"/>
    <x v="1"/>
    <x v="4"/>
    <x v="3"/>
    <n v="0"/>
    <n v="1000"/>
    <n v="0"/>
    <n v="0"/>
    <n v="0"/>
    <n v="0"/>
    <n v="0"/>
    <n v="0"/>
    <n v="0"/>
  </r>
  <r>
    <x v="8"/>
    <x v="1"/>
    <x v="4"/>
    <x v="4"/>
    <n v="0"/>
    <n v="1000"/>
    <n v="0"/>
    <n v="0"/>
    <n v="0"/>
    <n v="0"/>
    <n v="0"/>
    <n v="0"/>
    <n v="0"/>
  </r>
  <r>
    <x v="8"/>
    <x v="1"/>
    <x v="4"/>
    <x v="5"/>
    <n v="0"/>
    <n v="1000"/>
    <n v="0"/>
    <n v="0"/>
    <n v="0"/>
    <n v="0"/>
    <n v="0"/>
    <n v="0"/>
    <n v="0"/>
  </r>
  <r>
    <x v="8"/>
    <x v="1"/>
    <x v="4"/>
    <x v="6"/>
    <n v="0"/>
    <n v="1000"/>
    <n v="0"/>
    <n v="0"/>
    <n v="0"/>
    <n v="0"/>
    <n v="0"/>
    <n v="0"/>
    <n v="0"/>
  </r>
  <r>
    <x v="8"/>
    <x v="1"/>
    <x v="4"/>
    <x v="7"/>
    <n v="0"/>
    <n v="1000"/>
    <n v="0"/>
    <n v="0"/>
    <n v="0"/>
    <n v="0"/>
    <n v="0"/>
    <n v="0"/>
    <n v="0"/>
  </r>
  <r>
    <x v="8"/>
    <x v="1"/>
    <x v="4"/>
    <x v="8"/>
    <n v="0"/>
    <n v="1000"/>
    <n v="0"/>
    <n v="0"/>
    <n v="0"/>
    <n v="0"/>
    <n v="0"/>
    <n v="0"/>
    <n v="0"/>
  </r>
  <r>
    <x v="8"/>
    <x v="1"/>
    <x v="4"/>
    <x v="9"/>
    <n v="0"/>
    <n v="1000"/>
    <n v="0"/>
    <n v="0"/>
    <n v="0"/>
    <n v="0"/>
    <n v="0"/>
    <n v="0"/>
    <n v="0"/>
  </r>
  <r>
    <x v="8"/>
    <x v="1"/>
    <x v="4"/>
    <x v="10"/>
    <n v="2.0299999999999998"/>
    <n v="1000"/>
    <n v="-4.5092100000000004"/>
    <n v="4.9450000000000001E-2"/>
    <n v="3.2800000000000003E-2"/>
    <n v="2.5000000000000001E-4"/>
    <n v="2.0899999999999998E-3"/>
    <n v="0.17052"/>
    <n v="-1.9599999999999999E-3"/>
  </r>
  <r>
    <x v="8"/>
    <x v="1"/>
    <x v="5"/>
    <x v="0"/>
    <n v="0"/>
    <n v="1000"/>
    <n v="0"/>
    <n v="0"/>
    <n v="0"/>
    <n v="0"/>
    <n v="0"/>
    <n v="0"/>
    <n v="0"/>
  </r>
  <r>
    <x v="8"/>
    <x v="1"/>
    <x v="5"/>
    <x v="1"/>
    <n v="0"/>
    <n v="1000"/>
    <n v="0"/>
    <n v="0"/>
    <n v="0"/>
    <n v="0"/>
    <n v="0"/>
    <n v="0"/>
    <n v="0"/>
  </r>
  <r>
    <x v="8"/>
    <x v="1"/>
    <x v="5"/>
    <x v="2"/>
    <n v="0"/>
    <n v="1000"/>
    <n v="0"/>
    <n v="0"/>
    <n v="0"/>
    <n v="0"/>
    <n v="0"/>
    <n v="0"/>
    <n v="0"/>
  </r>
  <r>
    <x v="8"/>
    <x v="1"/>
    <x v="5"/>
    <x v="3"/>
    <n v="0"/>
    <n v="1000"/>
    <n v="0"/>
    <n v="0"/>
    <n v="0"/>
    <n v="0"/>
    <n v="0"/>
    <n v="0"/>
    <n v="0"/>
  </r>
  <r>
    <x v="8"/>
    <x v="1"/>
    <x v="5"/>
    <x v="4"/>
    <n v="0"/>
    <n v="1000"/>
    <n v="0"/>
    <n v="0"/>
    <n v="0"/>
    <n v="0"/>
    <n v="0"/>
    <n v="0"/>
    <n v="0"/>
  </r>
  <r>
    <x v="8"/>
    <x v="1"/>
    <x v="5"/>
    <x v="5"/>
    <n v="0"/>
    <n v="1000"/>
    <n v="0"/>
    <n v="0"/>
    <n v="0"/>
    <n v="0"/>
    <n v="0"/>
    <n v="0"/>
    <n v="0"/>
  </r>
  <r>
    <x v="8"/>
    <x v="1"/>
    <x v="5"/>
    <x v="6"/>
    <n v="0"/>
    <n v="1000"/>
    <n v="0"/>
    <n v="0"/>
    <n v="0"/>
    <n v="0"/>
    <n v="0"/>
    <n v="0"/>
    <n v="0"/>
  </r>
  <r>
    <x v="8"/>
    <x v="1"/>
    <x v="5"/>
    <x v="7"/>
    <n v="0"/>
    <n v="1000"/>
    <n v="0"/>
    <n v="0"/>
    <n v="0"/>
    <n v="0"/>
    <n v="0"/>
    <n v="0"/>
    <n v="0"/>
  </r>
  <r>
    <x v="8"/>
    <x v="1"/>
    <x v="5"/>
    <x v="8"/>
    <n v="0"/>
    <n v="1000"/>
    <n v="0"/>
    <n v="0"/>
    <n v="0"/>
    <n v="0"/>
    <n v="0"/>
    <n v="0"/>
    <n v="0"/>
  </r>
  <r>
    <x v="8"/>
    <x v="1"/>
    <x v="5"/>
    <x v="9"/>
    <n v="0"/>
    <n v="1000"/>
    <n v="0"/>
    <n v="0"/>
    <n v="0"/>
    <n v="0"/>
    <n v="0"/>
    <n v="0"/>
    <n v="0"/>
  </r>
  <r>
    <x v="8"/>
    <x v="1"/>
    <x v="5"/>
    <x v="10"/>
    <n v="0"/>
    <n v="1000"/>
    <n v="0"/>
    <n v="0"/>
    <n v="0"/>
    <n v="0"/>
    <n v="0"/>
    <n v="0"/>
    <n v="0"/>
  </r>
  <r>
    <x v="8"/>
    <x v="1"/>
    <x v="6"/>
    <x v="0"/>
    <n v="0"/>
    <n v="1000"/>
    <n v="0"/>
    <n v="0"/>
    <n v="0"/>
    <n v="0"/>
    <n v="0"/>
    <n v="0"/>
    <n v="0"/>
  </r>
  <r>
    <x v="8"/>
    <x v="1"/>
    <x v="6"/>
    <x v="1"/>
    <n v="0"/>
    <n v="1000"/>
    <n v="0"/>
    <n v="0"/>
    <n v="0"/>
    <n v="0"/>
    <n v="0"/>
    <n v="0"/>
    <n v="0"/>
  </r>
  <r>
    <x v="8"/>
    <x v="1"/>
    <x v="6"/>
    <x v="2"/>
    <n v="0"/>
    <n v="1000"/>
    <n v="0"/>
    <n v="0"/>
    <n v="0"/>
    <n v="0"/>
    <n v="0"/>
    <n v="0"/>
    <n v="0"/>
  </r>
  <r>
    <x v="8"/>
    <x v="1"/>
    <x v="6"/>
    <x v="3"/>
    <n v="0"/>
    <n v="1000"/>
    <n v="0"/>
    <n v="0"/>
    <n v="0"/>
    <n v="0"/>
    <n v="0"/>
    <n v="0"/>
    <n v="0"/>
  </r>
  <r>
    <x v="8"/>
    <x v="1"/>
    <x v="6"/>
    <x v="4"/>
    <n v="0"/>
    <n v="1000"/>
    <n v="0"/>
    <n v="0"/>
    <n v="0"/>
    <n v="0"/>
    <n v="0"/>
    <n v="0"/>
    <n v="0"/>
  </r>
  <r>
    <x v="8"/>
    <x v="1"/>
    <x v="6"/>
    <x v="5"/>
    <n v="0"/>
    <n v="1000"/>
    <n v="0"/>
    <n v="0"/>
    <n v="0"/>
    <n v="0"/>
    <n v="0"/>
    <n v="0"/>
    <n v="0"/>
  </r>
  <r>
    <x v="8"/>
    <x v="1"/>
    <x v="6"/>
    <x v="6"/>
    <n v="0"/>
    <n v="1000"/>
    <n v="0"/>
    <n v="0"/>
    <n v="0"/>
    <n v="0"/>
    <n v="0"/>
    <n v="0"/>
    <n v="0"/>
  </r>
  <r>
    <x v="8"/>
    <x v="1"/>
    <x v="6"/>
    <x v="7"/>
    <n v="0"/>
    <n v="1000"/>
    <n v="0"/>
    <n v="0"/>
    <n v="0"/>
    <n v="0"/>
    <n v="0"/>
    <n v="0"/>
    <n v="0"/>
  </r>
  <r>
    <x v="8"/>
    <x v="1"/>
    <x v="6"/>
    <x v="8"/>
    <n v="0"/>
    <n v="1000"/>
    <n v="0"/>
    <n v="0"/>
    <n v="0"/>
    <n v="0"/>
    <n v="0"/>
    <n v="0"/>
    <n v="0"/>
  </r>
  <r>
    <x v="8"/>
    <x v="1"/>
    <x v="6"/>
    <x v="9"/>
    <n v="0"/>
    <n v="1000"/>
    <n v="0"/>
    <n v="0"/>
    <n v="0"/>
    <n v="0"/>
    <n v="0"/>
    <n v="0"/>
    <n v="0"/>
  </r>
  <r>
    <x v="8"/>
    <x v="1"/>
    <x v="6"/>
    <x v="10"/>
    <n v="0"/>
    <n v="1000"/>
    <n v="0"/>
    <n v="0"/>
    <n v="0"/>
    <n v="0"/>
    <n v="0"/>
    <n v="0"/>
    <n v="0"/>
  </r>
  <r>
    <x v="8"/>
    <x v="1"/>
    <x v="7"/>
    <x v="0"/>
    <n v="0"/>
    <n v="1000"/>
    <n v="0"/>
    <n v="0"/>
    <n v="0"/>
    <n v="0"/>
    <n v="0"/>
    <n v="0"/>
    <n v="0"/>
  </r>
  <r>
    <x v="8"/>
    <x v="1"/>
    <x v="7"/>
    <x v="1"/>
    <n v="0"/>
    <n v="1000"/>
    <n v="0"/>
    <n v="0"/>
    <n v="0"/>
    <n v="0"/>
    <n v="0"/>
    <n v="0"/>
    <n v="0"/>
  </r>
  <r>
    <x v="8"/>
    <x v="1"/>
    <x v="7"/>
    <x v="2"/>
    <n v="0"/>
    <n v="1000"/>
    <n v="0"/>
    <n v="0"/>
    <n v="0"/>
    <n v="0"/>
    <n v="0"/>
    <n v="0"/>
    <n v="0"/>
  </r>
  <r>
    <x v="8"/>
    <x v="1"/>
    <x v="7"/>
    <x v="3"/>
    <n v="0"/>
    <n v="1000"/>
    <n v="0"/>
    <n v="0"/>
    <n v="0"/>
    <n v="0"/>
    <n v="0"/>
    <n v="0"/>
    <n v="0"/>
  </r>
  <r>
    <x v="8"/>
    <x v="1"/>
    <x v="7"/>
    <x v="4"/>
    <n v="0"/>
    <n v="1000"/>
    <n v="0"/>
    <n v="0"/>
    <n v="0"/>
    <n v="0"/>
    <n v="0"/>
    <n v="0"/>
    <n v="0"/>
  </r>
  <r>
    <x v="8"/>
    <x v="1"/>
    <x v="7"/>
    <x v="5"/>
    <n v="0"/>
    <n v="1000"/>
    <n v="0"/>
    <n v="0"/>
    <n v="0"/>
    <n v="0"/>
    <n v="0"/>
    <n v="0"/>
    <n v="0"/>
  </r>
  <r>
    <x v="8"/>
    <x v="1"/>
    <x v="7"/>
    <x v="6"/>
    <n v="0"/>
    <n v="1000"/>
    <n v="0"/>
    <n v="0"/>
    <n v="0"/>
    <n v="0"/>
    <n v="0"/>
    <n v="0"/>
    <n v="0"/>
  </r>
  <r>
    <x v="8"/>
    <x v="1"/>
    <x v="7"/>
    <x v="7"/>
    <n v="0"/>
    <n v="1000"/>
    <n v="0"/>
    <n v="0"/>
    <n v="0"/>
    <n v="0"/>
    <n v="0"/>
    <n v="0"/>
    <n v="0"/>
  </r>
  <r>
    <x v="8"/>
    <x v="1"/>
    <x v="7"/>
    <x v="8"/>
    <n v="0"/>
    <n v="1000"/>
    <n v="0"/>
    <n v="0"/>
    <n v="0"/>
    <n v="0"/>
    <n v="0"/>
    <n v="0"/>
    <n v="0"/>
  </r>
  <r>
    <x v="8"/>
    <x v="1"/>
    <x v="7"/>
    <x v="9"/>
    <n v="0"/>
    <n v="1000"/>
    <n v="0"/>
    <n v="0"/>
    <n v="0"/>
    <n v="0"/>
    <n v="0"/>
    <n v="0"/>
    <n v="0"/>
  </r>
  <r>
    <x v="8"/>
    <x v="1"/>
    <x v="7"/>
    <x v="10"/>
    <n v="0.88"/>
    <n v="1000"/>
    <n v="-103.92362"/>
    <n v="2.1409999999999998E-2"/>
    <n v="1.7409999999999998E-2"/>
    <n v="1.0000000000000001E-5"/>
    <n v="1.6800000000000001E-3"/>
    <n v="7.3819999999999997E-2"/>
    <n v="-4.5220000000000003E-2"/>
  </r>
  <r>
    <x v="8"/>
    <x v="1"/>
    <x v="8"/>
    <x v="0"/>
    <n v="0"/>
    <n v="1000"/>
    <n v="0"/>
    <n v="0"/>
    <n v="0"/>
    <n v="0"/>
    <n v="0"/>
    <n v="0"/>
    <n v="0"/>
  </r>
  <r>
    <x v="8"/>
    <x v="1"/>
    <x v="8"/>
    <x v="1"/>
    <n v="0"/>
    <n v="1000"/>
    <n v="0"/>
    <n v="0"/>
    <n v="0"/>
    <n v="0"/>
    <n v="0"/>
    <n v="0"/>
    <n v="0"/>
  </r>
  <r>
    <x v="8"/>
    <x v="1"/>
    <x v="8"/>
    <x v="2"/>
    <n v="0"/>
    <n v="1000"/>
    <n v="0"/>
    <n v="0"/>
    <n v="0"/>
    <n v="0"/>
    <n v="0"/>
    <n v="0"/>
    <n v="0"/>
  </r>
  <r>
    <x v="8"/>
    <x v="1"/>
    <x v="8"/>
    <x v="3"/>
    <n v="0"/>
    <n v="1000"/>
    <n v="0"/>
    <n v="0"/>
    <n v="0"/>
    <n v="0"/>
    <n v="0"/>
    <n v="0"/>
    <n v="0"/>
  </r>
  <r>
    <x v="8"/>
    <x v="1"/>
    <x v="8"/>
    <x v="4"/>
    <n v="0"/>
    <n v="1000"/>
    <n v="0"/>
    <n v="0"/>
    <n v="0"/>
    <n v="0"/>
    <n v="0"/>
    <n v="0"/>
    <n v="0"/>
  </r>
  <r>
    <x v="8"/>
    <x v="1"/>
    <x v="8"/>
    <x v="5"/>
    <n v="0"/>
    <n v="1000"/>
    <n v="0"/>
    <n v="0"/>
    <n v="0"/>
    <n v="0"/>
    <n v="0"/>
    <n v="0"/>
    <n v="0"/>
  </r>
  <r>
    <x v="8"/>
    <x v="1"/>
    <x v="8"/>
    <x v="6"/>
    <n v="0"/>
    <n v="1000"/>
    <n v="0"/>
    <n v="0"/>
    <n v="0"/>
    <n v="0"/>
    <n v="0"/>
    <n v="0"/>
    <n v="0"/>
  </r>
  <r>
    <x v="8"/>
    <x v="1"/>
    <x v="8"/>
    <x v="7"/>
    <n v="0"/>
    <n v="1000"/>
    <n v="0"/>
    <n v="0"/>
    <n v="0"/>
    <n v="0"/>
    <n v="0"/>
    <n v="0"/>
    <n v="0"/>
  </r>
  <r>
    <x v="8"/>
    <x v="1"/>
    <x v="8"/>
    <x v="8"/>
    <n v="0"/>
    <n v="1000"/>
    <n v="0"/>
    <n v="0"/>
    <n v="0"/>
    <n v="0"/>
    <n v="0"/>
    <n v="0"/>
    <n v="0"/>
  </r>
  <r>
    <x v="8"/>
    <x v="1"/>
    <x v="8"/>
    <x v="9"/>
    <n v="0"/>
    <n v="1000"/>
    <n v="0"/>
    <n v="0"/>
    <n v="0"/>
    <n v="0"/>
    <n v="0"/>
    <n v="0"/>
    <n v="0"/>
  </r>
  <r>
    <x v="8"/>
    <x v="1"/>
    <x v="8"/>
    <x v="10"/>
    <n v="0.56999999999999995"/>
    <n v="1000"/>
    <n v="-171.11950999999999"/>
    <n v="1.383E-2"/>
    <n v="1.01E-2"/>
    <n v="6.9999999999999994E-5"/>
    <n v="3.8000000000000002E-4"/>
    <n v="4.7690000000000003E-2"/>
    <n v="-7.4459999999999998E-2"/>
  </r>
  <r>
    <x v="8"/>
    <x v="2"/>
    <x v="0"/>
    <x v="0"/>
    <n v="0"/>
    <n v="1000"/>
    <n v="0"/>
    <n v="0"/>
    <n v="0"/>
    <n v="0"/>
    <n v="0"/>
    <n v="0"/>
    <n v="0"/>
  </r>
  <r>
    <x v="8"/>
    <x v="2"/>
    <x v="0"/>
    <x v="1"/>
    <n v="0"/>
    <n v="1000"/>
    <n v="0"/>
    <n v="0"/>
    <n v="0"/>
    <n v="0"/>
    <n v="0"/>
    <n v="0"/>
    <n v="0"/>
  </r>
  <r>
    <x v="8"/>
    <x v="2"/>
    <x v="0"/>
    <x v="2"/>
    <n v="0"/>
    <n v="1000"/>
    <n v="0"/>
    <n v="0"/>
    <n v="0"/>
    <n v="0"/>
    <n v="0"/>
    <n v="0"/>
    <n v="0"/>
  </r>
  <r>
    <x v="8"/>
    <x v="2"/>
    <x v="0"/>
    <x v="3"/>
    <n v="0"/>
    <n v="1000"/>
    <n v="0"/>
    <n v="0"/>
    <n v="0"/>
    <n v="0"/>
    <n v="0"/>
    <n v="0"/>
    <n v="0"/>
  </r>
  <r>
    <x v="8"/>
    <x v="2"/>
    <x v="0"/>
    <x v="4"/>
    <n v="0"/>
    <n v="1000"/>
    <n v="0"/>
    <n v="0"/>
    <n v="0"/>
    <n v="0"/>
    <n v="0"/>
    <n v="0"/>
    <n v="0"/>
  </r>
  <r>
    <x v="8"/>
    <x v="2"/>
    <x v="0"/>
    <x v="5"/>
    <n v="0"/>
    <n v="1000"/>
    <n v="0"/>
    <n v="0"/>
    <n v="0"/>
    <n v="0"/>
    <n v="0"/>
    <n v="0"/>
    <n v="0"/>
  </r>
  <r>
    <x v="8"/>
    <x v="2"/>
    <x v="0"/>
    <x v="6"/>
    <n v="0"/>
    <n v="1000"/>
    <n v="0"/>
    <n v="0"/>
    <n v="0"/>
    <n v="0"/>
    <n v="0"/>
    <n v="0"/>
    <n v="0"/>
  </r>
  <r>
    <x v="8"/>
    <x v="2"/>
    <x v="0"/>
    <x v="7"/>
    <n v="0"/>
    <n v="1000"/>
    <n v="0"/>
    <n v="0"/>
    <n v="0"/>
    <n v="0"/>
    <n v="0"/>
    <n v="0"/>
    <n v="0"/>
  </r>
  <r>
    <x v="8"/>
    <x v="2"/>
    <x v="0"/>
    <x v="8"/>
    <n v="0"/>
    <n v="1000"/>
    <n v="0"/>
    <n v="0"/>
    <n v="0"/>
    <n v="0"/>
    <n v="0"/>
    <n v="0"/>
    <n v="0"/>
  </r>
  <r>
    <x v="8"/>
    <x v="2"/>
    <x v="0"/>
    <x v="9"/>
    <n v="0"/>
    <n v="1000"/>
    <n v="0"/>
    <n v="0"/>
    <n v="0"/>
    <n v="0"/>
    <n v="0"/>
    <n v="0"/>
    <n v="0"/>
  </r>
  <r>
    <x v="8"/>
    <x v="2"/>
    <x v="0"/>
    <x v="10"/>
    <n v="0.79"/>
    <n v="1000"/>
    <n v="63.760129999999997"/>
    <n v="1.9099999999999999E-2"/>
    <n v="1.478E-2"/>
    <n v="5.0000000000000002E-5"/>
    <n v="1.15E-3"/>
    <n v="6.5860000000000002E-2"/>
    <n v="2.751E-2"/>
  </r>
  <r>
    <x v="8"/>
    <x v="2"/>
    <x v="1"/>
    <x v="0"/>
    <n v="0"/>
    <n v="1000"/>
    <n v="0"/>
    <n v="0"/>
    <n v="0"/>
    <n v="0"/>
    <n v="0"/>
    <n v="0"/>
    <n v="0"/>
  </r>
  <r>
    <x v="8"/>
    <x v="2"/>
    <x v="1"/>
    <x v="1"/>
    <n v="0.64"/>
    <n v="1000"/>
    <n v="263.95220999999998"/>
    <n v="1.549E-2"/>
    <n v="1.2500000000000001E-2"/>
    <n v="5.1000000000000004E-4"/>
    <n v="3.0300000000000001E-3"/>
    <n v="5.3400000000000003E-2"/>
    <n v="0.11389000000000001"/>
  </r>
  <r>
    <x v="8"/>
    <x v="2"/>
    <x v="1"/>
    <x v="2"/>
    <n v="0"/>
    <n v="1000"/>
    <n v="0"/>
    <n v="0"/>
    <n v="0"/>
    <n v="0"/>
    <n v="0"/>
    <n v="0"/>
    <n v="0"/>
  </r>
  <r>
    <x v="8"/>
    <x v="2"/>
    <x v="1"/>
    <x v="3"/>
    <n v="0"/>
    <n v="1000"/>
    <n v="0"/>
    <n v="0"/>
    <n v="0"/>
    <n v="0"/>
    <n v="0"/>
    <n v="0"/>
    <n v="0"/>
  </r>
  <r>
    <x v="8"/>
    <x v="2"/>
    <x v="1"/>
    <x v="4"/>
    <n v="0"/>
    <n v="1000"/>
    <n v="0"/>
    <n v="0"/>
    <n v="0"/>
    <n v="0"/>
    <n v="0"/>
    <n v="0"/>
    <n v="0"/>
  </r>
  <r>
    <x v="8"/>
    <x v="2"/>
    <x v="1"/>
    <x v="5"/>
    <n v="0"/>
    <n v="1000"/>
    <n v="0"/>
    <n v="0"/>
    <n v="0"/>
    <n v="0"/>
    <n v="0"/>
    <n v="0"/>
    <n v="0"/>
  </r>
  <r>
    <x v="8"/>
    <x v="2"/>
    <x v="1"/>
    <x v="6"/>
    <n v="0"/>
    <n v="1000"/>
    <n v="0"/>
    <n v="0"/>
    <n v="0"/>
    <n v="0"/>
    <n v="0"/>
    <n v="0"/>
    <n v="0"/>
  </r>
  <r>
    <x v="8"/>
    <x v="2"/>
    <x v="1"/>
    <x v="7"/>
    <n v="0"/>
    <n v="1000"/>
    <n v="0"/>
    <n v="0"/>
    <n v="0"/>
    <n v="0"/>
    <n v="0"/>
    <n v="0"/>
    <n v="0"/>
  </r>
  <r>
    <x v="8"/>
    <x v="2"/>
    <x v="1"/>
    <x v="8"/>
    <n v="0"/>
    <n v="1000"/>
    <n v="0"/>
    <n v="0"/>
    <n v="0"/>
    <n v="0"/>
    <n v="0"/>
    <n v="0"/>
    <n v="0"/>
  </r>
  <r>
    <x v="8"/>
    <x v="2"/>
    <x v="1"/>
    <x v="9"/>
    <n v="0"/>
    <n v="1000"/>
    <n v="0"/>
    <n v="0"/>
    <n v="0"/>
    <n v="0"/>
    <n v="0"/>
    <n v="0"/>
    <n v="0"/>
  </r>
  <r>
    <x v="8"/>
    <x v="2"/>
    <x v="1"/>
    <x v="10"/>
    <n v="0"/>
    <n v="1000"/>
    <n v="0"/>
    <n v="0"/>
    <n v="0"/>
    <n v="0"/>
    <n v="0"/>
    <n v="0"/>
    <n v="0"/>
  </r>
  <r>
    <x v="8"/>
    <x v="2"/>
    <x v="2"/>
    <x v="0"/>
    <n v="0"/>
    <n v="1000"/>
    <n v="0"/>
    <n v="0"/>
    <n v="0"/>
    <n v="0"/>
    <n v="0"/>
    <n v="0"/>
    <n v="0"/>
  </r>
  <r>
    <x v="8"/>
    <x v="2"/>
    <x v="2"/>
    <x v="1"/>
    <n v="0"/>
    <n v="1000"/>
    <n v="0"/>
    <n v="0"/>
    <n v="0"/>
    <n v="0"/>
    <n v="0"/>
    <n v="0"/>
    <n v="0"/>
  </r>
  <r>
    <x v="8"/>
    <x v="2"/>
    <x v="2"/>
    <x v="2"/>
    <n v="0"/>
    <n v="1000"/>
    <n v="0"/>
    <n v="0"/>
    <n v="0"/>
    <n v="0"/>
    <n v="0"/>
    <n v="0"/>
    <n v="0"/>
  </r>
  <r>
    <x v="8"/>
    <x v="2"/>
    <x v="2"/>
    <x v="3"/>
    <n v="0"/>
    <n v="1000"/>
    <n v="0"/>
    <n v="0"/>
    <n v="0"/>
    <n v="0"/>
    <n v="0"/>
    <n v="0"/>
    <n v="0"/>
  </r>
  <r>
    <x v="8"/>
    <x v="2"/>
    <x v="2"/>
    <x v="4"/>
    <n v="0"/>
    <n v="1000"/>
    <n v="0"/>
    <n v="0"/>
    <n v="0"/>
    <n v="0"/>
    <n v="0"/>
    <n v="0"/>
    <n v="0"/>
  </r>
  <r>
    <x v="8"/>
    <x v="2"/>
    <x v="2"/>
    <x v="5"/>
    <n v="0"/>
    <n v="1000"/>
    <n v="0"/>
    <n v="0"/>
    <n v="0"/>
    <n v="0"/>
    <n v="0"/>
    <n v="0"/>
    <n v="0"/>
  </r>
  <r>
    <x v="8"/>
    <x v="2"/>
    <x v="2"/>
    <x v="6"/>
    <n v="0"/>
    <n v="1000"/>
    <n v="0"/>
    <n v="0"/>
    <n v="0"/>
    <n v="0"/>
    <n v="0"/>
    <n v="0"/>
    <n v="0"/>
  </r>
  <r>
    <x v="8"/>
    <x v="2"/>
    <x v="2"/>
    <x v="7"/>
    <n v="0"/>
    <n v="1000"/>
    <n v="0"/>
    <n v="0"/>
    <n v="0"/>
    <n v="0"/>
    <n v="0"/>
    <n v="0"/>
    <n v="0"/>
  </r>
  <r>
    <x v="8"/>
    <x v="2"/>
    <x v="2"/>
    <x v="8"/>
    <n v="0"/>
    <n v="1000"/>
    <n v="0"/>
    <n v="0"/>
    <n v="0"/>
    <n v="0"/>
    <n v="0"/>
    <n v="0"/>
    <n v="0"/>
  </r>
  <r>
    <x v="8"/>
    <x v="2"/>
    <x v="2"/>
    <x v="9"/>
    <n v="0"/>
    <n v="1000"/>
    <n v="0"/>
    <n v="0"/>
    <n v="0"/>
    <n v="0"/>
    <n v="0"/>
    <n v="0"/>
    <n v="0"/>
  </r>
  <r>
    <x v="8"/>
    <x v="2"/>
    <x v="2"/>
    <x v="10"/>
    <n v="0.21"/>
    <n v="1000"/>
    <n v="-185.51651000000001"/>
    <n v="5.1900000000000002E-3"/>
    <n v="3.7100000000000002E-3"/>
    <n v="5.0000000000000002E-5"/>
    <n v="4.4000000000000002E-4"/>
    <n v="1.7899999999999999E-2"/>
    <n v="-8.0049999999999996E-2"/>
  </r>
  <r>
    <x v="8"/>
    <x v="2"/>
    <x v="3"/>
    <x v="0"/>
    <n v="0"/>
    <n v="1000"/>
    <n v="0"/>
    <n v="0"/>
    <n v="0"/>
    <n v="0"/>
    <n v="0"/>
    <n v="0"/>
    <n v="0"/>
  </r>
  <r>
    <x v="8"/>
    <x v="2"/>
    <x v="3"/>
    <x v="1"/>
    <n v="0"/>
    <n v="1000"/>
    <n v="0"/>
    <n v="0"/>
    <n v="0"/>
    <n v="0"/>
    <n v="0"/>
    <n v="0"/>
    <n v="0"/>
  </r>
  <r>
    <x v="8"/>
    <x v="2"/>
    <x v="3"/>
    <x v="2"/>
    <n v="0"/>
    <n v="1000"/>
    <n v="0"/>
    <n v="0"/>
    <n v="0"/>
    <n v="0"/>
    <n v="0"/>
    <n v="0"/>
    <n v="0"/>
  </r>
  <r>
    <x v="8"/>
    <x v="2"/>
    <x v="3"/>
    <x v="3"/>
    <n v="0"/>
    <n v="1000"/>
    <n v="0"/>
    <n v="0"/>
    <n v="0"/>
    <n v="0"/>
    <n v="0"/>
    <n v="0"/>
    <n v="0"/>
  </r>
  <r>
    <x v="8"/>
    <x v="2"/>
    <x v="3"/>
    <x v="4"/>
    <n v="0"/>
    <n v="1000"/>
    <n v="0"/>
    <n v="0"/>
    <n v="0"/>
    <n v="0"/>
    <n v="0"/>
    <n v="0"/>
    <n v="0"/>
  </r>
  <r>
    <x v="8"/>
    <x v="2"/>
    <x v="3"/>
    <x v="5"/>
    <n v="0"/>
    <n v="1000"/>
    <n v="0"/>
    <n v="0"/>
    <n v="0"/>
    <n v="0"/>
    <n v="0"/>
    <n v="0"/>
    <n v="0"/>
  </r>
  <r>
    <x v="8"/>
    <x v="2"/>
    <x v="3"/>
    <x v="6"/>
    <n v="0"/>
    <n v="1000"/>
    <n v="0"/>
    <n v="0"/>
    <n v="0"/>
    <n v="0"/>
    <n v="0"/>
    <n v="0"/>
    <n v="0"/>
  </r>
  <r>
    <x v="8"/>
    <x v="2"/>
    <x v="3"/>
    <x v="7"/>
    <n v="0"/>
    <n v="1000"/>
    <n v="0"/>
    <n v="0"/>
    <n v="0"/>
    <n v="0"/>
    <n v="0"/>
    <n v="0"/>
    <n v="0"/>
  </r>
  <r>
    <x v="8"/>
    <x v="2"/>
    <x v="3"/>
    <x v="8"/>
    <n v="0"/>
    <n v="1000"/>
    <n v="0"/>
    <n v="0"/>
    <n v="0"/>
    <n v="0"/>
    <n v="0"/>
    <n v="0"/>
    <n v="0"/>
  </r>
  <r>
    <x v="8"/>
    <x v="2"/>
    <x v="3"/>
    <x v="9"/>
    <n v="0"/>
    <n v="1000"/>
    <n v="0"/>
    <n v="0"/>
    <n v="0"/>
    <n v="0"/>
    <n v="0"/>
    <n v="0"/>
    <n v="0"/>
  </r>
  <r>
    <x v="8"/>
    <x v="2"/>
    <x v="3"/>
    <x v="10"/>
    <n v="0"/>
    <n v="1000"/>
    <n v="0"/>
    <n v="0"/>
    <n v="0"/>
    <n v="0"/>
    <n v="0"/>
    <n v="0"/>
    <n v="0"/>
  </r>
  <r>
    <x v="8"/>
    <x v="2"/>
    <x v="4"/>
    <x v="0"/>
    <n v="0.33"/>
    <n v="1000"/>
    <n v="-78.924599999999998"/>
    <n v="8.0300000000000007E-3"/>
    <n v="6.0299999999999998E-3"/>
    <n v="6.9999999999999994E-5"/>
    <n v="7.2999999999999996E-4"/>
    <n v="2.768E-2"/>
    <n v="-3.4049999999999997E-2"/>
  </r>
  <r>
    <x v="8"/>
    <x v="2"/>
    <x v="4"/>
    <x v="1"/>
    <n v="0"/>
    <n v="1000"/>
    <n v="0"/>
    <n v="0"/>
    <n v="0"/>
    <n v="0"/>
    <n v="0"/>
    <n v="0"/>
    <n v="0"/>
  </r>
  <r>
    <x v="8"/>
    <x v="2"/>
    <x v="4"/>
    <x v="2"/>
    <n v="0"/>
    <n v="1000"/>
    <n v="0"/>
    <n v="0"/>
    <n v="0"/>
    <n v="0"/>
    <n v="0"/>
    <n v="0"/>
    <n v="0"/>
  </r>
  <r>
    <x v="8"/>
    <x v="2"/>
    <x v="4"/>
    <x v="3"/>
    <n v="0"/>
    <n v="1000"/>
    <n v="0"/>
    <n v="0"/>
    <n v="0"/>
    <n v="0"/>
    <n v="0"/>
    <n v="0"/>
    <n v="0"/>
  </r>
  <r>
    <x v="8"/>
    <x v="2"/>
    <x v="4"/>
    <x v="4"/>
    <n v="0"/>
    <n v="1000"/>
    <n v="0"/>
    <n v="0"/>
    <n v="0"/>
    <n v="0"/>
    <n v="0"/>
    <n v="0"/>
    <n v="0"/>
  </r>
  <r>
    <x v="8"/>
    <x v="2"/>
    <x v="4"/>
    <x v="5"/>
    <n v="0"/>
    <n v="1000"/>
    <n v="0"/>
    <n v="0"/>
    <n v="0"/>
    <n v="0"/>
    <n v="0"/>
    <n v="0"/>
    <n v="0"/>
  </r>
  <r>
    <x v="8"/>
    <x v="2"/>
    <x v="4"/>
    <x v="6"/>
    <n v="0"/>
    <n v="1000"/>
    <n v="0"/>
    <n v="0"/>
    <n v="0"/>
    <n v="0"/>
    <n v="0"/>
    <n v="0"/>
    <n v="0"/>
  </r>
  <r>
    <x v="8"/>
    <x v="2"/>
    <x v="4"/>
    <x v="7"/>
    <n v="0"/>
    <n v="1000"/>
    <n v="0"/>
    <n v="0"/>
    <n v="0"/>
    <n v="0"/>
    <n v="0"/>
    <n v="0"/>
    <n v="0"/>
  </r>
  <r>
    <x v="8"/>
    <x v="2"/>
    <x v="4"/>
    <x v="8"/>
    <n v="0"/>
    <n v="1000"/>
    <n v="0"/>
    <n v="0"/>
    <n v="0"/>
    <n v="0"/>
    <n v="0"/>
    <n v="0"/>
    <n v="0"/>
  </r>
  <r>
    <x v="8"/>
    <x v="2"/>
    <x v="4"/>
    <x v="9"/>
    <n v="0"/>
    <n v="1000"/>
    <n v="0"/>
    <n v="0"/>
    <n v="0"/>
    <n v="0"/>
    <n v="0"/>
    <n v="0"/>
    <n v="0"/>
  </r>
  <r>
    <x v="8"/>
    <x v="2"/>
    <x v="4"/>
    <x v="10"/>
    <n v="1.54"/>
    <n v="1000"/>
    <n v="-497.80869000000001"/>
    <n v="3.7350000000000001E-2"/>
    <n v="2.477E-2"/>
    <n v="1.9000000000000001E-4"/>
    <n v="1.58E-3"/>
    <n v="0.12878999999999999"/>
    <n v="-0.21479999999999999"/>
  </r>
  <r>
    <x v="8"/>
    <x v="2"/>
    <x v="5"/>
    <x v="0"/>
    <n v="0"/>
    <n v="1000"/>
    <n v="0"/>
    <n v="0"/>
    <n v="0"/>
    <n v="0"/>
    <n v="0"/>
    <n v="0"/>
    <n v="0"/>
  </r>
  <r>
    <x v="8"/>
    <x v="2"/>
    <x v="5"/>
    <x v="1"/>
    <n v="0"/>
    <n v="1000"/>
    <n v="0"/>
    <n v="0"/>
    <n v="0"/>
    <n v="0"/>
    <n v="0"/>
    <n v="0"/>
    <n v="0"/>
  </r>
  <r>
    <x v="8"/>
    <x v="2"/>
    <x v="5"/>
    <x v="2"/>
    <n v="0"/>
    <n v="1000"/>
    <n v="0"/>
    <n v="0"/>
    <n v="0"/>
    <n v="0"/>
    <n v="0"/>
    <n v="0"/>
    <n v="0"/>
  </r>
  <r>
    <x v="8"/>
    <x v="2"/>
    <x v="5"/>
    <x v="3"/>
    <n v="0"/>
    <n v="1000"/>
    <n v="0"/>
    <n v="0"/>
    <n v="0"/>
    <n v="0"/>
    <n v="0"/>
    <n v="0"/>
    <n v="0"/>
  </r>
  <r>
    <x v="8"/>
    <x v="2"/>
    <x v="5"/>
    <x v="4"/>
    <n v="0"/>
    <n v="1000"/>
    <n v="0"/>
    <n v="0"/>
    <n v="0"/>
    <n v="0"/>
    <n v="0"/>
    <n v="0"/>
    <n v="0"/>
  </r>
  <r>
    <x v="8"/>
    <x v="2"/>
    <x v="5"/>
    <x v="5"/>
    <n v="0"/>
    <n v="1000"/>
    <n v="0"/>
    <n v="0"/>
    <n v="0"/>
    <n v="0"/>
    <n v="0"/>
    <n v="0"/>
    <n v="0"/>
  </r>
  <r>
    <x v="8"/>
    <x v="2"/>
    <x v="5"/>
    <x v="6"/>
    <n v="0"/>
    <n v="1000"/>
    <n v="0"/>
    <n v="0"/>
    <n v="0"/>
    <n v="0"/>
    <n v="0"/>
    <n v="0"/>
    <n v="0"/>
  </r>
  <r>
    <x v="8"/>
    <x v="2"/>
    <x v="5"/>
    <x v="7"/>
    <n v="0"/>
    <n v="1000"/>
    <n v="0"/>
    <n v="0"/>
    <n v="0"/>
    <n v="0"/>
    <n v="0"/>
    <n v="0"/>
    <n v="0"/>
  </r>
  <r>
    <x v="8"/>
    <x v="2"/>
    <x v="5"/>
    <x v="8"/>
    <n v="0"/>
    <n v="1000"/>
    <n v="0"/>
    <n v="0"/>
    <n v="0"/>
    <n v="0"/>
    <n v="0"/>
    <n v="0"/>
    <n v="0"/>
  </r>
  <r>
    <x v="8"/>
    <x v="2"/>
    <x v="5"/>
    <x v="9"/>
    <n v="0"/>
    <n v="1000"/>
    <n v="0"/>
    <n v="0"/>
    <n v="0"/>
    <n v="0"/>
    <n v="0"/>
    <n v="0"/>
    <n v="0"/>
  </r>
  <r>
    <x v="8"/>
    <x v="2"/>
    <x v="5"/>
    <x v="10"/>
    <n v="0"/>
    <n v="1000"/>
    <n v="0"/>
    <n v="0"/>
    <n v="0"/>
    <n v="0"/>
    <n v="0"/>
    <n v="0"/>
    <n v="0"/>
  </r>
  <r>
    <x v="8"/>
    <x v="2"/>
    <x v="6"/>
    <x v="0"/>
    <n v="0"/>
    <n v="1000"/>
    <n v="0"/>
    <n v="0"/>
    <n v="0"/>
    <n v="0"/>
    <n v="0"/>
    <n v="0"/>
    <n v="0"/>
  </r>
  <r>
    <x v="8"/>
    <x v="2"/>
    <x v="6"/>
    <x v="1"/>
    <n v="0"/>
    <n v="1000"/>
    <n v="0"/>
    <n v="0"/>
    <n v="0"/>
    <n v="0"/>
    <n v="0"/>
    <n v="0"/>
    <n v="0"/>
  </r>
  <r>
    <x v="8"/>
    <x v="2"/>
    <x v="6"/>
    <x v="2"/>
    <n v="0"/>
    <n v="1000"/>
    <n v="0"/>
    <n v="0"/>
    <n v="0"/>
    <n v="0"/>
    <n v="0"/>
    <n v="0"/>
    <n v="0"/>
  </r>
  <r>
    <x v="8"/>
    <x v="2"/>
    <x v="6"/>
    <x v="3"/>
    <n v="0"/>
    <n v="1000"/>
    <n v="0"/>
    <n v="0"/>
    <n v="0"/>
    <n v="0"/>
    <n v="0"/>
    <n v="0"/>
    <n v="0"/>
  </r>
  <r>
    <x v="8"/>
    <x v="2"/>
    <x v="6"/>
    <x v="4"/>
    <n v="0"/>
    <n v="1000"/>
    <n v="0"/>
    <n v="0"/>
    <n v="0"/>
    <n v="0"/>
    <n v="0"/>
    <n v="0"/>
    <n v="0"/>
  </r>
  <r>
    <x v="8"/>
    <x v="2"/>
    <x v="6"/>
    <x v="5"/>
    <n v="0"/>
    <n v="1000"/>
    <n v="0"/>
    <n v="0"/>
    <n v="0"/>
    <n v="0"/>
    <n v="0"/>
    <n v="0"/>
    <n v="0"/>
  </r>
  <r>
    <x v="8"/>
    <x v="2"/>
    <x v="6"/>
    <x v="6"/>
    <n v="0"/>
    <n v="1000"/>
    <n v="0"/>
    <n v="0"/>
    <n v="0"/>
    <n v="0"/>
    <n v="0"/>
    <n v="0"/>
    <n v="0"/>
  </r>
  <r>
    <x v="8"/>
    <x v="2"/>
    <x v="6"/>
    <x v="7"/>
    <n v="0"/>
    <n v="1000"/>
    <n v="0"/>
    <n v="0"/>
    <n v="0"/>
    <n v="0"/>
    <n v="0"/>
    <n v="0"/>
    <n v="0"/>
  </r>
  <r>
    <x v="8"/>
    <x v="2"/>
    <x v="6"/>
    <x v="8"/>
    <n v="0"/>
    <n v="1000"/>
    <n v="0"/>
    <n v="0"/>
    <n v="0"/>
    <n v="0"/>
    <n v="0"/>
    <n v="0"/>
    <n v="0"/>
  </r>
  <r>
    <x v="8"/>
    <x v="2"/>
    <x v="6"/>
    <x v="9"/>
    <n v="0"/>
    <n v="1000"/>
    <n v="0"/>
    <n v="0"/>
    <n v="0"/>
    <n v="0"/>
    <n v="0"/>
    <n v="0"/>
    <n v="0"/>
  </r>
  <r>
    <x v="8"/>
    <x v="2"/>
    <x v="6"/>
    <x v="10"/>
    <n v="0"/>
    <n v="1000"/>
    <n v="0"/>
    <n v="0"/>
    <n v="0"/>
    <n v="0"/>
    <n v="0"/>
    <n v="0"/>
    <n v="0"/>
  </r>
  <r>
    <x v="8"/>
    <x v="2"/>
    <x v="7"/>
    <x v="0"/>
    <n v="0"/>
    <n v="1000"/>
    <n v="0"/>
    <n v="0"/>
    <n v="0"/>
    <n v="0"/>
    <n v="0"/>
    <n v="0"/>
    <n v="0"/>
  </r>
  <r>
    <x v="8"/>
    <x v="2"/>
    <x v="7"/>
    <x v="1"/>
    <n v="0"/>
    <n v="1000"/>
    <n v="0"/>
    <n v="0"/>
    <n v="0"/>
    <n v="0"/>
    <n v="0"/>
    <n v="0"/>
    <n v="0"/>
  </r>
  <r>
    <x v="8"/>
    <x v="2"/>
    <x v="7"/>
    <x v="2"/>
    <n v="0"/>
    <n v="1000"/>
    <n v="0"/>
    <n v="0"/>
    <n v="0"/>
    <n v="0"/>
    <n v="0"/>
    <n v="0"/>
    <n v="0"/>
  </r>
  <r>
    <x v="8"/>
    <x v="2"/>
    <x v="7"/>
    <x v="3"/>
    <n v="0"/>
    <n v="1000"/>
    <n v="0"/>
    <n v="0"/>
    <n v="0"/>
    <n v="0"/>
    <n v="0"/>
    <n v="0"/>
    <n v="0"/>
  </r>
  <r>
    <x v="8"/>
    <x v="2"/>
    <x v="7"/>
    <x v="4"/>
    <n v="0"/>
    <n v="1000"/>
    <n v="0"/>
    <n v="0"/>
    <n v="0"/>
    <n v="0"/>
    <n v="0"/>
    <n v="0"/>
    <n v="0"/>
  </r>
  <r>
    <x v="8"/>
    <x v="2"/>
    <x v="7"/>
    <x v="5"/>
    <n v="0"/>
    <n v="1000"/>
    <n v="0"/>
    <n v="0"/>
    <n v="0"/>
    <n v="0"/>
    <n v="0"/>
    <n v="0"/>
    <n v="0"/>
  </r>
  <r>
    <x v="8"/>
    <x v="2"/>
    <x v="7"/>
    <x v="6"/>
    <n v="0"/>
    <n v="1000"/>
    <n v="0"/>
    <n v="0"/>
    <n v="0"/>
    <n v="0"/>
    <n v="0"/>
    <n v="0"/>
    <n v="0"/>
  </r>
  <r>
    <x v="8"/>
    <x v="2"/>
    <x v="7"/>
    <x v="7"/>
    <n v="0"/>
    <n v="1000"/>
    <n v="0"/>
    <n v="0"/>
    <n v="0"/>
    <n v="0"/>
    <n v="0"/>
    <n v="0"/>
    <n v="0"/>
  </r>
  <r>
    <x v="8"/>
    <x v="2"/>
    <x v="7"/>
    <x v="8"/>
    <n v="0"/>
    <n v="1000"/>
    <n v="0"/>
    <n v="0"/>
    <n v="0"/>
    <n v="0"/>
    <n v="0"/>
    <n v="0"/>
    <n v="0"/>
  </r>
  <r>
    <x v="8"/>
    <x v="2"/>
    <x v="7"/>
    <x v="9"/>
    <n v="0"/>
    <n v="1000"/>
    <n v="0"/>
    <n v="0"/>
    <n v="0"/>
    <n v="0"/>
    <n v="0"/>
    <n v="0"/>
    <n v="0"/>
  </r>
  <r>
    <x v="8"/>
    <x v="2"/>
    <x v="7"/>
    <x v="10"/>
    <n v="0.91"/>
    <n v="1000"/>
    <n v="28.926939999999998"/>
    <n v="2.2110000000000001E-2"/>
    <n v="1.7979999999999999E-2"/>
    <n v="1.0000000000000001E-5"/>
    <n v="1.73E-3"/>
    <n v="7.6240000000000002E-2"/>
    <n v="1.248E-2"/>
  </r>
  <r>
    <x v="8"/>
    <x v="2"/>
    <x v="8"/>
    <x v="0"/>
    <n v="0"/>
    <n v="1000"/>
    <n v="0"/>
    <n v="0"/>
    <n v="0"/>
    <n v="0"/>
    <n v="0"/>
    <n v="0"/>
    <n v="0"/>
  </r>
  <r>
    <x v="8"/>
    <x v="2"/>
    <x v="8"/>
    <x v="1"/>
    <n v="0"/>
    <n v="1000"/>
    <n v="0"/>
    <n v="0"/>
    <n v="0"/>
    <n v="0"/>
    <n v="0"/>
    <n v="0"/>
    <n v="0"/>
  </r>
  <r>
    <x v="8"/>
    <x v="2"/>
    <x v="8"/>
    <x v="2"/>
    <n v="0"/>
    <n v="1000"/>
    <n v="0"/>
    <n v="0"/>
    <n v="0"/>
    <n v="0"/>
    <n v="0"/>
    <n v="0"/>
    <n v="0"/>
  </r>
  <r>
    <x v="8"/>
    <x v="2"/>
    <x v="8"/>
    <x v="3"/>
    <n v="0"/>
    <n v="1000"/>
    <n v="0"/>
    <n v="0"/>
    <n v="0"/>
    <n v="0"/>
    <n v="0"/>
    <n v="0"/>
    <n v="0"/>
  </r>
  <r>
    <x v="8"/>
    <x v="2"/>
    <x v="8"/>
    <x v="4"/>
    <n v="0"/>
    <n v="1000"/>
    <n v="0"/>
    <n v="0"/>
    <n v="0"/>
    <n v="0"/>
    <n v="0"/>
    <n v="0"/>
    <n v="0"/>
  </r>
  <r>
    <x v="8"/>
    <x v="2"/>
    <x v="8"/>
    <x v="5"/>
    <n v="0"/>
    <n v="1000"/>
    <n v="0"/>
    <n v="0"/>
    <n v="0"/>
    <n v="0"/>
    <n v="0"/>
    <n v="0"/>
    <n v="0"/>
  </r>
  <r>
    <x v="8"/>
    <x v="2"/>
    <x v="8"/>
    <x v="6"/>
    <n v="0"/>
    <n v="1000"/>
    <n v="0"/>
    <n v="0"/>
    <n v="0"/>
    <n v="0"/>
    <n v="0"/>
    <n v="0"/>
    <n v="0"/>
  </r>
  <r>
    <x v="8"/>
    <x v="2"/>
    <x v="8"/>
    <x v="7"/>
    <n v="0"/>
    <n v="1000"/>
    <n v="0"/>
    <n v="0"/>
    <n v="0"/>
    <n v="0"/>
    <n v="0"/>
    <n v="0"/>
    <n v="0"/>
  </r>
  <r>
    <x v="8"/>
    <x v="2"/>
    <x v="8"/>
    <x v="8"/>
    <n v="0"/>
    <n v="1000"/>
    <n v="0"/>
    <n v="0"/>
    <n v="0"/>
    <n v="0"/>
    <n v="0"/>
    <n v="0"/>
    <n v="0"/>
  </r>
  <r>
    <x v="8"/>
    <x v="2"/>
    <x v="8"/>
    <x v="9"/>
    <n v="0"/>
    <n v="1000"/>
    <n v="0"/>
    <n v="0"/>
    <n v="0"/>
    <n v="0"/>
    <n v="0"/>
    <n v="0"/>
    <n v="0"/>
  </r>
  <r>
    <x v="8"/>
    <x v="2"/>
    <x v="8"/>
    <x v="10"/>
    <n v="0.33"/>
    <n v="1000"/>
    <n v="-241.04810000000001"/>
    <n v="7.9699999999999997E-3"/>
    <n v="5.8199999999999997E-3"/>
    <n v="4.0000000000000003E-5"/>
    <n v="2.2000000000000001E-4"/>
    <n v="2.7480000000000001E-2"/>
    <n v="-0.10401000000000001"/>
  </r>
  <r>
    <x v="8"/>
    <x v="3"/>
    <x v="0"/>
    <x v="0"/>
    <n v="0"/>
    <n v="1000"/>
    <n v="0"/>
    <n v="0"/>
    <n v="0"/>
    <n v="0"/>
    <n v="0"/>
    <n v="0"/>
    <n v="0"/>
  </r>
  <r>
    <x v="8"/>
    <x v="3"/>
    <x v="0"/>
    <x v="1"/>
    <n v="0"/>
    <n v="1000"/>
    <n v="0"/>
    <n v="0"/>
    <n v="0"/>
    <n v="0"/>
    <n v="0"/>
    <n v="0"/>
    <n v="0"/>
  </r>
  <r>
    <x v="8"/>
    <x v="3"/>
    <x v="0"/>
    <x v="2"/>
    <n v="0"/>
    <n v="1000"/>
    <n v="0"/>
    <n v="0"/>
    <n v="0"/>
    <n v="0"/>
    <n v="0"/>
    <n v="0"/>
    <n v="0"/>
  </r>
  <r>
    <x v="8"/>
    <x v="3"/>
    <x v="0"/>
    <x v="3"/>
    <n v="0"/>
    <n v="1000"/>
    <n v="0"/>
    <n v="0"/>
    <n v="0"/>
    <n v="0"/>
    <n v="0"/>
    <n v="0"/>
    <n v="0"/>
  </r>
  <r>
    <x v="8"/>
    <x v="3"/>
    <x v="0"/>
    <x v="4"/>
    <n v="0"/>
    <n v="1000"/>
    <n v="0"/>
    <n v="0"/>
    <n v="0"/>
    <n v="0"/>
    <n v="0"/>
    <n v="0"/>
    <n v="0"/>
  </r>
  <r>
    <x v="8"/>
    <x v="3"/>
    <x v="0"/>
    <x v="5"/>
    <n v="0"/>
    <n v="1000"/>
    <n v="0"/>
    <n v="0"/>
    <n v="0"/>
    <n v="0"/>
    <n v="0"/>
    <n v="0"/>
    <n v="0"/>
  </r>
  <r>
    <x v="8"/>
    <x v="3"/>
    <x v="0"/>
    <x v="6"/>
    <n v="0"/>
    <n v="1000"/>
    <n v="0"/>
    <n v="0"/>
    <n v="0"/>
    <n v="0"/>
    <n v="0"/>
    <n v="0"/>
    <n v="0"/>
  </r>
  <r>
    <x v="8"/>
    <x v="3"/>
    <x v="0"/>
    <x v="7"/>
    <n v="0"/>
    <n v="1000"/>
    <n v="0"/>
    <n v="0"/>
    <n v="0"/>
    <n v="0"/>
    <n v="0"/>
    <n v="0"/>
    <n v="0"/>
  </r>
  <r>
    <x v="8"/>
    <x v="3"/>
    <x v="0"/>
    <x v="8"/>
    <n v="0"/>
    <n v="1000"/>
    <n v="0"/>
    <n v="0"/>
    <n v="0"/>
    <n v="0"/>
    <n v="0"/>
    <n v="0"/>
    <n v="0"/>
  </r>
  <r>
    <x v="8"/>
    <x v="3"/>
    <x v="0"/>
    <x v="9"/>
    <n v="0"/>
    <n v="1000"/>
    <n v="0"/>
    <n v="0"/>
    <n v="0"/>
    <n v="0"/>
    <n v="0"/>
    <n v="0"/>
    <n v="0"/>
  </r>
  <r>
    <x v="8"/>
    <x v="3"/>
    <x v="0"/>
    <x v="10"/>
    <n v="0.79"/>
    <n v="1000"/>
    <n v="0"/>
    <n v="1.9099999999999999E-2"/>
    <n v="1.478E-2"/>
    <n v="5.0000000000000002E-5"/>
    <n v="1.15E-3"/>
    <n v="6.5860000000000002E-2"/>
    <n v="0"/>
  </r>
  <r>
    <x v="8"/>
    <x v="3"/>
    <x v="1"/>
    <x v="0"/>
    <n v="0"/>
    <n v="1000"/>
    <n v="0"/>
    <n v="0"/>
    <n v="0"/>
    <n v="0"/>
    <n v="0"/>
    <n v="0"/>
    <n v="0"/>
  </r>
  <r>
    <x v="8"/>
    <x v="3"/>
    <x v="1"/>
    <x v="1"/>
    <n v="0.64"/>
    <n v="1000"/>
    <n v="0"/>
    <n v="1.549E-2"/>
    <n v="1.2500000000000001E-2"/>
    <n v="5.1000000000000004E-4"/>
    <n v="3.0300000000000001E-3"/>
    <n v="5.3400000000000003E-2"/>
    <n v="0"/>
  </r>
  <r>
    <x v="8"/>
    <x v="3"/>
    <x v="1"/>
    <x v="2"/>
    <n v="0"/>
    <n v="1000"/>
    <n v="0"/>
    <n v="0"/>
    <n v="0"/>
    <n v="0"/>
    <n v="0"/>
    <n v="0"/>
    <n v="0"/>
  </r>
  <r>
    <x v="8"/>
    <x v="3"/>
    <x v="1"/>
    <x v="3"/>
    <n v="0"/>
    <n v="1000"/>
    <n v="0"/>
    <n v="0"/>
    <n v="0"/>
    <n v="0"/>
    <n v="0"/>
    <n v="0"/>
    <n v="0"/>
  </r>
  <r>
    <x v="8"/>
    <x v="3"/>
    <x v="1"/>
    <x v="4"/>
    <n v="0"/>
    <n v="1000"/>
    <n v="0"/>
    <n v="0"/>
    <n v="0"/>
    <n v="0"/>
    <n v="0"/>
    <n v="0"/>
    <n v="0"/>
  </r>
  <r>
    <x v="8"/>
    <x v="3"/>
    <x v="1"/>
    <x v="5"/>
    <n v="0"/>
    <n v="1000"/>
    <n v="0"/>
    <n v="0"/>
    <n v="0"/>
    <n v="0"/>
    <n v="0"/>
    <n v="0"/>
    <n v="0"/>
  </r>
  <r>
    <x v="8"/>
    <x v="3"/>
    <x v="1"/>
    <x v="6"/>
    <n v="0"/>
    <n v="1000"/>
    <n v="0"/>
    <n v="0"/>
    <n v="0"/>
    <n v="0"/>
    <n v="0"/>
    <n v="0"/>
    <n v="0"/>
  </r>
  <r>
    <x v="8"/>
    <x v="3"/>
    <x v="1"/>
    <x v="7"/>
    <n v="0"/>
    <n v="1000"/>
    <n v="0"/>
    <n v="0"/>
    <n v="0"/>
    <n v="0"/>
    <n v="0"/>
    <n v="0"/>
    <n v="0"/>
  </r>
  <r>
    <x v="8"/>
    <x v="3"/>
    <x v="1"/>
    <x v="8"/>
    <n v="0"/>
    <n v="1000"/>
    <n v="0"/>
    <n v="0"/>
    <n v="0"/>
    <n v="0"/>
    <n v="0"/>
    <n v="0"/>
    <n v="0"/>
  </r>
  <r>
    <x v="8"/>
    <x v="3"/>
    <x v="1"/>
    <x v="9"/>
    <n v="0"/>
    <n v="1000"/>
    <n v="0"/>
    <n v="0"/>
    <n v="0"/>
    <n v="0"/>
    <n v="0"/>
    <n v="0"/>
    <n v="0"/>
  </r>
  <r>
    <x v="8"/>
    <x v="3"/>
    <x v="1"/>
    <x v="10"/>
    <n v="0"/>
    <n v="1000"/>
    <n v="0"/>
    <n v="0"/>
    <n v="0"/>
    <n v="0"/>
    <n v="0"/>
    <n v="0"/>
    <n v="0"/>
  </r>
  <r>
    <x v="8"/>
    <x v="3"/>
    <x v="2"/>
    <x v="0"/>
    <n v="0"/>
    <n v="1000"/>
    <n v="0"/>
    <n v="0"/>
    <n v="0"/>
    <n v="0"/>
    <n v="0"/>
    <n v="0"/>
    <n v="0"/>
  </r>
  <r>
    <x v="8"/>
    <x v="3"/>
    <x v="2"/>
    <x v="1"/>
    <n v="0"/>
    <n v="1000"/>
    <n v="0"/>
    <n v="0"/>
    <n v="0"/>
    <n v="0"/>
    <n v="0"/>
    <n v="0"/>
    <n v="0"/>
  </r>
  <r>
    <x v="8"/>
    <x v="3"/>
    <x v="2"/>
    <x v="2"/>
    <n v="0"/>
    <n v="1000"/>
    <n v="0"/>
    <n v="0"/>
    <n v="0"/>
    <n v="0"/>
    <n v="0"/>
    <n v="0"/>
    <n v="0"/>
  </r>
  <r>
    <x v="8"/>
    <x v="3"/>
    <x v="2"/>
    <x v="3"/>
    <n v="0"/>
    <n v="1000"/>
    <n v="0"/>
    <n v="0"/>
    <n v="0"/>
    <n v="0"/>
    <n v="0"/>
    <n v="0"/>
    <n v="0"/>
  </r>
  <r>
    <x v="8"/>
    <x v="3"/>
    <x v="2"/>
    <x v="4"/>
    <n v="0"/>
    <n v="1000"/>
    <n v="0"/>
    <n v="0"/>
    <n v="0"/>
    <n v="0"/>
    <n v="0"/>
    <n v="0"/>
    <n v="0"/>
  </r>
  <r>
    <x v="8"/>
    <x v="3"/>
    <x v="2"/>
    <x v="5"/>
    <n v="0"/>
    <n v="1000"/>
    <n v="0"/>
    <n v="0"/>
    <n v="0"/>
    <n v="0"/>
    <n v="0"/>
    <n v="0"/>
    <n v="0"/>
  </r>
  <r>
    <x v="8"/>
    <x v="3"/>
    <x v="2"/>
    <x v="6"/>
    <n v="0"/>
    <n v="1000"/>
    <n v="0"/>
    <n v="0"/>
    <n v="0"/>
    <n v="0"/>
    <n v="0"/>
    <n v="0"/>
    <n v="0"/>
  </r>
  <r>
    <x v="8"/>
    <x v="3"/>
    <x v="2"/>
    <x v="7"/>
    <n v="0"/>
    <n v="1000"/>
    <n v="0"/>
    <n v="0"/>
    <n v="0"/>
    <n v="0"/>
    <n v="0"/>
    <n v="0"/>
    <n v="0"/>
  </r>
  <r>
    <x v="8"/>
    <x v="3"/>
    <x v="2"/>
    <x v="8"/>
    <n v="0"/>
    <n v="1000"/>
    <n v="0"/>
    <n v="0"/>
    <n v="0"/>
    <n v="0"/>
    <n v="0"/>
    <n v="0"/>
    <n v="0"/>
  </r>
  <r>
    <x v="8"/>
    <x v="3"/>
    <x v="2"/>
    <x v="9"/>
    <n v="0"/>
    <n v="1000"/>
    <n v="0"/>
    <n v="0"/>
    <n v="0"/>
    <n v="0"/>
    <n v="0"/>
    <n v="0"/>
    <n v="0"/>
  </r>
  <r>
    <x v="8"/>
    <x v="3"/>
    <x v="2"/>
    <x v="10"/>
    <n v="0.21"/>
    <n v="1000"/>
    <n v="0"/>
    <n v="5.1900000000000002E-3"/>
    <n v="3.7100000000000002E-3"/>
    <n v="5.0000000000000002E-5"/>
    <n v="4.4000000000000002E-4"/>
    <n v="1.7899999999999999E-2"/>
    <n v="0"/>
  </r>
  <r>
    <x v="8"/>
    <x v="3"/>
    <x v="3"/>
    <x v="0"/>
    <n v="0"/>
    <n v="1000"/>
    <n v="0"/>
    <n v="0"/>
    <n v="0"/>
    <n v="0"/>
    <n v="0"/>
    <n v="0"/>
    <n v="0"/>
  </r>
  <r>
    <x v="8"/>
    <x v="3"/>
    <x v="3"/>
    <x v="1"/>
    <n v="0"/>
    <n v="1000"/>
    <n v="0"/>
    <n v="0"/>
    <n v="0"/>
    <n v="0"/>
    <n v="0"/>
    <n v="0"/>
    <n v="0"/>
  </r>
  <r>
    <x v="8"/>
    <x v="3"/>
    <x v="3"/>
    <x v="2"/>
    <n v="0"/>
    <n v="1000"/>
    <n v="0"/>
    <n v="0"/>
    <n v="0"/>
    <n v="0"/>
    <n v="0"/>
    <n v="0"/>
    <n v="0"/>
  </r>
  <r>
    <x v="8"/>
    <x v="3"/>
    <x v="3"/>
    <x v="3"/>
    <n v="0"/>
    <n v="1000"/>
    <n v="0"/>
    <n v="0"/>
    <n v="0"/>
    <n v="0"/>
    <n v="0"/>
    <n v="0"/>
    <n v="0"/>
  </r>
  <r>
    <x v="8"/>
    <x v="3"/>
    <x v="3"/>
    <x v="4"/>
    <n v="0"/>
    <n v="1000"/>
    <n v="0"/>
    <n v="0"/>
    <n v="0"/>
    <n v="0"/>
    <n v="0"/>
    <n v="0"/>
    <n v="0"/>
  </r>
  <r>
    <x v="8"/>
    <x v="3"/>
    <x v="3"/>
    <x v="5"/>
    <n v="0"/>
    <n v="1000"/>
    <n v="0"/>
    <n v="0"/>
    <n v="0"/>
    <n v="0"/>
    <n v="0"/>
    <n v="0"/>
    <n v="0"/>
  </r>
  <r>
    <x v="8"/>
    <x v="3"/>
    <x v="3"/>
    <x v="6"/>
    <n v="0"/>
    <n v="1000"/>
    <n v="0"/>
    <n v="0"/>
    <n v="0"/>
    <n v="0"/>
    <n v="0"/>
    <n v="0"/>
    <n v="0"/>
  </r>
  <r>
    <x v="8"/>
    <x v="3"/>
    <x v="3"/>
    <x v="7"/>
    <n v="0"/>
    <n v="1000"/>
    <n v="0"/>
    <n v="0"/>
    <n v="0"/>
    <n v="0"/>
    <n v="0"/>
    <n v="0"/>
    <n v="0"/>
  </r>
  <r>
    <x v="8"/>
    <x v="3"/>
    <x v="3"/>
    <x v="8"/>
    <n v="0"/>
    <n v="1000"/>
    <n v="0"/>
    <n v="0"/>
    <n v="0"/>
    <n v="0"/>
    <n v="0"/>
    <n v="0"/>
    <n v="0"/>
  </r>
  <r>
    <x v="8"/>
    <x v="3"/>
    <x v="3"/>
    <x v="9"/>
    <n v="0"/>
    <n v="1000"/>
    <n v="0"/>
    <n v="0"/>
    <n v="0"/>
    <n v="0"/>
    <n v="0"/>
    <n v="0"/>
    <n v="0"/>
  </r>
  <r>
    <x v="8"/>
    <x v="3"/>
    <x v="3"/>
    <x v="10"/>
    <n v="0"/>
    <n v="1000"/>
    <n v="0"/>
    <n v="0"/>
    <n v="0"/>
    <n v="0"/>
    <n v="0"/>
    <n v="0"/>
    <n v="0"/>
  </r>
  <r>
    <x v="8"/>
    <x v="3"/>
    <x v="4"/>
    <x v="0"/>
    <n v="0.33"/>
    <n v="1000"/>
    <n v="0"/>
    <n v="8.0300000000000007E-3"/>
    <n v="6.0299999999999998E-3"/>
    <n v="6.9999999999999994E-5"/>
    <n v="7.2999999999999996E-4"/>
    <n v="2.768E-2"/>
    <n v="0"/>
  </r>
  <r>
    <x v="8"/>
    <x v="3"/>
    <x v="4"/>
    <x v="1"/>
    <n v="0"/>
    <n v="1000"/>
    <n v="0"/>
    <n v="0"/>
    <n v="0"/>
    <n v="0"/>
    <n v="0"/>
    <n v="0"/>
    <n v="0"/>
  </r>
  <r>
    <x v="8"/>
    <x v="3"/>
    <x v="4"/>
    <x v="2"/>
    <n v="0"/>
    <n v="1000"/>
    <n v="0"/>
    <n v="0"/>
    <n v="0"/>
    <n v="0"/>
    <n v="0"/>
    <n v="0"/>
    <n v="0"/>
  </r>
  <r>
    <x v="8"/>
    <x v="3"/>
    <x v="4"/>
    <x v="3"/>
    <n v="0"/>
    <n v="1000"/>
    <n v="0"/>
    <n v="0"/>
    <n v="0"/>
    <n v="0"/>
    <n v="0"/>
    <n v="0"/>
    <n v="0"/>
  </r>
  <r>
    <x v="8"/>
    <x v="3"/>
    <x v="4"/>
    <x v="4"/>
    <n v="0"/>
    <n v="1000"/>
    <n v="0"/>
    <n v="0"/>
    <n v="0"/>
    <n v="0"/>
    <n v="0"/>
    <n v="0"/>
    <n v="0"/>
  </r>
  <r>
    <x v="8"/>
    <x v="3"/>
    <x v="4"/>
    <x v="5"/>
    <n v="0"/>
    <n v="1000"/>
    <n v="0"/>
    <n v="0"/>
    <n v="0"/>
    <n v="0"/>
    <n v="0"/>
    <n v="0"/>
    <n v="0"/>
  </r>
  <r>
    <x v="8"/>
    <x v="3"/>
    <x v="4"/>
    <x v="6"/>
    <n v="0"/>
    <n v="1000"/>
    <n v="0"/>
    <n v="0"/>
    <n v="0"/>
    <n v="0"/>
    <n v="0"/>
    <n v="0"/>
    <n v="0"/>
  </r>
  <r>
    <x v="8"/>
    <x v="3"/>
    <x v="4"/>
    <x v="7"/>
    <n v="0"/>
    <n v="1000"/>
    <n v="0"/>
    <n v="0"/>
    <n v="0"/>
    <n v="0"/>
    <n v="0"/>
    <n v="0"/>
    <n v="0"/>
  </r>
  <r>
    <x v="8"/>
    <x v="3"/>
    <x v="4"/>
    <x v="8"/>
    <n v="0"/>
    <n v="1000"/>
    <n v="0"/>
    <n v="0"/>
    <n v="0"/>
    <n v="0"/>
    <n v="0"/>
    <n v="0"/>
    <n v="0"/>
  </r>
  <r>
    <x v="8"/>
    <x v="3"/>
    <x v="4"/>
    <x v="9"/>
    <n v="0"/>
    <n v="1000"/>
    <n v="0"/>
    <n v="0"/>
    <n v="0"/>
    <n v="0"/>
    <n v="0"/>
    <n v="0"/>
    <n v="0"/>
  </r>
  <r>
    <x v="8"/>
    <x v="3"/>
    <x v="4"/>
    <x v="10"/>
    <n v="1.54"/>
    <n v="1000"/>
    <n v="0"/>
    <n v="3.7350000000000001E-2"/>
    <n v="2.477E-2"/>
    <n v="1.9000000000000001E-4"/>
    <n v="1.58E-3"/>
    <n v="0.12878999999999999"/>
    <n v="0"/>
  </r>
  <r>
    <x v="8"/>
    <x v="3"/>
    <x v="5"/>
    <x v="0"/>
    <n v="0"/>
    <n v="1000"/>
    <n v="0"/>
    <n v="0"/>
    <n v="0"/>
    <n v="0"/>
    <n v="0"/>
    <n v="0"/>
    <n v="0"/>
  </r>
  <r>
    <x v="8"/>
    <x v="3"/>
    <x v="5"/>
    <x v="1"/>
    <n v="0"/>
    <n v="1000"/>
    <n v="0"/>
    <n v="0"/>
    <n v="0"/>
    <n v="0"/>
    <n v="0"/>
    <n v="0"/>
    <n v="0"/>
  </r>
  <r>
    <x v="8"/>
    <x v="3"/>
    <x v="5"/>
    <x v="2"/>
    <n v="0"/>
    <n v="1000"/>
    <n v="0"/>
    <n v="0"/>
    <n v="0"/>
    <n v="0"/>
    <n v="0"/>
    <n v="0"/>
    <n v="0"/>
  </r>
  <r>
    <x v="8"/>
    <x v="3"/>
    <x v="5"/>
    <x v="3"/>
    <n v="0"/>
    <n v="1000"/>
    <n v="0"/>
    <n v="0"/>
    <n v="0"/>
    <n v="0"/>
    <n v="0"/>
    <n v="0"/>
    <n v="0"/>
  </r>
  <r>
    <x v="8"/>
    <x v="3"/>
    <x v="5"/>
    <x v="4"/>
    <n v="0"/>
    <n v="1000"/>
    <n v="0"/>
    <n v="0"/>
    <n v="0"/>
    <n v="0"/>
    <n v="0"/>
    <n v="0"/>
    <n v="0"/>
  </r>
  <r>
    <x v="8"/>
    <x v="3"/>
    <x v="5"/>
    <x v="5"/>
    <n v="0"/>
    <n v="1000"/>
    <n v="0"/>
    <n v="0"/>
    <n v="0"/>
    <n v="0"/>
    <n v="0"/>
    <n v="0"/>
    <n v="0"/>
  </r>
  <r>
    <x v="8"/>
    <x v="3"/>
    <x v="5"/>
    <x v="6"/>
    <n v="0"/>
    <n v="1000"/>
    <n v="0"/>
    <n v="0"/>
    <n v="0"/>
    <n v="0"/>
    <n v="0"/>
    <n v="0"/>
    <n v="0"/>
  </r>
  <r>
    <x v="8"/>
    <x v="3"/>
    <x v="5"/>
    <x v="7"/>
    <n v="0"/>
    <n v="1000"/>
    <n v="0"/>
    <n v="0"/>
    <n v="0"/>
    <n v="0"/>
    <n v="0"/>
    <n v="0"/>
    <n v="0"/>
  </r>
  <r>
    <x v="8"/>
    <x v="3"/>
    <x v="5"/>
    <x v="8"/>
    <n v="0"/>
    <n v="1000"/>
    <n v="0"/>
    <n v="0"/>
    <n v="0"/>
    <n v="0"/>
    <n v="0"/>
    <n v="0"/>
    <n v="0"/>
  </r>
  <r>
    <x v="8"/>
    <x v="3"/>
    <x v="5"/>
    <x v="9"/>
    <n v="0"/>
    <n v="1000"/>
    <n v="0"/>
    <n v="0"/>
    <n v="0"/>
    <n v="0"/>
    <n v="0"/>
    <n v="0"/>
    <n v="0"/>
  </r>
  <r>
    <x v="8"/>
    <x v="3"/>
    <x v="5"/>
    <x v="10"/>
    <n v="0"/>
    <n v="1000"/>
    <n v="0"/>
    <n v="0"/>
    <n v="0"/>
    <n v="0"/>
    <n v="0"/>
    <n v="0"/>
    <n v="0"/>
  </r>
  <r>
    <x v="8"/>
    <x v="3"/>
    <x v="6"/>
    <x v="0"/>
    <n v="0"/>
    <n v="1000"/>
    <n v="0"/>
    <n v="0"/>
    <n v="0"/>
    <n v="0"/>
    <n v="0"/>
    <n v="0"/>
    <n v="0"/>
  </r>
  <r>
    <x v="8"/>
    <x v="3"/>
    <x v="6"/>
    <x v="1"/>
    <n v="0"/>
    <n v="1000"/>
    <n v="0"/>
    <n v="0"/>
    <n v="0"/>
    <n v="0"/>
    <n v="0"/>
    <n v="0"/>
    <n v="0"/>
  </r>
  <r>
    <x v="8"/>
    <x v="3"/>
    <x v="6"/>
    <x v="2"/>
    <n v="0"/>
    <n v="1000"/>
    <n v="0"/>
    <n v="0"/>
    <n v="0"/>
    <n v="0"/>
    <n v="0"/>
    <n v="0"/>
    <n v="0"/>
  </r>
  <r>
    <x v="8"/>
    <x v="3"/>
    <x v="6"/>
    <x v="3"/>
    <n v="0"/>
    <n v="1000"/>
    <n v="0"/>
    <n v="0"/>
    <n v="0"/>
    <n v="0"/>
    <n v="0"/>
    <n v="0"/>
    <n v="0"/>
  </r>
  <r>
    <x v="8"/>
    <x v="3"/>
    <x v="6"/>
    <x v="4"/>
    <n v="0"/>
    <n v="1000"/>
    <n v="0"/>
    <n v="0"/>
    <n v="0"/>
    <n v="0"/>
    <n v="0"/>
    <n v="0"/>
    <n v="0"/>
  </r>
  <r>
    <x v="8"/>
    <x v="3"/>
    <x v="6"/>
    <x v="5"/>
    <n v="0"/>
    <n v="1000"/>
    <n v="0"/>
    <n v="0"/>
    <n v="0"/>
    <n v="0"/>
    <n v="0"/>
    <n v="0"/>
    <n v="0"/>
  </r>
  <r>
    <x v="8"/>
    <x v="3"/>
    <x v="6"/>
    <x v="6"/>
    <n v="0"/>
    <n v="1000"/>
    <n v="0"/>
    <n v="0"/>
    <n v="0"/>
    <n v="0"/>
    <n v="0"/>
    <n v="0"/>
    <n v="0"/>
  </r>
  <r>
    <x v="8"/>
    <x v="3"/>
    <x v="6"/>
    <x v="7"/>
    <n v="0"/>
    <n v="1000"/>
    <n v="0"/>
    <n v="0"/>
    <n v="0"/>
    <n v="0"/>
    <n v="0"/>
    <n v="0"/>
    <n v="0"/>
  </r>
  <r>
    <x v="8"/>
    <x v="3"/>
    <x v="6"/>
    <x v="8"/>
    <n v="0"/>
    <n v="1000"/>
    <n v="0"/>
    <n v="0"/>
    <n v="0"/>
    <n v="0"/>
    <n v="0"/>
    <n v="0"/>
    <n v="0"/>
  </r>
  <r>
    <x v="8"/>
    <x v="3"/>
    <x v="6"/>
    <x v="9"/>
    <n v="0"/>
    <n v="1000"/>
    <n v="0"/>
    <n v="0"/>
    <n v="0"/>
    <n v="0"/>
    <n v="0"/>
    <n v="0"/>
    <n v="0"/>
  </r>
  <r>
    <x v="8"/>
    <x v="3"/>
    <x v="6"/>
    <x v="10"/>
    <n v="0"/>
    <n v="1000"/>
    <n v="0"/>
    <n v="0"/>
    <n v="0"/>
    <n v="0"/>
    <n v="0"/>
    <n v="0"/>
    <n v="0"/>
  </r>
  <r>
    <x v="8"/>
    <x v="3"/>
    <x v="7"/>
    <x v="0"/>
    <n v="0"/>
    <n v="1000"/>
    <n v="0"/>
    <n v="0"/>
    <n v="0"/>
    <n v="0"/>
    <n v="0"/>
    <n v="0"/>
    <n v="0"/>
  </r>
  <r>
    <x v="8"/>
    <x v="3"/>
    <x v="7"/>
    <x v="1"/>
    <n v="0"/>
    <n v="1000"/>
    <n v="0"/>
    <n v="0"/>
    <n v="0"/>
    <n v="0"/>
    <n v="0"/>
    <n v="0"/>
    <n v="0"/>
  </r>
  <r>
    <x v="8"/>
    <x v="3"/>
    <x v="7"/>
    <x v="2"/>
    <n v="0"/>
    <n v="1000"/>
    <n v="0"/>
    <n v="0"/>
    <n v="0"/>
    <n v="0"/>
    <n v="0"/>
    <n v="0"/>
    <n v="0"/>
  </r>
  <r>
    <x v="8"/>
    <x v="3"/>
    <x v="7"/>
    <x v="3"/>
    <n v="0"/>
    <n v="1000"/>
    <n v="0"/>
    <n v="0"/>
    <n v="0"/>
    <n v="0"/>
    <n v="0"/>
    <n v="0"/>
    <n v="0"/>
  </r>
  <r>
    <x v="8"/>
    <x v="3"/>
    <x v="7"/>
    <x v="4"/>
    <n v="0"/>
    <n v="1000"/>
    <n v="0"/>
    <n v="0"/>
    <n v="0"/>
    <n v="0"/>
    <n v="0"/>
    <n v="0"/>
    <n v="0"/>
  </r>
  <r>
    <x v="8"/>
    <x v="3"/>
    <x v="7"/>
    <x v="5"/>
    <n v="0"/>
    <n v="1000"/>
    <n v="0"/>
    <n v="0"/>
    <n v="0"/>
    <n v="0"/>
    <n v="0"/>
    <n v="0"/>
    <n v="0"/>
  </r>
  <r>
    <x v="8"/>
    <x v="3"/>
    <x v="7"/>
    <x v="6"/>
    <n v="0"/>
    <n v="1000"/>
    <n v="0"/>
    <n v="0"/>
    <n v="0"/>
    <n v="0"/>
    <n v="0"/>
    <n v="0"/>
    <n v="0"/>
  </r>
  <r>
    <x v="8"/>
    <x v="3"/>
    <x v="7"/>
    <x v="7"/>
    <n v="0"/>
    <n v="1000"/>
    <n v="0"/>
    <n v="0"/>
    <n v="0"/>
    <n v="0"/>
    <n v="0"/>
    <n v="0"/>
    <n v="0"/>
  </r>
  <r>
    <x v="8"/>
    <x v="3"/>
    <x v="7"/>
    <x v="8"/>
    <n v="0"/>
    <n v="1000"/>
    <n v="0"/>
    <n v="0"/>
    <n v="0"/>
    <n v="0"/>
    <n v="0"/>
    <n v="0"/>
    <n v="0"/>
  </r>
  <r>
    <x v="8"/>
    <x v="3"/>
    <x v="7"/>
    <x v="9"/>
    <n v="0"/>
    <n v="1000"/>
    <n v="0"/>
    <n v="0"/>
    <n v="0"/>
    <n v="0"/>
    <n v="0"/>
    <n v="0"/>
    <n v="0"/>
  </r>
  <r>
    <x v="8"/>
    <x v="3"/>
    <x v="7"/>
    <x v="10"/>
    <n v="0.91"/>
    <n v="1000"/>
    <n v="0"/>
    <n v="2.2110000000000001E-2"/>
    <n v="1.7979999999999999E-2"/>
    <n v="1.0000000000000001E-5"/>
    <n v="1.73E-3"/>
    <n v="7.6240000000000002E-2"/>
    <n v="0"/>
  </r>
  <r>
    <x v="8"/>
    <x v="3"/>
    <x v="8"/>
    <x v="0"/>
    <n v="0"/>
    <n v="1000"/>
    <n v="0"/>
    <n v="0"/>
    <n v="0"/>
    <n v="0"/>
    <n v="0"/>
    <n v="0"/>
    <n v="0"/>
  </r>
  <r>
    <x v="8"/>
    <x v="3"/>
    <x v="8"/>
    <x v="1"/>
    <n v="0"/>
    <n v="1000"/>
    <n v="0"/>
    <n v="0"/>
    <n v="0"/>
    <n v="0"/>
    <n v="0"/>
    <n v="0"/>
    <n v="0"/>
  </r>
  <r>
    <x v="8"/>
    <x v="3"/>
    <x v="8"/>
    <x v="2"/>
    <n v="0"/>
    <n v="1000"/>
    <n v="0"/>
    <n v="0"/>
    <n v="0"/>
    <n v="0"/>
    <n v="0"/>
    <n v="0"/>
    <n v="0"/>
  </r>
  <r>
    <x v="8"/>
    <x v="3"/>
    <x v="8"/>
    <x v="3"/>
    <n v="0"/>
    <n v="1000"/>
    <n v="0"/>
    <n v="0"/>
    <n v="0"/>
    <n v="0"/>
    <n v="0"/>
    <n v="0"/>
    <n v="0"/>
  </r>
  <r>
    <x v="8"/>
    <x v="3"/>
    <x v="8"/>
    <x v="4"/>
    <n v="0"/>
    <n v="1000"/>
    <n v="0"/>
    <n v="0"/>
    <n v="0"/>
    <n v="0"/>
    <n v="0"/>
    <n v="0"/>
    <n v="0"/>
  </r>
  <r>
    <x v="8"/>
    <x v="3"/>
    <x v="8"/>
    <x v="5"/>
    <n v="0"/>
    <n v="1000"/>
    <n v="0"/>
    <n v="0"/>
    <n v="0"/>
    <n v="0"/>
    <n v="0"/>
    <n v="0"/>
    <n v="0"/>
  </r>
  <r>
    <x v="8"/>
    <x v="3"/>
    <x v="8"/>
    <x v="6"/>
    <n v="0"/>
    <n v="1000"/>
    <n v="0"/>
    <n v="0"/>
    <n v="0"/>
    <n v="0"/>
    <n v="0"/>
    <n v="0"/>
    <n v="0"/>
  </r>
  <r>
    <x v="8"/>
    <x v="3"/>
    <x v="8"/>
    <x v="7"/>
    <n v="0"/>
    <n v="1000"/>
    <n v="0"/>
    <n v="0"/>
    <n v="0"/>
    <n v="0"/>
    <n v="0"/>
    <n v="0"/>
    <n v="0"/>
  </r>
  <r>
    <x v="8"/>
    <x v="3"/>
    <x v="8"/>
    <x v="8"/>
    <n v="0"/>
    <n v="1000"/>
    <n v="0"/>
    <n v="0"/>
    <n v="0"/>
    <n v="0"/>
    <n v="0"/>
    <n v="0"/>
    <n v="0"/>
  </r>
  <r>
    <x v="8"/>
    <x v="3"/>
    <x v="8"/>
    <x v="9"/>
    <n v="0"/>
    <n v="1000"/>
    <n v="0"/>
    <n v="0"/>
    <n v="0"/>
    <n v="0"/>
    <n v="0"/>
    <n v="0"/>
    <n v="0"/>
  </r>
  <r>
    <x v="8"/>
    <x v="3"/>
    <x v="8"/>
    <x v="10"/>
    <n v="0.33"/>
    <n v="1000"/>
    <n v="0"/>
    <n v="7.9699999999999997E-3"/>
    <n v="5.8199999999999997E-3"/>
    <n v="4.0000000000000003E-5"/>
    <n v="2.2000000000000001E-4"/>
    <n v="2.7480000000000001E-2"/>
    <n v="0"/>
  </r>
  <r>
    <x v="8"/>
    <x v="4"/>
    <x v="0"/>
    <x v="0"/>
    <n v="0"/>
    <n v="1000"/>
    <n v="0"/>
    <n v="0"/>
    <n v="0"/>
    <n v="0"/>
    <n v="0"/>
    <n v="0"/>
    <n v="0"/>
  </r>
  <r>
    <x v="8"/>
    <x v="4"/>
    <x v="0"/>
    <x v="1"/>
    <n v="0"/>
    <n v="1000"/>
    <n v="0"/>
    <n v="0"/>
    <n v="0"/>
    <n v="0"/>
    <n v="0"/>
    <n v="0"/>
    <n v="0"/>
  </r>
  <r>
    <x v="8"/>
    <x v="4"/>
    <x v="0"/>
    <x v="2"/>
    <n v="0"/>
    <n v="1000"/>
    <n v="0"/>
    <n v="0"/>
    <n v="0"/>
    <n v="0"/>
    <n v="0"/>
    <n v="0"/>
    <n v="0"/>
  </r>
  <r>
    <x v="8"/>
    <x v="4"/>
    <x v="0"/>
    <x v="3"/>
    <n v="0"/>
    <n v="1000"/>
    <n v="0"/>
    <n v="0"/>
    <n v="0"/>
    <n v="0"/>
    <n v="0"/>
    <n v="0"/>
    <n v="0"/>
  </r>
  <r>
    <x v="8"/>
    <x v="4"/>
    <x v="0"/>
    <x v="4"/>
    <n v="0"/>
    <n v="1000"/>
    <n v="0"/>
    <n v="0"/>
    <n v="0"/>
    <n v="0"/>
    <n v="0"/>
    <n v="0"/>
    <n v="0"/>
  </r>
  <r>
    <x v="8"/>
    <x v="4"/>
    <x v="0"/>
    <x v="5"/>
    <n v="0"/>
    <n v="1000"/>
    <n v="0"/>
    <n v="0"/>
    <n v="0"/>
    <n v="0"/>
    <n v="0"/>
    <n v="0"/>
    <n v="0"/>
  </r>
  <r>
    <x v="8"/>
    <x v="4"/>
    <x v="0"/>
    <x v="6"/>
    <n v="0"/>
    <n v="1000"/>
    <n v="0"/>
    <n v="0"/>
    <n v="0"/>
    <n v="0"/>
    <n v="0"/>
    <n v="0"/>
    <n v="0"/>
  </r>
  <r>
    <x v="8"/>
    <x v="4"/>
    <x v="0"/>
    <x v="7"/>
    <n v="0"/>
    <n v="1000"/>
    <n v="0"/>
    <n v="0"/>
    <n v="0"/>
    <n v="0"/>
    <n v="0"/>
    <n v="0"/>
    <n v="0"/>
  </r>
  <r>
    <x v="8"/>
    <x v="4"/>
    <x v="0"/>
    <x v="8"/>
    <n v="0"/>
    <n v="1000"/>
    <n v="0"/>
    <n v="0"/>
    <n v="0"/>
    <n v="0"/>
    <n v="0"/>
    <n v="0"/>
    <n v="0"/>
  </r>
  <r>
    <x v="8"/>
    <x v="4"/>
    <x v="0"/>
    <x v="9"/>
    <n v="0"/>
    <n v="1000"/>
    <n v="0"/>
    <n v="0"/>
    <n v="0"/>
    <n v="0"/>
    <n v="0"/>
    <n v="0"/>
    <n v="0"/>
  </r>
  <r>
    <x v="8"/>
    <x v="4"/>
    <x v="0"/>
    <x v="10"/>
    <n v="0.79"/>
    <n v="1000"/>
    <n v="0"/>
    <n v="1.9099999999999999E-2"/>
    <n v="1.478E-2"/>
    <n v="5.0000000000000002E-5"/>
    <n v="1.15E-3"/>
    <n v="6.5860000000000002E-2"/>
    <n v="0"/>
  </r>
  <r>
    <x v="8"/>
    <x v="4"/>
    <x v="1"/>
    <x v="0"/>
    <n v="0"/>
    <n v="1000"/>
    <n v="0"/>
    <n v="0"/>
    <n v="0"/>
    <n v="0"/>
    <n v="0"/>
    <n v="0"/>
    <n v="0"/>
  </r>
  <r>
    <x v="8"/>
    <x v="4"/>
    <x v="1"/>
    <x v="1"/>
    <n v="0.64"/>
    <n v="1000"/>
    <n v="0"/>
    <n v="1.549E-2"/>
    <n v="1.2500000000000001E-2"/>
    <n v="5.1000000000000004E-4"/>
    <n v="3.0300000000000001E-3"/>
    <n v="5.3400000000000003E-2"/>
    <n v="0"/>
  </r>
  <r>
    <x v="8"/>
    <x v="4"/>
    <x v="1"/>
    <x v="2"/>
    <n v="0"/>
    <n v="1000"/>
    <n v="0"/>
    <n v="0"/>
    <n v="0"/>
    <n v="0"/>
    <n v="0"/>
    <n v="0"/>
    <n v="0"/>
  </r>
  <r>
    <x v="8"/>
    <x v="4"/>
    <x v="1"/>
    <x v="3"/>
    <n v="0"/>
    <n v="1000"/>
    <n v="0"/>
    <n v="0"/>
    <n v="0"/>
    <n v="0"/>
    <n v="0"/>
    <n v="0"/>
    <n v="0"/>
  </r>
  <r>
    <x v="8"/>
    <x v="4"/>
    <x v="1"/>
    <x v="4"/>
    <n v="0"/>
    <n v="1000"/>
    <n v="0"/>
    <n v="0"/>
    <n v="0"/>
    <n v="0"/>
    <n v="0"/>
    <n v="0"/>
    <n v="0"/>
  </r>
  <r>
    <x v="8"/>
    <x v="4"/>
    <x v="1"/>
    <x v="5"/>
    <n v="0"/>
    <n v="1000"/>
    <n v="0"/>
    <n v="0"/>
    <n v="0"/>
    <n v="0"/>
    <n v="0"/>
    <n v="0"/>
    <n v="0"/>
  </r>
  <r>
    <x v="8"/>
    <x v="4"/>
    <x v="1"/>
    <x v="6"/>
    <n v="0"/>
    <n v="1000"/>
    <n v="0"/>
    <n v="0"/>
    <n v="0"/>
    <n v="0"/>
    <n v="0"/>
    <n v="0"/>
    <n v="0"/>
  </r>
  <r>
    <x v="8"/>
    <x v="4"/>
    <x v="1"/>
    <x v="7"/>
    <n v="0"/>
    <n v="1000"/>
    <n v="0"/>
    <n v="0"/>
    <n v="0"/>
    <n v="0"/>
    <n v="0"/>
    <n v="0"/>
    <n v="0"/>
  </r>
  <r>
    <x v="8"/>
    <x v="4"/>
    <x v="1"/>
    <x v="8"/>
    <n v="0"/>
    <n v="1000"/>
    <n v="0"/>
    <n v="0"/>
    <n v="0"/>
    <n v="0"/>
    <n v="0"/>
    <n v="0"/>
    <n v="0"/>
  </r>
  <r>
    <x v="8"/>
    <x v="4"/>
    <x v="1"/>
    <x v="9"/>
    <n v="0"/>
    <n v="1000"/>
    <n v="0"/>
    <n v="0"/>
    <n v="0"/>
    <n v="0"/>
    <n v="0"/>
    <n v="0"/>
    <n v="0"/>
  </r>
  <r>
    <x v="8"/>
    <x v="4"/>
    <x v="1"/>
    <x v="10"/>
    <n v="0"/>
    <n v="1000"/>
    <n v="0"/>
    <n v="0"/>
    <n v="0"/>
    <n v="0"/>
    <n v="0"/>
    <n v="0"/>
    <n v="0"/>
  </r>
  <r>
    <x v="8"/>
    <x v="4"/>
    <x v="2"/>
    <x v="0"/>
    <n v="0"/>
    <n v="1000"/>
    <n v="0"/>
    <n v="0"/>
    <n v="0"/>
    <n v="0"/>
    <n v="0"/>
    <n v="0"/>
    <n v="0"/>
  </r>
  <r>
    <x v="8"/>
    <x v="4"/>
    <x v="2"/>
    <x v="1"/>
    <n v="0"/>
    <n v="1000"/>
    <n v="0"/>
    <n v="0"/>
    <n v="0"/>
    <n v="0"/>
    <n v="0"/>
    <n v="0"/>
    <n v="0"/>
  </r>
  <r>
    <x v="8"/>
    <x v="4"/>
    <x v="2"/>
    <x v="2"/>
    <n v="0"/>
    <n v="1000"/>
    <n v="0"/>
    <n v="0"/>
    <n v="0"/>
    <n v="0"/>
    <n v="0"/>
    <n v="0"/>
    <n v="0"/>
  </r>
  <r>
    <x v="8"/>
    <x v="4"/>
    <x v="2"/>
    <x v="3"/>
    <n v="0"/>
    <n v="1000"/>
    <n v="0"/>
    <n v="0"/>
    <n v="0"/>
    <n v="0"/>
    <n v="0"/>
    <n v="0"/>
    <n v="0"/>
  </r>
  <r>
    <x v="8"/>
    <x v="4"/>
    <x v="2"/>
    <x v="4"/>
    <n v="0"/>
    <n v="1000"/>
    <n v="0"/>
    <n v="0"/>
    <n v="0"/>
    <n v="0"/>
    <n v="0"/>
    <n v="0"/>
    <n v="0"/>
  </r>
  <r>
    <x v="8"/>
    <x v="4"/>
    <x v="2"/>
    <x v="5"/>
    <n v="0"/>
    <n v="1000"/>
    <n v="0"/>
    <n v="0"/>
    <n v="0"/>
    <n v="0"/>
    <n v="0"/>
    <n v="0"/>
    <n v="0"/>
  </r>
  <r>
    <x v="8"/>
    <x v="4"/>
    <x v="2"/>
    <x v="6"/>
    <n v="0"/>
    <n v="1000"/>
    <n v="0"/>
    <n v="0"/>
    <n v="0"/>
    <n v="0"/>
    <n v="0"/>
    <n v="0"/>
    <n v="0"/>
  </r>
  <r>
    <x v="8"/>
    <x v="4"/>
    <x v="2"/>
    <x v="7"/>
    <n v="0"/>
    <n v="1000"/>
    <n v="0"/>
    <n v="0"/>
    <n v="0"/>
    <n v="0"/>
    <n v="0"/>
    <n v="0"/>
    <n v="0"/>
  </r>
  <r>
    <x v="8"/>
    <x v="4"/>
    <x v="2"/>
    <x v="8"/>
    <n v="0"/>
    <n v="1000"/>
    <n v="0"/>
    <n v="0"/>
    <n v="0"/>
    <n v="0"/>
    <n v="0"/>
    <n v="0"/>
    <n v="0"/>
  </r>
  <r>
    <x v="8"/>
    <x v="4"/>
    <x v="2"/>
    <x v="9"/>
    <n v="0"/>
    <n v="1000"/>
    <n v="0"/>
    <n v="0"/>
    <n v="0"/>
    <n v="0"/>
    <n v="0"/>
    <n v="0"/>
    <n v="0"/>
  </r>
  <r>
    <x v="8"/>
    <x v="4"/>
    <x v="2"/>
    <x v="10"/>
    <n v="0.21"/>
    <n v="1000"/>
    <n v="0"/>
    <n v="5.1900000000000002E-3"/>
    <n v="3.7100000000000002E-3"/>
    <n v="5.0000000000000002E-5"/>
    <n v="4.4000000000000002E-4"/>
    <n v="1.7899999999999999E-2"/>
    <n v="0"/>
  </r>
  <r>
    <x v="8"/>
    <x v="4"/>
    <x v="3"/>
    <x v="0"/>
    <n v="0"/>
    <n v="1000"/>
    <n v="0"/>
    <n v="0"/>
    <n v="0"/>
    <n v="0"/>
    <n v="0"/>
    <n v="0"/>
    <n v="0"/>
  </r>
  <r>
    <x v="8"/>
    <x v="4"/>
    <x v="3"/>
    <x v="1"/>
    <n v="0"/>
    <n v="1000"/>
    <n v="0"/>
    <n v="0"/>
    <n v="0"/>
    <n v="0"/>
    <n v="0"/>
    <n v="0"/>
    <n v="0"/>
  </r>
  <r>
    <x v="8"/>
    <x v="4"/>
    <x v="3"/>
    <x v="2"/>
    <n v="0"/>
    <n v="1000"/>
    <n v="0"/>
    <n v="0"/>
    <n v="0"/>
    <n v="0"/>
    <n v="0"/>
    <n v="0"/>
    <n v="0"/>
  </r>
  <r>
    <x v="8"/>
    <x v="4"/>
    <x v="3"/>
    <x v="3"/>
    <n v="0"/>
    <n v="1000"/>
    <n v="0"/>
    <n v="0"/>
    <n v="0"/>
    <n v="0"/>
    <n v="0"/>
    <n v="0"/>
    <n v="0"/>
  </r>
  <r>
    <x v="8"/>
    <x v="4"/>
    <x v="3"/>
    <x v="4"/>
    <n v="0"/>
    <n v="1000"/>
    <n v="0"/>
    <n v="0"/>
    <n v="0"/>
    <n v="0"/>
    <n v="0"/>
    <n v="0"/>
    <n v="0"/>
  </r>
  <r>
    <x v="8"/>
    <x v="4"/>
    <x v="3"/>
    <x v="5"/>
    <n v="0"/>
    <n v="1000"/>
    <n v="0"/>
    <n v="0"/>
    <n v="0"/>
    <n v="0"/>
    <n v="0"/>
    <n v="0"/>
    <n v="0"/>
  </r>
  <r>
    <x v="8"/>
    <x v="4"/>
    <x v="3"/>
    <x v="6"/>
    <n v="0"/>
    <n v="1000"/>
    <n v="0"/>
    <n v="0"/>
    <n v="0"/>
    <n v="0"/>
    <n v="0"/>
    <n v="0"/>
    <n v="0"/>
  </r>
  <r>
    <x v="8"/>
    <x v="4"/>
    <x v="3"/>
    <x v="7"/>
    <n v="0"/>
    <n v="1000"/>
    <n v="0"/>
    <n v="0"/>
    <n v="0"/>
    <n v="0"/>
    <n v="0"/>
    <n v="0"/>
    <n v="0"/>
  </r>
  <r>
    <x v="8"/>
    <x v="4"/>
    <x v="3"/>
    <x v="8"/>
    <n v="0"/>
    <n v="1000"/>
    <n v="0"/>
    <n v="0"/>
    <n v="0"/>
    <n v="0"/>
    <n v="0"/>
    <n v="0"/>
    <n v="0"/>
  </r>
  <r>
    <x v="8"/>
    <x v="4"/>
    <x v="3"/>
    <x v="9"/>
    <n v="0"/>
    <n v="1000"/>
    <n v="0"/>
    <n v="0"/>
    <n v="0"/>
    <n v="0"/>
    <n v="0"/>
    <n v="0"/>
    <n v="0"/>
  </r>
  <r>
    <x v="8"/>
    <x v="4"/>
    <x v="3"/>
    <x v="10"/>
    <n v="0"/>
    <n v="1000"/>
    <n v="0"/>
    <n v="0"/>
    <n v="0"/>
    <n v="0"/>
    <n v="0"/>
    <n v="0"/>
    <n v="0"/>
  </r>
  <r>
    <x v="8"/>
    <x v="4"/>
    <x v="4"/>
    <x v="0"/>
    <n v="0.33"/>
    <n v="1000"/>
    <n v="0"/>
    <n v="8.0300000000000007E-3"/>
    <n v="6.0299999999999998E-3"/>
    <n v="6.9999999999999994E-5"/>
    <n v="7.2999999999999996E-4"/>
    <n v="2.768E-2"/>
    <n v="0"/>
  </r>
  <r>
    <x v="8"/>
    <x v="4"/>
    <x v="4"/>
    <x v="1"/>
    <n v="0"/>
    <n v="1000"/>
    <n v="0"/>
    <n v="0"/>
    <n v="0"/>
    <n v="0"/>
    <n v="0"/>
    <n v="0"/>
    <n v="0"/>
  </r>
  <r>
    <x v="8"/>
    <x v="4"/>
    <x v="4"/>
    <x v="2"/>
    <n v="0"/>
    <n v="1000"/>
    <n v="0"/>
    <n v="0"/>
    <n v="0"/>
    <n v="0"/>
    <n v="0"/>
    <n v="0"/>
    <n v="0"/>
  </r>
  <r>
    <x v="8"/>
    <x v="4"/>
    <x v="4"/>
    <x v="3"/>
    <n v="0"/>
    <n v="1000"/>
    <n v="0"/>
    <n v="0"/>
    <n v="0"/>
    <n v="0"/>
    <n v="0"/>
    <n v="0"/>
    <n v="0"/>
  </r>
  <r>
    <x v="8"/>
    <x v="4"/>
    <x v="4"/>
    <x v="4"/>
    <n v="0"/>
    <n v="1000"/>
    <n v="0"/>
    <n v="0"/>
    <n v="0"/>
    <n v="0"/>
    <n v="0"/>
    <n v="0"/>
    <n v="0"/>
  </r>
  <r>
    <x v="8"/>
    <x v="4"/>
    <x v="4"/>
    <x v="5"/>
    <n v="0"/>
    <n v="1000"/>
    <n v="0"/>
    <n v="0"/>
    <n v="0"/>
    <n v="0"/>
    <n v="0"/>
    <n v="0"/>
    <n v="0"/>
  </r>
  <r>
    <x v="8"/>
    <x v="4"/>
    <x v="4"/>
    <x v="6"/>
    <n v="0"/>
    <n v="1000"/>
    <n v="0"/>
    <n v="0"/>
    <n v="0"/>
    <n v="0"/>
    <n v="0"/>
    <n v="0"/>
    <n v="0"/>
  </r>
  <r>
    <x v="8"/>
    <x v="4"/>
    <x v="4"/>
    <x v="7"/>
    <n v="0"/>
    <n v="1000"/>
    <n v="0"/>
    <n v="0"/>
    <n v="0"/>
    <n v="0"/>
    <n v="0"/>
    <n v="0"/>
    <n v="0"/>
  </r>
  <r>
    <x v="8"/>
    <x v="4"/>
    <x v="4"/>
    <x v="8"/>
    <n v="0"/>
    <n v="1000"/>
    <n v="0"/>
    <n v="0"/>
    <n v="0"/>
    <n v="0"/>
    <n v="0"/>
    <n v="0"/>
    <n v="0"/>
  </r>
  <r>
    <x v="8"/>
    <x v="4"/>
    <x v="4"/>
    <x v="9"/>
    <n v="0"/>
    <n v="1000"/>
    <n v="0"/>
    <n v="0"/>
    <n v="0"/>
    <n v="0"/>
    <n v="0"/>
    <n v="0"/>
    <n v="0"/>
  </r>
  <r>
    <x v="8"/>
    <x v="4"/>
    <x v="4"/>
    <x v="10"/>
    <n v="1.54"/>
    <n v="1000"/>
    <n v="0"/>
    <n v="3.7350000000000001E-2"/>
    <n v="2.477E-2"/>
    <n v="1.9000000000000001E-4"/>
    <n v="1.58E-3"/>
    <n v="0.12878999999999999"/>
    <n v="0"/>
  </r>
  <r>
    <x v="8"/>
    <x v="4"/>
    <x v="5"/>
    <x v="0"/>
    <n v="0"/>
    <n v="1000"/>
    <n v="0"/>
    <n v="0"/>
    <n v="0"/>
    <n v="0"/>
    <n v="0"/>
    <n v="0"/>
    <n v="0"/>
  </r>
  <r>
    <x v="8"/>
    <x v="4"/>
    <x v="5"/>
    <x v="1"/>
    <n v="0"/>
    <n v="1000"/>
    <n v="0"/>
    <n v="0"/>
    <n v="0"/>
    <n v="0"/>
    <n v="0"/>
    <n v="0"/>
    <n v="0"/>
  </r>
  <r>
    <x v="8"/>
    <x v="4"/>
    <x v="5"/>
    <x v="2"/>
    <n v="0"/>
    <n v="1000"/>
    <n v="0"/>
    <n v="0"/>
    <n v="0"/>
    <n v="0"/>
    <n v="0"/>
    <n v="0"/>
    <n v="0"/>
  </r>
  <r>
    <x v="8"/>
    <x v="4"/>
    <x v="5"/>
    <x v="3"/>
    <n v="0"/>
    <n v="1000"/>
    <n v="0"/>
    <n v="0"/>
    <n v="0"/>
    <n v="0"/>
    <n v="0"/>
    <n v="0"/>
    <n v="0"/>
  </r>
  <r>
    <x v="8"/>
    <x v="4"/>
    <x v="5"/>
    <x v="4"/>
    <n v="0"/>
    <n v="1000"/>
    <n v="0"/>
    <n v="0"/>
    <n v="0"/>
    <n v="0"/>
    <n v="0"/>
    <n v="0"/>
    <n v="0"/>
  </r>
  <r>
    <x v="8"/>
    <x v="4"/>
    <x v="5"/>
    <x v="5"/>
    <n v="0"/>
    <n v="1000"/>
    <n v="0"/>
    <n v="0"/>
    <n v="0"/>
    <n v="0"/>
    <n v="0"/>
    <n v="0"/>
    <n v="0"/>
  </r>
  <r>
    <x v="8"/>
    <x v="4"/>
    <x v="5"/>
    <x v="6"/>
    <n v="0"/>
    <n v="1000"/>
    <n v="0"/>
    <n v="0"/>
    <n v="0"/>
    <n v="0"/>
    <n v="0"/>
    <n v="0"/>
    <n v="0"/>
  </r>
  <r>
    <x v="8"/>
    <x v="4"/>
    <x v="5"/>
    <x v="7"/>
    <n v="0"/>
    <n v="1000"/>
    <n v="0"/>
    <n v="0"/>
    <n v="0"/>
    <n v="0"/>
    <n v="0"/>
    <n v="0"/>
    <n v="0"/>
  </r>
  <r>
    <x v="8"/>
    <x v="4"/>
    <x v="5"/>
    <x v="8"/>
    <n v="0"/>
    <n v="1000"/>
    <n v="0"/>
    <n v="0"/>
    <n v="0"/>
    <n v="0"/>
    <n v="0"/>
    <n v="0"/>
    <n v="0"/>
  </r>
  <r>
    <x v="8"/>
    <x v="4"/>
    <x v="5"/>
    <x v="9"/>
    <n v="0"/>
    <n v="1000"/>
    <n v="0"/>
    <n v="0"/>
    <n v="0"/>
    <n v="0"/>
    <n v="0"/>
    <n v="0"/>
    <n v="0"/>
  </r>
  <r>
    <x v="8"/>
    <x v="4"/>
    <x v="5"/>
    <x v="10"/>
    <n v="0"/>
    <n v="1000"/>
    <n v="0"/>
    <n v="0"/>
    <n v="0"/>
    <n v="0"/>
    <n v="0"/>
    <n v="0"/>
    <n v="0"/>
  </r>
  <r>
    <x v="8"/>
    <x v="4"/>
    <x v="6"/>
    <x v="0"/>
    <n v="0"/>
    <n v="1000"/>
    <n v="0"/>
    <n v="0"/>
    <n v="0"/>
    <n v="0"/>
    <n v="0"/>
    <n v="0"/>
    <n v="0"/>
  </r>
  <r>
    <x v="8"/>
    <x v="4"/>
    <x v="6"/>
    <x v="1"/>
    <n v="0"/>
    <n v="1000"/>
    <n v="0"/>
    <n v="0"/>
    <n v="0"/>
    <n v="0"/>
    <n v="0"/>
    <n v="0"/>
    <n v="0"/>
  </r>
  <r>
    <x v="8"/>
    <x v="4"/>
    <x v="6"/>
    <x v="2"/>
    <n v="0"/>
    <n v="1000"/>
    <n v="0"/>
    <n v="0"/>
    <n v="0"/>
    <n v="0"/>
    <n v="0"/>
    <n v="0"/>
    <n v="0"/>
  </r>
  <r>
    <x v="8"/>
    <x v="4"/>
    <x v="6"/>
    <x v="3"/>
    <n v="0"/>
    <n v="1000"/>
    <n v="0"/>
    <n v="0"/>
    <n v="0"/>
    <n v="0"/>
    <n v="0"/>
    <n v="0"/>
    <n v="0"/>
  </r>
  <r>
    <x v="8"/>
    <x v="4"/>
    <x v="6"/>
    <x v="4"/>
    <n v="0"/>
    <n v="1000"/>
    <n v="0"/>
    <n v="0"/>
    <n v="0"/>
    <n v="0"/>
    <n v="0"/>
    <n v="0"/>
    <n v="0"/>
  </r>
  <r>
    <x v="8"/>
    <x v="4"/>
    <x v="6"/>
    <x v="5"/>
    <n v="0"/>
    <n v="1000"/>
    <n v="0"/>
    <n v="0"/>
    <n v="0"/>
    <n v="0"/>
    <n v="0"/>
    <n v="0"/>
    <n v="0"/>
  </r>
  <r>
    <x v="8"/>
    <x v="4"/>
    <x v="6"/>
    <x v="6"/>
    <n v="0"/>
    <n v="1000"/>
    <n v="0"/>
    <n v="0"/>
    <n v="0"/>
    <n v="0"/>
    <n v="0"/>
    <n v="0"/>
    <n v="0"/>
  </r>
  <r>
    <x v="8"/>
    <x v="4"/>
    <x v="6"/>
    <x v="7"/>
    <n v="0"/>
    <n v="1000"/>
    <n v="0"/>
    <n v="0"/>
    <n v="0"/>
    <n v="0"/>
    <n v="0"/>
    <n v="0"/>
    <n v="0"/>
  </r>
  <r>
    <x v="8"/>
    <x v="4"/>
    <x v="6"/>
    <x v="8"/>
    <n v="0"/>
    <n v="1000"/>
    <n v="0"/>
    <n v="0"/>
    <n v="0"/>
    <n v="0"/>
    <n v="0"/>
    <n v="0"/>
    <n v="0"/>
  </r>
  <r>
    <x v="8"/>
    <x v="4"/>
    <x v="6"/>
    <x v="9"/>
    <n v="0"/>
    <n v="1000"/>
    <n v="0"/>
    <n v="0"/>
    <n v="0"/>
    <n v="0"/>
    <n v="0"/>
    <n v="0"/>
    <n v="0"/>
  </r>
  <r>
    <x v="8"/>
    <x v="4"/>
    <x v="6"/>
    <x v="10"/>
    <n v="0"/>
    <n v="1000"/>
    <n v="0"/>
    <n v="0"/>
    <n v="0"/>
    <n v="0"/>
    <n v="0"/>
    <n v="0"/>
    <n v="0"/>
  </r>
  <r>
    <x v="8"/>
    <x v="4"/>
    <x v="7"/>
    <x v="0"/>
    <n v="0"/>
    <n v="1000"/>
    <n v="0"/>
    <n v="0"/>
    <n v="0"/>
    <n v="0"/>
    <n v="0"/>
    <n v="0"/>
    <n v="0"/>
  </r>
  <r>
    <x v="8"/>
    <x v="4"/>
    <x v="7"/>
    <x v="1"/>
    <n v="0"/>
    <n v="1000"/>
    <n v="0"/>
    <n v="0"/>
    <n v="0"/>
    <n v="0"/>
    <n v="0"/>
    <n v="0"/>
    <n v="0"/>
  </r>
  <r>
    <x v="8"/>
    <x v="4"/>
    <x v="7"/>
    <x v="2"/>
    <n v="0"/>
    <n v="1000"/>
    <n v="0"/>
    <n v="0"/>
    <n v="0"/>
    <n v="0"/>
    <n v="0"/>
    <n v="0"/>
    <n v="0"/>
  </r>
  <r>
    <x v="8"/>
    <x v="4"/>
    <x v="7"/>
    <x v="3"/>
    <n v="0"/>
    <n v="1000"/>
    <n v="0"/>
    <n v="0"/>
    <n v="0"/>
    <n v="0"/>
    <n v="0"/>
    <n v="0"/>
    <n v="0"/>
  </r>
  <r>
    <x v="8"/>
    <x v="4"/>
    <x v="7"/>
    <x v="4"/>
    <n v="0"/>
    <n v="1000"/>
    <n v="0"/>
    <n v="0"/>
    <n v="0"/>
    <n v="0"/>
    <n v="0"/>
    <n v="0"/>
    <n v="0"/>
  </r>
  <r>
    <x v="8"/>
    <x v="4"/>
    <x v="7"/>
    <x v="5"/>
    <n v="0"/>
    <n v="1000"/>
    <n v="0"/>
    <n v="0"/>
    <n v="0"/>
    <n v="0"/>
    <n v="0"/>
    <n v="0"/>
    <n v="0"/>
  </r>
  <r>
    <x v="8"/>
    <x v="4"/>
    <x v="7"/>
    <x v="6"/>
    <n v="0"/>
    <n v="1000"/>
    <n v="0"/>
    <n v="0"/>
    <n v="0"/>
    <n v="0"/>
    <n v="0"/>
    <n v="0"/>
    <n v="0"/>
  </r>
  <r>
    <x v="8"/>
    <x v="4"/>
    <x v="7"/>
    <x v="7"/>
    <n v="0"/>
    <n v="1000"/>
    <n v="0"/>
    <n v="0"/>
    <n v="0"/>
    <n v="0"/>
    <n v="0"/>
    <n v="0"/>
    <n v="0"/>
  </r>
  <r>
    <x v="8"/>
    <x v="4"/>
    <x v="7"/>
    <x v="8"/>
    <n v="0"/>
    <n v="1000"/>
    <n v="0"/>
    <n v="0"/>
    <n v="0"/>
    <n v="0"/>
    <n v="0"/>
    <n v="0"/>
    <n v="0"/>
  </r>
  <r>
    <x v="8"/>
    <x v="4"/>
    <x v="7"/>
    <x v="9"/>
    <n v="0"/>
    <n v="1000"/>
    <n v="0"/>
    <n v="0"/>
    <n v="0"/>
    <n v="0"/>
    <n v="0"/>
    <n v="0"/>
    <n v="0"/>
  </r>
  <r>
    <x v="8"/>
    <x v="4"/>
    <x v="7"/>
    <x v="10"/>
    <n v="0.91"/>
    <n v="1000"/>
    <n v="0"/>
    <n v="2.2110000000000001E-2"/>
    <n v="1.7979999999999999E-2"/>
    <n v="1.0000000000000001E-5"/>
    <n v="1.73E-3"/>
    <n v="7.6240000000000002E-2"/>
    <n v="0"/>
  </r>
  <r>
    <x v="8"/>
    <x v="4"/>
    <x v="8"/>
    <x v="0"/>
    <n v="0"/>
    <n v="1000"/>
    <n v="0"/>
    <n v="0"/>
    <n v="0"/>
    <n v="0"/>
    <n v="0"/>
    <n v="0"/>
    <n v="0"/>
  </r>
  <r>
    <x v="8"/>
    <x v="4"/>
    <x v="8"/>
    <x v="1"/>
    <n v="0"/>
    <n v="1000"/>
    <n v="0"/>
    <n v="0"/>
    <n v="0"/>
    <n v="0"/>
    <n v="0"/>
    <n v="0"/>
    <n v="0"/>
  </r>
  <r>
    <x v="8"/>
    <x v="4"/>
    <x v="8"/>
    <x v="2"/>
    <n v="0"/>
    <n v="1000"/>
    <n v="0"/>
    <n v="0"/>
    <n v="0"/>
    <n v="0"/>
    <n v="0"/>
    <n v="0"/>
    <n v="0"/>
  </r>
  <r>
    <x v="8"/>
    <x v="4"/>
    <x v="8"/>
    <x v="3"/>
    <n v="0"/>
    <n v="1000"/>
    <n v="0"/>
    <n v="0"/>
    <n v="0"/>
    <n v="0"/>
    <n v="0"/>
    <n v="0"/>
    <n v="0"/>
  </r>
  <r>
    <x v="8"/>
    <x v="4"/>
    <x v="8"/>
    <x v="4"/>
    <n v="0"/>
    <n v="1000"/>
    <n v="0"/>
    <n v="0"/>
    <n v="0"/>
    <n v="0"/>
    <n v="0"/>
    <n v="0"/>
    <n v="0"/>
  </r>
  <r>
    <x v="8"/>
    <x v="4"/>
    <x v="8"/>
    <x v="5"/>
    <n v="0"/>
    <n v="1000"/>
    <n v="0"/>
    <n v="0"/>
    <n v="0"/>
    <n v="0"/>
    <n v="0"/>
    <n v="0"/>
    <n v="0"/>
  </r>
  <r>
    <x v="8"/>
    <x v="4"/>
    <x v="8"/>
    <x v="6"/>
    <n v="0"/>
    <n v="1000"/>
    <n v="0"/>
    <n v="0"/>
    <n v="0"/>
    <n v="0"/>
    <n v="0"/>
    <n v="0"/>
    <n v="0"/>
  </r>
  <r>
    <x v="8"/>
    <x v="4"/>
    <x v="8"/>
    <x v="7"/>
    <n v="0"/>
    <n v="1000"/>
    <n v="0"/>
    <n v="0"/>
    <n v="0"/>
    <n v="0"/>
    <n v="0"/>
    <n v="0"/>
    <n v="0"/>
  </r>
  <r>
    <x v="8"/>
    <x v="4"/>
    <x v="8"/>
    <x v="8"/>
    <n v="0"/>
    <n v="1000"/>
    <n v="0"/>
    <n v="0"/>
    <n v="0"/>
    <n v="0"/>
    <n v="0"/>
    <n v="0"/>
    <n v="0"/>
  </r>
  <r>
    <x v="8"/>
    <x v="4"/>
    <x v="8"/>
    <x v="9"/>
    <n v="0"/>
    <n v="1000"/>
    <n v="0"/>
    <n v="0"/>
    <n v="0"/>
    <n v="0"/>
    <n v="0"/>
    <n v="0"/>
    <n v="0"/>
  </r>
  <r>
    <x v="8"/>
    <x v="4"/>
    <x v="8"/>
    <x v="10"/>
    <n v="0.33"/>
    <n v="1000"/>
    <n v="0"/>
    <n v="7.9699999999999997E-3"/>
    <n v="5.8199999999999997E-3"/>
    <n v="4.0000000000000003E-5"/>
    <n v="2.2000000000000001E-4"/>
    <n v="2.7480000000000001E-2"/>
    <n v="0"/>
  </r>
  <r>
    <x v="8"/>
    <x v="5"/>
    <x v="0"/>
    <x v="0"/>
    <n v="0"/>
    <n v="1000"/>
    <n v="0"/>
    <n v="0"/>
    <n v="0"/>
    <n v="0"/>
    <n v="0"/>
    <n v="0"/>
    <n v="0"/>
  </r>
  <r>
    <x v="8"/>
    <x v="5"/>
    <x v="0"/>
    <x v="1"/>
    <n v="0"/>
    <n v="1000"/>
    <n v="0"/>
    <n v="0"/>
    <n v="0"/>
    <n v="0"/>
    <n v="0"/>
    <n v="0"/>
    <n v="0"/>
  </r>
  <r>
    <x v="8"/>
    <x v="5"/>
    <x v="0"/>
    <x v="2"/>
    <n v="0"/>
    <n v="1000"/>
    <n v="0"/>
    <n v="0"/>
    <n v="0"/>
    <n v="0"/>
    <n v="0"/>
    <n v="0"/>
    <n v="0"/>
  </r>
  <r>
    <x v="8"/>
    <x v="5"/>
    <x v="0"/>
    <x v="3"/>
    <n v="0"/>
    <n v="1000"/>
    <n v="0"/>
    <n v="0"/>
    <n v="0"/>
    <n v="0"/>
    <n v="0"/>
    <n v="0"/>
    <n v="0"/>
  </r>
  <r>
    <x v="8"/>
    <x v="5"/>
    <x v="0"/>
    <x v="4"/>
    <n v="0"/>
    <n v="1000"/>
    <n v="0"/>
    <n v="0"/>
    <n v="0"/>
    <n v="0"/>
    <n v="0"/>
    <n v="0"/>
    <n v="0"/>
  </r>
  <r>
    <x v="8"/>
    <x v="5"/>
    <x v="0"/>
    <x v="5"/>
    <n v="0"/>
    <n v="1000"/>
    <n v="0"/>
    <n v="0"/>
    <n v="0"/>
    <n v="0"/>
    <n v="0"/>
    <n v="0"/>
    <n v="0"/>
  </r>
  <r>
    <x v="8"/>
    <x v="5"/>
    <x v="0"/>
    <x v="6"/>
    <n v="0"/>
    <n v="1000"/>
    <n v="0"/>
    <n v="0"/>
    <n v="0"/>
    <n v="0"/>
    <n v="0"/>
    <n v="0"/>
    <n v="0"/>
  </r>
  <r>
    <x v="8"/>
    <x v="5"/>
    <x v="0"/>
    <x v="7"/>
    <n v="0"/>
    <n v="1000"/>
    <n v="0"/>
    <n v="0"/>
    <n v="0"/>
    <n v="0"/>
    <n v="0"/>
    <n v="0"/>
    <n v="0"/>
  </r>
  <r>
    <x v="8"/>
    <x v="5"/>
    <x v="0"/>
    <x v="8"/>
    <n v="0"/>
    <n v="1000"/>
    <n v="0"/>
    <n v="0"/>
    <n v="0"/>
    <n v="0"/>
    <n v="0"/>
    <n v="0"/>
    <n v="0"/>
  </r>
  <r>
    <x v="8"/>
    <x v="5"/>
    <x v="0"/>
    <x v="9"/>
    <n v="0"/>
    <n v="1000"/>
    <n v="0"/>
    <n v="0"/>
    <n v="0"/>
    <n v="0"/>
    <n v="0"/>
    <n v="0"/>
    <n v="0"/>
  </r>
  <r>
    <x v="8"/>
    <x v="5"/>
    <x v="0"/>
    <x v="10"/>
    <n v="0.79"/>
    <n v="1000"/>
    <n v="0"/>
    <n v="1.9099999999999999E-2"/>
    <n v="1.478E-2"/>
    <n v="5.0000000000000002E-5"/>
    <n v="1.15E-3"/>
    <n v="6.5860000000000002E-2"/>
    <n v="0"/>
  </r>
  <r>
    <x v="8"/>
    <x v="5"/>
    <x v="1"/>
    <x v="0"/>
    <n v="0"/>
    <n v="1000"/>
    <n v="0"/>
    <n v="0"/>
    <n v="0"/>
    <n v="0"/>
    <n v="0"/>
    <n v="0"/>
    <n v="0"/>
  </r>
  <r>
    <x v="8"/>
    <x v="5"/>
    <x v="1"/>
    <x v="1"/>
    <n v="0.64"/>
    <n v="1000"/>
    <n v="0"/>
    <n v="1.549E-2"/>
    <n v="1.2500000000000001E-2"/>
    <n v="5.1000000000000004E-4"/>
    <n v="3.0300000000000001E-3"/>
    <n v="5.3400000000000003E-2"/>
    <n v="0"/>
  </r>
  <r>
    <x v="8"/>
    <x v="5"/>
    <x v="1"/>
    <x v="2"/>
    <n v="0"/>
    <n v="1000"/>
    <n v="0"/>
    <n v="0"/>
    <n v="0"/>
    <n v="0"/>
    <n v="0"/>
    <n v="0"/>
    <n v="0"/>
  </r>
  <r>
    <x v="8"/>
    <x v="5"/>
    <x v="1"/>
    <x v="3"/>
    <n v="0"/>
    <n v="1000"/>
    <n v="0"/>
    <n v="0"/>
    <n v="0"/>
    <n v="0"/>
    <n v="0"/>
    <n v="0"/>
    <n v="0"/>
  </r>
  <r>
    <x v="8"/>
    <x v="5"/>
    <x v="1"/>
    <x v="4"/>
    <n v="0"/>
    <n v="1000"/>
    <n v="0"/>
    <n v="0"/>
    <n v="0"/>
    <n v="0"/>
    <n v="0"/>
    <n v="0"/>
    <n v="0"/>
  </r>
  <r>
    <x v="8"/>
    <x v="5"/>
    <x v="1"/>
    <x v="5"/>
    <n v="0"/>
    <n v="1000"/>
    <n v="0"/>
    <n v="0"/>
    <n v="0"/>
    <n v="0"/>
    <n v="0"/>
    <n v="0"/>
    <n v="0"/>
  </r>
  <r>
    <x v="8"/>
    <x v="5"/>
    <x v="1"/>
    <x v="6"/>
    <n v="0"/>
    <n v="1000"/>
    <n v="0"/>
    <n v="0"/>
    <n v="0"/>
    <n v="0"/>
    <n v="0"/>
    <n v="0"/>
    <n v="0"/>
  </r>
  <r>
    <x v="8"/>
    <x v="5"/>
    <x v="1"/>
    <x v="7"/>
    <n v="0"/>
    <n v="1000"/>
    <n v="0"/>
    <n v="0"/>
    <n v="0"/>
    <n v="0"/>
    <n v="0"/>
    <n v="0"/>
    <n v="0"/>
  </r>
  <r>
    <x v="8"/>
    <x v="5"/>
    <x v="1"/>
    <x v="8"/>
    <n v="0"/>
    <n v="1000"/>
    <n v="0"/>
    <n v="0"/>
    <n v="0"/>
    <n v="0"/>
    <n v="0"/>
    <n v="0"/>
    <n v="0"/>
  </r>
  <r>
    <x v="8"/>
    <x v="5"/>
    <x v="1"/>
    <x v="9"/>
    <n v="0"/>
    <n v="1000"/>
    <n v="0"/>
    <n v="0"/>
    <n v="0"/>
    <n v="0"/>
    <n v="0"/>
    <n v="0"/>
    <n v="0"/>
  </r>
  <r>
    <x v="8"/>
    <x v="5"/>
    <x v="1"/>
    <x v="10"/>
    <n v="0"/>
    <n v="1000"/>
    <n v="0"/>
    <n v="0"/>
    <n v="0"/>
    <n v="0"/>
    <n v="0"/>
    <n v="0"/>
    <n v="0"/>
  </r>
  <r>
    <x v="8"/>
    <x v="5"/>
    <x v="2"/>
    <x v="0"/>
    <n v="0"/>
    <n v="1000"/>
    <n v="0"/>
    <n v="0"/>
    <n v="0"/>
    <n v="0"/>
    <n v="0"/>
    <n v="0"/>
    <n v="0"/>
  </r>
  <r>
    <x v="8"/>
    <x v="5"/>
    <x v="2"/>
    <x v="1"/>
    <n v="0"/>
    <n v="1000"/>
    <n v="0"/>
    <n v="0"/>
    <n v="0"/>
    <n v="0"/>
    <n v="0"/>
    <n v="0"/>
    <n v="0"/>
  </r>
  <r>
    <x v="8"/>
    <x v="5"/>
    <x v="2"/>
    <x v="2"/>
    <n v="0"/>
    <n v="1000"/>
    <n v="0"/>
    <n v="0"/>
    <n v="0"/>
    <n v="0"/>
    <n v="0"/>
    <n v="0"/>
    <n v="0"/>
  </r>
  <r>
    <x v="8"/>
    <x v="5"/>
    <x v="2"/>
    <x v="3"/>
    <n v="0"/>
    <n v="1000"/>
    <n v="0"/>
    <n v="0"/>
    <n v="0"/>
    <n v="0"/>
    <n v="0"/>
    <n v="0"/>
    <n v="0"/>
  </r>
  <r>
    <x v="8"/>
    <x v="5"/>
    <x v="2"/>
    <x v="4"/>
    <n v="0"/>
    <n v="1000"/>
    <n v="0"/>
    <n v="0"/>
    <n v="0"/>
    <n v="0"/>
    <n v="0"/>
    <n v="0"/>
    <n v="0"/>
  </r>
  <r>
    <x v="8"/>
    <x v="5"/>
    <x v="2"/>
    <x v="5"/>
    <n v="0"/>
    <n v="1000"/>
    <n v="0"/>
    <n v="0"/>
    <n v="0"/>
    <n v="0"/>
    <n v="0"/>
    <n v="0"/>
    <n v="0"/>
  </r>
  <r>
    <x v="8"/>
    <x v="5"/>
    <x v="2"/>
    <x v="6"/>
    <n v="0"/>
    <n v="1000"/>
    <n v="0"/>
    <n v="0"/>
    <n v="0"/>
    <n v="0"/>
    <n v="0"/>
    <n v="0"/>
    <n v="0"/>
  </r>
  <r>
    <x v="8"/>
    <x v="5"/>
    <x v="2"/>
    <x v="7"/>
    <n v="0"/>
    <n v="1000"/>
    <n v="0"/>
    <n v="0"/>
    <n v="0"/>
    <n v="0"/>
    <n v="0"/>
    <n v="0"/>
    <n v="0"/>
  </r>
  <r>
    <x v="8"/>
    <x v="5"/>
    <x v="2"/>
    <x v="8"/>
    <n v="0"/>
    <n v="1000"/>
    <n v="0"/>
    <n v="0"/>
    <n v="0"/>
    <n v="0"/>
    <n v="0"/>
    <n v="0"/>
    <n v="0"/>
  </r>
  <r>
    <x v="8"/>
    <x v="5"/>
    <x v="2"/>
    <x v="9"/>
    <n v="0"/>
    <n v="1000"/>
    <n v="0"/>
    <n v="0"/>
    <n v="0"/>
    <n v="0"/>
    <n v="0"/>
    <n v="0"/>
    <n v="0"/>
  </r>
  <r>
    <x v="8"/>
    <x v="5"/>
    <x v="2"/>
    <x v="10"/>
    <n v="0.21"/>
    <n v="1000"/>
    <n v="0"/>
    <n v="5.1900000000000002E-3"/>
    <n v="3.7100000000000002E-3"/>
    <n v="5.0000000000000002E-5"/>
    <n v="4.4000000000000002E-4"/>
    <n v="1.7899999999999999E-2"/>
    <n v="0"/>
  </r>
  <r>
    <x v="8"/>
    <x v="5"/>
    <x v="3"/>
    <x v="0"/>
    <n v="0"/>
    <n v="1000"/>
    <n v="0"/>
    <n v="0"/>
    <n v="0"/>
    <n v="0"/>
    <n v="0"/>
    <n v="0"/>
    <n v="0"/>
  </r>
  <r>
    <x v="8"/>
    <x v="5"/>
    <x v="3"/>
    <x v="1"/>
    <n v="0"/>
    <n v="1000"/>
    <n v="0"/>
    <n v="0"/>
    <n v="0"/>
    <n v="0"/>
    <n v="0"/>
    <n v="0"/>
    <n v="0"/>
  </r>
  <r>
    <x v="8"/>
    <x v="5"/>
    <x v="3"/>
    <x v="2"/>
    <n v="0"/>
    <n v="1000"/>
    <n v="0"/>
    <n v="0"/>
    <n v="0"/>
    <n v="0"/>
    <n v="0"/>
    <n v="0"/>
    <n v="0"/>
  </r>
  <r>
    <x v="8"/>
    <x v="5"/>
    <x v="3"/>
    <x v="3"/>
    <n v="0"/>
    <n v="1000"/>
    <n v="0"/>
    <n v="0"/>
    <n v="0"/>
    <n v="0"/>
    <n v="0"/>
    <n v="0"/>
    <n v="0"/>
  </r>
  <r>
    <x v="8"/>
    <x v="5"/>
    <x v="3"/>
    <x v="4"/>
    <n v="0"/>
    <n v="1000"/>
    <n v="0"/>
    <n v="0"/>
    <n v="0"/>
    <n v="0"/>
    <n v="0"/>
    <n v="0"/>
    <n v="0"/>
  </r>
  <r>
    <x v="8"/>
    <x v="5"/>
    <x v="3"/>
    <x v="5"/>
    <n v="0"/>
    <n v="1000"/>
    <n v="0"/>
    <n v="0"/>
    <n v="0"/>
    <n v="0"/>
    <n v="0"/>
    <n v="0"/>
    <n v="0"/>
  </r>
  <r>
    <x v="8"/>
    <x v="5"/>
    <x v="3"/>
    <x v="6"/>
    <n v="0"/>
    <n v="1000"/>
    <n v="0"/>
    <n v="0"/>
    <n v="0"/>
    <n v="0"/>
    <n v="0"/>
    <n v="0"/>
    <n v="0"/>
  </r>
  <r>
    <x v="8"/>
    <x v="5"/>
    <x v="3"/>
    <x v="7"/>
    <n v="0"/>
    <n v="1000"/>
    <n v="0"/>
    <n v="0"/>
    <n v="0"/>
    <n v="0"/>
    <n v="0"/>
    <n v="0"/>
    <n v="0"/>
  </r>
  <r>
    <x v="8"/>
    <x v="5"/>
    <x v="3"/>
    <x v="8"/>
    <n v="0"/>
    <n v="1000"/>
    <n v="0"/>
    <n v="0"/>
    <n v="0"/>
    <n v="0"/>
    <n v="0"/>
    <n v="0"/>
    <n v="0"/>
  </r>
  <r>
    <x v="8"/>
    <x v="5"/>
    <x v="3"/>
    <x v="9"/>
    <n v="0"/>
    <n v="1000"/>
    <n v="0"/>
    <n v="0"/>
    <n v="0"/>
    <n v="0"/>
    <n v="0"/>
    <n v="0"/>
    <n v="0"/>
  </r>
  <r>
    <x v="8"/>
    <x v="5"/>
    <x v="3"/>
    <x v="10"/>
    <n v="0"/>
    <n v="1000"/>
    <n v="0"/>
    <n v="0"/>
    <n v="0"/>
    <n v="0"/>
    <n v="0"/>
    <n v="0"/>
    <n v="0"/>
  </r>
  <r>
    <x v="8"/>
    <x v="5"/>
    <x v="4"/>
    <x v="0"/>
    <n v="0.33"/>
    <n v="1000"/>
    <n v="0"/>
    <n v="8.0300000000000007E-3"/>
    <n v="6.0299999999999998E-3"/>
    <n v="6.9999999999999994E-5"/>
    <n v="7.2999999999999996E-4"/>
    <n v="2.768E-2"/>
    <n v="0"/>
  </r>
  <r>
    <x v="8"/>
    <x v="5"/>
    <x v="4"/>
    <x v="1"/>
    <n v="0"/>
    <n v="1000"/>
    <n v="0"/>
    <n v="0"/>
    <n v="0"/>
    <n v="0"/>
    <n v="0"/>
    <n v="0"/>
    <n v="0"/>
  </r>
  <r>
    <x v="8"/>
    <x v="5"/>
    <x v="4"/>
    <x v="2"/>
    <n v="0"/>
    <n v="1000"/>
    <n v="0"/>
    <n v="0"/>
    <n v="0"/>
    <n v="0"/>
    <n v="0"/>
    <n v="0"/>
    <n v="0"/>
  </r>
  <r>
    <x v="8"/>
    <x v="5"/>
    <x v="4"/>
    <x v="3"/>
    <n v="0"/>
    <n v="1000"/>
    <n v="0"/>
    <n v="0"/>
    <n v="0"/>
    <n v="0"/>
    <n v="0"/>
    <n v="0"/>
    <n v="0"/>
  </r>
  <r>
    <x v="8"/>
    <x v="5"/>
    <x v="4"/>
    <x v="4"/>
    <n v="0"/>
    <n v="1000"/>
    <n v="0"/>
    <n v="0"/>
    <n v="0"/>
    <n v="0"/>
    <n v="0"/>
    <n v="0"/>
    <n v="0"/>
  </r>
  <r>
    <x v="8"/>
    <x v="5"/>
    <x v="4"/>
    <x v="5"/>
    <n v="0"/>
    <n v="1000"/>
    <n v="0"/>
    <n v="0"/>
    <n v="0"/>
    <n v="0"/>
    <n v="0"/>
    <n v="0"/>
    <n v="0"/>
  </r>
  <r>
    <x v="8"/>
    <x v="5"/>
    <x v="4"/>
    <x v="6"/>
    <n v="0"/>
    <n v="1000"/>
    <n v="0"/>
    <n v="0"/>
    <n v="0"/>
    <n v="0"/>
    <n v="0"/>
    <n v="0"/>
    <n v="0"/>
  </r>
  <r>
    <x v="8"/>
    <x v="5"/>
    <x v="4"/>
    <x v="7"/>
    <n v="0"/>
    <n v="1000"/>
    <n v="0"/>
    <n v="0"/>
    <n v="0"/>
    <n v="0"/>
    <n v="0"/>
    <n v="0"/>
    <n v="0"/>
  </r>
  <r>
    <x v="8"/>
    <x v="5"/>
    <x v="4"/>
    <x v="8"/>
    <n v="0"/>
    <n v="1000"/>
    <n v="0"/>
    <n v="0"/>
    <n v="0"/>
    <n v="0"/>
    <n v="0"/>
    <n v="0"/>
    <n v="0"/>
  </r>
  <r>
    <x v="8"/>
    <x v="5"/>
    <x v="4"/>
    <x v="9"/>
    <n v="0"/>
    <n v="1000"/>
    <n v="0"/>
    <n v="0"/>
    <n v="0"/>
    <n v="0"/>
    <n v="0"/>
    <n v="0"/>
    <n v="0"/>
  </r>
  <r>
    <x v="8"/>
    <x v="5"/>
    <x v="4"/>
    <x v="10"/>
    <n v="1.54"/>
    <n v="1000"/>
    <n v="0"/>
    <n v="3.7350000000000001E-2"/>
    <n v="2.477E-2"/>
    <n v="1.9000000000000001E-4"/>
    <n v="1.58E-3"/>
    <n v="0.12878999999999999"/>
    <n v="0"/>
  </r>
  <r>
    <x v="8"/>
    <x v="5"/>
    <x v="5"/>
    <x v="0"/>
    <n v="0"/>
    <n v="1000"/>
    <n v="0"/>
    <n v="0"/>
    <n v="0"/>
    <n v="0"/>
    <n v="0"/>
    <n v="0"/>
    <n v="0"/>
  </r>
  <r>
    <x v="8"/>
    <x v="5"/>
    <x v="5"/>
    <x v="1"/>
    <n v="0"/>
    <n v="1000"/>
    <n v="0"/>
    <n v="0"/>
    <n v="0"/>
    <n v="0"/>
    <n v="0"/>
    <n v="0"/>
    <n v="0"/>
  </r>
  <r>
    <x v="8"/>
    <x v="5"/>
    <x v="5"/>
    <x v="2"/>
    <n v="0"/>
    <n v="1000"/>
    <n v="0"/>
    <n v="0"/>
    <n v="0"/>
    <n v="0"/>
    <n v="0"/>
    <n v="0"/>
    <n v="0"/>
  </r>
  <r>
    <x v="8"/>
    <x v="5"/>
    <x v="5"/>
    <x v="3"/>
    <n v="0"/>
    <n v="1000"/>
    <n v="0"/>
    <n v="0"/>
    <n v="0"/>
    <n v="0"/>
    <n v="0"/>
    <n v="0"/>
    <n v="0"/>
  </r>
  <r>
    <x v="8"/>
    <x v="5"/>
    <x v="5"/>
    <x v="4"/>
    <n v="0"/>
    <n v="1000"/>
    <n v="0"/>
    <n v="0"/>
    <n v="0"/>
    <n v="0"/>
    <n v="0"/>
    <n v="0"/>
    <n v="0"/>
  </r>
  <r>
    <x v="8"/>
    <x v="5"/>
    <x v="5"/>
    <x v="5"/>
    <n v="0"/>
    <n v="1000"/>
    <n v="0"/>
    <n v="0"/>
    <n v="0"/>
    <n v="0"/>
    <n v="0"/>
    <n v="0"/>
    <n v="0"/>
  </r>
  <r>
    <x v="8"/>
    <x v="5"/>
    <x v="5"/>
    <x v="6"/>
    <n v="0"/>
    <n v="1000"/>
    <n v="0"/>
    <n v="0"/>
    <n v="0"/>
    <n v="0"/>
    <n v="0"/>
    <n v="0"/>
    <n v="0"/>
  </r>
  <r>
    <x v="8"/>
    <x v="5"/>
    <x v="5"/>
    <x v="7"/>
    <n v="0"/>
    <n v="1000"/>
    <n v="0"/>
    <n v="0"/>
    <n v="0"/>
    <n v="0"/>
    <n v="0"/>
    <n v="0"/>
    <n v="0"/>
  </r>
  <r>
    <x v="8"/>
    <x v="5"/>
    <x v="5"/>
    <x v="8"/>
    <n v="0"/>
    <n v="1000"/>
    <n v="0"/>
    <n v="0"/>
    <n v="0"/>
    <n v="0"/>
    <n v="0"/>
    <n v="0"/>
    <n v="0"/>
  </r>
  <r>
    <x v="8"/>
    <x v="5"/>
    <x v="5"/>
    <x v="9"/>
    <n v="0"/>
    <n v="1000"/>
    <n v="0"/>
    <n v="0"/>
    <n v="0"/>
    <n v="0"/>
    <n v="0"/>
    <n v="0"/>
    <n v="0"/>
  </r>
  <r>
    <x v="8"/>
    <x v="5"/>
    <x v="5"/>
    <x v="10"/>
    <n v="0"/>
    <n v="1000"/>
    <n v="0"/>
    <n v="0"/>
    <n v="0"/>
    <n v="0"/>
    <n v="0"/>
    <n v="0"/>
    <n v="0"/>
  </r>
  <r>
    <x v="8"/>
    <x v="5"/>
    <x v="6"/>
    <x v="0"/>
    <n v="0"/>
    <n v="1000"/>
    <n v="0"/>
    <n v="0"/>
    <n v="0"/>
    <n v="0"/>
    <n v="0"/>
    <n v="0"/>
    <n v="0"/>
  </r>
  <r>
    <x v="8"/>
    <x v="5"/>
    <x v="6"/>
    <x v="1"/>
    <n v="0"/>
    <n v="1000"/>
    <n v="0"/>
    <n v="0"/>
    <n v="0"/>
    <n v="0"/>
    <n v="0"/>
    <n v="0"/>
    <n v="0"/>
  </r>
  <r>
    <x v="8"/>
    <x v="5"/>
    <x v="6"/>
    <x v="2"/>
    <n v="0"/>
    <n v="1000"/>
    <n v="0"/>
    <n v="0"/>
    <n v="0"/>
    <n v="0"/>
    <n v="0"/>
    <n v="0"/>
    <n v="0"/>
  </r>
  <r>
    <x v="8"/>
    <x v="5"/>
    <x v="6"/>
    <x v="3"/>
    <n v="0"/>
    <n v="1000"/>
    <n v="0"/>
    <n v="0"/>
    <n v="0"/>
    <n v="0"/>
    <n v="0"/>
    <n v="0"/>
    <n v="0"/>
  </r>
  <r>
    <x v="8"/>
    <x v="5"/>
    <x v="6"/>
    <x v="4"/>
    <n v="0"/>
    <n v="1000"/>
    <n v="0"/>
    <n v="0"/>
    <n v="0"/>
    <n v="0"/>
    <n v="0"/>
    <n v="0"/>
    <n v="0"/>
  </r>
  <r>
    <x v="8"/>
    <x v="5"/>
    <x v="6"/>
    <x v="5"/>
    <n v="0"/>
    <n v="1000"/>
    <n v="0"/>
    <n v="0"/>
    <n v="0"/>
    <n v="0"/>
    <n v="0"/>
    <n v="0"/>
    <n v="0"/>
  </r>
  <r>
    <x v="8"/>
    <x v="5"/>
    <x v="6"/>
    <x v="6"/>
    <n v="0"/>
    <n v="1000"/>
    <n v="0"/>
    <n v="0"/>
    <n v="0"/>
    <n v="0"/>
    <n v="0"/>
    <n v="0"/>
    <n v="0"/>
  </r>
  <r>
    <x v="8"/>
    <x v="5"/>
    <x v="6"/>
    <x v="7"/>
    <n v="0"/>
    <n v="1000"/>
    <n v="0"/>
    <n v="0"/>
    <n v="0"/>
    <n v="0"/>
    <n v="0"/>
    <n v="0"/>
    <n v="0"/>
  </r>
  <r>
    <x v="8"/>
    <x v="5"/>
    <x v="6"/>
    <x v="8"/>
    <n v="0"/>
    <n v="1000"/>
    <n v="0"/>
    <n v="0"/>
    <n v="0"/>
    <n v="0"/>
    <n v="0"/>
    <n v="0"/>
    <n v="0"/>
  </r>
  <r>
    <x v="8"/>
    <x v="5"/>
    <x v="6"/>
    <x v="9"/>
    <n v="0"/>
    <n v="1000"/>
    <n v="0"/>
    <n v="0"/>
    <n v="0"/>
    <n v="0"/>
    <n v="0"/>
    <n v="0"/>
    <n v="0"/>
  </r>
  <r>
    <x v="8"/>
    <x v="5"/>
    <x v="6"/>
    <x v="10"/>
    <n v="0"/>
    <n v="1000"/>
    <n v="0"/>
    <n v="0"/>
    <n v="0"/>
    <n v="0"/>
    <n v="0"/>
    <n v="0"/>
    <n v="0"/>
  </r>
  <r>
    <x v="8"/>
    <x v="5"/>
    <x v="7"/>
    <x v="0"/>
    <n v="0"/>
    <n v="1000"/>
    <n v="0"/>
    <n v="0"/>
    <n v="0"/>
    <n v="0"/>
    <n v="0"/>
    <n v="0"/>
    <n v="0"/>
  </r>
  <r>
    <x v="8"/>
    <x v="5"/>
    <x v="7"/>
    <x v="1"/>
    <n v="0"/>
    <n v="1000"/>
    <n v="0"/>
    <n v="0"/>
    <n v="0"/>
    <n v="0"/>
    <n v="0"/>
    <n v="0"/>
    <n v="0"/>
  </r>
  <r>
    <x v="8"/>
    <x v="5"/>
    <x v="7"/>
    <x v="2"/>
    <n v="0"/>
    <n v="1000"/>
    <n v="0"/>
    <n v="0"/>
    <n v="0"/>
    <n v="0"/>
    <n v="0"/>
    <n v="0"/>
    <n v="0"/>
  </r>
  <r>
    <x v="8"/>
    <x v="5"/>
    <x v="7"/>
    <x v="3"/>
    <n v="0"/>
    <n v="1000"/>
    <n v="0"/>
    <n v="0"/>
    <n v="0"/>
    <n v="0"/>
    <n v="0"/>
    <n v="0"/>
    <n v="0"/>
  </r>
  <r>
    <x v="8"/>
    <x v="5"/>
    <x v="7"/>
    <x v="4"/>
    <n v="0"/>
    <n v="1000"/>
    <n v="0"/>
    <n v="0"/>
    <n v="0"/>
    <n v="0"/>
    <n v="0"/>
    <n v="0"/>
    <n v="0"/>
  </r>
  <r>
    <x v="8"/>
    <x v="5"/>
    <x v="7"/>
    <x v="5"/>
    <n v="0"/>
    <n v="1000"/>
    <n v="0"/>
    <n v="0"/>
    <n v="0"/>
    <n v="0"/>
    <n v="0"/>
    <n v="0"/>
    <n v="0"/>
  </r>
  <r>
    <x v="8"/>
    <x v="5"/>
    <x v="7"/>
    <x v="6"/>
    <n v="0"/>
    <n v="1000"/>
    <n v="0"/>
    <n v="0"/>
    <n v="0"/>
    <n v="0"/>
    <n v="0"/>
    <n v="0"/>
    <n v="0"/>
  </r>
  <r>
    <x v="8"/>
    <x v="5"/>
    <x v="7"/>
    <x v="7"/>
    <n v="0"/>
    <n v="1000"/>
    <n v="0"/>
    <n v="0"/>
    <n v="0"/>
    <n v="0"/>
    <n v="0"/>
    <n v="0"/>
    <n v="0"/>
  </r>
  <r>
    <x v="8"/>
    <x v="5"/>
    <x v="7"/>
    <x v="8"/>
    <n v="0"/>
    <n v="1000"/>
    <n v="0"/>
    <n v="0"/>
    <n v="0"/>
    <n v="0"/>
    <n v="0"/>
    <n v="0"/>
    <n v="0"/>
  </r>
  <r>
    <x v="8"/>
    <x v="5"/>
    <x v="7"/>
    <x v="9"/>
    <n v="0"/>
    <n v="1000"/>
    <n v="0"/>
    <n v="0"/>
    <n v="0"/>
    <n v="0"/>
    <n v="0"/>
    <n v="0"/>
    <n v="0"/>
  </r>
  <r>
    <x v="8"/>
    <x v="5"/>
    <x v="7"/>
    <x v="10"/>
    <n v="0.91"/>
    <n v="1000"/>
    <n v="0"/>
    <n v="2.2110000000000001E-2"/>
    <n v="1.7979999999999999E-2"/>
    <n v="1.0000000000000001E-5"/>
    <n v="1.73E-3"/>
    <n v="7.6240000000000002E-2"/>
    <n v="0"/>
  </r>
  <r>
    <x v="8"/>
    <x v="5"/>
    <x v="8"/>
    <x v="0"/>
    <n v="0"/>
    <n v="1000"/>
    <n v="0"/>
    <n v="0"/>
    <n v="0"/>
    <n v="0"/>
    <n v="0"/>
    <n v="0"/>
    <n v="0"/>
  </r>
  <r>
    <x v="8"/>
    <x v="5"/>
    <x v="8"/>
    <x v="1"/>
    <n v="0"/>
    <n v="1000"/>
    <n v="0"/>
    <n v="0"/>
    <n v="0"/>
    <n v="0"/>
    <n v="0"/>
    <n v="0"/>
    <n v="0"/>
  </r>
  <r>
    <x v="8"/>
    <x v="5"/>
    <x v="8"/>
    <x v="2"/>
    <n v="0"/>
    <n v="1000"/>
    <n v="0"/>
    <n v="0"/>
    <n v="0"/>
    <n v="0"/>
    <n v="0"/>
    <n v="0"/>
    <n v="0"/>
  </r>
  <r>
    <x v="8"/>
    <x v="5"/>
    <x v="8"/>
    <x v="3"/>
    <n v="0"/>
    <n v="1000"/>
    <n v="0"/>
    <n v="0"/>
    <n v="0"/>
    <n v="0"/>
    <n v="0"/>
    <n v="0"/>
    <n v="0"/>
  </r>
  <r>
    <x v="8"/>
    <x v="5"/>
    <x v="8"/>
    <x v="4"/>
    <n v="0"/>
    <n v="1000"/>
    <n v="0"/>
    <n v="0"/>
    <n v="0"/>
    <n v="0"/>
    <n v="0"/>
    <n v="0"/>
    <n v="0"/>
  </r>
  <r>
    <x v="8"/>
    <x v="5"/>
    <x v="8"/>
    <x v="5"/>
    <n v="0"/>
    <n v="1000"/>
    <n v="0"/>
    <n v="0"/>
    <n v="0"/>
    <n v="0"/>
    <n v="0"/>
    <n v="0"/>
    <n v="0"/>
  </r>
  <r>
    <x v="8"/>
    <x v="5"/>
    <x v="8"/>
    <x v="6"/>
    <n v="0"/>
    <n v="1000"/>
    <n v="0"/>
    <n v="0"/>
    <n v="0"/>
    <n v="0"/>
    <n v="0"/>
    <n v="0"/>
    <n v="0"/>
  </r>
  <r>
    <x v="8"/>
    <x v="5"/>
    <x v="8"/>
    <x v="7"/>
    <n v="0"/>
    <n v="1000"/>
    <n v="0"/>
    <n v="0"/>
    <n v="0"/>
    <n v="0"/>
    <n v="0"/>
    <n v="0"/>
    <n v="0"/>
  </r>
  <r>
    <x v="8"/>
    <x v="5"/>
    <x v="8"/>
    <x v="8"/>
    <n v="0"/>
    <n v="1000"/>
    <n v="0"/>
    <n v="0"/>
    <n v="0"/>
    <n v="0"/>
    <n v="0"/>
    <n v="0"/>
    <n v="0"/>
  </r>
  <r>
    <x v="8"/>
    <x v="5"/>
    <x v="8"/>
    <x v="9"/>
    <n v="0"/>
    <n v="1000"/>
    <n v="0"/>
    <n v="0"/>
    <n v="0"/>
    <n v="0"/>
    <n v="0"/>
    <n v="0"/>
    <n v="0"/>
  </r>
  <r>
    <x v="8"/>
    <x v="5"/>
    <x v="8"/>
    <x v="10"/>
    <n v="0.33"/>
    <n v="1000"/>
    <n v="0"/>
    <n v="7.9699999999999997E-3"/>
    <n v="5.8199999999999997E-3"/>
    <n v="4.0000000000000003E-5"/>
    <n v="2.2000000000000001E-4"/>
    <n v="2.7480000000000001E-2"/>
    <n v="0"/>
  </r>
  <r>
    <x v="8"/>
    <x v="6"/>
    <x v="0"/>
    <x v="0"/>
    <n v="0"/>
    <n v="1000"/>
    <n v="0"/>
    <n v="0"/>
    <n v="0"/>
    <n v="0"/>
    <n v="0"/>
    <n v="0"/>
    <n v="0"/>
  </r>
  <r>
    <x v="8"/>
    <x v="6"/>
    <x v="0"/>
    <x v="1"/>
    <n v="0"/>
    <n v="1000"/>
    <n v="0"/>
    <n v="0"/>
    <n v="0"/>
    <n v="0"/>
    <n v="0"/>
    <n v="0"/>
    <n v="0"/>
  </r>
  <r>
    <x v="8"/>
    <x v="6"/>
    <x v="0"/>
    <x v="2"/>
    <n v="0"/>
    <n v="1000"/>
    <n v="0"/>
    <n v="0"/>
    <n v="0"/>
    <n v="0"/>
    <n v="0"/>
    <n v="0"/>
    <n v="0"/>
  </r>
  <r>
    <x v="8"/>
    <x v="6"/>
    <x v="0"/>
    <x v="3"/>
    <n v="0"/>
    <n v="1000"/>
    <n v="0"/>
    <n v="0"/>
    <n v="0"/>
    <n v="0"/>
    <n v="0"/>
    <n v="0"/>
    <n v="0"/>
  </r>
  <r>
    <x v="8"/>
    <x v="6"/>
    <x v="0"/>
    <x v="4"/>
    <n v="0"/>
    <n v="1000"/>
    <n v="0"/>
    <n v="0"/>
    <n v="0"/>
    <n v="0"/>
    <n v="0"/>
    <n v="0"/>
    <n v="0"/>
  </r>
  <r>
    <x v="8"/>
    <x v="6"/>
    <x v="0"/>
    <x v="5"/>
    <n v="0"/>
    <n v="1000"/>
    <n v="0"/>
    <n v="0"/>
    <n v="0"/>
    <n v="0"/>
    <n v="0"/>
    <n v="0"/>
    <n v="0"/>
  </r>
  <r>
    <x v="8"/>
    <x v="6"/>
    <x v="0"/>
    <x v="6"/>
    <n v="0"/>
    <n v="1000"/>
    <n v="0"/>
    <n v="0"/>
    <n v="0"/>
    <n v="0"/>
    <n v="0"/>
    <n v="0"/>
    <n v="0"/>
  </r>
  <r>
    <x v="8"/>
    <x v="6"/>
    <x v="0"/>
    <x v="7"/>
    <n v="0"/>
    <n v="1000"/>
    <n v="0"/>
    <n v="0"/>
    <n v="0"/>
    <n v="0"/>
    <n v="0"/>
    <n v="0"/>
    <n v="0"/>
  </r>
  <r>
    <x v="8"/>
    <x v="6"/>
    <x v="0"/>
    <x v="8"/>
    <n v="0"/>
    <n v="1000"/>
    <n v="0"/>
    <n v="0"/>
    <n v="0"/>
    <n v="0"/>
    <n v="0"/>
    <n v="0"/>
    <n v="0"/>
  </r>
  <r>
    <x v="8"/>
    <x v="6"/>
    <x v="0"/>
    <x v="9"/>
    <n v="0"/>
    <n v="1000"/>
    <n v="0"/>
    <n v="0"/>
    <n v="0"/>
    <n v="0"/>
    <n v="0"/>
    <n v="0"/>
    <n v="0"/>
  </r>
  <r>
    <x v="8"/>
    <x v="6"/>
    <x v="0"/>
    <x v="10"/>
    <n v="0.79"/>
    <n v="1000"/>
    <n v="0"/>
    <n v="1.9099999999999999E-2"/>
    <n v="1.478E-2"/>
    <n v="5.0000000000000002E-5"/>
    <n v="1.15E-3"/>
    <n v="6.5860000000000002E-2"/>
    <n v="0"/>
  </r>
  <r>
    <x v="8"/>
    <x v="6"/>
    <x v="1"/>
    <x v="0"/>
    <n v="0"/>
    <n v="1000"/>
    <n v="0"/>
    <n v="0"/>
    <n v="0"/>
    <n v="0"/>
    <n v="0"/>
    <n v="0"/>
    <n v="0"/>
  </r>
  <r>
    <x v="8"/>
    <x v="6"/>
    <x v="1"/>
    <x v="1"/>
    <n v="0.64"/>
    <n v="1000"/>
    <n v="0"/>
    <n v="1.549E-2"/>
    <n v="1.2500000000000001E-2"/>
    <n v="5.1000000000000004E-4"/>
    <n v="3.0300000000000001E-3"/>
    <n v="5.3400000000000003E-2"/>
    <n v="0"/>
  </r>
  <r>
    <x v="8"/>
    <x v="6"/>
    <x v="1"/>
    <x v="2"/>
    <n v="0"/>
    <n v="1000"/>
    <n v="0"/>
    <n v="0"/>
    <n v="0"/>
    <n v="0"/>
    <n v="0"/>
    <n v="0"/>
    <n v="0"/>
  </r>
  <r>
    <x v="8"/>
    <x v="6"/>
    <x v="1"/>
    <x v="3"/>
    <n v="0"/>
    <n v="1000"/>
    <n v="0"/>
    <n v="0"/>
    <n v="0"/>
    <n v="0"/>
    <n v="0"/>
    <n v="0"/>
    <n v="0"/>
  </r>
  <r>
    <x v="8"/>
    <x v="6"/>
    <x v="1"/>
    <x v="4"/>
    <n v="0"/>
    <n v="1000"/>
    <n v="0"/>
    <n v="0"/>
    <n v="0"/>
    <n v="0"/>
    <n v="0"/>
    <n v="0"/>
    <n v="0"/>
  </r>
  <r>
    <x v="8"/>
    <x v="6"/>
    <x v="1"/>
    <x v="5"/>
    <n v="0"/>
    <n v="1000"/>
    <n v="0"/>
    <n v="0"/>
    <n v="0"/>
    <n v="0"/>
    <n v="0"/>
    <n v="0"/>
    <n v="0"/>
  </r>
  <r>
    <x v="8"/>
    <x v="6"/>
    <x v="1"/>
    <x v="6"/>
    <n v="0"/>
    <n v="1000"/>
    <n v="0"/>
    <n v="0"/>
    <n v="0"/>
    <n v="0"/>
    <n v="0"/>
    <n v="0"/>
    <n v="0"/>
  </r>
  <r>
    <x v="8"/>
    <x v="6"/>
    <x v="1"/>
    <x v="7"/>
    <n v="0"/>
    <n v="1000"/>
    <n v="0"/>
    <n v="0"/>
    <n v="0"/>
    <n v="0"/>
    <n v="0"/>
    <n v="0"/>
    <n v="0"/>
  </r>
  <r>
    <x v="8"/>
    <x v="6"/>
    <x v="1"/>
    <x v="8"/>
    <n v="0"/>
    <n v="1000"/>
    <n v="0"/>
    <n v="0"/>
    <n v="0"/>
    <n v="0"/>
    <n v="0"/>
    <n v="0"/>
    <n v="0"/>
  </r>
  <r>
    <x v="8"/>
    <x v="6"/>
    <x v="1"/>
    <x v="9"/>
    <n v="0"/>
    <n v="1000"/>
    <n v="0"/>
    <n v="0"/>
    <n v="0"/>
    <n v="0"/>
    <n v="0"/>
    <n v="0"/>
    <n v="0"/>
  </r>
  <r>
    <x v="8"/>
    <x v="6"/>
    <x v="1"/>
    <x v="10"/>
    <n v="0"/>
    <n v="1000"/>
    <n v="0"/>
    <n v="0"/>
    <n v="0"/>
    <n v="0"/>
    <n v="0"/>
    <n v="0"/>
    <n v="0"/>
  </r>
  <r>
    <x v="8"/>
    <x v="6"/>
    <x v="2"/>
    <x v="0"/>
    <n v="0"/>
    <n v="1000"/>
    <n v="0"/>
    <n v="0"/>
    <n v="0"/>
    <n v="0"/>
    <n v="0"/>
    <n v="0"/>
    <n v="0"/>
  </r>
  <r>
    <x v="8"/>
    <x v="6"/>
    <x v="2"/>
    <x v="1"/>
    <n v="0"/>
    <n v="1000"/>
    <n v="0"/>
    <n v="0"/>
    <n v="0"/>
    <n v="0"/>
    <n v="0"/>
    <n v="0"/>
    <n v="0"/>
  </r>
  <r>
    <x v="8"/>
    <x v="6"/>
    <x v="2"/>
    <x v="2"/>
    <n v="0"/>
    <n v="1000"/>
    <n v="0"/>
    <n v="0"/>
    <n v="0"/>
    <n v="0"/>
    <n v="0"/>
    <n v="0"/>
    <n v="0"/>
  </r>
  <r>
    <x v="8"/>
    <x v="6"/>
    <x v="2"/>
    <x v="3"/>
    <n v="0"/>
    <n v="1000"/>
    <n v="0"/>
    <n v="0"/>
    <n v="0"/>
    <n v="0"/>
    <n v="0"/>
    <n v="0"/>
    <n v="0"/>
  </r>
  <r>
    <x v="8"/>
    <x v="6"/>
    <x v="2"/>
    <x v="4"/>
    <n v="0"/>
    <n v="1000"/>
    <n v="0"/>
    <n v="0"/>
    <n v="0"/>
    <n v="0"/>
    <n v="0"/>
    <n v="0"/>
    <n v="0"/>
  </r>
  <r>
    <x v="8"/>
    <x v="6"/>
    <x v="2"/>
    <x v="5"/>
    <n v="0"/>
    <n v="1000"/>
    <n v="0"/>
    <n v="0"/>
    <n v="0"/>
    <n v="0"/>
    <n v="0"/>
    <n v="0"/>
    <n v="0"/>
  </r>
  <r>
    <x v="8"/>
    <x v="6"/>
    <x v="2"/>
    <x v="6"/>
    <n v="0"/>
    <n v="1000"/>
    <n v="0"/>
    <n v="0"/>
    <n v="0"/>
    <n v="0"/>
    <n v="0"/>
    <n v="0"/>
    <n v="0"/>
  </r>
  <r>
    <x v="8"/>
    <x v="6"/>
    <x v="2"/>
    <x v="7"/>
    <n v="0"/>
    <n v="1000"/>
    <n v="0"/>
    <n v="0"/>
    <n v="0"/>
    <n v="0"/>
    <n v="0"/>
    <n v="0"/>
    <n v="0"/>
  </r>
  <r>
    <x v="8"/>
    <x v="6"/>
    <x v="2"/>
    <x v="8"/>
    <n v="0"/>
    <n v="1000"/>
    <n v="0"/>
    <n v="0"/>
    <n v="0"/>
    <n v="0"/>
    <n v="0"/>
    <n v="0"/>
    <n v="0"/>
  </r>
  <r>
    <x v="8"/>
    <x v="6"/>
    <x v="2"/>
    <x v="9"/>
    <n v="0"/>
    <n v="1000"/>
    <n v="0"/>
    <n v="0"/>
    <n v="0"/>
    <n v="0"/>
    <n v="0"/>
    <n v="0"/>
    <n v="0"/>
  </r>
  <r>
    <x v="8"/>
    <x v="6"/>
    <x v="2"/>
    <x v="10"/>
    <n v="0.21"/>
    <n v="1000"/>
    <n v="0"/>
    <n v="5.1900000000000002E-3"/>
    <n v="3.7100000000000002E-3"/>
    <n v="5.0000000000000002E-5"/>
    <n v="4.4000000000000002E-4"/>
    <n v="1.7899999999999999E-2"/>
    <n v="0"/>
  </r>
  <r>
    <x v="8"/>
    <x v="6"/>
    <x v="3"/>
    <x v="0"/>
    <n v="0"/>
    <n v="1000"/>
    <n v="0"/>
    <n v="0"/>
    <n v="0"/>
    <n v="0"/>
    <n v="0"/>
    <n v="0"/>
    <n v="0"/>
  </r>
  <r>
    <x v="8"/>
    <x v="6"/>
    <x v="3"/>
    <x v="1"/>
    <n v="0"/>
    <n v="1000"/>
    <n v="0"/>
    <n v="0"/>
    <n v="0"/>
    <n v="0"/>
    <n v="0"/>
    <n v="0"/>
    <n v="0"/>
  </r>
  <r>
    <x v="8"/>
    <x v="6"/>
    <x v="3"/>
    <x v="2"/>
    <n v="0"/>
    <n v="1000"/>
    <n v="0"/>
    <n v="0"/>
    <n v="0"/>
    <n v="0"/>
    <n v="0"/>
    <n v="0"/>
    <n v="0"/>
  </r>
  <r>
    <x v="8"/>
    <x v="6"/>
    <x v="3"/>
    <x v="3"/>
    <n v="0"/>
    <n v="1000"/>
    <n v="0"/>
    <n v="0"/>
    <n v="0"/>
    <n v="0"/>
    <n v="0"/>
    <n v="0"/>
    <n v="0"/>
  </r>
  <r>
    <x v="8"/>
    <x v="6"/>
    <x v="3"/>
    <x v="4"/>
    <n v="0"/>
    <n v="1000"/>
    <n v="0"/>
    <n v="0"/>
    <n v="0"/>
    <n v="0"/>
    <n v="0"/>
    <n v="0"/>
    <n v="0"/>
  </r>
  <r>
    <x v="8"/>
    <x v="6"/>
    <x v="3"/>
    <x v="5"/>
    <n v="0"/>
    <n v="1000"/>
    <n v="0"/>
    <n v="0"/>
    <n v="0"/>
    <n v="0"/>
    <n v="0"/>
    <n v="0"/>
    <n v="0"/>
  </r>
  <r>
    <x v="8"/>
    <x v="6"/>
    <x v="3"/>
    <x v="6"/>
    <n v="0"/>
    <n v="1000"/>
    <n v="0"/>
    <n v="0"/>
    <n v="0"/>
    <n v="0"/>
    <n v="0"/>
    <n v="0"/>
    <n v="0"/>
  </r>
  <r>
    <x v="8"/>
    <x v="6"/>
    <x v="3"/>
    <x v="7"/>
    <n v="0"/>
    <n v="1000"/>
    <n v="0"/>
    <n v="0"/>
    <n v="0"/>
    <n v="0"/>
    <n v="0"/>
    <n v="0"/>
    <n v="0"/>
  </r>
  <r>
    <x v="8"/>
    <x v="6"/>
    <x v="3"/>
    <x v="8"/>
    <n v="0"/>
    <n v="1000"/>
    <n v="0"/>
    <n v="0"/>
    <n v="0"/>
    <n v="0"/>
    <n v="0"/>
    <n v="0"/>
    <n v="0"/>
  </r>
  <r>
    <x v="8"/>
    <x v="6"/>
    <x v="3"/>
    <x v="9"/>
    <n v="0"/>
    <n v="1000"/>
    <n v="0"/>
    <n v="0"/>
    <n v="0"/>
    <n v="0"/>
    <n v="0"/>
    <n v="0"/>
    <n v="0"/>
  </r>
  <r>
    <x v="8"/>
    <x v="6"/>
    <x v="3"/>
    <x v="10"/>
    <n v="0"/>
    <n v="1000"/>
    <n v="0"/>
    <n v="0"/>
    <n v="0"/>
    <n v="0"/>
    <n v="0"/>
    <n v="0"/>
    <n v="0"/>
  </r>
  <r>
    <x v="8"/>
    <x v="6"/>
    <x v="4"/>
    <x v="0"/>
    <n v="0.33"/>
    <n v="1000"/>
    <n v="0"/>
    <n v="8.0300000000000007E-3"/>
    <n v="6.0299999999999998E-3"/>
    <n v="6.9999999999999994E-5"/>
    <n v="7.2999999999999996E-4"/>
    <n v="2.768E-2"/>
    <n v="0"/>
  </r>
  <r>
    <x v="8"/>
    <x v="6"/>
    <x v="4"/>
    <x v="1"/>
    <n v="0"/>
    <n v="1000"/>
    <n v="0"/>
    <n v="0"/>
    <n v="0"/>
    <n v="0"/>
    <n v="0"/>
    <n v="0"/>
    <n v="0"/>
  </r>
  <r>
    <x v="8"/>
    <x v="6"/>
    <x v="4"/>
    <x v="2"/>
    <n v="0"/>
    <n v="1000"/>
    <n v="0"/>
    <n v="0"/>
    <n v="0"/>
    <n v="0"/>
    <n v="0"/>
    <n v="0"/>
    <n v="0"/>
  </r>
  <r>
    <x v="8"/>
    <x v="6"/>
    <x v="4"/>
    <x v="3"/>
    <n v="0"/>
    <n v="1000"/>
    <n v="0"/>
    <n v="0"/>
    <n v="0"/>
    <n v="0"/>
    <n v="0"/>
    <n v="0"/>
    <n v="0"/>
  </r>
  <r>
    <x v="8"/>
    <x v="6"/>
    <x v="4"/>
    <x v="4"/>
    <n v="0"/>
    <n v="1000"/>
    <n v="0"/>
    <n v="0"/>
    <n v="0"/>
    <n v="0"/>
    <n v="0"/>
    <n v="0"/>
    <n v="0"/>
  </r>
  <r>
    <x v="8"/>
    <x v="6"/>
    <x v="4"/>
    <x v="5"/>
    <n v="0"/>
    <n v="1000"/>
    <n v="0"/>
    <n v="0"/>
    <n v="0"/>
    <n v="0"/>
    <n v="0"/>
    <n v="0"/>
    <n v="0"/>
  </r>
  <r>
    <x v="8"/>
    <x v="6"/>
    <x v="4"/>
    <x v="6"/>
    <n v="0"/>
    <n v="1000"/>
    <n v="0"/>
    <n v="0"/>
    <n v="0"/>
    <n v="0"/>
    <n v="0"/>
    <n v="0"/>
    <n v="0"/>
  </r>
  <r>
    <x v="8"/>
    <x v="6"/>
    <x v="4"/>
    <x v="7"/>
    <n v="0"/>
    <n v="1000"/>
    <n v="0"/>
    <n v="0"/>
    <n v="0"/>
    <n v="0"/>
    <n v="0"/>
    <n v="0"/>
    <n v="0"/>
  </r>
  <r>
    <x v="8"/>
    <x v="6"/>
    <x v="4"/>
    <x v="8"/>
    <n v="0"/>
    <n v="1000"/>
    <n v="0"/>
    <n v="0"/>
    <n v="0"/>
    <n v="0"/>
    <n v="0"/>
    <n v="0"/>
    <n v="0"/>
  </r>
  <r>
    <x v="8"/>
    <x v="6"/>
    <x v="4"/>
    <x v="9"/>
    <n v="0"/>
    <n v="1000"/>
    <n v="0"/>
    <n v="0"/>
    <n v="0"/>
    <n v="0"/>
    <n v="0"/>
    <n v="0"/>
    <n v="0"/>
  </r>
  <r>
    <x v="8"/>
    <x v="6"/>
    <x v="4"/>
    <x v="10"/>
    <n v="1.54"/>
    <n v="1000"/>
    <n v="0"/>
    <n v="3.7350000000000001E-2"/>
    <n v="2.477E-2"/>
    <n v="1.9000000000000001E-4"/>
    <n v="1.58E-3"/>
    <n v="0.12878999999999999"/>
    <n v="0"/>
  </r>
  <r>
    <x v="8"/>
    <x v="6"/>
    <x v="5"/>
    <x v="0"/>
    <n v="0"/>
    <n v="1000"/>
    <n v="0"/>
    <n v="0"/>
    <n v="0"/>
    <n v="0"/>
    <n v="0"/>
    <n v="0"/>
    <n v="0"/>
  </r>
  <r>
    <x v="8"/>
    <x v="6"/>
    <x v="5"/>
    <x v="1"/>
    <n v="0"/>
    <n v="1000"/>
    <n v="0"/>
    <n v="0"/>
    <n v="0"/>
    <n v="0"/>
    <n v="0"/>
    <n v="0"/>
    <n v="0"/>
  </r>
  <r>
    <x v="8"/>
    <x v="6"/>
    <x v="5"/>
    <x v="2"/>
    <n v="0"/>
    <n v="1000"/>
    <n v="0"/>
    <n v="0"/>
    <n v="0"/>
    <n v="0"/>
    <n v="0"/>
    <n v="0"/>
    <n v="0"/>
  </r>
  <r>
    <x v="8"/>
    <x v="6"/>
    <x v="5"/>
    <x v="3"/>
    <n v="0"/>
    <n v="1000"/>
    <n v="0"/>
    <n v="0"/>
    <n v="0"/>
    <n v="0"/>
    <n v="0"/>
    <n v="0"/>
    <n v="0"/>
  </r>
  <r>
    <x v="8"/>
    <x v="6"/>
    <x v="5"/>
    <x v="4"/>
    <n v="0"/>
    <n v="1000"/>
    <n v="0"/>
    <n v="0"/>
    <n v="0"/>
    <n v="0"/>
    <n v="0"/>
    <n v="0"/>
    <n v="0"/>
  </r>
  <r>
    <x v="8"/>
    <x v="6"/>
    <x v="5"/>
    <x v="5"/>
    <n v="0"/>
    <n v="1000"/>
    <n v="0"/>
    <n v="0"/>
    <n v="0"/>
    <n v="0"/>
    <n v="0"/>
    <n v="0"/>
    <n v="0"/>
  </r>
  <r>
    <x v="8"/>
    <x v="6"/>
    <x v="5"/>
    <x v="6"/>
    <n v="0"/>
    <n v="1000"/>
    <n v="0"/>
    <n v="0"/>
    <n v="0"/>
    <n v="0"/>
    <n v="0"/>
    <n v="0"/>
    <n v="0"/>
  </r>
  <r>
    <x v="8"/>
    <x v="6"/>
    <x v="5"/>
    <x v="7"/>
    <n v="0"/>
    <n v="1000"/>
    <n v="0"/>
    <n v="0"/>
    <n v="0"/>
    <n v="0"/>
    <n v="0"/>
    <n v="0"/>
    <n v="0"/>
  </r>
  <r>
    <x v="8"/>
    <x v="6"/>
    <x v="5"/>
    <x v="8"/>
    <n v="0"/>
    <n v="1000"/>
    <n v="0"/>
    <n v="0"/>
    <n v="0"/>
    <n v="0"/>
    <n v="0"/>
    <n v="0"/>
    <n v="0"/>
  </r>
  <r>
    <x v="8"/>
    <x v="6"/>
    <x v="5"/>
    <x v="9"/>
    <n v="0"/>
    <n v="1000"/>
    <n v="0"/>
    <n v="0"/>
    <n v="0"/>
    <n v="0"/>
    <n v="0"/>
    <n v="0"/>
    <n v="0"/>
  </r>
  <r>
    <x v="8"/>
    <x v="6"/>
    <x v="5"/>
    <x v="10"/>
    <n v="0"/>
    <n v="1000"/>
    <n v="0"/>
    <n v="0"/>
    <n v="0"/>
    <n v="0"/>
    <n v="0"/>
    <n v="0"/>
    <n v="0"/>
  </r>
  <r>
    <x v="8"/>
    <x v="6"/>
    <x v="6"/>
    <x v="0"/>
    <n v="0"/>
    <n v="1000"/>
    <n v="0"/>
    <n v="0"/>
    <n v="0"/>
    <n v="0"/>
    <n v="0"/>
    <n v="0"/>
    <n v="0"/>
  </r>
  <r>
    <x v="8"/>
    <x v="6"/>
    <x v="6"/>
    <x v="1"/>
    <n v="0"/>
    <n v="1000"/>
    <n v="0"/>
    <n v="0"/>
    <n v="0"/>
    <n v="0"/>
    <n v="0"/>
    <n v="0"/>
    <n v="0"/>
  </r>
  <r>
    <x v="8"/>
    <x v="6"/>
    <x v="6"/>
    <x v="2"/>
    <n v="0"/>
    <n v="1000"/>
    <n v="0"/>
    <n v="0"/>
    <n v="0"/>
    <n v="0"/>
    <n v="0"/>
    <n v="0"/>
    <n v="0"/>
  </r>
  <r>
    <x v="8"/>
    <x v="6"/>
    <x v="6"/>
    <x v="3"/>
    <n v="0"/>
    <n v="1000"/>
    <n v="0"/>
    <n v="0"/>
    <n v="0"/>
    <n v="0"/>
    <n v="0"/>
    <n v="0"/>
    <n v="0"/>
  </r>
  <r>
    <x v="8"/>
    <x v="6"/>
    <x v="6"/>
    <x v="4"/>
    <n v="0"/>
    <n v="1000"/>
    <n v="0"/>
    <n v="0"/>
    <n v="0"/>
    <n v="0"/>
    <n v="0"/>
    <n v="0"/>
    <n v="0"/>
  </r>
  <r>
    <x v="8"/>
    <x v="6"/>
    <x v="6"/>
    <x v="5"/>
    <n v="0"/>
    <n v="1000"/>
    <n v="0"/>
    <n v="0"/>
    <n v="0"/>
    <n v="0"/>
    <n v="0"/>
    <n v="0"/>
    <n v="0"/>
  </r>
  <r>
    <x v="8"/>
    <x v="6"/>
    <x v="6"/>
    <x v="6"/>
    <n v="0"/>
    <n v="1000"/>
    <n v="0"/>
    <n v="0"/>
    <n v="0"/>
    <n v="0"/>
    <n v="0"/>
    <n v="0"/>
    <n v="0"/>
  </r>
  <r>
    <x v="8"/>
    <x v="6"/>
    <x v="6"/>
    <x v="7"/>
    <n v="0"/>
    <n v="1000"/>
    <n v="0"/>
    <n v="0"/>
    <n v="0"/>
    <n v="0"/>
    <n v="0"/>
    <n v="0"/>
    <n v="0"/>
  </r>
  <r>
    <x v="8"/>
    <x v="6"/>
    <x v="6"/>
    <x v="8"/>
    <n v="0"/>
    <n v="1000"/>
    <n v="0"/>
    <n v="0"/>
    <n v="0"/>
    <n v="0"/>
    <n v="0"/>
    <n v="0"/>
    <n v="0"/>
  </r>
  <r>
    <x v="8"/>
    <x v="6"/>
    <x v="6"/>
    <x v="9"/>
    <n v="0"/>
    <n v="1000"/>
    <n v="0"/>
    <n v="0"/>
    <n v="0"/>
    <n v="0"/>
    <n v="0"/>
    <n v="0"/>
    <n v="0"/>
  </r>
  <r>
    <x v="8"/>
    <x v="6"/>
    <x v="6"/>
    <x v="10"/>
    <n v="0"/>
    <n v="1000"/>
    <n v="0"/>
    <n v="0"/>
    <n v="0"/>
    <n v="0"/>
    <n v="0"/>
    <n v="0"/>
    <n v="0"/>
  </r>
  <r>
    <x v="8"/>
    <x v="6"/>
    <x v="7"/>
    <x v="0"/>
    <n v="0"/>
    <n v="1000"/>
    <n v="0"/>
    <n v="0"/>
    <n v="0"/>
    <n v="0"/>
    <n v="0"/>
    <n v="0"/>
    <n v="0"/>
  </r>
  <r>
    <x v="8"/>
    <x v="6"/>
    <x v="7"/>
    <x v="1"/>
    <n v="0"/>
    <n v="1000"/>
    <n v="0"/>
    <n v="0"/>
    <n v="0"/>
    <n v="0"/>
    <n v="0"/>
    <n v="0"/>
    <n v="0"/>
  </r>
  <r>
    <x v="8"/>
    <x v="6"/>
    <x v="7"/>
    <x v="2"/>
    <n v="0"/>
    <n v="1000"/>
    <n v="0"/>
    <n v="0"/>
    <n v="0"/>
    <n v="0"/>
    <n v="0"/>
    <n v="0"/>
    <n v="0"/>
  </r>
  <r>
    <x v="8"/>
    <x v="6"/>
    <x v="7"/>
    <x v="3"/>
    <n v="0"/>
    <n v="1000"/>
    <n v="0"/>
    <n v="0"/>
    <n v="0"/>
    <n v="0"/>
    <n v="0"/>
    <n v="0"/>
    <n v="0"/>
  </r>
  <r>
    <x v="8"/>
    <x v="6"/>
    <x v="7"/>
    <x v="4"/>
    <n v="0"/>
    <n v="1000"/>
    <n v="0"/>
    <n v="0"/>
    <n v="0"/>
    <n v="0"/>
    <n v="0"/>
    <n v="0"/>
    <n v="0"/>
  </r>
  <r>
    <x v="8"/>
    <x v="6"/>
    <x v="7"/>
    <x v="5"/>
    <n v="0"/>
    <n v="1000"/>
    <n v="0"/>
    <n v="0"/>
    <n v="0"/>
    <n v="0"/>
    <n v="0"/>
    <n v="0"/>
    <n v="0"/>
  </r>
  <r>
    <x v="8"/>
    <x v="6"/>
    <x v="7"/>
    <x v="6"/>
    <n v="0"/>
    <n v="1000"/>
    <n v="0"/>
    <n v="0"/>
    <n v="0"/>
    <n v="0"/>
    <n v="0"/>
    <n v="0"/>
    <n v="0"/>
  </r>
  <r>
    <x v="8"/>
    <x v="6"/>
    <x v="7"/>
    <x v="7"/>
    <n v="0"/>
    <n v="1000"/>
    <n v="0"/>
    <n v="0"/>
    <n v="0"/>
    <n v="0"/>
    <n v="0"/>
    <n v="0"/>
    <n v="0"/>
  </r>
  <r>
    <x v="8"/>
    <x v="6"/>
    <x v="7"/>
    <x v="8"/>
    <n v="0"/>
    <n v="1000"/>
    <n v="0"/>
    <n v="0"/>
    <n v="0"/>
    <n v="0"/>
    <n v="0"/>
    <n v="0"/>
    <n v="0"/>
  </r>
  <r>
    <x v="8"/>
    <x v="6"/>
    <x v="7"/>
    <x v="9"/>
    <n v="0"/>
    <n v="1000"/>
    <n v="0"/>
    <n v="0"/>
    <n v="0"/>
    <n v="0"/>
    <n v="0"/>
    <n v="0"/>
    <n v="0"/>
  </r>
  <r>
    <x v="8"/>
    <x v="6"/>
    <x v="7"/>
    <x v="10"/>
    <n v="0.91"/>
    <n v="1000"/>
    <n v="0"/>
    <n v="2.2110000000000001E-2"/>
    <n v="1.7979999999999999E-2"/>
    <n v="1.0000000000000001E-5"/>
    <n v="1.73E-3"/>
    <n v="7.6240000000000002E-2"/>
    <n v="0"/>
  </r>
  <r>
    <x v="8"/>
    <x v="6"/>
    <x v="8"/>
    <x v="0"/>
    <n v="0"/>
    <n v="1000"/>
    <n v="0"/>
    <n v="0"/>
    <n v="0"/>
    <n v="0"/>
    <n v="0"/>
    <n v="0"/>
    <n v="0"/>
  </r>
  <r>
    <x v="8"/>
    <x v="6"/>
    <x v="8"/>
    <x v="1"/>
    <n v="0"/>
    <n v="1000"/>
    <n v="0"/>
    <n v="0"/>
    <n v="0"/>
    <n v="0"/>
    <n v="0"/>
    <n v="0"/>
    <n v="0"/>
  </r>
  <r>
    <x v="8"/>
    <x v="6"/>
    <x v="8"/>
    <x v="2"/>
    <n v="0"/>
    <n v="1000"/>
    <n v="0"/>
    <n v="0"/>
    <n v="0"/>
    <n v="0"/>
    <n v="0"/>
    <n v="0"/>
    <n v="0"/>
  </r>
  <r>
    <x v="8"/>
    <x v="6"/>
    <x v="8"/>
    <x v="3"/>
    <n v="0"/>
    <n v="1000"/>
    <n v="0"/>
    <n v="0"/>
    <n v="0"/>
    <n v="0"/>
    <n v="0"/>
    <n v="0"/>
    <n v="0"/>
  </r>
  <r>
    <x v="8"/>
    <x v="6"/>
    <x v="8"/>
    <x v="4"/>
    <n v="0"/>
    <n v="1000"/>
    <n v="0"/>
    <n v="0"/>
    <n v="0"/>
    <n v="0"/>
    <n v="0"/>
    <n v="0"/>
    <n v="0"/>
  </r>
  <r>
    <x v="8"/>
    <x v="6"/>
    <x v="8"/>
    <x v="5"/>
    <n v="0"/>
    <n v="1000"/>
    <n v="0"/>
    <n v="0"/>
    <n v="0"/>
    <n v="0"/>
    <n v="0"/>
    <n v="0"/>
    <n v="0"/>
  </r>
  <r>
    <x v="8"/>
    <x v="6"/>
    <x v="8"/>
    <x v="6"/>
    <n v="0"/>
    <n v="1000"/>
    <n v="0"/>
    <n v="0"/>
    <n v="0"/>
    <n v="0"/>
    <n v="0"/>
    <n v="0"/>
    <n v="0"/>
  </r>
  <r>
    <x v="8"/>
    <x v="6"/>
    <x v="8"/>
    <x v="7"/>
    <n v="0"/>
    <n v="1000"/>
    <n v="0"/>
    <n v="0"/>
    <n v="0"/>
    <n v="0"/>
    <n v="0"/>
    <n v="0"/>
    <n v="0"/>
  </r>
  <r>
    <x v="8"/>
    <x v="6"/>
    <x v="8"/>
    <x v="8"/>
    <n v="0"/>
    <n v="1000"/>
    <n v="0"/>
    <n v="0"/>
    <n v="0"/>
    <n v="0"/>
    <n v="0"/>
    <n v="0"/>
    <n v="0"/>
  </r>
  <r>
    <x v="8"/>
    <x v="6"/>
    <x v="8"/>
    <x v="9"/>
    <n v="0"/>
    <n v="1000"/>
    <n v="0"/>
    <n v="0"/>
    <n v="0"/>
    <n v="0"/>
    <n v="0"/>
    <n v="0"/>
    <n v="0"/>
  </r>
  <r>
    <x v="8"/>
    <x v="6"/>
    <x v="8"/>
    <x v="10"/>
    <n v="0.33"/>
    <n v="1000"/>
    <n v="0"/>
    <n v="7.9699999999999997E-3"/>
    <n v="5.8199999999999997E-3"/>
    <n v="4.0000000000000003E-5"/>
    <n v="2.2000000000000001E-4"/>
    <n v="2.7480000000000001E-2"/>
    <n v="0"/>
  </r>
  <r>
    <x v="8"/>
    <x v="7"/>
    <x v="0"/>
    <x v="0"/>
    <n v="0"/>
    <n v="1000"/>
    <n v="0"/>
    <n v="0"/>
    <n v="0"/>
    <n v="0"/>
    <n v="0"/>
    <n v="0"/>
    <n v="0"/>
  </r>
  <r>
    <x v="8"/>
    <x v="7"/>
    <x v="0"/>
    <x v="1"/>
    <n v="0"/>
    <n v="1000"/>
    <n v="0"/>
    <n v="0"/>
    <n v="0"/>
    <n v="0"/>
    <n v="0"/>
    <n v="0"/>
    <n v="0"/>
  </r>
  <r>
    <x v="8"/>
    <x v="7"/>
    <x v="0"/>
    <x v="2"/>
    <n v="0"/>
    <n v="1000"/>
    <n v="0"/>
    <n v="0"/>
    <n v="0"/>
    <n v="0"/>
    <n v="0"/>
    <n v="0"/>
    <n v="0"/>
  </r>
  <r>
    <x v="8"/>
    <x v="7"/>
    <x v="0"/>
    <x v="3"/>
    <n v="0"/>
    <n v="1000"/>
    <n v="0"/>
    <n v="0"/>
    <n v="0"/>
    <n v="0"/>
    <n v="0"/>
    <n v="0"/>
    <n v="0"/>
  </r>
  <r>
    <x v="8"/>
    <x v="7"/>
    <x v="0"/>
    <x v="4"/>
    <n v="0"/>
    <n v="1000"/>
    <n v="0"/>
    <n v="0"/>
    <n v="0"/>
    <n v="0"/>
    <n v="0"/>
    <n v="0"/>
    <n v="0"/>
  </r>
  <r>
    <x v="8"/>
    <x v="7"/>
    <x v="0"/>
    <x v="5"/>
    <n v="0"/>
    <n v="1000"/>
    <n v="0"/>
    <n v="0"/>
    <n v="0"/>
    <n v="0"/>
    <n v="0"/>
    <n v="0"/>
    <n v="0"/>
  </r>
  <r>
    <x v="8"/>
    <x v="7"/>
    <x v="0"/>
    <x v="6"/>
    <n v="0"/>
    <n v="1000"/>
    <n v="0"/>
    <n v="0"/>
    <n v="0"/>
    <n v="0"/>
    <n v="0"/>
    <n v="0"/>
    <n v="0"/>
  </r>
  <r>
    <x v="8"/>
    <x v="7"/>
    <x v="0"/>
    <x v="7"/>
    <n v="0"/>
    <n v="1000"/>
    <n v="0"/>
    <n v="0"/>
    <n v="0"/>
    <n v="0"/>
    <n v="0"/>
    <n v="0"/>
    <n v="0"/>
  </r>
  <r>
    <x v="8"/>
    <x v="7"/>
    <x v="0"/>
    <x v="8"/>
    <n v="0"/>
    <n v="1000"/>
    <n v="0"/>
    <n v="0"/>
    <n v="0"/>
    <n v="0"/>
    <n v="0"/>
    <n v="0"/>
    <n v="0"/>
  </r>
  <r>
    <x v="8"/>
    <x v="7"/>
    <x v="0"/>
    <x v="9"/>
    <n v="0"/>
    <n v="1000"/>
    <n v="0"/>
    <n v="0"/>
    <n v="0"/>
    <n v="0"/>
    <n v="0"/>
    <n v="0"/>
    <n v="0"/>
  </r>
  <r>
    <x v="8"/>
    <x v="7"/>
    <x v="0"/>
    <x v="10"/>
    <n v="0.79"/>
    <n v="1000"/>
    <n v="0"/>
    <n v="1.9099999999999999E-2"/>
    <n v="1.478E-2"/>
    <n v="5.0000000000000002E-5"/>
    <n v="1.15E-3"/>
    <n v="6.5860000000000002E-2"/>
    <n v="0"/>
  </r>
  <r>
    <x v="8"/>
    <x v="7"/>
    <x v="1"/>
    <x v="0"/>
    <n v="0"/>
    <n v="1000"/>
    <n v="0"/>
    <n v="0"/>
    <n v="0"/>
    <n v="0"/>
    <n v="0"/>
    <n v="0"/>
    <n v="0"/>
  </r>
  <r>
    <x v="8"/>
    <x v="7"/>
    <x v="1"/>
    <x v="1"/>
    <n v="0.64"/>
    <n v="1000"/>
    <n v="0"/>
    <n v="1.549E-2"/>
    <n v="1.2500000000000001E-2"/>
    <n v="5.1000000000000004E-4"/>
    <n v="3.0300000000000001E-3"/>
    <n v="5.3400000000000003E-2"/>
    <n v="0"/>
  </r>
  <r>
    <x v="8"/>
    <x v="7"/>
    <x v="1"/>
    <x v="2"/>
    <n v="0"/>
    <n v="1000"/>
    <n v="0"/>
    <n v="0"/>
    <n v="0"/>
    <n v="0"/>
    <n v="0"/>
    <n v="0"/>
    <n v="0"/>
  </r>
  <r>
    <x v="8"/>
    <x v="7"/>
    <x v="1"/>
    <x v="3"/>
    <n v="0"/>
    <n v="1000"/>
    <n v="0"/>
    <n v="0"/>
    <n v="0"/>
    <n v="0"/>
    <n v="0"/>
    <n v="0"/>
    <n v="0"/>
  </r>
  <r>
    <x v="8"/>
    <x v="7"/>
    <x v="1"/>
    <x v="4"/>
    <n v="0"/>
    <n v="1000"/>
    <n v="0"/>
    <n v="0"/>
    <n v="0"/>
    <n v="0"/>
    <n v="0"/>
    <n v="0"/>
    <n v="0"/>
  </r>
  <r>
    <x v="8"/>
    <x v="7"/>
    <x v="1"/>
    <x v="5"/>
    <n v="0"/>
    <n v="1000"/>
    <n v="0"/>
    <n v="0"/>
    <n v="0"/>
    <n v="0"/>
    <n v="0"/>
    <n v="0"/>
    <n v="0"/>
  </r>
  <r>
    <x v="8"/>
    <x v="7"/>
    <x v="1"/>
    <x v="6"/>
    <n v="0"/>
    <n v="1000"/>
    <n v="0"/>
    <n v="0"/>
    <n v="0"/>
    <n v="0"/>
    <n v="0"/>
    <n v="0"/>
    <n v="0"/>
  </r>
  <r>
    <x v="8"/>
    <x v="7"/>
    <x v="1"/>
    <x v="7"/>
    <n v="0"/>
    <n v="1000"/>
    <n v="0"/>
    <n v="0"/>
    <n v="0"/>
    <n v="0"/>
    <n v="0"/>
    <n v="0"/>
    <n v="0"/>
  </r>
  <r>
    <x v="8"/>
    <x v="7"/>
    <x v="1"/>
    <x v="8"/>
    <n v="0"/>
    <n v="1000"/>
    <n v="0"/>
    <n v="0"/>
    <n v="0"/>
    <n v="0"/>
    <n v="0"/>
    <n v="0"/>
    <n v="0"/>
  </r>
  <r>
    <x v="8"/>
    <x v="7"/>
    <x v="1"/>
    <x v="9"/>
    <n v="0"/>
    <n v="1000"/>
    <n v="0"/>
    <n v="0"/>
    <n v="0"/>
    <n v="0"/>
    <n v="0"/>
    <n v="0"/>
    <n v="0"/>
  </r>
  <r>
    <x v="8"/>
    <x v="7"/>
    <x v="1"/>
    <x v="10"/>
    <n v="0"/>
    <n v="1000"/>
    <n v="0"/>
    <n v="0"/>
    <n v="0"/>
    <n v="0"/>
    <n v="0"/>
    <n v="0"/>
    <n v="0"/>
  </r>
  <r>
    <x v="8"/>
    <x v="7"/>
    <x v="2"/>
    <x v="0"/>
    <n v="0"/>
    <n v="1000"/>
    <n v="0"/>
    <n v="0"/>
    <n v="0"/>
    <n v="0"/>
    <n v="0"/>
    <n v="0"/>
    <n v="0"/>
  </r>
  <r>
    <x v="8"/>
    <x v="7"/>
    <x v="2"/>
    <x v="1"/>
    <n v="0"/>
    <n v="1000"/>
    <n v="0"/>
    <n v="0"/>
    <n v="0"/>
    <n v="0"/>
    <n v="0"/>
    <n v="0"/>
    <n v="0"/>
  </r>
  <r>
    <x v="8"/>
    <x v="7"/>
    <x v="2"/>
    <x v="2"/>
    <n v="0"/>
    <n v="1000"/>
    <n v="0"/>
    <n v="0"/>
    <n v="0"/>
    <n v="0"/>
    <n v="0"/>
    <n v="0"/>
    <n v="0"/>
  </r>
  <r>
    <x v="8"/>
    <x v="7"/>
    <x v="2"/>
    <x v="3"/>
    <n v="0"/>
    <n v="1000"/>
    <n v="0"/>
    <n v="0"/>
    <n v="0"/>
    <n v="0"/>
    <n v="0"/>
    <n v="0"/>
    <n v="0"/>
  </r>
  <r>
    <x v="8"/>
    <x v="7"/>
    <x v="2"/>
    <x v="4"/>
    <n v="0"/>
    <n v="1000"/>
    <n v="0"/>
    <n v="0"/>
    <n v="0"/>
    <n v="0"/>
    <n v="0"/>
    <n v="0"/>
    <n v="0"/>
  </r>
  <r>
    <x v="8"/>
    <x v="7"/>
    <x v="2"/>
    <x v="5"/>
    <n v="0"/>
    <n v="1000"/>
    <n v="0"/>
    <n v="0"/>
    <n v="0"/>
    <n v="0"/>
    <n v="0"/>
    <n v="0"/>
    <n v="0"/>
  </r>
  <r>
    <x v="8"/>
    <x v="7"/>
    <x v="2"/>
    <x v="6"/>
    <n v="0"/>
    <n v="1000"/>
    <n v="0"/>
    <n v="0"/>
    <n v="0"/>
    <n v="0"/>
    <n v="0"/>
    <n v="0"/>
    <n v="0"/>
  </r>
  <r>
    <x v="8"/>
    <x v="7"/>
    <x v="2"/>
    <x v="7"/>
    <n v="0"/>
    <n v="1000"/>
    <n v="0"/>
    <n v="0"/>
    <n v="0"/>
    <n v="0"/>
    <n v="0"/>
    <n v="0"/>
    <n v="0"/>
  </r>
  <r>
    <x v="8"/>
    <x v="7"/>
    <x v="2"/>
    <x v="8"/>
    <n v="0"/>
    <n v="1000"/>
    <n v="0"/>
    <n v="0"/>
    <n v="0"/>
    <n v="0"/>
    <n v="0"/>
    <n v="0"/>
    <n v="0"/>
  </r>
  <r>
    <x v="8"/>
    <x v="7"/>
    <x v="2"/>
    <x v="9"/>
    <n v="0"/>
    <n v="1000"/>
    <n v="0"/>
    <n v="0"/>
    <n v="0"/>
    <n v="0"/>
    <n v="0"/>
    <n v="0"/>
    <n v="0"/>
  </r>
  <r>
    <x v="8"/>
    <x v="7"/>
    <x v="2"/>
    <x v="10"/>
    <n v="0.21"/>
    <n v="1000"/>
    <n v="0"/>
    <n v="5.1900000000000002E-3"/>
    <n v="3.7100000000000002E-3"/>
    <n v="5.0000000000000002E-5"/>
    <n v="4.4000000000000002E-4"/>
    <n v="1.7899999999999999E-2"/>
    <n v="0"/>
  </r>
  <r>
    <x v="8"/>
    <x v="7"/>
    <x v="3"/>
    <x v="0"/>
    <n v="0"/>
    <n v="1000"/>
    <n v="0"/>
    <n v="0"/>
    <n v="0"/>
    <n v="0"/>
    <n v="0"/>
    <n v="0"/>
    <n v="0"/>
  </r>
  <r>
    <x v="8"/>
    <x v="7"/>
    <x v="3"/>
    <x v="1"/>
    <n v="0"/>
    <n v="1000"/>
    <n v="0"/>
    <n v="0"/>
    <n v="0"/>
    <n v="0"/>
    <n v="0"/>
    <n v="0"/>
    <n v="0"/>
  </r>
  <r>
    <x v="8"/>
    <x v="7"/>
    <x v="3"/>
    <x v="2"/>
    <n v="0"/>
    <n v="1000"/>
    <n v="0"/>
    <n v="0"/>
    <n v="0"/>
    <n v="0"/>
    <n v="0"/>
    <n v="0"/>
    <n v="0"/>
  </r>
  <r>
    <x v="8"/>
    <x v="7"/>
    <x v="3"/>
    <x v="3"/>
    <n v="0"/>
    <n v="1000"/>
    <n v="0"/>
    <n v="0"/>
    <n v="0"/>
    <n v="0"/>
    <n v="0"/>
    <n v="0"/>
    <n v="0"/>
  </r>
  <r>
    <x v="8"/>
    <x v="7"/>
    <x v="3"/>
    <x v="4"/>
    <n v="0"/>
    <n v="1000"/>
    <n v="0"/>
    <n v="0"/>
    <n v="0"/>
    <n v="0"/>
    <n v="0"/>
    <n v="0"/>
    <n v="0"/>
  </r>
  <r>
    <x v="8"/>
    <x v="7"/>
    <x v="3"/>
    <x v="5"/>
    <n v="0"/>
    <n v="1000"/>
    <n v="0"/>
    <n v="0"/>
    <n v="0"/>
    <n v="0"/>
    <n v="0"/>
    <n v="0"/>
    <n v="0"/>
  </r>
  <r>
    <x v="8"/>
    <x v="7"/>
    <x v="3"/>
    <x v="6"/>
    <n v="0"/>
    <n v="1000"/>
    <n v="0"/>
    <n v="0"/>
    <n v="0"/>
    <n v="0"/>
    <n v="0"/>
    <n v="0"/>
    <n v="0"/>
  </r>
  <r>
    <x v="8"/>
    <x v="7"/>
    <x v="3"/>
    <x v="7"/>
    <n v="0"/>
    <n v="1000"/>
    <n v="0"/>
    <n v="0"/>
    <n v="0"/>
    <n v="0"/>
    <n v="0"/>
    <n v="0"/>
    <n v="0"/>
  </r>
  <r>
    <x v="8"/>
    <x v="7"/>
    <x v="3"/>
    <x v="8"/>
    <n v="0"/>
    <n v="1000"/>
    <n v="0"/>
    <n v="0"/>
    <n v="0"/>
    <n v="0"/>
    <n v="0"/>
    <n v="0"/>
    <n v="0"/>
  </r>
  <r>
    <x v="8"/>
    <x v="7"/>
    <x v="3"/>
    <x v="9"/>
    <n v="0"/>
    <n v="1000"/>
    <n v="0"/>
    <n v="0"/>
    <n v="0"/>
    <n v="0"/>
    <n v="0"/>
    <n v="0"/>
    <n v="0"/>
  </r>
  <r>
    <x v="8"/>
    <x v="7"/>
    <x v="3"/>
    <x v="10"/>
    <n v="0"/>
    <n v="1000"/>
    <n v="0"/>
    <n v="0"/>
    <n v="0"/>
    <n v="0"/>
    <n v="0"/>
    <n v="0"/>
    <n v="0"/>
  </r>
  <r>
    <x v="8"/>
    <x v="7"/>
    <x v="4"/>
    <x v="0"/>
    <n v="0.33"/>
    <n v="1000"/>
    <n v="0"/>
    <n v="8.0300000000000007E-3"/>
    <n v="6.0299999999999998E-3"/>
    <n v="6.9999999999999994E-5"/>
    <n v="7.2999999999999996E-4"/>
    <n v="2.768E-2"/>
    <n v="0"/>
  </r>
  <r>
    <x v="8"/>
    <x v="7"/>
    <x v="4"/>
    <x v="1"/>
    <n v="0"/>
    <n v="1000"/>
    <n v="0"/>
    <n v="0"/>
    <n v="0"/>
    <n v="0"/>
    <n v="0"/>
    <n v="0"/>
    <n v="0"/>
  </r>
  <r>
    <x v="8"/>
    <x v="7"/>
    <x v="4"/>
    <x v="2"/>
    <n v="0"/>
    <n v="1000"/>
    <n v="0"/>
    <n v="0"/>
    <n v="0"/>
    <n v="0"/>
    <n v="0"/>
    <n v="0"/>
    <n v="0"/>
  </r>
  <r>
    <x v="8"/>
    <x v="7"/>
    <x v="4"/>
    <x v="3"/>
    <n v="0"/>
    <n v="1000"/>
    <n v="0"/>
    <n v="0"/>
    <n v="0"/>
    <n v="0"/>
    <n v="0"/>
    <n v="0"/>
    <n v="0"/>
  </r>
  <r>
    <x v="8"/>
    <x v="7"/>
    <x v="4"/>
    <x v="4"/>
    <n v="0"/>
    <n v="1000"/>
    <n v="0"/>
    <n v="0"/>
    <n v="0"/>
    <n v="0"/>
    <n v="0"/>
    <n v="0"/>
    <n v="0"/>
  </r>
  <r>
    <x v="8"/>
    <x v="7"/>
    <x v="4"/>
    <x v="5"/>
    <n v="0"/>
    <n v="1000"/>
    <n v="0"/>
    <n v="0"/>
    <n v="0"/>
    <n v="0"/>
    <n v="0"/>
    <n v="0"/>
    <n v="0"/>
  </r>
  <r>
    <x v="8"/>
    <x v="7"/>
    <x v="4"/>
    <x v="6"/>
    <n v="0"/>
    <n v="1000"/>
    <n v="0"/>
    <n v="0"/>
    <n v="0"/>
    <n v="0"/>
    <n v="0"/>
    <n v="0"/>
    <n v="0"/>
  </r>
  <r>
    <x v="8"/>
    <x v="7"/>
    <x v="4"/>
    <x v="7"/>
    <n v="0"/>
    <n v="1000"/>
    <n v="0"/>
    <n v="0"/>
    <n v="0"/>
    <n v="0"/>
    <n v="0"/>
    <n v="0"/>
    <n v="0"/>
  </r>
  <r>
    <x v="8"/>
    <x v="7"/>
    <x v="4"/>
    <x v="8"/>
    <n v="0"/>
    <n v="1000"/>
    <n v="0"/>
    <n v="0"/>
    <n v="0"/>
    <n v="0"/>
    <n v="0"/>
    <n v="0"/>
    <n v="0"/>
  </r>
  <r>
    <x v="8"/>
    <x v="7"/>
    <x v="4"/>
    <x v="9"/>
    <n v="0"/>
    <n v="1000"/>
    <n v="0"/>
    <n v="0"/>
    <n v="0"/>
    <n v="0"/>
    <n v="0"/>
    <n v="0"/>
    <n v="0"/>
  </r>
  <r>
    <x v="8"/>
    <x v="7"/>
    <x v="4"/>
    <x v="10"/>
    <n v="1.54"/>
    <n v="1000"/>
    <n v="0"/>
    <n v="3.7350000000000001E-2"/>
    <n v="2.477E-2"/>
    <n v="1.9000000000000001E-4"/>
    <n v="1.58E-3"/>
    <n v="0.12878999999999999"/>
    <n v="0"/>
  </r>
  <r>
    <x v="8"/>
    <x v="7"/>
    <x v="5"/>
    <x v="0"/>
    <n v="0"/>
    <n v="1000"/>
    <n v="0"/>
    <n v="0"/>
    <n v="0"/>
    <n v="0"/>
    <n v="0"/>
    <n v="0"/>
    <n v="0"/>
  </r>
  <r>
    <x v="8"/>
    <x v="7"/>
    <x v="5"/>
    <x v="1"/>
    <n v="0"/>
    <n v="1000"/>
    <n v="0"/>
    <n v="0"/>
    <n v="0"/>
    <n v="0"/>
    <n v="0"/>
    <n v="0"/>
    <n v="0"/>
  </r>
  <r>
    <x v="8"/>
    <x v="7"/>
    <x v="5"/>
    <x v="2"/>
    <n v="0"/>
    <n v="1000"/>
    <n v="0"/>
    <n v="0"/>
    <n v="0"/>
    <n v="0"/>
    <n v="0"/>
    <n v="0"/>
    <n v="0"/>
  </r>
  <r>
    <x v="8"/>
    <x v="7"/>
    <x v="5"/>
    <x v="3"/>
    <n v="0"/>
    <n v="1000"/>
    <n v="0"/>
    <n v="0"/>
    <n v="0"/>
    <n v="0"/>
    <n v="0"/>
    <n v="0"/>
    <n v="0"/>
  </r>
  <r>
    <x v="8"/>
    <x v="7"/>
    <x v="5"/>
    <x v="4"/>
    <n v="0"/>
    <n v="1000"/>
    <n v="0"/>
    <n v="0"/>
    <n v="0"/>
    <n v="0"/>
    <n v="0"/>
    <n v="0"/>
    <n v="0"/>
  </r>
  <r>
    <x v="8"/>
    <x v="7"/>
    <x v="5"/>
    <x v="5"/>
    <n v="0"/>
    <n v="1000"/>
    <n v="0"/>
    <n v="0"/>
    <n v="0"/>
    <n v="0"/>
    <n v="0"/>
    <n v="0"/>
    <n v="0"/>
  </r>
  <r>
    <x v="8"/>
    <x v="7"/>
    <x v="5"/>
    <x v="6"/>
    <n v="0"/>
    <n v="1000"/>
    <n v="0"/>
    <n v="0"/>
    <n v="0"/>
    <n v="0"/>
    <n v="0"/>
    <n v="0"/>
    <n v="0"/>
  </r>
  <r>
    <x v="8"/>
    <x v="7"/>
    <x v="5"/>
    <x v="7"/>
    <n v="0"/>
    <n v="1000"/>
    <n v="0"/>
    <n v="0"/>
    <n v="0"/>
    <n v="0"/>
    <n v="0"/>
    <n v="0"/>
    <n v="0"/>
  </r>
  <r>
    <x v="8"/>
    <x v="7"/>
    <x v="5"/>
    <x v="8"/>
    <n v="0"/>
    <n v="1000"/>
    <n v="0"/>
    <n v="0"/>
    <n v="0"/>
    <n v="0"/>
    <n v="0"/>
    <n v="0"/>
    <n v="0"/>
  </r>
  <r>
    <x v="8"/>
    <x v="7"/>
    <x v="5"/>
    <x v="9"/>
    <n v="0"/>
    <n v="1000"/>
    <n v="0"/>
    <n v="0"/>
    <n v="0"/>
    <n v="0"/>
    <n v="0"/>
    <n v="0"/>
    <n v="0"/>
  </r>
  <r>
    <x v="8"/>
    <x v="7"/>
    <x v="5"/>
    <x v="10"/>
    <n v="0"/>
    <n v="1000"/>
    <n v="0"/>
    <n v="0"/>
    <n v="0"/>
    <n v="0"/>
    <n v="0"/>
    <n v="0"/>
    <n v="0"/>
  </r>
  <r>
    <x v="8"/>
    <x v="7"/>
    <x v="6"/>
    <x v="0"/>
    <n v="0"/>
    <n v="1000"/>
    <n v="0"/>
    <n v="0"/>
    <n v="0"/>
    <n v="0"/>
    <n v="0"/>
    <n v="0"/>
    <n v="0"/>
  </r>
  <r>
    <x v="8"/>
    <x v="7"/>
    <x v="6"/>
    <x v="1"/>
    <n v="0"/>
    <n v="1000"/>
    <n v="0"/>
    <n v="0"/>
    <n v="0"/>
    <n v="0"/>
    <n v="0"/>
    <n v="0"/>
    <n v="0"/>
  </r>
  <r>
    <x v="8"/>
    <x v="7"/>
    <x v="6"/>
    <x v="2"/>
    <n v="0"/>
    <n v="1000"/>
    <n v="0"/>
    <n v="0"/>
    <n v="0"/>
    <n v="0"/>
    <n v="0"/>
    <n v="0"/>
    <n v="0"/>
  </r>
  <r>
    <x v="8"/>
    <x v="7"/>
    <x v="6"/>
    <x v="3"/>
    <n v="0"/>
    <n v="1000"/>
    <n v="0"/>
    <n v="0"/>
    <n v="0"/>
    <n v="0"/>
    <n v="0"/>
    <n v="0"/>
    <n v="0"/>
  </r>
  <r>
    <x v="8"/>
    <x v="7"/>
    <x v="6"/>
    <x v="4"/>
    <n v="0"/>
    <n v="1000"/>
    <n v="0"/>
    <n v="0"/>
    <n v="0"/>
    <n v="0"/>
    <n v="0"/>
    <n v="0"/>
    <n v="0"/>
  </r>
  <r>
    <x v="8"/>
    <x v="7"/>
    <x v="6"/>
    <x v="5"/>
    <n v="0"/>
    <n v="1000"/>
    <n v="0"/>
    <n v="0"/>
    <n v="0"/>
    <n v="0"/>
    <n v="0"/>
    <n v="0"/>
    <n v="0"/>
  </r>
  <r>
    <x v="8"/>
    <x v="7"/>
    <x v="6"/>
    <x v="6"/>
    <n v="0"/>
    <n v="1000"/>
    <n v="0"/>
    <n v="0"/>
    <n v="0"/>
    <n v="0"/>
    <n v="0"/>
    <n v="0"/>
    <n v="0"/>
  </r>
  <r>
    <x v="8"/>
    <x v="7"/>
    <x v="6"/>
    <x v="7"/>
    <n v="0"/>
    <n v="1000"/>
    <n v="0"/>
    <n v="0"/>
    <n v="0"/>
    <n v="0"/>
    <n v="0"/>
    <n v="0"/>
    <n v="0"/>
  </r>
  <r>
    <x v="8"/>
    <x v="7"/>
    <x v="6"/>
    <x v="8"/>
    <n v="0"/>
    <n v="1000"/>
    <n v="0"/>
    <n v="0"/>
    <n v="0"/>
    <n v="0"/>
    <n v="0"/>
    <n v="0"/>
    <n v="0"/>
  </r>
  <r>
    <x v="8"/>
    <x v="7"/>
    <x v="6"/>
    <x v="9"/>
    <n v="0"/>
    <n v="1000"/>
    <n v="0"/>
    <n v="0"/>
    <n v="0"/>
    <n v="0"/>
    <n v="0"/>
    <n v="0"/>
    <n v="0"/>
  </r>
  <r>
    <x v="8"/>
    <x v="7"/>
    <x v="6"/>
    <x v="10"/>
    <n v="0"/>
    <n v="1000"/>
    <n v="0"/>
    <n v="0"/>
    <n v="0"/>
    <n v="0"/>
    <n v="0"/>
    <n v="0"/>
    <n v="0"/>
  </r>
  <r>
    <x v="8"/>
    <x v="7"/>
    <x v="7"/>
    <x v="0"/>
    <n v="0"/>
    <n v="1000"/>
    <n v="0"/>
    <n v="0"/>
    <n v="0"/>
    <n v="0"/>
    <n v="0"/>
    <n v="0"/>
    <n v="0"/>
  </r>
  <r>
    <x v="8"/>
    <x v="7"/>
    <x v="7"/>
    <x v="1"/>
    <n v="0"/>
    <n v="1000"/>
    <n v="0"/>
    <n v="0"/>
    <n v="0"/>
    <n v="0"/>
    <n v="0"/>
    <n v="0"/>
    <n v="0"/>
  </r>
  <r>
    <x v="8"/>
    <x v="7"/>
    <x v="7"/>
    <x v="2"/>
    <n v="0"/>
    <n v="1000"/>
    <n v="0"/>
    <n v="0"/>
    <n v="0"/>
    <n v="0"/>
    <n v="0"/>
    <n v="0"/>
    <n v="0"/>
  </r>
  <r>
    <x v="8"/>
    <x v="7"/>
    <x v="7"/>
    <x v="3"/>
    <n v="0"/>
    <n v="1000"/>
    <n v="0"/>
    <n v="0"/>
    <n v="0"/>
    <n v="0"/>
    <n v="0"/>
    <n v="0"/>
    <n v="0"/>
  </r>
  <r>
    <x v="8"/>
    <x v="7"/>
    <x v="7"/>
    <x v="4"/>
    <n v="0"/>
    <n v="1000"/>
    <n v="0"/>
    <n v="0"/>
    <n v="0"/>
    <n v="0"/>
    <n v="0"/>
    <n v="0"/>
    <n v="0"/>
  </r>
  <r>
    <x v="8"/>
    <x v="7"/>
    <x v="7"/>
    <x v="5"/>
    <n v="0"/>
    <n v="1000"/>
    <n v="0"/>
    <n v="0"/>
    <n v="0"/>
    <n v="0"/>
    <n v="0"/>
    <n v="0"/>
    <n v="0"/>
  </r>
  <r>
    <x v="8"/>
    <x v="7"/>
    <x v="7"/>
    <x v="6"/>
    <n v="0"/>
    <n v="1000"/>
    <n v="0"/>
    <n v="0"/>
    <n v="0"/>
    <n v="0"/>
    <n v="0"/>
    <n v="0"/>
    <n v="0"/>
  </r>
  <r>
    <x v="8"/>
    <x v="7"/>
    <x v="7"/>
    <x v="7"/>
    <n v="0"/>
    <n v="1000"/>
    <n v="0"/>
    <n v="0"/>
    <n v="0"/>
    <n v="0"/>
    <n v="0"/>
    <n v="0"/>
    <n v="0"/>
  </r>
  <r>
    <x v="8"/>
    <x v="7"/>
    <x v="7"/>
    <x v="8"/>
    <n v="0"/>
    <n v="1000"/>
    <n v="0"/>
    <n v="0"/>
    <n v="0"/>
    <n v="0"/>
    <n v="0"/>
    <n v="0"/>
    <n v="0"/>
  </r>
  <r>
    <x v="8"/>
    <x v="7"/>
    <x v="7"/>
    <x v="9"/>
    <n v="0"/>
    <n v="1000"/>
    <n v="0"/>
    <n v="0"/>
    <n v="0"/>
    <n v="0"/>
    <n v="0"/>
    <n v="0"/>
    <n v="0"/>
  </r>
  <r>
    <x v="8"/>
    <x v="7"/>
    <x v="7"/>
    <x v="10"/>
    <n v="0.91"/>
    <n v="1000"/>
    <n v="0"/>
    <n v="2.2110000000000001E-2"/>
    <n v="1.7979999999999999E-2"/>
    <n v="1.0000000000000001E-5"/>
    <n v="1.73E-3"/>
    <n v="7.6240000000000002E-2"/>
    <n v="0"/>
  </r>
  <r>
    <x v="8"/>
    <x v="7"/>
    <x v="8"/>
    <x v="0"/>
    <n v="0"/>
    <n v="1000"/>
    <n v="0"/>
    <n v="0"/>
    <n v="0"/>
    <n v="0"/>
    <n v="0"/>
    <n v="0"/>
    <n v="0"/>
  </r>
  <r>
    <x v="8"/>
    <x v="7"/>
    <x v="8"/>
    <x v="1"/>
    <n v="0"/>
    <n v="1000"/>
    <n v="0"/>
    <n v="0"/>
    <n v="0"/>
    <n v="0"/>
    <n v="0"/>
    <n v="0"/>
    <n v="0"/>
  </r>
  <r>
    <x v="8"/>
    <x v="7"/>
    <x v="8"/>
    <x v="2"/>
    <n v="0"/>
    <n v="1000"/>
    <n v="0"/>
    <n v="0"/>
    <n v="0"/>
    <n v="0"/>
    <n v="0"/>
    <n v="0"/>
    <n v="0"/>
  </r>
  <r>
    <x v="8"/>
    <x v="7"/>
    <x v="8"/>
    <x v="3"/>
    <n v="0"/>
    <n v="1000"/>
    <n v="0"/>
    <n v="0"/>
    <n v="0"/>
    <n v="0"/>
    <n v="0"/>
    <n v="0"/>
    <n v="0"/>
  </r>
  <r>
    <x v="8"/>
    <x v="7"/>
    <x v="8"/>
    <x v="4"/>
    <n v="0"/>
    <n v="1000"/>
    <n v="0"/>
    <n v="0"/>
    <n v="0"/>
    <n v="0"/>
    <n v="0"/>
    <n v="0"/>
    <n v="0"/>
  </r>
  <r>
    <x v="8"/>
    <x v="7"/>
    <x v="8"/>
    <x v="5"/>
    <n v="0"/>
    <n v="1000"/>
    <n v="0"/>
    <n v="0"/>
    <n v="0"/>
    <n v="0"/>
    <n v="0"/>
    <n v="0"/>
    <n v="0"/>
  </r>
  <r>
    <x v="8"/>
    <x v="7"/>
    <x v="8"/>
    <x v="6"/>
    <n v="0"/>
    <n v="1000"/>
    <n v="0"/>
    <n v="0"/>
    <n v="0"/>
    <n v="0"/>
    <n v="0"/>
    <n v="0"/>
    <n v="0"/>
  </r>
  <r>
    <x v="8"/>
    <x v="7"/>
    <x v="8"/>
    <x v="7"/>
    <n v="0"/>
    <n v="1000"/>
    <n v="0"/>
    <n v="0"/>
    <n v="0"/>
    <n v="0"/>
    <n v="0"/>
    <n v="0"/>
    <n v="0"/>
  </r>
  <r>
    <x v="8"/>
    <x v="7"/>
    <x v="8"/>
    <x v="8"/>
    <n v="0"/>
    <n v="1000"/>
    <n v="0"/>
    <n v="0"/>
    <n v="0"/>
    <n v="0"/>
    <n v="0"/>
    <n v="0"/>
    <n v="0"/>
  </r>
  <r>
    <x v="8"/>
    <x v="7"/>
    <x v="8"/>
    <x v="9"/>
    <n v="0"/>
    <n v="1000"/>
    <n v="0"/>
    <n v="0"/>
    <n v="0"/>
    <n v="0"/>
    <n v="0"/>
    <n v="0"/>
    <n v="0"/>
  </r>
  <r>
    <x v="8"/>
    <x v="7"/>
    <x v="8"/>
    <x v="10"/>
    <n v="0.33"/>
    <n v="1000"/>
    <n v="0"/>
    <n v="7.9699999999999997E-3"/>
    <n v="5.8199999999999997E-3"/>
    <n v="4.0000000000000003E-5"/>
    <n v="2.2000000000000001E-4"/>
    <n v="2.7480000000000001E-2"/>
    <n v="0"/>
  </r>
  <r>
    <x v="8"/>
    <x v="8"/>
    <x v="0"/>
    <x v="0"/>
    <n v="0"/>
    <n v="1000"/>
    <n v="0"/>
    <n v="0"/>
    <n v="0"/>
    <n v="0"/>
    <n v="0"/>
    <n v="0"/>
    <n v="0"/>
  </r>
  <r>
    <x v="8"/>
    <x v="8"/>
    <x v="0"/>
    <x v="1"/>
    <n v="0"/>
    <n v="1000"/>
    <n v="0"/>
    <n v="0"/>
    <n v="0"/>
    <n v="0"/>
    <n v="0"/>
    <n v="0"/>
    <n v="0"/>
  </r>
  <r>
    <x v="8"/>
    <x v="8"/>
    <x v="0"/>
    <x v="2"/>
    <n v="0"/>
    <n v="1000"/>
    <n v="0"/>
    <n v="0"/>
    <n v="0"/>
    <n v="0"/>
    <n v="0"/>
    <n v="0"/>
    <n v="0"/>
  </r>
  <r>
    <x v="8"/>
    <x v="8"/>
    <x v="0"/>
    <x v="3"/>
    <n v="0"/>
    <n v="1000"/>
    <n v="0"/>
    <n v="0"/>
    <n v="0"/>
    <n v="0"/>
    <n v="0"/>
    <n v="0"/>
    <n v="0"/>
  </r>
  <r>
    <x v="8"/>
    <x v="8"/>
    <x v="0"/>
    <x v="4"/>
    <n v="0"/>
    <n v="1000"/>
    <n v="0"/>
    <n v="0"/>
    <n v="0"/>
    <n v="0"/>
    <n v="0"/>
    <n v="0"/>
    <n v="0"/>
  </r>
  <r>
    <x v="8"/>
    <x v="8"/>
    <x v="0"/>
    <x v="5"/>
    <n v="0"/>
    <n v="1000"/>
    <n v="0"/>
    <n v="0"/>
    <n v="0"/>
    <n v="0"/>
    <n v="0"/>
    <n v="0"/>
    <n v="0"/>
  </r>
  <r>
    <x v="8"/>
    <x v="8"/>
    <x v="0"/>
    <x v="6"/>
    <n v="0"/>
    <n v="1000"/>
    <n v="0"/>
    <n v="0"/>
    <n v="0"/>
    <n v="0"/>
    <n v="0"/>
    <n v="0"/>
    <n v="0"/>
  </r>
  <r>
    <x v="8"/>
    <x v="8"/>
    <x v="0"/>
    <x v="7"/>
    <n v="0"/>
    <n v="1000"/>
    <n v="0"/>
    <n v="0"/>
    <n v="0"/>
    <n v="0"/>
    <n v="0"/>
    <n v="0"/>
    <n v="0"/>
  </r>
  <r>
    <x v="8"/>
    <x v="8"/>
    <x v="0"/>
    <x v="8"/>
    <n v="0"/>
    <n v="1000"/>
    <n v="0"/>
    <n v="0"/>
    <n v="0"/>
    <n v="0"/>
    <n v="0"/>
    <n v="0"/>
    <n v="0"/>
  </r>
  <r>
    <x v="8"/>
    <x v="8"/>
    <x v="0"/>
    <x v="9"/>
    <n v="0"/>
    <n v="1000"/>
    <n v="0"/>
    <n v="0"/>
    <n v="0"/>
    <n v="0"/>
    <n v="0"/>
    <n v="0"/>
    <n v="0"/>
  </r>
  <r>
    <x v="8"/>
    <x v="8"/>
    <x v="0"/>
    <x v="10"/>
    <n v="0.79"/>
    <n v="1000"/>
    <n v="0"/>
    <n v="1.9099999999999999E-2"/>
    <n v="1.478E-2"/>
    <n v="5.0000000000000002E-5"/>
    <n v="1.15E-3"/>
    <n v="6.5860000000000002E-2"/>
    <n v="0"/>
  </r>
  <r>
    <x v="8"/>
    <x v="8"/>
    <x v="1"/>
    <x v="0"/>
    <n v="0"/>
    <n v="1000"/>
    <n v="0"/>
    <n v="0"/>
    <n v="0"/>
    <n v="0"/>
    <n v="0"/>
    <n v="0"/>
    <n v="0"/>
  </r>
  <r>
    <x v="8"/>
    <x v="8"/>
    <x v="1"/>
    <x v="1"/>
    <n v="0.64"/>
    <n v="1000"/>
    <n v="0"/>
    <n v="1.549E-2"/>
    <n v="1.2500000000000001E-2"/>
    <n v="5.1000000000000004E-4"/>
    <n v="3.0300000000000001E-3"/>
    <n v="5.3400000000000003E-2"/>
    <n v="0"/>
  </r>
  <r>
    <x v="8"/>
    <x v="8"/>
    <x v="1"/>
    <x v="2"/>
    <n v="0"/>
    <n v="1000"/>
    <n v="0"/>
    <n v="0"/>
    <n v="0"/>
    <n v="0"/>
    <n v="0"/>
    <n v="0"/>
    <n v="0"/>
  </r>
  <r>
    <x v="8"/>
    <x v="8"/>
    <x v="1"/>
    <x v="3"/>
    <n v="0"/>
    <n v="1000"/>
    <n v="0"/>
    <n v="0"/>
    <n v="0"/>
    <n v="0"/>
    <n v="0"/>
    <n v="0"/>
    <n v="0"/>
  </r>
  <r>
    <x v="8"/>
    <x v="8"/>
    <x v="1"/>
    <x v="4"/>
    <n v="0"/>
    <n v="1000"/>
    <n v="0"/>
    <n v="0"/>
    <n v="0"/>
    <n v="0"/>
    <n v="0"/>
    <n v="0"/>
    <n v="0"/>
  </r>
  <r>
    <x v="8"/>
    <x v="8"/>
    <x v="1"/>
    <x v="5"/>
    <n v="0"/>
    <n v="1000"/>
    <n v="0"/>
    <n v="0"/>
    <n v="0"/>
    <n v="0"/>
    <n v="0"/>
    <n v="0"/>
    <n v="0"/>
  </r>
  <r>
    <x v="8"/>
    <x v="8"/>
    <x v="1"/>
    <x v="6"/>
    <n v="0"/>
    <n v="1000"/>
    <n v="0"/>
    <n v="0"/>
    <n v="0"/>
    <n v="0"/>
    <n v="0"/>
    <n v="0"/>
    <n v="0"/>
  </r>
  <r>
    <x v="8"/>
    <x v="8"/>
    <x v="1"/>
    <x v="7"/>
    <n v="0"/>
    <n v="1000"/>
    <n v="0"/>
    <n v="0"/>
    <n v="0"/>
    <n v="0"/>
    <n v="0"/>
    <n v="0"/>
    <n v="0"/>
  </r>
  <r>
    <x v="8"/>
    <x v="8"/>
    <x v="1"/>
    <x v="8"/>
    <n v="0"/>
    <n v="1000"/>
    <n v="0"/>
    <n v="0"/>
    <n v="0"/>
    <n v="0"/>
    <n v="0"/>
    <n v="0"/>
    <n v="0"/>
  </r>
  <r>
    <x v="8"/>
    <x v="8"/>
    <x v="1"/>
    <x v="9"/>
    <n v="0"/>
    <n v="1000"/>
    <n v="0"/>
    <n v="0"/>
    <n v="0"/>
    <n v="0"/>
    <n v="0"/>
    <n v="0"/>
    <n v="0"/>
  </r>
  <r>
    <x v="8"/>
    <x v="8"/>
    <x v="1"/>
    <x v="10"/>
    <n v="0"/>
    <n v="1000"/>
    <n v="0"/>
    <n v="0"/>
    <n v="0"/>
    <n v="0"/>
    <n v="0"/>
    <n v="0"/>
    <n v="0"/>
  </r>
  <r>
    <x v="8"/>
    <x v="8"/>
    <x v="2"/>
    <x v="0"/>
    <n v="0"/>
    <n v="1000"/>
    <n v="0"/>
    <n v="0"/>
    <n v="0"/>
    <n v="0"/>
    <n v="0"/>
    <n v="0"/>
    <n v="0"/>
  </r>
  <r>
    <x v="8"/>
    <x v="8"/>
    <x v="2"/>
    <x v="1"/>
    <n v="0"/>
    <n v="1000"/>
    <n v="0"/>
    <n v="0"/>
    <n v="0"/>
    <n v="0"/>
    <n v="0"/>
    <n v="0"/>
    <n v="0"/>
  </r>
  <r>
    <x v="8"/>
    <x v="8"/>
    <x v="2"/>
    <x v="2"/>
    <n v="0"/>
    <n v="1000"/>
    <n v="0"/>
    <n v="0"/>
    <n v="0"/>
    <n v="0"/>
    <n v="0"/>
    <n v="0"/>
    <n v="0"/>
  </r>
  <r>
    <x v="8"/>
    <x v="8"/>
    <x v="2"/>
    <x v="3"/>
    <n v="0"/>
    <n v="1000"/>
    <n v="0"/>
    <n v="0"/>
    <n v="0"/>
    <n v="0"/>
    <n v="0"/>
    <n v="0"/>
    <n v="0"/>
  </r>
  <r>
    <x v="8"/>
    <x v="8"/>
    <x v="2"/>
    <x v="4"/>
    <n v="0"/>
    <n v="1000"/>
    <n v="0"/>
    <n v="0"/>
    <n v="0"/>
    <n v="0"/>
    <n v="0"/>
    <n v="0"/>
    <n v="0"/>
  </r>
  <r>
    <x v="8"/>
    <x v="8"/>
    <x v="2"/>
    <x v="5"/>
    <n v="0"/>
    <n v="1000"/>
    <n v="0"/>
    <n v="0"/>
    <n v="0"/>
    <n v="0"/>
    <n v="0"/>
    <n v="0"/>
    <n v="0"/>
  </r>
  <r>
    <x v="8"/>
    <x v="8"/>
    <x v="2"/>
    <x v="6"/>
    <n v="0"/>
    <n v="1000"/>
    <n v="0"/>
    <n v="0"/>
    <n v="0"/>
    <n v="0"/>
    <n v="0"/>
    <n v="0"/>
    <n v="0"/>
  </r>
  <r>
    <x v="8"/>
    <x v="8"/>
    <x v="2"/>
    <x v="7"/>
    <n v="0"/>
    <n v="1000"/>
    <n v="0"/>
    <n v="0"/>
    <n v="0"/>
    <n v="0"/>
    <n v="0"/>
    <n v="0"/>
    <n v="0"/>
  </r>
  <r>
    <x v="8"/>
    <x v="8"/>
    <x v="2"/>
    <x v="8"/>
    <n v="0"/>
    <n v="1000"/>
    <n v="0"/>
    <n v="0"/>
    <n v="0"/>
    <n v="0"/>
    <n v="0"/>
    <n v="0"/>
    <n v="0"/>
  </r>
  <r>
    <x v="8"/>
    <x v="8"/>
    <x v="2"/>
    <x v="9"/>
    <n v="0"/>
    <n v="1000"/>
    <n v="0"/>
    <n v="0"/>
    <n v="0"/>
    <n v="0"/>
    <n v="0"/>
    <n v="0"/>
    <n v="0"/>
  </r>
  <r>
    <x v="8"/>
    <x v="8"/>
    <x v="2"/>
    <x v="10"/>
    <n v="0.21"/>
    <n v="1000"/>
    <n v="0"/>
    <n v="5.1900000000000002E-3"/>
    <n v="3.7100000000000002E-3"/>
    <n v="5.0000000000000002E-5"/>
    <n v="4.4000000000000002E-4"/>
    <n v="1.7899999999999999E-2"/>
    <n v="0"/>
  </r>
  <r>
    <x v="8"/>
    <x v="8"/>
    <x v="3"/>
    <x v="0"/>
    <n v="0"/>
    <n v="1000"/>
    <n v="0"/>
    <n v="0"/>
    <n v="0"/>
    <n v="0"/>
    <n v="0"/>
    <n v="0"/>
    <n v="0"/>
  </r>
  <r>
    <x v="8"/>
    <x v="8"/>
    <x v="3"/>
    <x v="1"/>
    <n v="0"/>
    <n v="1000"/>
    <n v="0"/>
    <n v="0"/>
    <n v="0"/>
    <n v="0"/>
    <n v="0"/>
    <n v="0"/>
    <n v="0"/>
  </r>
  <r>
    <x v="8"/>
    <x v="8"/>
    <x v="3"/>
    <x v="2"/>
    <n v="0"/>
    <n v="1000"/>
    <n v="0"/>
    <n v="0"/>
    <n v="0"/>
    <n v="0"/>
    <n v="0"/>
    <n v="0"/>
    <n v="0"/>
  </r>
  <r>
    <x v="8"/>
    <x v="8"/>
    <x v="3"/>
    <x v="3"/>
    <n v="0"/>
    <n v="1000"/>
    <n v="0"/>
    <n v="0"/>
    <n v="0"/>
    <n v="0"/>
    <n v="0"/>
    <n v="0"/>
    <n v="0"/>
  </r>
  <r>
    <x v="8"/>
    <x v="8"/>
    <x v="3"/>
    <x v="4"/>
    <n v="0"/>
    <n v="1000"/>
    <n v="0"/>
    <n v="0"/>
    <n v="0"/>
    <n v="0"/>
    <n v="0"/>
    <n v="0"/>
    <n v="0"/>
  </r>
  <r>
    <x v="8"/>
    <x v="8"/>
    <x v="3"/>
    <x v="5"/>
    <n v="0"/>
    <n v="1000"/>
    <n v="0"/>
    <n v="0"/>
    <n v="0"/>
    <n v="0"/>
    <n v="0"/>
    <n v="0"/>
    <n v="0"/>
  </r>
  <r>
    <x v="8"/>
    <x v="8"/>
    <x v="3"/>
    <x v="6"/>
    <n v="0"/>
    <n v="1000"/>
    <n v="0"/>
    <n v="0"/>
    <n v="0"/>
    <n v="0"/>
    <n v="0"/>
    <n v="0"/>
    <n v="0"/>
  </r>
  <r>
    <x v="8"/>
    <x v="8"/>
    <x v="3"/>
    <x v="7"/>
    <n v="0"/>
    <n v="1000"/>
    <n v="0"/>
    <n v="0"/>
    <n v="0"/>
    <n v="0"/>
    <n v="0"/>
    <n v="0"/>
    <n v="0"/>
  </r>
  <r>
    <x v="8"/>
    <x v="8"/>
    <x v="3"/>
    <x v="8"/>
    <n v="0"/>
    <n v="1000"/>
    <n v="0"/>
    <n v="0"/>
    <n v="0"/>
    <n v="0"/>
    <n v="0"/>
    <n v="0"/>
    <n v="0"/>
  </r>
  <r>
    <x v="8"/>
    <x v="8"/>
    <x v="3"/>
    <x v="9"/>
    <n v="0"/>
    <n v="1000"/>
    <n v="0"/>
    <n v="0"/>
    <n v="0"/>
    <n v="0"/>
    <n v="0"/>
    <n v="0"/>
    <n v="0"/>
  </r>
  <r>
    <x v="8"/>
    <x v="8"/>
    <x v="3"/>
    <x v="10"/>
    <n v="0"/>
    <n v="1000"/>
    <n v="0"/>
    <n v="0"/>
    <n v="0"/>
    <n v="0"/>
    <n v="0"/>
    <n v="0"/>
    <n v="0"/>
  </r>
  <r>
    <x v="8"/>
    <x v="8"/>
    <x v="4"/>
    <x v="0"/>
    <n v="0.33"/>
    <n v="1000"/>
    <n v="0"/>
    <n v="8.0300000000000007E-3"/>
    <n v="6.0299999999999998E-3"/>
    <n v="6.9999999999999994E-5"/>
    <n v="7.2999999999999996E-4"/>
    <n v="2.768E-2"/>
    <n v="0"/>
  </r>
  <r>
    <x v="8"/>
    <x v="8"/>
    <x v="4"/>
    <x v="1"/>
    <n v="0"/>
    <n v="1000"/>
    <n v="0"/>
    <n v="0"/>
    <n v="0"/>
    <n v="0"/>
    <n v="0"/>
    <n v="0"/>
    <n v="0"/>
  </r>
  <r>
    <x v="8"/>
    <x v="8"/>
    <x v="4"/>
    <x v="2"/>
    <n v="0"/>
    <n v="1000"/>
    <n v="0"/>
    <n v="0"/>
    <n v="0"/>
    <n v="0"/>
    <n v="0"/>
    <n v="0"/>
    <n v="0"/>
  </r>
  <r>
    <x v="8"/>
    <x v="8"/>
    <x v="4"/>
    <x v="3"/>
    <n v="0"/>
    <n v="1000"/>
    <n v="0"/>
    <n v="0"/>
    <n v="0"/>
    <n v="0"/>
    <n v="0"/>
    <n v="0"/>
    <n v="0"/>
  </r>
  <r>
    <x v="8"/>
    <x v="8"/>
    <x v="4"/>
    <x v="4"/>
    <n v="0"/>
    <n v="1000"/>
    <n v="0"/>
    <n v="0"/>
    <n v="0"/>
    <n v="0"/>
    <n v="0"/>
    <n v="0"/>
    <n v="0"/>
  </r>
  <r>
    <x v="8"/>
    <x v="8"/>
    <x v="4"/>
    <x v="5"/>
    <n v="0"/>
    <n v="1000"/>
    <n v="0"/>
    <n v="0"/>
    <n v="0"/>
    <n v="0"/>
    <n v="0"/>
    <n v="0"/>
    <n v="0"/>
  </r>
  <r>
    <x v="8"/>
    <x v="8"/>
    <x v="4"/>
    <x v="6"/>
    <n v="0"/>
    <n v="1000"/>
    <n v="0"/>
    <n v="0"/>
    <n v="0"/>
    <n v="0"/>
    <n v="0"/>
    <n v="0"/>
    <n v="0"/>
  </r>
  <r>
    <x v="8"/>
    <x v="8"/>
    <x v="4"/>
    <x v="7"/>
    <n v="0"/>
    <n v="1000"/>
    <n v="0"/>
    <n v="0"/>
    <n v="0"/>
    <n v="0"/>
    <n v="0"/>
    <n v="0"/>
    <n v="0"/>
  </r>
  <r>
    <x v="8"/>
    <x v="8"/>
    <x v="4"/>
    <x v="8"/>
    <n v="0"/>
    <n v="1000"/>
    <n v="0"/>
    <n v="0"/>
    <n v="0"/>
    <n v="0"/>
    <n v="0"/>
    <n v="0"/>
    <n v="0"/>
  </r>
  <r>
    <x v="8"/>
    <x v="8"/>
    <x v="4"/>
    <x v="9"/>
    <n v="0"/>
    <n v="1000"/>
    <n v="0"/>
    <n v="0"/>
    <n v="0"/>
    <n v="0"/>
    <n v="0"/>
    <n v="0"/>
    <n v="0"/>
  </r>
  <r>
    <x v="8"/>
    <x v="8"/>
    <x v="4"/>
    <x v="10"/>
    <n v="1.54"/>
    <n v="1000"/>
    <n v="0"/>
    <n v="3.7350000000000001E-2"/>
    <n v="2.477E-2"/>
    <n v="1.9000000000000001E-4"/>
    <n v="1.58E-3"/>
    <n v="0.12878999999999999"/>
    <n v="0"/>
  </r>
  <r>
    <x v="8"/>
    <x v="8"/>
    <x v="5"/>
    <x v="0"/>
    <n v="0"/>
    <n v="1000"/>
    <n v="0"/>
    <n v="0"/>
    <n v="0"/>
    <n v="0"/>
    <n v="0"/>
    <n v="0"/>
    <n v="0"/>
  </r>
  <r>
    <x v="8"/>
    <x v="8"/>
    <x v="5"/>
    <x v="1"/>
    <n v="0"/>
    <n v="1000"/>
    <n v="0"/>
    <n v="0"/>
    <n v="0"/>
    <n v="0"/>
    <n v="0"/>
    <n v="0"/>
    <n v="0"/>
  </r>
  <r>
    <x v="8"/>
    <x v="8"/>
    <x v="5"/>
    <x v="2"/>
    <n v="0"/>
    <n v="1000"/>
    <n v="0"/>
    <n v="0"/>
    <n v="0"/>
    <n v="0"/>
    <n v="0"/>
    <n v="0"/>
    <n v="0"/>
  </r>
  <r>
    <x v="8"/>
    <x v="8"/>
    <x v="5"/>
    <x v="3"/>
    <n v="0"/>
    <n v="1000"/>
    <n v="0"/>
    <n v="0"/>
    <n v="0"/>
    <n v="0"/>
    <n v="0"/>
    <n v="0"/>
    <n v="0"/>
  </r>
  <r>
    <x v="8"/>
    <x v="8"/>
    <x v="5"/>
    <x v="4"/>
    <n v="0"/>
    <n v="1000"/>
    <n v="0"/>
    <n v="0"/>
    <n v="0"/>
    <n v="0"/>
    <n v="0"/>
    <n v="0"/>
    <n v="0"/>
  </r>
  <r>
    <x v="8"/>
    <x v="8"/>
    <x v="5"/>
    <x v="5"/>
    <n v="0"/>
    <n v="1000"/>
    <n v="0"/>
    <n v="0"/>
    <n v="0"/>
    <n v="0"/>
    <n v="0"/>
    <n v="0"/>
    <n v="0"/>
  </r>
  <r>
    <x v="8"/>
    <x v="8"/>
    <x v="5"/>
    <x v="6"/>
    <n v="0"/>
    <n v="1000"/>
    <n v="0"/>
    <n v="0"/>
    <n v="0"/>
    <n v="0"/>
    <n v="0"/>
    <n v="0"/>
    <n v="0"/>
  </r>
  <r>
    <x v="8"/>
    <x v="8"/>
    <x v="5"/>
    <x v="7"/>
    <n v="0"/>
    <n v="1000"/>
    <n v="0"/>
    <n v="0"/>
    <n v="0"/>
    <n v="0"/>
    <n v="0"/>
    <n v="0"/>
    <n v="0"/>
  </r>
  <r>
    <x v="8"/>
    <x v="8"/>
    <x v="5"/>
    <x v="8"/>
    <n v="0"/>
    <n v="1000"/>
    <n v="0"/>
    <n v="0"/>
    <n v="0"/>
    <n v="0"/>
    <n v="0"/>
    <n v="0"/>
    <n v="0"/>
  </r>
  <r>
    <x v="8"/>
    <x v="8"/>
    <x v="5"/>
    <x v="9"/>
    <n v="0"/>
    <n v="1000"/>
    <n v="0"/>
    <n v="0"/>
    <n v="0"/>
    <n v="0"/>
    <n v="0"/>
    <n v="0"/>
    <n v="0"/>
  </r>
  <r>
    <x v="8"/>
    <x v="8"/>
    <x v="5"/>
    <x v="10"/>
    <n v="0"/>
    <n v="1000"/>
    <n v="0"/>
    <n v="0"/>
    <n v="0"/>
    <n v="0"/>
    <n v="0"/>
    <n v="0"/>
    <n v="0"/>
  </r>
  <r>
    <x v="8"/>
    <x v="8"/>
    <x v="6"/>
    <x v="0"/>
    <n v="0"/>
    <n v="1000"/>
    <n v="0"/>
    <n v="0"/>
    <n v="0"/>
    <n v="0"/>
    <n v="0"/>
    <n v="0"/>
    <n v="0"/>
  </r>
  <r>
    <x v="8"/>
    <x v="8"/>
    <x v="6"/>
    <x v="1"/>
    <n v="0"/>
    <n v="1000"/>
    <n v="0"/>
    <n v="0"/>
    <n v="0"/>
    <n v="0"/>
    <n v="0"/>
    <n v="0"/>
    <n v="0"/>
  </r>
  <r>
    <x v="8"/>
    <x v="8"/>
    <x v="6"/>
    <x v="2"/>
    <n v="0"/>
    <n v="1000"/>
    <n v="0"/>
    <n v="0"/>
    <n v="0"/>
    <n v="0"/>
    <n v="0"/>
    <n v="0"/>
    <n v="0"/>
  </r>
  <r>
    <x v="8"/>
    <x v="8"/>
    <x v="6"/>
    <x v="3"/>
    <n v="0"/>
    <n v="1000"/>
    <n v="0"/>
    <n v="0"/>
    <n v="0"/>
    <n v="0"/>
    <n v="0"/>
    <n v="0"/>
    <n v="0"/>
  </r>
  <r>
    <x v="8"/>
    <x v="8"/>
    <x v="6"/>
    <x v="4"/>
    <n v="0"/>
    <n v="1000"/>
    <n v="0"/>
    <n v="0"/>
    <n v="0"/>
    <n v="0"/>
    <n v="0"/>
    <n v="0"/>
    <n v="0"/>
  </r>
  <r>
    <x v="8"/>
    <x v="8"/>
    <x v="6"/>
    <x v="5"/>
    <n v="0"/>
    <n v="1000"/>
    <n v="0"/>
    <n v="0"/>
    <n v="0"/>
    <n v="0"/>
    <n v="0"/>
    <n v="0"/>
    <n v="0"/>
  </r>
  <r>
    <x v="8"/>
    <x v="8"/>
    <x v="6"/>
    <x v="6"/>
    <n v="0"/>
    <n v="1000"/>
    <n v="0"/>
    <n v="0"/>
    <n v="0"/>
    <n v="0"/>
    <n v="0"/>
    <n v="0"/>
    <n v="0"/>
  </r>
  <r>
    <x v="8"/>
    <x v="8"/>
    <x v="6"/>
    <x v="7"/>
    <n v="0"/>
    <n v="1000"/>
    <n v="0"/>
    <n v="0"/>
    <n v="0"/>
    <n v="0"/>
    <n v="0"/>
    <n v="0"/>
    <n v="0"/>
  </r>
  <r>
    <x v="8"/>
    <x v="8"/>
    <x v="6"/>
    <x v="8"/>
    <n v="0"/>
    <n v="1000"/>
    <n v="0"/>
    <n v="0"/>
    <n v="0"/>
    <n v="0"/>
    <n v="0"/>
    <n v="0"/>
    <n v="0"/>
  </r>
  <r>
    <x v="8"/>
    <x v="8"/>
    <x v="6"/>
    <x v="9"/>
    <n v="0"/>
    <n v="1000"/>
    <n v="0"/>
    <n v="0"/>
    <n v="0"/>
    <n v="0"/>
    <n v="0"/>
    <n v="0"/>
    <n v="0"/>
  </r>
  <r>
    <x v="8"/>
    <x v="8"/>
    <x v="6"/>
    <x v="10"/>
    <n v="0"/>
    <n v="1000"/>
    <n v="0"/>
    <n v="0"/>
    <n v="0"/>
    <n v="0"/>
    <n v="0"/>
    <n v="0"/>
    <n v="0"/>
  </r>
  <r>
    <x v="8"/>
    <x v="8"/>
    <x v="7"/>
    <x v="0"/>
    <n v="0"/>
    <n v="1000"/>
    <n v="0"/>
    <n v="0"/>
    <n v="0"/>
    <n v="0"/>
    <n v="0"/>
    <n v="0"/>
    <n v="0"/>
  </r>
  <r>
    <x v="8"/>
    <x v="8"/>
    <x v="7"/>
    <x v="1"/>
    <n v="0"/>
    <n v="1000"/>
    <n v="0"/>
    <n v="0"/>
    <n v="0"/>
    <n v="0"/>
    <n v="0"/>
    <n v="0"/>
    <n v="0"/>
  </r>
  <r>
    <x v="8"/>
    <x v="8"/>
    <x v="7"/>
    <x v="2"/>
    <n v="0"/>
    <n v="1000"/>
    <n v="0"/>
    <n v="0"/>
    <n v="0"/>
    <n v="0"/>
    <n v="0"/>
    <n v="0"/>
    <n v="0"/>
  </r>
  <r>
    <x v="8"/>
    <x v="8"/>
    <x v="7"/>
    <x v="3"/>
    <n v="0"/>
    <n v="1000"/>
    <n v="0"/>
    <n v="0"/>
    <n v="0"/>
    <n v="0"/>
    <n v="0"/>
    <n v="0"/>
    <n v="0"/>
  </r>
  <r>
    <x v="8"/>
    <x v="8"/>
    <x v="7"/>
    <x v="4"/>
    <n v="0"/>
    <n v="1000"/>
    <n v="0"/>
    <n v="0"/>
    <n v="0"/>
    <n v="0"/>
    <n v="0"/>
    <n v="0"/>
    <n v="0"/>
  </r>
  <r>
    <x v="8"/>
    <x v="8"/>
    <x v="7"/>
    <x v="5"/>
    <n v="0"/>
    <n v="1000"/>
    <n v="0"/>
    <n v="0"/>
    <n v="0"/>
    <n v="0"/>
    <n v="0"/>
    <n v="0"/>
    <n v="0"/>
  </r>
  <r>
    <x v="8"/>
    <x v="8"/>
    <x v="7"/>
    <x v="6"/>
    <n v="0"/>
    <n v="1000"/>
    <n v="0"/>
    <n v="0"/>
    <n v="0"/>
    <n v="0"/>
    <n v="0"/>
    <n v="0"/>
    <n v="0"/>
  </r>
  <r>
    <x v="8"/>
    <x v="8"/>
    <x v="7"/>
    <x v="7"/>
    <n v="0"/>
    <n v="1000"/>
    <n v="0"/>
    <n v="0"/>
    <n v="0"/>
    <n v="0"/>
    <n v="0"/>
    <n v="0"/>
    <n v="0"/>
  </r>
  <r>
    <x v="8"/>
    <x v="8"/>
    <x v="7"/>
    <x v="8"/>
    <n v="0"/>
    <n v="1000"/>
    <n v="0"/>
    <n v="0"/>
    <n v="0"/>
    <n v="0"/>
    <n v="0"/>
    <n v="0"/>
    <n v="0"/>
  </r>
  <r>
    <x v="8"/>
    <x v="8"/>
    <x v="7"/>
    <x v="9"/>
    <n v="0"/>
    <n v="1000"/>
    <n v="0"/>
    <n v="0"/>
    <n v="0"/>
    <n v="0"/>
    <n v="0"/>
    <n v="0"/>
    <n v="0"/>
  </r>
  <r>
    <x v="8"/>
    <x v="8"/>
    <x v="7"/>
    <x v="10"/>
    <n v="0.91"/>
    <n v="1000"/>
    <n v="0"/>
    <n v="2.2110000000000001E-2"/>
    <n v="1.7979999999999999E-2"/>
    <n v="1.0000000000000001E-5"/>
    <n v="1.73E-3"/>
    <n v="7.6240000000000002E-2"/>
    <n v="0"/>
  </r>
  <r>
    <x v="8"/>
    <x v="8"/>
    <x v="8"/>
    <x v="0"/>
    <n v="0"/>
    <n v="1000"/>
    <n v="0"/>
    <n v="0"/>
    <n v="0"/>
    <n v="0"/>
    <n v="0"/>
    <n v="0"/>
    <n v="0"/>
  </r>
  <r>
    <x v="8"/>
    <x v="8"/>
    <x v="8"/>
    <x v="1"/>
    <n v="0"/>
    <n v="1000"/>
    <n v="0"/>
    <n v="0"/>
    <n v="0"/>
    <n v="0"/>
    <n v="0"/>
    <n v="0"/>
    <n v="0"/>
  </r>
  <r>
    <x v="8"/>
    <x v="8"/>
    <x v="8"/>
    <x v="2"/>
    <n v="0"/>
    <n v="1000"/>
    <n v="0"/>
    <n v="0"/>
    <n v="0"/>
    <n v="0"/>
    <n v="0"/>
    <n v="0"/>
    <n v="0"/>
  </r>
  <r>
    <x v="8"/>
    <x v="8"/>
    <x v="8"/>
    <x v="3"/>
    <n v="0"/>
    <n v="1000"/>
    <n v="0"/>
    <n v="0"/>
    <n v="0"/>
    <n v="0"/>
    <n v="0"/>
    <n v="0"/>
    <n v="0"/>
  </r>
  <r>
    <x v="8"/>
    <x v="8"/>
    <x v="8"/>
    <x v="4"/>
    <n v="0"/>
    <n v="1000"/>
    <n v="0"/>
    <n v="0"/>
    <n v="0"/>
    <n v="0"/>
    <n v="0"/>
    <n v="0"/>
    <n v="0"/>
  </r>
  <r>
    <x v="8"/>
    <x v="8"/>
    <x v="8"/>
    <x v="5"/>
    <n v="0"/>
    <n v="1000"/>
    <n v="0"/>
    <n v="0"/>
    <n v="0"/>
    <n v="0"/>
    <n v="0"/>
    <n v="0"/>
    <n v="0"/>
  </r>
  <r>
    <x v="8"/>
    <x v="8"/>
    <x v="8"/>
    <x v="6"/>
    <n v="0"/>
    <n v="1000"/>
    <n v="0"/>
    <n v="0"/>
    <n v="0"/>
    <n v="0"/>
    <n v="0"/>
    <n v="0"/>
    <n v="0"/>
  </r>
  <r>
    <x v="8"/>
    <x v="8"/>
    <x v="8"/>
    <x v="7"/>
    <n v="0"/>
    <n v="1000"/>
    <n v="0"/>
    <n v="0"/>
    <n v="0"/>
    <n v="0"/>
    <n v="0"/>
    <n v="0"/>
    <n v="0"/>
  </r>
  <r>
    <x v="8"/>
    <x v="8"/>
    <x v="8"/>
    <x v="8"/>
    <n v="0"/>
    <n v="1000"/>
    <n v="0"/>
    <n v="0"/>
    <n v="0"/>
    <n v="0"/>
    <n v="0"/>
    <n v="0"/>
    <n v="0"/>
  </r>
  <r>
    <x v="8"/>
    <x v="8"/>
    <x v="8"/>
    <x v="9"/>
    <n v="0"/>
    <n v="1000"/>
    <n v="0"/>
    <n v="0"/>
    <n v="0"/>
    <n v="0"/>
    <n v="0"/>
    <n v="0"/>
    <n v="0"/>
  </r>
  <r>
    <x v="8"/>
    <x v="8"/>
    <x v="8"/>
    <x v="10"/>
    <n v="0.33"/>
    <n v="1000"/>
    <n v="0"/>
    <n v="7.9699999999999997E-3"/>
    <n v="5.8199999999999997E-3"/>
    <n v="4.0000000000000003E-5"/>
    <n v="2.2000000000000001E-4"/>
    <n v="2.7480000000000001E-2"/>
    <n v="0"/>
  </r>
  <r>
    <x v="8"/>
    <x v="9"/>
    <x v="0"/>
    <x v="0"/>
    <n v="0"/>
    <n v="1000"/>
    <n v="0"/>
    <n v="0"/>
    <n v="0"/>
    <n v="0"/>
    <n v="0"/>
    <n v="0"/>
    <n v="0"/>
  </r>
  <r>
    <x v="8"/>
    <x v="9"/>
    <x v="0"/>
    <x v="1"/>
    <n v="0"/>
    <n v="1000"/>
    <n v="0"/>
    <n v="0"/>
    <n v="0"/>
    <n v="0"/>
    <n v="0"/>
    <n v="0"/>
    <n v="0"/>
  </r>
  <r>
    <x v="8"/>
    <x v="9"/>
    <x v="0"/>
    <x v="2"/>
    <n v="0"/>
    <n v="1000"/>
    <n v="0"/>
    <n v="0"/>
    <n v="0"/>
    <n v="0"/>
    <n v="0"/>
    <n v="0"/>
    <n v="0"/>
  </r>
  <r>
    <x v="8"/>
    <x v="9"/>
    <x v="0"/>
    <x v="3"/>
    <n v="0"/>
    <n v="1000"/>
    <n v="0"/>
    <n v="0"/>
    <n v="0"/>
    <n v="0"/>
    <n v="0"/>
    <n v="0"/>
    <n v="0"/>
  </r>
  <r>
    <x v="8"/>
    <x v="9"/>
    <x v="0"/>
    <x v="4"/>
    <n v="0"/>
    <n v="1000"/>
    <n v="0"/>
    <n v="0"/>
    <n v="0"/>
    <n v="0"/>
    <n v="0"/>
    <n v="0"/>
    <n v="0"/>
  </r>
  <r>
    <x v="8"/>
    <x v="9"/>
    <x v="0"/>
    <x v="5"/>
    <n v="0"/>
    <n v="1000"/>
    <n v="0"/>
    <n v="0"/>
    <n v="0"/>
    <n v="0"/>
    <n v="0"/>
    <n v="0"/>
    <n v="0"/>
  </r>
  <r>
    <x v="8"/>
    <x v="9"/>
    <x v="0"/>
    <x v="6"/>
    <n v="0"/>
    <n v="1000"/>
    <n v="0"/>
    <n v="0"/>
    <n v="0"/>
    <n v="0"/>
    <n v="0"/>
    <n v="0"/>
    <n v="0"/>
  </r>
  <r>
    <x v="8"/>
    <x v="9"/>
    <x v="0"/>
    <x v="7"/>
    <n v="0"/>
    <n v="1000"/>
    <n v="0"/>
    <n v="0"/>
    <n v="0"/>
    <n v="0"/>
    <n v="0"/>
    <n v="0"/>
    <n v="0"/>
  </r>
  <r>
    <x v="8"/>
    <x v="9"/>
    <x v="0"/>
    <x v="8"/>
    <n v="0"/>
    <n v="1000"/>
    <n v="0"/>
    <n v="0"/>
    <n v="0"/>
    <n v="0"/>
    <n v="0"/>
    <n v="0"/>
    <n v="0"/>
  </r>
  <r>
    <x v="8"/>
    <x v="9"/>
    <x v="0"/>
    <x v="9"/>
    <n v="0"/>
    <n v="1000"/>
    <n v="0"/>
    <n v="0"/>
    <n v="0"/>
    <n v="0"/>
    <n v="0"/>
    <n v="0"/>
    <n v="0"/>
  </r>
  <r>
    <x v="8"/>
    <x v="9"/>
    <x v="0"/>
    <x v="10"/>
    <n v="0.79"/>
    <n v="1000"/>
    <n v="0"/>
    <n v="1.9099999999999999E-2"/>
    <n v="1.478E-2"/>
    <n v="5.0000000000000002E-5"/>
    <n v="1.15E-3"/>
    <n v="6.5860000000000002E-2"/>
    <n v="0"/>
  </r>
  <r>
    <x v="8"/>
    <x v="9"/>
    <x v="1"/>
    <x v="0"/>
    <n v="0"/>
    <n v="1000"/>
    <n v="0"/>
    <n v="0"/>
    <n v="0"/>
    <n v="0"/>
    <n v="0"/>
    <n v="0"/>
    <n v="0"/>
  </r>
  <r>
    <x v="8"/>
    <x v="9"/>
    <x v="1"/>
    <x v="1"/>
    <n v="0.64"/>
    <n v="1000"/>
    <n v="0"/>
    <n v="1.549E-2"/>
    <n v="1.2500000000000001E-2"/>
    <n v="5.1000000000000004E-4"/>
    <n v="3.0300000000000001E-3"/>
    <n v="5.3400000000000003E-2"/>
    <n v="0"/>
  </r>
  <r>
    <x v="8"/>
    <x v="9"/>
    <x v="1"/>
    <x v="2"/>
    <n v="0"/>
    <n v="1000"/>
    <n v="0"/>
    <n v="0"/>
    <n v="0"/>
    <n v="0"/>
    <n v="0"/>
    <n v="0"/>
    <n v="0"/>
  </r>
  <r>
    <x v="8"/>
    <x v="9"/>
    <x v="1"/>
    <x v="3"/>
    <n v="0"/>
    <n v="1000"/>
    <n v="0"/>
    <n v="0"/>
    <n v="0"/>
    <n v="0"/>
    <n v="0"/>
    <n v="0"/>
    <n v="0"/>
  </r>
  <r>
    <x v="8"/>
    <x v="9"/>
    <x v="1"/>
    <x v="4"/>
    <n v="0"/>
    <n v="1000"/>
    <n v="0"/>
    <n v="0"/>
    <n v="0"/>
    <n v="0"/>
    <n v="0"/>
    <n v="0"/>
    <n v="0"/>
  </r>
  <r>
    <x v="8"/>
    <x v="9"/>
    <x v="1"/>
    <x v="5"/>
    <n v="0"/>
    <n v="1000"/>
    <n v="0"/>
    <n v="0"/>
    <n v="0"/>
    <n v="0"/>
    <n v="0"/>
    <n v="0"/>
    <n v="0"/>
  </r>
  <r>
    <x v="8"/>
    <x v="9"/>
    <x v="1"/>
    <x v="6"/>
    <n v="0"/>
    <n v="1000"/>
    <n v="0"/>
    <n v="0"/>
    <n v="0"/>
    <n v="0"/>
    <n v="0"/>
    <n v="0"/>
    <n v="0"/>
  </r>
  <r>
    <x v="8"/>
    <x v="9"/>
    <x v="1"/>
    <x v="7"/>
    <n v="0"/>
    <n v="1000"/>
    <n v="0"/>
    <n v="0"/>
    <n v="0"/>
    <n v="0"/>
    <n v="0"/>
    <n v="0"/>
    <n v="0"/>
  </r>
  <r>
    <x v="8"/>
    <x v="9"/>
    <x v="1"/>
    <x v="8"/>
    <n v="0"/>
    <n v="1000"/>
    <n v="0"/>
    <n v="0"/>
    <n v="0"/>
    <n v="0"/>
    <n v="0"/>
    <n v="0"/>
    <n v="0"/>
  </r>
  <r>
    <x v="8"/>
    <x v="9"/>
    <x v="1"/>
    <x v="9"/>
    <n v="0"/>
    <n v="1000"/>
    <n v="0"/>
    <n v="0"/>
    <n v="0"/>
    <n v="0"/>
    <n v="0"/>
    <n v="0"/>
    <n v="0"/>
  </r>
  <r>
    <x v="8"/>
    <x v="9"/>
    <x v="1"/>
    <x v="10"/>
    <n v="0"/>
    <n v="1000"/>
    <n v="0"/>
    <n v="0"/>
    <n v="0"/>
    <n v="0"/>
    <n v="0"/>
    <n v="0"/>
    <n v="0"/>
  </r>
  <r>
    <x v="8"/>
    <x v="9"/>
    <x v="2"/>
    <x v="0"/>
    <n v="0"/>
    <n v="1000"/>
    <n v="0"/>
    <n v="0"/>
    <n v="0"/>
    <n v="0"/>
    <n v="0"/>
    <n v="0"/>
    <n v="0"/>
  </r>
  <r>
    <x v="8"/>
    <x v="9"/>
    <x v="2"/>
    <x v="1"/>
    <n v="0"/>
    <n v="1000"/>
    <n v="0"/>
    <n v="0"/>
    <n v="0"/>
    <n v="0"/>
    <n v="0"/>
    <n v="0"/>
    <n v="0"/>
  </r>
  <r>
    <x v="8"/>
    <x v="9"/>
    <x v="2"/>
    <x v="2"/>
    <n v="0"/>
    <n v="1000"/>
    <n v="0"/>
    <n v="0"/>
    <n v="0"/>
    <n v="0"/>
    <n v="0"/>
    <n v="0"/>
    <n v="0"/>
  </r>
  <r>
    <x v="8"/>
    <x v="9"/>
    <x v="2"/>
    <x v="3"/>
    <n v="0"/>
    <n v="1000"/>
    <n v="0"/>
    <n v="0"/>
    <n v="0"/>
    <n v="0"/>
    <n v="0"/>
    <n v="0"/>
    <n v="0"/>
  </r>
  <r>
    <x v="8"/>
    <x v="9"/>
    <x v="2"/>
    <x v="4"/>
    <n v="0"/>
    <n v="1000"/>
    <n v="0"/>
    <n v="0"/>
    <n v="0"/>
    <n v="0"/>
    <n v="0"/>
    <n v="0"/>
    <n v="0"/>
  </r>
  <r>
    <x v="8"/>
    <x v="9"/>
    <x v="2"/>
    <x v="5"/>
    <n v="0"/>
    <n v="1000"/>
    <n v="0"/>
    <n v="0"/>
    <n v="0"/>
    <n v="0"/>
    <n v="0"/>
    <n v="0"/>
    <n v="0"/>
  </r>
  <r>
    <x v="8"/>
    <x v="9"/>
    <x v="2"/>
    <x v="6"/>
    <n v="0"/>
    <n v="1000"/>
    <n v="0"/>
    <n v="0"/>
    <n v="0"/>
    <n v="0"/>
    <n v="0"/>
    <n v="0"/>
    <n v="0"/>
  </r>
  <r>
    <x v="8"/>
    <x v="9"/>
    <x v="2"/>
    <x v="7"/>
    <n v="0"/>
    <n v="1000"/>
    <n v="0"/>
    <n v="0"/>
    <n v="0"/>
    <n v="0"/>
    <n v="0"/>
    <n v="0"/>
    <n v="0"/>
  </r>
  <r>
    <x v="8"/>
    <x v="9"/>
    <x v="2"/>
    <x v="8"/>
    <n v="0"/>
    <n v="1000"/>
    <n v="0"/>
    <n v="0"/>
    <n v="0"/>
    <n v="0"/>
    <n v="0"/>
    <n v="0"/>
    <n v="0"/>
  </r>
  <r>
    <x v="8"/>
    <x v="9"/>
    <x v="2"/>
    <x v="9"/>
    <n v="0"/>
    <n v="1000"/>
    <n v="0"/>
    <n v="0"/>
    <n v="0"/>
    <n v="0"/>
    <n v="0"/>
    <n v="0"/>
    <n v="0"/>
  </r>
  <r>
    <x v="8"/>
    <x v="9"/>
    <x v="2"/>
    <x v="10"/>
    <n v="0.21"/>
    <n v="1000"/>
    <n v="0"/>
    <n v="5.1900000000000002E-3"/>
    <n v="3.7100000000000002E-3"/>
    <n v="5.0000000000000002E-5"/>
    <n v="4.4000000000000002E-4"/>
    <n v="1.7899999999999999E-2"/>
    <n v="0"/>
  </r>
  <r>
    <x v="8"/>
    <x v="9"/>
    <x v="3"/>
    <x v="0"/>
    <n v="0"/>
    <n v="1000"/>
    <n v="0"/>
    <n v="0"/>
    <n v="0"/>
    <n v="0"/>
    <n v="0"/>
    <n v="0"/>
    <n v="0"/>
  </r>
  <r>
    <x v="8"/>
    <x v="9"/>
    <x v="3"/>
    <x v="1"/>
    <n v="0"/>
    <n v="1000"/>
    <n v="0"/>
    <n v="0"/>
    <n v="0"/>
    <n v="0"/>
    <n v="0"/>
    <n v="0"/>
    <n v="0"/>
  </r>
  <r>
    <x v="8"/>
    <x v="9"/>
    <x v="3"/>
    <x v="2"/>
    <n v="0"/>
    <n v="1000"/>
    <n v="0"/>
    <n v="0"/>
    <n v="0"/>
    <n v="0"/>
    <n v="0"/>
    <n v="0"/>
    <n v="0"/>
  </r>
  <r>
    <x v="8"/>
    <x v="9"/>
    <x v="3"/>
    <x v="3"/>
    <n v="0"/>
    <n v="1000"/>
    <n v="0"/>
    <n v="0"/>
    <n v="0"/>
    <n v="0"/>
    <n v="0"/>
    <n v="0"/>
    <n v="0"/>
  </r>
  <r>
    <x v="8"/>
    <x v="9"/>
    <x v="3"/>
    <x v="4"/>
    <n v="0"/>
    <n v="1000"/>
    <n v="0"/>
    <n v="0"/>
    <n v="0"/>
    <n v="0"/>
    <n v="0"/>
    <n v="0"/>
    <n v="0"/>
  </r>
  <r>
    <x v="8"/>
    <x v="9"/>
    <x v="3"/>
    <x v="5"/>
    <n v="0"/>
    <n v="1000"/>
    <n v="0"/>
    <n v="0"/>
    <n v="0"/>
    <n v="0"/>
    <n v="0"/>
    <n v="0"/>
    <n v="0"/>
  </r>
  <r>
    <x v="8"/>
    <x v="9"/>
    <x v="3"/>
    <x v="6"/>
    <n v="0"/>
    <n v="1000"/>
    <n v="0"/>
    <n v="0"/>
    <n v="0"/>
    <n v="0"/>
    <n v="0"/>
    <n v="0"/>
    <n v="0"/>
  </r>
  <r>
    <x v="8"/>
    <x v="9"/>
    <x v="3"/>
    <x v="7"/>
    <n v="0"/>
    <n v="1000"/>
    <n v="0"/>
    <n v="0"/>
    <n v="0"/>
    <n v="0"/>
    <n v="0"/>
    <n v="0"/>
    <n v="0"/>
  </r>
  <r>
    <x v="8"/>
    <x v="9"/>
    <x v="3"/>
    <x v="8"/>
    <n v="0"/>
    <n v="1000"/>
    <n v="0"/>
    <n v="0"/>
    <n v="0"/>
    <n v="0"/>
    <n v="0"/>
    <n v="0"/>
    <n v="0"/>
  </r>
  <r>
    <x v="8"/>
    <x v="9"/>
    <x v="3"/>
    <x v="9"/>
    <n v="0"/>
    <n v="1000"/>
    <n v="0"/>
    <n v="0"/>
    <n v="0"/>
    <n v="0"/>
    <n v="0"/>
    <n v="0"/>
    <n v="0"/>
  </r>
  <r>
    <x v="8"/>
    <x v="9"/>
    <x v="3"/>
    <x v="10"/>
    <n v="0"/>
    <n v="1000"/>
    <n v="0"/>
    <n v="0"/>
    <n v="0"/>
    <n v="0"/>
    <n v="0"/>
    <n v="0"/>
    <n v="0"/>
  </r>
  <r>
    <x v="8"/>
    <x v="9"/>
    <x v="4"/>
    <x v="0"/>
    <n v="0.33"/>
    <n v="1000"/>
    <n v="0"/>
    <n v="8.0300000000000007E-3"/>
    <n v="6.0299999999999998E-3"/>
    <n v="6.9999999999999994E-5"/>
    <n v="7.2999999999999996E-4"/>
    <n v="2.768E-2"/>
    <n v="0"/>
  </r>
  <r>
    <x v="8"/>
    <x v="9"/>
    <x v="4"/>
    <x v="1"/>
    <n v="0"/>
    <n v="1000"/>
    <n v="0"/>
    <n v="0"/>
    <n v="0"/>
    <n v="0"/>
    <n v="0"/>
    <n v="0"/>
    <n v="0"/>
  </r>
  <r>
    <x v="8"/>
    <x v="9"/>
    <x v="4"/>
    <x v="2"/>
    <n v="0"/>
    <n v="1000"/>
    <n v="0"/>
    <n v="0"/>
    <n v="0"/>
    <n v="0"/>
    <n v="0"/>
    <n v="0"/>
    <n v="0"/>
  </r>
  <r>
    <x v="8"/>
    <x v="9"/>
    <x v="4"/>
    <x v="3"/>
    <n v="0"/>
    <n v="1000"/>
    <n v="0"/>
    <n v="0"/>
    <n v="0"/>
    <n v="0"/>
    <n v="0"/>
    <n v="0"/>
    <n v="0"/>
  </r>
  <r>
    <x v="8"/>
    <x v="9"/>
    <x v="4"/>
    <x v="4"/>
    <n v="0"/>
    <n v="1000"/>
    <n v="0"/>
    <n v="0"/>
    <n v="0"/>
    <n v="0"/>
    <n v="0"/>
    <n v="0"/>
    <n v="0"/>
  </r>
  <r>
    <x v="8"/>
    <x v="9"/>
    <x v="4"/>
    <x v="5"/>
    <n v="0"/>
    <n v="1000"/>
    <n v="0"/>
    <n v="0"/>
    <n v="0"/>
    <n v="0"/>
    <n v="0"/>
    <n v="0"/>
    <n v="0"/>
  </r>
  <r>
    <x v="8"/>
    <x v="9"/>
    <x v="4"/>
    <x v="6"/>
    <n v="0"/>
    <n v="1000"/>
    <n v="0"/>
    <n v="0"/>
    <n v="0"/>
    <n v="0"/>
    <n v="0"/>
    <n v="0"/>
    <n v="0"/>
  </r>
  <r>
    <x v="8"/>
    <x v="9"/>
    <x v="4"/>
    <x v="7"/>
    <n v="0"/>
    <n v="1000"/>
    <n v="0"/>
    <n v="0"/>
    <n v="0"/>
    <n v="0"/>
    <n v="0"/>
    <n v="0"/>
    <n v="0"/>
  </r>
  <r>
    <x v="8"/>
    <x v="9"/>
    <x v="4"/>
    <x v="8"/>
    <n v="0"/>
    <n v="1000"/>
    <n v="0"/>
    <n v="0"/>
    <n v="0"/>
    <n v="0"/>
    <n v="0"/>
    <n v="0"/>
    <n v="0"/>
  </r>
  <r>
    <x v="8"/>
    <x v="9"/>
    <x v="4"/>
    <x v="9"/>
    <n v="0"/>
    <n v="1000"/>
    <n v="0"/>
    <n v="0"/>
    <n v="0"/>
    <n v="0"/>
    <n v="0"/>
    <n v="0"/>
    <n v="0"/>
  </r>
  <r>
    <x v="8"/>
    <x v="9"/>
    <x v="4"/>
    <x v="10"/>
    <n v="1.54"/>
    <n v="1000"/>
    <n v="0"/>
    <n v="3.7350000000000001E-2"/>
    <n v="2.477E-2"/>
    <n v="1.9000000000000001E-4"/>
    <n v="1.58E-3"/>
    <n v="0.12878999999999999"/>
    <n v="0"/>
  </r>
  <r>
    <x v="8"/>
    <x v="9"/>
    <x v="5"/>
    <x v="0"/>
    <n v="0"/>
    <n v="1000"/>
    <n v="0"/>
    <n v="0"/>
    <n v="0"/>
    <n v="0"/>
    <n v="0"/>
    <n v="0"/>
    <n v="0"/>
  </r>
  <r>
    <x v="8"/>
    <x v="9"/>
    <x v="5"/>
    <x v="1"/>
    <n v="0"/>
    <n v="1000"/>
    <n v="0"/>
    <n v="0"/>
    <n v="0"/>
    <n v="0"/>
    <n v="0"/>
    <n v="0"/>
    <n v="0"/>
  </r>
  <r>
    <x v="8"/>
    <x v="9"/>
    <x v="5"/>
    <x v="2"/>
    <n v="0"/>
    <n v="1000"/>
    <n v="0"/>
    <n v="0"/>
    <n v="0"/>
    <n v="0"/>
    <n v="0"/>
    <n v="0"/>
    <n v="0"/>
  </r>
  <r>
    <x v="8"/>
    <x v="9"/>
    <x v="5"/>
    <x v="3"/>
    <n v="0"/>
    <n v="1000"/>
    <n v="0"/>
    <n v="0"/>
    <n v="0"/>
    <n v="0"/>
    <n v="0"/>
    <n v="0"/>
    <n v="0"/>
  </r>
  <r>
    <x v="8"/>
    <x v="9"/>
    <x v="5"/>
    <x v="4"/>
    <n v="0"/>
    <n v="1000"/>
    <n v="0"/>
    <n v="0"/>
    <n v="0"/>
    <n v="0"/>
    <n v="0"/>
    <n v="0"/>
    <n v="0"/>
  </r>
  <r>
    <x v="8"/>
    <x v="9"/>
    <x v="5"/>
    <x v="5"/>
    <n v="0"/>
    <n v="1000"/>
    <n v="0"/>
    <n v="0"/>
    <n v="0"/>
    <n v="0"/>
    <n v="0"/>
    <n v="0"/>
    <n v="0"/>
  </r>
  <r>
    <x v="8"/>
    <x v="9"/>
    <x v="5"/>
    <x v="6"/>
    <n v="0"/>
    <n v="1000"/>
    <n v="0"/>
    <n v="0"/>
    <n v="0"/>
    <n v="0"/>
    <n v="0"/>
    <n v="0"/>
    <n v="0"/>
  </r>
  <r>
    <x v="8"/>
    <x v="9"/>
    <x v="5"/>
    <x v="7"/>
    <n v="0"/>
    <n v="1000"/>
    <n v="0"/>
    <n v="0"/>
    <n v="0"/>
    <n v="0"/>
    <n v="0"/>
    <n v="0"/>
    <n v="0"/>
  </r>
  <r>
    <x v="8"/>
    <x v="9"/>
    <x v="5"/>
    <x v="8"/>
    <n v="0"/>
    <n v="1000"/>
    <n v="0"/>
    <n v="0"/>
    <n v="0"/>
    <n v="0"/>
    <n v="0"/>
    <n v="0"/>
    <n v="0"/>
  </r>
  <r>
    <x v="8"/>
    <x v="9"/>
    <x v="5"/>
    <x v="9"/>
    <n v="0"/>
    <n v="1000"/>
    <n v="0"/>
    <n v="0"/>
    <n v="0"/>
    <n v="0"/>
    <n v="0"/>
    <n v="0"/>
    <n v="0"/>
  </r>
  <r>
    <x v="8"/>
    <x v="9"/>
    <x v="5"/>
    <x v="10"/>
    <n v="0"/>
    <n v="1000"/>
    <n v="0"/>
    <n v="0"/>
    <n v="0"/>
    <n v="0"/>
    <n v="0"/>
    <n v="0"/>
    <n v="0"/>
  </r>
  <r>
    <x v="8"/>
    <x v="9"/>
    <x v="6"/>
    <x v="0"/>
    <n v="0"/>
    <n v="1000"/>
    <n v="0"/>
    <n v="0"/>
    <n v="0"/>
    <n v="0"/>
    <n v="0"/>
    <n v="0"/>
    <n v="0"/>
  </r>
  <r>
    <x v="8"/>
    <x v="9"/>
    <x v="6"/>
    <x v="1"/>
    <n v="0"/>
    <n v="1000"/>
    <n v="0"/>
    <n v="0"/>
    <n v="0"/>
    <n v="0"/>
    <n v="0"/>
    <n v="0"/>
    <n v="0"/>
  </r>
  <r>
    <x v="8"/>
    <x v="9"/>
    <x v="6"/>
    <x v="2"/>
    <n v="0"/>
    <n v="1000"/>
    <n v="0"/>
    <n v="0"/>
    <n v="0"/>
    <n v="0"/>
    <n v="0"/>
    <n v="0"/>
    <n v="0"/>
  </r>
  <r>
    <x v="8"/>
    <x v="9"/>
    <x v="6"/>
    <x v="3"/>
    <n v="0"/>
    <n v="1000"/>
    <n v="0"/>
    <n v="0"/>
    <n v="0"/>
    <n v="0"/>
    <n v="0"/>
    <n v="0"/>
    <n v="0"/>
  </r>
  <r>
    <x v="8"/>
    <x v="9"/>
    <x v="6"/>
    <x v="4"/>
    <n v="0"/>
    <n v="1000"/>
    <n v="0"/>
    <n v="0"/>
    <n v="0"/>
    <n v="0"/>
    <n v="0"/>
    <n v="0"/>
    <n v="0"/>
  </r>
  <r>
    <x v="8"/>
    <x v="9"/>
    <x v="6"/>
    <x v="5"/>
    <n v="0"/>
    <n v="1000"/>
    <n v="0"/>
    <n v="0"/>
    <n v="0"/>
    <n v="0"/>
    <n v="0"/>
    <n v="0"/>
    <n v="0"/>
  </r>
  <r>
    <x v="8"/>
    <x v="9"/>
    <x v="6"/>
    <x v="6"/>
    <n v="0"/>
    <n v="1000"/>
    <n v="0"/>
    <n v="0"/>
    <n v="0"/>
    <n v="0"/>
    <n v="0"/>
    <n v="0"/>
    <n v="0"/>
  </r>
  <r>
    <x v="8"/>
    <x v="9"/>
    <x v="6"/>
    <x v="7"/>
    <n v="0"/>
    <n v="1000"/>
    <n v="0"/>
    <n v="0"/>
    <n v="0"/>
    <n v="0"/>
    <n v="0"/>
    <n v="0"/>
    <n v="0"/>
  </r>
  <r>
    <x v="8"/>
    <x v="9"/>
    <x v="6"/>
    <x v="8"/>
    <n v="0"/>
    <n v="1000"/>
    <n v="0"/>
    <n v="0"/>
    <n v="0"/>
    <n v="0"/>
    <n v="0"/>
    <n v="0"/>
    <n v="0"/>
  </r>
  <r>
    <x v="8"/>
    <x v="9"/>
    <x v="6"/>
    <x v="9"/>
    <n v="0"/>
    <n v="1000"/>
    <n v="0"/>
    <n v="0"/>
    <n v="0"/>
    <n v="0"/>
    <n v="0"/>
    <n v="0"/>
    <n v="0"/>
  </r>
  <r>
    <x v="8"/>
    <x v="9"/>
    <x v="6"/>
    <x v="10"/>
    <n v="0"/>
    <n v="1000"/>
    <n v="0"/>
    <n v="0"/>
    <n v="0"/>
    <n v="0"/>
    <n v="0"/>
    <n v="0"/>
    <n v="0"/>
  </r>
  <r>
    <x v="8"/>
    <x v="9"/>
    <x v="7"/>
    <x v="0"/>
    <n v="0"/>
    <n v="1000"/>
    <n v="0"/>
    <n v="0"/>
    <n v="0"/>
    <n v="0"/>
    <n v="0"/>
    <n v="0"/>
    <n v="0"/>
  </r>
  <r>
    <x v="8"/>
    <x v="9"/>
    <x v="7"/>
    <x v="1"/>
    <n v="0"/>
    <n v="1000"/>
    <n v="0"/>
    <n v="0"/>
    <n v="0"/>
    <n v="0"/>
    <n v="0"/>
    <n v="0"/>
    <n v="0"/>
  </r>
  <r>
    <x v="8"/>
    <x v="9"/>
    <x v="7"/>
    <x v="2"/>
    <n v="0"/>
    <n v="1000"/>
    <n v="0"/>
    <n v="0"/>
    <n v="0"/>
    <n v="0"/>
    <n v="0"/>
    <n v="0"/>
    <n v="0"/>
  </r>
  <r>
    <x v="8"/>
    <x v="9"/>
    <x v="7"/>
    <x v="3"/>
    <n v="0"/>
    <n v="1000"/>
    <n v="0"/>
    <n v="0"/>
    <n v="0"/>
    <n v="0"/>
    <n v="0"/>
    <n v="0"/>
    <n v="0"/>
  </r>
  <r>
    <x v="8"/>
    <x v="9"/>
    <x v="7"/>
    <x v="4"/>
    <n v="0"/>
    <n v="1000"/>
    <n v="0"/>
    <n v="0"/>
    <n v="0"/>
    <n v="0"/>
    <n v="0"/>
    <n v="0"/>
    <n v="0"/>
  </r>
  <r>
    <x v="8"/>
    <x v="9"/>
    <x v="7"/>
    <x v="5"/>
    <n v="0"/>
    <n v="1000"/>
    <n v="0"/>
    <n v="0"/>
    <n v="0"/>
    <n v="0"/>
    <n v="0"/>
    <n v="0"/>
    <n v="0"/>
  </r>
  <r>
    <x v="8"/>
    <x v="9"/>
    <x v="7"/>
    <x v="6"/>
    <n v="0"/>
    <n v="1000"/>
    <n v="0"/>
    <n v="0"/>
    <n v="0"/>
    <n v="0"/>
    <n v="0"/>
    <n v="0"/>
    <n v="0"/>
  </r>
  <r>
    <x v="8"/>
    <x v="9"/>
    <x v="7"/>
    <x v="7"/>
    <n v="0"/>
    <n v="1000"/>
    <n v="0"/>
    <n v="0"/>
    <n v="0"/>
    <n v="0"/>
    <n v="0"/>
    <n v="0"/>
    <n v="0"/>
  </r>
  <r>
    <x v="8"/>
    <x v="9"/>
    <x v="7"/>
    <x v="8"/>
    <n v="0"/>
    <n v="1000"/>
    <n v="0"/>
    <n v="0"/>
    <n v="0"/>
    <n v="0"/>
    <n v="0"/>
    <n v="0"/>
    <n v="0"/>
  </r>
  <r>
    <x v="8"/>
    <x v="9"/>
    <x v="7"/>
    <x v="9"/>
    <n v="0"/>
    <n v="1000"/>
    <n v="0"/>
    <n v="0"/>
    <n v="0"/>
    <n v="0"/>
    <n v="0"/>
    <n v="0"/>
    <n v="0"/>
  </r>
  <r>
    <x v="8"/>
    <x v="9"/>
    <x v="7"/>
    <x v="10"/>
    <n v="0.91"/>
    <n v="1000"/>
    <n v="0"/>
    <n v="2.2110000000000001E-2"/>
    <n v="1.7979999999999999E-2"/>
    <n v="1.0000000000000001E-5"/>
    <n v="1.73E-3"/>
    <n v="7.6240000000000002E-2"/>
    <n v="0"/>
  </r>
  <r>
    <x v="8"/>
    <x v="9"/>
    <x v="8"/>
    <x v="0"/>
    <n v="0"/>
    <n v="1000"/>
    <n v="0"/>
    <n v="0"/>
    <n v="0"/>
    <n v="0"/>
    <n v="0"/>
    <n v="0"/>
    <n v="0"/>
  </r>
  <r>
    <x v="8"/>
    <x v="9"/>
    <x v="8"/>
    <x v="1"/>
    <n v="0"/>
    <n v="1000"/>
    <n v="0"/>
    <n v="0"/>
    <n v="0"/>
    <n v="0"/>
    <n v="0"/>
    <n v="0"/>
    <n v="0"/>
  </r>
  <r>
    <x v="8"/>
    <x v="9"/>
    <x v="8"/>
    <x v="2"/>
    <n v="0"/>
    <n v="1000"/>
    <n v="0"/>
    <n v="0"/>
    <n v="0"/>
    <n v="0"/>
    <n v="0"/>
    <n v="0"/>
    <n v="0"/>
  </r>
  <r>
    <x v="8"/>
    <x v="9"/>
    <x v="8"/>
    <x v="3"/>
    <n v="0"/>
    <n v="1000"/>
    <n v="0"/>
    <n v="0"/>
    <n v="0"/>
    <n v="0"/>
    <n v="0"/>
    <n v="0"/>
    <n v="0"/>
  </r>
  <r>
    <x v="8"/>
    <x v="9"/>
    <x v="8"/>
    <x v="4"/>
    <n v="0"/>
    <n v="1000"/>
    <n v="0"/>
    <n v="0"/>
    <n v="0"/>
    <n v="0"/>
    <n v="0"/>
    <n v="0"/>
    <n v="0"/>
  </r>
  <r>
    <x v="8"/>
    <x v="9"/>
    <x v="8"/>
    <x v="5"/>
    <n v="0"/>
    <n v="1000"/>
    <n v="0"/>
    <n v="0"/>
    <n v="0"/>
    <n v="0"/>
    <n v="0"/>
    <n v="0"/>
    <n v="0"/>
  </r>
  <r>
    <x v="8"/>
    <x v="9"/>
    <x v="8"/>
    <x v="6"/>
    <n v="0"/>
    <n v="1000"/>
    <n v="0"/>
    <n v="0"/>
    <n v="0"/>
    <n v="0"/>
    <n v="0"/>
    <n v="0"/>
    <n v="0"/>
  </r>
  <r>
    <x v="8"/>
    <x v="9"/>
    <x v="8"/>
    <x v="7"/>
    <n v="0"/>
    <n v="1000"/>
    <n v="0"/>
    <n v="0"/>
    <n v="0"/>
    <n v="0"/>
    <n v="0"/>
    <n v="0"/>
    <n v="0"/>
  </r>
  <r>
    <x v="8"/>
    <x v="9"/>
    <x v="8"/>
    <x v="8"/>
    <n v="0"/>
    <n v="1000"/>
    <n v="0"/>
    <n v="0"/>
    <n v="0"/>
    <n v="0"/>
    <n v="0"/>
    <n v="0"/>
    <n v="0"/>
  </r>
  <r>
    <x v="8"/>
    <x v="9"/>
    <x v="8"/>
    <x v="9"/>
    <n v="0"/>
    <n v="1000"/>
    <n v="0"/>
    <n v="0"/>
    <n v="0"/>
    <n v="0"/>
    <n v="0"/>
    <n v="0"/>
    <n v="0"/>
  </r>
  <r>
    <x v="8"/>
    <x v="9"/>
    <x v="8"/>
    <x v="10"/>
    <n v="0.33"/>
    <n v="1000"/>
    <n v="0"/>
    <n v="7.9699999999999997E-3"/>
    <n v="5.8199999999999997E-3"/>
    <n v="4.0000000000000003E-5"/>
    <n v="2.2000000000000001E-4"/>
    <n v="2.7480000000000001E-2"/>
    <n v="0"/>
  </r>
  <r>
    <x v="8"/>
    <x v="10"/>
    <x v="0"/>
    <x v="0"/>
    <n v="0"/>
    <n v="1000"/>
    <n v="0"/>
    <n v="0"/>
    <n v="0"/>
    <n v="0"/>
    <n v="0"/>
    <n v="0"/>
    <n v="0"/>
  </r>
  <r>
    <x v="8"/>
    <x v="10"/>
    <x v="0"/>
    <x v="1"/>
    <n v="0"/>
    <n v="1000"/>
    <n v="0"/>
    <n v="0"/>
    <n v="0"/>
    <n v="0"/>
    <n v="0"/>
    <n v="0"/>
    <n v="0"/>
  </r>
  <r>
    <x v="8"/>
    <x v="10"/>
    <x v="0"/>
    <x v="2"/>
    <n v="0"/>
    <n v="1000"/>
    <n v="0"/>
    <n v="0"/>
    <n v="0"/>
    <n v="0"/>
    <n v="0"/>
    <n v="0"/>
    <n v="0"/>
  </r>
  <r>
    <x v="8"/>
    <x v="10"/>
    <x v="0"/>
    <x v="3"/>
    <n v="0"/>
    <n v="1000"/>
    <n v="0"/>
    <n v="0"/>
    <n v="0"/>
    <n v="0"/>
    <n v="0"/>
    <n v="0"/>
    <n v="0"/>
  </r>
  <r>
    <x v="8"/>
    <x v="10"/>
    <x v="0"/>
    <x v="4"/>
    <n v="0"/>
    <n v="1000"/>
    <n v="0"/>
    <n v="0"/>
    <n v="0"/>
    <n v="0"/>
    <n v="0"/>
    <n v="0"/>
    <n v="0"/>
  </r>
  <r>
    <x v="8"/>
    <x v="10"/>
    <x v="0"/>
    <x v="5"/>
    <n v="0"/>
    <n v="1000"/>
    <n v="0"/>
    <n v="0"/>
    <n v="0"/>
    <n v="0"/>
    <n v="0"/>
    <n v="0"/>
    <n v="0"/>
  </r>
  <r>
    <x v="8"/>
    <x v="10"/>
    <x v="0"/>
    <x v="6"/>
    <n v="0"/>
    <n v="1000"/>
    <n v="0"/>
    <n v="0"/>
    <n v="0"/>
    <n v="0"/>
    <n v="0"/>
    <n v="0"/>
    <n v="0"/>
  </r>
  <r>
    <x v="8"/>
    <x v="10"/>
    <x v="0"/>
    <x v="7"/>
    <n v="0"/>
    <n v="1000"/>
    <n v="0"/>
    <n v="0"/>
    <n v="0"/>
    <n v="0"/>
    <n v="0"/>
    <n v="0"/>
    <n v="0"/>
  </r>
  <r>
    <x v="8"/>
    <x v="10"/>
    <x v="0"/>
    <x v="8"/>
    <n v="0"/>
    <n v="1000"/>
    <n v="0"/>
    <n v="0"/>
    <n v="0"/>
    <n v="0"/>
    <n v="0"/>
    <n v="0"/>
    <n v="0"/>
  </r>
  <r>
    <x v="8"/>
    <x v="10"/>
    <x v="0"/>
    <x v="9"/>
    <n v="0"/>
    <n v="1000"/>
    <n v="0"/>
    <n v="0"/>
    <n v="0"/>
    <n v="0"/>
    <n v="0"/>
    <n v="0"/>
    <n v="0"/>
  </r>
  <r>
    <x v="8"/>
    <x v="10"/>
    <x v="0"/>
    <x v="10"/>
    <n v="0.79"/>
    <n v="1000"/>
    <n v="0"/>
    <n v="1.9099999999999999E-2"/>
    <n v="1.478E-2"/>
    <n v="5.0000000000000002E-5"/>
    <n v="1.15E-3"/>
    <n v="6.5860000000000002E-2"/>
    <n v="0"/>
  </r>
  <r>
    <x v="8"/>
    <x v="10"/>
    <x v="1"/>
    <x v="0"/>
    <n v="0"/>
    <n v="1000"/>
    <n v="0"/>
    <n v="0"/>
    <n v="0"/>
    <n v="0"/>
    <n v="0"/>
    <n v="0"/>
    <n v="0"/>
  </r>
  <r>
    <x v="8"/>
    <x v="10"/>
    <x v="1"/>
    <x v="1"/>
    <n v="0.64"/>
    <n v="1000"/>
    <n v="0"/>
    <n v="1.549E-2"/>
    <n v="1.2500000000000001E-2"/>
    <n v="5.1000000000000004E-4"/>
    <n v="3.0300000000000001E-3"/>
    <n v="5.3400000000000003E-2"/>
    <n v="0"/>
  </r>
  <r>
    <x v="8"/>
    <x v="10"/>
    <x v="1"/>
    <x v="2"/>
    <n v="0"/>
    <n v="1000"/>
    <n v="0"/>
    <n v="0"/>
    <n v="0"/>
    <n v="0"/>
    <n v="0"/>
    <n v="0"/>
    <n v="0"/>
  </r>
  <r>
    <x v="8"/>
    <x v="10"/>
    <x v="1"/>
    <x v="3"/>
    <n v="0"/>
    <n v="1000"/>
    <n v="0"/>
    <n v="0"/>
    <n v="0"/>
    <n v="0"/>
    <n v="0"/>
    <n v="0"/>
    <n v="0"/>
  </r>
  <r>
    <x v="8"/>
    <x v="10"/>
    <x v="1"/>
    <x v="4"/>
    <n v="0"/>
    <n v="1000"/>
    <n v="0"/>
    <n v="0"/>
    <n v="0"/>
    <n v="0"/>
    <n v="0"/>
    <n v="0"/>
    <n v="0"/>
  </r>
  <r>
    <x v="8"/>
    <x v="10"/>
    <x v="1"/>
    <x v="5"/>
    <n v="0"/>
    <n v="1000"/>
    <n v="0"/>
    <n v="0"/>
    <n v="0"/>
    <n v="0"/>
    <n v="0"/>
    <n v="0"/>
    <n v="0"/>
  </r>
  <r>
    <x v="8"/>
    <x v="10"/>
    <x v="1"/>
    <x v="6"/>
    <n v="0"/>
    <n v="1000"/>
    <n v="0"/>
    <n v="0"/>
    <n v="0"/>
    <n v="0"/>
    <n v="0"/>
    <n v="0"/>
    <n v="0"/>
  </r>
  <r>
    <x v="8"/>
    <x v="10"/>
    <x v="1"/>
    <x v="7"/>
    <n v="0"/>
    <n v="1000"/>
    <n v="0"/>
    <n v="0"/>
    <n v="0"/>
    <n v="0"/>
    <n v="0"/>
    <n v="0"/>
    <n v="0"/>
  </r>
  <r>
    <x v="8"/>
    <x v="10"/>
    <x v="1"/>
    <x v="8"/>
    <n v="0"/>
    <n v="1000"/>
    <n v="0"/>
    <n v="0"/>
    <n v="0"/>
    <n v="0"/>
    <n v="0"/>
    <n v="0"/>
    <n v="0"/>
  </r>
  <r>
    <x v="8"/>
    <x v="10"/>
    <x v="1"/>
    <x v="9"/>
    <n v="0"/>
    <n v="1000"/>
    <n v="0"/>
    <n v="0"/>
    <n v="0"/>
    <n v="0"/>
    <n v="0"/>
    <n v="0"/>
    <n v="0"/>
  </r>
  <r>
    <x v="8"/>
    <x v="10"/>
    <x v="1"/>
    <x v="10"/>
    <n v="0"/>
    <n v="1000"/>
    <n v="0"/>
    <n v="0"/>
    <n v="0"/>
    <n v="0"/>
    <n v="0"/>
    <n v="0"/>
    <n v="0"/>
  </r>
  <r>
    <x v="8"/>
    <x v="10"/>
    <x v="2"/>
    <x v="0"/>
    <n v="0"/>
    <n v="1000"/>
    <n v="0"/>
    <n v="0"/>
    <n v="0"/>
    <n v="0"/>
    <n v="0"/>
    <n v="0"/>
    <n v="0"/>
  </r>
  <r>
    <x v="8"/>
    <x v="10"/>
    <x v="2"/>
    <x v="1"/>
    <n v="0"/>
    <n v="1000"/>
    <n v="0"/>
    <n v="0"/>
    <n v="0"/>
    <n v="0"/>
    <n v="0"/>
    <n v="0"/>
    <n v="0"/>
  </r>
  <r>
    <x v="8"/>
    <x v="10"/>
    <x v="2"/>
    <x v="2"/>
    <n v="0"/>
    <n v="1000"/>
    <n v="0"/>
    <n v="0"/>
    <n v="0"/>
    <n v="0"/>
    <n v="0"/>
    <n v="0"/>
    <n v="0"/>
  </r>
  <r>
    <x v="8"/>
    <x v="10"/>
    <x v="2"/>
    <x v="3"/>
    <n v="0"/>
    <n v="1000"/>
    <n v="0"/>
    <n v="0"/>
    <n v="0"/>
    <n v="0"/>
    <n v="0"/>
    <n v="0"/>
    <n v="0"/>
  </r>
  <r>
    <x v="8"/>
    <x v="10"/>
    <x v="2"/>
    <x v="4"/>
    <n v="0"/>
    <n v="1000"/>
    <n v="0"/>
    <n v="0"/>
    <n v="0"/>
    <n v="0"/>
    <n v="0"/>
    <n v="0"/>
    <n v="0"/>
  </r>
  <r>
    <x v="8"/>
    <x v="10"/>
    <x v="2"/>
    <x v="5"/>
    <n v="0"/>
    <n v="1000"/>
    <n v="0"/>
    <n v="0"/>
    <n v="0"/>
    <n v="0"/>
    <n v="0"/>
    <n v="0"/>
    <n v="0"/>
  </r>
  <r>
    <x v="8"/>
    <x v="10"/>
    <x v="2"/>
    <x v="6"/>
    <n v="0"/>
    <n v="1000"/>
    <n v="0"/>
    <n v="0"/>
    <n v="0"/>
    <n v="0"/>
    <n v="0"/>
    <n v="0"/>
    <n v="0"/>
  </r>
  <r>
    <x v="8"/>
    <x v="10"/>
    <x v="2"/>
    <x v="7"/>
    <n v="0"/>
    <n v="1000"/>
    <n v="0"/>
    <n v="0"/>
    <n v="0"/>
    <n v="0"/>
    <n v="0"/>
    <n v="0"/>
    <n v="0"/>
  </r>
  <r>
    <x v="8"/>
    <x v="10"/>
    <x v="2"/>
    <x v="8"/>
    <n v="0"/>
    <n v="1000"/>
    <n v="0"/>
    <n v="0"/>
    <n v="0"/>
    <n v="0"/>
    <n v="0"/>
    <n v="0"/>
    <n v="0"/>
  </r>
  <r>
    <x v="8"/>
    <x v="10"/>
    <x v="2"/>
    <x v="9"/>
    <n v="0"/>
    <n v="1000"/>
    <n v="0"/>
    <n v="0"/>
    <n v="0"/>
    <n v="0"/>
    <n v="0"/>
    <n v="0"/>
    <n v="0"/>
  </r>
  <r>
    <x v="8"/>
    <x v="10"/>
    <x v="2"/>
    <x v="10"/>
    <n v="0.21"/>
    <n v="1000"/>
    <n v="0"/>
    <n v="5.1900000000000002E-3"/>
    <n v="3.7100000000000002E-3"/>
    <n v="5.0000000000000002E-5"/>
    <n v="4.4000000000000002E-4"/>
    <n v="1.7899999999999999E-2"/>
    <n v="0"/>
  </r>
  <r>
    <x v="8"/>
    <x v="10"/>
    <x v="3"/>
    <x v="0"/>
    <n v="0"/>
    <n v="1000"/>
    <n v="0"/>
    <n v="0"/>
    <n v="0"/>
    <n v="0"/>
    <n v="0"/>
    <n v="0"/>
    <n v="0"/>
  </r>
  <r>
    <x v="8"/>
    <x v="10"/>
    <x v="3"/>
    <x v="1"/>
    <n v="0"/>
    <n v="1000"/>
    <n v="0"/>
    <n v="0"/>
    <n v="0"/>
    <n v="0"/>
    <n v="0"/>
    <n v="0"/>
    <n v="0"/>
  </r>
  <r>
    <x v="8"/>
    <x v="10"/>
    <x v="3"/>
    <x v="2"/>
    <n v="0"/>
    <n v="1000"/>
    <n v="0"/>
    <n v="0"/>
    <n v="0"/>
    <n v="0"/>
    <n v="0"/>
    <n v="0"/>
    <n v="0"/>
  </r>
  <r>
    <x v="8"/>
    <x v="10"/>
    <x v="3"/>
    <x v="3"/>
    <n v="0"/>
    <n v="1000"/>
    <n v="0"/>
    <n v="0"/>
    <n v="0"/>
    <n v="0"/>
    <n v="0"/>
    <n v="0"/>
    <n v="0"/>
  </r>
  <r>
    <x v="8"/>
    <x v="10"/>
    <x v="3"/>
    <x v="4"/>
    <n v="0"/>
    <n v="1000"/>
    <n v="0"/>
    <n v="0"/>
    <n v="0"/>
    <n v="0"/>
    <n v="0"/>
    <n v="0"/>
    <n v="0"/>
  </r>
  <r>
    <x v="8"/>
    <x v="10"/>
    <x v="3"/>
    <x v="5"/>
    <n v="0"/>
    <n v="1000"/>
    <n v="0"/>
    <n v="0"/>
    <n v="0"/>
    <n v="0"/>
    <n v="0"/>
    <n v="0"/>
    <n v="0"/>
  </r>
  <r>
    <x v="8"/>
    <x v="10"/>
    <x v="3"/>
    <x v="6"/>
    <n v="0"/>
    <n v="1000"/>
    <n v="0"/>
    <n v="0"/>
    <n v="0"/>
    <n v="0"/>
    <n v="0"/>
    <n v="0"/>
    <n v="0"/>
  </r>
  <r>
    <x v="8"/>
    <x v="10"/>
    <x v="3"/>
    <x v="7"/>
    <n v="0"/>
    <n v="1000"/>
    <n v="0"/>
    <n v="0"/>
    <n v="0"/>
    <n v="0"/>
    <n v="0"/>
    <n v="0"/>
    <n v="0"/>
  </r>
  <r>
    <x v="8"/>
    <x v="10"/>
    <x v="3"/>
    <x v="8"/>
    <n v="0"/>
    <n v="1000"/>
    <n v="0"/>
    <n v="0"/>
    <n v="0"/>
    <n v="0"/>
    <n v="0"/>
    <n v="0"/>
    <n v="0"/>
  </r>
  <r>
    <x v="8"/>
    <x v="10"/>
    <x v="3"/>
    <x v="9"/>
    <n v="0"/>
    <n v="1000"/>
    <n v="0"/>
    <n v="0"/>
    <n v="0"/>
    <n v="0"/>
    <n v="0"/>
    <n v="0"/>
    <n v="0"/>
  </r>
  <r>
    <x v="8"/>
    <x v="10"/>
    <x v="3"/>
    <x v="10"/>
    <n v="0"/>
    <n v="1000"/>
    <n v="0"/>
    <n v="0"/>
    <n v="0"/>
    <n v="0"/>
    <n v="0"/>
    <n v="0"/>
    <n v="0"/>
  </r>
  <r>
    <x v="8"/>
    <x v="10"/>
    <x v="4"/>
    <x v="0"/>
    <n v="0.33"/>
    <n v="1000"/>
    <n v="0"/>
    <n v="8.0300000000000007E-3"/>
    <n v="6.0299999999999998E-3"/>
    <n v="6.9999999999999994E-5"/>
    <n v="7.2999999999999996E-4"/>
    <n v="2.768E-2"/>
    <n v="0"/>
  </r>
  <r>
    <x v="8"/>
    <x v="10"/>
    <x v="4"/>
    <x v="1"/>
    <n v="0"/>
    <n v="1000"/>
    <n v="0"/>
    <n v="0"/>
    <n v="0"/>
    <n v="0"/>
    <n v="0"/>
    <n v="0"/>
    <n v="0"/>
  </r>
  <r>
    <x v="8"/>
    <x v="10"/>
    <x v="4"/>
    <x v="2"/>
    <n v="0"/>
    <n v="1000"/>
    <n v="0"/>
    <n v="0"/>
    <n v="0"/>
    <n v="0"/>
    <n v="0"/>
    <n v="0"/>
    <n v="0"/>
  </r>
  <r>
    <x v="8"/>
    <x v="10"/>
    <x v="4"/>
    <x v="3"/>
    <n v="0"/>
    <n v="1000"/>
    <n v="0"/>
    <n v="0"/>
    <n v="0"/>
    <n v="0"/>
    <n v="0"/>
    <n v="0"/>
    <n v="0"/>
  </r>
  <r>
    <x v="8"/>
    <x v="10"/>
    <x v="4"/>
    <x v="4"/>
    <n v="0"/>
    <n v="1000"/>
    <n v="0"/>
    <n v="0"/>
    <n v="0"/>
    <n v="0"/>
    <n v="0"/>
    <n v="0"/>
    <n v="0"/>
  </r>
  <r>
    <x v="8"/>
    <x v="10"/>
    <x v="4"/>
    <x v="5"/>
    <n v="0"/>
    <n v="1000"/>
    <n v="0"/>
    <n v="0"/>
    <n v="0"/>
    <n v="0"/>
    <n v="0"/>
    <n v="0"/>
    <n v="0"/>
  </r>
  <r>
    <x v="8"/>
    <x v="10"/>
    <x v="4"/>
    <x v="6"/>
    <n v="0"/>
    <n v="1000"/>
    <n v="0"/>
    <n v="0"/>
    <n v="0"/>
    <n v="0"/>
    <n v="0"/>
    <n v="0"/>
    <n v="0"/>
  </r>
  <r>
    <x v="8"/>
    <x v="10"/>
    <x v="4"/>
    <x v="7"/>
    <n v="0"/>
    <n v="1000"/>
    <n v="0"/>
    <n v="0"/>
    <n v="0"/>
    <n v="0"/>
    <n v="0"/>
    <n v="0"/>
    <n v="0"/>
  </r>
  <r>
    <x v="8"/>
    <x v="10"/>
    <x v="4"/>
    <x v="8"/>
    <n v="0"/>
    <n v="1000"/>
    <n v="0"/>
    <n v="0"/>
    <n v="0"/>
    <n v="0"/>
    <n v="0"/>
    <n v="0"/>
    <n v="0"/>
  </r>
  <r>
    <x v="8"/>
    <x v="10"/>
    <x v="4"/>
    <x v="9"/>
    <n v="0"/>
    <n v="1000"/>
    <n v="0"/>
    <n v="0"/>
    <n v="0"/>
    <n v="0"/>
    <n v="0"/>
    <n v="0"/>
    <n v="0"/>
  </r>
  <r>
    <x v="8"/>
    <x v="10"/>
    <x v="4"/>
    <x v="10"/>
    <n v="1.54"/>
    <n v="1000"/>
    <n v="0"/>
    <n v="3.7350000000000001E-2"/>
    <n v="2.477E-2"/>
    <n v="1.9000000000000001E-4"/>
    <n v="1.58E-3"/>
    <n v="0.12878999999999999"/>
    <n v="0"/>
  </r>
  <r>
    <x v="8"/>
    <x v="10"/>
    <x v="5"/>
    <x v="0"/>
    <n v="0"/>
    <n v="1000"/>
    <n v="0"/>
    <n v="0"/>
    <n v="0"/>
    <n v="0"/>
    <n v="0"/>
    <n v="0"/>
    <n v="0"/>
  </r>
  <r>
    <x v="8"/>
    <x v="10"/>
    <x v="5"/>
    <x v="1"/>
    <n v="0"/>
    <n v="1000"/>
    <n v="0"/>
    <n v="0"/>
    <n v="0"/>
    <n v="0"/>
    <n v="0"/>
    <n v="0"/>
    <n v="0"/>
  </r>
  <r>
    <x v="8"/>
    <x v="10"/>
    <x v="5"/>
    <x v="2"/>
    <n v="0"/>
    <n v="1000"/>
    <n v="0"/>
    <n v="0"/>
    <n v="0"/>
    <n v="0"/>
    <n v="0"/>
    <n v="0"/>
    <n v="0"/>
  </r>
  <r>
    <x v="8"/>
    <x v="10"/>
    <x v="5"/>
    <x v="3"/>
    <n v="0"/>
    <n v="1000"/>
    <n v="0"/>
    <n v="0"/>
    <n v="0"/>
    <n v="0"/>
    <n v="0"/>
    <n v="0"/>
    <n v="0"/>
  </r>
  <r>
    <x v="8"/>
    <x v="10"/>
    <x v="5"/>
    <x v="4"/>
    <n v="0"/>
    <n v="1000"/>
    <n v="0"/>
    <n v="0"/>
    <n v="0"/>
    <n v="0"/>
    <n v="0"/>
    <n v="0"/>
    <n v="0"/>
  </r>
  <r>
    <x v="8"/>
    <x v="10"/>
    <x v="5"/>
    <x v="5"/>
    <n v="0"/>
    <n v="1000"/>
    <n v="0"/>
    <n v="0"/>
    <n v="0"/>
    <n v="0"/>
    <n v="0"/>
    <n v="0"/>
    <n v="0"/>
  </r>
  <r>
    <x v="8"/>
    <x v="10"/>
    <x v="5"/>
    <x v="6"/>
    <n v="0"/>
    <n v="1000"/>
    <n v="0"/>
    <n v="0"/>
    <n v="0"/>
    <n v="0"/>
    <n v="0"/>
    <n v="0"/>
    <n v="0"/>
  </r>
  <r>
    <x v="8"/>
    <x v="10"/>
    <x v="5"/>
    <x v="7"/>
    <n v="0"/>
    <n v="1000"/>
    <n v="0"/>
    <n v="0"/>
    <n v="0"/>
    <n v="0"/>
    <n v="0"/>
    <n v="0"/>
    <n v="0"/>
  </r>
  <r>
    <x v="8"/>
    <x v="10"/>
    <x v="5"/>
    <x v="8"/>
    <n v="0"/>
    <n v="1000"/>
    <n v="0"/>
    <n v="0"/>
    <n v="0"/>
    <n v="0"/>
    <n v="0"/>
    <n v="0"/>
    <n v="0"/>
  </r>
  <r>
    <x v="8"/>
    <x v="10"/>
    <x v="5"/>
    <x v="9"/>
    <n v="0"/>
    <n v="1000"/>
    <n v="0"/>
    <n v="0"/>
    <n v="0"/>
    <n v="0"/>
    <n v="0"/>
    <n v="0"/>
    <n v="0"/>
  </r>
  <r>
    <x v="8"/>
    <x v="10"/>
    <x v="5"/>
    <x v="10"/>
    <n v="0"/>
    <n v="1000"/>
    <n v="0"/>
    <n v="0"/>
    <n v="0"/>
    <n v="0"/>
    <n v="0"/>
    <n v="0"/>
    <n v="0"/>
  </r>
  <r>
    <x v="8"/>
    <x v="10"/>
    <x v="6"/>
    <x v="0"/>
    <n v="0"/>
    <n v="1000"/>
    <n v="0"/>
    <n v="0"/>
    <n v="0"/>
    <n v="0"/>
    <n v="0"/>
    <n v="0"/>
    <n v="0"/>
  </r>
  <r>
    <x v="8"/>
    <x v="10"/>
    <x v="6"/>
    <x v="1"/>
    <n v="0"/>
    <n v="1000"/>
    <n v="0"/>
    <n v="0"/>
    <n v="0"/>
    <n v="0"/>
    <n v="0"/>
    <n v="0"/>
    <n v="0"/>
  </r>
  <r>
    <x v="8"/>
    <x v="10"/>
    <x v="6"/>
    <x v="2"/>
    <n v="0"/>
    <n v="1000"/>
    <n v="0"/>
    <n v="0"/>
    <n v="0"/>
    <n v="0"/>
    <n v="0"/>
    <n v="0"/>
    <n v="0"/>
  </r>
  <r>
    <x v="8"/>
    <x v="10"/>
    <x v="6"/>
    <x v="3"/>
    <n v="0"/>
    <n v="1000"/>
    <n v="0"/>
    <n v="0"/>
    <n v="0"/>
    <n v="0"/>
    <n v="0"/>
    <n v="0"/>
    <n v="0"/>
  </r>
  <r>
    <x v="8"/>
    <x v="10"/>
    <x v="6"/>
    <x v="4"/>
    <n v="0"/>
    <n v="1000"/>
    <n v="0"/>
    <n v="0"/>
    <n v="0"/>
    <n v="0"/>
    <n v="0"/>
    <n v="0"/>
    <n v="0"/>
  </r>
  <r>
    <x v="8"/>
    <x v="10"/>
    <x v="6"/>
    <x v="5"/>
    <n v="0"/>
    <n v="1000"/>
    <n v="0"/>
    <n v="0"/>
    <n v="0"/>
    <n v="0"/>
    <n v="0"/>
    <n v="0"/>
    <n v="0"/>
  </r>
  <r>
    <x v="8"/>
    <x v="10"/>
    <x v="6"/>
    <x v="6"/>
    <n v="0"/>
    <n v="1000"/>
    <n v="0"/>
    <n v="0"/>
    <n v="0"/>
    <n v="0"/>
    <n v="0"/>
    <n v="0"/>
    <n v="0"/>
  </r>
  <r>
    <x v="8"/>
    <x v="10"/>
    <x v="6"/>
    <x v="7"/>
    <n v="0"/>
    <n v="1000"/>
    <n v="0"/>
    <n v="0"/>
    <n v="0"/>
    <n v="0"/>
    <n v="0"/>
    <n v="0"/>
    <n v="0"/>
  </r>
  <r>
    <x v="8"/>
    <x v="10"/>
    <x v="6"/>
    <x v="8"/>
    <n v="0"/>
    <n v="1000"/>
    <n v="0"/>
    <n v="0"/>
    <n v="0"/>
    <n v="0"/>
    <n v="0"/>
    <n v="0"/>
    <n v="0"/>
  </r>
  <r>
    <x v="8"/>
    <x v="10"/>
    <x v="6"/>
    <x v="9"/>
    <n v="0"/>
    <n v="1000"/>
    <n v="0"/>
    <n v="0"/>
    <n v="0"/>
    <n v="0"/>
    <n v="0"/>
    <n v="0"/>
    <n v="0"/>
  </r>
  <r>
    <x v="8"/>
    <x v="10"/>
    <x v="6"/>
    <x v="10"/>
    <n v="0"/>
    <n v="1000"/>
    <n v="0"/>
    <n v="0"/>
    <n v="0"/>
    <n v="0"/>
    <n v="0"/>
    <n v="0"/>
    <n v="0"/>
  </r>
  <r>
    <x v="8"/>
    <x v="10"/>
    <x v="7"/>
    <x v="0"/>
    <n v="0"/>
    <n v="1000"/>
    <n v="0"/>
    <n v="0"/>
    <n v="0"/>
    <n v="0"/>
    <n v="0"/>
    <n v="0"/>
    <n v="0"/>
  </r>
  <r>
    <x v="8"/>
    <x v="10"/>
    <x v="7"/>
    <x v="1"/>
    <n v="0"/>
    <n v="1000"/>
    <n v="0"/>
    <n v="0"/>
    <n v="0"/>
    <n v="0"/>
    <n v="0"/>
    <n v="0"/>
    <n v="0"/>
  </r>
  <r>
    <x v="8"/>
    <x v="10"/>
    <x v="7"/>
    <x v="2"/>
    <n v="0"/>
    <n v="1000"/>
    <n v="0"/>
    <n v="0"/>
    <n v="0"/>
    <n v="0"/>
    <n v="0"/>
    <n v="0"/>
    <n v="0"/>
  </r>
  <r>
    <x v="8"/>
    <x v="10"/>
    <x v="7"/>
    <x v="3"/>
    <n v="0"/>
    <n v="1000"/>
    <n v="0"/>
    <n v="0"/>
    <n v="0"/>
    <n v="0"/>
    <n v="0"/>
    <n v="0"/>
    <n v="0"/>
  </r>
  <r>
    <x v="8"/>
    <x v="10"/>
    <x v="7"/>
    <x v="4"/>
    <n v="0"/>
    <n v="1000"/>
    <n v="0"/>
    <n v="0"/>
    <n v="0"/>
    <n v="0"/>
    <n v="0"/>
    <n v="0"/>
    <n v="0"/>
  </r>
  <r>
    <x v="8"/>
    <x v="10"/>
    <x v="7"/>
    <x v="5"/>
    <n v="0"/>
    <n v="1000"/>
    <n v="0"/>
    <n v="0"/>
    <n v="0"/>
    <n v="0"/>
    <n v="0"/>
    <n v="0"/>
    <n v="0"/>
  </r>
  <r>
    <x v="8"/>
    <x v="10"/>
    <x v="7"/>
    <x v="6"/>
    <n v="0"/>
    <n v="1000"/>
    <n v="0"/>
    <n v="0"/>
    <n v="0"/>
    <n v="0"/>
    <n v="0"/>
    <n v="0"/>
    <n v="0"/>
  </r>
  <r>
    <x v="8"/>
    <x v="10"/>
    <x v="7"/>
    <x v="7"/>
    <n v="0"/>
    <n v="1000"/>
    <n v="0"/>
    <n v="0"/>
    <n v="0"/>
    <n v="0"/>
    <n v="0"/>
    <n v="0"/>
    <n v="0"/>
  </r>
  <r>
    <x v="8"/>
    <x v="10"/>
    <x v="7"/>
    <x v="8"/>
    <n v="0"/>
    <n v="1000"/>
    <n v="0"/>
    <n v="0"/>
    <n v="0"/>
    <n v="0"/>
    <n v="0"/>
    <n v="0"/>
    <n v="0"/>
  </r>
  <r>
    <x v="8"/>
    <x v="10"/>
    <x v="7"/>
    <x v="9"/>
    <n v="0"/>
    <n v="1000"/>
    <n v="0"/>
    <n v="0"/>
    <n v="0"/>
    <n v="0"/>
    <n v="0"/>
    <n v="0"/>
    <n v="0"/>
  </r>
  <r>
    <x v="8"/>
    <x v="10"/>
    <x v="7"/>
    <x v="10"/>
    <n v="0.91"/>
    <n v="1000"/>
    <n v="0"/>
    <n v="2.2110000000000001E-2"/>
    <n v="1.7979999999999999E-2"/>
    <n v="1.0000000000000001E-5"/>
    <n v="1.73E-3"/>
    <n v="7.6240000000000002E-2"/>
    <n v="0"/>
  </r>
  <r>
    <x v="8"/>
    <x v="10"/>
    <x v="8"/>
    <x v="0"/>
    <n v="0"/>
    <n v="1000"/>
    <n v="0"/>
    <n v="0"/>
    <n v="0"/>
    <n v="0"/>
    <n v="0"/>
    <n v="0"/>
    <n v="0"/>
  </r>
  <r>
    <x v="8"/>
    <x v="10"/>
    <x v="8"/>
    <x v="1"/>
    <n v="0"/>
    <n v="1000"/>
    <n v="0"/>
    <n v="0"/>
    <n v="0"/>
    <n v="0"/>
    <n v="0"/>
    <n v="0"/>
    <n v="0"/>
  </r>
  <r>
    <x v="8"/>
    <x v="10"/>
    <x v="8"/>
    <x v="2"/>
    <n v="0"/>
    <n v="1000"/>
    <n v="0"/>
    <n v="0"/>
    <n v="0"/>
    <n v="0"/>
    <n v="0"/>
    <n v="0"/>
    <n v="0"/>
  </r>
  <r>
    <x v="8"/>
    <x v="10"/>
    <x v="8"/>
    <x v="3"/>
    <n v="0"/>
    <n v="1000"/>
    <n v="0"/>
    <n v="0"/>
    <n v="0"/>
    <n v="0"/>
    <n v="0"/>
    <n v="0"/>
    <n v="0"/>
  </r>
  <r>
    <x v="8"/>
    <x v="10"/>
    <x v="8"/>
    <x v="4"/>
    <n v="0"/>
    <n v="1000"/>
    <n v="0"/>
    <n v="0"/>
    <n v="0"/>
    <n v="0"/>
    <n v="0"/>
    <n v="0"/>
    <n v="0"/>
  </r>
  <r>
    <x v="8"/>
    <x v="10"/>
    <x v="8"/>
    <x v="5"/>
    <n v="0"/>
    <n v="1000"/>
    <n v="0"/>
    <n v="0"/>
    <n v="0"/>
    <n v="0"/>
    <n v="0"/>
    <n v="0"/>
    <n v="0"/>
  </r>
  <r>
    <x v="8"/>
    <x v="10"/>
    <x v="8"/>
    <x v="6"/>
    <n v="0"/>
    <n v="1000"/>
    <n v="0"/>
    <n v="0"/>
    <n v="0"/>
    <n v="0"/>
    <n v="0"/>
    <n v="0"/>
    <n v="0"/>
  </r>
  <r>
    <x v="8"/>
    <x v="10"/>
    <x v="8"/>
    <x v="7"/>
    <n v="0"/>
    <n v="1000"/>
    <n v="0"/>
    <n v="0"/>
    <n v="0"/>
    <n v="0"/>
    <n v="0"/>
    <n v="0"/>
    <n v="0"/>
  </r>
  <r>
    <x v="8"/>
    <x v="10"/>
    <x v="8"/>
    <x v="8"/>
    <n v="0"/>
    <n v="1000"/>
    <n v="0"/>
    <n v="0"/>
    <n v="0"/>
    <n v="0"/>
    <n v="0"/>
    <n v="0"/>
    <n v="0"/>
  </r>
  <r>
    <x v="8"/>
    <x v="10"/>
    <x v="8"/>
    <x v="9"/>
    <n v="0"/>
    <n v="1000"/>
    <n v="0"/>
    <n v="0"/>
    <n v="0"/>
    <n v="0"/>
    <n v="0"/>
    <n v="0"/>
    <n v="0"/>
  </r>
  <r>
    <x v="8"/>
    <x v="10"/>
    <x v="8"/>
    <x v="10"/>
    <n v="0.33"/>
    <n v="1000"/>
    <n v="0"/>
    <n v="7.9699999999999997E-3"/>
    <n v="5.8199999999999997E-3"/>
    <n v="4.0000000000000003E-5"/>
    <n v="2.2000000000000001E-4"/>
    <n v="2.7480000000000001E-2"/>
    <n v="0"/>
  </r>
  <r>
    <x v="8"/>
    <x v="11"/>
    <x v="0"/>
    <x v="0"/>
    <n v="0"/>
    <n v="1000"/>
    <n v="0"/>
    <n v="0"/>
    <n v="0"/>
    <n v="0"/>
    <n v="0"/>
    <n v="0"/>
    <n v="0"/>
  </r>
  <r>
    <x v="8"/>
    <x v="11"/>
    <x v="0"/>
    <x v="1"/>
    <n v="0"/>
    <n v="1000"/>
    <n v="0"/>
    <n v="0"/>
    <n v="0"/>
    <n v="0"/>
    <n v="0"/>
    <n v="0"/>
    <n v="0"/>
  </r>
  <r>
    <x v="8"/>
    <x v="11"/>
    <x v="0"/>
    <x v="2"/>
    <n v="0"/>
    <n v="1000"/>
    <n v="0"/>
    <n v="0"/>
    <n v="0"/>
    <n v="0"/>
    <n v="0"/>
    <n v="0"/>
    <n v="0"/>
  </r>
  <r>
    <x v="8"/>
    <x v="11"/>
    <x v="0"/>
    <x v="3"/>
    <n v="0"/>
    <n v="1000"/>
    <n v="0"/>
    <n v="0"/>
    <n v="0"/>
    <n v="0"/>
    <n v="0"/>
    <n v="0"/>
    <n v="0"/>
  </r>
  <r>
    <x v="8"/>
    <x v="11"/>
    <x v="0"/>
    <x v="4"/>
    <n v="0"/>
    <n v="1000"/>
    <n v="0"/>
    <n v="0"/>
    <n v="0"/>
    <n v="0"/>
    <n v="0"/>
    <n v="0"/>
    <n v="0"/>
  </r>
  <r>
    <x v="8"/>
    <x v="11"/>
    <x v="0"/>
    <x v="5"/>
    <n v="0"/>
    <n v="1000"/>
    <n v="0"/>
    <n v="0"/>
    <n v="0"/>
    <n v="0"/>
    <n v="0"/>
    <n v="0"/>
    <n v="0"/>
  </r>
  <r>
    <x v="8"/>
    <x v="11"/>
    <x v="0"/>
    <x v="6"/>
    <n v="0"/>
    <n v="1000"/>
    <n v="0"/>
    <n v="0"/>
    <n v="0"/>
    <n v="0"/>
    <n v="0"/>
    <n v="0"/>
    <n v="0"/>
  </r>
  <r>
    <x v="8"/>
    <x v="11"/>
    <x v="0"/>
    <x v="7"/>
    <n v="0"/>
    <n v="1000"/>
    <n v="0"/>
    <n v="0"/>
    <n v="0"/>
    <n v="0"/>
    <n v="0"/>
    <n v="0"/>
    <n v="0"/>
  </r>
  <r>
    <x v="8"/>
    <x v="11"/>
    <x v="0"/>
    <x v="8"/>
    <n v="0"/>
    <n v="1000"/>
    <n v="0"/>
    <n v="0"/>
    <n v="0"/>
    <n v="0"/>
    <n v="0"/>
    <n v="0"/>
    <n v="0"/>
  </r>
  <r>
    <x v="8"/>
    <x v="11"/>
    <x v="0"/>
    <x v="9"/>
    <n v="0"/>
    <n v="1000"/>
    <n v="0"/>
    <n v="0"/>
    <n v="0"/>
    <n v="0"/>
    <n v="0"/>
    <n v="0"/>
    <n v="0"/>
  </r>
  <r>
    <x v="8"/>
    <x v="11"/>
    <x v="0"/>
    <x v="10"/>
    <n v="0.79"/>
    <n v="1000"/>
    <n v="0"/>
    <n v="1.9099999999999999E-2"/>
    <n v="1.478E-2"/>
    <n v="5.0000000000000002E-5"/>
    <n v="1.15E-3"/>
    <n v="6.5860000000000002E-2"/>
    <n v="0"/>
  </r>
  <r>
    <x v="8"/>
    <x v="11"/>
    <x v="1"/>
    <x v="0"/>
    <n v="0"/>
    <n v="1000"/>
    <n v="0"/>
    <n v="0"/>
    <n v="0"/>
    <n v="0"/>
    <n v="0"/>
    <n v="0"/>
    <n v="0"/>
  </r>
  <r>
    <x v="8"/>
    <x v="11"/>
    <x v="1"/>
    <x v="1"/>
    <n v="0.64"/>
    <n v="1000"/>
    <n v="0"/>
    <n v="1.549E-2"/>
    <n v="1.2500000000000001E-2"/>
    <n v="5.1000000000000004E-4"/>
    <n v="3.0300000000000001E-3"/>
    <n v="5.3400000000000003E-2"/>
    <n v="0"/>
  </r>
  <r>
    <x v="8"/>
    <x v="11"/>
    <x v="1"/>
    <x v="2"/>
    <n v="0"/>
    <n v="1000"/>
    <n v="0"/>
    <n v="0"/>
    <n v="0"/>
    <n v="0"/>
    <n v="0"/>
    <n v="0"/>
    <n v="0"/>
  </r>
  <r>
    <x v="8"/>
    <x v="11"/>
    <x v="1"/>
    <x v="3"/>
    <n v="0"/>
    <n v="1000"/>
    <n v="0"/>
    <n v="0"/>
    <n v="0"/>
    <n v="0"/>
    <n v="0"/>
    <n v="0"/>
    <n v="0"/>
  </r>
  <r>
    <x v="8"/>
    <x v="11"/>
    <x v="1"/>
    <x v="4"/>
    <n v="0"/>
    <n v="1000"/>
    <n v="0"/>
    <n v="0"/>
    <n v="0"/>
    <n v="0"/>
    <n v="0"/>
    <n v="0"/>
    <n v="0"/>
  </r>
  <r>
    <x v="8"/>
    <x v="11"/>
    <x v="1"/>
    <x v="5"/>
    <n v="0"/>
    <n v="1000"/>
    <n v="0"/>
    <n v="0"/>
    <n v="0"/>
    <n v="0"/>
    <n v="0"/>
    <n v="0"/>
    <n v="0"/>
  </r>
  <r>
    <x v="8"/>
    <x v="11"/>
    <x v="1"/>
    <x v="6"/>
    <n v="0"/>
    <n v="1000"/>
    <n v="0"/>
    <n v="0"/>
    <n v="0"/>
    <n v="0"/>
    <n v="0"/>
    <n v="0"/>
    <n v="0"/>
  </r>
  <r>
    <x v="8"/>
    <x v="11"/>
    <x v="1"/>
    <x v="7"/>
    <n v="0"/>
    <n v="1000"/>
    <n v="0"/>
    <n v="0"/>
    <n v="0"/>
    <n v="0"/>
    <n v="0"/>
    <n v="0"/>
    <n v="0"/>
  </r>
  <r>
    <x v="8"/>
    <x v="11"/>
    <x v="1"/>
    <x v="8"/>
    <n v="0"/>
    <n v="1000"/>
    <n v="0"/>
    <n v="0"/>
    <n v="0"/>
    <n v="0"/>
    <n v="0"/>
    <n v="0"/>
    <n v="0"/>
  </r>
  <r>
    <x v="8"/>
    <x v="11"/>
    <x v="1"/>
    <x v="9"/>
    <n v="0"/>
    <n v="1000"/>
    <n v="0"/>
    <n v="0"/>
    <n v="0"/>
    <n v="0"/>
    <n v="0"/>
    <n v="0"/>
    <n v="0"/>
  </r>
  <r>
    <x v="8"/>
    <x v="11"/>
    <x v="1"/>
    <x v="10"/>
    <n v="0"/>
    <n v="1000"/>
    <n v="0"/>
    <n v="0"/>
    <n v="0"/>
    <n v="0"/>
    <n v="0"/>
    <n v="0"/>
    <n v="0"/>
  </r>
  <r>
    <x v="8"/>
    <x v="11"/>
    <x v="2"/>
    <x v="0"/>
    <n v="0"/>
    <n v="1000"/>
    <n v="0"/>
    <n v="0"/>
    <n v="0"/>
    <n v="0"/>
    <n v="0"/>
    <n v="0"/>
    <n v="0"/>
  </r>
  <r>
    <x v="8"/>
    <x v="11"/>
    <x v="2"/>
    <x v="1"/>
    <n v="0"/>
    <n v="1000"/>
    <n v="0"/>
    <n v="0"/>
    <n v="0"/>
    <n v="0"/>
    <n v="0"/>
    <n v="0"/>
    <n v="0"/>
  </r>
  <r>
    <x v="8"/>
    <x v="11"/>
    <x v="2"/>
    <x v="2"/>
    <n v="0"/>
    <n v="1000"/>
    <n v="0"/>
    <n v="0"/>
    <n v="0"/>
    <n v="0"/>
    <n v="0"/>
    <n v="0"/>
    <n v="0"/>
  </r>
  <r>
    <x v="8"/>
    <x v="11"/>
    <x v="2"/>
    <x v="3"/>
    <n v="0"/>
    <n v="1000"/>
    <n v="0"/>
    <n v="0"/>
    <n v="0"/>
    <n v="0"/>
    <n v="0"/>
    <n v="0"/>
    <n v="0"/>
  </r>
  <r>
    <x v="8"/>
    <x v="11"/>
    <x v="2"/>
    <x v="4"/>
    <n v="0"/>
    <n v="1000"/>
    <n v="0"/>
    <n v="0"/>
    <n v="0"/>
    <n v="0"/>
    <n v="0"/>
    <n v="0"/>
    <n v="0"/>
  </r>
  <r>
    <x v="8"/>
    <x v="11"/>
    <x v="2"/>
    <x v="5"/>
    <n v="0"/>
    <n v="1000"/>
    <n v="0"/>
    <n v="0"/>
    <n v="0"/>
    <n v="0"/>
    <n v="0"/>
    <n v="0"/>
    <n v="0"/>
  </r>
  <r>
    <x v="8"/>
    <x v="11"/>
    <x v="2"/>
    <x v="6"/>
    <n v="0"/>
    <n v="1000"/>
    <n v="0"/>
    <n v="0"/>
    <n v="0"/>
    <n v="0"/>
    <n v="0"/>
    <n v="0"/>
    <n v="0"/>
  </r>
  <r>
    <x v="8"/>
    <x v="11"/>
    <x v="2"/>
    <x v="7"/>
    <n v="0"/>
    <n v="1000"/>
    <n v="0"/>
    <n v="0"/>
    <n v="0"/>
    <n v="0"/>
    <n v="0"/>
    <n v="0"/>
    <n v="0"/>
  </r>
  <r>
    <x v="8"/>
    <x v="11"/>
    <x v="2"/>
    <x v="8"/>
    <n v="0"/>
    <n v="1000"/>
    <n v="0"/>
    <n v="0"/>
    <n v="0"/>
    <n v="0"/>
    <n v="0"/>
    <n v="0"/>
    <n v="0"/>
  </r>
  <r>
    <x v="8"/>
    <x v="11"/>
    <x v="2"/>
    <x v="9"/>
    <n v="0"/>
    <n v="1000"/>
    <n v="0"/>
    <n v="0"/>
    <n v="0"/>
    <n v="0"/>
    <n v="0"/>
    <n v="0"/>
    <n v="0"/>
  </r>
  <r>
    <x v="8"/>
    <x v="11"/>
    <x v="2"/>
    <x v="10"/>
    <n v="0.21"/>
    <n v="1000"/>
    <n v="0"/>
    <n v="5.1900000000000002E-3"/>
    <n v="3.7100000000000002E-3"/>
    <n v="5.0000000000000002E-5"/>
    <n v="4.4000000000000002E-4"/>
    <n v="1.7899999999999999E-2"/>
    <n v="0"/>
  </r>
  <r>
    <x v="8"/>
    <x v="11"/>
    <x v="3"/>
    <x v="0"/>
    <n v="0"/>
    <n v="1000"/>
    <n v="0"/>
    <n v="0"/>
    <n v="0"/>
    <n v="0"/>
    <n v="0"/>
    <n v="0"/>
    <n v="0"/>
  </r>
  <r>
    <x v="8"/>
    <x v="11"/>
    <x v="3"/>
    <x v="1"/>
    <n v="0"/>
    <n v="1000"/>
    <n v="0"/>
    <n v="0"/>
    <n v="0"/>
    <n v="0"/>
    <n v="0"/>
    <n v="0"/>
    <n v="0"/>
  </r>
  <r>
    <x v="8"/>
    <x v="11"/>
    <x v="3"/>
    <x v="2"/>
    <n v="0"/>
    <n v="1000"/>
    <n v="0"/>
    <n v="0"/>
    <n v="0"/>
    <n v="0"/>
    <n v="0"/>
    <n v="0"/>
    <n v="0"/>
  </r>
  <r>
    <x v="8"/>
    <x v="11"/>
    <x v="3"/>
    <x v="3"/>
    <n v="0"/>
    <n v="1000"/>
    <n v="0"/>
    <n v="0"/>
    <n v="0"/>
    <n v="0"/>
    <n v="0"/>
    <n v="0"/>
    <n v="0"/>
  </r>
  <r>
    <x v="8"/>
    <x v="11"/>
    <x v="3"/>
    <x v="4"/>
    <n v="0"/>
    <n v="1000"/>
    <n v="0"/>
    <n v="0"/>
    <n v="0"/>
    <n v="0"/>
    <n v="0"/>
    <n v="0"/>
    <n v="0"/>
  </r>
  <r>
    <x v="8"/>
    <x v="11"/>
    <x v="3"/>
    <x v="5"/>
    <n v="0"/>
    <n v="1000"/>
    <n v="0"/>
    <n v="0"/>
    <n v="0"/>
    <n v="0"/>
    <n v="0"/>
    <n v="0"/>
    <n v="0"/>
  </r>
  <r>
    <x v="8"/>
    <x v="11"/>
    <x v="3"/>
    <x v="6"/>
    <n v="0"/>
    <n v="1000"/>
    <n v="0"/>
    <n v="0"/>
    <n v="0"/>
    <n v="0"/>
    <n v="0"/>
    <n v="0"/>
    <n v="0"/>
  </r>
  <r>
    <x v="8"/>
    <x v="11"/>
    <x v="3"/>
    <x v="7"/>
    <n v="0"/>
    <n v="1000"/>
    <n v="0"/>
    <n v="0"/>
    <n v="0"/>
    <n v="0"/>
    <n v="0"/>
    <n v="0"/>
    <n v="0"/>
  </r>
  <r>
    <x v="8"/>
    <x v="11"/>
    <x v="3"/>
    <x v="8"/>
    <n v="0"/>
    <n v="1000"/>
    <n v="0"/>
    <n v="0"/>
    <n v="0"/>
    <n v="0"/>
    <n v="0"/>
    <n v="0"/>
    <n v="0"/>
  </r>
  <r>
    <x v="8"/>
    <x v="11"/>
    <x v="3"/>
    <x v="9"/>
    <n v="0"/>
    <n v="1000"/>
    <n v="0"/>
    <n v="0"/>
    <n v="0"/>
    <n v="0"/>
    <n v="0"/>
    <n v="0"/>
    <n v="0"/>
  </r>
  <r>
    <x v="8"/>
    <x v="11"/>
    <x v="3"/>
    <x v="10"/>
    <n v="0"/>
    <n v="1000"/>
    <n v="0"/>
    <n v="0"/>
    <n v="0"/>
    <n v="0"/>
    <n v="0"/>
    <n v="0"/>
    <n v="0"/>
  </r>
  <r>
    <x v="8"/>
    <x v="11"/>
    <x v="4"/>
    <x v="0"/>
    <n v="0.33"/>
    <n v="1000"/>
    <n v="0"/>
    <n v="8.0300000000000007E-3"/>
    <n v="6.0299999999999998E-3"/>
    <n v="6.9999999999999994E-5"/>
    <n v="7.2999999999999996E-4"/>
    <n v="2.768E-2"/>
    <n v="0"/>
  </r>
  <r>
    <x v="8"/>
    <x v="11"/>
    <x v="4"/>
    <x v="1"/>
    <n v="0"/>
    <n v="1000"/>
    <n v="0"/>
    <n v="0"/>
    <n v="0"/>
    <n v="0"/>
    <n v="0"/>
    <n v="0"/>
    <n v="0"/>
  </r>
  <r>
    <x v="8"/>
    <x v="11"/>
    <x v="4"/>
    <x v="2"/>
    <n v="0"/>
    <n v="1000"/>
    <n v="0"/>
    <n v="0"/>
    <n v="0"/>
    <n v="0"/>
    <n v="0"/>
    <n v="0"/>
    <n v="0"/>
  </r>
  <r>
    <x v="8"/>
    <x v="11"/>
    <x v="4"/>
    <x v="3"/>
    <n v="0"/>
    <n v="1000"/>
    <n v="0"/>
    <n v="0"/>
    <n v="0"/>
    <n v="0"/>
    <n v="0"/>
    <n v="0"/>
    <n v="0"/>
  </r>
  <r>
    <x v="8"/>
    <x v="11"/>
    <x v="4"/>
    <x v="4"/>
    <n v="0"/>
    <n v="1000"/>
    <n v="0"/>
    <n v="0"/>
    <n v="0"/>
    <n v="0"/>
    <n v="0"/>
    <n v="0"/>
    <n v="0"/>
  </r>
  <r>
    <x v="8"/>
    <x v="11"/>
    <x v="4"/>
    <x v="5"/>
    <n v="0"/>
    <n v="1000"/>
    <n v="0"/>
    <n v="0"/>
    <n v="0"/>
    <n v="0"/>
    <n v="0"/>
    <n v="0"/>
    <n v="0"/>
  </r>
  <r>
    <x v="8"/>
    <x v="11"/>
    <x v="4"/>
    <x v="6"/>
    <n v="0"/>
    <n v="1000"/>
    <n v="0"/>
    <n v="0"/>
    <n v="0"/>
    <n v="0"/>
    <n v="0"/>
    <n v="0"/>
    <n v="0"/>
  </r>
  <r>
    <x v="8"/>
    <x v="11"/>
    <x v="4"/>
    <x v="7"/>
    <n v="0"/>
    <n v="1000"/>
    <n v="0"/>
    <n v="0"/>
    <n v="0"/>
    <n v="0"/>
    <n v="0"/>
    <n v="0"/>
    <n v="0"/>
  </r>
  <r>
    <x v="8"/>
    <x v="11"/>
    <x v="4"/>
    <x v="8"/>
    <n v="0"/>
    <n v="1000"/>
    <n v="0"/>
    <n v="0"/>
    <n v="0"/>
    <n v="0"/>
    <n v="0"/>
    <n v="0"/>
    <n v="0"/>
  </r>
  <r>
    <x v="8"/>
    <x v="11"/>
    <x v="4"/>
    <x v="9"/>
    <n v="0"/>
    <n v="1000"/>
    <n v="0"/>
    <n v="0"/>
    <n v="0"/>
    <n v="0"/>
    <n v="0"/>
    <n v="0"/>
    <n v="0"/>
  </r>
  <r>
    <x v="8"/>
    <x v="11"/>
    <x v="4"/>
    <x v="10"/>
    <n v="1.54"/>
    <n v="1000"/>
    <n v="0"/>
    <n v="3.7350000000000001E-2"/>
    <n v="2.477E-2"/>
    <n v="1.9000000000000001E-4"/>
    <n v="1.58E-3"/>
    <n v="0.12878999999999999"/>
    <n v="0"/>
  </r>
  <r>
    <x v="8"/>
    <x v="11"/>
    <x v="5"/>
    <x v="0"/>
    <n v="0"/>
    <n v="1000"/>
    <n v="0"/>
    <n v="0"/>
    <n v="0"/>
    <n v="0"/>
    <n v="0"/>
    <n v="0"/>
    <n v="0"/>
  </r>
  <r>
    <x v="8"/>
    <x v="11"/>
    <x v="5"/>
    <x v="1"/>
    <n v="0"/>
    <n v="1000"/>
    <n v="0"/>
    <n v="0"/>
    <n v="0"/>
    <n v="0"/>
    <n v="0"/>
    <n v="0"/>
    <n v="0"/>
  </r>
  <r>
    <x v="8"/>
    <x v="11"/>
    <x v="5"/>
    <x v="2"/>
    <n v="0"/>
    <n v="1000"/>
    <n v="0"/>
    <n v="0"/>
    <n v="0"/>
    <n v="0"/>
    <n v="0"/>
    <n v="0"/>
    <n v="0"/>
  </r>
  <r>
    <x v="8"/>
    <x v="11"/>
    <x v="5"/>
    <x v="3"/>
    <n v="0"/>
    <n v="1000"/>
    <n v="0"/>
    <n v="0"/>
    <n v="0"/>
    <n v="0"/>
    <n v="0"/>
    <n v="0"/>
    <n v="0"/>
  </r>
  <r>
    <x v="8"/>
    <x v="11"/>
    <x v="5"/>
    <x v="4"/>
    <n v="0"/>
    <n v="1000"/>
    <n v="0"/>
    <n v="0"/>
    <n v="0"/>
    <n v="0"/>
    <n v="0"/>
    <n v="0"/>
    <n v="0"/>
  </r>
  <r>
    <x v="8"/>
    <x v="11"/>
    <x v="5"/>
    <x v="5"/>
    <n v="0"/>
    <n v="1000"/>
    <n v="0"/>
    <n v="0"/>
    <n v="0"/>
    <n v="0"/>
    <n v="0"/>
    <n v="0"/>
    <n v="0"/>
  </r>
  <r>
    <x v="8"/>
    <x v="11"/>
    <x v="5"/>
    <x v="6"/>
    <n v="0"/>
    <n v="1000"/>
    <n v="0"/>
    <n v="0"/>
    <n v="0"/>
    <n v="0"/>
    <n v="0"/>
    <n v="0"/>
    <n v="0"/>
  </r>
  <r>
    <x v="8"/>
    <x v="11"/>
    <x v="5"/>
    <x v="7"/>
    <n v="0"/>
    <n v="1000"/>
    <n v="0"/>
    <n v="0"/>
    <n v="0"/>
    <n v="0"/>
    <n v="0"/>
    <n v="0"/>
    <n v="0"/>
  </r>
  <r>
    <x v="8"/>
    <x v="11"/>
    <x v="5"/>
    <x v="8"/>
    <n v="0"/>
    <n v="1000"/>
    <n v="0"/>
    <n v="0"/>
    <n v="0"/>
    <n v="0"/>
    <n v="0"/>
    <n v="0"/>
    <n v="0"/>
  </r>
  <r>
    <x v="8"/>
    <x v="11"/>
    <x v="5"/>
    <x v="9"/>
    <n v="0"/>
    <n v="1000"/>
    <n v="0"/>
    <n v="0"/>
    <n v="0"/>
    <n v="0"/>
    <n v="0"/>
    <n v="0"/>
    <n v="0"/>
  </r>
  <r>
    <x v="8"/>
    <x v="11"/>
    <x v="5"/>
    <x v="10"/>
    <n v="0"/>
    <n v="1000"/>
    <n v="0"/>
    <n v="0"/>
    <n v="0"/>
    <n v="0"/>
    <n v="0"/>
    <n v="0"/>
    <n v="0"/>
  </r>
  <r>
    <x v="8"/>
    <x v="11"/>
    <x v="6"/>
    <x v="0"/>
    <n v="0"/>
    <n v="1000"/>
    <n v="0"/>
    <n v="0"/>
    <n v="0"/>
    <n v="0"/>
    <n v="0"/>
    <n v="0"/>
    <n v="0"/>
  </r>
  <r>
    <x v="8"/>
    <x v="11"/>
    <x v="6"/>
    <x v="1"/>
    <n v="0"/>
    <n v="1000"/>
    <n v="0"/>
    <n v="0"/>
    <n v="0"/>
    <n v="0"/>
    <n v="0"/>
    <n v="0"/>
    <n v="0"/>
  </r>
  <r>
    <x v="8"/>
    <x v="11"/>
    <x v="6"/>
    <x v="2"/>
    <n v="0"/>
    <n v="1000"/>
    <n v="0"/>
    <n v="0"/>
    <n v="0"/>
    <n v="0"/>
    <n v="0"/>
    <n v="0"/>
    <n v="0"/>
  </r>
  <r>
    <x v="8"/>
    <x v="11"/>
    <x v="6"/>
    <x v="3"/>
    <n v="0"/>
    <n v="1000"/>
    <n v="0"/>
    <n v="0"/>
    <n v="0"/>
    <n v="0"/>
    <n v="0"/>
    <n v="0"/>
    <n v="0"/>
  </r>
  <r>
    <x v="8"/>
    <x v="11"/>
    <x v="6"/>
    <x v="4"/>
    <n v="0"/>
    <n v="1000"/>
    <n v="0"/>
    <n v="0"/>
    <n v="0"/>
    <n v="0"/>
    <n v="0"/>
    <n v="0"/>
    <n v="0"/>
  </r>
  <r>
    <x v="8"/>
    <x v="11"/>
    <x v="6"/>
    <x v="5"/>
    <n v="0"/>
    <n v="1000"/>
    <n v="0"/>
    <n v="0"/>
    <n v="0"/>
    <n v="0"/>
    <n v="0"/>
    <n v="0"/>
    <n v="0"/>
  </r>
  <r>
    <x v="8"/>
    <x v="11"/>
    <x v="6"/>
    <x v="6"/>
    <n v="0"/>
    <n v="1000"/>
    <n v="0"/>
    <n v="0"/>
    <n v="0"/>
    <n v="0"/>
    <n v="0"/>
    <n v="0"/>
    <n v="0"/>
  </r>
  <r>
    <x v="8"/>
    <x v="11"/>
    <x v="6"/>
    <x v="7"/>
    <n v="0"/>
    <n v="1000"/>
    <n v="0"/>
    <n v="0"/>
    <n v="0"/>
    <n v="0"/>
    <n v="0"/>
    <n v="0"/>
    <n v="0"/>
  </r>
  <r>
    <x v="8"/>
    <x v="11"/>
    <x v="6"/>
    <x v="8"/>
    <n v="0"/>
    <n v="1000"/>
    <n v="0"/>
    <n v="0"/>
    <n v="0"/>
    <n v="0"/>
    <n v="0"/>
    <n v="0"/>
    <n v="0"/>
  </r>
  <r>
    <x v="8"/>
    <x v="11"/>
    <x v="6"/>
    <x v="9"/>
    <n v="0"/>
    <n v="1000"/>
    <n v="0"/>
    <n v="0"/>
    <n v="0"/>
    <n v="0"/>
    <n v="0"/>
    <n v="0"/>
    <n v="0"/>
  </r>
  <r>
    <x v="8"/>
    <x v="11"/>
    <x v="6"/>
    <x v="10"/>
    <n v="0"/>
    <n v="1000"/>
    <n v="0"/>
    <n v="0"/>
    <n v="0"/>
    <n v="0"/>
    <n v="0"/>
    <n v="0"/>
    <n v="0"/>
  </r>
  <r>
    <x v="8"/>
    <x v="11"/>
    <x v="7"/>
    <x v="0"/>
    <n v="0"/>
    <n v="1000"/>
    <n v="0"/>
    <n v="0"/>
    <n v="0"/>
    <n v="0"/>
    <n v="0"/>
    <n v="0"/>
    <n v="0"/>
  </r>
  <r>
    <x v="8"/>
    <x v="11"/>
    <x v="7"/>
    <x v="1"/>
    <n v="0"/>
    <n v="1000"/>
    <n v="0"/>
    <n v="0"/>
    <n v="0"/>
    <n v="0"/>
    <n v="0"/>
    <n v="0"/>
    <n v="0"/>
  </r>
  <r>
    <x v="8"/>
    <x v="11"/>
    <x v="7"/>
    <x v="2"/>
    <n v="0"/>
    <n v="1000"/>
    <n v="0"/>
    <n v="0"/>
    <n v="0"/>
    <n v="0"/>
    <n v="0"/>
    <n v="0"/>
    <n v="0"/>
  </r>
  <r>
    <x v="8"/>
    <x v="11"/>
    <x v="7"/>
    <x v="3"/>
    <n v="0"/>
    <n v="1000"/>
    <n v="0"/>
    <n v="0"/>
    <n v="0"/>
    <n v="0"/>
    <n v="0"/>
    <n v="0"/>
    <n v="0"/>
  </r>
  <r>
    <x v="8"/>
    <x v="11"/>
    <x v="7"/>
    <x v="4"/>
    <n v="0"/>
    <n v="1000"/>
    <n v="0"/>
    <n v="0"/>
    <n v="0"/>
    <n v="0"/>
    <n v="0"/>
    <n v="0"/>
    <n v="0"/>
  </r>
  <r>
    <x v="8"/>
    <x v="11"/>
    <x v="7"/>
    <x v="5"/>
    <n v="0"/>
    <n v="1000"/>
    <n v="0"/>
    <n v="0"/>
    <n v="0"/>
    <n v="0"/>
    <n v="0"/>
    <n v="0"/>
    <n v="0"/>
  </r>
  <r>
    <x v="8"/>
    <x v="11"/>
    <x v="7"/>
    <x v="6"/>
    <n v="0"/>
    <n v="1000"/>
    <n v="0"/>
    <n v="0"/>
    <n v="0"/>
    <n v="0"/>
    <n v="0"/>
    <n v="0"/>
    <n v="0"/>
  </r>
  <r>
    <x v="8"/>
    <x v="11"/>
    <x v="7"/>
    <x v="7"/>
    <n v="0"/>
    <n v="1000"/>
    <n v="0"/>
    <n v="0"/>
    <n v="0"/>
    <n v="0"/>
    <n v="0"/>
    <n v="0"/>
    <n v="0"/>
  </r>
  <r>
    <x v="8"/>
    <x v="11"/>
    <x v="7"/>
    <x v="8"/>
    <n v="0"/>
    <n v="1000"/>
    <n v="0"/>
    <n v="0"/>
    <n v="0"/>
    <n v="0"/>
    <n v="0"/>
    <n v="0"/>
    <n v="0"/>
  </r>
  <r>
    <x v="8"/>
    <x v="11"/>
    <x v="7"/>
    <x v="9"/>
    <n v="0"/>
    <n v="1000"/>
    <n v="0"/>
    <n v="0"/>
    <n v="0"/>
    <n v="0"/>
    <n v="0"/>
    <n v="0"/>
    <n v="0"/>
  </r>
  <r>
    <x v="8"/>
    <x v="11"/>
    <x v="7"/>
    <x v="10"/>
    <n v="0.91"/>
    <n v="1000"/>
    <n v="0"/>
    <n v="2.2110000000000001E-2"/>
    <n v="1.7979999999999999E-2"/>
    <n v="1.0000000000000001E-5"/>
    <n v="1.73E-3"/>
    <n v="7.6240000000000002E-2"/>
    <n v="0"/>
  </r>
  <r>
    <x v="8"/>
    <x v="11"/>
    <x v="8"/>
    <x v="0"/>
    <n v="0"/>
    <n v="1000"/>
    <n v="0"/>
    <n v="0"/>
    <n v="0"/>
    <n v="0"/>
    <n v="0"/>
    <n v="0"/>
    <n v="0"/>
  </r>
  <r>
    <x v="8"/>
    <x v="11"/>
    <x v="8"/>
    <x v="1"/>
    <n v="0"/>
    <n v="1000"/>
    <n v="0"/>
    <n v="0"/>
    <n v="0"/>
    <n v="0"/>
    <n v="0"/>
    <n v="0"/>
    <n v="0"/>
  </r>
  <r>
    <x v="8"/>
    <x v="11"/>
    <x v="8"/>
    <x v="2"/>
    <n v="0"/>
    <n v="1000"/>
    <n v="0"/>
    <n v="0"/>
    <n v="0"/>
    <n v="0"/>
    <n v="0"/>
    <n v="0"/>
    <n v="0"/>
  </r>
  <r>
    <x v="8"/>
    <x v="11"/>
    <x v="8"/>
    <x v="3"/>
    <n v="0"/>
    <n v="1000"/>
    <n v="0"/>
    <n v="0"/>
    <n v="0"/>
    <n v="0"/>
    <n v="0"/>
    <n v="0"/>
    <n v="0"/>
  </r>
  <r>
    <x v="8"/>
    <x v="11"/>
    <x v="8"/>
    <x v="4"/>
    <n v="0"/>
    <n v="1000"/>
    <n v="0"/>
    <n v="0"/>
    <n v="0"/>
    <n v="0"/>
    <n v="0"/>
    <n v="0"/>
    <n v="0"/>
  </r>
  <r>
    <x v="8"/>
    <x v="11"/>
    <x v="8"/>
    <x v="5"/>
    <n v="0"/>
    <n v="1000"/>
    <n v="0"/>
    <n v="0"/>
    <n v="0"/>
    <n v="0"/>
    <n v="0"/>
    <n v="0"/>
    <n v="0"/>
  </r>
  <r>
    <x v="8"/>
    <x v="11"/>
    <x v="8"/>
    <x v="6"/>
    <n v="0"/>
    <n v="1000"/>
    <n v="0"/>
    <n v="0"/>
    <n v="0"/>
    <n v="0"/>
    <n v="0"/>
    <n v="0"/>
    <n v="0"/>
  </r>
  <r>
    <x v="8"/>
    <x v="11"/>
    <x v="8"/>
    <x v="7"/>
    <n v="0"/>
    <n v="1000"/>
    <n v="0"/>
    <n v="0"/>
    <n v="0"/>
    <n v="0"/>
    <n v="0"/>
    <n v="0"/>
    <n v="0"/>
  </r>
  <r>
    <x v="8"/>
    <x v="11"/>
    <x v="8"/>
    <x v="8"/>
    <n v="0"/>
    <n v="1000"/>
    <n v="0"/>
    <n v="0"/>
    <n v="0"/>
    <n v="0"/>
    <n v="0"/>
    <n v="0"/>
    <n v="0"/>
  </r>
  <r>
    <x v="8"/>
    <x v="11"/>
    <x v="8"/>
    <x v="9"/>
    <n v="0"/>
    <n v="1000"/>
    <n v="0"/>
    <n v="0"/>
    <n v="0"/>
    <n v="0"/>
    <n v="0"/>
    <n v="0"/>
    <n v="0"/>
  </r>
  <r>
    <x v="8"/>
    <x v="11"/>
    <x v="8"/>
    <x v="10"/>
    <n v="0.33"/>
    <n v="1000"/>
    <n v="0"/>
    <n v="7.9699999999999997E-3"/>
    <n v="5.8199999999999997E-3"/>
    <n v="4.0000000000000003E-5"/>
    <n v="2.2000000000000001E-4"/>
    <n v="2.7480000000000001E-2"/>
    <n v="0"/>
  </r>
  <r>
    <x v="8"/>
    <x v="12"/>
    <x v="0"/>
    <x v="0"/>
    <n v="0"/>
    <n v="1000"/>
    <n v="0"/>
    <n v="0"/>
    <n v="0"/>
    <n v="0"/>
    <n v="0"/>
    <n v="0"/>
    <n v="0"/>
  </r>
  <r>
    <x v="8"/>
    <x v="12"/>
    <x v="0"/>
    <x v="1"/>
    <n v="0"/>
    <n v="1000"/>
    <n v="0"/>
    <n v="0"/>
    <n v="0"/>
    <n v="0"/>
    <n v="0"/>
    <n v="0"/>
    <n v="0"/>
  </r>
  <r>
    <x v="8"/>
    <x v="12"/>
    <x v="0"/>
    <x v="2"/>
    <n v="0"/>
    <n v="1000"/>
    <n v="0"/>
    <n v="0"/>
    <n v="0"/>
    <n v="0"/>
    <n v="0"/>
    <n v="0"/>
    <n v="0"/>
  </r>
  <r>
    <x v="8"/>
    <x v="12"/>
    <x v="0"/>
    <x v="3"/>
    <n v="0"/>
    <n v="1000"/>
    <n v="0"/>
    <n v="0"/>
    <n v="0"/>
    <n v="0"/>
    <n v="0"/>
    <n v="0"/>
    <n v="0"/>
  </r>
  <r>
    <x v="8"/>
    <x v="12"/>
    <x v="0"/>
    <x v="4"/>
    <n v="0"/>
    <n v="1000"/>
    <n v="0"/>
    <n v="0"/>
    <n v="0"/>
    <n v="0"/>
    <n v="0"/>
    <n v="0"/>
    <n v="0"/>
  </r>
  <r>
    <x v="8"/>
    <x v="12"/>
    <x v="0"/>
    <x v="5"/>
    <n v="0"/>
    <n v="1000"/>
    <n v="0"/>
    <n v="0"/>
    <n v="0"/>
    <n v="0"/>
    <n v="0"/>
    <n v="0"/>
    <n v="0"/>
  </r>
  <r>
    <x v="8"/>
    <x v="12"/>
    <x v="0"/>
    <x v="6"/>
    <n v="0"/>
    <n v="1000"/>
    <n v="0"/>
    <n v="0"/>
    <n v="0"/>
    <n v="0"/>
    <n v="0"/>
    <n v="0"/>
    <n v="0"/>
  </r>
  <r>
    <x v="8"/>
    <x v="12"/>
    <x v="0"/>
    <x v="7"/>
    <n v="0"/>
    <n v="1000"/>
    <n v="0"/>
    <n v="0"/>
    <n v="0"/>
    <n v="0"/>
    <n v="0"/>
    <n v="0"/>
    <n v="0"/>
  </r>
  <r>
    <x v="8"/>
    <x v="12"/>
    <x v="0"/>
    <x v="8"/>
    <n v="0"/>
    <n v="1000"/>
    <n v="0"/>
    <n v="0"/>
    <n v="0"/>
    <n v="0"/>
    <n v="0"/>
    <n v="0"/>
    <n v="0"/>
  </r>
  <r>
    <x v="8"/>
    <x v="12"/>
    <x v="0"/>
    <x v="9"/>
    <n v="0"/>
    <n v="1000"/>
    <n v="0"/>
    <n v="0"/>
    <n v="0"/>
    <n v="0"/>
    <n v="0"/>
    <n v="0"/>
    <n v="0"/>
  </r>
  <r>
    <x v="8"/>
    <x v="12"/>
    <x v="0"/>
    <x v="10"/>
    <n v="0.79"/>
    <n v="1000"/>
    <n v="0"/>
    <n v="1.9099999999999999E-2"/>
    <n v="1.478E-2"/>
    <n v="5.0000000000000002E-5"/>
    <n v="1.15E-3"/>
    <n v="6.5860000000000002E-2"/>
    <n v="0"/>
  </r>
  <r>
    <x v="8"/>
    <x v="12"/>
    <x v="1"/>
    <x v="0"/>
    <n v="0"/>
    <n v="1000"/>
    <n v="0"/>
    <n v="0"/>
    <n v="0"/>
    <n v="0"/>
    <n v="0"/>
    <n v="0"/>
    <n v="0"/>
  </r>
  <r>
    <x v="8"/>
    <x v="12"/>
    <x v="1"/>
    <x v="1"/>
    <n v="0.64"/>
    <n v="1000"/>
    <n v="0"/>
    <n v="1.549E-2"/>
    <n v="1.2500000000000001E-2"/>
    <n v="5.1000000000000004E-4"/>
    <n v="3.0300000000000001E-3"/>
    <n v="5.3400000000000003E-2"/>
    <n v="0"/>
  </r>
  <r>
    <x v="8"/>
    <x v="12"/>
    <x v="1"/>
    <x v="2"/>
    <n v="0"/>
    <n v="1000"/>
    <n v="0"/>
    <n v="0"/>
    <n v="0"/>
    <n v="0"/>
    <n v="0"/>
    <n v="0"/>
    <n v="0"/>
  </r>
  <r>
    <x v="8"/>
    <x v="12"/>
    <x v="1"/>
    <x v="3"/>
    <n v="0"/>
    <n v="1000"/>
    <n v="0"/>
    <n v="0"/>
    <n v="0"/>
    <n v="0"/>
    <n v="0"/>
    <n v="0"/>
    <n v="0"/>
  </r>
  <r>
    <x v="8"/>
    <x v="12"/>
    <x v="1"/>
    <x v="4"/>
    <n v="0"/>
    <n v="1000"/>
    <n v="0"/>
    <n v="0"/>
    <n v="0"/>
    <n v="0"/>
    <n v="0"/>
    <n v="0"/>
    <n v="0"/>
  </r>
  <r>
    <x v="8"/>
    <x v="12"/>
    <x v="1"/>
    <x v="5"/>
    <n v="0"/>
    <n v="1000"/>
    <n v="0"/>
    <n v="0"/>
    <n v="0"/>
    <n v="0"/>
    <n v="0"/>
    <n v="0"/>
    <n v="0"/>
  </r>
  <r>
    <x v="8"/>
    <x v="12"/>
    <x v="1"/>
    <x v="6"/>
    <n v="0"/>
    <n v="1000"/>
    <n v="0"/>
    <n v="0"/>
    <n v="0"/>
    <n v="0"/>
    <n v="0"/>
    <n v="0"/>
    <n v="0"/>
  </r>
  <r>
    <x v="8"/>
    <x v="12"/>
    <x v="1"/>
    <x v="7"/>
    <n v="0"/>
    <n v="1000"/>
    <n v="0"/>
    <n v="0"/>
    <n v="0"/>
    <n v="0"/>
    <n v="0"/>
    <n v="0"/>
    <n v="0"/>
  </r>
  <r>
    <x v="8"/>
    <x v="12"/>
    <x v="1"/>
    <x v="8"/>
    <n v="0"/>
    <n v="1000"/>
    <n v="0"/>
    <n v="0"/>
    <n v="0"/>
    <n v="0"/>
    <n v="0"/>
    <n v="0"/>
    <n v="0"/>
  </r>
  <r>
    <x v="8"/>
    <x v="12"/>
    <x v="1"/>
    <x v="9"/>
    <n v="0"/>
    <n v="1000"/>
    <n v="0"/>
    <n v="0"/>
    <n v="0"/>
    <n v="0"/>
    <n v="0"/>
    <n v="0"/>
    <n v="0"/>
  </r>
  <r>
    <x v="8"/>
    <x v="12"/>
    <x v="1"/>
    <x v="10"/>
    <n v="0"/>
    <n v="1000"/>
    <n v="0"/>
    <n v="0"/>
    <n v="0"/>
    <n v="0"/>
    <n v="0"/>
    <n v="0"/>
    <n v="0"/>
  </r>
  <r>
    <x v="8"/>
    <x v="12"/>
    <x v="2"/>
    <x v="0"/>
    <n v="0"/>
    <n v="1000"/>
    <n v="0"/>
    <n v="0"/>
    <n v="0"/>
    <n v="0"/>
    <n v="0"/>
    <n v="0"/>
    <n v="0"/>
  </r>
  <r>
    <x v="8"/>
    <x v="12"/>
    <x v="2"/>
    <x v="1"/>
    <n v="0"/>
    <n v="1000"/>
    <n v="0"/>
    <n v="0"/>
    <n v="0"/>
    <n v="0"/>
    <n v="0"/>
    <n v="0"/>
    <n v="0"/>
  </r>
  <r>
    <x v="8"/>
    <x v="12"/>
    <x v="2"/>
    <x v="2"/>
    <n v="0"/>
    <n v="1000"/>
    <n v="0"/>
    <n v="0"/>
    <n v="0"/>
    <n v="0"/>
    <n v="0"/>
    <n v="0"/>
    <n v="0"/>
  </r>
  <r>
    <x v="8"/>
    <x v="12"/>
    <x v="2"/>
    <x v="3"/>
    <n v="0"/>
    <n v="1000"/>
    <n v="0"/>
    <n v="0"/>
    <n v="0"/>
    <n v="0"/>
    <n v="0"/>
    <n v="0"/>
    <n v="0"/>
  </r>
  <r>
    <x v="8"/>
    <x v="12"/>
    <x v="2"/>
    <x v="4"/>
    <n v="0"/>
    <n v="1000"/>
    <n v="0"/>
    <n v="0"/>
    <n v="0"/>
    <n v="0"/>
    <n v="0"/>
    <n v="0"/>
    <n v="0"/>
  </r>
  <r>
    <x v="8"/>
    <x v="12"/>
    <x v="2"/>
    <x v="5"/>
    <n v="0"/>
    <n v="1000"/>
    <n v="0"/>
    <n v="0"/>
    <n v="0"/>
    <n v="0"/>
    <n v="0"/>
    <n v="0"/>
    <n v="0"/>
  </r>
  <r>
    <x v="8"/>
    <x v="12"/>
    <x v="2"/>
    <x v="6"/>
    <n v="0"/>
    <n v="1000"/>
    <n v="0"/>
    <n v="0"/>
    <n v="0"/>
    <n v="0"/>
    <n v="0"/>
    <n v="0"/>
    <n v="0"/>
  </r>
  <r>
    <x v="8"/>
    <x v="12"/>
    <x v="2"/>
    <x v="7"/>
    <n v="0"/>
    <n v="1000"/>
    <n v="0"/>
    <n v="0"/>
    <n v="0"/>
    <n v="0"/>
    <n v="0"/>
    <n v="0"/>
    <n v="0"/>
  </r>
  <r>
    <x v="8"/>
    <x v="12"/>
    <x v="2"/>
    <x v="8"/>
    <n v="0"/>
    <n v="1000"/>
    <n v="0"/>
    <n v="0"/>
    <n v="0"/>
    <n v="0"/>
    <n v="0"/>
    <n v="0"/>
    <n v="0"/>
  </r>
  <r>
    <x v="8"/>
    <x v="12"/>
    <x v="2"/>
    <x v="9"/>
    <n v="0"/>
    <n v="1000"/>
    <n v="0"/>
    <n v="0"/>
    <n v="0"/>
    <n v="0"/>
    <n v="0"/>
    <n v="0"/>
    <n v="0"/>
  </r>
  <r>
    <x v="8"/>
    <x v="12"/>
    <x v="2"/>
    <x v="10"/>
    <n v="0.21"/>
    <n v="1000"/>
    <n v="0"/>
    <n v="5.1900000000000002E-3"/>
    <n v="3.7100000000000002E-3"/>
    <n v="5.0000000000000002E-5"/>
    <n v="4.4000000000000002E-4"/>
    <n v="1.7899999999999999E-2"/>
    <n v="0"/>
  </r>
  <r>
    <x v="8"/>
    <x v="12"/>
    <x v="3"/>
    <x v="0"/>
    <n v="0"/>
    <n v="1000"/>
    <n v="0"/>
    <n v="0"/>
    <n v="0"/>
    <n v="0"/>
    <n v="0"/>
    <n v="0"/>
    <n v="0"/>
  </r>
  <r>
    <x v="8"/>
    <x v="12"/>
    <x v="3"/>
    <x v="1"/>
    <n v="0"/>
    <n v="1000"/>
    <n v="0"/>
    <n v="0"/>
    <n v="0"/>
    <n v="0"/>
    <n v="0"/>
    <n v="0"/>
    <n v="0"/>
  </r>
  <r>
    <x v="8"/>
    <x v="12"/>
    <x v="3"/>
    <x v="2"/>
    <n v="0"/>
    <n v="1000"/>
    <n v="0"/>
    <n v="0"/>
    <n v="0"/>
    <n v="0"/>
    <n v="0"/>
    <n v="0"/>
    <n v="0"/>
  </r>
  <r>
    <x v="8"/>
    <x v="12"/>
    <x v="3"/>
    <x v="3"/>
    <n v="0"/>
    <n v="1000"/>
    <n v="0"/>
    <n v="0"/>
    <n v="0"/>
    <n v="0"/>
    <n v="0"/>
    <n v="0"/>
    <n v="0"/>
  </r>
  <r>
    <x v="8"/>
    <x v="12"/>
    <x v="3"/>
    <x v="4"/>
    <n v="0"/>
    <n v="1000"/>
    <n v="0"/>
    <n v="0"/>
    <n v="0"/>
    <n v="0"/>
    <n v="0"/>
    <n v="0"/>
    <n v="0"/>
  </r>
  <r>
    <x v="8"/>
    <x v="12"/>
    <x v="3"/>
    <x v="5"/>
    <n v="0"/>
    <n v="1000"/>
    <n v="0"/>
    <n v="0"/>
    <n v="0"/>
    <n v="0"/>
    <n v="0"/>
    <n v="0"/>
    <n v="0"/>
  </r>
  <r>
    <x v="8"/>
    <x v="12"/>
    <x v="3"/>
    <x v="6"/>
    <n v="0"/>
    <n v="1000"/>
    <n v="0"/>
    <n v="0"/>
    <n v="0"/>
    <n v="0"/>
    <n v="0"/>
    <n v="0"/>
    <n v="0"/>
  </r>
  <r>
    <x v="8"/>
    <x v="12"/>
    <x v="3"/>
    <x v="7"/>
    <n v="0"/>
    <n v="1000"/>
    <n v="0"/>
    <n v="0"/>
    <n v="0"/>
    <n v="0"/>
    <n v="0"/>
    <n v="0"/>
    <n v="0"/>
  </r>
  <r>
    <x v="8"/>
    <x v="12"/>
    <x v="3"/>
    <x v="8"/>
    <n v="0"/>
    <n v="1000"/>
    <n v="0"/>
    <n v="0"/>
    <n v="0"/>
    <n v="0"/>
    <n v="0"/>
    <n v="0"/>
    <n v="0"/>
  </r>
  <r>
    <x v="8"/>
    <x v="12"/>
    <x v="3"/>
    <x v="9"/>
    <n v="0"/>
    <n v="1000"/>
    <n v="0"/>
    <n v="0"/>
    <n v="0"/>
    <n v="0"/>
    <n v="0"/>
    <n v="0"/>
    <n v="0"/>
  </r>
  <r>
    <x v="8"/>
    <x v="12"/>
    <x v="3"/>
    <x v="10"/>
    <n v="0"/>
    <n v="1000"/>
    <n v="0"/>
    <n v="0"/>
    <n v="0"/>
    <n v="0"/>
    <n v="0"/>
    <n v="0"/>
    <n v="0"/>
  </r>
  <r>
    <x v="8"/>
    <x v="12"/>
    <x v="4"/>
    <x v="0"/>
    <n v="0.33"/>
    <n v="1000"/>
    <n v="0"/>
    <n v="8.0300000000000007E-3"/>
    <n v="6.0299999999999998E-3"/>
    <n v="6.9999999999999994E-5"/>
    <n v="7.2999999999999996E-4"/>
    <n v="2.768E-2"/>
    <n v="0"/>
  </r>
  <r>
    <x v="8"/>
    <x v="12"/>
    <x v="4"/>
    <x v="1"/>
    <n v="0"/>
    <n v="1000"/>
    <n v="0"/>
    <n v="0"/>
    <n v="0"/>
    <n v="0"/>
    <n v="0"/>
    <n v="0"/>
    <n v="0"/>
  </r>
  <r>
    <x v="8"/>
    <x v="12"/>
    <x v="4"/>
    <x v="2"/>
    <n v="0"/>
    <n v="1000"/>
    <n v="0"/>
    <n v="0"/>
    <n v="0"/>
    <n v="0"/>
    <n v="0"/>
    <n v="0"/>
    <n v="0"/>
  </r>
  <r>
    <x v="8"/>
    <x v="12"/>
    <x v="4"/>
    <x v="3"/>
    <n v="0"/>
    <n v="1000"/>
    <n v="0"/>
    <n v="0"/>
    <n v="0"/>
    <n v="0"/>
    <n v="0"/>
    <n v="0"/>
    <n v="0"/>
  </r>
  <r>
    <x v="8"/>
    <x v="12"/>
    <x v="4"/>
    <x v="4"/>
    <n v="0"/>
    <n v="1000"/>
    <n v="0"/>
    <n v="0"/>
    <n v="0"/>
    <n v="0"/>
    <n v="0"/>
    <n v="0"/>
    <n v="0"/>
  </r>
  <r>
    <x v="8"/>
    <x v="12"/>
    <x v="4"/>
    <x v="5"/>
    <n v="0"/>
    <n v="1000"/>
    <n v="0"/>
    <n v="0"/>
    <n v="0"/>
    <n v="0"/>
    <n v="0"/>
    <n v="0"/>
    <n v="0"/>
  </r>
  <r>
    <x v="8"/>
    <x v="12"/>
    <x v="4"/>
    <x v="6"/>
    <n v="0"/>
    <n v="1000"/>
    <n v="0"/>
    <n v="0"/>
    <n v="0"/>
    <n v="0"/>
    <n v="0"/>
    <n v="0"/>
    <n v="0"/>
  </r>
  <r>
    <x v="8"/>
    <x v="12"/>
    <x v="4"/>
    <x v="7"/>
    <n v="0"/>
    <n v="1000"/>
    <n v="0"/>
    <n v="0"/>
    <n v="0"/>
    <n v="0"/>
    <n v="0"/>
    <n v="0"/>
    <n v="0"/>
  </r>
  <r>
    <x v="8"/>
    <x v="12"/>
    <x v="4"/>
    <x v="8"/>
    <n v="0"/>
    <n v="1000"/>
    <n v="0"/>
    <n v="0"/>
    <n v="0"/>
    <n v="0"/>
    <n v="0"/>
    <n v="0"/>
    <n v="0"/>
  </r>
  <r>
    <x v="8"/>
    <x v="12"/>
    <x v="4"/>
    <x v="9"/>
    <n v="0"/>
    <n v="1000"/>
    <n v="0"/>
    <n v="0"/>
    <n v="0"/>
    <n v="0"/>
    <n v="0"/>
    <n v="0"/>
    <n v="0"/>
  </r>
  <r>
    <x v="8"/>
    <x v="12"/>
    <x v="4"/>
    <x v="10"/>
    <n v="1.54"/>
    <n v="1000"/>
    <n v="0"/>
    <n v="3.7350000000000001E-2"/>
    <n v="2.477E-2"/>
    <n v="1.9000000000000001E-4"/>
    <n v="1.58E-3"/>
    <n v="0.12878999999999999"/>
    <n v="0"/>
  </r>
  <r>
    <x v="8"/>
    <x v="12"/>
    <x v="5"/>
    <x v="0"/>
    <n v="0"/>
    <n v="1000"/>
    <n v="0"/>
    <n v="0"/>
    <n v="0"/>
    <n v="0"/>
    <n v="0"/>
    <n v="0"/>
    <n v="0"/>
  </r>
  <r>
    <x v="8"/>
    <x v="12"/>
    <x v="5"/>
    <x v="1"/>
    <n v="0"/>
    <n v="1000"/>
    <n v="0"/>
    <n v="0"/>
    <n v="0"/>
    <n v="0"/>
    <n v="0"/>
    <n v="0"/>
    <n v="0"/>
  </r>
  <r>
    <x v="8"/>
    <x v="12"/>
    <x v="5"/>
    <x v="2"/>
    <n v="0"/>
    <n v="1000"/>
    <n v="0"/>
    <n v="0"/>
    <n v="0"/>
    <n v="0"/>
    <n v="0"/>
    <n v="0"/>
    <n v="0"/>
  </r>
  <r>
    <x v="8"/>
    <x v="12"/>
    <x v="5"/>
    <x v="3"/>
    <n v="0"/>
    <n v="1000"/>
    <n v="0"/>
    <n v="0"/>
    <n v="0"/>
    <n v="0"/>
    <n v="0"/>
    <n v="0"/>
    <n v="0"/>
  </r>
  <r>
    <x v="8"/>
    <x v="12"/>
    <x v="5"/>
    <x v="4"/>
    <n v="0"/>
    <n v="1000"/>
    <n v="0"/>
    <n v="0"/>
    <n v="0"/>
    <n v="0"/>
    <n v="0"/>
    <n v="0"/>
    <n v="0"/>
  </r>
  <r>
    <x v="8"/>
    <x v="12"/>
    <x v="5"/>
    <x v="5"/>
    <n v="0"/>
    <n v="1000"/>
    <n v="0"/>
    <n v="0"/>
    <n v="0"/>
    <n v="0"/>
    <n v="0"/>
    <n v="0"/>
    <n v="0"/>
  </r>
  <r>
    <x v="8"/>
    <x v="12"/>
    <x v="5"/>
    <x v="6"/>
    <n v="0"/>
    <n v="1000"/>
    <n v="0"/>
    <n v="0"/>
    <n v="0"/>
    <n v="0"/>
    <n v="0"/>
    <n v="0"/>
    <n v="0"/>
  </r>
  <r>
    <x v="8"/>
    <x v="12"/>
    <x v="5"/>
    <x v="7"/>
    <n v="0"/>
    <n v="1000"/>
    <n v="0"/>
    <n v="0"/>
    <n v="0"/>
    <n v="0"/>
    <n v="0"/>
    <n v="0"/>
    <n v="0"/>
  </r>
  <r>
    <x v="8"/>
    <x v="12"/>
    <x v="5"/>
    <x v="8"/>
    <n v="0"/>
    <n v="1000"/>
    <n v="0"/>
    <n v="0"/>
    <n v="0"/>
    <n v="0"/>
    <n v="0"/>
    <n v="0"/>
    <n v="0"/>
  </r>
  <r>
    <x v="8"/>
    <x v="12"/>
    <x v="5"/>
    <x v="9"/>
    <n v="0"/>
    <n v="1000"/>
    <n v="0"/>
    <n v="0"/>
    <n v="0"/>
    <n v="0"/>
    <n v="0"/>
    <n v="0"/>
    <n v="0"/>
  </r>
  <r>
    <x v="8"/>
    <x v="12"/>
    <x v="5"/>
    <x v="10"/>
    <n v="0"/>
    <n v="1000"/>
    <n v="0"/>
    <n v="0"/>
    <n v="0"/>
    <n v="0"/>
    <n v="0"/>
    <n v="0"/>
    <n v="0"/>
  </r>
  <r>
    <x v="8"/>
    <x v="12"/>
    <x v="6"/>
    <x v="0"/>
    <n v="0"/>
    <n v="1000"/>
    <n v="0"/>
    <n v="0"/>
    <n v="0"/>
    <n v="0"/>
    <n v="0"/>
    <n v="0"/>
    <n v="0"/>
  </r>
  <r>
    <x v="8"/>
    <x v="12"/>
    <x v="6"/>
    <x v="1"/>
    <n v="0"/>
    <n v="1000"/>
    <n v="0"/>
    <n v="0"/>
    <n v="0"/>
    <n v="0"/>
    <n v="0"/>
    <n v="0"/>
    <n v="0"/>
  </r>
  <r>
    <x v="8"/>
    <x v="12"/>
    <x v="6"/>
    <x v="2"/>
    <n v="0"/>
    <n v="1000"/>
    <n v="0"/>
    <n v="0"/>
    <n v="0"/>
    <n v="0"/>
    <n v="0"/>
    <n v="0"/>
    <n v="0"/>
  </r>
  <r>
    <x v="8"/>
    <x v="12"/>
    <x v="6"/>
    <x v="3"/>
    <n v="0"/>
    <n v="1000"/>
    <n v="0"/>
    <n v="0"/>
    <n v="0"/>
    <n v="0"/>
    <n v="0"/>
    <n v="0"/>
    <n v="0"/>
  </r>
  <r>
    <x v="8"/>
    <x v="12"/>
    <x v="6"/>
    <x v="4"/>
    <n v="0"/>
    <n v="1000"/>
    <n v="0"/>
    <n v="0"/>
    <n v="0"/>
    <n v="0"/>
    <n v="0"/>
    <n v="0"/>
    <n v="0"/>
  </r>
  <r>
    <x v="8"/>
    <x v="12"/>
    <x v="6"/>
    <x v="5"/>
    <n v="0"/>
    <n v="1000"/>
    <n v="0"/>
    <n v="0"/>
    <n v="0"/>
    <n v="0"/>
    <n v="0"/>
    <n v="0"/>
    <n v="0"/>
  </r>
  <r>
    <x v="8"/>
    <x v="12"/>
    <x v="6"/>
    <x v="6"/>
    <n v="0"/>
    <n v="1000"/>
    <n v="0"/>
    <n v="0"/>
    <n v="0"/>
    <n v="0"/>
    <n v="0"/>
    <n v="0"/>
    <n v="0"/>
  </r>
  <r>
    <x v="8"/>
    <x v="12"/>
    <x v="6"/>
    <x v="7"/>
    <n v="0"/>
    <n v="1000"/>
    <n v="0"/>
    <n v="0"/>
    <n v="0"/>
    <n v="0"/>
    <n v="0"/>
    <n v="0"/>
    <n v="0"/>
  </r>
  <r>
    <x v="8"/>
    <x v="12"/>
    <x v="6"/>
    <x v="8"/>
    <n v="0"/>
    <n v="1000"/>
    <n v="0"/>
    <n v="0"/>
    <n v="0"/>
    <n v="0"/>
    <n v="0"/>
    <n v="0"/>
    <n v="0"/>
  </r>
  <r>
    <x v="8"/>
    <x v="12"/>
    <x v="6"/>
    <x v="9"/>
    <n v="0"/>
    <n v="1000"/>
    <n v="0"/>
    <n v="0"/>
    <n v="0"/>
    <n v="0"/>
    <n v="0"/>
    <n v="0"/>
    <n v="0"/>
  </r>
  <r>
    <x v="8"/>
    <x v="12"/>
    <x v="6"/>
    <x v="10"/>
    <n v="0"/>
    <n v="1000"/>
    <n v="0"/>
    <n v="0"/>
    <n v="0"/>
    <n v="0"/>
    <n v="0"/>
    <n v="0"/>
    <n v="0"/>
  </r>
  <r>
    <x v="8"/>
    <x v="12"/>
    <x v="7"/>
    <x v="0"/>
    <n v="0"/>
    <n v="1000"/>
    <n v="0"/>
    <n v="0"/>
    <n v="0"/>
    <n v="0"/>
    <n v="0"/>
    <n v="0"/>
    <n v="0"/>
  </r>
  <r>
    <x v="8"/>
    <x v="12"/>
    <x v="7"/>
    <x v="1"/>
    <n v="0"/>
    <n v="1000"/>
    <n v="0"/>
    <n v="0"/>
    <n v="0"/>
    <n v="0"/>
    <n v="0"/>
    <n v="0"/>
    <n v="0"/>
  </r>
  <r>
    <x v="8"/>
    <x v="12"/>
    <x v="7"/>
    <x v="2"/>
    <n v="0"/>
    <n v="1000"/>
    <n v="0"/>
    <n v="0"/>
    <n v="0"/>
    <n v="0"/>
    <n v="0"/>
    <n v="0"/>
    <n v="0"/>
  </r>
  <r>
    <x v="8"/>
    <x v="12"/>
    <x v="7"/>
    <x v="3"/>
    <n v="0"/>
    <n v="1000"/>
    <n v="0"/>
    <n v="0"/>
    <n v="0"/>
    <n v="0"/>
    <n v="0"/>
    <n v="0"/>
    <n v="0"/>
  </r>
  <r>
    <x v="8"/>
    <x v="12"/>
    <x v="7"/>
    <x v="4"/>
    <n v="0"/>
    <n v="1000"/>
    <n v="0"/>
    <n v="0"/>
    <n v="0"/>
    <n v="0"/>
    <n v="0"/>
    <n v="0"/>
    <n v="0"/>
  </r>
  <r>
    <x v="8"/>
    <x v="12"/>
    <x v="7"/>
    <x v="5"/>
    <n v="0"/>
    <n v="1000"/>
    <n v="0"/>
    <n v="0"/>
    <n v="0"/>
    <n v="0"/>
    <n v="0"/>
    <n v="0"/>
    <n v="0"/>
  </r>
  <r>
    <x v="8"/>
    <x v="12"/>
    <x v="7"/>
    <x v="6"/>
    <n v="0"/>
    <n v="1000"/>
    <n v="0"/>
    <n v="0"/>
    <n v="0"/>
    <n v="0"/>
    <n v="0"/>
    <n v="0"/>
    <n v="0"/>
  </r>
  <r>
    <x v="8"/>
    <x v="12"/>
    <x v="7"/>
    <x v="7"/>
    <n v="0"/>
    <n v="1000"/>
    <n v="0"/>
    <n v="0"/>
    <n v="0"/>
    <n v="0"/>
    <n v="0"/>
    <n v="0"/>
    <n v="0"/>
  </r>
  <r>
    <x v="8"/>
    <x v="12"/>
    <x v="7"/>
    <x v="8"/>
    <n v="0"/>
    <n v="1000"/>
    <n v="0"/>
    <n v="0"/>
    <n v="0"/>
    <n v="0"/>
    <n v="0"/>
    <n v="0"/>
    <n v="0"/>
  </r>
  <r>
    <x v="8"/>
    <x v="12"/>
    <x v="7"/>
    <x v="9"/>
    <n v="0"/>
    <n v="1000"/>
    <n v="0"/>
    <n v="0"/>
    <n v="0"/>
    <n v="0"/>
    <n v="0"/>
    <n v="0"/>
    <n v="0"/>
  </r>
  <r>
    <x v="8"/>
    <x v="12"/>
    <x v="7"/>
    <x v="10"/>
    <n v="0.91"/>
    <n v="1000"/>
    <n v="0"/>
    <n v="2.2110000000000001E-2"/>
    <n v="1.7979999999999999E-2"/>
    <n v="1.0000000000000001E-5"/>
    <n v="1.73E-3"/>
    <n v="7.6240000000000002E-2"/>
    <n v="0"/>
  </r>
  <r>
    <x v="8"/>
    <x v="12"/>
    <x v="8"/>
    <x v="0"/>
    <n v="0"/>
    <n v="1000"/>
    <n v="0"/>
    <n v="0"/>
    <n v="0"/>
    <n v="0"/>
    <n v="0"/>
    <n v="0"/>
    <n v="0"/>
  </r>
  <r>
    <x v="8"/>
    <x v="12"/>
    <x v="8"/>
    <x v="1"/>
    <n v="0"/>
    <n v="1000"/>
    <n v="0"/>
    <n v="0"/>
    <n v="0"/>
    <n v="0"/>
    <n v="0"/>
    <n v="0"/>
    <n v="0"/>
  </r>
  <r>
    <x v="8"/>
    <x v="12"/>
    <x v="8"/>
    <x v="2"/>
    <n v="0"/>
    <n v="1000"/>
    <n v="0"/>
    <n v="0"/>
    <n v="0"/>
    <n v="0"/>
    <n v="0"/>
    <n v="0"/>
    <n v="0"/>
  </r>
  <r>
    <x v="8"/>
    <x v="12"/>
    <x v="8"/>
    <x v="3"/>
    <n v="0"/>
    <n v="1000"/>
    <n v="0"/>
    <n v="0"/>
    <n v="0"/>
    <n v="0"/>
    <n v="0"/>
    <n v="0"/>
    <n v="0"/>
  </r>
  <r>
    <x v="8"/>
    <x v="12"/>
    <x v="8"/>
    <x v="4"/>
    <n v="0"/>
    <n v="1000"/>
    <n v="0"/>
    <n v="0"/>
    <n v="0"/>
    <n v="0"/>
    <n v="0"/>
    <n v="0"/>
    <n v="0"/>
  </r>
  <r>
    <x v="8"/>
    <x v="12"/>
    <x v="8"/>
    <x v="5"/>
    <n v="0"/>
    <n v="1000"/>
    <n v="0"/>
    <n v="0"/>
    <n v="0"/>
    <n v="0"/>
    <n v="0"/>
    <n v="0"/>
    <n v="0"/>
  </r>
  <r>
    <x v="8"/>
    <x v="12"/>
    <x v="8"/>
    <x v="6"/>
    <n v="0"/>
    <n v="1000"/>
    <n v="0"/>
    <n v="0"/>
    <n v="0"/>
    <n v="0"/>
    <n v="0"/>
    <n v="0"/>
    <n v="0"/>
  </r>
  <r>
    <x v="8"/>
    <x v="12"/>
    <x v="8"/>
    <x v="7"/>
    <n v="0"/>
    <n v="1000"/>
    <n v="0"/>
    <n v="0"/>
    <n v="0"/>
    <n v="0"/>
    <n v="0"/>
    <n v="0"/>
    <n v="0"/>
  </r>
  <r>
    <x v="8"/>
    <x v="12"/>
    <x v="8"/>
    <x v="8"/>
    <n v="0"/>
    <n v="1000"/>
    <n v="0"/>
    <n v="0"/>
    <n v="0"/>
    <n v="0"/>
    <n v="0"/>
    <n v="0"/>
    <n v="0"/>
  </r>
  <r>
    <x v="8"/>
    <x v="12"/>
    <x v="8"/>
    <x v="9"/>
    <n v="0"/>
    <n v="1000"/>
    <n v="0"/>
    <n v="0"/>
    <n v="0"/>
    <n v="0"/>
    <n v="0"/>
    <n v="0"/>
    <n v="0"/>
  </r>
  <r>
    <x v="8"/>
    <x v="12"/>
    <x v="8"/>
    <x v="10"/>
    <n v="0.33"/>
    <n v="1000"/>
    <n v="0"/>
    <n v="7.9699999999999997E-3"/>
    <n v="5.8199999999999997E-3"/>
    <n v="4.0000000000000003E-5"/>
    <n v="2.2000000000000001E-4"/>
    <n v="2.7480000000000001E-2"/>
    <n v="0"/>
  </r>
  <r>
    <x v="8"/>
    <x v="13"/>
    <x v="0"/>
    <x v="0"/>
    <n v="0"/>
    <n v="1000"/>
    <n v="0"/>
    <n v="0"/>
    <n v="0"/>
    <n v="0"/>
    <n v="0"/>
    <n v="0"/>
    <n v="0"/>
  </r>
  <r>
    <x v="8"/>
    <x v="13"/>
    <x v="0"/>
    <x v="1"/>
    <n v="0"/>
    <n v="1000"/>
    <n v="0"/>
    <n v="0"/>
    <n v="0"/>
    <n v="0"/>
    <n v="0"/>
    <n v="0"/>
    <n v="0"/>
  </r>
  <r>
    <x v="8"/>
    <x v="13"/>
    <x v="0"/>
    <x v="2"/>
    <n v="0"/>
    <n v="1000"/>
    <n v="0"/>
    <n v="0"/>
    <n v="0"/>
    <n v="0"/>
    <n v="0"/>
    <n v="0"/>
    <n v="0"/>
  </r>
  <r>
    <x v="8"/>
    <x v="13"/>
    <x v="0"/>
    <x v="3"/>
    <n v="0"/>
    <n v="1000"/>
    <n v="0"/>
    <n v="0"/>
    <n v="0"/>
    <n v="0"/>
    <n v="0"/>
    <n v="0"/>
    <n v="0"/>
  </r>
  <r>
    <x v="8"/>
    <x v="13"/>
    <x v="0"/>
    <x v="4"/>
    <n v="0"/>
    <n v="1000"/>
    <n v="0"/>
    <n v="0"/>
    <n v="0"/>
    <n v="0"/>
    <n v="0"/>
    <n v="0"/>
    <n v="0"/>
  </r>
  <r>
    <x v="8"/>
    <x v="13"/>
    <x v="0"/>
    <x v="5"/>
    <n v="0"/>
    <n v="1000"/>
    <n v="0"/>
    <n v="0"/>
    <n v="0"/>
    <n v="0"/>
    <n v="0"/>
    <n v="0"/>
    <n v="0"/>
  </r>
  <r>
    <x v="8"/>
    <x v="13"/>
    <x v="0"/>
    <x v="6"/>
    <n v="0"/>
    <n v="1000"/>
    <n v="0"/>
    <n v="0"/>
    <n v="0"/>
    <n v="0"/>
    <n v="0"/>
    <n v="0"/>
    <n v="0"/>
  </r>
  <r>
    <x v="8"/>
    <x v="13"/>
    <x v="0"/>
    <x v="7"/>
    <n v="0"/>
    <n v="1000"/>
    <n v="0"/>
    <n v="0"/>
    <n v="0"/>
    <n v="0"/>
    <n v="0"/>
    <n v="0"/>
    <n v="0"/>
  </r>
  <r>
    <x v="8"/>
    <x v="13"/>
    <x v="0"/>
    <x v="8"/>
    <n v="0"/>
    <n v="1000"/>
    <n v="0"/>
    <n v="0"/>
    <n v="0"/>
    <n v="0"/>
    <n v="0"/>
    <n v="0"/>
    <n v="0"/>
  </r>
  <r>
    <x v="8"/>
    <x v="13"/>
    <x v="0"/>
    <x v="9"/>
    <n v="0"/>
    <n v="1000"/>
    <n v="0"/>
    <n v="0"/>
    <n v="0"/>
    <n v="0"/>
    <n v="0"/>
    <n v="0"/>
    <n v="0"/>
  </r>
  <r>
    <x v="8"/>
    <x v="13"/>
    <x v="0"/>
    <x v="10"/>
    <n v="0.79"/>
    <n v="1000"/>
    <n v="0"/>
    <n v="1.9099999999999999E-2"/>
    <n v="1.478E-2"/>
    <n v="5.0000000000000002E-5"/>
    <n v="1.15E-3"/>
    <n v="6.5860000000000002E-2"/>
    <n v="0"/>
  </r>
  <r>
    <x v="8"/>
    <x v="13"/>
    <x v="1"/>
    <x v="0"/>
    <n v="0"/>
    <n v="1000"/>
    <n v="0"/>
    <n v="0"/>
    <n v="0"/>
    <n v="0"/>
    <n v="0"/>
    <n v="0"/>
    <n v="0"/>
  </r>
  <r>
    <x v="8"/>
    <x v="13"/>
    <x v="1"/>
    <x v="1"/>
    <n v="0.64"/>
    <n v="1000"/>
    <n v="0"/>
    <n v="1.549E-2"/>
    <n v="1.2500000000000001E-2"/>
    <n v="5.1000000000000004E-4"/>
    <n v="3.0300000000000001E-3"/>
    <n v="5.3400000000000003E-2"/>
    <n v="0"/>
  </r>
  <r>
    <x v="8"/>
    <x v="13"/>
    <x v="1"/>
    <x v="2"/>
    <n v="0"/>
    <n v="1000"/>
    <n v="0"/>
    <n v="0"/>
    <n v="0"/>
    <n v="0"/>
    <n v="0"/>
    <n v="0"/>
    <n v="0"/>
  </r>
  <r>
    <x v="8"/>
    <x v="13"/>
    <x v="1"/>
    <x v="3"/>
    <n v="0"/>
    <n v="1000"/>
    <n v="0"/>
    <n v="0"/>
    <n v="0"/>
    <n v="0"/>
    <n v="0"/>
    <n v="0"/>
    <n v="0"/>
  </r>
  <r>
    <x v="8"/>
    <x v="13"/>
    <x v="1"/>
    <x v="4"/>
    <n v="0"/>
    <n v="1000"/>
    <n v="0"/>
    <n v="0"/>
    <n v="0"/>
    <n v="0"/>
    <n v="0"/>
    <n v="0"/>
    <n v="0"/>
  </r>
  <r>
    <x v="8"/>
    <x v="13"/>
    <x v="1"/>
    <x v="5"/>
    <n v="0"/>
    <n v="1000"/>
    <n v="0"/>
    <n v="0"/>
    <n v="0"/>
    <n v="0"/>
    <n v="0"/>
    <n v="0"/>
    <n v="0"/>
  </r>
  <r>
    <x v="8"/>
    <x v="13"/>
    <x v="1"/>
    <x v="6"/>
    <n v="0"/>
    <n v="1000"/>
    <n v="0"/>
    <n v="0"/>
    <n v="0"/>
    <n v="0"/>
    <n v="0"/>
    <n v="0"/>
    <n v="0"/>
  </r>
  <r>
    <x v="8"/>
    <x v="13"/>
    <x v="1"/>
    <x v="7"/>
    <n v="0"/>
    <n v="1000"/>
    <n v="0"/>
    <n v="0"/>
    <n v="0"/>
    <n v="0"/>
    <n v="0"/>
    <n v="0"/>
    <n v="0"/>
  </r>
  <r>
    <x v="8"/>
    <x v="13"/>
    <x v="1"/>
    <x v="8"/>
    <n v="0"/>
    <n v="1000"/>
    <n v="0"/>
    <n v="0"/>
    <n v="0"/>
    <n v="0"/>
    <n v="0"/>
    <n v="0"/>
    <n v="0"/>
  </r>
  <r>
    <x v="8"/>
    <x v="13"/>
    <x v="1"/>
    <x v="9"/>
    <n v="0"/>
    <n v="1000"/>
    <n v="0"/>
    <n v="0"/>
    <n v="0"/>
    <n v="0"/>
    <n v="0"/>
    <n v="0"/>
    <n v="0"/>
  </r>
  <r>
    <x v="8"/>
    <x v="13"/>
    <x v="1"/>
    <x v="10"/>
    <n v="0"/>
    <n v="1000"/>
    <n v="0"/>
    <n v="0"/>
    <n v="0"/>
    <n v="0"/>
    <n v="0"/>
    <n v="0"/>
    <n v="0"/>
  </r>
  <r>
    <x v="8"/>
    <x v="13"/>
    <x v="2"/>
    <x v="0"/>
    <n v="0"/>
    <n v="1000"/>
    <n v="0"/>
    <n v="0"/>
    <n v="0"/>
    <n v="0"/>
    <n v="0"/>
    <n v="0"/>
    <n v="0"/>
  </r>
  <r>
    <x v="8"/>
    <x v="13"/>
    <x v="2"/>
    <x v="1"/>
    <n v="0"/>
    <n v="1000"/>
    <n v="0"/>
    <n v="0"/>
    <n v="0"/>
    <n v="0"/>
    <n v="0"/>
    <n v="0"/>
    <n v="0"/>
  </r>
  <r>
    <x v="8"/>
    <x v="13"/>
    <x v="2"/>
    <x v="2"/>
    <n v="0"/>
    <n v="1000"/>
    <n v="0"/>
    <n v="0"/>
    <n v="0"/>
    <n v="0"/>
    <n v="0"/>
    <n v="0"/>
    <n v="0"/>
  </r>
  <r>
    <x v="8"/>
    <x v="13"/>
    <x v="2"/>
    <x v="3"/>
    <n v="0"/>
    <n v="1000"/>
    <n v="0"/>
    <n v="0"/>
    <n v="0"/>
    <n v="0"/>
    <n v="0"/>
    <n v="0"/>
    <n v="0"/>
  </r>
  <r>
    <x v="8"/>
    <x v="13"/>
    <x v="2"/>
    <x v="4"/>
    <n v="0"/>
    <n v="1000"/>
    <n v="0"/>
    <n v="0"/>
    <n v="0"/>
    <n v="0"/>
    <n v="0"/>
    <n v="0"/>
    <n v="0"/>
  </r>
  <r>
    <x v="8"/>
    <x v="13"/>
    <x v="2"/>
    <x v="5"/>
    <n v="0"/>
    <n v="1000"/>
    <n v="0"/>
    <n v="0"/>
    <n v="0"/>
    <n v="0"/>
    <n v="0"/>
    <n v="0"/>
    <n v="0"/>
  </r>
  <r>
    <x v="8"/>
    <x v="13"/>
    <x v="2"/>
    <x v="6"/>
    <n v="0"/>
    <n v="1000"/>
    <n v="0"/>
    <n v="0"/>
    <n v="0"/>
    <n v="0"/>
    <n v="0"/>
    <n v="0"/>
    <n v="0"/>
  </r>
  <r>
    <x v="8"/>
    <x v="13"/>
    <x v="2"/>
    <x v="7"/>
    <n v="0"/>
    <n v="1000"/>
    <n v="0"/>
    <n v="0"/>
    <n v="0"/>
    <n v="0"/>
    <n v="0"/>
    <n v="0"/>
    <n v="0"/>
  </r>
  <r>
    <x v="8"/>
    <x v="13"/>
    <x v="2"/>
    <x v="8"/>
    <n v="0"/>
    <n v="1000"/>
    <n v="0"/>
    <n v="0"/>
    <n v="0"/>
    <n v="0"/>
    <n v="0"/>
    <n v="0"/>
    <n v="0"/>
  </r>
  <r>
    <x v="8"/>
    <x v="13"/>
    <x v="2"/>
    <x v="9"/>
    <n v="0"/>
    <n v="1000"/>
    <n v="0"/>
    <n v="0"/>
    <n v="0"/>
    <n v="0"/>
    <n v="0"/>
    <n v="0"/>
    <n v="0"/>
  </r>
  <r>
    <x v="8"/>
    <x v="13"/>
    <x v="2"/>
    <x v="10"/>
    <n v="0.21"/>
    <n v="1000"/>
    <n v="0"/>
    <n v="5.1900000000000002E-3"/>
    <n v="3.7100000000000002E-3"/>
    <n v="5.0000000000000002E-5"/>
    <n v="4.4000000000000002E-4"/>
    <n v="1.7899999999999999E-2"/>
    <n v="0"/>
  </r>
  <r>
    <x v="8"/>
    <x v="13"/>
    <x v="3"/>
    <x v="0"/>
    <n v="0"/>
    <n v="1000"/>
    <n v="0"/>
    <n v="0"/>
    <n v="0"/>
    <n v="0"/>
    <n v="0"/>
    <n v="0"/>
    <n v="0"/>
  </r>
  <r>
    <x v="8"/>
    <x v="13"/>
    <x v="3"/>
    <x v="1"/>
    <n v="0"/>
    <n v="1000"/>
    <n v="0"/>
    <n v="0"/>
    <n v="0"/>
    <n v="0"/>
    <n v="0"/>
    <n v="0"/>
    <n v="0"/>
  </r>
  <r>
    <x v="8"/>
    <x v="13"/>
    <x v="3"/>
    <x v="2"/>
    <n v="0"/>
    <n v="1000"/>
    <n v="0"/>
    <n v="0"/>
    <n v="0"/>
    <n v="0"/>
    <n v="0"/>
    <n v="0"/>
    <n v="0"/>
  </r>
  <r>
    <x v="8"/>
    <x v="13"/>
    <x v="3"/>
    <x v="3"/>
    <n v="0"/>
    <n v="1000"/>
    <n v="0"/>
    <n v="0"/>
    <n v="0"/>
    <n v="0"/>
    <n v="0"/>
    <n v="0"/>
    <n v="0"/>
  </r>
  <r>
    <x v="8"/>
    <x v="13"/>
    <x v="3"/>
    <x v="4"/>
    <n v="0"/>
    <n v="1000"/>
    <n v="0"/>
    <n v="0"/>
    <n v="0"/>
    <n v="0"/>
    <n v="0"/>
    <n v="0"/>
    <n v="0"/>
  </r>
  <r>
    <x v="8"/>
    <x v="13"/>
    <x v="3"/>
    <x v="5"/>
    <n v="0"/>
    <n v="1000"/>
    <n v="0"/>
    <n v="0"/>
    <n v="0"/>
    <n v="0"/>
    <n v="0"/>
    <n v="0"/>
    <n v="0"/>
  </r>
  <r>
    <x v="8"/>
    <x v="13"/>
    <x v="3"/>
    <x v="6"/>
    <n v="0"/>
    <n v="1000"/>
    <n v="0"/>
    <n v="0"/>
    <n v="0"/>
    <n v="0"/>
    <n v="0"/>
    <n v="0"/>
    <n v="0"/>
  </r>
  <r>
    <x v="8"/>
    <x v="13"/>
    <x v="3"/>
    <x v="7"/>
    <n v="0"/>
    <n v="1000"/>
    <n v="0"/>
    <n v="0"/>
    <n v="0"/>
    <n v="0"/>
    <n v="0"/>
    <n v="0"/>
    <n v="0"/>
  </r>
  <r>
    <x v="8"/>
    <x v="13"/>
    <x v="3"/>
    <x v="8"/>
    <n v="0"/>
    <n v="1000"/>
    <n v="0"/>
    <n v="0"/>
    <n v="0"/>
    <n v="0"/>
    <n v="0"/>
    <n v="0"/>
    <n v="0"/>
  </r>
  <r>
    <x v="8"/>
    <x v="13"/>
    <x v="3"/>
    <x v="9"/>
    <n v="0"/>
    <n v="1000"/>
    <n v="0"/>
    <n v="0"/>
    <n v="0"/>
    <n v="0"/>
    <n v="0"/>
    <n v="0"/>
    <n v="0"/>
  </r>
  <r>
    <x v="8"/>
    <x v="13"/>
    <x v="3"/>
    <x v="10"/>
    <n v="0"/>
    <n v="1000"/>
    <n v="0"/>
    <n v="0"/>
    <n v="0"/>
    <n v="0"/>
    <n v="0"/>
    <n v="0"/>
    <n v="0"/>
  </r>
  <r>
    <x v="8"/>
    <x v="13"/>
    <x v="4"/>
    <x v="0"/>
    <n v="0.33"/>
    <n v="1000"/>
    <n v="0"/>
    <n v="8.0300000000000007E-3"/>
    <n v="6.0299999999999998E-3"/>
    <n v="6.9999999999999994E-5"/>
    <n v="7.2999999999999996E-4"/>
    <n v="2.768E-2"/>
    <n v="0"/>
  </r>
  <r>
    <x v="8"/>
    <x v="13"/>
    <x v="4"/>
    <x v="1"/>
    <n v="0"/>
    <n v="1000"/>
    <n v="0"/>
    <n v="0"/>
    <n v="0"/>
    <n v="0"/>
    <n v="0"/>
    <n v="0"/>
    <n v="0"/>
  </r>
  <r>
    <x v="8"/>
    <x v="13"/>
    <x v="4"/>
    <x v="2"/>
    <n v="0"/>
    <n v="1000"/>
    <n v="0"/>
    <n v="0"/>
    <n v="0"/>
    <n v="0"/>
    <n v="0"/>
    <n v="0"/>
    <n v="0"/>
  </r>
  <r>
    <x v="8"/>
    <x v="13"/>
    <x v="4"/>
    <x v="3"/>
    <n v="0"/>
    <n v="1000"/>
    <n v="0"/>
    <n v="0"/>
    <n v="0"/>
    <n v="0"/>
    <n v="0"/>
    <n v="0"/>
    <n v="0"/>
  </r>
  <r>
    <x v="8"/>
    <x v="13"/>
    <x v="4"/>
    <x v="4"/>
    <n v="0"/>
    <n v="1000"/>
    <n v="0"/>
    <n v="0"/>
    <n v="0"/>
    <n v="0"/>
    <n v="0"/>
    <n v="0"/>
    <n v="0"/>
  </r>
  <r>
    <x v="8"/>
    <x v="13"/>
    <x v="4"/>
    <x v="5"/>
    <n v="0"/>
    <n v="1000"/>
    <n v="0"/>
    <n v="0"/>
    <n v="0"/>
    <n v="0"/>
    <n v="0"/>
    <n v="0"/>
    <n v="0"/>
  </r>
  <r>
    <x v="8"/>
    <x v="13"/>
    <x v="4"/>
    <x v="6"/>
    <n v="0"/>
    <n v="1000"/>
    <n v="0"/>
    <n v="0"/>
    <n v="0"/>
    <n v="0"/>
    <n v="0"/>
    <n v="0"/>
    <n v="0"/>
  </r>
  <r>
    <x v="8"/>
    <x v="13"/>
    <x v="4"/>
    <x v="7"/>
    <n v="0"/>
    <n v="1000"/>
    <n v="0"/>
    <n v="0"/>
    <n v="0"/>
    <n v="0"/>
    <n v="0"/>
    <n v="0"/>
    <n v="0"/>
  </r>
  <r>
    <x v="8"/>
    <x v="13"/>
    <x v="4"/>
    <x v="8"/>
    <n v="0"/>
    <n v="1000"/>
    <n v="0"/>
    <n v="0"/>
    <n v="0"/>
    <n v="0"/>
    <n v="0"/>
    <n v="0"/>
    <n v="0"/>
  </r>
  <r>
    <x v="8"/>
    <x v="13"/>
    <x v="4"/>
    <x v="9"/>
    <n v="0"/>
    <n v="1000"/>
    <n v="0"/>
    <n v="0"/>
    <n v="0"/>
    <n v="0"/>
    <n v="0"/>
    <n v="0"/>
    <n v="0"/>
  </r>
  <r>
    <x v="8"/>
    <x v="13"/>
    <x v="4"/>
    <x v="10"/>
    <n v="1.54"/>
    <n v="1000"/>
    <n v="0"/>
    <n v="3.7350000000000001E-2"/>
    <n v="2.477E-2"/>
    <n v="1.9000000000000001E-4"/>
    <n v="1.58E-3"/>
    <n v="0.12878999999999999"/>
    <n v="0"/>
  </r>
  <r>
    <x v="8"/>
    <x v="13"/>
    <x v="5"/>
    <x v="0"/>
    <n v="0"/>
    <n v="1000"/>
    <n v="0"/>
    <n v="0"/>
    <n v="0"/>
    <n v="0"/>
    <n v="0"/>
    <n v="0"/>
    <n v="0"/>
  </r>
  <r>
    <x v="8"/>
    <x v="13"/>
    <x v="5"/>
    <x v="1"/>
    <n v="0"/>
    <n v="1000"/>
    <n v="0"/>
    <n v="0"/>
    <n v="0"/>
    <n v="0"/>
    <n v="0"/>
    <n v="0"/>
    <n v="0"/>
  </r>
  <r>
    <x v="8"/>
    <x v="13"/>
    <x v="5"/>
    <x v="2"/>
    <n v="0"/>
    <n v="1000"/>
    <n v="0"/>
    <n v="0"/>
    <n v="0"/>
    <n v="0"/>
    <n v="0"/>
    <n v="0"/>
    <n v="0"/>
  </r>
  <r>
    <x v="8"/>
    <x v="13"/>
    <x v="5"/>
    <x v="3"/>
    <n v="0"/>
    <n v="1000"/>
    <n v="0"/>
    <n v="0"/>
    <n v="0"/>
    <n v="0"/>
    <n v="0"/>
    <n v="0"/>
    <n v="0"/>
  </r>
  <r>
    <x v="8"/>
    <x v="13"/>
    <x v="5"/>
    <x v="4"/>
    <n v="0"/>
    <n v="1000"/>
    <n v="0"/>
    <n v="0"/>
    <n v="0"/>
    <n v="0"/>
    <n v="0"/>
    <n v="0"/>
    <n v="0"/>
  </r>
  <r>
    <x v="8"/>
    <x v="13"/>
    <x v="5"/>
    <x v="5"/>
    <n v="0"/>
    <n v="1000"/>
    <n v="0"/>
    <n v="0"/>
    <n v="0"/>
    <n v="0"/>
    <n v="0"/>
    <n v="0"/>
    <n v="0"/>
  </r>
  <r>
    <x v="8"/>
    <x v="13"/>
    <x v="5"/>
    <x v="6"/>
    <n v="0"/>
    <n v="1000"/>
    <n v="0"/>
    <n v="0"/>
    <n v="0"/>
    <n v="0"/>
    <n v="0"/>
    <n v="0"/>
    <n v="0"/>
  </r>
  <r>
    <x v="8"/>
    <x v="13"/>
    <x v="5"/>
    <x v="7"/>
    <n v="0"/>
    <n v="1000"/>
    <n v="0"/>
    <n v="0"/>
    <n v="0"/>
    <n v="0"/>
    <n v="0"/>
    <n v="0"/>
    <n v="0"/>
  </r>
  <r>
    <x v="8"/>
    <x v="13"/>
    <x v="5"/>
    <x v="8"/>
    <n v="0"/>
    <n v="1000"/>
    <n v="0"/>
    <n v="0"/>
    <n v="0"/>
    <n v="0"/>
    <n v="0"/>
    <n v="0"/>
    <n v="0"/>
  </r>
  <r>
    <x v="8"/>
    <x v="13"/>
    <x v="5"/>
    <x v="9"/>
    <n v="0"/>
    <n v="1000"/>
    <n v="0"/>
    <n v="0"/>
    <n v="0"/>
    <n v="0"/>
    <n v="0"/>
    <n v="0"/>
    <n v="0"/>
  </r>
  <r>
    <x v="8"/>
    <x v="13"/>
    <x v="5"/>
    <x v="10"/>
    <n v="0"/>
    <n v="1000"/>
    <n v="0"/>
    <n v="0"/>
    <n v="0"/>
    <n v="0"/>
    <n v="0"/>
    <n v="0"/>
    <n v="0"/>
  </r>
  <r>
    <x v="8"/>
    <x v="13"/>
    <x v="6"/>
    <x v="0"/>
    <n v="0"/>
    <n v="1000"/>
    <n v="0"/>
    <n v="0"/>
    <n v="0"/>
    <n v="0"/>
    <n v="0"/>
    <n v="0"/>
    <n v="0"/>
  </r>
  <r>
    <x v="8"/>
    <x v="13"/>
    <x v="6"/>
    <x v="1"/>
    <n v="0"/>
    <n v="1000"/>
    <n v="0"/>
    <n v="0"/>
    <n v="0"/>
    <n v="0"/>
    <n v="0"/>
    <n v="0"/>
    <n v="0"/>
  </r>
  <r>
    <x v="8"/>
    <x v="13"/>
    <x v="6"/>
    <x v="2"/>
    <n v="0"/>
    <n v="1000"/>
    <n v="0"/>
    <n v="0"/>
    <n v="0"/>
    <n v="0"/>
    <n v="0"/>
    <n v="0"/>
    <n v="0"/>
  </r>
  <r>
    <x v="8"/>
    <x v="13"/>
    <x v="6"/>
    <x v="3"/>
    <n v="0"/>
    <n v="1000"/>
    <n v="0"/>
    <n v="0"/>
    <n v="0"/>
    <n v="0"/>
    <n v="0"/>
    <n v="0"/>
    <n v="0"/>
  </r>
  <r>
    <x v="8"/>
    <x v="13"/>
    <x v="6"/>
    <x v="4"/>
    <n v="0"/>
    <n v="1000"/>
    <n v="0"/>
    <n v="0"/>
    <n v="0"/>
    <n v="0"/>
    <n v="0"/>
    <n v="0"/>
    <n v="0"/>
  </r>
  <r>
    <x v="8"/>
    <x v="13"/>
    <x v="6"/>
    <x v="5"/>
    <n v="0"/>
    <n v="1000"/>
    <n v="0"/>
    <n v="0"/>
    <n v="0"/>
    <n v="0"/>
    <n v="0"/>
    <n v="0"/>
    <n v="0"/>
  </r>
  <r>
    <x v="8"/>
    <x v="13"/>
    <x v="6"/>
    <x v="6"/>
    <n v="0"/>
    <n v="1000"/>
    <n v="0"/>
    <n v="0"/>
    <n v="0"/>
    <n v="0"/>
    <n v="0"/>
    <n v="0"/>
    <n v="0"/>
  </r>
  <r>
    <x v="8"/>
    <x v="13"/>
    <x v="6"/>
    <x v="7"/>
    <n v="0"/>
    <n v="1000"/>
    <n v="0"/>
    <n v="0"/>
    <n v="0"/>
    <n v="0"/>
    <n v="0"/>
    <n v="0"/>
    <n v="0"/>
  </r>
  <r>
    <x v="8"/>
    <x v="13"/>
    <x v="6"/>
    <x v="8"/>
    <n v="0"/>
    <n v="1000"/>
    <n v="0"/>
    <n v="0"/>
    <n v="0"/>
    <n v="0"/>
    <n v="0"/>
    <n v="0"/>
    <n v="0"/>
  </r>
  <r>
    <x v="8"/>
    <x v="13"/>
    <x v="6"/>
    <x v="9"/>
    <n v="0"/>
    <n v="1000"/>
    <n v="0"/>
    <n v="0"/>
    <n v="0"/>
    <n v="0"/>
    <n v="0"/>
    <n v="0"/>
    <n v="0"/>
  </r>
  <r>
    <x v="8"/>
    <x v="13"/>
    <x v="6"/>
    <x v="10"/>
    <n v="0"/>
    <n v="1000"/>
    <n v="0"/>
    <n v="0"/>
    <n v="0"/>
    <n v="0"/>
    <n v="0"/>
    <n v="0"/>
    <n v="0"/>
  </r>
  <r>
    <x v="8"/>
    <x v="13"/>
    <x v="7"/>
    <x v="0"/>
    <n v="0"/>
    <n v="1000"/>
    <n v="0"/>
    <n v="0"/>
    <n v="0"/>
    <n v="0"/>
    <n v="0"/>
    <n v="0"/>
    <n v="0"/>
  </r>
  <r>
    <x v="8"/>
    <x v="13"/>
    <x v="7"/>
    <x v="1"/>
    <n v="0"/>
    <n v="1000"/>
    <n v="0"/>
    <n v="0"/>
    <n v="0"/>
    <n v="0"/>
    <n v="0"/>
    <n v="0"/>
    <n v="0"/>
  </r>
  <r>
    <x v="8"/>
    <x v="13"/>
    <x v="7"/>
    <x v="2"/>
    <n v="0"/>
    <n v="1000"/>
    <n v="0"/>
    <n v="0"/>
    <n v="0"/>
    <n v="0"/>
    <n v="0"/>
    <n v="0"/>
    <n v="0"/>
  </r>
  <r>
    <x v="8"/>
    <x v="13"/>
    <x v="7"/>
    <x v="3"/>
    <n v="0"/>
    <n v="1000"/>
    <n v="0"/>
    <n v="0"/>
    <n v="0"/>
    <n v="0"/>
    <n v="0"/>
    <n v="0"/>
    <n v="0"/>
  </r>
  <r>
    <x v="8"/>
    <x v="13"/>
    <x v="7"/>
    <x v="4"/>
    <n v="0"/>
    <n v="1000"/>
    <n v="0"/>
    <n v="0"/>
    <n v="0"/>
    <n v="0"/>
    <n v="0"/>
    <n v="0"/>
    <n v="0"/>
  </r>
  <r>
    <x v="8"/>
    <x v="13"/>
    <x v="7"/>
    <x v="5"/>
    <n v="0"/>
    <n v="1000"/>
    <n v="0"/>
    <n v="0"/>
    <n v="0"/>
    <n v="0"/>
    <n v="0"/>
    <n v="0"/>
    <n v="0"/>
  </r>
  <r>
    <x v="8"/>
    <x v="13"/>
    <x v="7"/>
    <x v="6"/>
    <n v="0"/>
    <n v="1000"/>
    <n v="0"/>
    <n v="0"/>
    <n v="0"/>
    <n v="0"/>
    <n v="0"/>
    <n v="0"/>
    <n v="0"/>
  </r>
  <r>
    <x v="8"/>
    <x v="13"/>
    <x v="7"/>
    <x v="7"/>
    <n v="0"/>
    <n v="1000"/>
    <n v="0"/>
    <n v="0"/>
    <n v="0"/>
    <n v="0"/>
    <n v="0"/>
    <n v="0"/>
    <n v="0"/>
  </r>
  <r>
    <x v="8"/>
    <x v="13"/>
    <x v="7"/>
    <x v="8"/>
    <n v="0"/>
    <n v="1000"/>
    <n v="0"/>
    <n v="0"/>
    <n v="0"/>
    <n v="0"/>
    <n v="0"/>
    <n v="0"/>
    <n v="0"/>
  </r>
  <r>
    <x v="8"/>
    <x v="13"/>
    <x v="7"/>
    <x v="9"/>
    <n v="0"/>
    <n v="1000"/>
    <n v="0"/>
    <n v="0"/>
    <n v="0"/>
    <n v="0"/>
    <n v="0"/>
    <n v="0"/>
    <n v="0"/>
  </r>
  <r>
    <x v="8"/>
    <x v="13"/>
    <x v="7"/>
    <x v="10"/>
    <n v="0.91"/>
    <n v="1000"/>
    <n v="0"/>
    <n v="2.2110000000000001E-2"/>
    <n v="1.7979999999999999E-2"/>
    <n v="1.0000000000000001E-5"/>
    <n v="1.73E-3"/>
    <n v="7.6240000000000002E-2"/>
    <n v="0"/>
  </r>
  <r>
    <x v="8"/>
    <x v="13"/>
    <x v="8"/>
    <x v="0"/>
    <n v="0"/>
    <n v="1000"/>
    <n v="0"/>
    <n v="0"/>
    <n v="0"/>
    <n v="0"/>
    <n v="0"/>
    <n v="0"/>
    <n v="0"/>
  </r>
  <r>
    <x v="8"/>
    <x v="13"/>
    <x v="8"/>
    <x v="1"/>
    <n v="0"/>
    <n v="1000"/>
    <n v="0"/>
    <n v="0"/>
    <n v="0"/>
    <n v="0"/>
    <n v="0"/>
    <n v="0"/>
    <n v="0"/>
  </r>
  <r>
    <x v="8"/>
    <x v="13"/>
    <x v="8"/>
    <x v="2"/>
    <n v="0"/>
    <n v="1000"/>
    <n v="0"/>
    <n v="0"/>
    <n v="0"/>
    <n v="0"/>
    <n v="0"/>
    <n v="0"/>
    <n v="0"/>
  </r>
  <r>
    <x v="8"/>
    <x v="13"/>
    <x v="8"/>
    <x v="3"/>
    <n v="0"/>
    <n v="1000"/>
    <n v="0"/>
    <n v="0"/>
    <n v="0"/>
    <n v="0"/>
    <n v="0"/>
    <n v="0"/>
    <n v="0"/>
  </r>
  <r>
    <x v="8"/>
    <x v="13"/>
    <x v="8"/>
    <x v="4"/>
    <n v="0"/>
    <n v="1000"/>
    <n v="0"/>
    <n v="0"/>
    <n v="0"/>
    <n v="0"/>
    <n v="0"/>
    <n v="0"/>
    <n v="0"/>
  </r>
  <r>
    <x v="8"/>
    <x v="13"/>
    <x v="8"/>
    <x v="5"/>
    <n v="0"/>
    <n v="1000"/>
    <n v="0"/>
    <n v="0"/>
    <n v="0"/>
    <n v="0"/>
    <n v="0"/>
    <n v="0"/>
    <n v="0"/>
  </r>
  <r>
    <x v="8"/>
    <x v="13"/>
    <x v="8"/>
    <x v="6"/>
    <n v="0"/>
    <n v="1000"/>
    <n v="0"/>
    <n v="0"/>
    <n v="0"/>
    <n v="0"/>
    <n v="0"/>
    <n v="0"/>
    <n v="0"/>
  </r>
  <r>
    <x v="8"/>
    <x v="13"/>
    <x v="8"/>
    <x v="7"/>
    <n v="0"/>
    <n v="1000"/>
    <n v="0"/>
    <n v="0"/>
    <n v="0"/>
    <n v="0"/>
    <n v="0"/>
    <n v="0"/>
    <n v="0"/>
  </r>
  <r>
    <x v="8"/>
    <x v="13"/>
    <x v="8"/>
    <x v="8"/>
    <n v="0"/>
    <n v="1000"/>
    <n v="0"/>
    <n v="0"/>
    <n v="0"/>
    <n v="0"/>
    <n v="0"/>
    <n v="0"/>
    <n v="0"/>
  </r>
  <r>
    <x v="8"/>
    <x v="13"/>
    <x v="8"/>
    <x v="9"/>
    <n v="0"/>
    <n v="1000"/>
    <n v="0"/>
    <n v="0"/>
    <n v="0"/>
    <n v="0"/>
    <n v="0"/>
    <n v="0"/>
    <n v="0"/>
  </r>
  <r>
    <x v="8"/>
    <x v="13"/>
    <x v="8"/>
    <x v="10"/>
    <n v="0.33"/>
    <n v="1000"/>
    <n v="0"/>
    <n v="7.9699999999999997E-3"/>
    <n v="5.8199999999999997E-3"/>
    <n v="4.0000000000000003E-5"/>
    <n v="2.2000000000000001E-4"/>
    <n v="2.7480000000000001E-2"/>
    <n v="0"/>
  </r>
  <r>
    <x v="8"/>
    <x v="14"/>
    <x v="0"/>
    <x v="0"/>
    <n v="0"/>
    <n v="1000"/>
    <n v="0"/>
    <n v="0"/>
    <n v="0"/>
    <n v="0"/>
    <n v="0"/>
    <n v="0"/>
    <n v="0"/>
  </r>
  <r>
    <x v="8"/>
    <x v="14"/>
    <x v="0"/>
    <x v="1"/>
    <n v="0"/>
    <n v="1000"/>
    <n v="0"/>
    <n v="0"/>
    <n v="0"/>
    <n v="0"/>
    <n v="0"/>
    <n v="0"/>
    <n v="0"/>
  </r>
  <r>
    <x v="8"/>
    <x v="14"/>
    <x v="0"/>
    <x v="2"/>
    <n v="0"/>
    <n v="1000"/>
    <n v="0"/>
    <n v="0"/>
    <n v="0"/>
    <n v="0"/>
    <n v="0"/>
    <n v="0"/>
    <n v="0"/>
  </r>
  <r>
    <x v="8"/>
    <x v="14"/>
    <x v="0"/>
    <x v="3"/>
    <n v="0"/>
    <n v="1000"/>
    <n v="0"/>
    <n v="0"/>
    <n v="0"/>
    <n v="0"/>
    <n v="0"/>
    <n v="0"/>
    <n v="0"/>
  </r>
  <r>
    <x v="8"/>
    <x v="14"/>
    <x v="0"/>
    <x v="4"/>
    <n v="0"/>
    <n v="1000"/>
    <n v="0"/>
    <n v="0"/>
    <n v="0"/>
    <n v="0"/>
    <n v="0"/>
    <n v="0"/>
    <n v="0"/>
  </r>
  <r>
    <x v="8"/>
    <x v="14"/>
    <x v="0"/>
    <x v="5"/>
    <n v="0"/>
    <n v="1000"/>
    <n v="0"/>
    <n v="0"/>
    <n v="0"/>
    <n v="0"/>
    <n v="0"/>
    <n v="0"/>
    <n v="0"/>
  </r>
  <r>
    <x v="8"/>
    <x v="14"/>
    <x v="0"/>
    <x v="6"/>
    <n v="0"/>
    <n v="1000"/>
    <n v="0"/>
    <n v="0"/>
    <n v="0"/>
    <n v="0"/>
    <n v="0"/>
    <n v="0"/>
    <n v="0"/>
  </r>
  <r>
    <x v="8"/>
    <x v="14"/>
    <x v="0"/>
    <x v="7"/>
    <n v="0"/>
    <n v="1000"/>
    <n v="0"/>
    <n v="0"/>
    <n v="0"/>
    <n v="0"/>
    <n v="0"/>
    <n v="0"/>
    <n v="0"/>
  </r>
  <r>
    <x v="8"/>
    <x v="14"/>
    <x v="0"/>
    <x v="8"/>
    <n v="0"/>
    <n v="1000"/>
    <n v="0"/>
    <n v="0"/>
    <n v="0"/>
    <n v="0"/>
    <n v="0"/>
    <n v="0"/>
    <n v="0"/>
  </r>
  <r>
    <x v="8"/>
    <x v="14"/>
    <x v="0"/>
    <x v="9"/>
    <n v="0"/>
    <n v="1000"/>
    <n v="0"/>
    <n v="0"/>
    <n v="0"/>
    <n v="0"/>
    <n v="0"/>
    <n v="0"/>
    <n v="0"/>
  </r>
  <r>
    <x v="8"/>
    <x v="14"/>
    <x v="0"/>
    <x v="10"/>
    <n v="0.79"/>
    <n v="1000"/>
    <n v="0"/>
    <n v="1.9099999999999999E-2"/>
    <n v="1.478E-2"/>
    <n v="5.0000000000000002E-5"/>
    <n v="1.15E-3"/>
    <n v="6.5860000000000002E-2"/>
    <n v="0"/>
  </r>
  <r>
    <x v="8"/>
    <x v="14"/>
    <x v="1"/>
    <x v="0"/>
    <n v="0"/>
    <n v="1000"/>
    <n v="0"/>
    <n v="0"/>
    <n v="0"/>
    <n v="0"/>
    <n v="0"/>
    <n v="0"/>
    <n v="0"/>
  </r>
  <r>
    <x v="8"/>
    <x v="14"/>
    <x v="1"/>
    <x v="1"/>
    <n v="0.64"/>
    <n v="1000"/>
    <n v="0"/>
    <n v="1.549E-2"/>
    <n v="1.2500000000000001E-2"/>
    <n v="5.1000000000000004E-4"/>
    <n v="3.0300000000000001E-3"/>
    <n v="5.3400000000000003E-2"/>
    <n v="0"/>
  </r>
  <r>
    <x v="8"/>
    <x v="14"/>
    <x v="1"/>
    <x v="2"/>
    <n v="0"/>
    <n v="1000"/>
    <n v="0"/>
    <n v="0"/>
    <n v="0"/>
    <n v="0"/>
    <n v="0"/>
    <n v="0"/>
    <n v="0"/>
  </r>
  <r>
    <x v="8"/>
    <x v="14"/>
    <x v="1"/>
    <x v="3"/>
    <n v="0"/>
    <n v="1000"/>
    <n v="0"/>
    <n v="0"/>
    <n v="0"/>
    <n v="0"/>
    <n v="0"/>
    <n v="0"/>
    <n v="0"/>
  </r>
  <r>
    <x v="8"/>
    <x v="14"/>
    <x v="1"/>
    <x v="4"/>
    <n v="0"/>
    <n v="1000"/>
    <n v="0"/>
    <n v="0"/>
    <n v="0"/>
    <n v="0"/>
    <n v="0"/>
    <n v="0"/>
    <n v="0"/>
  </r>
  <r>
    <x v="8"/>
    <x v="14"/>
    <x v="1"/>
    <x v="5"/>
    <n v="0"/>
    <n v="1000"/>
    <n v="0"/>
    <n v="0"/>
    <n v="0"/>
    <n v="0"/>
    <n v="0"/>
    <n v="0"/>
    <n v="0"/>
  </r>
  <r>
    <x v="8"/>
    <x v="14"/>
    <x v="1"/>
    <x v="6"/>
    <n v="0"/>
    <n v="1000"/>
    <n v="0"/>
    <n v="0"/>
    <n v="0"/>
    <n v="0"/>
    <n v="0"/>
    <n v="0"/>
    <n v="0"/>
  </r>
  <r>
    <x v="8"/>
    <x v="14"/>
    <x v="1"/>
    <x v="7"/>
    <n v="0"/>
    <n v="1000"/>
    <n v="0"/>
    <n v="0"/>
    <n v="0"/>
    <n v="0"/>
    <n v="0"/>
    <n v="0"/>
    <n v="0"/>
  </r>
  <r>
    <x v="8"/>
    <x v="14"/>
    <x v="1"/>
    <x v="8"/>
    <n v="0"/>
    <n v="1000"/>
    <n v="0"/>
    <n v="0"/>
    <n v="0"/>
    <n v="0"/>
    <n v="0"/>
    <n v="0"/>
    <n v="0"/>
  </r>
  <r>
    <x v="8"/>
    <x v="14"/>
    <x v="1"/>
    <x v="9"/>
    <n v="0"/>
    <n v="1000"/>
    <n v="0"/>
    <n v="0"/>
    <n v="0"/>
    <n v="0"/>
    <n v="0"/>
    <n v="0"/>
    <n v="0"/>
  </r>
  <r>
    <x v="8"/>
    <x v="14"/>
    <x v="1"/>
    <x v="10"/>
    <n v="0"/>
    <n v="1000"/>
    <n v="0"/>
    <n v="0"/>
    <n v="0"/>
    <n v="0"/>
    <n v="0"/>
    <n v="0"/>
    <n v="0"/>
  </r>
  <r>
    <x v="8"/>
    <x v="14"/>
    <x v="2"/>
    <x v="0"/>
    <n v="0"/>
    <n v="1000"/>
    <n v="0"/>
    <n v="0"/>
    <n v="0"/>
    <n v="0"/>
    <n v="0"/>
    <n v="0"/>
    <n v="0"/>
  </r>
  <r>
    <x v="8"/>
    <x v="14"/>
    <x v="2"/>
    <x v="1"/>
    <n v="0"/>
    <n v="1000"/>
    <n v="0"/>
    <n v="0"/>
    <n v="0"/>
    <n v="0"/>
    <n v="0"/>
    <n v="0"/>
    <n v="0"/>
  </r>
  <r>
    <x v="8"/>
    <x v="14"/>
    <x v="2"/>
    <x v="2"/>
    <n v="0"/>
    <n v="1000"/>
    <n v="0"/>
    <n v="0"/>
    <n v="0"/>
    <n v="0"/>
    <n v="0"/>
    <n v="0"/>
    <n v="0"/>
  </r>
  <r>
    <x v="8"/>
    <x v="14"/>
    <x v="2"/>
    <x v="3"/>
    <n v="0"/>
    <n v="1000"/>
    <n v="0"/>
    <n v="0"/>
    <n v="0"/>
    <n v="0"/>
    <n v="0"/>
    <n v="0"/>
    <n v="0"/>
  </r>
  <r>
    <x v="8"/>
    <x v="14"/>
    <x v="2"/>
    <x v="4"/>
    <n v="0"/>
    <n v="1000"/>
    <n v="0"/>
    <n v="0"/>
    <n v="0"/>
    <n v="0"/>
    <n v="0"/>
    <n v="0"/>
    <n v="0"/>
  </r>
  <r>
    <x v="8"/>
    <x v="14"/>
    <x v="2"/>
    <x v="5"/>
    <n v="0"/>
    <n v="1000"/>
    <n v="0"/>
    <n v="0"/>
    <n v="0"/>
    <n v="0"/>
    <n v="0"/>
    <n v="0"/>
    <n v="0"/>
  </r>
  <r>
    <x v="8"/>
    <x v="14"/>
    <x v="2"/>
    <x v="6"/>
    <n v="0"/>
    <n v="1000"/>
    <n v="0"/>
    <n v="0"/>
    <n v="0"/>
    <n v="0"/>
    <n v="0"/>
    <n v="0"/>
    <n v="0"/>
  </r>
  <r>
    <x v="8"/>
    <x v="14"/>
    <x v="2"/>
    <x v="7"/>
    <n v="0"/>
    <n v="1000"/>
    <n v="0"/>
    <n v="0"/>
    <n v="0"/>
    <n v="0"/>
    <n v="0"/>
    <n v="0"/>
    <n v="0"/>
  </r>
  <r>
    <x v="8"/>
    <x v="14"/>
    <x v="2"/>
    <x v="8"/>
    <n v="0"/>
    <n v="1000"/>
    <n v="0"/>
    <n v="0"/>
    <n v="0"/>
    <n v="0"/>
    <n v="0"/>
    <n v="0"/>
    <n v="0"/>
  </r>
  <r>
    <x v="8"/>
    <x v="14"/>
    <x v="2"/>
    <x v="9"/>
    <n v="0"/>
    <n v="1000"/>
    <n v="0"/>
    <n v="0"/>
    <n v="0"/>
    <n v="0"/>
    <n v="0"/>
    <n v="0"/>
    <n v="0"/>
  </r>
  <r>
    <x v="8"/>
    <x v="14"/>
    <x v="2"/>
    <x v="10"/>
    <n v="0.21"/>
    <n v="1000"/>
    <n v="0"/>
    <n v="5.1900000000000002E-3"/>
    <n v="3.7100000000000002E-3"/>
    <n v="5.0000000000000002E-5"/>
    <n v="4.4000000000000002E-4"/>
    <n v="1.7899999999999999E-2"/>
    <n v="0"/>
  </r>
  <r>
    <x v="8"/>
    <x v="14"/>
    <x v="3"/>
    <x v="0"/>
    <n v="0"/>
    <n v="1000"/>
    <n v="0"/>
    <n v="0"/>
    <n v="0"/>
    <n v="0"/>
    <n v="0"/>
    <n v="0"/>
    <n v="0"/>
  </r>
  <r>
    <x v="8"/>
    <x v="14"/>
    <x v="3"/>
    <x v="1"/>
    <n v="0"/>
    <n v="1000"/>
    <n v="0"/>
    <n v="0"/>
    <n v="0"/>
    <n v="0"/>
    <n v="0"/>
    <n v="0"/>
    <n v="0"/>
  </r>
  <r>
    <x v="8"/>
    <x v="14"/>
    <x v="3"/>
    <x v="2"/>
    <n v="0"/>
    <n v="1000"/>
    <n v="0"/>
    <n v="0"/>
    <n v="0"/>
    <n v="0"/>
    <n v="0"/>
    <n v="0"/>
    <n v="0"/>
  </r>
  <r>
    <x v="8"/>
    <x v="14"/>
    <x v="3"/>
    <x v="3"/>
    <n v="0"/>
    <n v="1000"/>
    <n v="0"/>
    <n v="0"/>
    <n v="0"/>
    <n v="0"/>
    <n v="0"/>
    <n v="0"/>
    <n v="0"/>
  </r>
  <r>
    <x v="8"/>
    <x v="14"/>
    <x v="3"/>
    <x v="4"/>
    <n v="0"/>
    <n v="1000"/>
    <n v="0"/>
    <n v="0"/>
    <n v="0"/>
    <n v="0"/>
    <n v="0"/>
    <n v="0"/>
    <n v="0"/>
  </r>
  <r>
    <x v="8"/>
    <x v="14"/>
    <x v="3"/>
    <x v="5"/>
    <n v="0"/>
    <n v="1000"/>
    <n v="0"/>
    <n v="0"/>
    <n v="0"/>
    <n v="0"/>
    <n v="0"/>
    <n v="0"/>
    <n v="0"/>
  </r>
  <r>
    <x v="8"/>
    <x v="14"/>
    <x v="3"/>
    <x v="6"/>
    <n v="0"/>
    <n v="1000"/>
    <n v="0"/>
    <n v="0"/>
    <n v="0"/>
    <n v="0"/>
    <n v="0"/>
    <n v="0"/>
    <n v="0"/>
  </r>
  <r>
    <x v="8"/>
    <x v="14"/>
    <x v="3"/>
    <x v="7"/>
    <n v="0"/>
    <n v="1000"/>
    <n v="0"/>
    <n v="0"/>
    <n v="0"/>
    <n v="0"/>
    <n v="0"/>
    <n v="0"/>
    <n v="0"/>
  </r>
  <r>
    <x v="8"/>
    <x v="14"/>
    <x v="3"/>
    <x v="8"/>
    <n v="0"/>
    <n v="1000"/>
    <n v="0"/>
    <n v="0"/>
    <n v="0"/>
    <n v="0"/>
    <n v="0"/>
    <n v="0"/>
    <n v="0"/>
  </r>
  <r>
    <x v="8"/>
    <x v="14"/>
    <x v="3"/>
    <x v="9"/>
    <n v="0"/>
    <n v="1000"/>
    <n v="0"/>
    <n v="0"/>
    <n v="0"/>
    <n v="0"/>
    <n v="0"/>
    <n v="0"/>
    <n v="0"/>
  </r>
  <r>
    <x v="8"/>
    <x v="14"/>
    <x v="3"/>
    <x v="10"/>
    <n v="0"/>
    <n v="1000"/>
    <n v="0"/>
    <n v="0"/>
    <n v="0"/>
    <n v="0"/>
    <n v="0"/>
    <n v="0"/>
    <n v="0"/>
  </r>
  <r>
    <x v="8"/>
    <x v="14"/>
    <x v="4"/>
    <x v="0"/>
    <n v="0.33"/>
    <n v="1000"/>
    <n v="0"/>
    <n v="8.0300000000000007E-3"/>
    <n v="6.0299999999999998E-3"/>
    <n v="6.9999999999999994E-5"/>
    <n v="7.2999999999999996E-4"/>
    <n v="2.768E-2"/>
    <n v="0"/>
  </r>
  <r>
    <x v="8"/>
    <x v="14"/>
    <x v="4"/>
    <x v="1"/>
    <n v="0"/>
    <n v="1000"/>
    <n v="0"/>
    <n v="0"/>
    <n v="0"/>
    <n v="0"/>
    <n v="0"/>
    <n v="0"/>
    <n v="0"/>
  </r>
  <r>
    <x v="8"/>
    <x v="14"/>
    <x v="4"/>
    <x v="2"/>
    <n v="0"/>
    <n v="1000"/>
    <n v="0"/>
    <n v="0"/>
    <n v="0"/>
    <n v="0"/>
    <n v="0"/>
    <n v="0"/>
    <n v="0"/>
  </r>
  <r>
    <x v="8"/>
    <x v="14"/>
    <x v="4"/>
    <x v="3"/>
    <n v="0"/>
    <n v="1000"/>
    <n v="0"/>
    <n v="0"/>
    <n v="0"/>
    <n v="0"/>
    <n v="0"/>
    <n v="0"/>
    <n v="0"/>
  </r>
  <r>
    <x v="8"/>
    <x v="14"/>
    <x v="4"/>
    <x v="4"/>
    <n v="0"/>
    <n v="1000"/>
    <n v="0"/>
    <n v="0"/>
    <n v="0"/>
    <n v="0"/>
    <n v="0"/>
    <n v="0"/>
    <n v="0"/>
  </r>
  <r>
    <x v="8"/>
    <x v="14"/>
    <x v="4"/>
    <x v="5"/>
    <n v="0"/>
    <n v="1000"/>
    <n v="0"/>
    <n v="0"/>
    <n v="0"/>
    <n v="0"/>
    <n v="0"/>
    <n v="0"/>
    <n v="0"/>
  </r>
  <r>
    <x v="8"/>
    <x v="14"/>
    <x v="4"/>
    <x v="6"/>
    <n v="0"/>
    <n v="1000"/>
    <n v="0"/>
    <n v="0"/>
    <n v="0"/>
    <n v="0"/>
    <n v="0"/>
    <n v="0"/>
    <n v="0"/>
  </r>
  <r>
    <x v="8"/>
    <x v="14"/>
    <x v="4"/>
    <x v="7"/>
    <n v="0"/>
    <n v="1000"/>
    <n v="0"/>
    <n v="0"/>
    <n v="0"/>
    <n v="0"/>
    <n v="0"/>
    <n v="0"/>
    <n v="0"/>
  </r>
  <r>
    <x v="8"/>
    <x v="14"/>
    <x v="4"/>
    <x v="8"/>
    <n v="0"/>
    <n v="1000"/>
    <n v="0"/>
    <n v="0"/>
    <n v="0"/>
    <n v="0"/>
    <n v="0"/>
    <n v="0"/>
    <n v="0"/>
  </r>
  <r>
    <x v="8"/>
    <x v="14"/>
    <x v="4"/>
    <x v="9"/>
    <n v="0"/>
    <n v="1000"/>
    <n v="0"/>
    <n v="0"/>
    <n v="0"/>
    <n v="0"/>
    <n v="0"/>
    <n v="0"/>
    <n v="0"/>
  </r>
  <r>
    <x v="8"/>
    <x v="14"/>
    <x v="4"/>
    <x v="10"/>
    <n v="1.54"/>
    <n v="1000"/>
    <n v="0"/>
    <n v="3.7350000000000001E-2"/>
    <n v="2.477E-2"/>
    <n v="1.9000000000000001E-4"/>
    <n v="1.58E-3"/>
    <n v="0.12878999999999999"/>
    <n v="0"/>
  </r>
  <r>
    <x v="8"/>
    <x v="14"/>
    <x v="5"/>
    <x v="0"/>
    <n v="0"/>
    <n v="1000"/>
    <n v="0"/>
    <n v="0"/>
    <n v="0"/>
    <n v="0"/>
    <n v="0"/>
    <n v="0"/>
    <n v="0"/>
  </r>
  <r>
    <x v="8"/>
    <x v="14"/>
    <x v="5"/>
    <x v="1"/>
    <n v="0"/>
    <n v="1000"/>
    <n v="0"/>
    <n v="0"/>
    <n v="0"/>
    <n v="0"/>
    <n v="0"/>
    <n v="0"/>
    <n v="0"/>
  </r>
  <r>
    <x v="8"/>
    <x v="14"/>
    <x v="5"/>
    <x v="2"/>
    <n v="0"/>
    <n v="1000"/>
    <n v="0"/>
    <n v="0"/>
    <n v="0"/>
    <n v="0"/>
    <n v="0"/>
    <n v="0"/>
    <n v="0"/>
  </r>
  <r>
    <x v="8"/>
    <x v="14"/>
    <x v="5"/>
    <x v="3"/>
    <n v="0"/>
    <n v="1000"/>
    <n v="0"/>
    <n v="0"/>
    <n v="0"/>
    <n v="0"/>
    <n v="0"/>
    <n v="0"/>
    <n v="0"/>
  </r>
  <r>
    <x v="8"/>
    <x v="14"/>
    <x v="5"/>
    <x v="4"/>
    <n v="0"/>
    <n v="1000"/>
    <n v="0"/>
    <n v="0"/>
    <n v="0"/>
    <n v="0"/>
    <n v="0"/>
    <n v="0"/>
    <n v="0"/>
  </r>
  <r>
    <x v="8"/>
    <x v="14"/>
    <x v="5"/>
    <x v="5"/>
    <n v="0"/>
    <n v="1000"/>
    <n v="0"/>
    <n v="0"/>
    <n v="0"/>
    <n v="0"/>
    <n v="0"/>
    <n v="0"/>
    <n v="0"/>
  </r>
  <r>
    <x v="8"/>
    <x v="14"/>
    <x v="5"/>
    <x v="6"/>
    <n v="0"/>
    <n v="1000"/>
    <n v="0"/>
    <n v="0"/>
    <n v="0"/>
    <n v="0"/>
    <n v="0"/>
    <n v="0"/>
    <n v="0"/>
  </r>
  <r>
    <x v="8"/>
    <x v="14"/>
    <x v="5"/>
    <x v="7"/>
    <n v="0"/>
    <n v="1000"/>
    <n v="0"/>
    <n v="0"/>
    <n v="0"/>
    <n v="0"/>
    <n v="0"/>
    <n v="0"/>
    <n v="0"/>
  </r>
  <r>
    <x v="8"/>
    <x v="14"/>
    <x v="5"/>
    <x v="8"/>
    <n v="0"/>
    <n v="1000"/>
    <n v="0"/>
    <n v="0"/>
    <n v="0"/>
    <n v="0"/>
    <n v="0"/>
    <n v="0"/>
    <n v="0"/>
  </r>
  <r>
    <x v="8"/>
    <x v="14"/>
    <x v="5"/>
    <x v="9"/>
    <n v="0"/>
    <n v="1000"/>
    <n v="0"/>
    <n v="0"/>
    <n v="0"/>
    <n v="0"/>
    <n v="0"/>
    <n v="0"/>
    <n v="0"/>
  </r>
  <r>
    <x v="8"/>
    <x v="14"/>
    <x v="5"/>
    <x v="10"/>
    <n v="0"/>
    <n v="1000"/>
    <n v="0"/>
    <n v="0"/>
    <n v="0"/>
    <n v="0"/>
    <n v="0"/>
    <n v="0"/>
    <n v="0"/>
  </r>
  <r>
    <x v="8"/>
    <x v="14"/>
    <x v="6"/>
    <x v="0"/>
    <n v="0"/>
    <n v="1000"/>
    <n v="0"/>
    <n v="0"/>
    <n v="0"/>
    <n v="0"/>
    <n v="0"/>
    <n v="0"/>
    <n v="0"/>
  </r>
  <r>
    <x v="8"/>
    <x v="14"/>
    <x v="6"/>
    <x v="1"/>
    <n v="0"/>
    <n v="1000"/>
    <n v="0"/>
    <n v="0"/>
    <n v="0"/>
    <n v="0"/>
    <n v="0"/>
    <n v="0"/>
    <n v="0"/>
  </r>
  <r>
    <x v="8"/>
    <x v="14"/>
    <x v="6"/>
    <x v="2"/>
    <n v="0"/>
    <n v="1000"/>
    <n v="0"/>
    <n v="0"/>
    <n v="0"/>
    <n v="0"/>
    <n v="0"/>
    <n v="0"/>
    <n v="0"/>
  </r>
  <r>
    <x v="8"/>
    <x v="14"/>
    <x v="6"/>
    <x v="3"/>
    <n v="0"/>
    <n v="1000"/>
    <n v="0"/>
    <n v="0"/>
    <n v="0"/>
    <n v="0"/>
    <n v="0"/>
    <n v="0"/>
    <n v="0"/>
  </r>
  <r>
    <x v="8"/>
    <x v="14"/>
    <x v="6"/>
    <x v="4"/>
    <n v="0"/>
    <n v="1000"/>
    <n v="0"/>
    <n v="0"/>
    <n v="0"/>
    <n v="0"/>
    <n v="0"/>
    <n v="0"/>
    <n v="0"/>
  </r>
  <r>
    <x v="8"/>
    <x v="14"/>
    <x v="6"/>
    <x v="5"/>
    <n v="0"/>
    <n v="1000"/>
    <n v="0"/>
    <n v="0"/>
    <n v="0"/>
    <n v="0"/>
    <n v="0"/>
    <n v="0"/>
    <n v="0"/>
  </r>
  <r>
    <x v="8"/>
    <x v="14"/>
    <x v="6"/>
    <x v="6"/>
    <n v="0"/>
    <n v="1000"/>
    <n v="0"/>
    <n v="0"/>
    <n v="0"/>
    <n v="0"/>
    <n v="0"/>
    <n v="0"/>
    <n v="0"/>
  </r>
  <r>
    <x v="8"/>
    <x v="14"/>
    <x v="6"/>
    <x v="7"/>
    <n v="0"/>
    <n v="1000"/>
    <n v="0"/>
    <n v="0"/>
    <n v="0"/>
    <n v="0"/>
    <n v="0"/>
    <n v="0"/>
    <n v="0"/>
  </r>
  <r>
    <x v="8"/>
    <x v="14"/>
    <x v="6"/>
    <x v="8"/>
    <n v="0"/>
    <n v="1000"/>
    <n v="0"/>
    <n v="0"/>
    <n v="0"/>
    <n v="0"/>
    <n v="0"/>
    <n v="0"/>
    <n v="0"/>
  </r>
  <r>
    <x v="8"/>
    <x v="14"/>
    <x v="6"/>
    <x v="9"/>
    <n v="0"/>
    <n v="1000"/>
    <n v="0"/>
    <n v="0"/>
    <n v="0"/>
    <n v="0"/>
    <n v="0"/>
    <n v="0"/>
    <n v="0"/>
  </r>
  <r>
    <x v="8"/>
    <x v="14"/>
    <x v="6"/>
    <x v="10"/>
    <n v="0"/>
    <n v="1000"/>
    <n v="0"/>
    <n v="0"/>
    <n v="0"/>
    <n v="0"/>
    <n v="0"/>
    <n v="0"/>
    <n v="0"/>
  </r>
  <r>
    <x v="8"/>
    <x v="14"/>
    <x v="7"/>
    <x v="0"/>
    <n v="0"/>
    <n v="1000"/>
    <n v="0"/>
    <n v="0"/>
    <n v="0"/>
    <n v="0"/>
    <n v="0"/>
    <n v="0"/>
    <n v="0"/>
  </r>
  <r>
    <x v="8"/>
    <x v="14"/>
    <x v="7"/>
    <x v="1"/>
    <n v="0"/>
    <n v="1000"/>
    <n v="0"/>
    <n v="0"/>
    <n v="0"/>
    <n v="0"/>
    <n v="0"/>
    <n v="0"/>
    <n v="0"/>
  </r>
  <r>
    <x v="8"/>
    <x v="14"/>
    <x v="7"/>
    <x v="2"/>
    <n v="0"/>
    <n v="1000"/>
    <n v="0"/>
    <n v="0"/>
    <n v="0"/>
    <n v="0"/>
    <n v="0"/>
    <n v="0"/>
    <n v="0"/>
  </r>
  <r>
    <x v="8"/>
    <x v="14"/>
    <x v="7"/>
    <x v="3"/>
    <n v="0"/>
    <n v="1000"/>
    <n v="0"/>
    <n v="0"/>
    <n v="0"/>
    <n v="0"/>
    <n v="0"/>
    <n v="0"/>
    <n v="0"/>
  </r>
  <r>
    <x v="8"/>
    <x v="14"/>
    <x v="7"/>
    <x v="4"/>
    <n v="0"/>
    <n v="1000"/>
    <n v="0"/>
    <n v="0"/>
    <n v="0"/>
    <n v="0"/>
    <n v="0"/>
    <n v="0"/>
    <n v="0"/>
  </r>
  <r>
    <x v="8"/>
    <x v="14"/>
    <x v="7"/>
    <x v="5"/>
    <n v="0"/>
    <n v="1000"/>
    <n v="0"/>
    <n v="0"/>
    <n v="0"/>
    <n v="0"/>
    <n v="0"/>
    <n v="0"/>
    <n v="0"/>
  </r>
  <r>
    <x v="8"/>
    <x v="14"/>
    <x v="7"/>
    <x v="6"/>
    <n v="0"/>
    <n v="1000"/>
    <n v="0"/>
    <n v="0"/>
    <n v="0"/>
    <n v="0"/>
    <n v="0"/>
    <n v="0"/>
    <n v="0"/>
  </r>
  <r>
    <x v="8"/>
    <x v="14"/>
    <x v="7"/>
    <x v="7"/>
    <n v="0"/>
    <n v="1000"/>
    <n v="0"/>
    <n v="0"/>
    <n v="0"/>
    <n v="0"/>
    <n v="0"/>
    <n v="0"/>
    <n v="0"/>
  </r>
  <r>
    <x v="8"/>
    <x v="14"/>
    <x v="7"/>
    <x v="8"/>
    <n v="0"/>
    <n v="1000"/>
    <n v="0"/>
    <n v="0"/>
    <n v="0"/>
    <n v="0"/>
    <n v="0"/>
    <n v="0"/>
    <n v="0"/>
  </r>
  <r>
    <x v="8"/>
    <x v="14"/>
    <x v="7"/>
    <x v="9"/>
    <n v="0"/>
    <n v="1000"/>
    <n v="0"/>
    <n v="0"/>
    <n v="0"/>
    <n v="0"/>
    <n v="0"/>
    <n v="0"/>
    <n v="0"/>
  </r>
  <r>
    <x v="8"/>
    <x v="14"/>
    <x v="7"/>
    <x v="10"/>
    <n v="0.91"/>
    <n v="1000"/>
    <n v="0"/>
    <n v="2.2110000000000001E-2"/>
    <n v="1.7979999999999999E-2"/>
    <n v="1.0000000000000001E-5"/>
    <n v="1.73E-3"/>
    <n v="7.6240000000000002E-2"/>
    <n v="0"/>
  </r>
  <r>
    <x v="8"/>
    <x v="14"/>
    <x v="8"/>
    <x v="0"/>
    <n v="0"/>
    <n v="1000"/>
    <n v="0"/>
    <n v="0"/>
    <n v="0"/>
    <n v="0"/>
    <n v="0"/>
    <n v="0"/>
    <n v="0"/>
  </r>
  <r>
    <x v="8"/>
    <x v="14"/>
    <x v="8"/>
    <x v="1"/>
    <n v="0"/>
    <n v="1000"/>
    <n v="0"/>
    <n v="0"/>
    <n v="0"/>
    <n v="0"/>
    <n v="0"/>
    <n v="0"/>
    <n v="0"/>
  </r>
  <r>
    <x v="8"/>
    <x v="14"/>
    <x v="8"/>
    <x v="2"/>
    <n v="0"/>
    <n v="1000"/>
    <n v="0"/>
    <n v="0"/>
    <n v="0"/>
    <n v="0"/>
    <n v="0"/>
    <n v="0"/>
    <n v="0"/>
  </r>
  <r>
    <x v="8"/>
    <x v="14"/>
    <x v="8"/>
    <x v="3"/>
    <n v="0"/>
    <n v="1000"/>
    <n v="0"/>
    <n v="0"/>
    <n v="0"/>
    <n v="0"/>
    <n v="0"/>
    <n v="0"/>
    <n v="0"/>
  </r>
  <r>
    <x v="8"/>
    <x v="14"/>
    <x v="8"/>
    <x v="4"/>
    <n v="0"/>
    <n v="1000"/>
    <n v="0"/>
    <n v="0"/>
    <n v="0"/>
    <n v="0"/>
    <n v="0"/>
    <n v="0"/>
    <n v="0"/>
  </r>
  <r>
    <x v="8"/>
    <x v="14"/>
    <x v="8"/>
    <x v="5"/>
    <n v="0"/>
    <n v="1000"/>
    <n v="0"/>
    <n v="0"/>
    <n v="0"/>
    <n v="0"/>
    <n v="0"/>
    <n v="0"/>
    <n v="0"/>
  </r>
  <r>
    <x v="8"/>
    <x v="14"/>
    <x v="8"/>
    <x v="6"/>
    <n v="0"/>
    <n v="1000"/>
    <n v="0"/>
    <n v="0"/>
    <n v="0"/>
    <n v="0"/>
    <n v="0"/>
    <n v="0"/>
    <n v="0"/>
  </r>
  <r>
    <x v="8"/>
    <x v="14"/>
    <x v="8"/>
    <x v="7"/>
    <n v="0"/>
    <n v="1000"/>
    <n v="0"/>
    <n v="0"/>
    <n v="0"/>
    <n v="0"/>
    <n v="0"/>
    <n v="0"/>
    <n v="0"/>
  </r>
  <r>
    <x v="8"/>
    <x v="14"/>
    <x v="8"/>
    <x v="8"/>
    <n v="0"/>
    <n v="1000"/>
    <n v="0"/>
    <n v="0"/>
    <n v="0"/>
    <n v="0"/>
    <n v="0"/>
    <n v="0"/>
    <n v="0"/>
  </r>
  <r>
    <x v="8"/>
    <x v="14"/>
    <x v="8"/>
    <x v="9"/>
    <n v="0"/>
    <n v="1000"/>
    <n v="0"/>
    <n v="0"/>
    <n v="0"/>
    <n v="0"/>
    <n v="0"/>
    <n v="0"/>
    <n v="0"/>
  </r>
  <r>
    <x v="8"/>
    <x v="14"/>
    <x v="8"/>
    <x v="10"/>
    <n v="0.33"/>
    <n v="1000"/>
    <n v="0"/>
    <n v="7.9699999999999997E-3"/>
    <n v="5.8199999999999997E-3"/>
    <n v="4.0000000000000003E-5"/>
    <n v="2.2000000000000001E-4"/>
    <n v="2.7480000000000001E-2"/>
    <n v="0"/>
  </r>
  <r>
    <x v="8"/>
    <x v="15"/>
    <x v="0"/>
    <x v="0"/>
    <n v="0"/>
    <n v="1000"/>
    <n v="0"/>
    <n v="0"/>
    <n v="0"/>
    <n v="0"/>
    <n v="0"/>
    <n v="0"/>
    <n v="0"/>
  </r>
  <r>
    <x v="8"/>
    <x v="15"/>
    <x v="0"/>
    <x v="1"/>
    <n v="0"/>
    <n v="1000"/>
    <n v="0"/>
    <n v="0"/>
    <n v="0"/>
    <n v="0"/>
    <n v="0"/>
    <n v="0"/>
    <n v="0"/>
  </r>
  <r>
    <x v="8"/>
    <x v="15"/>
    <x v="0"/>
    <x v="2"/>
    <n v="0"/>
    <n v="1000"/>
    <n v="0"/>
    <n v="0"/>
    <n v="0"/>
    <n v="0"/>
    <n v="0"/>
    <n v="0"/>
    <n v="0"/>
  </r>
  <r>
    <x v="8"/>
    <x v="15"/>
    <x v="0"/>
    <x v="3"/>
    <n v="0"/>
    <n v="1000"/>
    <n v="0"/>
    <n v="0"/>
    <n v="0"/>
    <n v="0"/>
    <n v="0"/>
    <n v="0"/>
    <n v="0"/>
  </r>
  <r>
    <x v="8"/>
    <x v="15"/>
    <x v="0"/>
    <x v="4"/>
    <n v="0"/>
    <n v="1000"/>
    <n v="0"/>
    <n v="0"/>
    <n v="0"/>
    <n v="0"/>
    <n v="0"/>
    <n v="0"/>
    <n v="0"/>
  </r>
  <r>
    <x v="8"/>
    <x v="15"/>
    <x v="0"/>
    <x v="5"/>
    <n v="0"/>
    <n v="1000"/>
    <n v="0"/>
    <n v="0"/>
    <n v="0"/>
    <n v="0"/>
    <n v="0"/>
    <n v="0"/>
    <n v="0"/>
  </r>
  <r>
    <x v="8"/>
    <x v="15"/>
    <x v="0"/>
    <x v="6"/>
    <n v="0"/>
    <n v="1000"/>
    <n v="0"/>
    <n v="0"/>
    <n v="0"/>
    <n v="0"/>
    <n v="0"/>
    <n v="0"/>
    <n v="0"/>
  </r>
  <r>
    <x v="8"/>
    <x v="15"/>
    <x v="0"/>
    <x v="7"/>
    <n v="0"/>
    <n v="1000"/>
    <n v="0"/>
    <n v="0"/>
    <n v="0"/>
    <n v="0"/>
    <n v="0"/>
    <n v="0"/>
    <n v="0"/>
  </r>
  <r>
    <x v="8"/>
    <x v="15"/>
    <x v="0"/>
    <x v="8"/>
    <n v="0"/>
    <n v="1000"/>
    <n v="0"/>
    <n v="0"/>
    <n v="0"/>
    <n v="0"/>
    <n v="0"/>
    <n v="0"/>
    <n v="0"/>
  </r>
  <r>
    <x v="8"/>
    <x v="15"/>
    <x v="0"/>
    <x v="9"/>
    <n v="0"/>
    <n v="1000"/>
    <n v="0"/>
    <n v="0"/>
    <n v="0"/>
    <n v="0"/>
    <n v="0"/>
    <n v="0"/>
    <n v="0"/>
  </r>
  <r>
    <x v="8"/>
    <x v="15"/>
    <x v="0"/>
    <x v="10"/>
    <n v="0.79"/>
    <n v="1000"/>
    <n v="0"/>
    <n v="1.9099999999999999E-2"/>
    <n v="1.478E-2"/>
    <n v="5.0000000000000002E-5"/>
    <n v="1.15E-3"/>
    <n v="6.5860000000000002E-2"/>
    <n v="0"/>
  </r>
  <r>
    <x v="8"/>
    <x v="15"/>
    <x v="1"/>
    <x v="0"/>
    <n v="0"/>
    <n v="1000"/>
    <n v="0"/>
    <n v="0"/>
    <n v="0"/>
    <n v="0"/>
    <n v="0"/>
    <n v="0"/>
    <n v="0"/>
  </r>
  <r>
    <x v="8"/>
    <x v="15"/>
    <x v="1"/>
    <x v="1"/>
    <n v="0.64"/>
    <n v="1000"/>
    <n v="0"/>
    <n v="1.549E-2"/>
    <n v="1.2500000000000001E-2"/>
    <n v="5.1000000000000004E-4"/>
    <n v="3.0300000000000001E-3"/>
    <n v="5.3400000000000003E-2"/>
    <n v="0"/>
  </r>
  <r>
    <x v="8"/>
    <x v="15"/>
    <x v="1"/>
    <x v="2"/>
    <n v="0"/>
    <n v="1000"/>
    <n v="0"/>
    <n v="0"/>
    <n v="0"/>
    <n v="0"/>
    <n v="0"/>
    <n v="0"/>
    <n v="0"/>
  </r>
  <r>
    <x v="8"/>
    <x v="15"/>
    <x v="1"/>
    <x v="3"/>
    <n v="0"/>
    <n v="1000"/>
    <n v="0"/>
    <n v="0"/>
    <n v="0"/>
    <n v="0"/>
    <n v="0"/>
    <n v="0"/>
    <n v="0"/>
  </r>
  <r>
    <x v="8"/>
    <x v="15"/>
    <x v="1"/>
    <x v="4"/>
    <n v="0"/>
    <n v="1000"/>
    <n v="0"/>
    <n v="0"/>
    <n v="0"/>
    <n v="0"/>
    <n v="0"/>
    <n v="0"/>
    <n v="0"/>
  </r>
  <r>
    <x v="8"/>
    <x v="15"/>
    <x v="1"/>
    <x v="5"/>
    <n v="0"/>
    <n v="1000"/>
    <n v="0"/>
    <n v="0"/>
    <n v="0"/>
    <n v="0"/>
    <n v="0"/>
    <n v="0"/>
    <n v="0"/>
  </r>
  <r>
    <x v="8"/>
    <x v="15"/>
    <x v="1"/>
    <x v="6"/>
    <n v="0"/>
    <n v="1000"/>
    <n v="0"/>
    <n v="0"/>
    <n v="0"/>
    <n v="0"/>
    <n v="0"/>
    <n v="0"/>
    <n v="0"/>
  </r>
  <r>
    <x v="8"/>
    <x v="15"/>
    <x v="1"/>
    <x v="7"/>
    <n v="0"/>
    <n v="1000"/>
    <n v="0"/>
    <n v="0"/>
    <n v="0"/>
    <n v="0"/>
    <n v="0"/>
    <n v="0"/>
    <n v="0"/>
  </r>
  <r>
    <x v="8"/>
    <x v="15"/>
    <x v="1"/>
    <x v="8"/>
    <n v="0"/>
    <n v="1000"/>
    <n v="0"/>
    <n v="0"/>
    <n v="0"/>
    <n v="0"/>
    <n v="0"/>
    <n v="0"/>
    <n v="0"/>
  </r>
  <r>
    <x v="8"/>
    <x v="15"/>
    <x v="1"/>
    <x v="9"/>
    <n v="0"/>
    <n v="1000"/>
    <n v="0"/>
    <n v="0"/>
    <n v="0"/>
    <n v="0"/>
    <n v="0"/>
    <n v="0"/>
    <n v="0"/>
  </r>
  <r>
    <x v="8"/>
    <x v="15"/>
    <x v="1"/>
    <x v="10"/>
    <n v="0"/>
    <n v="1000"/>
    <n v="0"/>
    <n v="0"/>
    <n v="0"/>
    <n v="0"/>
    <n v="0"/>
    <n v="0"/>
    <n v="0"/>
  </r>
  <r>
    <x v="8"/>
    <x v="15"/>
    <x v="2"/>
    <x v="0"/>
    <n v="0"/>
    <n v="1000"/>
    <n v="0"/>
    <n v="0"/>
    <n v="0"/>
    <n v="0"/>
    <n v="0"/>
    <n v="0"/>
    <n v="0"/>
  </r>
  <r>
    <x v="8"/>
    <x v="15"/>
    <x v="2"/>
    <x v="1"/>
    <n v="0"/>
    <n v="1000"/>
    <n v="0"/>
    <n v="0"/>
    <n v="0"/>
    <n v="0"/>
    <n v="0"/>
    <n v="0"/>
    <n v="0"/>
  </r>
  <r>
    <x v="8"/>
    <x v="15"/>
    <x v="2"/>
    <x v="2"/>
    <n v="0"/>
    <n v="1000"/>
    <n v="0"/>
    <n v="0"/>
    <n v="0"/>
    <n v="0"/>
    <n v="0"/>
    <n v="0"/>
    <n v="0"/>
  </r>
  <r>
    <x v="8"/>
    <x v="15"/>
    <x v="2"/>
    <x v="3"/>
    <n v="0"/>
    <n v="1000"/>
    <n v="0"/>
    <n v="0"/>
    <n v="0"/>
    <n v="0"/>
    <n v="0"/>
    <n v="0"/>
    <n v="0"/>
  </r>
  <r>
    <x v="8"/>
    <x v="15"/>
    <x v="2"/>
    <x v="4"/>
    <n v="0"/>
    <n v="1000"/>
    <n v="0"/>
    <n v="0"/>
    <n v="0"/>
    <n v="0"/>
    <n v="0"/>
    <n v="0"/>
    <n v="0"/>
  </r>
  <r>
    <x v="8"/>
    <x v="15"/>
    <x v="2"/>
    <x v="5"/>
    <n v="0"/>
    <n v="1000"/>
    <n v="0"/>
    <n v="0"/>
    <n v="0"/>
    <n v="0"/>
    <n v="0"/>
    <n v="0"/>
    <n v="0"/>
  </r>
  <r>
    <x v="8"/>
    <x v="15"/>
    <x v="2"/>
    <x v="6"/>
    <n v="0"/>
    <n v="1000"/>
    <n v="0"/>
    <n v="0"/>
    <n v="0"/>
    <n v="0"/>
    <n v="0"/>
    <n v="0"/>
    <n v="0"/>
  </r>
  <r>
    <x v="8"/>
    <x v="15"/>
    <x v="2"/>
    <x v="7"/>
    <n v="0"/>
    <n v="1000"/>
    <n v="0"/>
    <n v="0"/>
    <n v="0"/>
    <n v="0"/>
    <n v="0"/>
    <n v="0"/>
    <n v="0"/>
  </r>
  <r>
    <x v="8"/>
    <x v="15"/>
    <x v="2"/>
    <x v="8"/>
    <n v="0"/>
    <n v="1000"/>
    <n v="0"/>
    <n v="0"/>
    <n v="0"/>
    <n v="0"/>
    <n v="0"/>
    <n v="0"/>
    <n v="0"/>
  </r>
  <r>
    <x v="8"/>
    <x v="15"/>
    <x v="2"/>
    <x v="9"/>
    <n v="0"/>
    <n v="1000"/>
    <n v="0"/>
    <n v="0"/>
    <n v="0"/>
    <n v="0"/>
    <n v="0"/>
    <n v="0"/>
    <n v="0"/>
  </r>
  <r>
    <x v="8"/>
    <x v="15"/>
    <x v="2"/>
    <x v="10"/>
    <n v="0.21"/>
    <n v="1000"/>
    <n v="0"/>
    <n v="5.1900000000000002E-3"/>
    <n v="3.7100000000000002E-3"/>
    <n v="5.0000000000000002E-5"/>
    <n v="4.4000000000000002E-4"/>
    <n v="1.7899999999999999E-2"/>
    <n v="0"/>
  </r>
  <r>
    <x v="8"/>
    <x v="15"/>
    <x v="3"/>
    <x v="0"/>
    <n v="0"/>
    <n v="1000"/>
    <n v="0"/>
    <n v="0"/>
    <n v="0"/>
    <n v="0"/>
    <n v="0"/>
    <n v="0"/>
    <n v="0"/>
  </r>
  <r>
    <x v="8"/>
    <x v="15"/>
    <x v="3"/>
    <x v="1"/>
    <n v="0"/>
    <n v="1000"/>
    <n v="0"/>
    <n v="0"/>
    <n v="0"/>
    <n v="0"/>
    <n v="0"/>
    <n v="0"/>
    <n v="0"/>
  </r>
  <r>
    <x v="8"/>
    <x v="15"/>
    <x v="3"/>
    <x v="2"/>
    <n v="0"/>
    <n v="1000"/>
    <n v="0"/>
    <n v="0"/>
    <n v="0"/>
    <n v="0"/>
    <n v="0"/>
    <n v="0"/>
    <n v="0"/>
  </r>
  <r>
    <x v="8"/>
    <x v="15"/>
    <x v="3"/>
    <x v="3"/>
    <n v="0"/>
    <n v="1000"/>
    <n v="0"/>
    <n v="0"/>
    <n v="0"/>
    <n v="0"/>
    <n v="0"/>
    <n v="0"/>
    <n v="0"/>
  </r>
  <r>
    <x v="8"/>
    <x v="15"/>
    <x v="3"/>
    <x v="4"/>
    <n v="0"/>
    <n v="1000"/>
    <n v="0"/>
    <n v="0"/>
    <n v="0"/>
    <n v="0"/>
    <n v="0"/>
    <n v="0"/>
    <n v="0"/>
  </r>
  <r>
    <x v="8"/>
    <x v="15"/>
    <x v="3"/>
    <x v="5"/>
    <n v="0"/>
    <n v="1000"/>
    <n v="0"/>
    <n v="0"/>
    <n v="0"/>
    <n v="0"/>
    <n v="0"/>
    <n v="0"/>
    <n v="0"/>
  </r>
  <r>
    <x v="8"/>
    <x v="15"/>
    <x v="3"/>
    <x v="6"/>
    <n v="0"/>
    <n v="1000"/>
    <n v="0"/>
    <n v="0"/>
    <n v="0"/>
    <n v="0"/>
    <n v="0"/>
    <n v="0"/>
    <n v="0"/>
  </r>
  <r>
    <x v="8"/>
    <x v="15"/>
    <x v="3"/>
    <x v="7"/>
    <n v="0"/>
    <n v="1000"/>
    <n v="0"/>
    <n v="0"/>
    <n v="0"/>
    <n v="0"/>
    <n v="0"/>
    <n v="0"/>
    <n v="0"/>
  </r>
  <r>
    <x v="8"/>
    <x v="15"/>
    <x v="3"/>
    <x v="8"/>
    <n v="0"/>
    <n v="1000"/>
    <n v="0"/>
    <n v="0"/>
    <n v="0"/>
    <n v="0"/>
    <n v="0"/>
    <n v="0"/>
    <n v="0"/>
  </r>
  <r>
    <x v="8"/>
    <x v="15"/>
    <x v="3"/>
    <x v="9"/>
    <n v="0"/>
    <n v="1000"/>
    <n v="0"/>
    <n v="0"/>
    <n v="0"/>
    <n v="0"/>
    <n v="0"/>
    <n v="0"/>
    <n v="0"/>
  </r>
  <r>
    <x v="8"/>
    <x v="15"/>
    <x v="3"/>
    <x v="10"/>
    <n v="0"/>
    <n v="1000"/>
    <n v="0"/>
    <n v="0"/>
    <n v="0"/>
    <n v="0"/>
    <n v="0"/>
    <n v="0"/>
    <n v="0"/>
  </r>
  <r>
    <x v="8"/>
    <x v="15"/>
    <x v="4"/>
    <x v="0"/>
    <n v="0.33"/>
    <n v="1000"/>
    <n v="0"/>
    <n v="8.0300000000000007E-3"/>
    <n v="6.0299999999999998E-3"/>
    <n v="6.9999999999999994E-5"/>
    <n v="7.2999999999999996E-4"/>
    <n v="2.768E-2"/>
    <n v="0"/>
  </r>
  <r>
    <x v="8"/>
    <x v="15"/>
    <x v="4"/>
    <x v="1"/>
    <n v="0"/>
    <n v="1000"/>
    <n v="0"/>
    <n v="0"/>
    <n v="0"/>
    <n v="0"/>
    <n v="0"/>
    <n v="0"/>
    <n v="0"/>
  </r>
  <r>
    <x v="8"/>
    <x v="15"/>
    <x v="4"/>
    <x v="2"/>
    <n v="0"/>
    <n v="1000"/>
    <n v="0"/>
    <n v="0"/>
    <n v="0"/>
    <n v="0"/>
    <n v="0"/>
    <n v="0"/>
    <n v="0"/>
  </r>
  <r>
    <x v="8"/>
    <x v="15"/>
    <x v="4"/>
    <x v="3"/>
    <n v="0"/>
    <n v="1000"/>
    <n v="0"/>
    <n v="0"/>
    <n v="0"/>
    <n v="0"/>
    <n v="0"/>
    <n v="0"/>
    <n v="0"/>
  </r>
  <r>
    <x v="8"/>
    <x v="15"/>
    <x v="4"/>
    <x v="4"/>
    <n v="0"/>
    <n v="1000"/>
    <n v="0"/>
    <n v="0"/>
    <n v="0"/>
    <n v="0"/>
    <n v="0"/>
    <n v="0"/>
    <n v="0"/>
  </r>
  <r>
    <x v="8"/>
    <x v="15"/>
    <x v="4"/>
    <x v="5"/>
    <n v="0"/>
    <n v="1000"/>
    <n v="0"/>
    <n v="0"/>
    <n v="0"/>
    <n v="0"/>
    <n v="0"/>
    <n v="0"/>
    <n v="0"/>
  </r>
  <r>
    <x v="8"/>
    <x v="15"/>
    <x v="4"/>
    <x v="6"/>
    <n v="0"/>
    <n v="1000"/>
    <n v="0"/>
    <n v="0"/>
    <n v="0"/>
    <n v="0"/>
    <n v="0"/>
    <n v="0"/>
    <n v="0"/>
  </r>
  <r>
    <x v="8"/>
    <x v="15"/>
    <x v="4"/>
    <x v="7"/>
    <n v="0"/>
    <n v="1000"/>
    <n v="0"/>
    <n v="0"/>
    <n v="0"/>
    <n v="0"/>
    <n v="0"/>
    <n v="0"/>
    <n v="0"/>
  </r>
  <r>
    <x v="8"/>
    <x v="15"/>
    <x v="4"/>
    <x v="8"/>
    <n v="0"/>
    <n v="1000"/>
    <n v="0"/>
    <n v="0"/>
    <n v="0"/>
    <n v="0"/>
    <n v="0"/>
    <n v="0"/>
    <n v="0"/>
  </r>
  <r>
    <x v="8"/>
    <x v="15"/>
    <x v="4"/>
    <x v="9"/>
    <n v="0"/>
    <n v="1000"/>
    <n v="0"/>
    <n v="0"/>
    <n v="0"/>
    <n v="0"/>
    <n v="0"/>
    <n v="0"/>
    <n v="0"/>
  </r>
  <r>
    <x v="8"/>
    <x v="15"/>
    <x v="4"/>
    <x v="10"/>
    <n v="1.54"/>
    <n v="1000"/>
    <n v="0"/>
    <n v="3.7350000000000001E-2"/>
    <n v="2.477E-2"/>
    <n v="1.9000000000000001E-4"/>
    <n v="1.58E-3"/>
    <n v="0.12878999999999999"/>
    <n v="0"/>
  </r>
  <r>
    <x v="8"/>
    <x v="15"/>
    <x v="5"/>
    <x v="0"/>
    <n v="0"/>
    <n v="1000"/>
    <n v="0"/>
    <n v="0"/>
    <n v="0"/>
    <n v="0"/>
    <n v="0"/>
    <n v="0"/>
    <n v="0"/>
  </r>
  <r>
    <x v="8"/>
    <x v="15"/>
    <x v="5"/>
    <x v="1"/>
    <n v="0"/>
    <n v="1000"/>
    <n v="0"/>
    <n v="0"/>
    <n v="0"/>
    <n v="0"/>
    <n v="0"/>
    <n v="0"/>
    <n v="0"/>
  </r>
  <r>
    <x v="8"/>
    <x v="15"/>
    <x v="5"/>
    <x v="2"/>
    <n v="0"/>
    <n v="1000"/>
    <n v="0"/>
    <n v="0"/>
    <n v="0"/>
    <n v="0"/>
    <n v="0"/>
    <n v="0"/>
    <n v="0"/>
  </r>
  <r>
    <x v="8"/>
    <x v="15"/>
    <x v="5"/>
    <x v="3"/>
    <n v="0"/>
    <n v="1000"/>
    <n v="0"/>
    <n v="0"/>
    <n v="0"/>
    <n v="0"/>
    <n v="0"/>
    <n v="0"/>
    <n v="0"/>
  </r>
  <r>
    <x v="8"/>
    <x v="15"/>
    <x v="5"/>
    <x v="4"/>
    <n v="0"/>
    <n v="1000"/>
    <n v="0"/>
    <n v="0"/>
    <n v="0"/>
    <n v="0"/>
    <n v="0"/>
    <n v="0"/>
    <n v="0"/>
  </r>
  <r>
    <x v="8"/>
    <x v="15"/>
    <x v="5"/>
    <x v="5"/>
    <n v="0"/>
    <n v="1000"/>
    <n v="0"/>
    <n v="0"/>
    <n v="0"/>
    <n v="0"/>
    <n v="0"/>
    <n v="0"/>
    <n v="0"/>
  </r>
  <r>
    <x v="8"/>
    <x v="15"/>
    <x v="5"/>
    <x v="6"/>
    <n v="0"/>
    <n v="1000"/>
    <n v="0"/>
    <n v="0"/>
    <n v="0"/>
    <n v="0"/>
    <n v="0"/>
    <n v="0"/>
    <n v="0"/>
  </r>
  <r>
    <x v="8"/>
    <x v="15"/>
    <x v="5"/>
    <x v="7"/>
    <n v="0"/>
    <n v="1000"/>
    <n v="0"/>
    <n v="0"/>
    <n v="0"/>
    <n v="0"/>
    <n v="0"/>
    <n v="0"/>
    <n v="0"/>
  </r>
  <r>
    <x v="8"/>
    <x v="15"/>
    <x v="5"/>
    <x v="8"/>
    <n v="0"/>
    <n v="1000"/>
    <n v="0"/>
    <n v="0"/>
    <n v="0"/>
    <n v="0"/>
    <n v="0"/>
    <n v="0"/>
    <n v="0"/>
  </r>
  <r>
    <x v="8"/>
    <x v="15"/>
    <x v="5"/>
    <x v="9"/>
    <n v="0"/>
    <n v="1000"/>
    <n v="0"/>
    <n v="0"/>
    <n v="0"/>
    <n v="0"/>
    <n v="0"/>
    <n v="0"/>
    <n v="0"/>
  </r>
  <r>
    <x v="8"/>
    <x v="15"/>
    <x v="5"/>
    <x v="10"/>
    <n v="0"/>
    <n v="1000"/>
    <n v="0"/>
    <n v="0"/>
    <n v="0"/>
    <n v="0"/>
    <n v="0"/>
    <n v="0"/>
    <n v="0"/>
  </r>
  <r>
    <x v="8"/>
    <x v="15"/>
    <x v="6"/>
    <x v="0"/>
    <n v="0"/>
    <n v="1000"/>
    <n v="0"/>
    <n v="0"/>
    <n v="0"/>
    <n v="0"/>
    <n v="0"/>
    <n v="0"/>
    <n v="0"/>
  </r>
  <r>
    <x v="8"/>
    <x v="15"/>
    <x v="6"/>
    <x v="1"/>
    <n v="0"/>
    <n v="1000"/>
    <n v="0"/>
    <n v="0"/>
    <n v="0"/>
    <n v="0"/>
    <n v="0"/>
    <n v="0"/>
    <n v="0"/>
  </r>
  <r>
    <x v="8"/>
    <x v="15"/>
    <x v="6"/>
    <x v="2"/>
    <n v="0"/>
    <n v="1000"/>
    <n v="0"/>
    <n v="0"/>
    <n v="0"/>
    <n v="0"/>
    <n v="0"/>
    <n v="0"/>
    <n v="0"/>
  </r>
  <r>
    <x v="8"/>
    <x v="15"/>
    <x v="6"/>
    <x v="3"/>
    <n v="0"/>
    <n v="1000"/>
    <n v="0"/>
    <n v="0"/>
    <n v="0"/>
    <n v="0"/>
    <n v="0"/>
    <n v="0"/>
    <n v="0"/>
  </r>
  <r>
    <x v="8"/>
    <x v="15"/>
    <x v="6"/>
    <x v="4"/>
    <n v="0"/>
    <n v="1000"/>
    <n v="0"/>
    <n v="0"/>
    <n v="0"/>
    <n v="0"/>
    <n v="0"/>
    <n v="0"/>
    <n v="0"/>
  </r>
  <r>
    <x v="8"/>
    <x v="15"/>
    <x v="6"/>
    <x v="5"/>
    <n v="0"/>
    <n v="1000"/>
    <n v="0"/>
    <n v="0"/>
    <n v="0"/>
    <n v="0"/>
    <n v="0"/>
    <n v="0"/>
    <n v="0"/>
  </r>
  <r>
    <x v="8"/>
    <x v="15"/>
    <x v="6"/>
    <x v="6"/>
    <n v="0"/>
    <n v="1000"/>
    <n v="0"/>
    <n v="0"/>
    <n v="0"/>
    <n v="0"/>
    <n v="0"/>
    <n v="0"/>
    <n v="0"/>
  </r>
  <r>
    <x v="8"/>
    <x v="15"/>
    <x v="6"/>
    <x v="7"/>
    <n v="0"/>
    <n v="1000"/>
    <n v="0"/>
    <n v="0"/>
    <n v="0"/>
    <n v="0"/>
    <n v="0"/>
    <n v="0"/>
    <n v="0"/>
  </r>
  <r>
    <x v="8"/>
    <x v="15"/>
    <x v="6"/>
    <x v="8"/>
    <n v="0"/>
    <n v="1000"/>
    <n v="0"/>
    <n v="0"/>
    <n v="0"/>
    <n v="0"/>
    <n v="0"/>
    <n v="0"/>
    <n v="0"/>
  </r>
  <r>
    <x v="8"/>
    <x v="15"/>
    <x v="6"/>
    <x v="9"/>
    <n v="0"/>
    <n v="1000"/>
    <n v="0"/>
    <n v="0"/>
    <n v="0"/>
    <n v="0"/>
    <n v="0"/>
    <n v="0"/>
    <n v="0"/>
  </r>
  <r>
    <x v="8"/>
    <x v="15"/>
    <x v="6"/>
    <x v="10"/>
    <n v="0"/>
    <n v="1000"/>
    <n v="0"/>
    <n v="0"/>
    <n v="0"/>
    <n v="0"/>
    <n v="0"/>
    <n v="0"/>
    <n v="0"/>
  </r>
  <r>
    <x v="8"/>
    <x v="15"/>
    <x v="7"/>
    <x v="0"/>
    <n v="0"/>
    <n v="1000"/>
    <n v="0"/>
    <n v="0"/>
    <n v="0"/>
    <n v="0"/>
    <n v="0"/>
    <n v="0"/>
    <n v="0"/>
  </r>
  <r>
    <x v="8"/>
    <x v="15"/>
    <x v="7"/>
    <x v="1"/>
    <n v="0"/>
    <n v="1000"/>
    <n v="0"/>
    <n v="0"/>
    <n v="0"/>
    <n v="0"/>
    <n v="0"/>
    <n v="0"/>
    <n v="0"/>
  </r>
  <r>
    <x v="8"/>
    <x v="15"/>
    <x v="7"/>
    <x v="2"/>
    <n v="0"/>
    <n v="1000"/>
    <n v="0"/>
    <n v="0"/>
    <n v="0"/>
    <n v="0"/>
    <n v="0"/>
    <n v="0"/>
    <n v="0"/>
  </r>
  <r>
    <x v="8"/>
    <x v="15"/>
    <x v="7"/>
    <x v="3"/>
    <n v="0"/>
    <n v="1000"/>
    <n v="0"/>
    <n v="0"/>
    <n v="0"/>
    <n v="0"/>
    <n v="0"/>
    <n v="0"/>
    <n v="0"/>
  </r>
  <r>
    <x v="8"/>
    <x v="15"/>
    <x v="7"/>
    <x v="4"/>
    <n v="0"/>
    <n v="1000"/>
    <n v="0"/>
    <n v="0"/>
    <n v="0"/>
    <n v="0"/>
    <n v="0"/>
    <n v="0"/>
    <n v="0"/>
  </r>
  <r>
    <x v="8"/>
    <x v="15"/>
    <x v="7"/>
    <x v="5"/>
    <n v="0"/>
    <n v="1000"/>
    <n v="0"/>
    <n v="0"/>
    <n v="0"/>
    <n v="0"/>
    <n v="0"/>
    <n v="0"/>
    <n v="0"/>
  </r>
  <r>
    <x v="8"/>
    <x v="15"/>
    <x v="7"/>
    <x v="6"/>
    <n v="0"/>
    <n v="1000"/>
    <n v="0"/>
    <n v="0"/>
    <n v="0"/>
    <n v="0"/>
    <n v="0"/>
    <n v="0"/>
    <n v="0"/>
  </r>
  <r>
    <x v="8"/>
    <x v="15"/>
    <x v="7"/>
    <x v="7"/>
    <n v="0"/>
    <n v="1000"/>
    <n v="0"/>
    <n v="0"/>
    <n v="0"/>
    <n v="0"/>
    <n v="0"/>
    <n v="0"/>
    <n v="0"/>
  </r>
  <r>
    <x v="8"/>
    <x v="15"/>
    <x v="7"/>
    <x v="8"/>
    <n v="0"/>
    <n v="1000"/>
    <n v="0"/>
    <n v="0"/>
    <n v="0"/>
    <n v="0"/>
    <n v="0"/>
    <n v="0"/>
    <n v="0"/>
  </r>
  <r>
    <x v="8"/>
    <x v="15"/>
    <x v="7"/>
    <x v="9"/>
    <n v="0"/>
    <n v="1000"/>
    <n v="0"/>
    <n v="0"/>
    <n v="0"/>
    <n v="0"/>
    <n v="0"/>
    <n v="0"/>
    <n v="0"/>
  </r>
  <r>
    <x v="8"/>
    <x v="15"/>
    <x v="7"/>
    <x v="10"/>
    <n v="0.91"/>
    <n v="1000"/>
    <n v="0"/>
    <n v="2.2110000000000001E-2"/>
    <n v="1.7979999999999999E-2"/>
    <n v="1.0000000000000001E-5"/>
    <n v="1.73E-3"/>
    <n v="7.6240000000000002E-2"/>
    <n v="0"/>
  </r>
  <r>
    <x v="8"/>
    <x v="15"/>
    <x v="8"/>
    <x v="0"/>
    <n v="0"/>
    <n v="1000"/>
    <n v="0"/>
    <n v="0"/>
    <n v="0"/>
    <n v="0"/>
    <n v="0"/>
    <n v="0"/>
    <n v="0"/>
  </r>
  <r>
    <x v="8"/>
    <x v="15"/>
    <x v="8"/>
    <x v="1"/>
    <n v="0"/>
    <n v="1000"/>
    <n v="0"/>
    <n v="0"/>
    <n v="0"/>
    <n v="0"/>
    <n v="0"/>
    <n v="0"/>
    <n v="0"/>
  </r>
  <r>
    <x v="8"/>
    <x v="15"/>
    <x v="8"/>
    <x v="2"/>
    <n v="0"/>
    <n v="1000"/>
    <n v="0"/>
    <n v="0"/>
    <n v="0"/>
    <n v="0"/>
    <n v="0"/>
    <n v="0"/>
    <n v="0"/>
  </r>
  <r>
    <x v="8"/>
    <x v="15"/>
    <x v="8"/>
    <x v="3"/>
    <n v="0"/>
    <n v="1000"/>
    <n v="0"/>
    <n v="0"/>
    <n v="0"/>
    <n v="0"/>
    <n v="0"/>
    <n v="0"/>
    <n v="0"/>
  </r>
  <r>
    <x v="8"/>
    <x v="15"/>
    <x v="8"/>
    <x v="4"/>
    <n v="0"/>
    <n v="1000"/>
    <n v="0"/>
    <n v="0"/>
    <n v="0"/>
    <n v="0"/>
    <n v="0"/>
    <n v="0"/>
    <n v="0"/>
  </r>
  <r>
    <x v="8"/>
    <x v="15"/>
    <x v="8"/>
    <x v="5"/>
    <n v="0"/>
    <n v="1000"/>
    <n v="0"/>
    <n v="0"/>
    <n v="0"/>
    <n v="0"/>
    <n v="0"/>
    <n v="0"/>
    <n v="0"/>
  </r>
  <r>
    <x v="8"/>
    <x v="15"/>
    <x v="8"/>
    <x v="6"/>
    <n v="0"/>
    <n v="1000"/>
    <n v="0"/>
    <n v="0"/>
    <n v="0"/>
    <n v="0"/>
    <n v="0"/>
    <n v="0"/>
    <n v="0"/>
  </r>
  <r>
    <x v="8"/>
    <x v="15"/>
    <x v="8"/>
    <x v="7"/>
    <n v="0"/>
    <n v="1000"/>
    <n v="0"/>
    <n v="0"/>
    <n v="0"/>
    <n v="0"/>
    <n v="0"/>
    <n v="0"/>
    <n v="0"/>
  </r>
  <r>
    <x v="8"/>
    <x v="15"/>
    <x v="8"/>
    <x v="8"/>
    <n v="0"/>
    <n v="1000"/>
    <n v="0"/>
    <n v="0"/>
    <n v="0"/>
    <n v="0"/>
    <n v="0"/>
    <n v="0"/>
    <n v="0"/>
  </r>
  <r>
    <x v="8"/>
    <x v="15"/>
    <x v="8"/>
    <x v="9"/>
    <n v="0"/>
    <n v="1000"/>
    <n v="0"/>
    <n v="0"/>
    <n v="0"/>
    <n v="0"/>
    <n v="0"/>
    <n v="0"/>
    <n v="0"/>
  </r>
  <r>
    <x v="8"/>
    <x v="15"/>
    <x v="8"/>
    <x v="10"/>
    <n v="0.33"/>
    <n v="1000"/>
    <n v="0"/>
    <n v="7.9699999999999997E-3"/>
    <n v="5.8199999999999997E-3"/>
    <n v="4.0000000000000003E-5"/>
    <n v="2.2000000000000001E-4"/>
    <n v="2.7480000000000001E-2"/>
    <n v="0"/>
  </r>
  <r>
    <x v="8"/>
    <x v="16"/>
    <x v="0"/>
    <x v="0"/>
    <n v="0"/>
    <n v="1000"/>
    <n v="0"/>
    <n v="0"/>
    <n v="0"/>
    <n v="0"/>
    <n v="0"/>
    <n v="0"/>
    <n v="0"/>
  </r>
  <r>
    <x v="8"/>
    <x v="16"/>
    <x v="0"/>
    <x v="1"/>
    <n v="0"/>
    <n v="1000"/>
    <n v="0"/>
    <n v="0"/>
    <n v="0"/>
    <n v="0"/>
    <n v="0"/>
    <n v="0"/>
    <n v="0"/>
  </r>
  <r>
    <x v="8"/>
    <x v="16"/>
    <x v="0"/>
    <x v="2"/>
    <n v="0"/>
    <n v="1000"/>
    <n v="0"/>
    <n v="0"/>
    <n v="0"/>
    <n v="0"/>
    <n v="0"/>
    <n v="0"/>
    <n v="0"/>
  </r>
  <r>
    <x v="8"/>
    <x v="16"/>
    <x v="0"/>
    <x v="3"/>
    <n v="0"/>
    <n v="1000"/>
    <n v="0"/>
    <n v="0"/>
    <n v="0"/>
    <n v="0"/>
    <n v="0"/>
    <n v="0"/>
    <n v="0"/>
  </r>
  <r>
    <x v="8"/>
    <x v="16"/>
    <x v="0"/>
    <x v="4"/>
    <n v="0"/>
    <n v="1000"/>
    <n v="0"/>
    <n v="0"/>
    <n v="0"/>
    <n v="0"/>
    <n v="0"/>
    <n v="0"/>
    <n v="0"/>
  </r>
  <r>
    <x v="8"/>
    <x v="16"/>
    <x v="0"/>
    <x v="5"/>
    <n v="0"/>
    <n v="1000"/>
    <n v="0"/>
    <n v="0"/>
    <n v="0"/>
    <n v="0"/>
    <n v="0"/>
    <n v="0"/>
    <n v="0"/>
  </r>
  <r>
    <x v="8"/>
    <x v="16"/>
    <x v="0"/>
    <x v="6"/>
    <n v="0"/>
    <n v="1000"/>
    <n v="0"/>
    <n v="0"/>
    <n v="0"/>
    <n v="0"/>
    <n v="0"/>
    <n v="0"/>
    <n v="0"/>
  </r>
  <r>
    <x v="8"/>
    <x v="16"/>
    <x v="0"/>
    <x v="7"/>
    <n v="0"/>
    <n v="1000"/>
    <n v="0"/>
    <n v="0"/>
    <n v="0"/>
    <n v="0"/>
    <n v="0"/>
    <n v="0"/>
    <n v="0"/>
  </r>
  <r>
    <x v="8"/>
    <x v="16"/>
    <x v="0"/>
    <x v="8"/>
    <n v="0"/>
    <n v="1000"/>
    <n v="0"/>
    <n v="0"/>
    <n v="0"/>
    <n v="0"/>
    <n v="0"/>
    <n v="0"/>
    <n v="0"/>
  </r>
  <r>
    <x v="8"/>
    <x v="16"/>
    <x v="0"/>
    <x v="9"/>
    <n v="0"/>
    <n v="1000"/>
    <n v="0"/>
    <n v="0"/>
    <n v="0"/>
    <n v="0"/>
    <n v="0"/>
    <n v="0"/>
    <n v="0"/>
  </r>
  <r>
    <x v="8"/>
    <x v="16"/>
    <x v="0"/>
    <x v="10"/>
    <n v="0.79"/>
    <n v="1000"/>
    <n v="0"/>
    <n v="1.9099999999999999E-2"/>
    <n v="1.478E-2"/>
    <n v="5.0000000000000002E-5"/>
    <n v="1.15E-3"/>
    <n v="6.5860000000000002E-2"/>
    <n v="0"/>
  </r>
  <r>
    <x v="8"/>
    <x v="16"/>
    <x v="1"/>
    <x v="0"/>
    <n v="0"/>
    <n v="1000"/>
    <n v="0"/>
    <n v="0"/>
    <n v="0"/>
    <n v="0"/>
    <n v="0"/>
    <n v="0"/>
    <n v="0"/>
  </r>
  <r>
    <x v="8"/>
    <x v="16"/>
    <x v="1"/>
    <x v="1"/>
    <n v="0.64"/>
    <n v="1000"/>
    <n v="0"/>
    <n v="1.549E-2"/>
    <n v="1.2500000000000001E-2"/>
    <n v="5.1000000000000004E-4"/>
    <n v="3.0300000000000001E-3"/>
    <n v="5.3400000000000003E-2"/>
    <n v="0"/>
  </r>
  <r>
    <x v="8"/>
    <x v="16"/>
    <x v="1"/>
    <x v="2"/>
    <n v="0"/>
    <n v="1000"/>
    <n v="0"/>
    <n v="0"/>
    <n v="0"/>
    <n v="0"/>
    <n v="0"/>
    <n v="0"/>
    <n v="0"/>
  </r>
  <r>
    <x v="8"/>
    <x v="16"/>
    <x v="1"/>
    <x v="3"/>
    <n v="0"/>
    <n v="1000"/>
    <n v="0"/>
    <n v="0"/>
    <n v="0"/>
    <n v="0"/>
    <n v="0"/>
    <n v="0"/>
    <n v="0"/>
  </r>
  <r>
    <x v="8"/>
    <x v="16"/>
    <x v="1"/>
    <x v="4"/>
    <n v="0"/>
    <n v="1000"/>
    <n v="0"/>
    <n v="0"/>
    <n v="0"/>
    <n v="0"/>
    <n v="0"/>
    <n v="0"/>
    <n v="0"/>
  </r>
  <r>
    <x v="8"/>
    <x v="16"/>
    <x v="1"/>
    <x v="5"/>
    <n v="0"/>
    <n v="1000"/>
    <n v="0"/>
    <n v="0"/>
    <n v="0"/>
    <n v="0"/>
    <n v="0"/>
    <n v="0"/>
    <n v="0"/>
  </r>
  <r>
    <x v="8"/>
    <x v="16"/>
    <x v="1"/>
    <x v="6"/>
    <n v="0"/>
    <n v="1000"/>
    <n v="0"/>
    <n v="0"/>
    <n v="0"/>
    <n v="0"/>
    <n v="0"/>
    <n v="0"/>
    <n v="0"/>
  </r>
  <r>
    <x v="8"/>
    <x v="16"/>
    <x v="1"/>
    <x v="7"/>
    <n v="0"/>
    <n v="1000"/>
    <n v="0"/>
    <n v="0"/>
    <n v="0"/>
    <n v="0"/>
    <n v="0"/>
    <n v="0"/>
    <n v="0"/>
  </r>
  <r>
    <x v="8"/>
    <x v="16"/>
    <x v="1"/>
    <x v="8"/>
    <n v="0"/>
    <n v="1000"/>
    <n v="0"/>
    <n v="0"/>
    <n v="0"/>
    <n v="0"/>
    <n v="0"/>
    <n v="0"/>
    <n v="0"/>
  </r>
  <r>
    <x v="8"/>
    <x v="16"/>
    <x v="1"/>
    <x v="9"/>
    <n v="0"/>
    <n v="1000"/>
    <n v="0"/>
    <n v="0"/>
    <n v="0"/>
    <n v="0"/>
    <n v="0"/>
    <n v="0"/>
    <n v="0"/>
  </r>
  <r>
    <x v="8"/>
    <x v="16"/>
    <x v="1"/>
    <x v="10"/>
    <n v="0"/>
    <n v="1000"/>
    <n v="0"/>
    <n v="0"/>
    <n v="0"/>
    <n v="0"/>
    <n v="0"/>
    <n v="0"/>
    <n v="0"/>
  </r>
  <r>
    <x v="8"/>
    <x v="16"/>
    <x v="2"/>
    <x v="0"/>
    <n v="0"/>
    <n v="1000"/>
    <n v="0"/>
    <n v="0"/>
    <n v="0"/>
    <n v="0"/>
    <n v="0"/>
    <n v="0"/>
    <n v="0"/>
  </r>
  <r>
    <x v="8"/>
    <x v="16"/>
    <x v="2"/>
    <x v="1"/>
    <n v="0"/>
    <n v="1000"/>
    <n v="0"/>
    <n v="0"/>
    <n v="0"/>
    <n v="0"/>
    <n v="0"/>
    <n v="0"/>
    <n v="0"/>
  </r>
  <r>
    <x v="8"/>
    <x v="16"/>
    <x v="2"/>
    <x v="2"/>
    <n v="0"/>
    <n v="1000"/>
    <n v="0"/>
    <n v="0"/>
    <n v="0"/>
    <n v="0"/>
    <n v="0"/>
    <n v="0"/>
    <n v="0"/>
  </r>
  <r>
    <x v="8"/>
    <x v="16"/>
    <x v="2"/>
    <x v="3"/>
    <n v="0"/>
    <n v="1000"/>
    <n v="0"/>
    <n v="0"/>
    <n v="0"/>
    <n v="0"/>
    <n v="0"/>
    <n v="0"/>
    <n v="0"/>
  </r>
  <r>
    <x v="8"/>
    <x v="16"/>
    <x v="2"/>
    <x v="4"/>
    <n v="0"/>
    <n v="1000"/>
    <n v="0"/>
    <n v="0"/>
    <n v="0"/>
    <n v="0"/>
    <n v="0"/>
    <n v="0"/>
    <n v="0"/>
  </r>
  <r>
    <x v="8"/>
    <x v="16"/>
    <x v="2"/>
    <x v="5"/>
    <n v="0"/>
    <n v="1000"/>
    <n v="0"/>
    <n v="0"/>
    <n v="0"/>
    <n v="0"/>
    <n v="0"/>
    <n v="0"/>
    <n v="0"/>
  </r>
  <r>
    <x v="8"/>
    <x v="16"/>
    <x v="2"/>
    <x v="6"/>
    <n v="0"/>
    <n v="1000"/>
    <n v="0"/>
    <n v="0"/>
    <n v="0"/>
    <n v="0"/>
    <n v="0"/>
    <n v="0"/>
    <n v="0"/>
  </r>
  <r>
    <x v="8"/>
    <x v="16"/>
    <x v="2"/>
    <x v="7"/>
    <n v="0"/>
    <n v="1000"/>
    <n v="0"/>
    <n v="0"/>
    <n v="0"/>
    <n v="0"/>
    <n v="0"/>
    <n v="0"/>
    <n v="0"/>
  </r>
  <r>
    <x v="8"/>
    <x v="16"/>
    <x v="2"/>
    <x v="8"/>
    <n v="0"/>
    <n v="1000"/>
    <n v="0"/>
    <n v="0"/>
    <n v="0"/>
    <n v="0"/>
    <n v="0"/>
    <n v="0"/>
    <n v="0"/>
  </r>
  <r>
    <x v="8"/>
    <x v="16"/>
    <x v="2"/>
    <x v="9"/>
    <n v="0"/>
    <n v="1000"/>
    <n v="0"/>
    <n v="0"/>
    <n v="0"/>
    <n v="0"/>
    <n v="0"/>
    <n v="0"/>
    <n v="0"/>
  </r>
  <r>
    <x v="8"/>
    <x v="16"/>
    <x v="2"/>
    <x v="10"/>
    <n v="0.21"/>
    <n v="1000"/>
    <n v="0"/>
    <n v="5.1900000000000002E-3"/>
    <n v="3.7100000000000002E-3"/>
    <n v="5.0000000000000002E-5"/>
    <n v="4.4000000000000002E-4"/>
    <n v="1.7899999999999999E-2"/>
    <n v="0"/>
  </r>
  <r>
    <x v="8"/>
    <x v="16"/>
    <x v="3"/>
    <x v="0"/>
    <n v="0"/>
    <n v="1000"/>
    <n v="0"/>
    <n v="0"/>
    <n v="0"/>
    <n v="0"/>
    <n v="0"/>
    <n v="0"/>
    <n v="0"/>
  </r>
  <r>
    <x v="8"/>
    <x v="16"/>
    <x v="3"/>
    <x v="1"/>
    <n v="0"/>
    <n v="1000"/>
    <n v="0"/>
    <n v="0"/>
    <n v="0"/>
    <n v="0"/>
    <n v="0"/>
    <n v="0"/>
    <n v="0"/>
  </r>
  <r>
    <x v="8"/>
    <x v="16"/>
    <x v="3"/>
    <x v="2"/>
    <n v="0"/>
    <n v="1000"/>
    <n v="0"/>
    <n v="0"/>
    <n v="0"/>
    <n v="0"/>
    <n v="0"/>
    <n v="0"/>
    <n v="0"/>
  </r>
  <r>
    <x v="8"/>
    <x v="16"/>
    <x v="3"/>
    <x v="3"/>
    <n v="0"/>
    <n v="1000"/>
    <n v="0"/>
    <n v="0"/>
    <n v="0"/>
    <n v="0"/>
    <n v="0"/>
    <n v="0"/>
    <n v="0"/>
  </r>
  <r>
    <x v="8"/>
    <x v="16"/>
    <x v="3"/>
    <x v="4"/>
    <n v="0"/>
    <n v="1000"/>
    <n v="0"/>
    <n v="0"/>
    <n v="0"/>
    <n v="0"/>
    <n v="0"/>
    <n v="0"/>
    <n v="0"/>
  </r>
  <r>
    <x v="8"/>
    <x v="16"/>
    <x v="3"/>
    <x v="5"/>
    <n v="0"/>
    <n v="1000"/>
    <n v="0"/>
    <n v="0"/>
    <n v="0"/>
    <n v="0"/>
    <n v="0"/>
    <n v="0"/>
    <n v="0"/>
  </r>
  <r>
    <x v="8"/>
    <x v="16"/>
    <x v="3"/>
    <x v="6"/>
    <n v="0"/>
    <n v="1000"/>
    <n v="0"/>
    <n v="0"/>
    <n v="0"/>
    <n v="0"/>
    <n v="0"/>
    <n v="0"/>
    <n v="0"/>
  </r>
  <r>
    <x v="8"/>
    <x v="16"/>
    <x v="3"/>
    <x v="7"/>
    <n v="0"/>
    <n v="1000"/>
    <n v="0"/>
    <n v="0"/>
    <n v="0"/>
    <n v="0"/>
    <n v="0"/>
    <n v="0"/>
    <n v="0"/>
  </r>
  <r>
    <x v="8"/>
    <x v="16"/>
    <x v="3"/>
    <x v="8"/>
    <n v="0"/>
    <n v="1000"/>
    <n v="0"/>
    <n v="0"/>
    <n v="0"/>
    <n v="0"/>
    <n v="0"/>
    <n v="0"/>
    <n v="0"/>
  </r>
  <r>
    <x v="8"/>
    <x v="16"/>
    <x v="3"/>
    <x v="9"/>
    <n v="0"/>
    <n v="1000"/>
    <n v="0"/>
    <n v="0"/>
    <n v="0"/>
    <n v="0"/>
    <n v="0"/>
    <n v="0"/>
    <n v="0"/>
  </r>
  <r>
    <x v="8"/>
    <x v="16"/>
    <x v="3"/>
    <x v="10"/>
    <n v="0"/>
    <n v="1000"/>
    <n v="0"/>
    <n v="0"/>
    <n v="0"/>
    <n v="0"/>
    <n v="0"/>
    <n v="0"/>
    <n v="0"/>
  </r>
  <r>
    <x v="8"/>
    <x v="16"/>
    <x v="4"/>
    <x v="0"/>
    <n v="0.33"/>
    <n v="1000"/>
    <n v="0"/>
    <n v="8.0300000000000007E-3"/>
    <n v="6.0299999999999998E-3"/>
    <n v="6.9999999999999994E-5"/>
    <n v="7.2999999999999996E-4"/>
    <n v="2.768E-2"/>
    <n v="0"/>
  </r>
  <r>
    <x v="8"/>
    <x v="16"/>
    <x v="4"/>
    <x v="1"/>
    <n v="0"/>
    <n v="1000"/>
    <n v="0"/>
    <n v="0"/>
    <n v="0"/>
    <n v="0"/>
    <n v="0"/>
    <n v="0"/>
    <n v="0"/>
  </r>
  <r>
    <x v="8"/>
    <x v="16"/>
    <x v="4"/>
    <x v="2"/>
    <n v="0"/>
    <n v="1000"/>
    <n v="0"/>
    <n v="0"/>
    <n v="0"/>
    <n v="0"/>
    <n v="0"/>
    <n v="0"/>
    <n v="0"/>
  </r>
  <r>
    <x v="8"/>
    <x v="16"/>
    <x v="4"/>
    <x v="3"/>
    <n v="0"/>
    <n v="1000"/>
    <n v="0"/>
    <n v="0"/>
    <n v="0"/>
    <n v="0"/>
    <n v="0"/>
    <n v="0"/>
    <n v="0"/>
  </r>
  <r>
    <x v="8"/>
    <x v="16"/>
    <x v="4"/>
    <x v="4"/>
    <n v="0"/>
    <n v="1000"/>
    <n v="0"/>
    <n v="0"/>
    <n v="0"/>
    <n v="0"/>
    <n v="0"/>
    <n v="0"/>
    <n v="0"/>
  </r>
  <r>
    <x v="8"/>
    <x v="16"/>
    <x v="4"/>
    <x v="5"/>
    <n v="0"/>
    <n v="1000"/>
    <n v="0"/>
    <n v="0"/>
    <n v="0"/>
    <n v="0"/>
    <n v="0"/>
    <n v="0"/>
    <n v="0"/>
  </r>
  <r>
    <x v="8"/>
    <x v="16"/>
    <x v="4"/>
    <x v="6"/>
    <n v="0"/>
    <n v="1000"/>
    <n v="0"/>
    <n v="0"/>
    <n v="0"/>
    <n v="0"/>
    <n v="0"/>
    <n v="0"/>
    <n v="0"/>
  </r>
  <r>
    <x v="8"/>
    <x v="16"/>
    <x v="4"/>
    <x v="7"/>
    <n v="0"/>
    <n v="1000"/>
    <n v="0"/>
    <n v="0"/>
    <n v="0"/>
    <n v="0"/>
    <n v="0"/>
    <n v="0"/>
    <n v="0"/>
  </r>
  <r>
    <x v="8"/>
    <x v="16"/>
    <x v="4"/>
    <x v="8"/>
    <n v="0"/>
    <n v="1000"/>
    <n v="0"/>
    <n v="0"/>
    <n v="0"/>
    <n v="0"/>
    <n v="0"/>
    <n v="0"/>
    <n v="0"/>
  </r>
  <r>
    <x v="8"/>
    <x v="16"/>
    <x v="4"/>
    <x v="9"/>
    <n v="0"/>
    <n v="1000"/>
    <n v="0"/>
    <n v="0"/>
    <n v="0"/>
    <n v="0"/>
    <n v="0"/>
    <n v="0"/>
    <n v="0"/>
  </r>
  <r>
    <x v="8"/>
    <x v="16"/>
    <x v="4"/>
    <x v="10"/>
    <n v="1.54"/>
    <n v="1000"/>
    <n v="0"/>
    <n v="3.7350000000000001E-2"/>
    <n v="2.477E-2"/>
    <n v="1.9000000000000001E-4"/>
    <n v="1.58E-3"/>
    <n v="0.12878999999999999"/>
    <n v="0"/>
  </r>
  <r>
    <x v="8"/>
    <x v="16"/>
    <x v="5"/>
    <x v="0"/>
    <n v="0"/>
    <n v="1000"/>
    <n v="0"/>
    <n v="0"/>
    <n v="0"/>
    <n v="0"/>
    <n v="0"/>
    <n v="0"/>
    <n v="0"/>
  </r>
  <r>
    <x v="8"/>
    <x v="16"/>
    <x v="5"/>
    <x v="1"/>
    <n v="0"/>
    <n v="1000"/>
    <n v="0"/>
    <n v="0"/>
    <n v="0"/>
    <n v="0"/>
    <n v="0"/>
    <n v="0"/>
    <n v="0"/>
  </r>
  <r>
    <x v="8"/>
    <x v="16"/>
    <x v="5"/>
    <x v="2"/>
    <n v="0"/>
    <n v="1000"/>
    <n v="0"/>
    <n v="0"/>
    <n v="0"/>
    <n v="0"/>
    <n v="0"/>
    <n v="0"/>
    <n v="0"/>
  </r>
  <r>
    <x v="8"/>
    <x v="16"/>
    <x v="5"/>
    <x v="3"/>
    <n v="0"/>
    <n v="1000"/>
    <n v="0"/>
    <n v="0"/>
    <n v="0"/>
    <n v="0"/>
    <n v="0"/>
    <n v="0"/>
    <n v="0"/>
  </r>
  <r>
    <x v="8"/>
    <x v="16"/>
    <x v="5"/>
    <x v="4"/>
    <n v="0"/>
    <n v="1000"/>
    <n v="0"/>
    <n v="0"/>
    <n v="0"/>
    <n v="0"/>
    <n v="0"/>
    <n v="0"/>
    <n v="0"/>
  </r>
  <r>
    <x v="8"/>
    <x v="16"/>
    <x v="5"/>
    <x v="5"/>
    <n v="0"/>
    <n v="1000"/>
    <n v="0"/>
    <n v="0"/>
    <n v="0"/>
    <n v="0"/>
    <n v="0"/>
    <n v="0"/>
    <n v="0"/>
  </r>
  <r>
    <x v="8"/>
    <x v="16"/>
    <x v="5"/>
    <x v="6"/>
    <n v="0"/>
    <n v="1000"/>
    <n v="0"/>
    <n v="0"/>
    <n v="0"/>
    <n v="0"/>
    <n v="0"/>
    <n v="0"/>
    <n v="0"/>
  </r>
  <r>
    <x v="8"/>
    <x v="16"/>
    <x v="5"/>
    <x v="7"/>
    <n v="0"/>
    <n v="1000"/>
    <n v="0"/>
    <n v="0"/>
    <n v="0"/>
    <n v="0"/>
    <n v="0"/>
    <n v="0"/>
    <n v="0"/>
  </r>
  <r>
    <x v="8"/>
    <x v="16"/>
    <x v="5"/>
    <x v="8"/>
    <n v="0"/>
    <n v="1000"/>
    <n v="0"/>
    <n v="0"/>
    <n v="0"/>
    <n v="0"/>
    <n v="0"/>
    <n v="0"/>
    <n v="0"/>
  </r>
  <r>
    <x v="8"/>
    <x v="16"/>
    <x v="5"/>
    <x v="9"/>
    <n v="0"/>
    <n v="1000"/>
    <n v="0"/>
    <n v="0"/>
    <n v="0"/>
    <n v="0"/>
    <n v="0"/>
    <n v="0"/>
    <n v="0"/>
  </r>
  <r>
    <x v="8"/>
    <x v="16"/>
    <x v="5"/>
    <x v="10"/>
    <n v="0"/>
    <n v="1000"/>
    <n v="0"/>
    <n v="0"/>
    <n v="0"/>
    <n v="0"/>
    <n v="0"/>
    <n v="0"/>
    <n v="0"/>
  </r>
  <r>
    <x v="8"/>
    <x v="16"/>
    <x v="6"/>
    <x v="0"/>
    <n v="0"/>
    <n v="1000"/>
    <n v="0"/>
    <n v="0"/>
    <n v="0"/>
    <n v="0"/>
    <n v="0"/>
    <n v="0"/>
    <n v="0"/>
  </r>
  <r>
    <x v="8"/>
    <x v="16"/>
    <x v="6"/>
    <x v="1"/>
    <n v="0"/>
    <n v="1000"/>
    <n v="0"/>
    <n v="0"/>
    <n v="0"/>
    <n v="0"/>
    <n v="0"/>
    <n v="0"/>
    <n v="0"/>
  </r>
  <r>
    <x v="8"/>
    <x v="16"/>
    <x v="6"/>
    <x v="2"/>
    <n v="0"/>
    <n v="1000"/>
    <n v="0"/>
    <n v="0"/>
    <n v="0"/>
    <n v="0"/>
    <n v="0"/>
    <n v="0"/>
    <n v="0"/>
  </r>
  <r>
    <x v="8"/>
    <x v="16"/>
    <x v="6"/>
    <x v="3"/>
    <n v="0"/>
    <n v="1000"/>
    <n v="0"/>
    <n v="0"/>
    <n v="0"/>
    <n v="0"/>
    <n v="0"/>
    <n v="0"/>
    <n v="0"/>
  </r>
  <r>
    <x v="8"/>
    <x v="16"/>
    <x v="6"/>
    <x v="4"/>
    <n v="0"/>
    <n v="1000"/>
    <n v="0"/>
    <n v="0"/>
    <n v="0"/>
    <n v="0"/>
    <n v="0"/>
    <n v="0"/>
    <n v="0"/>
  </r>
  <r>
    <x v="8"/>
    <x v="16"/>
    <x v="6"/>
    <x v="5"/>
    <n v="0"/>
    <n v="1000"/>
    <n v="0"/>
    <n v="0"/>
    <n v="0"/>
    <n v="0"/>
    <n v="0"/>
    <n v="0"/>
    <n v="0"/>
  </r>
  <r>
    <x v="8"/>
    <x v="16"/>
    <x v="6"/>
    <x v="6"/>
    <n v="0"/>
    <n v="1000"/>
    <n v="0"/>
    <n v="0"/>
    <n v="0"/>
    <n v="0"/>
    <n v="0"/>
    <n v="0"/>
    <n v="0"/>
  </r>
  <r>
    <x v="8"/>
    <x v="16"/>
    <x v="6"/>
    <x v="7"/>
    <n v="0"/>
    <n v="1000"/>
    <n v="0"/>
    <n v="0"/>
    <n v="0"/>
    <n v="0"/>
    <n v="0"/>
    <n v="0"/>
    <n v="0"/>
  </r>
  <r>
    <x v="8"/>
    <x v="16"/>
    <x v="6"/>
    <x v="8"/>
    <n v="0"/>
    <n v="1000"/>
    <n v="0"/>
    <n v="0"/>
    <n v="0"/>
    <n v="0"/>
    <n v="0"/>
    <n v="0"/>
    <n v="0"/>
  </r>
  <r>
    <x v="8"/>
    <x v="16"/>
    <x v="6"/>
    <x v="9"/>
    <n v="0"/>
    <n v="1000"/>
    <n v="0"/>
    <n v="0"/>
    <n v="0"/>
    <n v="0"/>
    <n v="0"/>
    <n v="0"/>
    <n v="0"/>
  </r>
  <r>
    <x v="8"/>
    <x v="16"/>
    <x v="6"/>
    <x v="10"/>
    <n v="0"/>
    <n v="1000"/>
    <n v="0"/>
    <n v="0"/>
    <n v="0"/>
    <n v="0"/>
    <n v="0"/>
    <n v="0"/>
    <n v="0"/>
  </r>
  <r>
    <x v="8"/>
    <x v="16"/>
    <x v="7"/>
    <x v="0"/>
    <n v="0"/>
    <n v="1000"/>
    <n v="0"/>
    <n v="0"/>
    <n v="0"/>
    <n v="0"/>
    <n v="0"/>
    <n v="0"/>
    <n v="0"/>
  </r>
  <r>
    <x v="8"/>
    <x v="16"/>
    <x v="7"/>
    <x v="1"/>
    <n v="0"/>
    <n v="1000"/>
    <n v="0"/>
    <n v="0"/>
    <n v="0"/>
    <n v="0"/>
    <n v="0"/>
    <n v="0"/>
    <n v="0"/>
  </r>
  <r>
    <x v="8"/>
    <x v="16"/>
    <x v="7"/>
    <x v="2"/>
    <n v="0"/>
    <n v="1000"/>
    <n v="0"/>
    <n v="0"/>
    <n v="0"/>
    <n v="0"/>
    <n v="0"/>
    <n v="0"/>
    <n v="0"/>
  </r>
  <r>
    <x v="8"/>
    <x v="16"/>
    <x v="7"/>
    <x v="3"/>
    <n v="0"/>
    <n v="1000"/>
    <n v="0"/>
    <n v="0"/>
    <n v="0"/>
    <n v="0"/>
    <n v="0"/>
    <n v="0"/>
    <n v="0"/>
  </r>
  <r>
    <x v="8"/>
    <x v="16"/>
    <x v="7"/>
    <x v="4"/>
    <n v="0"/>
    <n v="1000"/>
    <n v="0"/>
    <n v="0"/>
    <n v="0"/>
    <n v="0"/>
    <n v="0"/>
    <n v="0"/>
    <n v="0"/>
  </r>
  <r>
    <x v="8"/>
    <x v="16"/>
    <x v="7"/>
    <x v="5"/>
    <n v="0"/>
    <n v="1000"/>
    <n v="0"/>
    <n v="0"/>
    <n v="0"/>
    <n v="0"/>
    <n v="0"/>
    <n v="0"/>
    <n v="0"/>
  </r>
  <r>
    <x v="8"/>
    <x v="16"/>
    <x v="7"/>
    <x v="6"/>
    <n v="0"/>
    <n v="1000"/>
    <n v="0"/>
    <n v="0"/>
    <n v="0"/>
    <n v="0"/>
    <n v="0"/>
    <n v="0"/>
    <n v="0"/>
  </r>
  <r>
    <x v="8"/>
    <x v="16"/>
    <x v="7"/>
    <x v="7"/>
    <n v="0"/>
    <n v="1000"/>
    <n v="0"/>
    <n v="0"/>
    <n v="0"/>
    <n v="0"/>
    <n v="0"/>
    <n v="0"/>
    <n v="0"/>
  </r>
  <r>
    <x v="8"/>
    <x v="16"/>
    <x v="7"/>
    <x v="8"/>
    <n v="0"/>
    <n v="1000"/>
    <n v="0"/>
    <n v="0"/>
    <n v="0"/>
    <n v="0"/>
    <n v="0"/>
    <n v="0"/>
    <n v="0"/>
  </r>
  <r>
    <x v="8"/>
    <x v="16"/>
    <x v="7"/>
    <x v="9"/>
    <n v="0"/>
    <n v="1000"/>
    <n v="0"/>
    <n v="0"/>
    <n v="0"/>
    <n v="0"/>
    <n v="0"/>
    <n v="0"/>
    <n v="0"/>
  </r>
  <r>
    <x v="8"/>
    <x v="16"/>
    <x v="7"/>
    <x v="10"/>
    <n v="0.91"/>
    <n v="1000"/>
    <n v="0"/>
    <n v="2.2110000000000001E-2"/>
    <n v="1.7979999999999999E-2"/>
    <n v="1.0000000000000001E-5"/>
    <n v="1.73E-3"/>
    <n v="7.6240000000000002E-2"/>
    <n v="0"/>
  </r>
  <r>
    <x v="8"/>
    <x v="16"/>
    <x v="8"/>
    <x v="0"/>
    <n v="0"/>
    <n v="1000"/>
    <n v="0"/>
    <n v="0"/>
    <n v="0"/>
    <n v="0"/>
    <n v="0"/>
    <n v="0"/>
    <n v="0"/>
  </r>
  <r>
    <x v="8"/>
    <x v="16"/>
    <x v="8"/>
    <x v="1"/>
    <n v="0"/>
    <n v="1000"/>
    <n v="0"/>
    <n v="0"/>
    <n v="0"/>
    <n v="0"/>
    <n v="0"/>
    <n v="0"/>
    <n v="0"/>
  </r>
  <r>
    <x v="8"/>
    <x v="16"/>
    <x v="8"/>
    <x v="2"/>
    <n v="0"/>
    <n v="1000"/>
    <n v="0"/>
    <n v="0"/>
    <n v="0"/>
    <n v="0"/>
    <n v="0"/>
    <n v="0"/>
    <n v="0"/>
  </r>
  <r>
    <x v="8"/>
    <x v="16"/>
    <x v="8"/>
    <x v="3"/>
    <n v="0"/>
    <n v="1000"/>
    <n v="0"/>
    <n v="0"/>
    <n v="0"/>
    <n v="0"/>
    <n v="0"/>
    <n v="0"/>
    <n v="0"/>
  </r>
  <r>
    <x v="8"/>
    <x v="16"/>
    <x v="8"/>
    <x v="4"/>
    <n v="0"/>
    <n v="1000"/>
    <n v="0"/>
    <n v="0"/>
    <n v="0"/>
    <n v="0"/>
    <n v="0"/>
    <n v="0"/>
    <n v="0"/>
  </r>
  <r>
    <x v="8"/>
    <x v="16"/>
    <x v="8"/>
    <x v="5"/>
    <n v="0"/>
    <n v="1000"/>
    <n v="0"/>
    <n v="0"/>
    <n v="0"/>
    <n v="0"/>
    <n v="0"/>
    <n v="0"/>
    <n v="0"/>
  </r>
  <r>
    <x v="8"/>
    <x v="16"/>
    <x v="8"/>
    <x v="6"/>
    <n v="0"/>
    <n v="1000"/>
    <n v="0"/>
    <n v="0"/>
    <n v="0"/>
    <n v="0"/>
    <n v="0"/>
    <n v="0"/>
    <n v="0"/>
  </r>
  <r>
    <x v="8"/>
    <x v="16"/>
    <x v="8"/>
    <x v="7"/>
    <n v="0"/>
    <n v="1000"/>
    <n v="0"/>
    <n v="0"/>
    <n v="0"/>
    <n v="0"/>
    <n v="0"/>
    <n v="0"/>
    <n v="0"/>
  </r>
  <r>
    <x v="8"/>
    <x v="16"/>
    <x v="8"/>
    <x v="8"/>
    <n v="0"/>
    <n v="1000"/>
    <n v="0"/>
    <n v="0"/>
    <n v="0"/>
    <n v="0"/>
    <n v="0"/>
    <n v="0"/>
    <n v="0"/>
  </r>
  <r>
    <x v="8"/>
    <x v="16"/>
    <x v="8"/>
    <x v="9"/>
    <n v="0"/>
    <n v="1000"/>
    <n v="0"/>
    <n v="0"/>
    <n v="0"/>
    <n v="0"/>
    <n v="0"/>
    <n v="0"/>
    <n v="0"/>
  </r>
  <r>
    <x v="8"/>
    <x v="16"/>
    <x v="8"/>
    <x v="10"/>
    <n v="0.33"/>
    <n v="1000"/>
    <n v="0"/>
    <n v="7.9699999999999997E-3"/>
    <n v="5.8199999999999997E-3"/>
    <n v="4.0000000000000003E-5"/>
    <n v="2.2000000000000001E-4"/>
    <n v="2.7480000000000001E-2"/>
    <n v="0"/>
  </r>
  <r>
    <x v="8"/>
    <x v="17"/>
    <x v="0"/>
    <x v="0"/>
    <n v="0"/>
    <n v="1000"/>
    <n v="0"/>
    <n v="0"/>
    <n v="0"/>
    <n v="0"/>
    <n v="0"/>
    <n v="0"/>
    <n v="0"/>
  </r>
  <r>
    <x v="8"/>
    <x v="17"/>
    <x v="0"/>
    <x v="1"/>
    <n v="0"/>
    <n v="1000"/>
    <n v="0"/>
    <n v="0"/>
    <n v="0"/>
    <n v="0"/>
    <n v="0"/>
    <n v="0"/>
    <n v="0"/>
  </r>
  <r>
    <x v="8"/>
    <x v="17"/>
    <x v="0"/>
    <x v="2"/>
    <n v="0"/>
    <n v="1000"/>
    <n v="0"/>
    <n v="0"/>
    <n v="0"/>
    <n v="0"/>
    <n v="0"/>
    <n v="0"/>
    <n v="0"/>
  </r>
  <r>
    <x v="8"/>
    <x v="17"/>
    <x v="0"/>
    <x v="3"/>
    <n v="0"/>
    <n v="1000"/>
    <n v="0"/>
    <n v="0"/>
    <n v="0"/>
    <n v="0"/>
    <n v="0"/>
    <n v="0"/>
    <n v="0"/>
  </r>
  <r>
    <x v="8"/>
    <x v="17"/>
    <x v="0"/>
    <x v="4"/>
    <n v="0"/>
    <n v="1000"/>
    <n v="0"/>
    <n v="0"/>
    <n v="0"/>
    <n v="0"/>
    <n v="0"/>
    <n v="0"/>
    <n v="0"/>
  </r>
  <r>
    <x v="8"/>
    <x v="17"/>
    <x v="0"/>
    <x v="5"/>
    <n v="0"/>
    <n v="1000"/>
    <n v="0"/>
    <n v="0"/>
    <n v="0"/>
    <n v="0"/>
    <n v="0"/>
    <n v="0"/>
    <n v="0"/>
  </r>
  <r>
    <x v="8"/>
    <x v="17"/>
    <x v="0"/>
    <x v="6"/>
    <n v="0"/>
    <n v="1000"/>
    <n v="0"/>
    <n v="0"/>
    <n v="0"/>
    <n v="0"/>
    <n v="0"/>
    <n v="0"/>
    <n v="0"/>
  </r>
  <r>
    <x v="8"/>
    <x v="17"/>
    <x v="0"/>
    <x v="7"/>
    <n v="0"/>
    <n v="1000"/>
    <n v="0"/>
    <n v="0"/>
    <n v="0"/>
    <n v="0"/>
    <n v="0"/>
    <n v="0"/>
    <n v="0"/>
  </r>
  <r>
    <x v="8"/>
    <x v="17"/>
    <x v="0"/>
    <x v="8"/>
    <n v="0"/>
    <n v="1000"/>
    <n v="0"/>
    <n v="0"/>
    <n v="0"/>
    <n v="0"/>
    <n v="0"/>
    <n v="0"/>
    <n v="0"/>
  </r>
  <r>
    <x v="8"/>
    <x v="17"/>
    <x v="0"/>
    <x v="9"/>
    <n v="0"/>
    <n v="1000"/>
    <n v="0"/>
    <n v="0"/>
    <n v="0"/>
    <n v="0"/>
    <n v="0"/>
    <n v="0"/>
    <n v="0"/>
  </r>
  <r>
    <x v="8"/>
    <x v="17"/>
    <x v="0"/>
    <x v="10"/>
    <n v="0.79"/>
    <n v="1000"/>
    <n v="0"/>
    <n v="1.9099999999999999E-2"/>
    <n v="1.478E-2"/>
    <n v="5.0000000000000002E-5"/>
    <n v="1.15E-3"/>
    <n v="6.5860000000000002E-2"/>
    <n v="0"/>
  </r>
  <r>
    <x v="8"/>
    <x v="17"/>
    <x v="1"/>
    <x v="0"/>
    <n v="0"/>
    <n v="1000"/>
    <n v="0"/>
    <n v="0"/>
    <n v="0"/>
    <n v="0"/>
    <n v="0"/>
    <n v="0"/>
    <n v="0"/>
  </r>
  <r>
    <x v="8"/>
    <x v="17"/>
    <x v="1"/>
    <x v="1"/>
    <n v="0.64"/>
    <n v="1000"/>
    <n v="0"/>
    <n v="1.549E-2"/>
    <n v="1.2500000000000001E-2"/>
    <n v="5.1000000000000004E-4"/>
    <n v="3.0300000000000001E-3"/>
    <n v="5.3400000000000003E-2"/>
    <n v="0"/>
  </r>
  <r>
    <x v="8"/>
    <x v="17"/>
    <x v="1"/>
    <x v="2"/>
    <n v="0"/>
    <n v="1000"/>
    <n v="0"/>
    <n v="0"/>
    <n v="0"/>
    <n v="0"/>
    <n v="0"/>
    <n v="0"/>
    <n v="0"/>
  </r>
  <r>
    <x v="8"/>
    <x v="17"/>
    <x v="1"/>
    <x v="3"/>
    <n v="0"/>
    <n v="1000"/>
    <n v="0"/>
    <n v="0"/>
    <n v="0"/>
    <n v="0"/>
    <n v="0"/>
    <n v="0"/>
    <n v="0"/>
  </r>
  <r>
    <x v="8"/>
    <x v="17"/>
    <x v="1"/>
    <x v="4"/>
    <n v="0"/>
    <n v="1000"/>
    <n v="0"/>
    <n v="0"/>
    <n v="0"/>
    <n v="0"/>
    <n v="0"/>
    <n v="0"/>
    <n v="0"/>
  </r>
  <r>
    <x v="8"/>
    <x v="17"/>
    <x v="1"/>
    <x v="5"/>
    <n v="0"/>
    <n v="1000"/>
    <n v="0"/>
    <n v="0"/>
    <n v="0"/>
    <n v="0"/>
    <n v="0"/>
    <n v="0"/>
    <n v="0"/>
  </r>
  <r>
    <x v="8"/>
    <x v="17"/>
    <x v="1"/>
    <x v="6"/>
    <n v="0"/>
    <n v="1000"/>
    <n v="0"/>
    <n v="0"/>
    <n v="0"/>
    <n v="0"/>
    <n v="0"/>
    <n v="0"/>
    <n v="0"/>
  </r>
  <r>
    <x v="8"/>
    <x v="17"/>
    <x v="1"/>
    <x v="7"/>
    <n v="0"/>
    <n v="1000"/>
    <n v="0"/>
    <n v="0"/>
    <n v="0"/>
    <n v="0"/>
    <n v="0"/>
    <n v="0"/>
    <n v="0"/>
  </r>
  <r>
    <x v="8"/>
    <x v="17"/>
    <x v="1"/>
    <x v="8"/>
    <n v="0"/>
    <n v="1000"/>
    <n v="0"/>
    <n v="0"/>
    <n v="0"/>
    <n v="0"/>
    <n v="0"/>
    <n v="0"/>
    <n v="0"/>
  </r>
  <r>
    <x v="8"/>
    <x v="17"/>
    <x v="1"/>
    <x v="9"/>
    <n v="0"/>
    <n v="1000"/>
    <n v="0"/>
    <n v="0"/>
    <n v="0"/>
    <n v="0"/>
    <n v="0"/>
    <n v="0"/>
    <n v="0"/>
  </r>
  <r>
    <x v="8"/>
    <x v="17"/>
    <x v="1"/>
    <x v="10"/>
    <n v="0"/>
    <n v="1000"/>
    <n v="0"/>
    <n v="0"/>
    <n v="0"/>
    <n v="0"/>
    <n v="0"/>
    <n v="0"/>
    <n v="0"/>
  </r>
  <r>
    <x v="8"/>
    <x v="17"/>
    <x v="2"/>
    <x v="0"/>
    <n v="0"/>
    <n v="1000"/>
    <n v="0"/>
    <n v="0"/>
    <n v="0"/>
    <n v="0"/>
    <n v="0"/>
    <n v="0"/>
    <n v="0"/>
  </r>
  <r>
    <x v="8"/>
    <x v="17"/>
    <x v="2"/>
    <x v="1"/>
    <n v="0"/>
    <n v="1000"/>
    <n v="0"/>
    <n v="0"/>
    <n v="0"/>
    <n v="0"/>
    <n v="0"/>
    <n v="0"/>
    <n v="0"/>
  </r>
  <r>
    <x v="8"/>
    <x v="17"/>
    <x v="2"/>
    <x v="2"/>
    <n v="0"/>
    <n v="1000"/>
    <n v="0"/>
    <n v="0"/>
    <n v="0"/>
    <n v="0"/>
    <n v="0"/>
    <n v="0"/>
    <n v="0"/>
  </r>
  <r>
    <x v="8"/>
    <x v="17"/>
    <x v="2"/>
    <x v="3"/>
    <n v="0"/>
    <n v="1000"/>
    <n v="0"/>
    <n v="0"/>
    <n v="0"/>
    <n v="0"/>
    <n v="0"/>
    <n v="0"/>
    <n v="0"/>
  </r>
  <r>
    <x v="8"/>
    <x v="17"/>
    <x v="2"/>
    <x v="4"/>
    <n v="0"/>
    <n v="1000"/>
    <n v="0"/>
    <n v="0"/>
    <n v="0"/>
    <n v="0"/>
    <n v="0"/>
    <n v="0"/>
    <n v="0"/>
  </r>
  <r>
    <x v="8"/>
    <x v="17"/>
    <x v="2"/>
    <x v="5"/>
    <n v="0"/>
    <n v="1000"/>
    <n v="0"/>
    <n v="0"/>
    <n v="0"/>
    <n v="0"/>
    <n v="0"/>
    <n v="0"/>
    <n v="0"/>
  </r>
  <r>
    <x v="8"/>
    <x v="17"/>
    <x v="2"/>
    <x v="6"/>
    <n v="0"/>
    <n v="1000"/>
    <n v="0"/>
    <n v="0"/>
    <n v="0"/>
    <n v="0"/>
    <n v="0"/>
    <n v="0"/>
    <n v="0"/>
  </r>
  <r>
    <x v="8"/>
    <x v="17"/>
    <x v="2"/>
    <x v="7"/>
    <n v="0"/>
    <n v="1000"/>
    <n v="0"/>
    <n v="0"/>
    <n v="0"/>
    <n v="0"/>
    <n v="0"/>
    <n v="0"/>
    <n v="0"/>
  </r>
  <r>
    <x v="8"/>
    <x v="17"/>
    <x v="2"/>
    <x v="8"/>
    <n v="0"/>
    <n v="1000"/>
    <n v="0"/>
    <n v="0"/>
    <n v="0"/>
    <n v="0"/>
    <n v="0"/>
    <n v="0"/>
    <n v="0"/>
  </r>
  <r>
    <x v="8"/>
    <x v="17"/>
    <x v="2"/>
    <x v="9"/>
    <n v="0"/>
    <n v="1000"/>
    <n v="0"/>
    <n v="0"/>
    <n v="0"/>
    <n v="0"/>
    <n v="0"/>
    <n v="0"/>
    <n v="0"/>
  </r>
  <r>
    <x v="8"/>
    <x v="17"/>
    <x v="2"/>
    <x v="10"/>
    <n v="0.21"/>
    <n v="1000"/>
    <n v="0"/>
    <n v="5.1900000000000002E-3"/>
    <n v="3.7100000000000002E-3"/>
    <n v="5.0000000000000002E-5"/>
    <n v="4.4000000000000002E-4"/>
    <n v="1.7899999999999999E-2"/>
    <n v="0"/>
  </r>
  <r>
    <x v="8"/>
    <x v="17"/>
    <x v="3"/>
    <x v="0"/>
    <n v="0"/>
    <n v="1000"/>
    <n v="0"/>
    <n v="0"/>
    <n v="0"/>
    <n v="0"/>
    <n v="0"/>
    <n v="0"/>
    <n v="0"/>
  </r>
  <r>
    <x v="8"/>
    <x v="17"/>
    <x v="3"/>
    <x v="1"/>
    <n v="0"/>
    <n v="1000"/>
    <n v="0"/>
    <n v="0"/>
    <n v="0"/>
    <n v="0"/>
    <n v="0"/>
    <n v="0"/>
    <n v="0"/>
  </r>
  <r>
    <x v="8"/>
    <x v="17"/>
    <x v="3"/>
    <x v="2"/>
    <n v="0"/>
    <n v="1000"/>
    <n v="0"/>
    <n v="0"/>
    <n v="0"/>
    <n v="0"/>
    <n v="0"/>
    <n v="0"/>
    <n v="0"/>
  </r>
  <r>
    <x v="8"/>
    <x v="17"/>
    <x v="3"/>
    <x v="3"/>
    <n v="0"/>
    <n v="1000"/>
    <n v="0"/>
    <n v="0"/>
    <n v="0"/>
    <n v="0"/>
    <n v="0"/>
    <n v="0"/>
    <n v="0"/>
  </r>
  <r>
    <x v="8"/>
    <x v="17"/>
    <x v="3"/>
    <x v="4"/>
    <n v="0"/>
    <n v="1000"/>
    <n v="0"/>
    <n v="0"/>
    <n v="0"/>
    <n v="0"/>
    <n v="0"/>
    <n v="0"/>
    <n v="0"/>
  </r>
  <r>
    <x v="8"/>
    <x v="17"/>
    <x v="3"/>
    <x v="5"/>
    <n v="0"/>
    <n v="1000"/>
    <n v="0"/>
    <n v="0"/>
    <n v="0"/>
    <n v="0"/>
    <n v="0"/>
    <n v="0"/>
    <n v="0"/>
  </r>
  <r>
    <x v="8"/>
    <x v="17"/>
    <x v="3"/>
    <x v="6"/>
    <n v="0"/>
    <n v="1000"/>
    <n v="0"/>
    <n v="0"/>
    <n v="0"/>
    <n v="0"/>
    <n v="0"/>
    <n v="0"/>
    <n v="0"/>
  </r>
  <r>
    <x v="8"/>
    <x v="17"/>
    <x v="3"/>
    <x v="7"/>
    <n v="0"/>
    <n v="1000"/>
    <n v="0"/>
    <n v="0"/>
    <n v="0"/>
    <n v="0"/>
    <n v="0"/>
    <n v="0"/>
    <n v="0"/>
  </r>
  <r>
    <x v="8"/>
    <x v="17"/>
    <x v="3"/>
    <x v="8"/>
    <n v="0"/>
    <n v="1000"/>
    <n v="0"/>
    <n v="0"/>
    <n v="0"/>
    <n v="0"/>
    <n v="0"/>
    <n v="0"/>
    <n v="0"/>
  </r>
  <r>
    <x v="8"/>
    <x v="17"/>
    <x v="3"/>
    <x v="9"/>
    <n v="0"/>
    <n v="1000"/>
    <n v="0"/>
    <n v="0"/>
    <n v="0"/>
    <n v="0"/>
    <n v="0"/>
    <n v="0"/>
    <n v="0"/>
  </r>
  <r>
    <x v="8"/>
    <x v="17"/>
    <x v="3"/>
    <x v="10"/>
    <n v="0"/>
    <n v="1000"/>
    <n v="0"/>
    <n v="0"/>
    <n v="0"/>
    <n v="0"/>
    <n v="0"/>
    <n v="0"/>
    <n v="0"/>
  </r>
  <r>
    <x v="8"/>
    <x v="17"/>
    <x v="4"/>
    <x v="0"/>
    <n v="0.33"/>
    <n v="1000"/>
    <n v="0"/>
    <n v="8.0300000000000007E-3"/>
    <n v="6.0299999999999998E-3"/>
    <n v="6.9999999999999994E-5"/>
    <n v="7.2999999999999996E-4"/>
    <n v="2.768E-2"/>
    <n v="0"/>
  </r>
  <r>
    <x v="8"/>
    <x v="17"/>
    <x v="4"/>
    <x v="1"/>
    <n v="0"/>
    <n v="1000"/>
    <n v="0"/>
    <n v="0"/>
    <n v="0"/>
    <n v="0"/>
    <n v="0"/>
    <n v="0"/>
    <n v="0"/>
  </r>
  <r>
    <x v="8"/>
    <x v="17"/>
    <x v="4"/>
    <x v="2"/>
    <n v="0"/>
    <n v="1000"/>
    <n v="0"/>
    <n v="0"/>
    <n v="0"/>
    <n v="0"/>
    <n v="0"/>
    <n v="0"/>
    <n v="0"/>
  </r>
  <r>
    <x v="8"/>
    <x v="17"/>
    <x v="4"/>
    <x v="3"/>
    <n v="0"/>
    <n v="1000"/>
    <n v="0"/>
    <n v="0"/>
    <n v="0"/>
    <n v="0"/>
    <n v="0"/>
    <n v="0"/>
    <n v="0"/>
  </r>
  <r>
    <x v="8"/>
    <x v="17"/>
    <x v="4"/>
    <x v="4"/>
    <n v="0"/>
    <n v="1000"/>
    <n v="0"/>
    <n v="0"/>
    <n v="0"/>
    <n v="0"/>
    <n v="0"/>
    <n v="0"/>
    <n v="0"/>
  </r>
  <r>
    <x v="8"/>
    <x v="17"/>
    <x v="4"/>
    <x v="5"/>
    <n v="0"/>
    <n v="1000"/>
    <n v="0"/>
    <n v="0"/>
    <n v="0"/>
    <n v="0"/>
    <n v="0"/>
    <n v="0"/>
    <n v="0"/>
  </r>
  <r>
    <x v="8"/>
    <x v="17"/>
    <x v="4"/>
    <x v="6"/>
    <n v="0"/>
    <n v="1000"/>
    <n v="0"/>
    <n v="0"/>
    <n v="0"/>
    <n v="0"/>
    <n v="0"/>
    <n v="0"/>
    <n v="0"/>
  </r>
  <r>
    <x v="8"/>
    <x v="17"/>
    <x v="4"/>
    <x v="7"/>
    <n v="0"/>
    <n v="1000"/>
    <n v="0"/>
    <n v="0"/>
    <n v="0"/>
    <n v="0"/>
    <n v="0"/>
    <n v="0"/>
    <n v="0"/>
  </r>
  <r>
    <x v="8"/>
    <x v="17"/>
    <x v="4"/>
    <x v="8"/>
    <n v="0"/>
    <n v="1000"/>
    <n v="0"/>
    <n v="0"/>
    <n v="0"/>
    <n v="0"/>
    <n v="0"/>
    <n v="0"/>
    <n v="0"/>
  </r>
  <r>
    <x v="8"/>
    <x v="17"/>
    <x v="4"/>
    <x v="9"/>
    <n v="0"/>
    <n v="1000"/>
    <n v="0"/>
    <n v="0"/>
    <n v="0"/>
    <n v="0"/>
    <n v="0"/>
    <n v="0"/>
    <n v="0"/>
  </r>
  <r>
    <x v="8"/>
    <x v="17"/>
    <x v="4"/>
    <x v="10"/>
    <n v="1.54"/>
    <n v="1000"/>
    <n v="0"/>
    <n v="3.7350000000000001E-2"/>
    <n v="2.477E-2"/>
    <n v="1.9000000000000001E-4"/>
    <n v="1.58E-3"/>
    <n v="0.12878999999999999"/>
    <n v="0"/>
  </r>
  <r>
    <x v="8"/>
    <x v="17"/>
    <x v="5"/>
    <x v="0"/>
    <n v="0"/>
    <n v="1000"/>
    <n v="0"/>
    <n v="0"/>
    <n v="0"/>
    <n v="0"/>
    <n v="0"/>
    <n v="0"/>
    <n v="0"/>
  </r>
  <r>
    <x v="8"/>
    <x v="17"/>
    <x v="5"/>
    <x v="1"/>
    <n v="0"/>
    <n v="1000"/>
    <n v="0"/>
    <n v="0"/>
    <n v="0"/>
    <n v="0"/>
    <n v="0"/>
    <n v="0"/>
    <n v="0"/>
  </r>
  <r>
    <x v="8"/>
    <x v="17"/>
    <x v="5"/>
    <x v="2"/>
    <n v="0"/>
    <n v="1000"/>
    <n v="0"/>
    <n v="0"/>
    <n v="0"/>
    <n v="0"/>
    <n v="0"/>
    <n v="0"/>
    <n v="0"/>
  </r>
  <r>
    <x v="8"/>
    <x v="17"/>
    <x v="5"/>
    <x v="3"/>
    <n v="0"/>
    <n v="1000"/>
    <n v="0"/>
    <n v="0"/>
    <n v="0"/>
    <n v="0"/>
    <n v="0"/>
    <n v="0"/>
    <n v="0"/>
  </r>
  <r>
    <x v="8"/>
    <x v="17"/>
    <x v="5"/>
    <x v="4"/>
    <n v="0"/>
    <n v="1000"/>
    <n v="0"/>
    <n v="0"/>
    <n v="0"/>
    <n v="0"/>
    <n v="0"/>
    <n v="0"/>
    <n v="0"/>
  </r>
  <r>
    <x v="8"/>
    <x v="17"/>
    <x v="5"/>
    <x v="5"/>
    <n v="0"/>
    <n v="1000"/>
    <n v="0"/>
    <n v="0"/>
    <n v="0"/>
    <n v="0"/>
    <n v="0"/>
    <n v="0"/>
    <n v="0"/>
  </r>
  <r>
    <x v="8"/>
    <x v="17"/>
    <x v="5"/>
    <x v="6"/>
    <n v="0"/>
    <n v="1000"/>
    <n v="0"/>
    <n v="0"/>
    <n v="0"/>
    <n v="0"/>
    <n v="0"/>
    <n v="0"/>
    <n v="0"/>
  </r>
  <r>
    <x v="8"/>
    <x v="17"/>
    <x v="5"/>
    <x v="7"/>
    <n v="0"/>
    <n v="1000"/>
    <n v="0"/>
    <n v="0"/>
    <n v="0"/>
    <n v="0"/>
    <n v="0"/>
    <n v="0"/>
    <n v="0"/>
  </r>
  <r>
    <x v="8"/>
    <x v="17"/>
    <x v="5"/>
    <x v="8"/>
    <n v="0"/>
    <n v="1000"/>
    <n v="0"/>
    <n v="0"/>
    <n v="0"/>
    <n v="0"/>
    <n v="0"/>
    <n v="0"/>
    <n v="0"/>
  </r>
  <r>
    <x v="8"/>
    <x v="17"/>
    <x v="5"/>
    <x v="9"/>
    <n v="0"/>
    <n v="1000"/>
    <n v="0"/>
    <n v="0"/>
    <n v="0"/>
    <n v="0"/>
    <n v="0"/>
    <n v="0"/>
    <n v="0"/>
  </r>
  <r>
    <x v="8"/>
    <x v="17"/>
    <x v="5"/>
    <x v="10"/>
    <n v="0"/>
    <n v="1000"/>
    <n v="0"/>
    <n v="0"/>
    <n v="0"/>
    <n v="0"/>
    <n v="0"/>
    <n v="0"/>
    <n v="0"/>
  </r>
  <r>
    <x v="8"/>
    <x v="17"/>
    <x v="6"/>
    <x v="0"/>
    <n v="0"/>
    <n v="1000"/>
    <n v="0"/>
    <n v="0"/>
    <n v="0"/>
    <n v="0"/>
    <n v="0"/>
    <n v="0"/>
    <n v="0"/>
  </r>
  <r>
    <x v="8"/>
    <x v="17"/>
    <x v="6"/>
    <x v="1"/>
    <n v="0"/>
    <n v="1000"/>
    <n v="0"/>
    <n v="0"/>
    <n v="0"/>
    <n v="0"/>
    <n v="0"/>
    <n v="0"/>
    <n v="0"/>
  </r>
  <r>
    <x v="8"/>
    <x v="17"/>
    <x v="6"/>
    <x v="2"/>
    <n v="0"/>
    <n v="1000"/>
    <n v="0"/>
    <n v="0"/>
    <n v="0"/>
    <n v="0"/>
    <n v="0"/>
    <n v="0"/>
    <n v="0"/>
  </r>
  <r>
    <x v="8"/>
    <x v="17"/>
    <x v="6"/>
    <x v="3"/>
    <n v="0"/>
    <n v="1000"/>
    <n v="0"/>
    <n v="0"/>
    <n v="0"/>
    <n v="0"/>
    <n v="0"/>
    <n v="0"/>
    <n v="0"/>
  </r>
  <r>
    <x v="8"/>
    <x v="17"/>
    <x v="6"/>
    <x v="4"/>
    <n v="0"/>
    <n v="1000"/>
    <n v="0"/>
    <n v="0"/>
    <n v="0"/>
    <n v="0"/>
    <n v="0"/>
    <n v="0"/>
    <n v="0"/>
  </r>
  <r>
    <x v="8"/>
    <x v="17"/>
    <x v="6"/>
    <x v="5"/>
    <n v="0"/>
    <n v="1000"/>
    <n v="0"/>
    <n v="0"/>
    <n v="0"/>
    <n v="0"/>
    <n v="0"/>
    <n v="0"/>
    <n v="0"/>
  </r>
  <r>
    <x v="8"/>
    <x v="17"/>
    <x v="6"/>
    <x v="6"/>
    <n v="0"/>
    <n v="1000"/>
    <n v="0"/>
    <n v="0"/>
    <n v="0"/>
    <n v="0"/>
    <n v="0"/>
    <n v="0"/>
    <n v="0"/>
  </r>
  <r>
    <x v="8"/>
    <x v="17"/>
    <x v="6"/>
    <x v="7"/>
    <n v="0"/>
    <n v="1000"/>
    <n v="0"/>
    <n v="0"/>
    <n v="0"/>
    <n v="0"/>
    <n v="0"/>
    <n v="0"/>
    <n v="0"/>
  </r>
  <r>
    <x v="8"/>
    <x v="17"/>
    <x v="6"/>
    <x v="8"/>
    <n v="0"/>
    <n v="1000"/>
    <n v="0"/>
    <n v="0"/>
    <n v="0"/>
    <n v="0"/>
    <n v="0"/>
    <n v="0"/>
    <n v="0"/>
  </r>
  <r>
    <x v="8"/>
    <x v="17"/>
    <x v="6"/>
    <x v="9"/>
    <n v="0"/>
    <n v="1000"/>
    <n v="0"/>
    <n v="0"/>
    <n v="0"/>
    <n v="0"/>
    <n v="0"/>
    <n v="0"/>
    <n v="0"/>
  </r>
  <r>
    <x v="8"/>
    <x v="17"/>
    <x v="6"/>
    <x v="10"/>
    <n v="0"/>
    <n v="1000"/>
    <n v="0"/>
    <n v="0"/>
    <n v="0"/>
    <n v="0"/>
    <n v="0"/>
    <n v="0"/>
    <n v="0"/>
  </r>
  <r>
    <x v="8"/>
    <x v="17"/>
    <x v="7"/>
    <x v="0"/>
    <n v="0"/>
    <n v="1000"/>
    <n v="0"/>
    <n v="0"/>
    <n v="0"/>
    <n v="0"/>
    <n v="0"/>
    <n v="0"/>
    <n v="0"/>
  </r>
  <r>
    <x v="8"/>
    <x v="17"/>
    <x v="7"/>
    <x v="1"/>
    <n v="0"/>
    <n v="1000"/>
    <n v="0"/>
    <n v="0"/>
    <n v="0"/>
    <n v="0"/>
    <n v="0"/>
    <n v="0"/>
    <n v="0"/>
  </r>
  <r>
    <x v="8"/>
    <x v="17"/>
    <x v="7"/>
    <x v="2"/>
    <n v="0"/>
    <n v="1000"/>
    <n v="0"/>
    <n v="0"/>
    <n v="0"/>
    <n v="0"/>
    <n v="0"/>
    <n v="0"/>
    <n v="0"/>
  </r>
  <r>
    <x v="8"/>
    <x v="17"/>
    <x v="7"/>
    <x v="3"/>
    <n v="0"/>
    <n v="1000"/>
    <n v="0"/>
    <n v="0"/>
    <n v="0"/>
    <n v="0"/>
    <n v="0"/>
    <n v="0"/>
    <n v="0"/>
  </r>
  <r>
    <x v="8"/>
    <x v="17"/>
    <x v="7"/>
    <x v="4"/>
    <n v="0"/>
    <n v="1000"/>
    <n v="0"/>
    <n v="0"/>
    <n v="0"/>
    <n v="0"/>
    <n v="0"/>
    <n v="0"/>
    <n v="0"/>
  </r>
  <r>
    <x v="8"/>
    <x v="17"/>
    <x v="7"/>
    <x v="5"/>
    <n v="0"/>
    <n v="1000"/>
    <n v="0"/>
    <n v="0"/>
    <n v="0"/>
    <n v="0"/>
    <n v="0"/>
    <n v="0"/>
    <n v="0"/>
  </r>
  <r>
    <x v="8"/>
    <x v="17"/>
    <x v="7"/>
    <x v="6"/>
    <n v="0"/>
    <n v="1000"/>
    <n v="0"/>
    <n v="0"/>
    <n v="0"/>
    <n v="0"/>
    <n v="0"/>
    <n v="0"/>
    <n v="0"/>
  </r>
  <r>
    <x v="8"/>
    <x v="17"/>
    <x v="7"/>
    <x v="7"/>
    <n v="0"/>
    <n v="1000"/>
    <n v="0"/>
    <n v="0"/>
    <n v="0"/>
    <n v="0"/>
    <n v="0"/>
    <n v="0"/>
    <n v="0"/>
  </r>
  <r>
    <x v="8"/>
    <x v="17"/>
    <x v="7"/>
    <x v="8"/>
    <n v="0"/>
    <n v="1000"/>
    <n v="0"/>
    <n v="0"/>
    <n v="0"/>
    <n v="0"/>
    <n v="0"/>
    <n v="0"/>
    <n v="0"/>
  </r>
  <r>
    <x v="8"/>
    <x v="17"/>
    <x v="7"/>
    <x v="9"/>
    <n v="0"/>
    <n v="1000"/>
    <n v="0"/>
    <n v="0"/>
    <n v="0"/>
    <n v="0"/>
    <n v="0"/>
    <n v="0"/>
    <n v="0"/>
  </r>
  <r>
    <x v="8"/>
    <x v="17"/>
    <x v="7"/>
    <x v="10"/>
    <n v="0.91"/>
    <n v="1000"/>
    <n v="0"/>
    <n v="2.2110000000000001E-2"/>
    <n v="1.7979999999999999E-2"/>
    <n v="1.0000000000000001E-5"/>
    <n v="1.73E-3"/>
    <n v="7.6240000000000002E-2"/>
    <n v="0"/>
  </r>
  <r>
    <x v="8"/>
    <x v="17"/>
    <x v="8"/>
    <x v="0"/>
    <n v="0"/>
    <n v="1000"/>
    <n v="0"/>
    <n v="0"/>
    <n v="0"/>
    <n v="0"/>
    <n v="0"/>
    <n v="0"/>
    <n v="0"/>
  </r>
  <r>
    <x v="8"/>
    <x v="17"/>
    <x v="8"/>
    <x v="1"/>
    <n v="0"/>
    <n v="1000"/>
    <n v="0"/>
    <n v="0"/>
    <n v="0"/>
    <n v="0"/>
    <n v="0"/>
    <n v="0"/>
    <n v="0"/>
  </r>
  <r>
    <x v="8"/>
    <x v="17"/>
    <x v="8"/>
    <x v="2"/>
    <n v="0"/>
    <n v="1000"/>
    <n v="0"/>
    <n v="0"/>
    <n v="0"/>
    <n v="0"/>
    <n v="0"/>
    <n v="0"/>
    <n v="0"/>
  </r>
  <r>
    <x v="8"/>
    <x v="17"/>
    <x v="8"/>
    <x v="3"/>
    <n v="0"/>
    <n v="1000"/>
    <n v="0"/>
    <n v="0"/>
    <n v="0"/>
    <n v="0"/>
    <n v="0"/>
    <n v="0"/>
    <n v="0"/>
  </r>
  <r>
    <x v="8"/>
    <x v="17"/>
    <x v="8"/>
    <x v="4"/>
    <n v="0"/>
    <n v="1000"/>
    <n v="0"/>
    <n v="0"/>
    <n v="0"/>
    <n v="0"/>
    <n v="0"/>
    <n v="0"/>
    <n v="0"/>
  </r>
  <r>
    <x v="8"/>
    <x v="17"/>
    <x v="8"/>
    <x v="5"/>
    <n v="0"/>
    <n v="1000"/>
    <n v="0"/>
    <n v="0"/>
    <n v="0"/>
    <n v="0"/>
    <n v="0"/>
    <n v="0"/>
    <n v="0"/>
  </r>
  <r>
    <x v="8"/>
    <x v="17"/>
    <x v="8"/>
    <x v="6"/>
    <n v="0"/>
    <n v="1000"/>
    <n v="0"/>
    <n v="0"/>
    <n v="0"/>
    <n v="0"/>
    <n v="0"/>
    <n v="0"/>
    <n v="0"/>
  </r>
  <r>
    <x v="8"/>
    <x v="17"/>
    <x v="8"/>
    <x v="7"/>
    <n v="0"/>
    <n v="1000"/>
    <n v="0"/>
    <n v="0"/>
    <n v="0"/>
    <n v="0"/>
    <n v="0"/>
    <n v="0"/>
    <n v="0"/>
  </r>
  <r>
    <x v="8"/>
    <x v="17"/>
    <x v="8"/>
    <x v="8"/>
    <n v="0"/>
    <n v="1000"/>
    <n v="0"/>
    <n v="0"/>
    <n v="0"/>
    <n v="0"/>
    <n v="0"/>
    <n v="0"/>
    <n v="0"/>
  </r>
  <r>
    <x v="8"/>
    <x v="17"/>
    <x v="8"/>
    <x v="9"/>
    <n v="0"/>
    <n v="1000"/>
    <n v="0"/>
    <n v="0"/>
    <n v="0"/>
    <n v="0"/>
    <n v="0"/>
    <n v="0"/>
    <n v="0"/>
  </r>
  <r>
    <x v="8"/>
    <x v="17"/>
    <x v="8"/>
    <x v="10"/>
    <n v="0.33"/>
    <n v="1000"/>
    <n v="0"/>
    <n v="7.9699999999999997E-3"/>
    <n v="5.8199999999999997E-3"/>
    <n v="4.0000000000000003E-5"/>
    <n v="2.2000000000000001E-4"/>
    <n v="2.7480000000000001E-2"/>
    <n v="0"/>
  </r>
  <r>
    <x v="8"/>
    <x v="18"/>
    <x v="0"/>
    <x v="0"/>
    <n v="0"/>
    <n v="1000"/>
    <n v="0"/>
    <n v="0"/>
    <n v="0"/>
    <n v="0"/>
    <n v="0"/>
    <n v="0"/>
    <n v="0"/>
  </r>
  <r>
    <x v="8"/>
    <x v="18"/>
    <x v="0"/>
    <x v="1"/>
    <n v="0"/>
    <n v="1000"/>
    <n v="0"/>
    <n v="0"/>
    <n v="0"/>
    <n v="0"/>
    <n v="0"/>
    <n v="0"/>
    <n v="0"/>
  </r>
  <r>
    <x v="8"/>
    <x v="18"/>
    <x v="0"/>
    <x v="2"/>
    <n v="0"/>
    <n v="1000"/>
    <n v="0"/>
    <n v="0"/>
    <n v="0"/>
    <n v="0"/>
    <n v="0"/>
    <n v="0"/>
    <n v="0"/>
  </r>
  <r>
    <x v="8"/>
    <x v="18"/>
    <x v="0"/>
    <x v="3"/>
    <n v="0"/>
    <n v="1000"/>
    <n v="0"/>
    <n v="0"/>
    <n v="0"/>
    <n v="0"/>
    <n v="0"/>
    <n v="0"/>
    <n v="0"/>
  </r>
  <r>
    <x v="8"/>
    <x v="18"/>
    <x v="0"/>
    <x v="4"/>
    <n v="0"/>
    <n v="1000"/>
    <n v="0"/>
    <n v="0"/>
    <n v="0"/>
    <n v="0"/>
    <n v="0"/>
    <n v="0"/>
    <n v="0"/>
  </r>
  <r>
    <x v="8"/>
    <x v="18"/>
    <x v="0"/>
    <x v="5"/>
    <n v="0"/>
    <n v="1000"/>
    <n v="0"/>
    <n v="0"/>
    <n v="0"/>
    <n v="0"/>
    <n v="0"/>
    <n v="0"/>
    <n v="0"/>
  </r>
  <r>
    <x v="8"/>
    <x v="18"/>
    <x v="0"/>
    <x v="6"/>
    <n v="0"/>
    <n v="1000"/>
    <n v="0"/>
    <n v="0"/>
    <n v="0"/>
    <n v="0"/>
    <n v="0"/>
    <n v="0"/>
    <n v="0"/>
  </r>
  <r>
    <x v="8"/>
    <x v="18"/>
    <x v="0"/>
    <x v="7"/>
    <n v="0"/>
    <n v="1000"/>
    <n v="0"/>
    <n v="0"/>
    <n v="0"/>
    <n v="0"/>
    <n v="0"/>
    <n v="0"/>
    <n v="0"/>
  </r>
  <r>
    <x v="8"/>
    <x v="18"/>
    <x v="0"/>
    <x v="8"/>
    <n v="0"/>
    <n v="1000"/>
    <n v="0"/>
    <n v="0"/>
    <n v="0"/>
    <n v="0"/>
    <n v="0"/>
    <n v="0"/>
    <n v="0"/>
  </r>
  <r>
    <x v="8"/>
    <x v="18"/>
    <x v="0"/>
    <x v="9"/>
    <n v="0"/>
    <n v="1000"/>
    <n v="0"/>
    <n v="0"/>
    <n v="0"/>
    <n v="0"/>
    <n v="0"/>
    <n v="0"/>
    <n v="0"/>
  </r>
  <r>
    <x v="8"/>
    <x v="18"/>
    <x v="0"/>
    <x v="10"/>
    <n v="0.79"/>
    <n v="1000"/>
    <n v="0"/>
    <n v="1.9099999999999999E-2"/>
    <n v="1.478E-2"/>
    <n v="5.0000000000000002E-5"/>
    <n v="1.15E-3"/>
    <n v="6.5860000000000002E-2"/>
    <n v="0"/>
  </r>
  <r>
    <x v="8"/>
    <x v="18"/>
    <x v="1"/>
    <x v="0"/>
    <n v="0"/>
    <n v="1000"/>
    <n v="0"/>
    <n v="0"/>
    <n v="0"/>
    <n v="0"/>
    <n v="0"/>
    <n v="0"/>
    <n v="0"/>
  </r>
  <r>
    <x v="8"/>
    <x v="18"/>
    <x v="1"/>
    <x v="1"/>
    <n v="0.64"/>
    <n v="1000"/>
    <n v="0"/>
    <n v="1.549E-2"/>
    <n v="1.2500000000000001E-2"/>
    <n v="5.1000000000000004E-4"/>
    <n v="3.0300000000000001E-3"/>
    <n v="5.3400000000000003E-2"/>
    <n v="0"/>
  </r>
  <r>
    <x v="8"/>
    <x v="18"/>
    <x v="1"/>
    <x v="2"/>
    <n v="0"/>
    <n v="1000"/>
    <n v="0"/>
    <n v="0"/>
    <n v="0"/>
    <n v="0"/>
    <n v="0"/>
    <n v="0"/>
    <n v="0"/>
  </r>
  <r>
    <x v="8"/>
    <x v="18"/>
    <x v="1"/>
    <x v="3"/>
    <n v="0"/>
    <n v="1000"/>
    <n v="0"/>
    <n v="0"/>
    <n v="0"/>
    <n v="0"/>
    <n v="0"/>
    <n v="0"/>
    <n v="0"/>
  </r>
  <r>
    <x v="8"/>
    <x v="18"/>
    <x v="1"/>
    <x v="4"/>
    <n v="0"/>
    <n v="1000"/>
    <n v="0"/>
    <n v="0"/>
    <n v="0"/>
    <n v="0"/>
    <n v="0"/>
    <n v="0"/>
    <n v="0"/>
  </r>
  <r>
    <x v="8"/>
    <x v="18"/>
    <x v="1"/>
    <x v="5"/>
    <n v="0"/>
    <n v="1000"/>
    <n v="0"/>
    <n v="0"/>
    <n v="0"/>
    <n v="0"/>
    <n v="0"/>
    <n v="0"/>
    <n v="0"/>
  </r>
  <r>
    <x v="8"/>
    <x v="18"/>
    <x v="1"/>
    <x v="6"/>
    <n v="0"/>
    <n v="1000"/>
    <n v="0"/>
    <n v="0"/>
    <n v="0"/>
    <n v="0"/>
    <n v="0"/>
    <n v="0"/>
    <n v="0"/>
  </r>
  <r>
    <x v="8"/>
    <x v="18"/>
    <x v="1"/>
    <x v="7"/>
    <n v="0"/>
    <n v="1000"/>
    <n v="0"/>
    <n v="0"/>
    <n v="0"/>
    <n v="0"/>
    <n v="0"/>
    <n v="0"/>
    <n v="0"/>
  </r>
  <r>
    <x v="8"/>
    <x v="18"/>
    <x v="1"/>
    <x v="8"/>
    <n v="0"/>
    <n v="1000"/>
    <n v="0"/>
    <n v="0"/>
    <n v="0"/>
    <n v="0"/>
    <n v="0"/>
    <n v="0"/>
    <n v="0"/>
  </r>
  <r>
    <x v="8"/>
    <x v="18"/>
    <x v="1"/>
    <x v="9"/>
    <n v="0"/>
    <n v="1000"/>
    <n v="0"/>
    <n v="0"/>
    <n v="0"/>
    <n v="0"/>
    <n v="0"/>
    <n v="0"/>
    <n v="0"/>
  </r>
  <r>
    <x v="8"/>
    <x v="18"/>
    <x v="1"/>
    <x v="10"/>
    <n v="0"/>
    <n v="1000"/>
    <n v="0"/>
    <n v="0"/>
    <n v="0"/>
    <n v="0"/>
    <n v="0"/>
    <n v="0"/>
    <n v="0"/>
  </r>
  <r>
    <x v="8"/>
    <x v="18"/>
    <x v="2"/>
    <x v="0"/>
    <n v="0"/>
    <n v="1000"/>
    <n v="0"/>
    <n v="0"/>
    <n v="0"/>
    <n v="0"/>
    <n v="0"/>
    <n v="0"/>
    <n v="0"/>
  </r>
  <r>
    <x v="8"/>
    <x v="18"/>
    <x v="2"/>
    <x v="1"/>
    <n v="0"/>
    <n v="1000"/>
    <n v="0"/>
    <n v="0"/>
    <n v="0"/>
    <n v="0"/>
    <n v="0"/>
    <n v="0"/>
    <n v="0"/>
  </r>
  <r>
    <x v="8"/>
    <x v="18"/>
    <x v="2"/>
    <x v="2"/>
    <n v="0"/>
    <n v="1000"/>
    <n v="0"/>
    <n v="0"/>
    <n v="0"/>
    <n v="0"/>
    <n v="0"/>
    <n v="0"/>
    <n v="0"/>
  </r>
  <r>
    <x v="8"/>
    <x v="18"/>
    <x v="2"/>
    <x v="3"/>
    <n v="0"/>
    <n v="1000"/>
    <n v="0"/>
    <n v="0"/>
    <n v="0"/>
    <n v="0"/>
    <n v="0"/>
    <n v="0"/>
    <n v="0"/>
  </r>
  <r>
    <x v="8"/>
    <x v="18"/>
    <x v="2"/>
    <x v="4"/>
    <n v="0"/>
    <n v="1000"/>
    <n v="0"/>
    <n v="0"/>
    <n v="0"/>
    <n v="0"/>
    <n v="0"/>
    <n v="0"/>
    <n v="0"/>
  </r>
  <r>
    <x v="8"/>
    <x v="18"/>
    <x v="2"/>
    <x v="5"/>
    <n v="0"/>
    <n v="1000"/>
    <n v="0"/>
    <n v="0"/>
    <n v="0"/>
    <n v="0"/>
    <n v="0"/>
    <n v="0"/>
    <n v="0"/>
  </r>
  <r>
    <x v="8"/>
    <x v="18"/>
    <x v="2"/>
    <x v="6"/>
    <n v="0"/>
    <n v="1000"/>
    <n v="0"/>
    <n v="0"/>
    <n v="0"/>
    <n v="0"/>
    <n v="0"/>
    <n v="0"/>
    <n v="0"/>
  </r>
  <r>
    <x v="8"/>
    <x v="18"/>
    <x v="2"/>
    <x v="7"/>
    <n v="0"/>
    <n v="1000"/>
    <n v="0"/>
    <n v="0"/>
    <n v="0"/>
    <n v="0"/>
    <n v="0"/>
    <n v="0"/>
    <n v="0"/>
  </r>
  <r>
    <x v="8"/>
    <x v="18"/>
    <x v="2"/>
    <x v="8"/>
    <n v="0"/>
    <n v="1000"/>
    <n v="0"/>
    <n v="0"/>
    <n v="0"/>
    <n v="0"/>
    <n v="0"/>
    <n v="0"/>
    <n v="0"/>
  </r>
  <r>
    <x v="8"/>
    <x v="18"/>
    <x v="2"/>
    <x v="9"/>
    <n v="0"/>
    <n v="1000"/>
    <n v="0"/>
    <n v="0"/>
    <n v="0"/>
    <n v="0"/>
    <n v="0"/>
    <n v="0"/>
    <n v="0"/>
  </r>
  <r>
    <x v="8"/>
    <x v="18"/>
    <x v="2"/>
    <x v="10"/>
    <n v="0.21"/>
    <n v="1000"/>
    <n v="0"/>
    <n v="5.1900000000000002E-3"/>
    <n v="3.7100000000000002E-3"/>
    <n v="5.0000000000000002E-5"/>
    <n v="4.4000000000000002E-4"/>
    <n v="1.7899999999999999E-2"/>
    <n v="0"/>
  </r>
  <r>
    <x v="8"/>
    <x v="18"/>
    <x v="3"/>
    <x v="0"/>
    <n v="0"/>
    <n v="1000"/>
    <n v="0"/>
    <n v="0"/>
    <n v="0"/>
    <n v="0"/>
    <n v="0"/>
    <n v="0"/>
    <n v="0"/>
  </r>
  <r>
    <x v="8"/>
    <x v="18"/>
    <x v="3"/>
    <x v="1"/>
    <n v="0"/>
    <n v="1000"/>
    <n v="0"/>
    <n v="0"/>
    <n v="0"/>
    <n v="0"/>
    <n v="0"/>
    <n v="0"/>
    <n v="0"/>
  </r>
  <r>
    <x v="8"/>
    <x v="18"/>
    <x v="3"/>
    <x v="2"/>
    <n v="0"/>
    <n v="1000"/>
    <n v="0"/>
    <n v="0"/>
    <n v="0"/>
    <n v="0"/>
    <n v="0"/>
    <n v="0"/>
    <n v="0"/>
  </r>
  <r>
    <x v="8"/>
    <x v="18"/>
    <x v="3"/>
    <x v="3"/>
    <n v="0"/>
    <n v="1000"/>
    <n v="0"/>
    <n v="0"/>
    <n v="0"/>
    <n v="0"/>
    <n v="0"/>
    <n v="0"/>
    <n v="0"/>
  </r>
  <r>
    <x v="8"/>
    <x v="18"/>
    <x v="3"/>
    <x v="4"/>
    <n v="0"/>
    <n v="1000"/>
    <n v="0"/>
    <n v="0"/>
    <n v="0"/>
    <n v="0"/>
    <n v="0"/>
    <n v="0"/>
    <n v="0"/>
  </r>
  <r>
    <x v="8"/>
    <x v="18"/>
    <x v="3"/>
    <x v="5"/>
    <n v="0"/>
    <n v="1000"/>
    <n v="0"/>
    <n v="0"/>
    <n v="0"/>
    <n v="0"/>
    <n v="0"/>
    <n v="0"/>
    <n v="0"/>
  </r>
  <r>
    <x v="8"/>
    <x v="18"/>
    <x v="3"/>
    <x v="6"/>
    <n v="0"/>
    <n v="1000"/>
    <n v="0"/>
    <n v="0"/>
    <n v="0"/>
    <n v="0"/>
    <n v="0"/>
    <n v="0"/>
    <n v="0"/>
  </r>
  <r>
    <x v="8"/>
    <x v="18"/>
    <x v="3"/>
    <x v="7"/>
    <n v="0"/>
    <n v="1000"/>
    <n v="0"/>
    <n v="0"/>
    <n v="0"/>
    <n v="0"/>
    <n v="0"/>
    <n v="0"/>
    <n v="0"/>
  </r>
  <r>
    <x v="8"/>
    <x v="18"/>
    <x v="3"/>
    <x v="8"/>
    <n v="0"/>
    <n v="1000"/>
    <n v="0"/>
    <n v="0"/>
    <n v="0"/>
    <n v="0"/>
    <n v="0"/>
    <n v="0"/>
    <n v="0"/>
  </r>
  <r>
    <x v="8"/>
    <x v="18"/>
    <x v="3"/>
    <x v="9"/>
    <n v="0"/>
    <n v="1000"/>
    <n v="0"/>
    <n v="0"/>
    <n v="0"/>
    <n v="0"/>
    <n v="0"/>
    <n v="0"/>
    <n v="0"/>
  </r>
  <r>
    <x v="8"/>
    <x v="18"/>
    <x v="3"/>
    <x v="10"/>
    <n v="0"/>
    <n v="1000"/>
    <n v="0"/>
    <n v="0"/>
    <n v="0"/>
    <n v="0"/>
    <n v="0"/>
    <n v="0"/>
    <n v="0"/>
  </r>
  <r>
    <x v="8"/>
    <x v="18"/>
    <x v="4"/>
    <x v="0"/>
    <n v="0.33"/>
    <n v="1000"/>
    <n v="0"/>
    <n v="8.0300000000000007E-3"/>
    <n v="6.0299999999999998E-3"/>
    <n v="6.9999999999999994E-5"/>
    <n v="7.2999999999999996E-4"/>
    <n v="2.768E-2"/>
    <n v="0"/>
  </r>
  <r>
    <x v="8"/>
    <x v="18"/>
    <x v="4"/>
    <x v="1"/>
    <n v="0"/>
    <n v="1000"/>
    <n v="0"/>
    <n v="0"/>
    <n v="0"/>
    <n v="0"/>
    <n v="0"/>
    <n v="0"/>
    <n v="0"/>
  </r>
  <r>
    <x v="8"/>
    <x v="18"/>
    <x v="4"/>
    <x v="2"/>
    <n v="0"/>
    <n v="1000"/>
    <n v="0"/>
    <n v="0"/>
    <n v="0"/>
    <n v="0"/>
    <n v="0"/>
    <n v="0"/>
    <n v="0"/>
  </r>
  <r>
    <x v="8"/>
    <x v="18"/>
    <x v="4"/>
    <x v="3"/>
    <n v="0"/>
    <n v="1000"/>
    <n v="0"/>
    <n v="0"/>
    <n v="0"/>
    <n v="0"/>
    <n v="0"/>
    <n v="0"/>
    <n v="0"/>
  </r>
  <r>
    <x v="8"/>
    <x v="18"/>
    <x v="4"/>
    <x v="4"/>
    <n v="0"/>
    <n v="1000"/>
    <n v="0"/>
    <n v="0"/>
    <n v="0"/>
    <n v="0"/>
    <n v="0"/>
    <n v="0"/>
    <n v="0"/>
  </r>
  <r>
    <x v="8"/>
    <x v="18"/>
    <x v="4"/>
    <x v="5"/>
    <n v="0"/>
    <n v="1000"/>
    <n v="0"/>
    <n v="0"/>
    <n v="0"/>
    <n v="0"/>
    <n v="0"/>
    <n v="0"/>
    <n v="0"/>
  </r>
  <r>
    <x v="8"/>
    <x v="18"/>
    <x v="4"/>
    <x v="6"/>
    <n v="0"/>
    <n v="1000"/>
    <n v="0"/>
    <n v="0"/>
    <n v="0"/>
    <n v="0"/>
    <n v="0"/>
    <n v="0"/>
    <n v="0"/>
  </r>
  <r>
    <x v="8"/>
    <x v="18"/>
    <x v="4"/>
    <x v="7"/>
    <n v="0"/>
    <n v="1000"/>
    <n v="0"/>
    <n v="0"/>
    <n v="0"/>
    <n v="0"/>
    <n v="0"/>
    <n v="0"/>
    <n v="0"/>
  </r>
  <r>
    <x v="8"/>
    <x v="18"/>
    <x v="4"/>
    <x v="8"/>
    <n v="0"/>
    <n v="1000"/>
    <n v="0"/>
    <n v="0"/>
    <n v="0"/>
    <n v="0"/>
    <n v="0"/>
    <n v="0"/>
    <n v="0"/>
  </r>
  <r>
    <x v="8"/>
    <x v="18"/>
    <x v="4"/>
    <x v="9"/>
    <n v="0"/>
    <n v="1000"/>
    <n v="0"/>
    <n v="0"/>
    <n v="0"/>
    <n v="0"/>
    <n v="0"/>
    <n v="0"/>
    <n v="0"/>
  </r>
  <r>
    <x v="8"/>
    <x v="18"/>
    <x v="4"/>
    <x v="10"/>
    <n v="1.54"/>
    <n v="1000"/>
    <n v="0"/>
    <n v="3.7350000000000001E-2"/>
    <n v="2.477E-2"/>
    <n v="1.9000000000000001E-4"/>
    <n v="1.58E-3"/>
    <n v="0.12878999999999999"/>
    <n v="0"/>
  </r>
  <r>
    <x v="8"/>
    <x v="18"/>
    <x v="5"/>
    <x v="0"/>
    <n v="0"/>
    <n v="1000"/>
    <n v="0"/>
    <n v="0"/>
    <n v="0"/>
    <n v="0"/>
    <n v="0"/>
    <n v="0"/>
    <n v="0"/>
  </r>
  <r>
    <x v="8"/>
    <x v="18"/>
    <x v="5"/>
    <x v="1"/>
    <n v="0"/>
    <n v="1000"/>
    <n v="0"/>
    <n v="0"/>
    <n v="0"/>
    <n v="0"/>
    <n v="0"/>
    <n v="0"/>
    <n v="0"/>
  </r>
  <r>
    <x v="8"/>
    <x v="18"/>
    <x v="5"/>
    <x v="2"/>
    <n v="0"/>
    <n v="1000"/>
    <n v="0"/>
    <n v="0"/>
    <n v="0"/>
    <n v="0"/>
    <n v="0"/>
    <n v="0"/>
    <n v="0"/>
  </r>
  <r>
    <x v="8"/>
    <x v="18"/>
    <x v="5"/>
    <x v="3"/>
    <n v="0"/>
    <n v="1000"/>
    <n v="0"/>
    <n v="0"/>
    <n v="0"/>
    <n v="0"/>
    <n v="0"/>
    <n v="0"/>
    <n v="0"/>
  </r>
  <r>
    <x v="8"/>
    <x v="18"/>
    <x v="5"/>
    <x v="4"/>
    <n v="0"/>
    <n v="1000"/>
    <n v="0"/>
    <n v="0"/>
    <n v="0"/>
    <n v="0"/>
    <n v="0"/>
    <n v="0"/>
    <n v="0"/>
  </r>
  <r>
    <x v="8"/>
    <x v="18"/>
    <x v="5"/>
    <x v="5"/>
    <n v="0"/>
    <n v="1000"/>
    <n v="0"/>
    <n v="0"/>
    <n v="0"/>
    <n v="0"/>
    <n v="0"/>
    <n v="0"/>
    <n v="0"/>
  </r>
  <r>
    <x v="8"/>
    <x v="18"/>
    <x v="5"/>
    <x v="6"/>
    <n v="0"/>
    <n v="1000"/>
    <n v="0"/>
    <n v="0"/>
    <n v="0"/>
    <n v="0"/>
    <n v="0"/>
    <n v="0"/>
    <n v="0"/>
  </r>
  <r>
    <x v="8"/>
    <x v="18"/>
    <x v="5"/>
    <x v="7"/>
    <n v="0"/>
    <n v="1000"/>
    <n v="0"/>
    <n v="0"/>
    <n v="0"/>
    <n v="0"/>
    <n v="0"/>
    <n v="0"/>
    <n v="0"/>
  </r>
  <r>
    <x v="8"/>
    <x v="18"/>
    <x v="5"/>
    <x v="8"/>
    <n v="0"/>
    <n v="1000"/>
    <n v="0"/>
    <n v="0"/>
    <n v="0"/>
    <n v="0"/>
    <n v="0"/>
    <n v="0"/>
    <n v="0"/>
  </r>
  <r>
    <x v="8"/>
    <x v="18"/>
    <x v="5"/>
    <x v="9"/>
    <n v="0"/>
    <n v="1000"/>
    <n v="0"/>
    <n v="0"/>
    <n v="0"/>
    <n v="0"/>
    <n v="0"/>
    <n v="0"/>
    <n v="0"/>
  </r>
  <r>
    <x v="8"/>
    <x v="18"/>
    <x v="5"/>
    <x v="10"/>
    <n v="0"/>
    <n v="1000"/>
    <n v="0"/>
    <n v="0"/>
    <n v="0"/>
    <n v="0"/>
    <n v="0"/>
    <n v="0"/>
    <n v="0"/>
  </r>
  <r>
    <x v="8"/>
    <x v="18"/>
    <x v="6"/>
    <x v="0"/>
    <n v="0"/>
    <n v="1000"/>
    <n v="0"/>
    <n v="0"/>
    <n v="0"/>
    <n v="0"/>
    <n v="0"/>
    <n v="0"/>
    <n v="0"/>
  </r>
  <r>
    <x v="8"/>
    <x v="18"/>
    <x v="6"/>
    <x v="1"/>
    <n v="0"/>
    <n v="1000"/>
    <n v="0"/>
    <n v="0"/>
    <n v="0"/>
    <n v="0"/>
    <n v="0"/>
    <n v="0"/>
    <n v="0"/>
  </r>
  <r>
    <x v="8"/>
    <x v="18"/>
    <x v="6"/>
    <x v="2"/>
    <n v="0"/>
    <n v="1000"/>
    <n v="0"/>
    <n v="0"/>
    <n v="0"/>
    <n v="0"/>
    <n v="0"/>
    <n v="0"/>
    <n v="0"/>
  </r>
  <r>
    <x v="8"/>
    <x v="18"/>
    <x v="6"/>
    <x v="3"/>
    <n v="0"/>
    <n v="1000"/>
    <n v="0"/>
    <n v="0"/>
    <n v="0"/>
    <n v="0"/>
    <n v="0"/>
    <n v="0"/>
    <n v="0"/>
  </r>
  <r>
    <x v="8"/>
    <x v="18"/>
    <x v="6"/>
    <x v="4"/>
    <n v="0"/>
    <n v="1000"/>
    <n v="0"/>
    <n v="0"/>
    <n v="0"/>
    <n v="0"/>
    <n v="0"/>
    <n v="0"/>
    <n v="0"/>
  </r>
  <r>
    <x v="8"/>
    <x v="18"/>
    <x v="6"/>
    <x v="5"/>
    <n v="0"/>
    <n v="1000"/>
    <n v="0"/>
    <n v="0"/>
    <n v="0"/>
    <n v="0"/>
    <n v="0"/>
    <n v="0"/>
    <n v="0"/>
  </r>
  <r>
    <x v="8"/>
    <x v="18"/>
    <x v="6"/>
    <x v="6"/>
    <n v="0"/>
    <n v="1000"/>
    <n v="0"/>
    <n v="0"/>
    <n v="0"/>
    <n v="0"/>
    <n v="0"/>
    <n v="0"/>
    <n v="0"/>
  </r>
  <r>
    <x v="8"/>
    <x v="18"/>
    <x v="6"/>
    <x v="7"/>
    <n v="0"/>
    <n v="1000"/>
    <n v="0"/>
    <n v="0"/>
    <n v="0"/>
    <n v="0"/>
    <n v="0"/>
    <n v="0"/>
    <n v="0"/>
  </r>
  <r>
    <x v="8"/>
    <x v="18"/>
    <x v="6"/>
    <x v="8"/>
    <n v="0"/>
    <n v="1000"/>
    <n v="0"/>
    <n v="0"/>
    <n v="0"/>
    <n v="0"/>
    <n v="0"/>
    <n v="0"/>
    <n v="0"/>
  </r>
  <r>
    <x v="8"/>
    <x v="18"/>
    <x v="6"/>
    <x v="9"/>
    <n v="0"/>
    <n v="1000"/>
    <n v="0"/>
    <n v="0"/>
    <n v="0"/>
    <n v="0"/>
    <n v="0"/>
    <n v="0"/>
    <n v="0"/>
  </r>
  <r>
    <x v="8"/>
    <x v="18"/>
    <x v="6"/>
    <x v="10"/>
    <n v="0"/>
    <n v="1000"/>
    <n v="0"/>
    <n v="0"/>
    <n v="0"/>
    <n v="0"/>
    <n v="0"/>
    <n v="0"/>
    <n v="0"/>
  </r>
  <r>
    <x v="8"/>
    <x v="18"/>
    <x v="7"/>
    <x v="0"/>
    <n v="0"/>
    <n v="1000"/>
    <n v="0"/>
    <n v="0"/>
    <n v="0"/>
    <n v="0"/>
    <n v="0"/>
    <n v="0"/>
    <n v="0"/>
  </r>
  <r>
    <x v="8"/>
    <x v="18"/>
    <x v="7"/>
    <x v="1"/>
    <n v="0"/>
    <n v="1000"/>
    <n v="0"/>
    <n v="0"/>
    <n v="0"/>
    <n v="0"/>
    <n v="0"/>
    <n v="0"/>
    <n v="0"/>
  </r>
  <r>
    <x v="8"/>
    <x v="18"/>
    <x v="7"/>
    <x v="2"/>
    <n v="0"/>
    <n v="1000"/>
    <n v="0"/>
    <n v="0"/>
    <n v="0"/>
    <n v="0"/>
    <n v="0"/>
    <n v="0"/>
    <n v="0"/>
  </r>
  <r>
    <x v="8"/>
    <x v="18"/>
    <x v="7"/>
    <x v="3"/>
    <n v="0"/>
    <n v="1000"/>
    <n v="0"/>
    <n v="0"/>
    <n v="0"/>
    <n v="0"/>
    <n v="0"/>
    <n v="0"/>
    <n v="0"/>
  </r>
  <r>
    <x v="8"/>
    <x v="18"/>
    <x v="7"/>
    <x v="4"/>
    <n v="0"/>
    <n v="1000"/>
    <n v="0"/>
    <n v="0"/>
    <n v="0"/>
    <n v="0"/>
    <n v="0"/>
    <n v="0"/>
    <n v="0"/>
  </r>
  <r>
    <x v="8"/>
    <x v="18"/>
    <x v="7"/>
    <x v="5"/>
    <n v="0"/>
    <n v="1000"/>
    <n v="0"/>
    <n v="0"/>
    <n v="0"/>
    <n v="0"/>
    <n v="0"/>
    <n v="0"/>
    <n v="0"/>
  </r>
  <r>
    <x v="8"/>
    <x v="18"/>
    <x v="7"/>
    <x v="6"/>
    <n v="0"/>
    <n v="1000"/>
    <n v="0"/>
    <n v="0"/>
    <n v="0"/>
    <n v="0"/>
    <n v="0"/>
    <n v="0"/>
    <n v="0"/>
  </r>
  <r>
    <x v="8"/>
    <x v="18"/>
    <x v="7"/>
    <x v="7"/>
    <n v="0"/>
    <n v="1000"/>
    <n v="0"/>
    <n v="0"/>
    <n v="0"/>
    <n v="0"/>
    <n v="0"/>
    <n v="0"/>
    <n v="0"/>
  </r>
  <r>
    <x v="8"/>
    <x v="18"/>
    <x v="7"/>
    <x v="8"/>
    <n v="0"/>
    <n v="1000"/>
    <n v="0"/>
    <n v="0"/>
    <n v="0"/>
    <n v="0"/>
    <n v="0"/>
    <n v="0"/>
    <n v="0"/>
  </r>
  <r>
    <x v="8"/>
    <x v="18"/>
    <x v="7"/>
    <x v="9"/>
    <n v="0"/>
    <n v="1000"/>
    <n v="0"/>
    <n v="0"/>
    <n v="0"/>
    <n v="0"/>
    <n v="0"/>
    <n v="0"/>
    <n v="0"/>
  </r>
  <r>
    <x v="8"/>
    <x v="18"/>
    <x v="7"/>
    <x v="10"/>
    <n v="0.91"/>
    <n v="1000"/>
    <n v="0"/>
    <n v="2.2110000000000001E-2"/>
    <n v="1.7979999999999999E-2"/>
    <n v="1.0000000000000001E-5"/>
    <n v="1.73E-3"/>
    <n v="7.6240000000000002E-2"/>
    <n v="0"/>
  </r>
  <r>
    <x v="8"/>
    <x v="18"/>
    <x v="8"/>
    <x v="0"/>
    <n v="0"/>
    <n v="1000"/>
    <n v="0"/>
    <n v="0"/>
    <n v="0"/>
    <n v="0"/>
    <n v="0"/>
    <n v="0"/>
    <n v="0"/>
  </r>
  <r>
    <x v="8"/>
    <x v="18"/>
    <x v="8"/>
    <x v="1"/>
    <n v="0"/>
    <n v="1000"/>
    <n v="0"/>
    <n v="0"/>
    <n v="0"/>
    <n v="0"/>
    <n v="0"/>
    <n v="0"/>
    <n v="0"/>
  </r>
  <r>
    <x v="8"/>
    <x v="18"/>
    <x v="8"/>
    <x v="2"/>
    <n v="0"/>
    <n v="1000"/>
    <n v="0"/>
    <n v="0"/>
    <n v="0"/>
    <n v="0"/>
    <n v="0"/>
    <n v="0"/>
    <n v="0"/>
  </r>
  <r>
    <x v="8"/>
    <x v="18"/>
    <x v="8"/>
    <x v="3"/>
    <n v="0"/>
    <n v="1000"/>
    <n v="0"/>
    <n v="0"/>
    <n v="0"/>
    <n v="0"/>
    <n v="0"/>
    <n v="0"/>
    <n v="0"/>
  </r>
  <r>
    <x v="8"/>
    <x v="18"/>
    <x v="8"/>
    <x v="4"/>
    <n v="0"/>
    <n v="1000"/>
    <n v="0"/>
    <n v="0"/>
    <n v="0"/>
    <n v="0"/>
    <n v="0"/>
    <n v="0"/>
    <n v="0"/>
  </r>
  <r>
    <x v="8"/>
    <x v="18"/>
    <x v="8"/>
    <x v="5"/>
    <n v="0"/>
    <n v="1000"/>
    <n v="0"/>
    <n v="0"/>
    <n v="0"/>
    <n v="0"/>
    <n v="0"/>
    <n v="0"/>
    <n v="0"/>
  </r>
  <r>
    <x v="8"/>
    <x v="18"/>
    <x v="8"/>
    <x v="6"/>
    <n v="0"/>
    <n v="1000"/>
    <n v="0"/>
    <n v="0"/>
    <n v="0"/>
    <n v="0"/>
    <n v="0"/>
    <n v="0"/>
    <n v="0"/>
  </r>
  <r>
    <x v="8"/>
    <x v="18"/>
    <x v="8"/>
    <x v="7"/>
    <n v="0"/>
    <n v="1000"/>
    <n v="0"/>
    <n v="0"/>
    <n v="0"/>
    <n v="0"/>
    <n v="0"/>
    <n v="0"/>
    <n v="0"/>
  </r>
  <r>
    <x v="8"/>
    <x v="18"/>
    <x v="8"/>
    <x v="8"/>
    <n v="0"/>
    <n v="1000"/>
    <n v="0"/>
    <n v="0"/>
    <n v="0"/>
    <n v="0"/>
    <n v="0"/>
    <n v="0"/>
    <n v="0"/>
  </r>
  <r>
    <x v="8"/>
    <x v="18"/>
    <x v="8"/>
    <x v="9"/>
    <n v="0"/>
    <n v="1000"/>
    <n v="0"/>
    <n v="0"/>
    <n v="0"/>
    <n v="0"/>
    <n v="0"/>
    <n v="0"/>
    <n v="0"/>
  </r>
  <r>
    <x v="8"/>
    <x v="18"/>
    <x v="8"/>
    <x v="10"/>
    <n v="0.33"/>
    <n v="1000"/>
    <n v="0"/>
    <n v="7.9699999999999997E-3"/>
    <n v="5.8199999999999997E-3"/>
    <n v="4.0000000000000003E-5"/>
    <n v="2.2000000000000001E-4"/>
    <n v="2.7480000000000001E-2"/>
    <n v="0"/>
  </r>
  <r>
    <x v="8"/>
    <x v="19"/>
    <x v="0"/>
    <x v="0"/>
    <n v="0"/>
    <n v="1000"/>
    <n v="0"/>
    <n v="0"/>
    <n v="0"/>
    <n v="0"/>
    <n v="0"/>
    <n v="0"/>
    <n v="0"/>
  </r>
  <r>
    <x v="8"/>
    <x v="19"/>
    <x v="0"/>
    <x v="1"/>
    <n v="0"/>
    <n v="1000"/>
    <n v="0"/>
    <n v="0"/>
    <n v="0"/>
    <n v="0"/>
    <n v="0"/>
    <n v="0"/>
    <n v="0"/>
  </r>
  <r>
    <x v="8"/>
    <x v="19"/>
    <x v="0"/>
    <x v="2"/>
    <n v="0"/>
    <n v="1000"/>
    <n v="0"/>
    <n v="0"/>
    <n v="0"/>
    <n v="0"/>
    <n v="0"/>
    <n v="0"/>
    <n v="0"/>
  </r>
  <r>
    <x v="8"/>
    <x v="19"/>
    <x v="0"/>
    <x v="3"/>
    <n v="0"/>
    <n v="1000"/>
    <n v="0"/>
    <n v="0"/>
    <n v="0"/>
    <n v="0"/>
    <n v="0"/>
    <n v="0"/>
    <n v="0"/>
  </r>
  <r>
    <x v="8"/>
    <x v="19"/>
    <x v="0"/>
    <x v="4"/>
    <n v="0"/>
    <n v="1000"/>
    <n v="0"/>
    <n v="0"/>
    <n v="0"/>
    <n v="0"/>
    <n v="0"/>
    <n v="0"/>
    <n v="0"/>
  </r>
  <r>
    <x v="8"/>
    <x v="19"/>
    <x v="0"/>
    <x v="5"/>
    <n v="0"/>
    <n v="1000"/>
    <n v="0"/>
    <n v="0"/>
    <n v="0"/>
    <n v="0"/>
    <n v="0"/>
    <n v="0"/>
    <n v="0"/>
  </r>
  <r>
    <x v="8"/>
    <x v="19"/>
    <x v="0"/>
    <x v="6"/>
    <n v="0"/>
    <n v="1000"/>
    <n v="0"/>
    <n v="0"/>
    <n v="0"/>
    <n v="0"/>
    <n v="0"/>
    <n v="0"/>
    <n v="0"/>
  </r>
  <r>
    <x v="8"/>
    <x v="19"/>
    <x v="0"/>
    <x v="7"/>
    <n v="0"/>
    <n v="1000"/>
    <n v="0"/>
    <n v="0"/>
    <n v="0"/>
    <n v="0"/>
    <n v="0"/>
    <n v="0"/>
    <n v="0"/>
  </r>
  <r>
    <x v="8"/>
    <x v="19"/>
    <x v="0"/>
    <x v="8"/>
    <n v="0"/>
    <n v="1000"/>
    <n v="0"/>
    <n v="0"/>
    <n v="0"/>
    <n v="0"/>
    <n v="0"/>
    <n v="0"/>
    <n v="0"/>
  </r>
  <r>
    <x v="8"/>
    <x v="19"/>
    <x v="0"/>
    <x v="9"/>
    <n v="0"/>
    <n v="1000"/>
    <n v="0"/>
    <n v="0"/>
    <n v="0"/>
    <n v="0"/>
    <n v="0"/>
    <n v="0"/>
    <n v="0"/>
  </r>
  <r>
    <x v="8"/>
    <x v="19"/>
    <x v="0"/>
    <x v="10"/>
    <n v="0.79"/>
    <n v="1000"/>
    <n v="0"/>
    <n v="1.9099999999999999E-2"/>
    <n v="1.478E-2"/>
    <n v="5.0000000000000002E-5"/>
    <n v="1.15E-3"/>
    <n v="6.5860000000000002E-2"/>
    <n v="0"/>
  </r>
  <r>
    <x v="8"/>
    <x v="19"/>
    <x v="1"/>
    <x v="0"/>
    <n v="0"/>
    <n v="1000"/>
    <n v="0"/>
    <n v="0"/>
    <n v="0"/>
    <n v="0"/>
    <n v="0"/>
    <n v="0"/>
    <n v="0"/>
  </r>
  <r>
    <x v="8"/>
    <x v="19"/>
    <x v="1"/>
    <x v="1"/>
    <n v="0.64"/>
    <n v="1000"/>
    <n v="0"/>
    <n v="1.549E-2"/>
    <n v="1.2500000000000001E-2"/>
    <n v="5.1000000000000004E-4"/>
    <n v="3.0300000000000001E-3"/>
    <n v="5.3400000000000003E-2"/>
    <n v="0"/>
  </r>
  <r>
    <x v="8"/>
    <x v="19"/>
    <x v="1"/>
    <x v="2"/>
    <n v="0"/>
    <n v="1000"/>
    <n v="0"/>
    <n v="0"/>
    <n v="0"/>
    <n v="0"/>
    <n v="0"/>
    <n v="0"/>
    <n v="0"/>
  </r>
  <r>
    <x v="8"/>
    <x v="19"/>
    <x v="1"/>
    <x v="3"/>
    <n v="0"/>
    <n v="1000"/>
    <n v="0"/>
    <n v="0"/>
    <n v="0"/>
    <n v="0"/>
    <n v="0"/>
    <n v="0"/>
    <n v="0"/>
  </r>
  <r>
    <x v="8"/>
    <x v="19"/>
    <x v="1"/>
    <x v="4"/>
    <n v="0"/>
    <n v="1000"/>
    <n v="0"/>
    <n v="0"/>
    <n v="0"/>
    <n v="0"/>
    <n v="0"/>
    <n v="0"/>
    <n v="0"/>
  </r>
  <r>
    <x v="8"/>
    <x v="19"/>
    <x v="1"/>
    <x v="5"/>
    <n v="0"/>
    <n v="1000"/>
    <n v="0"/>
    <n v="0"/>
    <n v="0"/>
    <n v="0"/>
    <n v="0"/>
    <n v="0"/>
    <n v="0"/>
  </r>
  <r>
    <x v="8"/>
    <x v="19"/>
    <x v="1"/>
    <x v="6"/>
    <n v="0"/>
    <n v="1000"/>
    <n v="0"/>
    <n v="0"/>
    <n v="0"/>
    <n v="0"/>
    <n v="0"/>
    <n v="0"/>
    <n v="0"/>
  </r>
  <r>
    <x v="8"/>
    <x v="19"/>
    <x v="1"/>
    <x v="7"/>
    <n v="0"/>
    <n v="1000"/>
    <n v="0"/>
    <n v="0"/>
    <n v="0"/>
    <n v="0"/>
    <n v="0"/>
    <n v="0"/>
    <n v="0"/>
  </r>
  <r>
    <x v="8"/>
    <x v="19"/>
    <x v="1"/>
    <x v="8"/>
    <n v="0"/>
    <n v="1000"/>
    <n v="0"/>
    <n v="0"/>
    <n v="0"/>
    <n v="0"/>
    <n v="0"/>
    <n v="0"/>
    <n v="0"/>
  </r>
  <r>
    <x v="8"/>
    <x v="19"/>
    <x v="1"/>
    <x v="9"/>
    <n v="0"/>
    <n v="1000"/>
    <n v="0"/>
    <n v="0"/>
    <n v="0"/>
    <n v="0"/>
    <n v="0"/>
    <n v="0"/>
    <n v="0"/>
  </r>
  <r>
    <x v="8"/>
    <x v="19"/>
    <x v="1"/>
    <x v="10"/>
    <n v="0"/>
    <n v="1000"/>
    <n v="0"/>
    <n v="0"/>
    <n v="0"/>
    <n v="0"/>
    <n v="0"/>
    <n v="0"/>
    <n v="0"/>
  </r>
  <r>
    <x v="8"/>
    <x v="19"/>
    <x v="2"/>
    <x v="0"/>
    <n v="0"/>
    <n v="1000"/>
    <n v="0"/>
    <n v="0"/>
    <n v="0"/>
    <n v="0"/>
    <n v="0"/>
    <n v="0"/>
    <n v="0"/>
  </r>
  <r>
    <x v="8"/>
    <x v="19"/>
    <x v="2"/>
    <x v="1"/>
    <n v="0"/>
    <n v="1000"/>
    <n v="0"/>
    <n v="0"/>
    <n v="0"/>
    <n v="0"/>
    <n v="0"/>
    <n v="0"/>
    <n v="0"/>
  </r>
  <r>
    <x v="8"/>
    <x v="19"/>
    <x v="2"/>
    <x v="2"/>
    <n v="0"/>
    <n v="1000"/>
    <n v="0"/>
    <n v="0"/>
    <n v="0"/>
    <n v="0"/>
    <n v="0"/>
    <n v="0"/>
    <n v="0"/>
  </r>
  <r>
    <x v="8"/>
    <x v="19"/>
    <x v="2"/>
    <x v="3"/>
    <n v="0"/>
    <n v="1000"/>
    <n v="0"/>
    <n v="0"/>
    <n v="0"/>
    <n v="0"/>
    <n v="0"/>
    <n v="0"/>
    <n v="0"/>
  </r>
  <r>
    <x v="8"/>
    <x v="19"/>
    <x v="2"/>
    <x v="4"/>
    <n v="0"/>
    <n v="1000"/>
    <n v="0"/>
    <n v="0"/>
    <n v="0"/>
    <n v="0"/>
    <n v="0"/>
    <n v="0"/>
    <n v="0"/>
  </r>
  <r>
    <x v="8"/>
    <x v="19"/>
    <x v="2"/>
    <x v="5"/>
    <n v="0"/>
    <n v="1000"/>
    <n v="0"/>
    <n v="0"/>
    <n v="0"/>
    <n v="0"/>
    <n v="0"/>
    <n v="0"/>
    <n v="0"/>
  </r>
  <r>
    <x v="8"/>
    <x v="19"/>
    <x v="2"/>
    <x v="6"/>
    <n v="0"/>
    <n v="1000"/>
    <n v="0"/>
    <n v="0"/>
    <n v="0"/>
    <n v="0"/>
    <n v="0"/>
    <n v="0"/>
    <n v="0"/>
  </r>
  <r>
    <x v="8"/>
    <x v="19"/>
    <x v="2"/>
    <x v="7"/>
    <n v="0"/>
    <n v="1000"/>
    <n v="0"/>
    <n v="0"/>
    <n v="0"/>
    <n v="0"/>
    <n v="0"/>
    <n v="0"/>
    <n v="0"/>
  </r>
  <r>
    <x v="8"/>
    <x v="19"/>
    <x v="2"/>
    <x v="8"/>
    <n v="0"/>
    <n v="1000"/>
    <n v="0"/>
    <n v="0"/>
    <n v="0"/>
    <n v="0"/>
    <n v="0"/>
    <n v="0"/>
    <n v="0"/>
  </r>
  <r>
    <x v="8"/>
    <x v="19"/>
    <x v="2"/>
    <x v="9"/>
    <n v="0"/>
    <n v="1000"/>
    <n v="0"/>
    <n v="0"/>
    <n v="0"/>
    <n v="0"/>
    <n v="0"/>
    <n v="0"/>
    <n v="0"/>
  </r>
  <r>
    <x v="8"/>
    <x v="19"/>
    <x v="2"/>
    <x v="10"/>
    <n v="0.21"/>
    <n v="1000"/>
    <n v="0"/>
    <n v="5.1900000000000002E-3"/>
    <n v="3.7100000000000002E-3"/>
    <n v="5.0000000000000002E-5"/>
    <n v="4.4000000000000002E-4"/>
    <n v="1.7899999999999999E-2"/>
    <n v="0"/>
  </r>
  <r>
    <x v="8"/>
    <x v="19"/>
    <x v="3"/>
    <x v="0"/>
    <n v="0"/>
    <n v="1000"/>
    <n v="0"/>
    <n v="0"/>
    <n v="0"/>
    <n v="0"/>
    <n v="0"/>
    <n v="0"/>
    <n v="0"/>
  </r>
  <r>
    <x v="8"/>
    <x v="19"/>
    <x v="3"/>
    <x v="1"/>
    <n v="0"/>
    <n v="1000"/>
    <n v="0"/>
    <n v="0"/>
    <n v="0"/>
    <n v="0"/>
    <n v="0"/>
    <n v="0"/>
    <n v="0"/>
  </r>
  <r>
    <x v="8"/>
    <x v="19"/>
    <x v="3"/>
    <x v="2"/>
    <n v="0"/>
    <n v="1000"/>
    <n v="0"/>
    <n v="0"/>
    <n v="0"/>
    <n v="0"/>
    <n v="0"/>
    <n v="0"/>
    <n v="0"/>
  </r>
  <r>
    <x v="8"/>
    <x v="19"/>
    <x v="3"/>
    <x v="3"/>
    <n v="0"/>
    <n v="1000"/>
    <n v="0"/>
    <n v="0"/>
    <n v="0"/>
    <n v="0"/>
    <n v="0"/>
    <n v="0"/>
    <n v="0"/>
  </r>
  <r>
    <x v="8"/>
    <x v="19"/>
    <x v="3"/>
    <x v="4"/>
    <n v="0"/>
    <n v="1000"/>
    <n v="0"/>
    <n v="0"/>
    <n v="0"/>
    <n v="0"/>
    <n v="0"/>
    <n v="0"/>
    <n v="0"/>
  </r>
  <r>
    <x v="8"/>
    <x v="19"/>
    <x v="3"/>
    <x v="5"/>
    <n v="0"/>
    <n v="1000"/>
    <n v="0"/>
    <n v="0"/>
    <n v="0"/>
    <n v="0"/>
    <n v="0"/>
    <n v="0"/>
    <n v="0"/>
  </r>
  <r>
    <x v="8"/>
    <x v="19"/>
    <x v="3"/>
    <x v="6"/>
    <n v="0"/>
    <n v="1000"/>
    <n v="0"/>
    <n v="0"/>
    <n v="0"/>
    <n v="0"/>
    <n v="0"/>
    <n v="0"/>
    <n v="0"/>
  </r>
  <r>
    <x v="8"/>
    <x v="19"/>
    <x v="3"/>
    <x v="7"/>
    <n v="0"/>
    <n v="1000"/>
    <n v="0"/>
    <n v="0"/>
    <n v="0"/>
    <n v="0"/>
    <n v="0"/>
    <n v="0"/>
    <n v="0"/>
  </r>
  <r>
    <x v="8"/>
    <x v="19"/>
    <x v="3"/>
    <x v="8"/>
    <n v="0"/>
    <n v="1000"/>
    <n v="0"/>
    <n v="0"/>
    <n v="0"/>
    <n v="0"/>
    <n v="0"/>
    <n v="0"/>
    <n v="0"/>
  </r>
  <r>
    <x v="8"/>
    <x v="19"/>
    <x v="3"/>
    <x v="9"/>
    <n v="0"/>
    <n v="1000"/>
    <n v="0"/>
    <n v="0"/>
    <n v="0"/>
    <n v="0"/>
    <n v="0"/>
    <n v="0"/>
    <n v="0"/>
  </r>
  <r>
    <x v="8"/>
    <x v="19"/>
    <x v="3"/>
    <x v="10"/>
    <n v="0"/>
    <n v="1000"/>
    <n v="0"/>
    <n v="0"/>
    <n v="0"/>
    <n v="0"/>
    <n v="0"/>
    <n v="0"/>
    <n v="0"/>
  </r>
  <r>
    <x v="8"/>
    <x v="19"/>
    <x v="4"/>
    <x v="0"/>
    <n v="0.33"/>
    <n v="1000"/>
    <n v="0"/>
    <n v="8.0300000000000007E-3"/>
    <n v="6.0299999999999998E-3"/>
    <n v="6.9999999999999994E-5"/>
    <n v="7.2999999999999996E-4"/>
    <n v="2.768E-2"/>
    <n v="0"/>
  </r>
  <r>
    <x v="8"/>
    <x v="19"/>
    <x v="4"/>
    <x v="1"/>
    <n v="0"/>
    <n v="1000"/>
    <n v="0"/>
    <n v="0"/>
    <n v="0"/>
    <n v="0"/>
    <n v="0"/>
    <n v="0"/>
    <n v="0"/>
  </r>
  <r>
    <x v="8"/>
    <x v="19"/>
    <x v="4"/>
    <x v="2"/>
    <n v="0"/>
    <n v="1000"/>
    <n v="0"/>
    <n v="0"/>
    <n v="0"/>
    <n v="0"/>
    <n v="0"/>
    <n v="0"/>
    <n v="0"/>
  </r>
  <r>
    <x v="8"/>
    <x v="19"/>
    <x v="4"/>
    <x v="3"/>
    <n v="0"/>
    <n v="1000"/>
    <n v="0"/>
    <n v="0"/>
    <n v="0"/>
    <n v="0"/>
    <n v="0"/>
    <n v="0"/>
    <n v="0"/>
  </r>
  <r>
    <x v="8"/>
    <x v="19"/>
    <x v="4"/>
    <x v="4"/>
    <n v="0"/>
    <n v="1000"/>
    <n v="0"/>
    <n v="0"/>
    <n v="0"/>
    <n v="0"/>
    <n v="0"/>
    <n v="0"/>
    <n v="0"/>
  </r>
  <r>
    <x v="8"/>
    <x v="19"/>
    <x v="4"/>
    <x v="5"/>
    <n v="0"/>
    <n v="1000"/>
    <n v="0"/>
    <n v="0"/>
    <n v="0"/>
    <n v="0"/>
    <n v="0"/>
    <n v="0"/>
    <n v="0"/>
  </r>
  <r>
    <x v="8"/>
    <x v="19"/>
    <x v="4"/>
    <x v="6"/>
    <n v="0"/>
    <n v="1000"/>
    <n v="0"/>
    <n v="0"/>
    <n v="0"/>
    <n v="0"/>
    <n v="0"/>
    <n v="0"/>
    <n v="0"/>
  </r>
  <r>
    <x v="8"/>
    <x v="19"/>
    <x v="4"/>
    <x v="7"/>
    <n v="0"/>
    <n v="1000"/>
    <n v="0"/>
    <n v="0"/>
    <n v="0"/>
    <n v="0"/>
    <n v="0"/>
    <n v="0"/>
    <n v="0"/>
  </r>
  <r>
    <x v="8"/>
    <x v="19"/>
    <x v="4"/>
    <x v="8"/>
    <n v="0"/>
    <n v="1000"/>
    <n v="0"/>
    <n v="0"/>
    <n v="0"/>
    <n v="0"/>
    <n v="0"/>
    <n v="0"/>
    <n v="0"/>
  </r>
  <r>
    <x v="8"/>
    <x v="19"/>
    <x v="4"/>
    <x v="9"/>
    <n v="0"/>
    <n v="1000"/>
    <n v="0"/>
    <n v="0"/>
    <n v="0"/>
    <n v="0"/>
    <n v="0"/>
    <n v="0"/>
    <n v="0"/>
  </r>
  <r>
    <x v="8"/>
    <x v="19"/>
    <x v="4"/>
    <x v="10"/>
    <n v="1.54"/>
    <n v="1000"/>
    <n v="0"/>
    <n v="3.7350000000000001E-2"/>
    <n v="2.477E-2"/>
    <n v="1.9000000000000001E-4"/>
    <n v="1.58E-3"/>
    <n v="0.12878999999999999"/>
    <n v="0"/>
  </r>
  <r>
    <x v="8"/>
    <x v="19"/>
    <x v="5"/>
    <x v="0"/>
    <n v="0"/>
    <n v="1000"/>
    <n v="0"/>
    <n v="0"/>
    <n v="0"/>
    <n v="0"/>
    <n v="0"/>
    <n v="0"/>
    <n v="0"/>
  </r>
  <r>
    <x v="8"/>
    <x v="19"/>
    <x v="5"/>
    <x v="1"/>
    <n v="0"/>
    <n v="1000"/>
    <n v="0"/>
    <n v="0"/>
    <n v="0"/>
    <n v="0"/>
    <n v="0"/>
    <n v="0"/>
    <n v="0"/>
  </r>
  <r>
    <x v="8"/>
    <x v="19"/>
    <x v="5"/>
    <x v="2"/>
    <n v="0"/>
    <n v="1000"/>
    <n v="0"/>
    <n v="0"/>
    <n v="0"/>
    <n v="0"/>
    <n v="0"/>
    <n v="0"/>
    <n v="0"/>
  </r>
  <r>
    <x v="8"/>
    <x v="19"/>
    <x v="5"/>
    <x v="3"/>
    <n v="0"/>
    <n v="1000"/>
    <n v="0"/>
    <n v="0"/>
    <n v="0"/>
    <n v="0"/>
    <n v="0"/>
    <n v="0"/>
    <n v="0"/>
  </r>
  <r>
    <x v="8"/>
    <x v="19"/>
    <x v="5"/>
    <x v="4"/>
    <n v="0"/>
    <n v="1000"/>
    <n v="0"/>
    <n v="0"/>
    <n v="0"/>
    <n v="0"/>
    <n v="0"/>
    <n v="0"/>
    <n v="0"/>
  </r>
  <r>
    <x v="8"/>
    <x v="19"/>
    <x v="5"/>
    <x v="5"/>
    <n v="0"/>
    <n v="1000"/>
    <n v="0"/>
    <n v="0"/>
    <n v="0"/>
    <n v="0"/>
    <n v="0"/>
    <n v="0"/>
    <n v="0"/>
  </r>
  <r>
    <x v="8"/>
    <x v="19"/>
    <x v="5"/>
    <x v="6"/>
    <n v="0"/>
    <n v="1000"/>
    <n v="0"/>
    <n v="0"/>
    <n v="0"/>
    <n v="0"/>
    <n v="0"/>
    <n v="0"/>
    <n v="0"/>
  </r>
  <r>
    <x v="8"/>
    <x v="19"/>
    <x v="5"/>
    <x v="7"/>
    <n v="0"/>
    <n v="1000"/>
    <n v="0"/>
    <n v="0"/>
    <n v="0"/>
    <n v="0"/>
    <n v="0"/>
    <n v="0"/>
    <n v="0"/>
  </r>
  <r>
    <x v="8"/>
    <x v="19"/>
    <x v="5"/>
    <x v="8"/>
    <n v="0"/>
    <n v="1000"/>
    <n v="0"/>
    <n v="0"/>
    <n v="0"/>
    <n v="0"/>
    <n v="0"/>
    <n v="0"/>
    <n v="0"/>
  </r>
  <r>
    <x v="8"/>
    <x v="19"/>
    <x v="5"/>
    <x v="9"/>
    <n v="0"/>
    <n v="1000"/>
    <n v="0"/>
    <n v="0"/>
    <n v="0"/>
    <n v="0"/>
    <n v="0"/>
    <n v="0"/>
    <n v="0"/>
  </r>
  <r>
    <x v="8"/>
    <x v="19"/>
    <x v="5"/>
    <x v="10"/>
    <n v="0"/>
    <n v="1000"/>
    <n v="0"/>
    <n v="0"/>
    <n v="0"/>
    <n v="0"/>
    <n v="0"/>
    <n v="0"/>
    <n v="0"/>
  </r>
  <r>
    <x v="8"/>
    <x v="19"/>
    <x v="6"/>
    <x v="0"/>
    <n v="0"/>
    <n v="1000"/>
    <n v="0"/>
    <n v="0"/>
    <n v="0"/>
    <n v="0"/>
    <n v="0"/>
    <n v="0"/>
    <n v="0"/>
  </r>
  <r>
    <x v="8"/>
    <x v="19"/>
    <x v="6"/>
    <x v="1"/>
    <n v="0"/>
    <n v="1000"/>
    <n v="0"/>
    <n v="0"/>
    <n v="0"/>
    <n v="0"/>
    <n v="0"/>
    <n v="0"/>
    <n v="0"/>
  </r>
  <r>
    <x v="8"/>
    <x v="19"/>
    <x v="6"/>
    <x v="2"/>
    <n v="0"/>
    <n v="1000"/>
    <n v="0"/>
    <n v="0"/>
    <n v="0"/>
    <n v="0"/>
    <n v="0"/>
    <n v="0"/>
    <n v="0"/>
  </r>
  <r>
    <x v="8"/>
    <x v="19"/>
    <x v="6"/>
    <x v="3"/>
    <n v="0"/>
    <n v="1000"/>
    <n v="0"/>
    <n v="0"/>
    <n v="0"/>
    <n v="0"/>
    <n v="0"/>
    <n v="0"/>
    <n v="0"/>
  </r>
  <r>
    <x v="8"/>
    <x v="19"/>
    <x v="6"/>
    <x v="4"/>
    <n v="0"/>
    <n v="1000"/>
    <n v="0"/>
    <n v="0"/>
    <n v="0"/>
    <n v="0"/>
    <n v="0"/>
    <n v="0"/>
    <n v="0"/>
  </r>
  <r>
    <x v="8"/>
    <x v="19"/>
    <x v="6"/>
    <x v="5"/>
    <n v="0"/>
    <n v="1000"/>
    <n v="0"/>
    <n v="0"/>
    <n v="0"/>
    <n v="0"/>
    <n v="0"/>
    <n v="0"/>
    <n v="0"/>
  </r>
  <r>
    <x v="8"/>
    <x v="19"/>
    <x v="6"/>
    <x v="6"/>
    <n v="0"/>
    <n v="1000"/>
    <n v="0"/>
    <n v="0"/>
    <n v="0"/>
    <n v="0"/>
    <n v="0"/>
    <n v="0"/>
    <n v="0"/>
  </r>
  <r>
    <x v="8"/>
    <x v="19"/>
    <x v="6"/>
    <x v="7"/>
    <n v="0"/>
    <n v="1000"/>
    <n v="0"/>
    <n v="0"/>
    <n v="0"/>
    <n v="0"/>
    <n v="0"/>
    <n v="0"/>
    <n v="0"/>
  </r>
  <r>
    <x v="8"/>
    <x v="19"/>
    <x v="6"/>
    <x v="8"/>
    <n v="0"/>
    <n v="1000"/>
    <n v="0"/>
    <n v="0"/>
    <n v="0"/>
    <n v="0"/>
    <n v="0"/>
    <n v="0"/>
    <n v="0"/>
  </r>
  <r>
    <x v="8"/>
    <x v="19"/>
    <x v="6"/>
    <x v="9"/>
    <n v="0"/>
    <n v="1000"/>
    <n v="0"/>
    <n v="0"/>
    <n v="0"/>
    <n v="0"/>
    <n v="0"/>
    <n v="0"/>
    <n v="0"/>
  </r>
  <r>
    <x v="8"/>
    <x v="19"/>
    <x v="6"/>
    <x v="10"/>
    <n v="0"/>
    <n v="1000"/>
    <n v="0"/>
    <n v="0"/>
    <n v="0"/>
    <n v="0"/>
    <n v="0"/>
    <n v="0"/>
    <n v="0"/>
  </r>
  <r>
    <x v="8"/>
    <x v="19"/>
    <x v="7"/>
    <x v="0"/>
    <n v="0"/>
    <n v="1000"/>
    <n v="0"/>
    <n v="0"/>
    <n v="0"/>
    <n v="0"/>
    <n v="0"/>
    <n v="0"/>
    <n v="0"/>
  </r>
  <r>
    <x v="8"/>
    <x v="19"/>
    <x v="7"/>
    <x v="1"/>
    <n v="0"/>
    <n v="1000"/>
    <n v="0"/>
    <n v="0"/>
    <n v="0"/>
    <n v="0"/>
    <n v="0"/>
    <n v="0"/>
    <n v="0"/>
  </r>
  <r>
    <x v="8"/>
    <x v="19"/>
    <x v="7"/>
    <x v="2"/>
    <n v="0"/>
    <n v="1000"/>
    <n v="0"/>
    <n v="0"/>
    <n v="0"/>
    <n v="0"/>
    <n v="0"/>
    <n v="0"/>
    <n v="0"/>
  </r>
  <r>
    <x v="8"/>
    <x v="19"/>
    <x v="7"/>
    <x v="3"/>
    <n v="0"/>
    <n v="1000"/>
    <n v="0"/>
    <n v="0"/>
    <n v="0"/>
    <n v="0"/>
    <n v="0"/>
    <n v="0"/>
    <n v="0"/>
  </r>
  <r>
    <x v="8"/>
    <x v="19"/>
    <x v="7"/>
    <x v="4"/>
    <n v="0"/>
    <n v="1000"/>
    <n v="0"/>
    <n v="0"/>
    <n v="0"/>
    <n v="0"/>
    <n v="0"/>
    <n v="0"/>
    <n v="0"/>
  </r>
  <r>
    <x v="8"/>
    <x v="19"/>
    <x v="7"/>
    <x v="5"/>
    <n v="0"/>
    <n v="1000"/>
    <n v="0"/>
    <n v="0"/>
    <n v="0"/>
    <n v="0"/>
    <n v="0"/>
    <n v="0"/>
    <n v="0"/>
  </r>
  <r>
    <x v="8"/>
    <x v="19"/>
    <x v="7"/>
    <x v="6"/>
    <n v="0"/>
    <n v="1000"/>
    <n v="0"/>
    <n v="0"/>
    <n v="0"/>
    <n v="0"/>
    <n v="0"/>
    <n v="0"/>
    <n v="0"/>
  </r>
  <r>
    <x v="8"/>
    <x v="19"/>
    <x v="7"/>
    <x v="7"/>
    <n v="0"/>
    <n v="1000"/>
    <n v="0"/>
    <n v="0"/>
    <n v="0"/>
    <n v="0"/>
    <n v="0"/>
    <n v="0"/>
    <n v="0"/>
  </r>
  <r>
    <x v="8"/>
    <x v="19"/>
    <x v="7"/>
    <x v="8"/>
    <n v="0"/>
    <n v="1000"/>
    <n v="0"/>
    <n v="0"/>
    <n v="0"/>
    <n v="0"/>
    <n v="0"/>
    <n v="0"/>
    <n v="0"/>
  </r>
  <r>
    <x v="8"/>
    <x v="19"/>
    <x v="7"/>
    <x v="9"/>
    <n v="0"/>
    <n v="1000"/>
    <n v="0"/>
    <n v="0"/>
    <n v="0"/>
    <n v="0"/>
    <n v="0"/>
    <n v="0"/>
    <n v="0"/>
  </r>
  <r>
    <x v="8"/>
    <x v="19"/>
    <x v="7"/>
    <x v="10"/>
    <n v="0.91"/>
    <n v="1000"/>
    <n v="0"/>
    <n v="2.2110000000000001E-2"/>
    <n v="1.7979999999999999E-2"/>
    <n v="1.0000000000000001E-5"/>
    <n v="1.73E-3"/>
    <n v="7.6240000000000002E-2"/>
    <n v="0"/>
  </r>
  <r>
    <x v="8"/>
    <x v="19"/>
    <x v="8"/>
    <x v="0"/>
    <n v="0"/>
    <n v="1000"/>
    <n v="0"/>
    <n v="0"/>
    <n v="0"/>
    <n v="0"/>
    <n v="0"/>
    <n v="0"/>
    <n v="0"/>
  </r>
  <r>
    <x v="8"/>
    <x v="19"/>
    <x v="8"/>
    <x v="1"/>
    <n v="0"/>
    <n v="1000"/>
    <n v="0"/>
    <n v="0"/>
    <n v="0"/>
    <n v="0"/>
    <n v="0"/>
    <n v="0"/>
    <n v="0"/>
  </r>
  <r>
    <x v="8"/>
    <x v="19"/>
    <x v="8"/>
    <x v="2"/>
    <n v="0"/>
    <n v="1000"/>
    <n v="0"/>
    <n v="0"/>
    <n v="0"/>
    <n v="0"/>
    <n v="0"/>
    <n v="0"/>
    <n v="0"/>
  </r>
  <r>
    <x v="8"/>
    <x v="19"/>
    <x v="8"/>
    <x v="3"/>
    <n v="0"/>
    <n v="1000"/>
    <n v="0"/>
    <n v="0"/>
    <n v="0"/>
    <n v="0"/>
    <n v="0"/>
    <n v="0"/>
    <n v="0"/>
  </r>
  <r>
    <x v="8"/>
    <x v="19"/>
    <x v="8"/>
    <x v="4"/>
    <n v="0"/>
    <n v="1000"/>
    <n v="0"/>
    <n v="0"/>
    <n v="0"/>
    <n v="0"/>
    <n v="0"/>
    <n v="0"/>
    <n v="0"/>
  </r>
  <r>
    <x v="8"/>
    <x v="19"/>
    <x v="8"/>
    <x v="5"/>
    <n v="0"/>
    <n v="1000"/>
    <n v="0"/>
    <n v="0"/>
    <n v="0"/>
    <n v="0"/>
    <n v="0"/>
    <n v="0"/>
    <n v="0"/>
  </r>
  <r>
    <x v="8"/>
    <x v="19"/>
    <x v="8"/>
    <x v="6"/>
    <n v="0"/>
    <n v="1000"/>
    <n v="0"/>
    <n v="0"/>
    <n v="0"/>
    <n v="0"/>
    <n v="0"/>
    <n v="0"/>
    <n v="0"/>
  </r>
  <r>
    <x v="8"/>
    <x v="19"/>
    <x v="8"/>
    <x v="7"/>
    <n v="0"/>
    <n v="1000"/>
    <n v="0"/>
    <n v="0"/>
    <n v="0"/>
    <n v="0"/>
    <n v="0"/>
    <n v="0"/>
    <n v="0"/>
  </r>
  <r>
    <x v="8"/>
    <x v="19"/>
    <x v="8"/>
    <x v="8"/>
    <n v="0"/>
    <n v="1000"/>
    <n v="0"/>
    <n v="0"/>
    <n v="0"/>
    <n v="0"/>
    <n v="0"/>
    <n v="0"/>
    <n v="0"/>
  </r>
  <r>
    <x v="8"/>
    <x v="19"/>
    <x v="8"/>
    <x v="9"/>
    <n v="0"/>
    <n v="1000"/>
    <n v="0"/>
    <n v="0"/>
    <n v="0"/>
    <n v="0"/>
    <n v="0"/>
    <n v="0"/>
    <n v="0"/>
  </r>
  <r>
    <x v="8"/>
    <x v="19"/>
    <x v="8"/>
    <x v="10"/>
    <n v="0.33"/>
    <n v="1000"/>
    <n v="0"/>
    <n v="7.9699999999999997E-3"/>
    <n v="5.8199999999999997E-3"/>
    <n v="4.0000000000000003E-5"/>
    <n v="2.2000000000000001E-4"/>
    <n v="2.7480000000000001E-2"/>
    <n v="0"/>
  </r>
  <r>
    <x v="8"/>
    <x v="20"/>
    <x v="0"/>
    <x v="0"/>
    <n v="0"/>
    <n v="1000"/>
    <n v="0"/>
    <n v="0"/>
    <n v="0"/>
    <n v="0"/>
    <n v="0"/>
    <n v="0"/>
    <n v="0"/>
  </r>
  <r>
    <x v="8"/>
    <x v="20"/>
    <x v="0"/>
    <x v="1"/>
    <n v="0"/>
    <n v="1000"/>
    <n v="0"/>
    <n v="0"/>
    <n v="0"/>
    <n v="0"/>
    <n v="0"/>
    <n v="0"/>
    <n v="0"/>
  </r>
  <r>
    <x v="8"/>
    <x v="20"/>
    <x v="0"/>
    <x v="2"/>
    <n v="0"/>
    <n v="1000"/>
    <n v="0"/>
    <n v="0"/>
    <n v="0"/>
    <n v="0"/>
    <n v="0"/>
    <n v="0"/>
    <n v="0"/>
  </r>
  <r>
    <x v="8"/>
    <x v="20"/>
    <x v="0"/>
    <x v="3"/>
    <n v="0"/>
    <n v="1000"/>
    <n v="0"/>
    <n v="0"/>
    <n v="0"/>
    <n v="0"/>
    <n v="0"/>
    <n v="0"/>
    <n v="0"/>
  </r>
  <r>
    <x v="8"/>
    <x v="20"/>
    <x v="0"/>
    <x v="4"/>
    <n v="0"/>
    <n v="1000"/>
    <n v="0"/>
    <n v="0"/>
    <n v="0"/>
    <n v="0"/>
    <n v="0"/>
    <n v="0"/>
    <n v="0"/>
  </r>
  <r>
    <x v="8"/>
    <x v="20"/>
    <x v="0"/>
    <x v="5"/>
    <n v="0"/>
    <n v="1000"/>
    <n v="0"/>
    <n v="0"/>
    <n v="0"/>
    <n v="0"/>
    <n v="0"/>
    <n v="0"/>
    <n v="0"/>
  </r>
  <r>
    <x v="8"/>
    <x v="20"/>
    <x v="0"/>
    <x v="6"/>
    <n v="0"/>
    <n v="1000"/>
    <n v="0"/>
    <n v="0"/>
    <n v="0"/>
    <n v="0"/>
    <n v="0"/>
    <n v="0"/>
    <n v="0"/>
  </r>
  <r>
    <x v="8"/>
    <x v="20"/>
    <x v="0"/>
    <x v="7"/>
    <n v="0"/>
    <n v="1000"/>
    <n v="0"/>
    <n v="0"/>
    <n v="0"/>
    <n v="0"/>
    <n v="0"/>
    <n v="0"/>
    <n v="0"/>
  </r>
  <r>
    <x v="8"/>
    <x v="20"/>
    <x v="0"/>
    <x v="8"/>
    <n v="0"/>
    <n v="1000"/>
    <n v="0"/>
    <n v="0"/>
    <n v="0"/>
    <n v="0"/>
    <n v="0"/>
    <n v="0"/>
    <n v="0"/>
  </r>
  <r>
    <x v="8"/>
    <x v="20"/>
    <x v="0"/>
    <x v="9"/>
    <n v="0"/>
    <n v="1000"/>
    <n v="0"/>
    <n v="0"/>
    <n v="0"/>
    <n v="0"/>
    <n v="0"/>
    <n v="0"/>
    <n v="0"/>
  </r>
  <r>
    <x v="8"/>
    <x v="20"/>
    <x v="0"/>
    <x v="10"/>
    <n v="0.79"/>
    <n v="1000"/>
    <n v="0"/>
    <n v="1.9099999999999999E-2"/>
    <n v="1.478E-2"/>
    <n v="5.0000000000000002E-5"/>
    <n v="1.15E-3"/>
    <n v="6.5860000000000002E-2"/>
    <n v="0"/>
  </r>
  <r>
    <x v="8"/>
    <x v="20"/>
    <x v="1"/>
    <x v="0"/>
    <n v="0"/>
    <n v="1000"/>
    <n v="0"/>
    <n v="0"/>
    <n v="0"/>
    <n v="0"/>
    <n v="0"/>
    <n v="0"/>
    <n v="0"/>
  </r>
  <r>
    <x v="8"/>
    <x v="20"/>
    <x v="1"/>
    <x v="1"/>
    <n v="0.64"/>
    <n v="1000"/>
    <n v="0"/>
    <n v="1.549E-2"/>
    <n v="1.2500000000000001E-2"/>
    <n v="5.1000000000000004E-4"/>
    <n v="3.0300000000000001E-3"/>
    <n v="5.3400000000000003E-2"/>
    <n v="0"/>
  </r>
  <r>
    <x v="8"/>
    <x v="20"/>
    <x v="1"/>
    <x v="2"/>
    <n v="0"/>
    <n v="1000"/>
    <n v="0"/>
    <n v="0"/>
    <n v="0"/>
    <n v="0"/>
    <n v="0"/>
    <n v="0"/>
    <n v="0"/>
  </r>
  <r>
    <x v="8"/>
    <x v="20"/>
    <x v="1"/>
    <x v="3"/>
    <n v="0"/>
    <n v="1000"/>
    <n v="0"/>
    <n v="0"/>
    <n v="0"/>
    <n v="0"/>
    <n v="0"/>
    <n v="0"/>
    <n v="0"/>
  </r>
  <r>
    <x v="8"/>
    <x v="20"/>
    <x v="1"/>
    <x v="4"/>
    <n v="0"/>
    <n v="1000"/>
    <n v="0"/>
    <n v="0"/>
    <n v="0"/>
    <n v="0"/>
    <n v="0"/>
    <n v="0"/>
    <n v="0"/>
  </r>
  <r>
    <x v="8"/>
    <x v="20"/>
    <x v="1"/>
    <x v="5"/>
    <n v="0"/>
    <n v="1000"/>
    <n v="0"/>
    <n v="0"/>
    <n v="0"/>
    <n v="0"/>
    <n v="0"/>
    <n v="0"/>
    <n v="0"/>
  </r>
  <r>
    <x v="8"/>
    <x v="20"/>
    <x v="1"/>
    <x v="6"/>
    <n v="0"/>
    <n v="1000"/>
    <n v="0"/>
    <n v="0"/>
    <n v="0"/>
    <n v="0"/>
    <n v="0"/>
    <n v="0"/>
    <n v="0"/>
  </r>
  <r>
    <x v="8"/>
    <x v="20"/>
    <x v="1"/>
    <x v="7"/>
    <n v="0"/>
    <n v="1000"/>
    <n v="0"/>
    <n v="0"/>
    <n v="0"/>
    <n v="0"/>
    <n v="0"/>
    <n v="0"/>
    <n v="0"/>
  </r>
  <r>
    <x v="8"/>
    <x v="20"/>
    <x v="1"/>
    <x v="8"/>
    <n v="0"/>
    <n v="1000"/>
    <n v="0"/>
    <n v="0"/>
    <n v="0"/>
    <n v="0"/>
    <n v="0"/>
    <n v="0"/>
    <n v="0"/>
  </r>
  <r>
    <x v="8"/>
    <x v="20"/>
    <x v="1"/>
    <x v="9"/>
    <n v="0"/>
    <n v="1000"/>
    <n v="0"/>
    <n v="0"/>
    <n v="0"/>
    <n v="0"/>
    <n v="0"/>
    <n v="0"/>
    <n v="0"/>
  </r>
  <r>
    <x v="8"/>
    <x v="20"/>
    <x v="1"/>
    <x v="10"/>
    <n v="0"/>
    <n v="1000"/>
    <n v="0"/>
    <n v="0"/>
    <n v="0"/>
    <n v="0"/>
    <n v="0"/>
    <n v="0"/>
    <n v="0"/>
  </r>
  <r>
    <x v="8"/>
    <x v="20"/>
    <x v="2"/>
    <x v="0"/>
    <n v="0"/>
    <n v="1000"/>
    <n v="0"/>
    <n v="0"/>
    <n v="0"/>
    <n v="0"/>
    <n v="0"/>
    <n v="0"/>
    <n v="0"/>
  </r>
  <r>
    <x v="8"/>
    <x v="20"/>
    <x v="2"/>
    <x v="1"/>
    <n v="0"/>
    <n v="1000"/>
    <n v="0"/>
    <n v="0"/>
    <n v="0"/>
    <n v="0"/>
    <n v="0"/>
    <n v="0"/>
    <n v="0"/>
  </r>
  <r>
    <x v="8"/>
    <x v="20"/>
    <x v="2"/>
    <x v="2"/>
    <n v="0"/>
    <n v="1000"/>
    <n v="0"/>
    <n v="0"/>
    <n v="0"/>
    <n v="0"/>
    <n v="0"/>
    <n v="0"/>
    <n v="0"/>
  </r>
  <r>
    <x v="8"/>
    <x v="20"/>
    <x v="2"/>
    <x v="3"/>
    <n v="0"/>
    <n v="1000"/>
    <n v="0"/>
    <n v="0"/>
    <n v="0"/>
    <n v="0"/>
    <n v="0"/>
    <n v="0"/>
    <n v="0"/>
  </r>
  <r>
    <x v="8"/>
    <x v="20"/>
    <x v="2"/>
    <x v="4"/>
    <n v="0"/>
    <n v="1000"/>
    <n v="0"/>
    <n v="0"/>
    <n v="0"/>
    <n v="0"/>
    <n v="0"/>
    <n v="0"/>
    <n v="0"/>
  </r>
  <r>
    <x v="8"/>
    <x v="20"/>
    <x v="2"/>
    <x v="5"/>
    <n v="0"/>
    <n v="1000"/>
    <n v="0"/>
    <n v="0"/>
    <n v="0"/>
    <n v="0"/>
    <n v="0"/>
    <n v="0"/>
    <n v="0"/>
  </r>
  <r>
    <x v="8"/>
    <x v="20"/>
    <x v="2"/>
    <x v="6"/>
    <n v="0"/>
    <n v="1000"/>
    <n v="0"/>
    <n v="0"/>
    <n v="0"/>
    <n v="0"/>
    <n v="0"/>
    <n v="0"/>
    <n v="0"/>
  </r>
  <r>
    <x v="8"/>
    <x v="20"/>
    <x v="2"/>
    <x v="7"/>
    <n v="0"/>
    <n v="1000"/>
    <n v="0"/>
    <n v="0"/>
    <n v="0"/>
    <n v="0"/>
    <n v="0"/>
    <n v="0"/>
    <n v="0"/>
  </r>
  <r>
    <x v="8"/>
    <x v="20"/>
    <x v="2"/>
    <x v="8"/>
    <n v="0"/>
    <n v="1000"/>
    <n v="0"/>
    <n v="0"/>
    <n v="0"/>
    <n v="0"/>
    <n v="0"/>
    <n v="0"/>
    <n v="0"/>
  </r>
  <r>
    <x v="8"/>
    <x v="20"/>
    <x v="2"/>
    <x v="9"/>
    <n v="0"/>
    <n v="1000"/>
    <n v="0"/>
    <n v="0"/>
    <n v="0"/>
    <n v="0"/>
    <n v="0"/>
    <n v="0"/>
    <n v="0"/>
  </r>
  <r>
    <x v="8"/>
    <x v="20"/>
    <x v="2"/>
    <x v="10"/>
    <n v="0.21"/>
    <n v="1000"/>
    <n v="0"/>
    <n v="5.1900000000000002E-3"/>
    <n v="3.7100000000000002E-3"/>
    <n v="5.0000000000000002E-5"/>
    <n v="4.4000000000000002E-4"/>
    <n v="1.7899999999999999E-2"/>
    <n v="0"/>
  </r>
  <r>
    <x v="8"/>
    <x v="20"/>
    <x v="3"/>
    <x v="0"/>
    <n v="0"/>
    <n v="1000"/>
    <n v="0"/>
    <n v="0"/>
    <n v="0"/>
    <n v="0"/>
    <n v="0"/>
    <n v="0"/>
    <n v="0"/>
  </r>
  <r>
    <x v="8"/>
    <x v="20"/>
    <x v="3"/>
    <x v="1"/>
    <n v="0"/>
    <n v="1000"/>
    <n v="0"/>
    <n v="0"/>
    <n v="0"/>
    <n v="0"/>
    <n v="0"/>
    <n v="0"/>
    <n v="0"/>
  </r>
  <r>
    <x v="8"/>
    <x v="20"/>
    <x v="3"/>
    <x v="2"/>
    <n v="0"/>
    <n v="1000"/>
    <n v="0"/>
    <n v="0"/>
    <n v="0"/>
    <n v="0"/>
    <n v="0"/>
    <n v="0"/>
    <n v="0"/>
  </r>
  <r>
    <x v="8"/>
    <x v="20"/>
    <x v="3"/>
    <x v="3"/>
    <n v="0"/>
    <n v="1000"/>
    <n v="0"/>
    <n v="0"/>
    <n v="0"/>
    <n v="0"/>
    <n v="0"/>
    <n v="0"/>
    <n v="0"/>
  </r>
  <r>
    <x v="8"/>
    <x v="20"/>
    <x v="3"/>
    <x v="4"/>
    <n v="0"/>
    <n v="1000"/>
    <n v="0"/>
    <n v="0"/>
    <n v="0"/>
    <n v="0"/>
    <n v="0"/>
    <n v="0"/>
    <n v="0"/>
  </r>
  <r>
    <x v="8"/>
    <x v="20"/>
    <x v="3"/>
    <x v="5"/>
    <n v="0"/>
    <n v="1000"/>
    <n v="0"/>
    <n v="0"/>
    <n v="0"/>
    <n v="0"/>
    <n v="0"/>
    <n v="0"/>
    <n v="0"/>
  </r>
  <r>
    <x v="8"/>
    <x v="20"/>
    <x v="3"/>
    <x v="6"/>
    <n v="0"/>
    <n v="1000"/>
    <n v="0"/>
    <n v="0"/>
    <n v="0"/>
    <n v="0"/>
    <n v="0"/>
    <n v="0"/>
    <n v="0"/>
  </r>
  <r>
    <x v="8"/>
    <x v="20"/>
    <x v="3"/>
    <x v="7"/>
    <n v="0"/>
    <n v="1000"/>
    <n v="0"/>
    <n v="0"/>
    <n v="0"/>
    <n v="0"/>
    <n v="0"/>
    <n v="0"/>
    <n v="0"/>
  </r>
  <r>
    <x v="8"/>
    <x v="20"/>
    <x v="3"/>
    <x v="8"/>
    <n v="0"/>
    <n v="1000"/>
    <n v="0"/>
    <n v="0"/>
    <n v="0"/>
    <n v="0"/>
    <n v="0"/>
    <n v="0"/>
    <n v="0"/>
  </r>
  <r>
    <x v="8"/>
    <x v="20"/>
    <x v="3"/>
    <x v="9"/>
    <n v="0"/>
    <n v="1000"/>
    <n v="0"/>
    <n v="0"/>
    <n v="0"/>
    <n v="0"/>
    <n v="0"/>
    <n v="0"/>
    <n v="0"/>
  </r>
  <r>
    <x v="8"/>
    <x v="20"/>
    <x v="3"/>
    <x v="10"/>
    <n v="0"/>
    <n v="1000"/>
    <n v="0"/>
    <n v="0"/>
    <n v="0"/>
    <n v="0"/>
    <n v="0"/>
    <n v="0"/>
    <n v="0"/>
  </r>
  <r>
    <x v="8"/>
    <x v="20"/>
    <x v="4"/>
    <x v="0"/>
    <n v="0.33"/>
    <n v="1000"/>
    <n v="0"/>
    <n v="8.0300000000000007E-3"/>
    <n v="6.0299999999999998E-3"/>
    <n v="6.9999999999999994E-5"/>
    <n v="7.2999999999999996E-4"/>
    <n v="2.768E-2"/>
    <n v="0"/>
  </r>
  <r>
    <x v="8"/>
    <x v="20"/>
    <x v="4"/>
    <x v="1"/>
    <n v="0"/>
    <n v="1000"/>
    <n v="0"/>
    <n v="0"/>
    <n v="0"/>
    <n v="0"/>
    <n v="0"/>
    <n v="0"/>
    <n v="0"/>
  </r>
  <r>
    <x v="8"/>
    <x v="20"/>
    <x v="4"/>
    <x v="2"/>
    <n v="0"/>
    <n v="1000"/>
    <n v="0"/>
    <n v="0"/>
    <n v="0"/>
    <n v="0"/>
    <n v="0"/>
    <n v="0"/>
    <n v="0"/>
  </r>
  <r>
    <x v="8"/>
    <x v="20"/>
    <x v="4"/>
    <x v="3"/>
    <n v="0"/>
    <n v="1000"/>
    <n v="0"/>
    <n v="0"/>
    <n v="0"/>
    <n v="0"/>
    <n v="0"/>
    <n v="0"/>
    <n v="0"/>
  </r>
  <r>
    <x v="8"/>
    <x v="20"/>
    <x v="4"/>
    <x v="4"/>
    <n v="0"/>
    <n v="1000"/>
    <n v="0"/>
    <n v="0"/>
    <n v="0"/>
    <n v="0"/>
    <n v="0"/>
    <n v="0"/>
    <n v="0"/>
  </r>
  <r>
    <x v="8"/>
    <x v="20"/>
    <x v="4"/>
    <x v="5"/>
    <n v="0"/>
    <n v="1000"/>
    <n v="0"/>
    <n v="0"/>
    <n v="0"/>
    <n v="0"/>
    <n v="0"/>
    <n v="0"/>
    <n v="0"/>
  </r>
  <r>
    <x v="8"/>
    <x v="20"/>
    <x v="4"/>
    <x v="6"/>
    <n v="0"/>
    <n v="1000"/>
    <n v="0"/>
    <n v="0"/>
    <n v="0"/>
    <n v="0"/>
    <n v="0"/>
    <n v="0"/>
    <n v="0"/>
  </r>
  <r>
    <x v="8"/>
    <x v="20"/>
    <x v="4"/>
    <x v="7"/>
    <n v="0"/>
    <n v="1000"/>
    <n v="0"/>
    <n v="0"/>
    <n v="0"/>
    <n v="0"/>
    <n v="0"/>
    <n v="0"/>
    <n v="0"/>
  </r>
  <r>
    <x v="8"/>
    <x v="20"/>
    <x v="4"/>
    <x v="8"/>
    <n v="0"/>
    <n v="1000"/>
    <n v="0"/>
    <n v="0"/>
    <n v="0"/>
    <n v="0"/>
    <n v="0"/>
    <n v="0"/>
    <n v="0"/>
  </r>
  <r>
    <x v="8"/>
    <x v="20"/>
    <x v="4"/>
    <x v="9"/>
    <n v="0"/>
    <n v="1000"/>
    <n v="0"/>
    <n v="0"/>
    <n v="0"/>
    <n v="0"/>
    <n v="0"/>
    <n v="0"/>
    <n v="0"/>
  </r>
  <r>
    <x v="8"/>
    <x v="20"/>
    <x v="4"/>
    <x v="10"/>
    <n v="1.54"/>
    <n v="1000"/>
    <n v="0"/>
    <n v="3.7350000000000001E-2"/>
    <n v="2.477E-2"/>
    <n v="1.9000000000000001E-4"/>
    <n v="1.58E-3"/>
    <n v="0.12878999999999999"/>
    <n v="0"/>
  </r>
  <r>
    <x v="8"/>
    <x v="20"/>
    <x v="5"/>
    <x v="0"/>
    <n v="0"/>
    <n v="1000"/>
    <n v="0"/>
    <n v="0"/>
    <n v="0"/>
    <n v="0"/>
    <n v="0"/>
    <n v="0"/>
    <n v="0"/>
  </r>
  <r>
    <x v="8"/>
    <x v="20"/>
    <x v="5"/>
    <x v="1"/>
    <n v="0"/>
    <n v="1000"/>
    <n v="0"/>
    <n v="0"/>
    <n v="0"/>
    <n v="0"/>
    <n v="0"/>
    <n v="0"/>
    <n v="0"/>
  </r>
  <r>
    <x v="8"/>
    <x v="20"/>
    <x v="5"/>
    <x v="2"/>
    <n v="0"/>
    <n v="1000"/>
    <n v="0"/>
    <n v="0"/>
    <n v="0"/>
    <n v="0"/>
    <n v="0"/>
    <n v="0"/>
    <n v="0"/>
  </r>
  <r>
    <x v="8"/>
    <x v="20"/>
    <x v="5"/>
    <x v="3"/>
    <n v="0"/>
    <n v="1000"/>
    <n v="0"/>
    <n v="0"/>
    <n v="0"/>
    <n v="0"/>
    <n v="0"/>
    <n v="0"/>
    <n v="0"/>
  </r>
  <r>
    <x v="8"/>
    <x v="20"/>
    <x v="5"/>
    <x v="4"/>
    <n v="0"/>
    <n v="1000"/>
    <n v="0"/>
    <n v="0"/>
    <n v="0"/>
    <n v="0"/>
    <n v="0"/>
    <n v="0"/>
    <n v="0"/>
  </r>
  <r>
    <x v="8"/>
    <x v="20"/>
    <x v="5"/>
    <x v="5"/>
    <n v="0"/>
    <n v="1000"/>
    <n v="0"/>
    <n v="0"/>
    <n v="0"/>
    <n v="0"/>
    <n v="0"/>
    <n v="0"/>
    <n v="0"/>
  </r>
  <r>
    <x v="8"/>
    <x v="20"/>
    <x v="5"/>
    <x v="6"/>
    <n v="0"/>
    <n v="1000"/>
    <n v="0"/>
    <n v="0"/>
    <n v="0"/>
    <n v="0"/>
    <n v="0"/>
    <n v="0"/>
    <n v="0"/>
  </r>
  <r>
    <x v="8"/>
    <x v="20"/>
    <x v="5"/>
    <x v="7"/>
    <n v="0"/>
    <n v="1000"/>
    <n v="0"/>
    <n v="0"/>
    <n v="0"/>
    <n v="0"/>
    <n v="0"/>
    <n v="0"/>
    <n v="0"/>
  </r>
  <r>
    <x v="8"/>
    <x v="20"/>
    <x v="5"/>
    <x v="8"/>
    <n v="0"/>
    <n v="1000"/>
    <n v="0"/>
    <n v="0"/>
    <n v="0"/>
    <n v="0"/>
    <n v="0"/>
    <n v="0"/>
    <n v="0"/>
  </r>
  <r>
    <x v="8"/>
    <x v="20"/>
    <x v="5"/>
    <x v="9"/>
    <n v="0"/>
    <n v="1000"/>
    <n v="0"/>
    <n v="0"/>
    <n v="0"/>
    <n v="0"/>
    <n v="0"/>
    <n v="0"/>
    <n v="0"/>
  </r>
  <r>
    <x v="8"/>
    <x v="20"/>
    <x v="5"/>
    <x v="10"/>
    <n v="0"/>
    <n v="1000"/>
    <n v="0"/>
    <n v="0"/>
    <n v="0"/>
    <n v="0"/>
    <n v="0"/>
    <n v="0"/>
    <n v="0"/>
  </r>
  <r>
    <x v="8"/>
    <x v="20"/>
    <x v="6"/>
    <x v="0"/>
    <n v="0"/>
    <n v="1000"/>
    <n v="0"/>
    <n v="0"/>
    <n v="0"/>
    <n v="0"/>
    <n v="0"/>
    <n v="0"/>
    <n v="0"/>
  </r>
  <r>
    <x v="8"/>
    <x v="20"/>
    <x v="6"/>
    <x v="1"/>
    <n v="0"/>
    <n v="1000"/>
    <n v="0"/>
    <n v="0"/>
    <n v="0"/>
    <n v="0"/>
    <n v="0"/>
    <n v="0"/>
    <n v="0"/>
  </r>
  <r>
    <x v="8"/>
    <x v="20"/>
    <x v="6"/>
    <x v="2"/>
    <n v="0"/>
    <n v="1000"/>
    <n v="0"/>
    <n v="0"/>
    <n v="0"/>
    <n v="0"/>
    <n v="0"/>
    <n v="0"/>
    <n v="0"/>
  </r>
  <r>
    <x v="8"/>
    <x v="20"/>
    <x v="6"/>
    <x v="3"/>
    <n v="0"/>
    <n v="1000"/>
    <n v="0"/>
    <n v="0"/>
    <n v="0"/>
    <n v="0"/>
    <n v="0"/>
    <n v="0"/>
    <n v="0"/>
  </r>
  <r>
    <x v="8"/>
    <x v="20"/>
    <x v="6"/>
    <x v="4"/>
    <n v="0"/>
    <n v="1000"/>
    <n v="0"/>
    <n v="0"/>
    <n v="0"/>
    <n v="0"/>
    <n v="0"/>
    <n v="0"/>
    <n v="0"/>
  </r>
  <r>
    <x v="8"/>
    <x v="20"/>
    <x v="6"/>
    <x v="5"/>
    <n v="0"/>
    <n v="1000"/>
    <n v="0"/>
    <n v="0"/>
    <n v="0"/>
    <n v="0"/>
    <n v="0"/>
    <n v="0"/>
    <n v="0"/>
  </r>
  <r>
    <x v="8"/>
    <x v="20"/>
    <x v="6"/>
    <x v="6"/>
    <n v="0"/>
    <n v="1000"/>
    <n v="0"/>
    <n v="0"/>
    <n v="0"/>
    <n v="0"/>
    <n v="0"/>
    <n v="0"/>
    <n v="0"/>
  </r>
  <r>
    <x v="8"/>
    <x v="20"/>
    <x v="6"/>
    <x v="7"/>
    <n v="0"/>
    <n v="1000"/>
    <n v="0"/>
    <n v="0"/>
    <n v="0"/>
    <n v="0"/>
    <n v="0"/>
    <n v="0"/>
    <n v="0"/>
  </r>
  <r>
    <x v="8"/>
    <x v="20"/>
    <x v="6"/>
    <x v="8"/>
    <n v="0"/>
    <n v="1000"/>
    <n v="0"/>
    <n v="0"/>
    <n v="0"/>
    <n v="0"/>
    <n v="0"/>
    <n v="0"/>
    <n v="0"/>
  </r>
  <r>
    <x v="8"/>
    <x v="20"/>
    <x v="6"/>
    <x v="9"/>
    <n v="0"/>
    <n v="1000"/>
    <n v="0"/>
    <n v="0"/>
    <n v="0"/>
    <n v="0"/>
    <n v="0"/>
    <n v="0"/>
    <n v="0"/>
  </r>
  <r>
    <x v="8"/>
    <x v="20"/>
    <x v="6"/>
    <x v="10"/>
    <n v="0"/>
    <n v="1000"/>
    <n v="0"/>
    <n v="0"/>
    <n v="0"/>
    <n v="0"/>
    <n v="0"/>
    <n v="0"/>
    <n v="0"/>
  </r>
  <r>
    <x v="8"/>
    <x v="20"/>
    <x v="7"/>
    <x v="0"/>
    <n v="0"/>
    <n v="1000"/>
    <n v="0"/>
    <n v="0"/>
    <n v="0"/>
    <n v="0"/>
    <n v="0"/>
    <n v="0"/>
    <n v="0"/>
  </r>
  <r>
    <x v="8"/>
    <x v="20"/>
    <x v="7"/>
    <x v="1"/>
    <n v="0"/>
    <n v="1000"/>
    <n v="0"/>
    <n v="0"/>
    <n v="0"/>
    <n v="0"/>
    <n v="0"/>
    <n v="0"/>
    <n v="0"/>
  </r>
  <r>
    <x v="8"/>
    <x v="20"/>
    <x v="7"/>
    <x v="2"/>
    <n v="0"/>
    <n v="1000"/>
    <n v="0"/>
    <n v="0"/>
    <n v="0"/>
    <n v="0"/>
    <n v="0"/>
    <n v="0"/>
    <n v="0"/>
  </r>
  <r>
    <x v="8"/>
    <x v="20"/>
    <x v="7"/>
    <x v="3"/>
    <n v="0"/>
    <n v="1000"/>
    <n v="0"/>
    <n v="0"/>
    <n v="0"/>
    <n v="0"/>
    <n v="0"/>
    <n v="0"/>
    <n v="0"/>
  </r>
  <r>
    <x v="8"/>
    <x v="20"/>
    <x v="7"/>
    <x v="4"/>
    <n v="0"/>
    <n v="1000"/>
    <n v="0"/>
    <n v="0"/>
    <n v="0"/>
    <n v="0"/>
    <n v="0"/>
    <n v="0"/>
    <n v="0"/>
  </r>
  <r>
    <x v="8"/>
    <x v="20"/>
    <x v="7"/>
    <x v="5"/>
    <n v="0"/>
    <n v="1000"/>
    <n v="0"/>
    <n v="0"/>
    <n v="0"/>
    <n v="0"/>
    <n v="0"/>
    <n v="0"/>
    <n v="0"/>
  </r>
  <r>
    <x v="8"/>
    <x v="20"/>
    <x v="7"/>
    <x v="6"/>
    <n v="0"/>
    <n v="1000"/>
    <n v="0"/>
    <n v="0"/>
    <n v="0"/>
    <n v="0"/>
    <n v="0"/>
    <n v="0"/>
    <n v="0"/>
  </r>
  <r>
    <x v="8"/>
    <x v="20"/>
    <x v="7"/>
    <x v="7"/>
    <n v="0"/>
    <n v="1000"/>
    <n v="0"/>
    <n v="0"/>
    <n v="0"/>
    <n v="0"/>
    <n v="0"/>
    <n v="0"/>
    <n v="0"/>
  </r>
  <r>
    <x v="8"/>
    <x v="20"/>
    <x v="7"/>
    <x v="8"/>
    <n v="0"/>
    <n v="1000"/>
    <n v="0"/>
    <n v="0"/>
    <n v="0"/>
    <n v="0"/>
    <n v="0"/>
    <n v="0"/>
    <n v="0"/>
  </r>
  <r>
    <x v="8"/>
    <x v="20"/>
    <x v="7"/>
    <x v="9"/>
    <n v="0"/>
    <n v="1000"/>
    <n v="0"/>
    <n v="0"/>
    <n v="0"/>
    <n v="0"/>
    <n v="0"/>
    <n v="0"/>
    <n v="0"/>
  </r>
  <r>
    <x v="8"/>
    <x v="20"/>
    <x v="7"/>
    <x v="10"/>
    <n v="0.91"/>
    <n v="1000"/>
    <n v="0"/>
    <n v="2.2110000000000001E-2"/>
    <n v="1.7979999999999999E-2"/>
    <n v="1.0000000000000001E-5"/>
    <n v="1.73E-3"/>
    <n v="7.6240000000000002E-2"/>
    <n v="0"/>
  </r>
  <r>
    <x v="8"/>
    <x v="20"/>
    <x v="8"/>
    <x v="0"/>
    <n v="0"/>
    <n v="1000"/>
    <n v="0"/>
    <n v="0"/>
    <n v="0"/>
    <n v="0"/>
    <n v="0"/>
    <n v="0"/>
    <n v="0"/>
  </r>
  <r>
    <x v="8"/>
    <x v="20"/>
    <x v="8"/>
    <x v="1"/>
    <n v="0"/>
    <n v="1000"/>
    <n v="0"/>
    <n v="0"/>
    <n v="0"/>
    <n v="0"/>
    <n v="0"/>
    <n v="0"/>
    <n v="0"/>
  </r>
  <r>
    <x v="8"/>
    <x v="20"/>
    <x v="8"/>
    <x v="2"/>
    <n v="0"/>
    <n v="1000"/>
    <n v="0"/>
    <n v="0"/>
    <n v="0"/>
    <n v="0"/>
    <n v="0"/>
    <n v="0"/>
    <n v="0"/>
  </r>
  <r>
    <x v="8"/>
    <x v="20"/>
    <x v="8"/>
    <x v="3"/>
    <n v="0"/>
    <n v="1000"/>
    <n v="0"/>
    <n v="0"/>
    <n v="0"/>
    <n v="0"/>
    <n v="0"/>
    <n v="0"/>
    <n v="0"/>
  </r>
  <r>
    <x v="8"/>
    <x v="20"/>
    <x v="8"/>
    <x v="4"/>
    <n v="0"/>
    <n v="1000"/>
    <n v="0"/>
    <n v="0"/>
    <n v="0"/>
    <n v="0"/>
    <n v="0"/>
    <n v="0"/>
    <n v="0"/>
  </r>
  <r>
    <x v="8"/>
    <x v="20"/>
    <x v="8"/>
    <x v="5"/>
    <n v="0"/>
    <n v="1000"/>
    <n v="0"/>
    <n v="0"/>
    <n v="0"/>
    <n v="0"/>
    <n v="0"/>
    <n v="0"/>
    <n v="0"/>
  </r>
  <r>
    <x v="8"/>
    <x v="20"/>
    <x v="8"/>
    <x v="6"/>
    <n v="0"/>
    <n v="1000"/>
    <n v="0"/>
    <n v="0"/>
    <n v="0"/>
    <n v="0"/>
    <n v="0"/>
    <n v="0"/>
    <n v="0"/>
  </r>
  <r>
    <x v="8"/>
    <x v="20"/>
    <x v="8"/>
    <x v="7"/>
    <n v="0"/>
    <n v="1000"/>
    <n v="0"/>
    <n v="0"/>
    <n v="0"/>
    <n v="0"/>
    <n v="0"/>
    <n v="0"/>
    <n v="0"/>
  </r>
  <r>
    <x v="8"/>
    <x v="20"/>
    <x v="8"/>
    <x v="8"/>
    <n v="0"/>
    <n v="1000"/>
    <n v="0"/>
    <n v="0"/>
    <n v="0"/>
    <n v="0"/>
    <n v="0"/>
    <n v="0"/>
    <n v="0"/>
  </r>
  <r>
    <x v="8"/>
    <x v="20"/>
    <x v="8"/>
    <x v="9"/>
    <n v="0"/>
    <n v="1000"/>
    <n v="0"/>
    <n v="0"/>
    <n v="0"/>
    <n v="0"/>
    <n v="0"/>
    <n v="0"/>
    <n v="0"/>
  </r>
  <r>
    <x v="8"/>
    <x v="20"/>
    <x v="8"/>
    <x v="10"/>
    <n v="0.33"/>
    <n v="1000"/>
    <n v="0"/>
    <n v="7.9699999999999997E-3"/>
    <n v="5.8199999999999997E-3"/>
    <n v="4.0000000000000003E-5"/>
    <n v="2.2000000000000001E-4"/>
    <n v="2.7480000000000001E-2"/>
    <n v="0"/>
  </r>
  <r>
    <x v="8"/>
    <x v="21"/>
    <x v="0"/>
    <x v="0"/>
    <n v="0"/>
    <n v="1000"/>
    <n v="0"/>
    <n v="0"/>
    <n v="0"/>
    <n v="0"/>
    <n v="0"/>
    <n v="0"/>
    <n v="0"/>
  </r>
  <r>
    <x v="8"/>
    <x v="21"/>
    <x v="0"/>
    <x v="1"/>
    <n v="0"/>
    <n v="1000"/>
    <n v="0"/>
    <n v="0"/>
    <n v="0"/>
    <n v="0"/>
    <n v="0"/>
    <n v="0"/>
    <n v="0"/>
  </r>
  <r>
    <x v="8"/>
    <x v="21"/>
    <x v="0"/>
    <x v="2"/>
    <n v="0"/>
    <n v="1000"/>
    <n v="0"/>
    <n v="0"/>
    <n v="0"/>
    <n v="0"/>
    <n v="0"/>
    <n v="0"/>
    <n v="0"/>
  </r>
  <r>
    <x v="8"/>
    <x v="21"/>
    <x v="0"/>
    <x v="3"/>
    <n v="0"/>
    <n v="1000"/>
    <n v="0"/>
    <n v="0"/>
    <n v="0"/>
    <n v="0"/>
    <n v="0"/>
    <n v="0"/>
    <n v="0"/>
  </r>
  <r>
    <x v="8"/>
    <x v="21"/>
    <x v="0"/>
    <x v="4"/>
    <n v="0"/>
    <n v="1000"/>
    <n v="0"/>
    <n v="0"/>
    <n v="0"/>
    <n v="0"/>
    <n v="0"/>
    <n v="0"/>
    <n v="0"/>
  </r>
  <r>
    <x v="8"/>
    <x v="21"/>
    <x v="0"/>
    <x v="5"/>
    <n v="0"/>
    <n v="1000"/>
    <n v="0"/>
    <n v="0"/>
    <n v="0"/>
    <n v="0"/>
    <n v="0"/>
    <n v="0"/>
    <n v="0"/>
  </r>
  <r>
    <x v="8"/>
    <x v="21"/>
    <x v="0"/>
    <x v="6"/>
    <n v="0"/>
    <n v="1000"/>
    <n v="0"/>
    <n v="0"/>
    <n v="0"/>
    <n v="0"/>
    <n v="0"/>
    <n v="0"/>
    <n v="0"/>
  </r>
  <r>
    <x v="8"/>
    <x v="21"/>
    <x v="0"/>
    <x v="7"/>
    <n v="0"/>
    <n v="1000"/>
    <n v="0"/>
    <n v="0"/>
    <n v="0"/>
    <n v="0"/>
    <n v="0"/>
    <n v="0"/>
    <n v="0"/>
  </r>
  <r>
    <x v="8"/>
    <x v="21"/>
    <x v="0"/>
    <x v="8"/>
    <n v="0"/>
    <n v="1000"/>
    <n v="0"/>
    <n v="0"/>
    <n v="0"/>
    <n v="0"/>
    <n v="0"/>
    <n v="0"/>
    <n v="0"/>
  </r>
  <r>
    <x v="8"/>
    <x v="21"/>
    <x v="0"/>
    <x v="9"/>
    <n v="0"/>
    <n v="1000"/>
    <n v="0"/>
    <n v="0"/>
    <n v="0"/>
    <n v="0"/>
    <n v="0"/>
    <n v="0"/>
    <n v="0"/>
  </r>
  <r>
    <x v="8"/>
    <x v="21"/>
    <x v="0"/>
    <x v="10"/>
    <n v="0.79"/>
    <n v="1000"/>
    <n v="0"/>
    <n v="1.9099999999999999E-2"/>
    <n v="1.478E-2"/>
    <n v="5.0000000000000002E-5"/>
    <n v="1.15E-3"/>
    <n v="6.5860000000000002E-2"/>
    <n v="0"/>
  </r>
  <r>
    <x v="8"/>
    <x v="21"/>
    <x v="1"/>
    <x v="0"/>
    <n v="0"/>
    <n v="1000"/>
    <n v="0"/>
    <n v="0"/>
    <n v="0"/>
    <n v="0"/>
    <n v="0"/>
    <n v="0"/>
    <n v="0"/>
  </r>
  <r>
    <x v="8"/>
    <x v="21"/>
    <x v="1"/>
    <x v="1"/>
    <n v="0.64"/>
    <n v="1000"/>
    <n v="0"/>
    <n v="1.549E-2"/>
    <n v="1.2500000000000001E-2"/>
    <n v="5.1000000000000004E-4"/>
    <n v="3.0300000000000001E-3"/>
    <n v="5.3400000000000003E-2"/>
    <n v="0"/>
  </r>
  <r>
    <x v="8"/>
    <x v="21"/>
    <x v="1"/>
    <x v="2"/>
    <n v="0"/>
    <n v="1000"/>
    <n v="0"/>
    <n v="0"/>
    <n v="0"/>
    <n v="0"/>
    <n v="0"/>
    <n v="0"/>
    <n v="0"/>
  </r>
  <r>
    <x v="8"/>
    <x v="21"/>
    <x v="1"/>
    <x v="3"/>
    <n v="0"/>
    <n v="1000"/>
    <n v="0"/>
    <n v="0"/>
    <n v="0"/>
    <n v="0"/>
    <n v="0"/>
    <n v="0"/>
    <n v="0"/>
  </r>
  <r>
    <x v="8"/>
    <x v="21"/>
    <x v="1"/>
    <x v="4"/>
    <n v="0"/>
    <n v="1000"/>
    <n v="0"/>
    <n v="0"/>
    <n v="0"/>
    <n v="0"/>
    <n v="0"/>
    <n v="0"/>
    <n v="0"/>
  </r>
  <r>
    <x v="8"/>
    <x v="21"/>
    <x v="1"/>
    <x v="5"/>
    <n v="0"/>
    <n v="1000"/>
    <n v="0"/>
    <n v="0"/>
    <n v="0"/>
    <n v="0"/>
    <n v="0"/>
    <n v="0"/>
    <n v="0"/>
  </r>
  <r>
    <x v="8"/>
    <x v="21"/>
    <x v="1"/>
    <x v="6"/>
    <n v="0"/>
    <n v="1000"/>
    <n v="0"/>
    <n v="0"/>
    <n v="0"/>
    <n v="0"/>
    <n v="0"/>
    <n v="0"/>
    <n v="0"/>
  </r>
  <r>
    <x v="8"/>
    <x v="21"/>
    <x v="1"/>
    <x v="7"/>
    <n v="0"/>
    <n v="1000"/>
    <n v="0"/>
    <n v="0"/>
    <n v="0"/>
    <n v="0"/>
    <n v="0"/>
    <n v="0"/>
    <n v="0"/>
  </r>
  <r>
    <x v="8"/>
    <x v="21"/>
    <x v="1"/>
    <x v="8"/>
    <n v="0"/>
    <n v="1000"/>
    <n v="0"/>
    <n v="0"/>
    <n v="0"/>
    <n v="0"/>
    <n v="0"/>
    <n v="0"/>
    <n v="0"/>
  </r>
  <r>
    <x v="8"/>
    <x v="21"/>
    <x v="1"/>
    <x v="9"/>
    <n v="0"/>
    <n v="1000"/>
    <n v="0"/>
    <n v="0"/>
    <n v="0"/>
    <n v="0"/>
    <n v="0"/>
    <n v="0"/>
    <n v="0"/>
  </r>
  <r>
    <x v="8"/>
    <x v="21"/>
    <x v="1"/>
    <x v="10"/>
    <n v="0"/>
    <n v="1000"/>
    <n v="0"/>
    <n v="0"/>
    <n v="0"/>
    <n v="0"/>
    <n v="0"/>
    <n v="0"/>
    <n v="0"/>
  </r>
  <r>
    <x v="8"/>
    <x v="21"/>
    <x v="2"/>
    <x v="0"/>
    <n v="0"/>
    <n v="1000"/>
    <n v="0"/>
    <n v="0"/>
    <n v="0"/>
    <n v="0"/>
    <n v="0"/>
    <n v="0"/>
    <n v="0"/>
  </r>
  <r>
    <x v="8"/>
    <x v="21"/>
    <x v="2"/>
    <x v="1"/>
    <n v="0"/>
    <n v="1000"/>
    <n v="0"/>
    <n v="0"/>
    <n v="0"/>
    <n v="0"/>
    <n v="0"/>
    <n v="0"/>
    <n v="0"/>
  </r>
  <r>
    <x v="8"/>
    <x v="21"/>
    <x v="2"/>
    <x v="2"/>
    <n v="0"/>
    <n v="1000"/>
    <n v="0"/>
    <n v="0"/>
    <n v="0"/>
    <n v="0"/>
    <n v="0"/>
    <n v="0"/>
    <n v="0"/>
  </r>
  <r>
    <x v="8"/>
    <x v="21"/>
    <x v="2"/>
    <x v="3"/>
    <n v="0"/>
    <n v="1000"/>
    <n v="0"/>
    <n v="0"/>
    <n v="0"/>
    <n v="0"/>
    <n v="0"/>
    <n v="0"/>
    <n v="0"/>
  </r>
  <r>
    <x v="8"/>
    <x v="21"/>
    <x v="2"/>
    <x v="4"/>
    <n v="0"/>
    <n v="1000"/>
    <n v="0"/>
    <n v="0"/>
    <n v="0"/>
    <n v="0"/>
    <n v="0"/>
    <n v="0"/>
    <n v="0"/>
  </r>
  <r>
    <x v="8"/>
    <x v="21"/>
    <x v="2"/>
    <x v="5"/>
    <n v="0"/>
    <n v="1000"/>
    <n v="0"/>
    <n v="0"/>
    <n v="0"/>
    <n v="0"/>
    <n v="0"/>
    <n v="0"/>
    <n v="0"/>
  </r>
  <r>
    <x v="8"/>
    <x v="21"/>
    <x v="2"/>
    <x v="6"/>
    <n v="0"/>
    <n v="1000"/>
    <n v="0"/>
    <n v="0"/>
    <n v="0"/>
    <n v="0"/>
    <n v="0"/>
    <n v="0"/>
    <n v="0"/>
  </r>
  <r>
    <x v="8"/>
    <x v="21"/>
    <x v="2"/>
    <x v="7"/>
    <n v="0"/>
    <n v="1000"/>
    <n v="0"/>
    <n v="0"/>
    <n v="0"/>
    <n v="0"/>
    <n v="0"/>
    <n v="0"/>
    <n v="0"/>
  </r>
  <r>
    <x v="8"/>
    <x v="21"/>
    <x v="2"/>
    <x v="8"/>
    <n v="0"/>
    <n v="1000"/>
    <n v="0"/>
    <n v="0"/>
    <n v="0"/>
    <n v="0"/>
    <n v="0"/>
    <n v="0"/>
    <n v="0"/>
  </r>
  <r>
    <x v="8"/>
    <x v="21"/>
    <x v="2"/>
    <x v="9"/>
    <n v="0"/>
    <n v="1000"/>
    <n v="0"/>
    <n v="0"/>
    <n v="0"/>
    <n v="0"/>
    <n v="0"/>
    <n v="0"/>
    <n v="0"/>
  </r>
  <r>
    <x v="8"/>
    <x v="21"/>
    <x v="2"/>
    <x v="10"/>
    <n v="0.21"/>
    <n v="1000"/>
    <n v="0"/>
    <n v="5.1900000000000002E-3"/>
    <n v="3.7100000000000002E-3"/>
    <n v="5.0000000000000002E-5"/>
    <n v="4.4000000000000002E-4"/>
    <n v="1.7899999999999999E-2"/>
    <n v="0"/>
  </r>
  <r>
    <x v="8"/>
    <x v="21"/>
    <x v="3"/>
    <x v="0"/>
    <n v="0"/>
    <n v="1000"/>
    <n v="0"/>
    <n v="0"/>
    <n v="0"/>
    <n v="0"/>
    <n v="0"/>
    <n v="0"/>
    <n v="0"/>
  </r>
  <r>
    <x v="8"/>
    <x v="21"/>
    <x v="3"/>
    <x v="1"/>
    <n v="0"/>
    <n v="1000"/>
    <n v="0"/>
    <n v="0"/>
    <n v="0"/>
    <n v="0"/>
    <n v="0"/>
    <n v="0"/>
    <n v="0"/>
  </r>
  <r>
    <x v="8"/>
    <x v="21"/>
    <x v="3"/>
    <x v="2"/>
    <n v="0"/>
    <n v="1000"/>
    <n v="0"/>
    <n v="0"/>
    <n v="0"/>
    <n v="0"/>
    <n v="0"/>
    <n v="0"/>
    <n v="0"/>
  </r>
  <r>
    <x v="8"/>
    <x v="21"/>
    <x v="3"/>
    <x v="3"/>
    <n v="0"/>
    <n v="1000"/>
    <n v="0"/>
    <n v="0"/>
    <n v="0"/>
    <n v="0"/>
    <n v="0"/>
    <n v="0"/>
    <n v="0"/>
  </r>
  <r>
    <x v="8"/>
    <x v="21"/>
    <x v="3"/>
    <x v="4"/>
    <n v="0"/>
    <n v="1000"/>
    <n v="0"/>
    <n v="0"/>
    <n v="0"/>
    <n v="0"/>
    <n v="0"/>
    <n v="0"/>
    <n v="0"/>
  </r>
  <r>
    <x v="8"/>
    <x v="21"/>
    <x v="3"/>
    <x v="5"/>
    <n v="0"/>
    <n v="1000"/>
    <n v="0"/>
    <n v="0"/>
    <n v="0"/>
    <n v="0"/>
    <n v="0"/>
    <n v="0"/>
    <n v="0"/>
  </r>
  <r>
    <x v="8"/>
    <x v="21"/>
    <x v="3"/>
    <x v="6"/>
    <n v="0"/>
    <n v="1000"/>
    <n v="0"/>
    <n v="0"/>
    <n v="0"/>
    <n v="0"/>
    <n v="0"/>
    <n v="0"/>
    <n v="0"/>
  </r>
  <r>
    <x v="8"/>
    <x v="21"/>
    <x v="3"/>
    <x v="7"/>
    <n v="0"/>
    <n v="1000"/>
    <n v="0"/>
    <n v="0"/>
    <n v="0"/>
    <n v="0"/>
    <n v="0"/>
    <n v="0"/>
    <n v="0"/>
  </r>
  <r>
    <x v="8"/>
    <x v="21"/>
    <x v="3"/>
    <x v="8"/>
    <n v="0"/>
    <n v="1000"/>
    <n v="0"/>
    <n v="0"/>
    <n v="0"/>
    <n v="0"/>
    <n v="0"/>
    <n v="0"/>
    <n v="0"/>
  </r>
  <r>
    <x v="8"/>
    <x v="21"/>
    <x v="3"/>
    <x v="9"/>
    <n v="0"/>
    <n v="1000"/>
    <n v="0"/>
    <n v="0"/>
    <n v="0"/>
    <n v="0"/>
    <n v="0"/>
    <n v="0"/>
    <n v="0"/>
  </r>
  <r>
    <x v="8"/>
    <x v="21"/>
    <x v="3"/>
    <x v="10"/>
    <n v="0"/>
    <n v="1000"/>
    <n v="0"/>
    <n v="0"/>
    <n v="0"/>
    <n v="0"/>
    <n v="0"/>
    <n v="0"/>
    <n v="0"/>
  </r>
  <r>
    <x v="8"/>
    <x v="21"/>
    <x v="4"/>
    <x v="0"/>
    <n v="0.33"/>
    <n v="1000"/>
    <n v="0"/>
    <n v="8.0300000000000007E-3"/>
    <n v="6.0299999999999998E-3"/>
    <n v="6.9999999999999994E-5"/>
    <n v="7.2999999999999996E-4"/>
    <n v="2.768E-2"/>
    <n v="0"/>
  </r>
  <r>
    <x v="8"/>
    <x v="21"/>
    <x v="4"/>
    <x v="1"/>
    <n v="0"/>
    <n v="1000"/>
    <n v="0"/>
    <n v="0"/>
    <n v="0"/>
    <n v="0"/>
    <n v="0"/>
    <n v="0"/>
    <n v="0"/>
  </r>
  <r>
    <x v="8"/>
    <x v="21"/>
    <x v="4"/>
    <x v="2"/>
    <n v="0"/>
    <n v="1000"/>
    <n v="0"/>
    <n v="0"/>
    <n v="0"/>
    <n v="0"/>
    <n v="0"/>
    <n v="0"/>
    <n v="0"/>
  </r>
  <r>
    <x v="8"/>
    <x v="21"/>
    <x v="4"/>
    <x v="3"/>
    <n v="0"/>
    <n v="1000"/>
    <n v="0"/>
    <n v="0"/>
    <n v="0"/>
    <n v="0"/>
    <n v="0"/>
    <n v="0"/>
    <n v="0"/>
  </r>
  <r>
    <x v="8"/>
    <x v="21"/>
    <x v="4"/>
    <x v="4"/>
    <n v="0"/>
    <n v="1000"/>
    <n v="0"/>
    <n v="0"/>
    <n v="0"/>
    <n v="0"/>
    <n v="0"/>
    <n v="0"/>
    <n v="0"/>
  </r>
  <r>
    <x v="8"/>
    <x v="21"/>
    <x v="4"/>
    <x v="5"/>
    <n v="0"/>
    <n v="1000"/>
    <n v="0"/>
    <n v="0"/>
    <n v="0"/>
    <n v="0"/>
    <n v="0"/>
    <n v="0"/>
    <n v="0"/>
  </r>
  <r>
    <x v="8"/>
    <x v="21"/>
    <x v="4"/>
    <x v="6"/>
    <n v="0"/>
    <n v="1000"/>
    <n v="0"/>
    <n v="0"/>
    <n v="0"/>
    <n v="0"/>
    <n v="0"/>
    <n v="0"/>
    <n v="0"/>
  </r>
  <r>
    <x v="8"/>
    <x v="21"/>
    <x v="4"/>
    <x v="7"/>
    <n v="0"/>
    <n v="1000"/>
    <n v="0"/>
    <n v="0"/>
    <n v="0"/>
    <n v="0"/>
    <n v="0"/>
    <n v="0"/>
    <n v="0"/>
  </r>
  <r>
    <x v="8"/>
    <x v="21"/>
    <x v="4"/>
    <x v="8"/>
    <n v="0"/>
    <n v="1000"/>
    <n v="0"/>
    <n v="0"/>
    <n v="0"/>
    <n v="0"/>
    <n v="0"/>
    <n v="0"/>
    <n v="0"/>
  </r>
  <r>
    <x v="8"/>
    <x v="21"/>
    <x v="4"/>
    <x v="9"/>
    <n v="0"/>
    <n v="1000"/>
    <n v="0"/>
    <n v="0"/>
    <n v="0"/>
    <n v="0"/>
    <n v="0"/>
    <n v="0"/>
    <n v="0"/>
  </r>
  <r>
    <x v="8"/>
    <x v="21"/>
    <x v="4"/>
    <x v="10"/>
    <n v="1.54"/>
    <n v="1000"/>
    <n v="0"/>
    <n v="3.7350000000000001E-2"/>
    <n v="2.477E-2"/>
    <n v="1.9000000000000001E-4"/>
    <n v="1.58E-3"/>
    <n v="0.12878999999999999"/>
    <n v="0"/>
  </r>
  <r>
    <x v="8"/>
    <x v="21"/>
    <x v="5"/>
    <x v="0"/>
    <n v="0"/>
    <n v="1000"/>
    <n v="0"/>
    <n v="0"/>
    <n v="0"/>
    <n v="0"/>
    <n v="0"/>
    <n v="0"/>
    <n v="0"/>
  </r>
  <r>
    <x v="8"/>
    <x v="21"/>
    <x v="5"/>
    <x v="1"/>
    <n v="0"/>
    <n v="1000"/>
    <n v="0"/>
    <n v="0"/>
    <n v="0"/>
    <n v="0"/>
    <n v="0"/>
    <n v="0"/>
    <n v="0"/>
  </r>
  <r>
    <x v="8"/>
    <x v="21"/>
    <x v="5"/>
    <x v="2"/>
    <n v="0"/>
    <n v="1000"/>
    <n v="0"/>
    <n v="0"/>
    <n v="0"/>
    <n v="0"/>
    <n v="0"/>
    <n v="0"/>
    <n v="0"/>
  </r>
  <r>
    <x v="8"/>
    <x v="21"/>
    <x v="5"/>
    <x v="3"/>
    <n v="0"/>
    <n v="1000"/>
    <n v="0"/>
    <n v="0"/>
    <n v="0"/>
    <n v="0"/>
    <n v="0"/>
    <n v="0"/>
    <n v="0"/>
  </r>
  <r>
    <x v="8"/>
    <x v="21"/>
    <x v="5"/>
    <x v="4"/>
    <n v="0"/>
    <n v="1000"/>
    <n v="0"/>
    <n v="0"/>
    <n v="0"/>
    <n v="0"/>
    <n v="0"/>
    <n v="0"/>
    <n v="0"/>
  </r>
  <r>
    <x v="8"/>
    <x v="21"/>
    <x v="5"/>
    <x v="5"/>
    <n v="0"/>
    <n v="1000"/>
    <n v="0"/>
    <n v="0"/>
    <n v="0"/>
    <n v="0"/>
    <n v="0"/>
    <n v="0"/>
    <n v="0"/>
  </r>
  <r>
    <x v="8"/>
    <x v="21"/>
    <x v="5"/>
    <x v="6"/>
    <n v="0"/>
    <n v="1000"/>
    <n v="0"/>
    <n v="0"/>
    <n v="0"/>
    <n v="0"/>
    <n v="0"/>
    <n v="0"/>
    <n v="0"/>
  </r>
  <r>
    <x v="8"/>
    <x v="21"/>
    <x v="5"/>
    <x v="7"/>
    <n v="0"/>
    <n v="1000"/>
    <n v="0"/>
    <n v="0"/>
    <n v="0"/>
    <n v="0"/>
    <n v="0"/>
    <n v="0"/>
    <n v="0"/>
  </r>
  <r>
    <x v="8"/>
    <x v="21"/>
    <x v="5"/>
    <x v="8"/>
    <n v="0"/>
    <n v="1000"/>
    <n v="0"/>
    <n v="0"/>
    <n v="0"/>
    <n v="0"/>
    <n v="0"/>
    <n v="0"/>
    <n v="0"/>
  </r>
  <r>
    <x v="8"/>
    <x v="21"/>
    <x v="5"/>
    <x v="9"/>
    <n v="0"/>
    <n v="1000"/>
    <n v="0"/>
    <n v="0"/>
    <n v="0"/>
    <n v="0"/>
    <n v="0"/>
    <n v="0"/>
    <n v="0"/>
  </r>
  <r>
    <x v="8"/>
    <x v="21"/>
    <x v="5"/>
    <x v="10"/>
    <n v="0"/>
    <n v="1000"/>
    <n v="0"/>
    <n v="0"/>
    <n v="0"/>
    <n v="0"/>
    <n v="0"/>
    <n v="0"/>
    <n v="0"/>
  </r>
  <r>
    <x v="8"/>
    <x v="21"/>
    <x v="6"/>
    <x v="0"/>
    <n v="0"/>
    <n v="1000"/>
    <n v="0"/>
    <n v="0"/>
    <n v="0"/>
    <n v="0"/>
    <n v="0"/>
    <n v="0"/>
    <n v="0"/>
  </r>
  <r>
    <x v="8"/>
    <x v="21"/>
    <x v="6"/>
    <x v="1"/>
    <n v="0"/>
    <n v="1000"/>
    <n v="0"/>
    <n v="0"/>
    <n v="0"/>
    <n v="0"/>
    <n v="0"/>
    <n v="0"/>
    <n v="0"/>
  </r>
  <r>
    <x v="8"/>
    <x v="21"/>
    <x v="6"/>
    <x v="2"/>
    <n v="0"/>
    <n v="1000"/>
    <n v="0"/>
    <n v="0"/>
    <n v="0"/>
    <n v="0"/>
    <n v="0"/>
    <n v="0"/>
    <n v="0"/>
  </r>
  <r>
    <x v="8"/>
    <x v="21"/>
    <x v="6"/>
    <x v="3"/>
    <n v="0"/>
    <n v="1000"/>
    <n v="0"/>
    <n v="0"/>
    <n v="0"/>
    <n v="0"/>
    <n v="0"/>
    <n v="0"/>
    <n v="0"/>
  </r>
  <r>
    <x v="8"/>
    <x v="21"/>
    <x v="6"/>
    <x v="4"/>
    <n v="0"/>
    <n v="1000"/>
    <n v="0"/>
    <n v="0"/>
    <n v="0"/>
    <n v="0"/>
    <n v="0"/>
    <n v="0"/>
    <n v="0"/>
  </r>
  <r>
    <x v="8"/>
    <x v="21"/>
    <x v="6"/>
    <x v="5"/>
    <n v="0"/>
    <n v="1000"/>
    <n v="0"/>
    <n v="0"/>
    <n v="0"/>
    <n v="0"/>
    <n v="0"/>
    <n v="0"/>
    <n v="0"/>
  </r>
  <r>
    <x v="8"/>
    <x v="21"/>
    <x v="6"/>
    <x v="6"/>
    <n v="0"/>
    <n v="1000"/>
    <n v="0"/>
    <n v="0"/>
    <n v="0"/>
    <n v="0"/>
    <n v="0"/>
    <n v="0"/>
    <n v="0"/>
  </r>
  <r>
    <x v="8"/>
    <x v="21"/>
    <x v="6"/>
    <x v="7"/>
    <n v="0"/>
    <n v="1000"/>
    <n v="0"/>
    <n v="0"/>
    <n v="0"/>
    <n v="0"/>
    <n v="0"/>
    <n v="0"/>
    <n v="0"/>
  </r>
  <r>
    <x v="8"/>
    <x v="21"/>
    <x v="6"/>
    <x v="8"/>
    <n v="0"/>
    <n v="1000"/>
    <n v="0"/>
    <n v="0"/>
    <n v="0"/>
    <n v="0"/>
    <n v="0"/>
    <n v="0"/>
    <n v="0"/>
  </r>
  <r>
    <x v="8"/>
    <x v="21"/>
    <x v="6"/>
    <x v="9"/>
    <n v="0"/>
    <n v="1000"/>
    <n v="0"/>
    <n v="0"/>
    <n v="0"/>
    <n v="0"/>
    <n v="0"/>
    <n v="0"/>
    <n v="0"/>
  </r>
  <r>
    <x v="8"/>
    <x v="21"/>
    <x v="6"/>
    <x v="10"/>
    <n v="0"/>
    <n v="1000"/>
    <n v="0"/>
    <n v="0"/>
    <n v="0"/>
    <n v="0"/>
    <n v="0"/>
    <n v="0"/>
    <n v="0"/>
  </r>
  <r>
    <x v="8"/>
    <x v="21"/>
    <x v="7"/>
    <x v="0"/>
    <n v="0"/>
    <n v="1000"/>
    <n v="0"/>
    <n v="0"/>
    <n v="0"/>
    <n v="0"/>
    <n v="0"/>
    <n v="0"/>
    <n v="0"/>
  </r>
  <r>
    <x v="8"/>
    <x v="21"/>
    <x v="7"/>
    <x v="1"/>
    <n v="0"/>
    <n v="1000"/>
    <n v="0"/>
    <n v="0"/>
    <n v="0"/>
    <n v="0"/>
    <n v="0"/>
    <n v="0"/>
    <n v="0"/>
  </r>
  <r>
    <x v="8"/>
    <x v="21"/>
    <x v="7"/>
    <x v="2"/>
    <n v="0"/>
    <n v="1000"/>
    <n v="0"/>
    <n v="0"/>
    <n v="0"/>
    <n v="0"/>
    <n v="0"/>
    <n v="0"/>
    <n v="0"/>
  </r>
  <r>
    <x v="8"/>
    <x v="21"/>
    <x v="7"/>
    <x v="3"/>
    <n v="0"/>
    <n v="1000"/>
    <n v="0"/>
    <n v="0"/>
    <n v="0"/>
    <n v="0"/>
    <n v="0"/>
    <n v="0"/>
    <n v="0"/>
  </r>
  <r>
    <x v="8"/>
    <x v="21"/>
    <x v="7"/>
    <x v="4"/>
    <n v="0"/>
    <n v="1000"/>
    <n v="0"/>
    <n v="0"/>
    <n v="0"/>
    <n v="0"/>
    <n v="0"/>
    <n v="0"/>
    <n v="0"/>
  </r>
  <r>
    <x v="8"/>
    <x v="21"/>
    <x v="7"/>
    <x v="5"/>
    <n v="0"/>
    <n v="1000"/>
    <n v="0"/>
    <n v="0"/>
    <n v="0"/>
    <n v="0"/>
    <n v="0"/>
    <n v="0"/>
    <n v="0"/>
  </r>
  <r>
    <x v="8"/>
    <x v="21"/>
    <x v="7"/>
    <x v="6"/>
    <n v="0"/>
    <n v="1000"/>
    <n v="0"/>
    <n v="0"/>
    <n v="0"/>
    <n v="0"/>
    <n v="0"/>
    <n v="0"/>
    <n v="0"/>
  </r>
  <r>
    <x v="8"/>
    <x v="21"/>
    <x v="7"/>
    <x v="7"/>
    <n v="0"/>
    <n v="1000"/>
    <n v="0"/>
    <n v="0"/>
    <n v="0"/>
    <n v="0"/>
    <n v="0"/>
    <n v="0"/>
    <n v="0"/>
  </r>
  <r>
    <x v="8"/>
    <x v="21"/>
    <x v="7"/>
    <x v="8"/>
    <n v="0"/>
    <n v="1000"/>
    <n v="0"/>
    <n v="0"/>
    <n v="0"/>
    <n v="0"/>
    <n v="0"/>
    <n v="0"/>
    <n v="0"/>
  </r>
  <r>
    <x v="8"/>
    <x v="21"/>
    <x v="7"/>
    <x v="9"/>
    <n v="0"/>
    <n v="1000"/>
    <n v="0"/>
    <n v="0"/>
    <n v="0"/>
    <n v="0"/>
    <n v="0"/>
    <n v="0"/>
    <n v="0"/>
  </r>
  <r>
    <x v="8"/>
    <x v="21"/>
    <x v="7"/>
    <x v="10"/>
    <n v="0.91"/>
    <n v="1000"/>
    <n v="0"/>
    <n v="2.2110000000000001E-2"/>
    <n v="1.7979999999999999E-2"/>
    <n v="1.0000000000000001E-5"/>
    <n v="1.73E-3"/>
    <n v="7.6240000000000002E-2"/>
    <n v="0"/>
  </r>
  <r>
    <x v="8"/>
    <x v="21"/>
    <x v="8"/>
    <x v="0"/>
    <n v="0"/>
    <n v="1000"/>
    <n v="0"/>
    <n v="0"/>
    <n v="0"/>
    <n v="0"/>
    <n v="0"/>
    <n v="0"/>
    <n v="0"/>
  </r>
  <r>
    <x v="8"/>
    <x v="21"/>
    <x v="8"/>
    <x v="1"/>
    <n v="0"/>
    <n v="1000"/>
    <n v="0"/>
    <n v="0"/>
    <n v="0"/>
    <n v="0"/>
    <n v="0"/>
    <n v="0"/>
    <n v="0"/>
  </r>
  <r>
    <x v="8"/>
    <x v="21"/>
    <x v="8"/>
    <x v="2"/>
    <n v="0"/>
    <n v="1000"/>
    <n v="0"/>
    <n v="0"/>
    <n v="0"/>
    <n v="0"/>
    <n v="0"/>
    <n v="0"/>
    <n v="0"/>
  </r>
  <r>
    <x v="8"/>
    <x v="21"/>
    <x v="8"/>
    <x v="3"/>
    <n v="0"/>
    <n v="1000"/>
    <n v="0"/>
    <n v="0"/>
    <n v="0"/>
    <n v="0"/>
    <n v="0"/>
    <n v="0"/>
    <n v="0"/>
  </r>
  <r>
    <x v="8"/>
    <x v="21"/>
    <x v="8"/>
    <x v="4"/>
    <n v="0"/>
    <n v="1000"/>
    <n v="0"/>
    <n v="0"/>
    <n v="0"/>
    <n v="0"/>
    <n v="0"/>
    <n v="0"/>
    <n v="0"/>
  </r>
  <r>
    <x v="8"/>
    <x v="21"/>
    <x v="8"/>
    <x v="5"/>
    <n v="0"/>
    <n v="1000"/>
    <n v="0"/>
    <n v="0"/>
    <n v="0"/>
    <n v="0"/>
    <n v="0"/>
    <n v="0"/>
    <n v="0"/>
  </r>
  <r>
    <x v="8"/>
    <x v="21"/>
    <x v="8"/>
    <x v="6"/>
    <n v="0"/>
    <n v="1000"/>
    <n v="0"/>
    <n v="0"/>
    <n v="0"/>
    <n v="0"/>
    <n v="0"/>
    <n v="0"/>
    <n v="0"/>
  </r>
  <r>
    <x v="8"/>
    <x v="21"/>
    <x v="8"/>
    <x v="7"/>
    <n v="0"/>
    <n v="1000"/>
    <n v="0"/>
    <n v="0"/>
    <n v="0"/>
    <n v="0"/>
    <n v="0"/>
    <n v="0"/>
    <n v="0"/>
  </r>
  <r>
    <x v="8"/>
    <x v="21"/>
    <x v="8"/>
    <x v="8"/>
    <n v="0"/>
    <n v="1000"/>
    <n v="0"/>
    <n v="0"/>
    <n v="0"/>
    <n v="0"/>
    <n v="0"/>
    <n v="0"/>
    <n v="0"/>
  </r>
  <r>
    <x v="8"/>
    <x v="21"/>
    <x v="8"/>
    <x v="9"/>
    <n v="0"/>
    <n v="1000"/>
    <n v="0"/>
    <n v="0"/>
    <n v="0"/>
    <n v="0"/>
    <n v="0"/>
    <n v="0"/>
    <n v="0"/>
  </r>
  <r>
    <x v="8"/>
    <x v="21"/>
    <x v="8"/>
    <x v="10"/>
    <n v="0.33"/>
    <n v="1000"/>
    <n v="0"/>
    <n v="7.9699999999999997E-3"/>
    <n v="5.8199999999999997E-3"/>
    <n v="4.0000000000000003E-5"/>
    <n v="2.2000000000000001E-4"/>
    <n v="2.7480000000000001E-2"/>
    <n v="0"/>
  </r>
  <r>
    <x v="8"/>
    <x v="22"/>
    <x v="0"/>
    <x v="0"/>
    <n v="0"/>
    <n v="1000"/>
    <n v="0"/>
    <n v="0"/>
    <n v="0"/>
    <n v="0"/>
    <n v="0"/>
    <n v="0"/>
    <n v="0"/>
  </r>
  <r>
    <x v="8"/>
    <x v="22"/>
    <x v="0"/>
    <x v="1"/>
    <n v="0"/>
    <n v="1000"/>
    <n v="0"/>
    <n v="0"/>
    <n v="0"/>
    <n v="0"/>
    <n v="0"/>
    <n v="0"/>
    <n v="0"/>
  </r>
  <r>
    <x v="8"/>
    <x v="22"/>
    <x v="0"/>
    <x v="2"/>
    <n v="0"/>
    <n v="1000"/>
    <n v="0"/>
    <n v="0"/>
    <n v="0"/>
    <n v="0"/>
    <n v="0"/>
    <n v="0"/>
    <n v="0"/>
  </r>
  <r>
    <x v="8"/>
    <x v="22"/>
    <x v="0"/>
    <x v="3"/>
    <n v="0"/>
    <n v="1000"/>
    <n v="0"/>
    <n v="0"/>
    <n v="0"/>
    <n v="0"/>
    <n v="0"/>
    <n v="0"/>
    <n v="0"/>
  </r>
  <r>
    <x v="8"/>
    <x v="22"/>
    <x v="0"/>
    <x v="4"/>
    <n v="0"/>
    <n v="1000"/>
    <n v="0"/>
    <n v="0"/>
    <n v="0"/>
    <n v="0"/>
    <n v="0"/>
    <n v="0"/>
    <n v="0"/>
  </r>
  <r>
    <x v="8"/>
    <x v="22"/>
    <x v="0"/>
    <x v="5"/>
    <n v="0"/>
    <n v="1000"/>
    <n v="0"/>
    <n v="0"/>
    <n v="0"/>
    <n v="0"/>
    <n v="0"/>
    <n v="0"/>
    <n v="0"/>
  </r>
  <r>
    <x v="8"/>
    <x v="22"/>
    <x v="0"/>
    <x v="6"/>
    <n v="0"/>
    <n v="1000"/>
    <n v="0"/>
    <n v="0"/>
    <n v="0"/>
    <n v="0"/>
    <n v="0"/>
    <n v="0"/>
    <n v="0"/>
  </r>
  <r>
    <x v="8"/>
    <x v="22"/>
    <x v="0"/>
    <x v="7"/>
    <n v="0"/>
    <n v="1000"/>
    <n v="0"/>
    <n v="0"/>
    <n v="0"/>
    <n v="0"/>
    <n v="0"/>
    <n v="0"/>
    <n v="0"/>
  </r>
  <r>
    <x v="8"/>
    <x v="22"/>
    <x v="0"/>
    <x v="8"/>
    <n v="0"/>
    <n v="1000"/>
    <n v="0"/>
    <n v="0"/>
    <n v="0"/>
    <n v="0"/>
    <n v="0"/>
    <n v="0"/>
    <n v="0"/>
  </r>
  <r>
    <x v="8"/>
    <x v="22"/>
    <x v="0"/>
    <x v="9"/>
    <n v="0"/>
    <n v="1000"/>
    <n v="0"/>
    <n v="0"/>
    <n v="0"/>
    <n v="0"/>
    <n v="0"/>
    <n v="0"/>
    <n v="0"/>
  </r>
  <r>
    <x v="8"/>
    <x v="22"/>
    <x v="0"/>
    <x v="10"/>
    <n v="0.79"/>
    <n v="1000"/>
    <n v="0"/>
    <n v="1.9099999999999999E-2"/>
    <n v="1.478E-2"/>
    <n v="5.0000000000000002E-5"/>
    <n v="1.15E-3"/>
    <n v="6.5860000000000002E-2"/>
    <n v="0"/>
  </r>
  <r>
    <x v="8"/>
    <x v="22"/>
    <x v="1"/>
    <x v="0"/>
    <n v="0"/>
    <n v="1000"/>
    <n v="0"/>
    <n v="0"/>
    <n v="0"/>
    <n v="0"/>
    <n v="0"/>
    <n v="0"/>
    <n v="0"/>
  </r>
  <r>
    <x v="8"/>
    <x v="22"/>
    <x v="1"/>
    <x v="1"/>
    <n v="0.64"/>
    <n v="1000"/>
    <n v="0"/>
    <n v="1.549E-2"/>
    <n v="1.2500000000000001E-2"/>
    <n v="5.1000000000000004E-4"/>
    <n v="3.0300000000000001E-3"/>
    <n v="5.3400000000000003E-2"/>
    <n v="0"/>
  </r>
  <r>
    <x v="8"/>
    <x v="22"/>
    <x v="1"/>
    <x v="2"/>
    <n v="0"/>
    <n v="1000"/>
    <n v="0"/>
    <n v="0"/>
    <n v="0"/>
    <n v="0"/>
    <n v="0"/>
    <n v="0"/>
    <n v="0"/>
  </r>
  <r>
    <x v="8"/>
    <x v="22"/>
    <x v="1"/>
    <x v="3"/>
    <n v="0"/>
    <n v="1000"/>
    <n v="0"/>
    <n v="0"/>
    <n v="0"/>
    <n v="0"/>
    <n v="0"/>
    <n v="0"/>
    <n v="0"/>
  </r>
  <r>
    <x v="8"/>
    <x v="22"/>
    <x v="1"/>
    <x v="4"/>
    <n v="0"/>
    <n v="1000"/>
    <n v="0"/>
    <n v="0"/>
    <n v="0"/>
    <n v="0"/>
    <n v="0"/>
    <n v="0"/>
    <n v="0"/>
  </r>
  <r>
    <x v="8"/>
    <x v="22"/>
    <x v="1"/>
    <x v="5"/>
    <n v="0"/>
    <n v="1000"/>
    <n v="0"/>
    <n v="0"/>
    <n v="0"/>
    <n v="0"/>
    <n v="0"/>
    <n v="0"/>
    <n v="0"/>
  </r>
  <r>
    <x v="8"/>
    <x v="22"/>
    <x v="1"/>
    <x v="6"/>
    <n v="0"/>
    <n v="1000"/>
    <n v="0"/>
    <n v="0"/>
    <n v="0"/>
    <n v="0"/>
    <n v="0"/>
    <n v="0"/>
    <n v="0"/>
  </r>
  <r>
    <x v="8"/>
    <x v="22"/>
    <x v="1"/>
    <x v="7"/>
    <n v="0"/>
    <n v="1000"/>
    <n v="0"/>
    <n v="0"/>
    <n v="0"/>
    <n v="0"/>
    <n v="0"/>
    <n v="0"/>
    <n v="0"/>
  </r>
  <r>
    <x v="8"/>
    <x v="22"/>
    <x v="1"/>
    <x v="8"/>
    <n v="0"/>
    <n v="1000"/>
    <n v="0"/>
    <n v="0"/>
    <n v="0"/>
    <n v="0"/>
    <n v="0"/>
    <n v="0"/>
    <n v="0"/>
  </r>
  <r>
    <x v="8"/>
    <x v="22"/>
    <x v="1"/>
    <x v="9"/>
    <n v="0"/>
    <n v="1000"/>
    <n v="0"/>
    <n v="0"/>
    <n v="0"/>
    <n v="0"/>
    <n v="0"/>
    <n v="0"/>
    <n v="0"/>
  </r>
  <r>
    <x v="8"/>
    <x v="22"/>
    <x v="1"/>
    <x v="10"/>
    <n v="0"/>
    <n v="1000"/>
    <n v="0"/>
    <n v="0"/>
    <n v="0"/>
    <n v="0"/>
    <n v="0"/>
    <n v="0"/>
    <n v="0"/>
  </r>
  <r>
    <x v="8"/>
    <x v="22"/>
    <x v="2"/>
    <x v="0"/>
    <n v="0"/>
    <n v="1000"/>
    <n v="0"/>
    <n v="0"/>
    <n v="0"/>
    <n v="0"/>
    <n v="0"/>
    <n v="0"/>
    <n v="0"/>
  </r>
  <r>
    <x v="8"/>
    <x v="22"/>
    <x v="2"/>
    <x v="1"/>
    <n v="0"/>
    <n v="1000"/>
    <n v="0"/>
    <n v="0"/>
    <n v="0"/>
    <n v="0"/>
    <n v="0"/>
    <n v="0"/>
    <n v="0"/>
  </r>
  <r>
    <x v="8"/>
    <x v="22"/>
    <x v="2"/>
    <x v="2"/>
    <n v="0"/>
    <n v="1000"/>
    <n v="0"/>
    <n v="0"/>
    <n v="0"/>
    <n v="0"/>
    <n v="0"/>
    <n v="0"/>
    <n v="0"/>
  </r>
  <r>
    <x v="8"/>
    <x v="22"/>
    <x v="2"/>
    <x v="3"/>
    <n v="0"/>
    <n v="1000"/>
    <n v="0"/>
    <n v="0"/>
    <n v="0"/>
    <n v="0"/>
    <n v="0"/>
    <n v="0"/>
    <n v="0"/>
  </r>
  <r>
    <x v="8"/>
    <x v="22"/>
    <x v="2"/>
    <x v="4"/>
    <n v="0"/>
    <n v="1000"/>
    <n v="0"/>
    <n v="0"/>
    <n v="0"/>
    <n v="0"/>
    <n v="0"/>
    <n v="0"/>
    <n v="0"/>
  </r>
  <r>
    <x v="8"/>
    <x v="22"/>
    <x v="2"/>
    <x v="5"/>
    <n v="0"/>
    <n v="1000"/>
    <n v="0"/>
    <n v="0"/>
    <n v="0"/>
    <n v="0"/>
    <n v="0"/>
    <n v="0"/>
    <n v="0"/>
  </r>
  <r>
    <x v="8"/>
    <x v="22"/>
    <x v="2"/>
    <x v="6"/>
    <n v="0"/>
    <n v="1000"/>
    <n v="0"/>
    <n v="0"/>
    <n v="0"/>
    <n v="0"/>
    <n v="0"/>
    <n v="0"/>
    <n v="0"/>
  </r>
  <r>
    <x v="8"/>
    <x v="22"/>
    <x v="2"/>
    <x v="7"/>
    <n v="0"/>
    <n v="1000"/>
    <n v="0"/>
    <n v="0"/>
    <n v="0"/>
    <n v="0"/>
    <n v="0"/>
    <n v="0"/>
    <n v="0"/>
  </r>
  <r>
    <x v="8"/>
    <x v="22"/>
    <x v="2"/>
    <x v="8"/>
    <n v="0"/>
    <n v="1000"/>
    <n v="0"/>
    <n v="0"/>
    <n v="0"/>
    <n v="0"/>
    <n v="0"/>
    <n v="0"/>
    <n v="0"/>
  </r>
  <r>
    <x v="8"/>
    <x v="22"/>
    <x v="2"/>
    <x v="9"/>
    <n v="0"/>
    <n v="1000"/>
    <n v="0"/>
    <n v="0"/>
    <n v="0"/>
    <n v="0"/>
    <n v="0"/>
    <n v="0"/>
    <n v="0"/>
  </r>
  <r>
    <x v="8"/>
    <x v="22"/>
    <x v="2"/>
    <x v="10"/>
    <n v="0.21"/>
    <n v="1000"/>
    <n v="0"/>
    <n v="5.1900000000000002E-3"/>
    <n v="3.7100000000000002E-3"/>
    <n v="5.0000000000000002E-5"/>
    <n v="4.4000000000000002E-4"/>
    <n v="1.7899999999999999E-2"/>
    <n v="0"/>
  </r>
  <r>
    <x v="8"/>
    <x v="22"/>
    <x v="3"/>
    <x v="0"/>
    <n v="0"/>
    <n v="1000"/>
    <n v="0"/>
    <n v="0"/>
    <n v="0"/>
    <n v="0"/>
    <n v="0"/>
    <n v="0"/>
    <n v="0"/>
  </r>
  <r>
    <x v="8"/>
    <x v="22"/>
    <x v="3"/>
    <x v="1"/>
    <n v="0"/>
    <n v="1000"/>
    <n v="0"/>
    <n v="0"/>
    <n v="0"/>
    <n v="0"/>
    <n v="0"/>
    <n v="0"/>
    <n v="0"/>
  </r>
  <r>
    <x v="8"/>
    <x v="22"/>
    <x v="3"/>
    <x v="2"/>
    <n v="0"/>
    <n v="1000"/>
    <n v="0"/>
    <n v="0"/>
    <n v="0"/>
    <n v="0"/>
    <n v="0"/>
    <n v="0"/>
    <n v="0"/>
  </r>
  <r>
    <x v="8"/>
    <x v="22"/>
    <x v="3"/>
    <x v="3"/>
    <n v="0"/>
    <n v="1000"/>
    <n v="0"/>
    <n v="0"/>
    <n v="0"/>
    <n v="0"/>
    <n v="0"/>
    <n v="0"/>
    <n v="0"/>
  </r>
  <r>
    <x v="8"/>
    <x v="22"/>
    <x v="3"/>
    <x v="4"/>
    <n v="0"/>
    <n v="1000"/>
    <n v="0"/>
    <n v="0"/>
    <n v="0"/>
    <n v="0"/>
    <n v="0"/>
    <n v="0"/>
    <n v="0"/>
  </r>
  <r>
    <x v="8"/>
    <x v="22"/>
    <x v="3"/>
    <x v="5"/>
    <n v="0"/>
    <n v="1000"/>
    <n v="0"/>
    <n v="0"/>
    <n v="0"/>
    <n v="0"/>
    <n v="0"/>
    <n v="0"/>
    <n v="0"/>
  </r>
  <r>
    <x v="8"/>
    <x v="22"/>
    <x v="3"/>
    <x v="6"/>
    <n v="0"/>
    <n v="1000"/>
    <n v="0"/>
    <n v="0"/>
    <n v="0"/>
    <n v="0"/>
    <n v="0"/>
    <n v="0"/>
    <n v="0"/>
  </r>
  <r>
    <x v="8"/>
    <x v="22"/>
    <x v="3"/>
    <x v="7"/>
    <n v="0"/>
    <n v="1000"/>
    <n v="0"/>
    <n v="0"/>
    <n v="0"/>
    <n v="0"/>
    <n v="0"/>
    <n v="0"/>
    <n v="0"/>
  </r>
  <r>
    <x v="8"/>
    <x v="22"/>
    <x v="3"/>
    <x v="8"/>
    <n v="0"/>
    <n v="1000"/>
    <n v="0"/>
    <n v="0"/>
    <n v="0"/>
    <n v="0"/>
    <n v="0"/>
    <n v="0"/>
    <n v="0"/>
  </r>
  <r>
    <x v="8"/>
    <x v="22"/>
    <x v="3"/>
    <x v="9"/>
    <n v="0"/>
    <n v="1000"/>
    <n v="0"/>
    <n v="0"/>
    <n v="0"/>
    <n v="0"/>
    <n v="0"/>
    <n v="0"/>
    <n v="0"/>
  </r>
  <r>
    <x v="8"/>
    <x v="22"/>
    <x v="3"/>
    <x v="10"/>
    <n v="0"/>
    <n v="1000"/>
    <n v="0"/>
    <n v="0"/>
    <n v="0"/>
    <n v="0"/>
    <n v="0"/>
    <n v="0"/>
    <n v="0"/>
  </r>
  <r>
    <x v="8"/>
    <x v="22"/>
    <x v="4"/>
    <x v="0"/>
    <n v="0.33"/>
    <n v="1000"/>
    <n v="0"/>
    <n v="8.0300000000000007E-3"/>
    <n v="6.0299999999999998E-3"/>
    <n v="6.9999999999999994E-5"/>
    <n v="7.2999999999999996E-4"/>
    <n v="2.768E-2"/>
    <n v="0"/>
  </r>
  <r>
    <x v="8"/>
    <x v="22"/>
    <x v="4"/>
    <x v="1"/>
    <n v="0"/>
    <n v="1000"/>
    <n v="0"/>
    <n v="0"/>
    <n v="0"/>
    <n v="0"/>
    <n v="0"/>
    <n v="0"/>
    <n v="0"/>
  </r>
  <r>
    <x v="8"/>
    <x v="22"/>
    <x v="4"/>
    <x v="2"/>
    <n v="0"/>
    <n v="1000"/>
    <n v="0"/>
    <n v="0"/>
    <n v="0"/>
    <n v="0"/>
    <n v="0"/>
    <n v="0"/>
    <n v="0"/>
  </r>
  <r>
    <x v="8"/>
    <x v="22"/>
    <x v="4"/>
    <x v="3"/>
    <n v="0"/>
    <n v="1000"/>
    <n v="0"/>
    <n v="0"/>
    <n v="0"/>
    <n v="0"/>
    <n v="0"/>
    <n v="0"/>
    <n v="0"/>
  </r>
  <r>
    <x v="8"/>
    <x v="22"/>
    <x v="4"/>
    <x v="4"/>
    <n v="0"/>
    <n v="1000"/>
    <n v="0"/>
    <n v="0"/>
    <n v="0"/>
    <n v="0"/>
    <n v="0"/>
    <n v="0"/>
    <n v="0"/>
  </r>
  <r>
    <x v="8"/>
    <x v="22"/>
    <x v="4"/>
    <x v="5"/>
    <n v="0"/>
    <n v="1000"/>
    <n v="0"/>
    <n v="0"/>
    <n v="0"/>
    <n v="0"/>
    <n v="0"/>
    <n v="0"/>
    <n v="0"/>
  </r>
  <r>
    <x v="8"/>
    <x v="22"/>
    <x v="4"/>
    <x v="6"/>
    <n v="0"/>
    <n v="1000"/>
    <n v="0"/>
    <n v="0"/>
    <n v="0"/>
    <n v="0"/>
    <n v="0"/>
    <n v="0"/>
    <n v="0"/>
  </r>
  <r>
    <x v="8"/>
    <x v="22"/>
    <x v="4"/>
    <x v="7"/>
    <n v="0"/>
    <n v="1000"/>
    <n v="0"/>
    <n v="0"/>
    <n v="0"/>
    <n v="0"/>
    <n v="0"/>
    <n v="0"/>
    <n v="0"/>
  </r>
  <r>
    <x v="8"/>
    <x v="22"/>
    <x v="4"/>
    <x v="8"/>
    <n v="0"/>
    <n v="1000"/>
    <n v="0"/>
    <n v="0"/>
    <n v="0"/>
    <n v="0"/>
    <n v="0"/>
    <n v="0"/>
    <n v="0"/>
  </r>
  <r>
    <x v="8"/>
    <x v="22"/>
    <x v="4"/>
    <x v="9"/>
    <n v="0"/>
    <n v="1000"/>
    <n v="0"/>
    <n v="0"/>
    <n v="0"/>
    <n v="0"/>
    <n v="0"/>
    <n v="0"/>
    <n v="0"/>
  </r>
  <r>
    <x v="8"/>
    <x v="22"/>
    <x v="4"/>
    <x v="10"/>
    <n v="1.54"/>
    <n v="1000"/>
    <n v="0"/>
    <n v="3.7350000000000001E-2"/>
    <n v="2.477E-2"/>
    <n v="1.9000000000000001E-4"/>
    <n v="1.58E-3"/>
    <n v="0.12878999999999999"/>
    <n v="0"/>
  </r>
  <r>
    <x v="8"/>
    <x v="22"/>
    <x v="5"/>
    <x v="0"/>
    <n v="0"/>
    <n v="1000"/>
    <n v="0"/>
    <n v="0"/>
    <n v="0"/>
    <n v="0"/>
    <n v="0"/>
    <n v="0"/>
    <n v="0"/>
  </r>
  <r>
    <x v="8"/>
    <x v="22"/>
    <x v="5"/>
    <x v="1"/>
    <n v="0"/>
    <n v="1000"/>
    <n v="0"/>
    <n v="0"/>
    <n v="0"/>
    <n v="0"/>
    <n v="0"/>
    <n v="0"/>
    <n v="0"/>
  </r>
  <r>
    <x v="8"/>
    <x v="22"/>
    <x v="5"/>
    <x v="2"/>
    <n v="0"/>
    <n v="1000"/>
    <n v="0"/>
    <n v="0"/>
    <n v="0"/>
    <n v="0"/>
    <n v="0"/>
    <n v="0"/>
    <n v="0"/>
  </r>
  <r>
    <x v="8"/>
    <x v="22"/>
    <x v="5"/>
    <x v="3"/>
    <n v="0"/>
    <n v="1000"/>
    <n v="0"/>
    <n v="0"/>
    <n v="0"/>
    <n v="0"/>
    <n v="0"/>
    <n v="0"/>
    <n v="0"/>
  </r>
  <r>
    <x v="8"/>
    <x v="22"/>
    <x v="5"/>
    <x v="4"/>
    <n v="0"/>
    <n v="1000"/>
    <n v="0"/>
    <n v="0"/>
    <n v="0"/>
    <n v="0"/>
    <n v="0"/>
    <n v="0"/>
    <n v="0"/>
  </r>
  <r>
    <x v="8"/>
    <x v="22"/>
    <x v="5"/>
    <x v="5"/>
    <n v="0"/>
    <n v="1000"/>
    <n v="0"/>
    <n v="0"/>
    <n v="0"/>
    <n v="0"/>
    <n v="0"/>
    <n v="0"/>
    <n v="0"/>
  </r>
  <r>
    <x v="8"/>
    <x v="22"/>
    <x v="5"/>
    <x v="6"/>
    <n v="0"/>
    <n v="1000"/>
    <n v="0"/>
    <n v="0"/>
    <n v="0"/>
    <n v="0"/>
    <n v="0"/>
    <n v="0"/>
    <n v="0"/>
  </r>
  <r>
    <x v="8"/>
    <x v="22"/>
    <x v="5"/>
    <x v="7"/>
    <n v="0"/>
    <n v="1000"/>
    <n v="0"/>
    <n v="0"/>
    <n v="0"/>
    <n v="0"/>
    <n v="0"/>
    <n v="0"/>
    <n v="0"/>
  </r>
  <r>
    <x v="8"/>
    <x v="22"/>
    <x v="5"/>
    <x v="8"/>
    <n v="0"/>
    <n v="1000"/>
    <n v="0"/>
    <n v="0"/>
    <n v="0"/>
    <n v="0"/>
    <n v="0"/>
    <n v="0"/>
    <n v="0"/>
  </r>
  <r>
    <x v="8"/>
    <x v="22"/>
    <x v="5"/>
    <x v="9"/>
    <n v="0"/>
    <n v="1000"/>
    <n v="0"/>
    <n v="0"/>
    <n v="0"/>
    <n v="0"/>
    <n v="0"/>
    <n v="0"/>
    <n v="0"/>
  </r>
  <r>
    <x v="8"/>
    <x v="22"/>
    <x v="5"/>
    <x v="10"/>
    <n v="0"/>
    <n v="1000"/>
    <n v="0"/>
    <n v="0"/>
    <n v="0"/>
    <n v="0"/>
    <n v="0"/>
    <n v="0"/>
    <n v="0"/>
  </r>
  <r>
    <x v="8"/>
    <x v="22"/>
    <x v="6"/>
    <x v="0"/>
    <n v="0"/>
    <n v="1000"/>
    <n v="0"/>
    <n v="0"/>
    <n v="0"/>
    <n v="0"/>
    <n v="0"/>
    <n v="0"/>
    <n v="0"/>
  </r>
  <r>
    <x v="8"/>
    <x v="22"/>
    <x v="6"/>
    <x v="1"/>
    <n v="0"/>
    <n v="1000"/>
    <n v="0"/>
    <n v="0"/>
    <n v="0"/>
    <n v="0"/>
    <n v="0"/>
    <n v="0"/>
    <n v="0"/>
  </r>
  <r>
    <x v="8"/>
    <x v="22"/>
    <x v="6"/>
    <x v="2"/>
    <n v="0"/>
    <n v="1000"/>
    <n v="0"/>
    <n v="0"/>
    <n v="0"/>
    <n v="0"/>
    <n v="0"/>
    <n v="0"/>
    <n v="0"/>
  </r>
  <r>
    <x v="8"/>
    <x v="22"/>
    <x v="6"/>
    <x v="3"/>
    <n v="0"/>
    <n v="1000"/>
    <n v="0"/>
    <n v="0"/>
    <n v="0"/>
    <n v="0"/>
    <n v="0"/>
    <n v="0"/>
    <n v="0"/>
  </r>
  <r>
    <x v="8"/>
    <x v="22"/>
    <x v="6"/>
    <x v="4"/>
    <n v="0"/>
    <n v="1000"/>
    <n v="0"/>
    <n v="0"/>
    <n v="0"/>
    <n v="0"/>
    <n v="0"/>
    <n v="0"/>
    <n v="0"/>
  </r>
  <r>
    <x v="8"/>
    <x v="22"/>
    <x v="6"/>
    <x v="5"/>
    <n v="0"/>
    <n v="1000"/>
    <n v="0"/>
    <n v="0"/>
    <n v="0"/>
    <n v="0"/>
    <n v="0"/>
    <n v="0"/>
    <n v="0"/>
  </r>
  <r>
    <x v="8"/>
    <x v="22"/>
    <x v="6"/>
    <x v="6"/>
    <n v="0"/>
    <n v="1000"/>
    <n v="0"/>
    <n v="0"/>
    <n v="0"/>
    <n v="0"/>
    <n v="0"/>
    <n v="0"/>
    <n v="0"/>
  </r>
  <r>
    <x v="8"/>
    <x v="22"/>
    <x v="6"/>
    <x v="7"/>
    <n v="0"/>
    <n v="1000"/>
    <n v="0"/>
    <n v="0"/>
    <n v="0"/>
    <n v="0"/>
    <n v="0"/>
    <n v="0"/>
    <n v="0"/>
  </r>
  <r>
    <x v="8"/>
    <x v="22"/>
    <x v="6"/>
    <x v="8"/>
    <n v="0"/>
    <n v="1000"/>
    <n v="0"/>
    <n v="0"/>
    <n v="0"/>
    <n v="0"/>
    <n v="0"/>
    <n v="0"/>
    <n v="0"/>
  </r>
  <r>
    <x v="8"/>
    <x v="22"/>
    <x v="6"/>
    <x v="9"/>
    <n v="0"/>
    <n v="1000"/>
    <n v="0"/>
    <n v="0"/>
    <n v="0"/>
    <n v="0"/>
    <n v="0"/>
    <n v="0"/>
    <n v="0"/>
  </r>
  <r>
    <x v="8"/>
    <x v="22"/>
    <x v="6"/>
    <x v="10"/>
    <n v="0"/>
    <n v="1000"/>
    <n v="0"/>
    <n v="0"/>
    <n v="0"/>
    <n v="0"/>
    <n v="0"/>
    <n v="0"/>
    <n v="0"/>
  </r>
  <r>
    <x v="8"/>
    <x v="22"/>
    <x v="7"/>
    <x v="0"/>
    <n v="0"/>
    <n v="1000"/>
    <n v="0"/>
    <n v="0"/>
    <n v="0"/>
    <n v="0"/>
    <n v="0"/>
    <n v="0"/>
    <n v="0"/>
  </r>
  <r>
    <x v="8"/>
    <x v="22"/>
    <x v="7"/>
    <x v="1"/>
    <n v="0"/>
    <n v="1000"/>
    <n v="0"/>
    <n v="0"/>
    <n v="0"/>
    <n v="0"/>
    <n v="0"/>
    <n v="0"/>
    <n v="0"/>
  </r>
  <r>
    <x v="8"/>
    <x v="22"/>
    <x v="7"/>
    <x v="2"/>
    <n v="0"/>
    <n v="1000"/>
    <n v="0"/>
    <n v="0"/>
    <n v="0"/>
    <n v="0"/>
    <n v="0"/>
    <n v="0"/>
    <n v="0"/>
  </r>
  <r>
    <x v="8"/>
    <x v="22"/>
    <x v="7"/>
    <x v="3"/>
    <n v="0"/>
    <n v="1000"/>
    <n v="0"/>
    <n v="0"/>
    <n v="0"/>
    <n v="0"/>
    <n v="0"/>
    <n v="0"/>
    <n v="0"/>
  </r>
  <r>
    <x v="8"/>
    <x v="22"/>
    <x v="7"/>
    <x v="4"/>
    <n v="0"/>
    <n v="1000"/>
    <n v="0"/>
    <n v="0"/>
    <n v="0"/>
    <n v="0"/>
    <n v="0"/>
    <n v="0"/>
    <n v="0"/>
  </r>
  <r>
    <x v="8"/>
    <x v="22"/>
    <x v="7"/>
    <x v="5"/>
    <n v="0"/>
    <n v="1000"/>
    <n v="0"/>
    <n v="0"/>
    <n v="0"/>
    <n v="0"/>
    <n v="0"/>
    <n v="0"/>
    <n v="0"/>
  </r>
  <r>
    <x v="8"/>
    <x v="22"/>
    <x v="7"/>
    <x v="6"/>
    <n v="0"/>
    <n v="1000"/>
    <n v="0"/>
    <n v="0"/>
    <n v="0"/>
    <n v="0"/>
    <n v="0"/>
    <n v="0"/>
    <n v="0"/>
  </r>
  <r>
    <x v="8"/>
    <x v="22"/>
    <x v="7"/>
    <x v="7"/>
    <n v="0"/>
    <n v="1000"/>
    <n v="0"/>
    <n v="0"/>
    <n v="0"/>
    <n v="0"/>
    <n v="0"/>
    <n v="0"/>
    <n v="0"/>
  </r>
  <r>
    <x v="8"/>
    <x v="22"/>
    <x v="7"/>
    <x v="8"/>
    <n v="0"/>
    <n v="1000"/>
    <n v="0"/>
    <n v="0"/>
    <n v="0"/>
    <n v="0"/>
    <n v="0"/>
    <n v="0"/>
    <n v="0"/>
  </r>
  <r>
    <x v="8"/>
    <x v="22"/>
    <x v="7"/>
    <x v="9"/>
    <n v="0"/>
    <n v="1000"/>
    <n v="0"/>
    <n v="0"/>
    <n v="0"/>
    <n v="0"/>
    <n v="0"/>
    <n v="0"/>
    <n v="0"/>
  </r>
  <r>
    <x v="8"/>
    <x v="22"/>
    <x v="7"/>
    <x v="10"/>
    <n v="0.91"/>
    <n v="1000"/>
    <n v="0"/>
    <n v="2.2110000000000001E-2"/>
    <n v="1.7979999999999999E-2"/>
    <n v="1.0000000000000001E-5"/>
    <n v="1.73E-3"/>
    <n v="7.6240000000000002E-2"/>
    <n v="0"/>
  </r>
  <r>
    <x v="8"/>
    <x v="22"/>
    <x v="8"/>
    <x v="0"/>
    <n v="0"/>
    <n v="1000"/>
    <n v="0"/>
    <n v="0"/>
    <n v="0"/>
    <n v="0"/>
    <n v="0"/>
    <n v="0"/>
    <n v="0"/>
  </r>
  <r>
    <x v="8"/>
    <x v="22"/>
    <x v="8"/>
    <x v="1"/>
    <n v="0"/>
    <n v="1000"/>
    <n v="0"/>
    <n v="0"/>
    <n v="0"/>
    <n v="0"/>
    <n v="0"/>
    <n v="0"/>
    <n v="0"/>
  </r>
  <r>
    <x v="8"/>
    <x v="22"/>
    <x v="8"/>
    <x v="2"/>
    <n v="0"/>
    <n v="1000"/>
    <n v="0"/>
    <n v="0"/>
    <n v="0"/>
    <n v="0"/>
    <n v="0"/>
    <n v="0"/>
    <n v="0"/>
  </r>
  <r>
    <x v="8"/>
    <x v="22"/>
    <x v="8"/>
    <x v="3"/>
    <n v="0"/>
    <n v="1000"/>
    <n v="0"/>
    <n v="0"/>
    <n v="0"/>
    <n v="0"/>
    <n v="0"/>
    <n v="0"/>
    <n v="0"/>
  </r>
  <r>
    <x v="8"/>
    <x v="22"/>
    <x v="8"/>
    <x v="4"/>
    <n v="0"/>
    <n v="1000"/>
    <n v="0"/>
    <n v="0"/>
    <n v="0"/>
    <n v="0"/>
    <n v="0"/>
    <n v="0"/>
    <n v="0"/>
  </r>
  <r>
    <x v="8"/>
    <x v="22"/>
    <x v="8"/>
    <x v="5"/>
    <n v="0"/>
    <n v="1000"/>
    <n v="0"/>
    <n v="0"/>
    <n v="0"/>
    <n v="0"/>
    <n v="0"/>
    <n v="0"/>
    <n v="0"/>
  </r>
  <r>
    <x v="8"/>
    <x v="22"/>
    <x v="8"/>
    <x v="6"/>
    <n v="0"/>
    <n v="1000"/>
    <n v="0"/>
    <n v="0"/>
    <n v="0"/>
    <n v="0"/>
    <n v="0"/>
    <n v="0"/>
    <n v="0"/>
  </r>
  <r>
    <x v="8"/>
    <x v="22"/>
    <x v="8"/>
    <x v="7"/>
    <n v="0"/>
    <n v="1000"/>
    <n v="0"/>
    <n v="0"/>
    <n v="0"/>
    <n v="0"/>
    <n v="0"/>
    <n v="0"/>
    <n v="0"/>
  </r>
  <r>
    <x v="8"/>
    <x v="22"/>
    <x v="8"/>
    <x v="8"/>
    <n v="0"/>
    <n v="1000"/>
    <n v="0"/>
    <n v="0"/>
    <n v="0"/>
    <n v="0"/>
    <n v="0"/>
    <n v="0"/>
    <n v="0"/>
  </r>
  <r>
    <x v="8"/>
    <x v="22"/>
    <x v="8"/>
    <x v="9"/>
    <n v="0"/>
    <n v="1000"/>
    <n v="0"/>
    <n v="0"/>
    <n v="0"/>
    <n v="0"/>
    <n v="0"/>
    <n v="0"/>
    <n v="0"/>
  </r>
  <r>
    <x v="8"/>
    <x v="22"/>
    <x v="8"/>
    <x v="10"/>
    <n v="0.33"/>
    <n v="1000"/>
    <n v="0"/>
    <n v="7.9699999999999997E-3"/>
    <n v="5.8199999999999997E-3"/>
    <n v="4.0000000000000003E-5"/>
    <n v="2.2000000000000001E-4"/>
    <n v="2.7480000000000001E-2"/>
    <n v="0"/>
  </r>
  <r>
    <x v="8"/>
    <x v="23"/>
    <x v="0"/>
    <x v="0"/>
    <n v="0"/>
    <n v="1000"/>
    <n v="0"/>
    <n v="0"/>
    <n v="0"/>
    <n v="0"/>
    <n v="0"/>
    <n v="0"/>
    <n v="0"/>
  </r>
  <r>
    <x v="8"/>
    <x v="23"/>
    <x v="0"/>
    <x v="1"/>
    <n v="0"/>
    <n v="1000"/>
    <n v="0"/>
    <n v="0"/>
    <n v="0"/>
    <n v="0"/>
    <n v="0"/>
    <n v="0"/>
    <n v="0"/>
  </r>
  <r>
    <x v="8"/>
    <x v="23"/>
    <x v="0"/>
    <x v="2"/>
    <n v="0"/>
    <n v="1000"/>
    <n v="0"/>
    <n v="0"/>
    <n v="0"/>
    <n v="0"/>
    <n v="0"/>
    <n v="0"/>
    <n v="0"/>
  </r>
  <r>
    <x v="8"/>
    <x v="23"/>
    <x v="0"/>
    <x v="3"/>
    <n v="0"/>
    <n v="1000"/>
    <n v="0"/>
    <n v="0"/>
    <n v="0"/>
    <n v="0"/>
    <n v="0"/>
    <n v="0"/>
    <n v="0"/>
  </r>
  <r>
    <x v="8"/>
    <x v="23"/>
    <x v="0"/>
    <x v="4"/>
    <n v="0"/>
    <n v="1000"/>
    <n v="0"/>
    <n v="0"/>
    <n v="0"/>
    <n v="0"/>
    <n v="0"/>
    <n v="0"/>
    <n v="0"/>
  </r>
  <r>
    <x v="8"/>
    <x v="23"/>
    <x v="0"/>
    <x v="5"/>
    <n v="0"/>
    <n v="1000"/>
    <n v="0"/>
    <n v="0"/>
    <n v="0"/>
    <n v="0"/>
    <n v="0"/>
    <n v="0"/>
    <n v="0"/>
  </r>
  <r>
    <x v="8"/>
    <x v="23"/>
    <x v="0"/>
    <x v="6"/>
    <n v="0"/>
    <n v="1000"/>
    <n v="0"/>
    <n v="0"/>
    <n v="0"/>
    <n v="0"/>
    <n v="0"/>
    <n v="0"/>
    <n v="0"/>
  </r>
  <r>
    <x v="8"/>
    <x v="23"/>
    <x v="0"/>
    <x v="7"/>
    <n v="0"/>
    <n v="1000"/>
    <n v="0"/>
    <n v="0"/>
    <n v="0"/>
    <n v="0"/>
    <n v="0"/>
    <n v="0"/>
    <n v="0"/>
  </r>
  <r>
    <x v="8"/>
    <x v="23"/>
    <x v="0"/>
    <x v="8"/>
    <n v="0"/>
    <n v="1000"/>
    <n v="0"/>
    <n v="0"/>
    <n v="0"/>
    <n v="0"/>
    <n v="0"/>
    <n v="0"/>
    <n v="0"/>
  </r>
  <r>
    <x v="8"/>
    <x v="23"/>
    <x v="0"/>
    <x v="9"/>
    <n v="0"/>
    <n v="1000"/>
    <n v="0"/>
    <n v="0"/>
    <n v="0"/>
    <n v="0"/>
    <n v="0"/>
    <n v="0"/>
    <n v="0"/>
  </r>
  <r>
    <x v="8"/>
    <x v="23"/>
    <x v="0"/>
    <x v="10"/>
    <n v="0.79"/>
    <n v="1000"/>
    <n v="0"/>
    <n v="1.9099999999999999E-2"/>
    <n v="1.478E-2"/>
    <n v="5.0000000000000002E-5"/>
    <n v="1.15E-3"/>
    <n v="6.5860000000000002E-2"/>
    <n v="0"/>
  </r>
  <r>
    <x v="8"/>
    <x v="23"/>
    <x v="1"/>
    <x v="0"/>
    <n v="0"/>
    <n v="1000"/>
    <n v="0"/>
    <n v="0"/>
    <n v="0"/>
    <n v="0"/>
    <n v="0"/>
    <n v="0"/>
    <n v="0"/>
  </r>
  <r>
    <x v="8"/>
    <x v="23"/>
    <x v="1"/>
    <x v="1"/>
    <n v="0.64"/>
    <n v="1000"/>
    <n v="0"/>
    <n v="1.549E-2"/>
    <n v="1.2500000000000001E-2"/>
    <n v="5.1000000000000004E-4"/>
    <n v="3.0300000000000001E-3"/>
    <n v="5.3400000000000003E-2"/>
    <n v="0"/>
  </r>
  <r>
    <x v="8"/>
    <x v="23"/>
    <x v="1"/>
    <x v="2"/>
    <n v="0"/>
    <n v="1000"/>
    <n v="0"/>
    <n v="0"/>
    <n v="0"/>
    <n v="0"/>
    <n v="0"/>
    <n v="0"/>
    <n v="0"/>
  </r>
  <r>
    <x v="8"/>
    <x v="23"/>
    <x v="1"/>
    <x v="3"/>
    <n v="0"/>
    <n v="1000"/>
    <n v="0"/>
    <n v="0"/>
    <n v="0"/>
    <n v="0"/>
    <n v="0"/>
    <n v="0"/>
    <n v="0"/>
  </r>
  <r>
    <x v="8"/>
    <x v="23"/>
    <x v="1"/>
    <x v="4"/>
    <n v="0"/>
    <n v="1000"/>
    <n v="0"/>
    <n v="0"/>
    <n v="0"/>
    <n v="0"/>
    <n v="0"/>
    <n v="0"/>
    <n v="0"/>
  </r>
  <r>
    <x v="8"/>
    <x v="23"/>
    <x v="1"/>
    <x v="5"/>
    <n v="0"/>
    <n v="1000"/>
    <n v="0"/>
    <n v="0"/>
    <n v="0"/>
    <n v="0"/>
    <n v="0"/>
    <n v="0"/>
    <n v="0"/>
  </r>
  <r>
    <x v="8"/>
    <x v="23"/>
    <x v="1"/>
    <x v="6"/>
    <n v="0"/>
    <n v="1000"/>
    <n v="0"/>
    <n v="0"/>
    <n v="0"/>
    <n v="0"/>
    <n v="0"/>
    <n v="0"/>
    <n v="0"/>
  </r>
  <r>
    <x v="8"/>
    <x v="23"/>
    <x v="1"/>
    <x v="7"/>
    <n v="0"/>
    <n v="1000"/>
    <n v="0"/>
    <n v="0"/>
    <n v="0"/>
    <n v="0"/>
    <n v="0"/>
    <n v="0"/>
    <n v="0"/>
  </r>
  <r>
    <x v="8"/>
    <x v="23"/>
    <x v="1"/>
    <x v="8"/>
    <n v="0"/>
    <n v="1000"/>
    <n v="0"/>
    <n v="0"/>
    <n v="0"/>
    <n v="0"/>
    <n v="0"/>
    <n v="0"/>
    <n v="0"/>
  </r>
  <r>
    <x v="8"/>
    <x v="23"/>
    <x v="1"/>
    <x v="9"/>
    <n v="0"/>
    <n v="1000"/>
    <n v="0"/>
    <n v="0"/>
    <n v="0"/>
    <n v="0"/>
    <n v="0"/>
    <n v="0"/>
    <n v="0"/>
  </r>
  <r>
    <x v="8"/>
    <x v="23"/>
    <x v="1"/>
    <x v="10"/>
    <n v="0"/>
    <n v="1000"/>
    <n v="0"/>
    <n v="0"/>
    <n v="0"/>
    <n v="0"/>
    <n v="0"/>
    <n v="0"/>
    <n v="0"/>
  </r>
  <r>
    <x v="8"/>
    <x v="23"/>
    <x v="2"/>
    <x v="0"/>
    <n v="0"/>
    <n v="1000"/>
    <n v="0"/>
    <n v="0"/>
    <n v="0"/>
    <n v="0"/>
    <n v="0"/>
    <n v="0"/>
    <n v="0"/>
  </r>
  <r>
    <x v="8"/>
    <x v="23"/>
    <x v="2"/>
    <x v="1"/>
    <n v="0"/>
    <n v="1000"/>
    <n v="0"/>
    <n v="0"/>
    <n v="0"/>
    <n v="0"/>
    <n v="0"/>
    <n v="0"/>
    <n v="0"/>
  </r>
  <r>
    <x v="8"/>
    <x v="23"/>
    <x v="2"/>
    <x v="2"/>
    <n v="0"/>
    <n v="1000"/>
    <n v="0"/>
    <n v="0"/>
    <n v="0"/>
    <n v="0"/>
    <n v="0"/>
    <n v="0"/>
    <n v="0"/>
  </r>
  <r>
    <x v="8"/>
    <x v="23"/>
    <x v="2"/>
    <x v="3"/>
    <n v="0"/>
    <n v="1000"/>
    <n v="0"/>
    <n v="0"/>
    <n v="0"/>
    <n v="0"/>
    <n v="0"/>
    <n v="0"/>
    <n v="0"/>
  </r>
  <r>
    <x v="8"/>
    <x v="23"/>
    <x v="2"/>
    <x v="4"/>
    <n v="0"/>
    <n v="1000"/>
    <n v="0"/>
    <n v="0"/>
    <n v="0"/>
    <n v="0"/>
    <n v="0"/>
    <n v="0"/>
    <n v="0"/>
  </r>
  <r>
    <x v="8"/>
    <x v="23"/>
    <x v="2"/>
    <x v="5"/>
    <n v="0"/>
    <n v="1000"/>
    <n v="0"/>
    <n v="0"/>
    <n v="0"/>
    <n v="0"/>
    <n v="0"/>
    <n v="0"/>
    <n v="0"/>
  </r>
  <r>
    <x v="8"/>
    <x v="23"/>
    <x v="2"/>
    <x v="6"/>
    <n v="0"/>
    <n v="1000"/>
    <n v="0"/>
    <n v="0"/>
    <n v="0"/>
    <n v="0"/>
    <n v="0"/>
    <n v="0"/>
    <n v="0"/>
  </r>
  <r>
    <x v="8"/>
    <x v="23"/>
    <x v="2"/>
    <x v="7"/>
    <n v="0"/>
    <n v="1000"/>
    <n v="0"/>
    <n v="0"/>
    <n v="0"/>
    <n v="0"/>
    <n v="0"/>
    <n v="0"/>
    <n v="0"/>
  </r>
  <r>
    <x v="8"/>
    <x v="23"/>
    <x v="2"/>
    <x v="8"/>
    <n v="0"/>
    <n v="1000"/>
    <n v="0"/>
    <n v="0"/>
    <n v="0"/>
    <n v="0"/>
    <n v="0"/>
    <n v="0"/>
    <n v="0"/>
  </r>
  <r>
    <x v="8"/>
    <x v="23"/>
    <x v="2"/>
    <x v="9"/>
    <n v="0"/>
    <n v="1000"/>
    <n v="0"/>
    <n v="0"/>
    <n v="0"/>
    <n v="0"/>
    <n v="0"/>
    <n v="0"/>
    <n v="0"/>
  </r>
  <r>
    <x v="8"/>
    <x v="23"/>
    <x v="2"/>
    <x v="10"/>
    <n v="0.21"/>
    <n v="1000"/>
    <n v="0"/>
    <n v="5.1900000000000002E-3"/>
    <n v="3.7100000000000002E-3"/>
    <n v="5.0000000000000002E-5"/>
    <n v="4.4000000000000002E-4"/>
    <n v="1.7899999999999999E-2"/>
    <n v="0"/>
  </r>
  <r>
    <x v="8"/>
    <x v="23"/>
    <x v="3"/>
    <x v="0"/>
    <n v="0"/>
    <n v="1000"/>
    <n v="0"/>
    <n v="0"/>
    <n v="0"/>
    <n v="0"/>
    <n v="0"/>
    <n v="0"/>
    <n v="0"/>
  </r>
  <r>
    <x v="8"/>
    <x v="23"/>
    <x v="3"/>
    <x v="1"/>
    <n v="0"/>
    <n v="1000"/>
    <n v="0"/>
    <n v="0"/>
    <n v="0"/>
    <n v="0"/>
    <n v="0"/>
    <n v="0"/>
    <n v="0"/>
  </r>
  <r>
    <x v="8"/>
    <x v="23"/>
    <x v="3"/>
    <x v="2"/>
    <n v="0"/>
    <n v="1000"/>
    <n v="0"/>
    <n v="0"/>
    <n v="0"/>
    <n v="0"/>
    <n v="0"/>
    <n v="0"/>
    <n v="0"/>
  </r>
  <r>
    <x v="8"/>
    <x v="23"/>
    <x v="3"/>
    <x v="3"/>
    <n v="0"/>
    <n v="1000"/>
    <n v="0"/>
    <n v="0"/>
    <n v="0"/>
    <n v="0"/>
    <n v="0"/>
    <n v="0"/>
    <n v="0"/>
  </r>
  <r>
    <x v="8"/>
    <x v="23"/>
    <x v="3"/>
    <x v="4"/>
    <n v="0"/>
    <n v="1000"/>
    <n v="0"/>
    <n v="0"/>
    <n v="0"/>
    <n v="0"/>
    <n v="0"/>
    <n v="0"/>
    <n v="0"/>
  </r>
  <r>
    <x v="8"/>
    <x v="23"/>
    <x v="3"/>
    <x v="5"/>
    <n v="0"/>
    <n v="1000"/>
    <n v="0"/>
    <n v="0"/>
    <n v="0"/>
    <n v="0"/>
    <n v="0"/>
    <n v="0"/>
    <n v="0"/>
  </r>
  <r>
    <x v="8"/>
    <x v="23"/>
    <x v="3"/>
    <x v="6"/>
    <n v="0"/>
    <n v="1000"/>
    <n v="0"/>
    <n v="0"/>
    <n v="0"/>
    <n v="0"/>
    <n v="0"/>
    <n v="0"/>
    <n v="0"/>
  </r>
  <r>
    <x v="8"/>
    <x v="23"/>
    <x v="3"/>
    <x v="7"/>
    <n v="0"/>
    <n v="1000"/>
    <n v="0"/>
    <n v="0"/>
    <n v="0"/>
    <n v="0"/>
    <n v="0"/>
    <n v="0"/>
    <n v="0"/>
  </r>
  <r>
    <x v="8"/>
    <x v="23"/>
    <x v="3"/>
    <x v="8"/>
    <n v="0"/>
    <n v="1000"/>
    <n v="0"/>
    <n v="0"/>
    <n v="0"/>
    <n v="0"/>
    <n v="0"/>
    <n v="0"/>
    <n v="0"/>
  </r>
  <r>
    <x v="8"/>
    <x v="23"/>
    <x v="3"/>
    <x v="9"/>
    <n v="0"/>
    <n v="1000"/>
    <n v="0"/>
    <n v="0"/>
    <n v="0"/>
    <n v="0"/>
    <n v="0"/>
    <n v="0"/>
    <n v="0"/>
  </r>
  <r>
    <x v="8"/>
    <x v="23"/>
    <x v="3"/>
    <x v="10"/>
    <n v="0"/>
    <n v="1000"/>
    <n v="0"/>
    <n v="0"/>
    <n v="0"/>
    <n v="0"/>
    <n v="0"/>
    <n v="0"/>
    <n v="0"/>
  </r>
  <r>
    <x v="8"/>
    <x v="23"/>
    <x v="4"/>
    <x v="0"/>
    <n v="0.33"/>
    <n v="1000"/>
    <n v="0"/>
    <n v="8.0300000000000007E-3"/>
    <n v="6.0299999999999998E-3"/>
    <n v="6.9999999999999994E-5"/>
    <n v="7.2999999999999996E-4"/>
    <n v="2.768E-2"/>
    <n v="0"/>
  </r>
  <r>
    <x v="8"/>
    <x v="23"/>
    <x v="4"/>
    <x v="1"/>
    <n v="0"/>
    <n v="1000"/>
    <n v="0"/>
    <n v="0"/>
    <n v="0"/>
    <n v="0"/>
    <n v="0"/>
    <n v="0"/>
    <n v="0"/>
  </r>
  <r>
    <x v="8"/>
    <x v="23"/>
    <x v="4"/>
    <x v="2"/>
    <n v="0"/>
    <n v="1000"/>
    <n v="0"/>
    <n v="0"/>
    <n v="0"/>
    <n v="0"/>
    <n v="0"/>
    <n v="0"/>
    <n v="0"/>
  </r>
  <r>
    <x v="8"/>
    <x v="23"/>
    <x v="4"/>
    <x v="3"/>
    <n v="0"/>
    <n v="1000"/>
    <n v="0"/>
    <n v="0"/>
    <n v="0"/>
    <n v="0"/>
    <n v="0"/>
    <n v="0"/>
    <n v="0"/>
  </r>
  <r>
    <x v="8"/>
    <x v="23"/>
    <x v="4"/>
    <x v="4"/>
    <n v="0"/>
    <n v="1000"/>
    <n v="0"/>
    <n v="0"/>
    <n v="0"/>
    <n v="0"/>
    <n v="0"/>
    <n v="0"/>
    <n v="0"/>
  </r>
  <r>
    <x v="8"/>
    <x v="23"/>
    <x v="4"/>
    <x v="5"/>
    <n v="0"/>
    <n v="1000"/>
    <n v="0"/>
    <n v="0"/>
    <n v="0"/>
    <n v="0"/>
    <n v="0"/>
    <n v="0"/>
    <n v="0"/>
  </r>
  <r>
    <x v="8"/>
    <x v="23"/>
    <x v="4"/>
    <x v="6"/>
    <n v="0"/>
    <n v="1000"/>
    <n v="0"/>
    <n v="0"/>
    <n v="0"/>
    <n v="0"/>
    <n v="0"/>
    <n v="0"/>
    <n v="0"/>
  </r>
  <r>
    <x v="8"/>
    <x v="23"/>
    <x v="4"/>
    <x v="7"/>
    <n v="0"/>
    <n v="1000"/>
    <n v="0"/>
    <n v="0"/>
    <n v="0"/>
    <n v="0"/>
    <n v="0"/>
    <n v="0"/>
    <n v="0"/>
  </r>
  <r>
    <x v="8"/>
    <x v="23"/>
    <x v="4"/>
    <x v="8"/>
    <n v="0"/>
    <n v="1000"/>
    <n v="0"/>
    <n v="0"/>
    <n v="0"/>
    <n v="0"/>
    <n v="0"/>
    <n v="0"/>
    <n v="0"/>
  </r>
  <r>
    <x v="8"/>
    <x v="23"/>
    <x v="4"/>
    <x v="9"/>
    <n v="0"/>
    <n v="1000"/>
    <n v="0"/>
    <n v="0"/>
    <n v="0"/>
    <n v="0"/>
    <n v="0"/>
    <n v="0"/>
    <n v="0"/>
  </r>
  <r>
    <x v="8"/>
    <x v="23"/>
    <x v="4"/>
    <x v="10"/>
    <n v="1.54"/>
    <n v="1000"/>
    <n v="0"/>
    <n v="3.7350000000000001E-2"/>
    <n v="2.477E-2"/>
    <n v="1.9000000000000001E-4"/>
    <n v="1.58E-3"/>
    <n v="0.12878999999999999"/>
    <n v="0"/>
  </r>
  <r>
    <x v="8"/>
    <x v="23"/>
    <x v="5"/>
    <x v="0"/>
    <n v="0"/>
    <n v="1000"/>
    <n v="0"/>
    <n v="0"/>
    <n v="0"/>
    <n v="0"/>
    <n v="0"/>
    <n v="0"/>
    <n v="0"/>
  </r>
  <r>
    <x v="8"/>
    <x v="23"/>
    <x v="5"/>
    <x v="1"/>
    <n v="0"/>
    <n v="1000"/>
    <n v="0"/>
    <n v="0"/>
    <n v="0"/>
    <n v="0"/>
    <n v="0"/>
    <n v="0"/>
    <n v="0"/>
  </r>
  <r>
    <x v="8"/>
    <x v="23"/>
    <x v="5"/>
    <x v="2"/>
    <n v="0"/>
    <n v="1000"/>
    <n v="0"/>
    <n v="0"/>
    <n v="0"/>
    <n v="0"/>
    <n v="0"/>
    <n v="0"/>
    <n v="0"/>
  </r>
  <r>
    <x v="8"/>
    <x v="23"/>
    <x v="5"/>
    <x v="3"/>
    <n v="0"/>
    <n v="1000"/>
    <n v="0"/>
    <n v="0"/>
    <n v="0"/>
    <n v="0"/>
    <n v="0"/>
    <n v="0"/>
    <n v="0"/>
  </r>
  <r>
    <x v="8"/>
    <x v="23"/>
    <x v="5"/>
    <x v="4"/>
    <n v="0"/>
    <n v="1000"/>
    <n v="0"/>
    <n v="0"/>
    <n v="0"/>
    <n v="0"/>
    <n v="0"/>
    <n v="0"/>
    <n v="0"/>
  </r>
  <r>
    <x v="8"/>
    <x v="23"/>
    <x v="5"/>
    <x v="5"/>
    <n v="0"/>
    <n v="1000"/>
    <n v="0"/>
    <n v="0"/>
    <n v="0"/>
    <n v="0"/>
    <n v="0"/>
    <n v="0"/>
    <n v="0"/>
  </r>
  <r>
    <x v="8"/>
    <x v="23"/>
    <x v="5"/>
    <x v="6"/>
    <n v="0"/>
    <n v="1000"/>
    <n v="0"/>
    <n v="0"/>
    <n v="0"/>
    <n v="0"/>
    <n v="0"/>
    <n v="0"/>
    <n v="0"/>
  </r>
  <r>
    <x v="8"/>
    <x v="23"/>
    <x v="5"/>
    <x v="7"/>
    <n v="0"/>
    <n v="1000"/>
    <n v="0"/>
    <n v="0"/>
    <n v="0"/>
    <n v="0"/>
    <n v="0"/>
    <n v="0"/>
    <n v="0"/>
  </r>
  <r>
    <x v="8"/>
    <x v="23"/>
    <x v="5"/>
    <x v="8"/>
    <n v="0"/>
    <n v="1000"/>
    <n v="0"/>
    <n v="0"/>
    <n v="0"/>
    <n v="0"/>
    <n v="0"/>
    <n v="0"/>
    <n v="0"/>
  </r>
  <r>
    <x v="8"/>
    <x v="23"/>
    <x v="5"/>
    <x v="9"/>
    <n v="0"/>
    <n v="1000"/>
    <n v="0"/>
    <n v="0"/>
    <n v="0"/>
    <n v="0"/>
    <n v="0"/>
    <n v="0"/>
    <n v="0"/>
  </r>
  <r>
    <x v="8"/>
    <x v="23"/>
    <x v="5"/>
    <x v="10"/>
    <n v="0"/>
    <n v="1000"/>
    <n v="0"/>
    <n v="0"/>
    <n v="0"/>
    <n v="0"/>
    <n v="0"/>
    <n v="0"/>
    <n v="0"/>
  </r>
  <r>
    <x v="8"/>
    <x v="23"/>
    <x v="6"/>
    <x v="0"/>
    <n v="0"/>
    <n v="1000"/>
    <n v="0"/>
    <n v="0"/>
    <n v="0"/>
    <n v="0"/>
    <n v="0"/>
    <n v="0"/>
    <n v="0"/>
  </r>
  <r>
    <x v="8"/>
    <x v="23"/>
    <x v="6"/>
    <x v="1"/>
    <n v="0"/>
    <n v="1000"/>
    <n v="0"/>
    <n v="0"/>
    <n v="0"/>
    <n v="0"/>
    <n v="0"/>
    <n v="0"/>
    <n v="0"/>
  </r>
  <r>
    <x v="8"/>
    <x v="23"/>
    <x v="6"/>
    <x v="2"/>
    <n v="0"/>
    <n v="1000"/>
    <n v="0"/>
    <n v="0"/>
    <n v="0"/>
    <n v="0"/>
    <n v="0"/>
    <n v="0"/>
    <n v="0"/>
  </r>
  <r>
    <x v="8"/>
    <x v="23"/>
    <x v="6"/>
    <x v="3"/>
    <n v="0"/>
    <n v="1000"/>
    <n v="0"/>
    <n v="0"/>
    <n v="0"/>
    <n v="0"/>
    <n v="0"/>
    <n v="0"/>
    <n v="0"/>
  </r>
  <r>
    <x v="8"/>
    <x v="23"/>
    <x v="6"/>
    <x v="4"/>
    <n v="0"/>
    <n v="1000"/>
    <n v="0"/>
    <n v="0"/>
    <n v="0"/>
    <n v="0"/>
    <n v="0"/>
    <n v="0"/>
    <n v="0"/>
  </r>
  <r>
    <x v="8"/>
    <x v="23"/>
    <x v="6"/>
    <x v="5"/>
    <n v="0"/>
    <n v="1000"/>
    <n v="0"/>
    <n v="0"/>
    <n v="0"/>
    <n v="0"/>
    <n v="0"/>
    <n v="0"/>
    <n v="0"/>
  </r>
  <r>
    <x v="8"/>
    <x v="23"/>
    <x v="6"/>
    <x v="6"/>
    <n v="0"/>
    <n v="1000"/>
    <n v="0"/>
    <n v="0"/>
    <n v="0"/>
    <n v="0"/>
    <n v="0"/>
    <n v="0"/>
    <n v="0"/>
  </r>
  <r>
    <x v="8"/>
    <x v="23"/>
    <x v="6"/>
    <x v="7"/>
    <n v="0"/>
    <n v="1000"/>
    <n v="0"/>
    <n v="0"/>
    <n v="0"/>
    <n v="0"/>
    <n v="0"/>
    <n v="0"/>
    <n v="0"/>
  </r>
  <r>
    <x v="8"/>
    <x v="23"/>
    <x v="6"/>
    <x v="8"/>
    <n v="0"/>
    <n v="1000"/>
    <n v="0"/>
    <n v="0"/>
    <n v="0"/>
    <n v="0"/>
    <n v="0"/>
    <n v="0"/>
    <n v="0"/>
  </r>
  <r>
    <x v="8"/>
    <x v="23"/>
    <x v="6"/>
    <x v="9"/>
    <n v="0"/>
    <n v="1000"/>
    <n v="0"/>
    <n v="0"/>
    <n v="0"/>
    <n v="0"/>
    <n v="0"/>
    <n v="0"/>
    <n v="0"/>
  </r>
  <r>
    <x v="8"/>
    <x v="23"/>
    <x v="6"/>
    <x v="10"/>
    <n v="0"/>
    <n v="1000"/>
    <n v="0"/>
    <n v="0"/>
    <n v="0"/>
    <n v="0"/>
    <n v="0"/>
    <n v="0"/>
    <n v="0"/>
  </r>
  <r>
    <x v="8"/>
    <x v="23"/>
    <x v="7"/>
    <x v="0"/>
    <n v="0"/>
    <n v="1000"/>
    <n v="0"/>
    <n v="0"/>
    <n v="0"/>
    <n v="0"/>
    <n v="0"/>
    <n v="0"/>
    <n v="0"/>
  </r>
  <r>
    <x v="8"/>
    <x v="23"/>
    <x v="7"/>
    <x v="1"/>
    <n v="0"/>
    <n v="1000"/>
    <n v="0"/>
    <n v="0"/>
    <n v="0"/>
    <n v="0"/>
    <n v="0"/>
    <n v="0"/>
    <n v="0"/>
  </r>
  <r>
    <x v="8"/>
    <x v="23"/>
    <x v="7"/>
    <x v="2"/>
    <n v="0"/>
    <n v="1000"/>
    <n v="0"/>
    <n v="0"/>
    <n v="0"/>
    <n v="0"/>
    <n v="0"/>
    <n v="0"/>
    <n v="0"/>
  </r>
  <r>
    <x v="8"/>
    <x v="23"/>
    <x v="7"/>
    <x v="3"/>
    <n v="0"/>
    <n v="1000"/>
    <n v="0"/>
    <n v="0"/>
    <n v="0"/>
    <n v="0"/>
    <n v="0"/>
    <n v="0"/>
    <n v="0"/>
  </r>
  <r>
    <x v="8"/>
    <x v="23"/>
    <x v="7"/>
    <x v="4"/>
    <n v="0"/>
    <n v="1000"/>
    <n v="0"/>
    <n v="0"/>
    <n v="0"/>
    <n v="0"/>
    <n v="0"/>
    <n v="0"/>
    <n v="0"/>
  </r>
  <r>
    <x v="8"/>
    <x v="23"/>
    <x v="7"/>
    <x v="5"/>
    <n v="0"/>
    <n v="1000"/>
    <n v="0"/>
    <n v="0"/>
    <n v="0"/>
    <n v="0"/>
    <n v="0"/>
    <n v="0"/>
    <n v="0"/>
  </r>
  <r>
    <x v="8"/>
    <x v="23"/>
    <x v="7"/>
    <x v="6"/>
    <n v="0"/>
    <n v="1000"/>
    <n v="0"/>
    <n v="0"/>
    <n v="0"/>
    <n v="0"/>
    <n v="0"/>
    <n v="0"/>
    <n v="0"/>
  </r>
  <r>
    <x v="8"/>
    <x v="23"/>
    <x v="7"/>
    <x v="7"/>
    <n v="0"/>
    <n v="1000"/>
    <n v="0"/>
    <n v="0"/>
    <n v="0"/>
    <n v="0"/>
    <n v="0"/>
    <n v="0"/>
    <n v="0"/>
  </r>
  <r>
    <x v="8"/>
    <x v="23"/>
    <x v="7"/>
    <x v="8"/>
    <n v="0"/>
    <n v="1000"/>
    <n v="0"/>
    <n v="0"/>
    <n v="0"/>
    <n v="0"/>
    <n v="0"/>
    <n v="0"/>
    <n v="0"/>
  </r>
  <r>
    <x v="8"/>
    <x v="23"/>
    <x v="7"/>
    <x v="9"/>
    <n v="0"/>
    <n v="1000"/>
    <n v="0"/>
    <n v="0"/>
    <n v="0"/>
    <n v="0"/>
    <n v="0"/>
    <n v="0"/>
    <n v="0"/>
  </r>
  <r>
    <x v="8"/>
    <x v="23"/>
    <x v="7"/>
    <x v="10"/>
    <n v="0.91"/>
    <n v="1000"/>
    <n v="0"/>
    <n v="2.2110000000000001E-2"/>
    <n v="1.7979999999999999E-2"/>
    <n v="1.0000000000000001E-5"/>
    <n v="1.73E-3"/>
    <n v="7.6240000000000002E-2"/>
    <n v="0"/>
  </r>
  <r>
    <x v="8"/>
    <x v="23"/>
    <x v="8"/>
    <x v="0"/>
    <n v="0"/>
    <n v="1000"/>
    <n v="0"/>
    <n v="0"/>
    <n v="0"/>
    <n v="0"/>
    <n v="0"/>
    <n v="0"/>
    <n v="0"/>
  </r>
  <r>
    <x v="8"/>
    <x v="23"/>
    <x v="8"/>
    <x v="1"/>
    <n v="0"/>
    <n v="1000"/>
    <n v="0"/>
    <n v="0"/>
    <n v="0"/>
    <n v="0"/>
    <n v="0"/>
    <n v="0"/>
    <n v="0"/>
  </r>
  <r>
    <x v="8"/>
    <x v="23"/>
    <x v="8"/>
    <x v="2"/>
    <n v="0"/>
    <n v="1000"/>
    <n v="0"/>
    <n v="0"/>
    <n v="0"/>
    <n v="0"/>
    <n v="0"/>
    <n v="0"/>
    <n v="0"/>
  </r>
  <r>
    <x v="8"/>
    <x v="23"/>
    <x v="8"/>
    <x v="3"/>
    <n v="0"/>
    <n v="1000"/>
    <n v="0"/>
    <n v="0"/>
    <n v="0"/>
    <n v="0"/>
    <n v="0"/>
    <n v="0"/>
    <n v="0"/>
  </r>
  <r>
    <x v="8"/>
    <x v="23"/>
    <x v="8"/>
    <x v="4"/>
    <n v="0"/>
    <n v="1000"/>
    <n v="0"/>
    <n v="0"/>
    <n v="0"/>
    <n v="0"/>
    <n v="0"/>
    <n v="0"/>
    <n v="0"/>
  </r>
  <r>
    <x v="8"/>
    <x v="23"/>
    <x v="8"/>
    <x v="5"/>
    <n v="0"/>
    <n v="1000"/>
    <n v="0"/>
    <n v="0"/>
    <n v="0"/>
    <n v="0"/>
    <n v="0"/>
    <n v="0"/>
    <n v="0"/>
  </r>
  <r>
    <x v="8"/>
    <x v="23"/>
    <x v="8"/>
    <x v="6"/>
    <n v="0"/>
    <n v="1000"/>
    <n v="0"/>
    <n v="0"/>
    <n v="0"/>
    <n v="0"/>
    <n v="0"/>
    <n v="0"/>
    <n v="0"/>
  </r>
  <r>
    <x v="8"/>
    <x v="23"/>
    <x v="8"/>
    <x v="7"/>
    <n v="0"/>
    <n v="1000"/>
    <n v="0"/>
    <n v="0"/>
    <n v="0"/>
    <n v="0"/>
    <n v="0"/>
    <n v="0"/>
    <n v="0"/>
  </r>
  <r>
    <x v="8"/>
    <x v="23"/>
    <x v="8"/>
    <x v="8"/>
    <n v="0"/>
    <n v="1000"/>
    <n v="0"/>
    <n v="0"/>
    <n v="0"/>
    <n v="0"/>
    <n v="0"/>
    <n v="0"/>
    <n v="0"/>
  </r>
  <r>
    <x v="8"/>
    <x v="23"/>
    <x v="8"/>
    <x v="9"/>
    <n v="0"/>
    <n v="1000"/>
    <n v="0"/>
    <n v="0"/>
    <n v="0"/>
    <n v="0"/>
    <n v="0"/>
    <n v="0"/>
    <n v="0"/>
  </r>
  <r>
    <x v="8"/>
    <x v="23"/>
    <x v="8"/>
    <x v="10"/>
    <n v="0.33"/>
    <n v="1000"/>
    <n v="0"/>
    <n v="7.9699999999999997E-3"/>
    <n v="5.8199999999999997E-3"/>
    <n v="4.0000000000000003E-5"/>
    <n v="2.2000000000000001E-4"/>
    <n v="2.7480000000000001E-2"/>
    <n v="0"/>
  </r>
  <r>
    <x v="8"/>
    <x v="24"/>
    <x v="0"/>
    <x v="0"/>
    <n v="0"/>
    <n v="1000"/>
    <n v="0"/>
    <n v="0"/>
    <n v="0"/>
    <n v="0"/>
    <n v="0"/>
    <n v="0"/>
    <n v="0"/>
  </r>
  <r>
    <x v="8"/>
    <x v="24"/>
    <x v="0"/>
    <x v="1"/>
    <n v="0"/>
    <n v="1000"/>
    <n v="0"/>
    <n v="0"/>
    <n v="0"/>
    <n v="0"/>
    <n v="0"/>
    <n v="0"/>
    <n v="0"/>
  </r>
  <r>
    <x v="8"/>
    <x v="24"/>
    <x v="0"/>
    <x v="2"/>
    <n v="0"/>
    <n v="1000"/>
    <n v="0"/>
    <n v="0"/>
    <n v="0"/>
    <n v="0"/>
    <n v="0"/>
    <n v="0"/>
    <n v="0"/>
  </r>
  <r>
    <x v="8"/>
    <x v="24"/>
    <x v="0"/>
    <x v="3"/>
    <n v="0"/>
    <n v="1000"/>
    <n v="0"/>
    <n v="0"/>
    <n v="0"/>
    <n v="0"/>
    <n v="0"/>
    <n v="0"/>
    <n v="0"/>
  </r>
  <r>
    <x v="8"/>
    <x v="24"/>
    <x v="0"/>
    <x v="4"/>
    <n v="0"/>
    <n v="1000"/>
    <n v="0"/>
    <n v="0"/>
    <n v="0"/>
    <n v="0"/>
    <n v="0"/>
    <n v="0"/>
    <n v="0"/>
  </r>
  <r>
    <x v="8"/>
    <x v="24"/>
    <x v="0"/>
    <x v="5"/>
    <n v="0"/>
    <n v="1000"/>
    <n v="0"/>
    <n v="0"/>
    <n v="0"/>
    <n v="0"/>
    <n v="0"/>
    <n v="0"/>
    <n v="0"/>
  </r>
  <r>
    <x v="8"/>
    <x v="24"/>
    <x v="0"/>
    <x v="6"/>
    <n v="0"/>
    <n v="1000"/>
    <n v="0"/>
    <n v="0"/>
    <n v="0"/>
    <n v="0"/>
    <n v="0"/>
    <n v="0"/>
    <n v="0"/>
  </r>
  <r>
    <x v="8"/>
    <x v="24"/>
    <x v="0"/>
    <x v="7"/>
    <n v="0"/>
    <n v="1000"/>
    <n v="0"/>
    <n v="0"/>
    <n v="0"/>
    <n v="0"/>
    <n v="0"/>
    <n v="0"/>
    <n v="0"/>
  </r>
  <r>
    <x v="8"/>
    <x v="24"/>
    <x v="0"/>
    <x v="8"/>
    <n v="0"/>
    <n v="1000"/>
    <n v="0"/>
    <n v="0"/>
    <n v="0"/>
    <n v="0"/>
    <n v="0"/>
    <n v="0"/>
    <n v="0"/>
  </r>
  <r>
    <x v="8"/>
    <x v="24"/>
    <x v="0"/>
    <x v="9"/>
    <n v="0"/>
    <n v="1000"/>
    <n v="0"/>
    <n v="0"/>
    <n v="0"/>
    <n v="0"/>
    <n v="0"/>
    <n v="0"/>
    <n v="0"/>
  </r>
  <r>
    <x v="8"/>
    <x v="24"/>
    <x v="0"/>
    <x v="10"/>
    <n v="0.79"/>
    <n v="1000"/>
    <n v="0"/>
    <n v="1.9099999999999999E-2"/>
    <n v="1.478E-2"/>
    <n v="5.0000000000000002E-5"/>
    <n v="1.15E-3"/>
    <n v="6.5860000000000002E-2"/>
    <n v="0"/>
  </r>
  <r>
    <x v="8"/>
    <x v="24"/>
    <x v="1"/>
    <x v="0"/>
    <n v="0"/>
    <n v="1000"/>
    <n v="0"/>
    <n v="0"/>
    <n v="0"/>
    <n v="0"/>
    <n v="0"/>
    <n v="0"/>
    <n v="0"/>
  </r>
  <r>
    <x v="8"/>
    <x v="24"/>
    <x v="1"/>
    <x v="1"/>
    <n v="0.64"/>
    <n v="1000"/>
    <n v="0"/>
    <n v="1.549E-2"/>
    <n v="1.2500000000000001E-2"/>
    <n v="5.1000000000000004E-4"/>
    <n v="3.0300000000000001E-3"/>
    <n v="5.3400000000000003E-2"/>
    <n v="0"/>
  </r>
  <r>
    <x v="8"/>
    <x v="24"/>
    <x v="1"/>
    <x v="2"/>
    <n v="0"/>
    <n v="1000"/>
    <n v="0"/>
    <n v="0"/>
    <n v="0"/>
    <n v="0"/>
    <n v="0"/>
    <n v="0"/>
    <n v="0"/>
  </r>
  <r>
    <x v="8"/>
    <x v="24"/>
    <x v="1"/>
    <x v="3"/>
    <n v="0"/>
    <n v="1000"/>
    <n v="0"/>
    <n v="0"/>
    <n v="0"/>
    <n v="0"/>
    <n v="0"/>
    <n v="0"/>
    <n v="0"/>
  </r>
  <r>
    <x v="8"/>
    <x v="24"/>
    <x v="1"/>
    <x v="4"/>
    <n v="0"/>
    <n v="1000"/>
    <n v="0"/>
    <n v="0"/>
    <n v="0"/>
    <n v="0"/>
    <n v="0"/>
    <n v="0"/>
    <n v="0"/>
  </r>
  <r>
    <x v="8"/>
    <x v="24"/>
    <x v="1"/>
    <x v="5"/>
    <n v="0"/>
    <n v="1000"/>
    <n v="0"/>
    <n v="0"/>
    <n v="0"/>
    <n v="0"/>
    <n v="0"/>
    <n v="0"/>
    <n v="0"/>
  </r>
  <r>
    <x v="8"/>
    <x v="24"/>
    <x v="1"/>
    <x v="6"/>
    <n v="0"/>
    <n v="1000"/>
    <n v="0"/>
    <n v="0"/>
    <n v="0"/>
    <n v="0"/>
    <n v="0"/>
    <n v="0"/>
    <n v="0"/>
  </r>
  <r>
    <x v="8"/>
    <x v="24"/>
    <x v="1"/>
    <x v="7"/>
    <n v="0"/>
    <n v="1000"/>
    <n v="0"/>
    <n v="0"/>
    <n v="0"/>
    <n v="0"/>
    <n v="0"/>
    <n v="0"/>
    <n v="0"/>
  </r>
  <r>
    <x v="8"/>
    <x v="24"/>
    <x v="1"/>
    <x v="8"/>
    <n v="0"/>
    <n v="1000"/>
    <n v="0"/>
    <n v="0"/>
    <n v="0"/>
    <n v="0"/>
    <n v="0"/>
    <n v="0"/>
    <n v="0"/>
  </r>
  <r>
    <x v="8"/>
    <x v="24"/>
    <x v="1"/>
    <x v="9"/>
    <n v="0"/>
    <n v="1000"/>
    <n v="0"/>
    <n v="0"/>
    <n v="0"/>
    <n v="0"/>
    <n v="0"/>
    <n v="0"/>
    <n v="0"/>
  </r>
  <r>
    <x v="8"/>
    <x v="24"/>
    <x v="1"/>
    <x v="10"/>
    <n v="0"/>
    <n v="1000"/>
    <n v="0"/>
    <n v="0"/>
    <n v="0"/>
    <n v="0"/>
    <n v="0"/>
    <n v="0"/>
    <n v="0"/>
  </r>
  <r>
    <x v="8"/>
    <x v="24"/>
    <x v="2"/>
    <x v="0"/>
    <n v="0"/>
    <n v="1000"/>
    <n v="0"/>
    <n v="0"/>
    <n v="0"/>
    <n v="0"/>
    <n v="0"/>
    <n v="0"/>
    <n v="0"/>
  </r>
  <r>
    <x v="8"/>
    <x v="24"/>
    <x v="2"/>
    <x v="1"/>
    <n v="0"/>
    <n v="1000"/>
    <n v="0"/>
    <n v="0"/>
    <n v="0"/>
    <n v="0"/>
    <n v="0"/>
    <n v="0"/>
    <n v="0"/>
  </r>
  <r>
    <x v="8"/>
    <x v="24"/>
    <x v="2"/>
    <x v="2"/>
    <n v="0"/>
    <n v="1000"/>
    <n v="0"/>
    <n v="0"/>
    <n v="0"/>
    <n v="0"/>
    <n v="0"/>
    <n v="0"/>
    <n v="0"/>
  </r>
  <r>
    <x v="8"/>
    <x v="24"/>
    <x v="2"/>
    <x v="3"/>
    <n v="0"/>
    <n v="1000"/>
    <n v="0"/>
    <n v="0"/>
    <n v="0"/>
    <n v="0"/>
    <n v="0"/>
    <n v="0"/>
    <n v="0"/>
  </r>
  <r>
    <x v="8"/>
    <x v="24"/>
    <x v="2"/>
    <x v="4"/>
    <n v="0"/>
    <n v="1000"/>
    <n v="0"/>
    <n v="0"/>
    <n v="0"/>
    <n v="0"/>
    <n v="0"/>
    <n v="0"/>
    <n v="0"/>
  </r>
  <r>
    <x v="8"/>
    <x v="24"/>
    <x v="2"/>
    <x v="5"/>
    <n v="0"/>
    <n v="1000"/>
    <n v="0"/>
    <n v="0"/>
    <n v="0"/>
    <n v="0"/>
    <n v="0"/>
    <n v="0"/>
    <n v="0"/>
  </r>
  <r>
    <x v="8"/>
    <x v="24"/>
    <x v="2"/>
    <x v="6"/>
    <n v="0"/>
    <n v="1000"/>
    <n v="0"/>
    <n v="0"/>
    <n v="0"/>
    <n v="0"/>
    <n v="0"/>
    <n v="0"/>
    <n v="0"/>
  </r>
  <r>
    <x v="8"/>
    <x v="24"/>
    <x v="2"/>
    <x v="7"/>
    <n v="0"/>
    <n v="1000"/>
    <n v="0"/>
    <n v="0"/>
    <n v="0"/>
    <n v="0"/>
    <n v="0"/>
    <n v="0"/>
    <n v="0"/>
  </r>
  <r>
    <x v="8"/>
    <x v="24"/>
    <x v="2"/>
    <x v="8"/>
    <n v="0"/>
    <n v="1000"/>
    <n v="0"/>
    <n v="0"/>
    <n v="0"/>
    <n v="0"/>
    <n v="0"/>
    <n v="0"/>
    <n v="0"/>
  </r>
  <r>
    <x v="8"/>
    <x v="24"/>
    <x v="2"/>
    <x v="9"/>
    <n v="0"/>
    <n v="1000"/>
    <n v="0"/>
    <n v="0"/>
    <n v="0"/>
    <n v="0"/>
    <n v="0"/>
    <n v="0"/>
    <n v="0"/>
  </r>
  <r>
    <x v="8"/>
    <x v="24"/>
    <x v="2"/>
    <x v="10"/>
    <n v="0.21"/>
    <n v="1000"/>
    <n v="0"/>
    <n v="5.1900000000000002E-3"/>
    <n v="3.7100000000000002E-3"/>
    <n v="5.0000000000000002E-5"/>
    <n v="4.4000000000000002E-4"/>
    <n v="1.7899999999999999E-2"/>
    <n v="0"/>
  </r>
  <r>
    <x v="8"/>
    <x v="24"/>
    <x v="3"/>
    <x v="0"/>
    <n v="0"/>
    <n v="1000"/>
    <n v="0"/>
    <n v="0"/>
    <n v="0"/>
    <n v="0"/>
    <n v="0"/>
    <n v="0"/>
    <n v="0"/>
  </r>
  <r>
    <x v="8"/>
    <x v="24"/>
    <x v="3"/>
    <x v="1"/>
    <n v="0"/>
    <n v="1000"/>
    <n v="0"/>
    <n v="0"/>
    <n v="0"/>
    <n v="0"/>
    <n v="0"/>
    <n v="0"/>
    <n v="0"/>
  </r>
  <r>
    <x v="8"/>
    <x v="24"/>
    <x v="3"/>
    <x v="2"/>
    <n v="0"/>
    <n v="1000"/>
    <n v="0"/>
    <n v="0"/>
    <n v="0"/>
    <n v="0"/>
    <n v="0"/>
    <n v="0"/>
    <n v="0"/>
  </r>
  <r>
    <x v="8"/>
    <x v="24"/>
    <x v="3"/>
    <x v="3"/>
    <n v="0"/>
    <n v="1000"/>
    <n v="0"/>
    <n v="0"/>
    <n v="0"/>
    <n v="0"/>
    <n v="0"/>
    <n v="0"/>
    <n v="0"/>
  </r>
  <r>
    <x v="8"/>
    <x v="24"/>
    <x v="3"/>
    <x v="4"/>
    <n v="0"/>
    <n v="1000"/>
    <n v="0"/>
    <n v="0"/>
    <n v="0"/>
    <n v="0"/>
    <n v="0"/>
    <n v="0"/>
    <n v="0"/>
  </r>
  <r>
    <x v="8"/>
    <x v="24"/>
    <x v="3"/>
    <x v="5"/>
    <n v="0"/>
    <n v="1000"/>
    <n v="0"/>
    <n v="0"/>
    <n v="0"/>
    <n v="0"/>
    <n v="0"/>
    <n v="0"/>
    <n v="0"/>
  </r>
  <r>
    <x v="8"/>
    <x v="24"/>
    <x v="3"/>
    <x v="6"/>
    <n v="0"/>
    <n v="1000"/>
    <n v="0"/>
    <n v="0"/>
    <n v="0"/>
    <n v="0"/>
    <n v="0"/>
    <n v="0"/>
    <n v="0"/>
  </r>
  <r>
    <x v="8"/>
    <x v="24"/>
    <x v="3"/>
    <x v="7"/>
    <n v="0"/>
    <n v="1000"/>
    <n v="0"/>
    <n v="0"/>
    <n v="0"/>
    <n v="0"/>
    <n v="0"/>
    <n v="0"/>
    <n v="0"/>
  </r>
  <r>
    <x v="8"/>
    <x v="24"/>
    <x v="3"/>
    <x v="8"/>
    <n v="0"/>
    <n v="1000"/>
    <n v="0"/>
    <n v="0"/>
    <n v="0"/>
    <n v="0"/>
    <n v="0"/>
    <n v="0"/>
    <n v="0"/>
  </r>
  <r>
    <x v="8"/>
    <x v="24"/>
    <x v="3"/>
    <x v="9"/>
    <n v="0"/>
    <n v="1000"/>
    <n v="0"/>
    <n v="0"/>
    <n v="0"/>
    <n v="0"/>
    <n v="0"/>
    <n v="0"/>
    <n v="0"/>
  </r>
  <r>
    <x v="8"/>
    <x v="24"/>
    <x v="3"/>
    <x v="10"/>
    <n v="0"/>
    <n v="1000"/>
    <n v="0"/>
    <n v="0"/>
    <n v="0"/>
    <n v="0"/>
    <n v="0"/>
    <n v="0"/>
    <n v="0"/>
  </r>
  <r>
    <x v="8"/>
    <x v="24"/>
    <x v="4"/>
    <x v="0"/>
    <n v="0.33"/>
    <n v="1000"/>
    <n v="0"/>
    <n v="8.0300000000000007E-3"/>
    <n v="6.0299999999999998E-3"/>
    <n v="6.9999999999999994E-5"/>
    <n v="7.2999999999999996E-4"/>
    <n v="2.768E-2"/>
    <n v="0"/>
  </r>
  <r>
    <x v="8"/>
    <x v="24"/>
    <x v="4"/>
    <x v="1"/>
    <n v="0"/>
    <n v="1000"/>
    <n v="0"/>
    <n v="0"/>
    <n v="0"/>
    <n v="0"/>
    <n v="0"/>
    <n v="0"/>
    <n v="0"/>
  </r>
  <r>
    <x v="8"/>
    <x v="24"/>
    <x v="4"/>
    <x v="2"/>
    <n v="0"/>
    <n v="1000"/>
    <n v="0"/>
    <n v="0"/>
    <n v="0"/>
    <n v="0"/>
    <n v="0"/>
    <n v="0"/>
    <n v="0"/>
  </r>
  <r>
    <x v="8"/>
    <x v="24"/>
    <x v="4"/>
    <x v="3"/>
    <n v="0"/>
    <n v="1000"/>
    <n v="0"/>
    <n v="0"/>
    <n v="0"/>
    <n v="0"/>
    <n v="0"/>
    <n v="0"/>
    <n v="0"/>
  </r>
  <r>
    <x v="8"/>
    <x v="24"/>
    <x v="4"/>
    <x v="4"/>
    <n v="0"/>
    <n v="1000"/>
    <n v="0"/>
    <n v="0"/>
    <n v="0"/>
    <n v="0"/>
    <n v="0"/>
    <n v="0"/>
    <n v="0"/>
  </r>
  <r>
    <x v="8"/>
    <x v="24"/>
    <x v="4"/>
    <x v="5"/>
    <n v="0"/>
    <n v="1000"/>
    <n v="0"/>
    <n v="0"/>
    <n v="0"/>
    <n v="0"/>
    <n v="0"/>
    <n v="0"/>
    <n v="0"/>
  </r>
  <r>
    <x v="8"/>
    <x v="24"/>
    <x v="4"/>
    <x v="6"/>
    <n v="0"/>
    <n v="1000"/>
    <n v="0"/>
    <n v="0"/>
    <n v="0"/>
    <n v="0"/>
    <n v="0"/>
    <n v="0"/>
    <n v="0"/>
  </r>
  <r>
    <x v="8"/>
    <x v="24"/>
    <x v="4"/>
    <x v="7"/>
    <n v="0"/>
    <n v="1000"/>
    <n v="0"/>
    <n v="0"/>
    <n v="0"/>
    <n v="0"/>
    <n v="0"/>
    <n v="0"/>
    <n v="0"/>
  </r>
  <r>
    <x v="8"/>
    <x v="24"/>
    <x v="4"/>
    <x v="8"/>
    <n v="0"/>
    <n v="1000"/>
    <n v="0"/>
    <n v="0"/>
    <n v="0"/>
    <n v="0"/>
    <n v="0"/>
    <n v="0"/>
    <n v="0"/>
  </r>
  <r>
    <x v="8"/>
    <x v="24"/>
    <x v="4"/>
    <x v="9"/>
    <n v="0"/>
    <n v="1000"/>
    <n v="0"/>
    <n v="0"/>
    <n v="0"/>
    <n v="0"/>
    <n v="0"/>
    <n v="0"/>
    <n v="0"/>
  </r>
  <r>
    <x v="8"/>
    <x v="24"/>
    <x v="4"/>
    <x v="10"/>
    <n v="1.54"/>
    <n v="1000"/>
    <n v="0"/>
    <n v="3.7350000000000001E-2"/>
    <n v="2.477E-2"/>
    <n v="1.9000000000000001E-4"/>
    <n v="1.58E-3"/>
    <n v="0.12878999999999999"/>
    <n v="0"/>
  </r>
  <r>
    <x v="8"/>
    <x v="24"/>
    <x v="5"/>
    <x v="0"/>
    <n v="0"/>
    <n v="1000"/>
    <n v="0"/>
    <n v="0"/>
    <n v="0"/>
    <n v="0"/>
    <n v="0"/>
    <n v="0"/>
    <n v="0"/>
  </r>
  <r>
    <x v="8"/>
    <x v="24"/>
    <x v="5"/>
    <x v="1"/>
    <n v="0"/>
    <n v="1000"/>
    <n v="0"/>
    <n v="0"/>
    <n v="0"/>
    <n v="0"/>
    <n v="0"/>
    <n v="0"/>
    <n v="0"/>
  </r>
  <r>
    <x v="8"/>
    <x v="24"/>
    <x v="5"/>
    <x v="2"/>
    <n v="0"/>
    <n v="1000"/>
    <n v="0"/>
    <n v="0"/>
    <n v="0"/>
    <n v="0"/>
    <n v="0"/>
    <n v="0"/>
    <n v="0"/>
  </r>
  <r>
    <x v="8"/>
    <x v="24"/>
    <x v="5"/>
    <x v="3"/>
    <n v="0"/>
    <n v="1000"/>
    <n v="0"/>
    <n v="0"/>
    <n v="0"/>
    <n v="0"/>
    <n v="0"/>
    <n v="0"/>
    <n v="0"/>
  </r>
  <r>
    <x v="8"/>
    <x v="24"/>
    <x v="5"/>
    <x v="4"/>
    <n v="0"/>
    <n v="1000"/>
    <n v="0"/>
    <n v="0"/>
    <n v="0"/>
    <n v="0"/>
    <n v="0"/>
    <n v="0"/>
    <n v="0"/>
  </r>
  <r>
    <x v="8"/>
    <x v="24"/>
    <x v="5"/>
    <x v="5"/>
    <n v="0"/>
    <n v="1000"/>
    <n v="0"/>
    <n v="0"/>
    <n v="0"/>
    <n v="0"/>
    <n v="0"/>
    <n v="0"/>
    <n v="0"/>
  </r>
  <r>
    <x v="8"/>
    <x v="24"/>
    <x v="5"/>
    <x v="6"/>
    <n v="0"/>
    <n v="1000"/>
    <n v="0"/>
    <n v="0"/>
    <n v="0"/>
    <n v="0"/>
    <n v="0"/>
    <n v="0"/>
    <n v="0"/>
  </r>
  <r>
    <x v="8"/>
    <x v="24"/>
    <x v="5"/>
    <x v="7"/>
    <n v="0"/>
    <n v="1000"/>
    <n v="0"/>
    <n v="0"/>
    <n v="0"/>
    <n v="0"/>
    <n v="0"/>
    <n v="0"/>
    <n v="0"/>
  </r>
  <r>
    <x v="8"/>
    <x v="24"/>
    <x v="5"/>
    <x v="8"/>
    <n v="0"/>
    <n v="1000"/>
    <n v="0"/>
    <n v="0"/>
    <n v="0"/>
    <n v="0"/>
    <n v="0"/>
    <n v="0"/>
    <n v="0"/>
  </r>
  <r>
    <x v="8"/>
    <x v="24"/>
    <x v="5"/>
    <x v="9"/>
    <n v="0"/>
    <n v="1000"/>
    <n v="0"/>
    <n v="0"/>
    <n v="0"/>
    <n v="0"/>
    <n v="0"/>
    <n v="0"/>
    <n v="0"/>
  </r>
  <r>
    <x v="8"/>
    <x v="24"/>
    <x v="5"/>
    <x v="10"/>
    <n v="0"/>
    <n v="1000"/>
    <n v="0"/>
    <n v="0"/>
    <n v="0"/>
    <n v="0"/>
    <n v="0"/>
    <n v="0"/>
    <n v="0"/>
  </r>
  <r>
    <x v="8"/>
    <x v="24"/>
    <x v="6"/>
    <x v="0"/>
    <n v="0"/>
    <n v="1000"/>
    <n v="0"/>
    <n v="0"/>
    <n v="0"/>
    <n v="0"/>
    <n v="0"/>
    <n v="0"/>
    <n v="0"/>
  </r>
  <r>
    <x v="8"/>
    <x v="24"/>
    <x v="6"/>
    <x v="1"/>
    <n v="0"/>
    <n v="1000"/>
    <n v="0"/>
    <n v="0"/>
    <n v="0"/>
    <n v="0"/>
    <n v="0"/>
    <n v="0"/>
    <n v="0"/>
  </r>
  <r>
    <x v="8"/>
    <x v="24"/>
    <x v="6"/>
    <x v="2"/>
    <n v="0"/>
    <n v="1000"/>
    <n v="0"/>
    <n v="0"/>
    <n v="0"/>
    <n v="0"/>
    <n v="0"/>
    <n v="0"/>
    <n v="0"/>
  </r>
  <r>
    <x v="8"/>
    <x v="24"/>
    <x v="6"/>
    <x v="3"/>
    <n v="0"/>
    <n v="1000"/>
    <n v="0"/>
    <n v="0"/>
    <n v="0"/>
    <n v="0"/>
    <n v="0"/>
    <n v="0"/>
    <n v="0"/>
  </r>
  <r>
    <x v="8"/>
    <x v="24"/>
    <x v="6"/>
    <x v="4"/>
    <n v="0"/>
    <n v="1000"/>
    <n v="0"/>
    <n v="0"/>
    <n v="0"/>
    <n v="0"/>
    <n v="0"/>
    <n v="0"/>
    <n v="0"/>
  </r>
  <r>
    <x v="8"/>
    <x v="24"/>
    <x v="6"/>
    <x v="5"/>
    <n v="0"/>
    <n v="1000"/>
    <n v="0"/>
    <n v="0"/>
    <n v="0"/>
    <n v="0"/>
    <n v="0"/>
    <n v="0"/>
    <n v="0"/>
  </r>
  <r>
    <x v="8"/>
    <x v="24"/>
    <x v="6"/>
    <x v="6"/>
    <n v="0"/>
    <n v="1000"/>
    <n v="0"/>
    <n v="0"/>
    <n v="0"/>
    <n v="0"/>
    <n v="0"/>
    <n v="0"/>
    <n v="0"/>
  </r>
  <r>
    <x v="8"/>
    <x v="24"/>
    <x v="6"/>
    <x v="7"/>
    <n v="0"/>
    <n v="1000"/>
    <n v="0"/>
    <n v="0"/>
    <n v="0"/>
    <n v="0"/>
    <n v="0"/>
    <n v="0"/>
    <n v="0"/>
  </r>
  <r>
    <x v="8"/>
    <x v="24"/>
    <x v="6"/>
    <x v="8"/>
    <n v="0"/>
    <n v="1000"/>
    <n v="0"/>
    <n v="0"/>
    <n v="0"/>
    <n v="0"/>
    <n v="0"/>
    <n v="0"/>
    <n v="0"/>
  </r>
  <r>
    <x v="8"/>
    <x v="24"/>
    <x v="6"/>
    <x v="9"/>
    <n v="0"/>
    <n v="1000"/>
    <n v="0"/>
    <n v="0"/>
    <n v="0"/>
    <n v="0"/>
    <n v="0"/>
    <n v="0"/>
    <n v="0"/>
  </r>
  <r>
    <x v="8"/>
    <x v="24"/>
    <x v="6"/>
    <x v="10"/>
    <n v="0"/>
    <n v="1000"/>
    <n v="0"/>
    <n v="0"/>
    <n v="0"/>
    <n v="0"/>
    <n v="0"/>
    <n v="0"/>
    <n v="0"/>
  </r>
  <r>
    <x v="8"/>
    <x v="24"/>
    <x v="7"/>
    <x v="0"/>
    <n v="0"/>
    <n v="1000"/>
    <n v="0"/>
    <n v="0"/>
    <n v="0"/>
    <n v="0"/>
    <n v="0"/>
    <n v="0"/>
    <n v="0"/>
  </r>
  <r>
    <x v="8"/>
    <x v="24"/>
    <x v="7"/>
    <x v="1"/>
    <n v="0"/>
    <n v="1000"/>
    <n v="0"/>
    <n v="0"/>
    <n v="0"/>
    <n v="0"/>
    <n v="0"/>
    <n v="0"/>
    <n v="0"/>
  </r>
  <r>
    <x v="8"/>
    <x v="24"/>
    <x v="7"/>
    <x v="2"/>
    <n v="0"/>
    <n v="1000"/>
    <n v="0"/>
    <n v="0"/>
    <n v="0"/>
    <n v="0"/>
    <n v="0"/>
    <n v="0"/>
    <n v="0"/>
  </r>
  <r>
    <x v="8"/>
    <x v="24"/>
    <x v="7"/>
    <x v="3"/>
    <n v="0"/>
    <n v="1000"/>
    <n v="0"/>
    <n v="0"/>
    <n v="0"/>
    <n v="0"/>
    <n v="0"/>
    <n v="0"/>
    <n v="0"/>
  </r>
  <r>
    <x v="8"/>
    <x v="24"/>
    <x v="7"/>
    <x v="4"/>
    <n v="0"/>
    <n v="1000"/>
    <n v="0"/>
    <n v="0"/>
    <n v="0"/>
    <n v="0"/>
    <n v="0"/>
    <n v="0"/>
    <n v="0"/>
  </r>
  <r>
    <x v="8"/>
    <x v="24"/>
    <x v="7"/>
    <x v="5"/>
    <n v="0"/>
    <n v="1000"/>
    <n v="0"/>
    <n v="0"/>
    <n v="0"/>
    <n v="0"/>
    <n v="0"/>
    <n v="0"/>
    <n v="0"/>
  </r>
  <r>
    <x v="8"/>
    <x v="24"/>
    <x v="7"/>
    <x v="6"/>
    <n v="0"/>
    <n v="1000"/>
    <n v="0"/>
    <n v="0"/>
    <n v="0"/>
    <n v="0"/>
    <n v="0"/>
    <n v="0"/>
    <n v="0"/>
  </r>
  <r>
    <x v="8"/>
    <x v="24"/>
    <x v="7"/>
    <x v="7"/>
    <n v="0"/>
    <n v="1000"/>
    <n v="0"/>
    <n v="0"/>
    <n v="0"/>
    <n v="0"/>
    <n v="0"/>
    <n v="0"/>
    <n v="0"/>
  </r>
  <r>
    <x v="8"/>
    <x v="24"/>
    <x v="7"/>
    <x v="8"/>
    <n v="0"/>
    <n v="1000"/>
    <n v="0"/>
    <n v="0"/>
    <n v="0"/>
    <n v="0"/>
    <n v="0"/>
    <n v="0"/>
    <n v="0"/>
  </r>
  <r>
    <x v="8"/>
    <x v="24"/>
    <x v="7"/>
    <x v="9"/>
    <n v="0"/>
    <n v="1000"/>
    <n v="0"/>
    <n v="0"/>
    <n v="0"/>
    <n v="0"/>
    <n v="0"/>
    <n v="0"/>
    <n v="0"/>
  </r>
  <r>
    <x v="8"/>
    <x v="24"/>
    <x v="7"/>
    <x v="10"/>
    <n v="0.91"/>
    <n v="1000"/>
    <n v="0"/>
    <n v="2.2110000000000001E-2"/>
    <n v="1.7979999999999999E-2"/>
    <n v="1.0000000000000001E-5"/>
    <n v="1.73E-3"/>
    <n v="7.6240000000000002E-2"/>
    <n v="0"/>
  </r>
  <r>
    <x v="8"/>
    <x v="24"/>
    <x v="8"/>
    <x v="0"/>
    <n v="0"/>
    <n v="1000"/>
    <n v="0"/>
    <n v="0"/>
    <n v="0"/>
    <n v="0"/>
    <n v="0"/>
    <n v="0"/>
    <n v="0"/>
  </r>
  <r>
    <x v="8"/>
    <x v="24"/>
    <x v="8"/>
    <x v="1"/>
    <n v="0"/>
    <n v="1000"/>
    <n v="0"/>
    <n v="0"/>
    <n v="0"/>
    <n v="0"/>
    <n v="0"/>
    <n v="0"/>
    <n v="0"/>
  </r>
  <r>
    <x v="8"/>
    <x v="24"/>
    <x v="8"/>
    <x v="2"/>
    <n v="0"/>
    <n v="1000"/>
    <n v="0"/>
    <n v="0"/>
    <n v="0"/>
    <n v="0"/>
    <n v="0"/>
    <n v="0"/>
    <n v="0"/>
  </r>
  <r>
    <x v="8"/>
    <x v="24"/>
    <x v="8"/>
    <x v="3"/>
    <n v="0"/>
    <n v="1000"/>
    <n v="0"/>
    <n v="0"/>
    <n v="0"/>
    <n v="0"/>
    <n v="0"/>
    <n v="0"/>
    <n v="0"/>
  </r>
  <r>
    <x v="8"/>
    <x v="24"/>
    <x v="8"/>
    <x v="4"/>
    <n v="0"/>
    <n v="1000"/>
    <n v="0"/>
    <n v="0"/>
    <n v="0"/>
    <n v="0"/>
    <n v="0"/>
    <n v="0"/>
    <n v="0"/>
  </r>
  <r>
    <x v="8"/>
    <x v="24"/>
    <x v="8"/>
    <x v="5"/>
    <n v="0"/>
    <n v="1000"/>
    <n v="0"/>
    <n v="0"/>
    <n v="0"/>
    <n v="0"/>
    <n v="0"/>
    <n v="0"/>
    <n v="0"/>
  </r>
  <r>
    <x v="8"/>
    <x v="24"/>
    <x v="8"/>
    <x v="6"/>
    <n v="0"/>
    <n v="1000"/>
    <n v="0"/>
    <n v="0"/>
    <n v="0"/>
    <n v="0"/>
    <n v="0"/>
    <n v="0"/>
    <n v="0"/>
  </r>
  <r>
    <x v="8"/>
    <x v="24"/>
    <x v="8"/>
    <x v="7"/>
    <n v="0"/>
    <n v="1000"/>
    <n v="0"/>
    <n v="0"/>
    <n v="0"/>
    <n v="0"/>
    <n v="0"/>
    <n v="0"/>
    <n v="0"/>
  </r>
  <r>
    <x v="8"/>
    <x v="24"/>
    <x v="8"/>
    <x v="8"/>
    <n v="0"/>
    <n v="1000"/>
    <n v="0"/>
    <n v="0"/>
    <n v="0"/>
    <n v="0"/>
    <n v="0"/>
    <n v="0"/>
    <n v="0"/>
  </r>
  <r>
    <x v="8"/>
    <x v="24"/>
    <x v="8"/>
    <x v="9"/>
    <n v="0"/>
    <n v="1000"/>
    <n v="0"/>
    <n v="0"/>
    <n v="0"/>
    <n v="0"/>
    <n v="0"/>
    <n v="0"/>
    <n v="0"/>
  </r>
  <r>
    <x v="8"/>
    <x v="24"/>
    <x v="8"/>
    <x v="10"/>
    <n v="0.33"/>
    <n v="1000"/>
    <n v="0"/>
    <n v="7.9699999999999997E-3"/>
    <n v="5.8199999999999997E-3"/>
    <n v="4.0000000000000003E-5"/>
    <n v="2.2000000000000001E-4"/>
    <n v="2.7480000000000001E-2"/>
    <n v="0"/>
  </r>
  <r>
    <x v="8"/>
    <x v="25"/>
    <x v="0"/>
    <x v="0"/>
    <n v="0"/>
    <n v="1000"/>
    <n v="0"/>
    <n v="0"/>
    <n v="0"/>
    <n v="0"/>
    <n v="0"/>
    <n v="0"/>
    <n v="0"/>
  </r>
  <r>
    <x v="8"/>
    <x v="25"/>
    <x v="0"/>
    <x v="1"/>
    <n v="0"/>
    <n v="1000"/>
    <n v="0"/>
    <n v="0"/>
    <n v="0"/>
    <n v="0"/>
    <n v="0"/>
    <n v="0"/>
    <n v="0"/>
  </r>
  <r>
    <x v="8"/>
    <x v="25"/>
    <x v="0"/>
    <x v="2"/>
    <n v="0"/>
    <n v="1000"/>
    <n v="0"/>
    <n v="0"/>
    <n v="0"/>
    <n v="0"/>
    <n v="0"/>
    <n v="0"/>
    <n v="0"/>
  </r>
  <r>
    <x v="8"/>
    <x v="25"/>
    <x v="0"/>
    <x v="3"/>
    <n v="0"/>
    <n v="1000"/>
    <n v="0"/>
    <n v="0"/>
    <n v="0"/>
    <n v="0"/>
    <n v="0"/>
    <n v="0"/>
    <n v="0"/>
  </r>
  <r>
    <x v="8"/>
    <x v="25"/>
    <x v="0"/>
    <x v="4"/>
    <n v="0"/>
    <n v="1000"/>
    <n v="0"/>
    <n v="0"/>
    <n v="0"/>
    <n v="0"/>
    <n v="0"/>
    <n v="0"/>
    <n v="0"/>
  </r>
  <r>
    <x v="8"/>
    <x v="25"/>
    <x v="0"/>
    <x v="5"/>
    <n v="0"/>
    <n v="1000"/>
    <n v="0"/>
    <n v="0"/>
    <n v="0"/>
    <n v="0"/>
    <n v="0"/>
    <n v="0"/>
    <n v="0"/>
  </r>
  <r>
    <x v="8"/>
    <x v="25"/>
    <x v="0"/>
    <x v="6"/>
    <n v="0"/>
    <n v="1000"/>
    <n v="0"/>
    <n v="0"/>
    <n v="0"/>
    <n v="0"/>
    <n v="0"/>
    <n v="0"/>
    <n v="0"/>
  </r>
  <r>
    <x v="8"/>
    <x v="25"/>
    <x v="0"/>
    <x v="7"/>
    <n v="0"/>
    <n v="1000"/>
    <n v="0"/>
    <n v="0"/>
    <n v="0"/>
    <n v="0"/>
    <n v="0"/>
    <n v="0"/>
    <n v="0"/>
  </r>
  <r>
    <x v="8"/>
    <x v="25"/>
    <x v="0"/>
    <x v="8"/>
    <n v="0"/>
    <n v="1000"/>
    <n v="0"/>
    <n v="0"/>
    <n v="0"/>
    <n v="0"/>
    <n v="0"/>
    <n v="0"/>
    <n v="0"/>
  </r>
  <r>
    <x v="8"/>
    <x v="25"/>
    <x v="0"/>
    <x v="9"/>
    <n v="0"/>
    <n v="1000"/>
    <n v="0"/>
    <n v="0"/>
    <n v="0"/>
    <n v="0"/>
    <n v="0"/>
    <n v="0"/>
    <n v="0"/>
  </r>
  <r>
    <x v="8"/>
    <x v="25"/>
    <x v="0"/>
    <x v="10"/>
    <n v="0.79"/>
    <n v="1000"/>
    <n v="0"/>
    <n v="1.9099999999999999E-2"/>
    <n v="1.478E-2"/>
    <n v="5.0000000000000002E-5"/>
    <n v="1.15E-3"/>
    <n v="6.5860000000000002E-2"/>
    <n v="0"/>
  </r>
  <r>
    <x v="8"/>
    <x v="25"/>
    <x v="1"/>
    <x v="0"/>
    <n v="0"/>
    <n v="1000"/>
    <n v="0"/>
    <n v="0"/>
    <n v="0"/>
    <n v="0"/>
    <n v="0"/>
    <n v="0"/>
    <n v="0"/>
  </r>
  <r>
    <x v="8"/>
    <x v="25"/>
    <x v="1"/>
    <x v="1"/>
    <n v="0.64"/>
    <n v="1000"/>
    <n v="0"/>
    <n v="1.549E-2"/>
    <n v="1.2500000000000001E-2"/>
    <n v="5.1000000000000004E-4"/>
    <n v="3.0300000000000001E-3"/>
    <n v="5.3400000000000003E-2"/>
    <n v="0"/>
  </r>
  <r>
    <x v="8"/>
    <x v="25"/>
    <x v="1"/>
    <x v="2"/>
    <n v="0"/>
    <n v="1000"/>
    <n v="0"/>
    <n v="0"/>
    <n v="0"/>
    <n v="0"/>
    <n v="0"/>
    <n v="0"/>
    <n v="0"/>
  </r>
  <r>
    <x v="8"/>
    <x v="25"/>
    <x v="1"/>
    <x v="3"/>
    <n v="0"/>
    <n v="1000"/>
    <n v="0"/>
    <n v="0"/>
    <n v="0"/>
    <n v="0"/>
    <n v="0"/>
    <n v="0"/>
    <n v="0"/>
  </r>
  <r>
    <x v="8"/>
    <x v="25"/>
    <x v="1"/>
    <x v="4"/>
    <n v="0"/>
    <n v="1000"/>
    <n v="0"/>
    <n v="0"/>
    <n v="0"/>
    <n v="0"/>
    <n v="0"/>
    <n v="0"/>
    <n v="0"/>
  </r>
  <r>
    <x v="8"/>
    <x v="25"/>
    <x v="1"/>
    <x v="5"/>
    <n v="0"/>
    <n v="1000"/>
    <n v="0"/>
    <n v="0"/>
    <n v="0"/>
    <n v="0"/>
    <n v="0"/>
    <n v="0"/>
    <n v="0"/>
  </r>
  <r>
    <x v="8"/>
    <x v="25"/>
    <x v="1"/>
    <x v="6"/>
    <n v="0"/>
    <n v="1000"/>
    <n v="0"/>
    <n v="0"/>
    <n v="0"/>
    <n v="0"/>
    <n v="0"/>
    <n v="0"/>
    <n v="0"/>
  </r>
  <r>
    <x v="8"/>
    <x v="25"/>
    <x v="1"/>
    <x v="7"/>
    <n v="0"/>
    <n v="1000"/>
    <n v="0"/>
    <n v="0"/>
    <n v="0"/>
    <n v="0"/>
    <n v="0"/>
    <n v="0"/>
    <n v="0"/>
  </r>
  <r>
    <x v="8"/>
    <x v="25"/>
    <x v="1"/>
    <x v="8"/>
    <n v="0"/>
    <n v="1000"/>
    <n v="0"/>
    <n v="0"/>
    <n v="0"/>
    <n v="0"/>
    <n v="0"/>
    <n v="0"/>
    <n v="0"/>
  </r>
  <r>
    <x v="8"/>
    <x v="25"/>
    <x v="1"/>
    <x v="9"/>
    <n v="0"/>
    <n v="1000"/>
    <n v="0"/>
    <n v="0"/>
    <n v="0"/>
    <n v="0"/>
    <n v="0"/>
    <n v="0"/>
    <n v="0"/>
  </r>
  <r>
    <x v="8"/>
    <x v="25"/>
    <x v="1"/>
    <x v="10"/>
    <n v="0"/>
    <n v="1000"/>
    <n v="0"/>
    <n v="0"/>
    <n v="0"/>
    <n v="0"/>
    <n v="0"/>
    <n v="0"/>
    <n v="0"/>
  </r>
  <r>
    <x v="8"/>
    <x v="25"/>
    <x v="2"/>
    <x v="0"/>
    <n v="0"/>
    <n v="1000"/>
    <n v="0"/>
    <n v="0"/>
    <n v="0"/>
    <n v="0"/>
    <n v="0"/>
    <n v="0"/>
    <n v="0"/>
  </r>
  <r>
    <x v="8"/>
    <x v="25"/>
    <x v="2"/>
    <x v="1"/>
    <n v="0"/>
    <n v="1000"/>
    <n v="0"/>
    <n v="0"/>
    <n v="0"/>
    <n v="0"/>
    <n v="0"/>
    <n v="0"/>
    <n v="0"/>
  </r>
  <r>
    <x v="8"/>
    <x v="25"/>
    <x v="2"/>
    <x v="2"/>
    <n v="0"/>
    <n v="1000"/>
    <n v="0"/>
    <n v="0"/>
    <n v="0"/>
    <n v="0"/>
    <n v="0"/>
    <n v="0"/>
    <n v="0"/>
  </r>
  <r>
    <x v="8"/>
    <x v="25"/>
    <x v="2"/>
    <x v="3"/>
    <n v="0"/>
    <n v="1000"/>
    <n v="0"/>
    <n v="0"/>
    <n v="0"/>
    <n v="0"/>
    <n v="0"/>
    <n v="0"/>
    <n v="0"/>
  </r>
  <r>
    <x v="8"/>
    <x v="25"/>
    <x v="2"/>
    <x v="4"/>
    <n v="0"/>
    <n v="1000"/>
    <n v="0"/>
    <n v="0"/>
    <n v="0"/>
    <n v="0"/>
    <n v="0"/>
    <n v="0"/>
    <n v="0"/>
  </r>
  <r>
    <x v="8"/>
    <x v="25"/>
    <x v="2"/>
    <x v="5"/>
    <n v="0"/>
    <n v="1000"/>
    <n v="0"/>
    <n v="0"/>
    <n v="0"/>
    <n v="0"/>
    <n v="0"/>
    <n v="0"/>
    <n v="0"/>
  </r>
  <r>
    <x v="8"/>
    <x v="25"/>
    <x v="2"/>
    <x v="6"/>
    <n v="0"/>
    <n v="1000"/>
    <n v="0"/>
    <n v="0"/>
    <n v="0"/>
    <n v="0"/>
    <n v="0"/>
    <n v="0"/>
    <n v="0"/>
  </r>
  <r>
    <x v="8"/>
    <x v="25"/>
    <x v="2"/>
    <x v="7"/>
    <n v="0"/>
    <n v="1000"/>
    <n v="0"/>
    <n v="0"/>
    <n v="0"/>
    <n v="0"/>
    <n v="0"/>
    <n v="0"/>
    <n v="0"/>
  </r>
  <r>
    <x v="8"/>
    <x v="25"/>
    <x v="2"/>
    <x v="8"/>
    <n v="0"/>
    <n v="1000"/>
    <n v="0"/>
    <n v="0"/>
    <n v="0"/>
    <n v="0"/>
    <n v="0"/>
    <n v="0"/>
    <n v="0"/>
  </r>
  <r>
    <x v="8"/>
    <x v="25"/>
    <x v="2"/>
    <x v="9"/>
    <n v="0"/>
    <n v="1000"/>
    <n v="0"/>
    <n v="0"/>
    <n v="0"/>
    <n v="0"/>
    <n v="0"/>
    <n v="0"/>
    <n v="0"/>
  </r>
  <r>
    <x v="8"/>
    <x v="25"/>
    <x v="2"/>
    <x v="10"/>
    <n v="0.21"/>
    <n v="1000"/>
    <n v="0"/>
    <n v="5.1900000000000002E-3"/>
    <n v="3.7100000000000002E-3"/>
    <n v="5.0000000000000002E-5"/>
    <n v="4.4000000000000002E-4"/>
    <n v="1.7899999999999999E-2"/>
    <n v="0"/>
  </r>
  <r>
    <x v="8"/>
    <x v="25"/>
    <x v="3"/>
    <x v="0"/>
    <n v="0"/>
    <n v="1000"/>
    <n v="0"/>
    <n v="0"/>
    <n v="0"/>
    <n v="0"/>
    <n v="0"/>
    <n v="0"/>
    <n v="0"/>
  </r>
  <r>
    <x v="8"/>
    <x v="25"/>
    <x v="3"/>
    <x v="1"/>
    <n v="0"/>
    <n v="1000"/>
    <n v="0"/>
    <n v="0"/>
    <n v="0"/>
    <n v="0"/>
    <n v="0"/>
    <n v="0"/>
    <n v="0"/>
  </r>
  <r>
    <x v="8"/>
    <x v="25"/>
    <x v="3"/>
    <x v="2"/>
    <n v="0"/>
    <n v="1000"/>
    <n v="0"/>
    <n v="0"/>
    <n v="0"/>
    <n v="0"/>
    <n v="0"/>
    <n v="0"/>
    <n v="0"/>
  </r>
  <r>
    <x v="8"/>
    <x v="25"/>
    <x v="3"/>
    <x v="3"/>
    <n v="0"/>
    <n v="1000"/>
    <n v="0"/>
    <n v="0"/>
    <n v="0"/>
    <n v="0"/>
    <n v="0"/>
    <n v="0"/>
    <n v="0"/>
  </r>
  <r>
    <x v="8"/>
    <x v="25"/>
    <x v="3"/>
    <x v="4"/>
    <n v="0"/>
    <n v="1000"/>
    <n v="0"/>
    <n v="0"/>
    <n v="0"/>
    <n v="0"/>
    <n v="0"/>
    <n v="0"/>
    <n v="0"/>
  </r>
  <r>
    <x v="8"/>
    <x v="25"/>
    <x v="3"/>
    <x v="5"/>
    <n v="0"/>
    <n v="1000"/>
    <n v="0"/>
    <n v="0"/>
    <n v="0"/>
    <n v="0"/>
    <n v="0"/>
    <n v="0"/>
    <n v="0"/>
  </r>
  <r>
    <x v="8"/>
    <x v="25"/>
    <x v="3"/>
    <x v="6"/>
    <n v="0"/>
    <n v="1000"/>
    <n v="0"/>
    <n v="0"/>
    <n v="0"/>
    <n v="0"/>
    <n v="0"/>
    <n v="0"/>
    <n v="0"/>
  </r>
  <r>
    <x v="8"/>
    <x v="25"/>
    <x v="3"/>
    <x v="7"/>
    <n v="0"/>
    <n v="1000"/>
    <n v="0"/>
    <n v="0"/>
    <n v="0"/>
    <n v="0"/>
    <n v="0"/>
    <n v="0"/>
    <n v="0"/>
  </r>
  <r>
    <x v="8"/>
    <x v="25"/>
    <x v="3"/>
    <x v="8"/>
    <n v="0"/>
    <n v="1000"/>
    <n v="0"/>
    <n v="0"/>
    <n v="0"/>
    <n v="0"/>
    <n v="0"/>
    <n v="0"/>
    <n v="0"/>
  </r>
  <r>
    <x v="8"/>
    <x v="25"/>
    <x v="3"/>
    <x v="9"/>
    <n v="0"/>
    <n v="1000"/>
    <n v="0"/>
    <n v="0"/>
    <n v="0"/>
    <n v="0"/>
    <n v="0"/>
    <n v="0"/>
    <n v="0"/>
  </r>
  <r>
    <x v="8"/>
    <x v="25"/>
    <x v="3"/>
    <x v="10"/>
    <n v="0"/>
    <n v="1000"/>
    <n v="0"/>
    <n v="0"/>
    <n v="0"/>
    <n v="0"/>
    <n v="0"/>
    <n v="0"/>
    <n v="0"/>
  </r>
  <r>
    <x v="8"/>
    <x v="25"/>
    <x v="4"/>
    <x v="0"/>
    <n v="0.33"/>
    <n v="1000"/>
    <n v="0"/>
    <n v="8.0300000000000007E-3"/>
    <n v="6.0299999999999998E-3"/>
    <n v="6.9999999999999994E-5"/>
    <n v="7.2999999999999996E-4"/>
    <n v="2.768E-2"/>
    <n v="0"/>
  </r>
  <r>
    <x v="8"/>
    <x v="25"/>
    <x v="4"/>
    <x v="1"/>
    <n v="0"/>
    <n v="1000"/>
    <n v="0"/>
    <n v="0"/>
    <n v="0"/>
    <n v="0"/>
    <n v="0"/>
    <n v="0"/>
    <n v="0"/>
  </r>
  <r>
    <x v="8"/>
    <x v="25"/>
    <x v="4"/>
    <x v="2"/>
    <n v="0"/>
    <n v="1000"/>
    <n v="0"/>
    <n v="0"/>
    <n v="0"/>
    <n v="0"/>
    <n v="0"/>
    <n v="0"/>
    <n v="0"/>
  </r>
  <r>
    <x v="8"/>
    <x v="25"/>
    <x v="4"/>
    <x v="3"/>
    <n v="0"/>
    <n v="1000"/>
    <n v="0"/>
    <n v="0"/>
    <n v="0"/>
    <n v="0"/>
    <n v="0"/>
    <n v="0"/>
    <n v="0"/>
  </r>
  <r>
    <x v="8"/>
    <x v="25"/>
    <x v="4"/>
    <x v="4"/>
    <n v="0"/>
    <n v="1000"/>
    <n v="0"/>
    <n v="0"/>
    <n v="0"/>
    <n v="0"/>
    <n v="0"/>
    <n v="0"/>
    <n v="0"/>
  </r>
  <r>
    <x v="8"/>
    <x v="25"/>
    <x v="4"/>
    <x v="5"/>
    <n v="0"/>
    <n v="1000"/>
    <n v="0"/>
    <n v="0"/>
    <n v="0"/>
    <n v="0"/>
    <n v="0"/>
    <n v="0"/>
    <n v="0"/>
  </r>
  <r>
    <x v="8"/>
    <x v="25"/>
    <x v="4"/>
    <x v="6"/>
    <n v="0"/>
    <n v="1000"/>
    <n v="0"/>
    <n v="0"/>
    <n v="0"/>
    <n v="0"/>
    <n v="0"/>
    <n v="0"/>
    <n v="0"/>
  </r>
  <r>
    <x v="8"/>
    <x v="25"/>
    <x v="4"/>
    <x v="7"/>
    <n v="0"/>
    <n v="1000"/>
    <n v="0"/>
    <n v="0"/>
    <n v="0"/>
    <n v="0"/>
    <n v="0"/>
    <n v="0"/>
    <n v="0"/>
  </r>
  <r>
    <x v="8"/>
    <x v="25"/>
    <x v="4"/>
    <x v="8"/>
    <n v="0"/>
    <n v="1000"/>
    <n v="0"/>
    <n v="0"/>
    <n v="0"/>
    <n v="0"/>
    <n v="0"/>
    <n v="0"/>
    <n v="0"/>
  </r>
  <r>
    <x v="8"/>
    <x v="25"/>
    <x v="4"/>
    <x v="9"/>
    <n v="0"/>
    <n v="1000"/>
    <n v="0"/>
    <n v="0"/>
    <n v="0"/>
    <n v="0"/>
    <n v="0"/>
    <n v="0"/>
    <n v="0"/>
  </r>
  <r>
    <x v="8"/>
    <x v="25"/>
    <x v="4"/>
    <x v="10"/>
    <n v="1.54"/>
    <n v="1000"/>
    <n v="0"/>
    <n v="3.7350000000000001E-2"/>
    <n v="2.477E-2"/>
    <n v="1.9000000000000001E-4"/>
    <n v="1.58E-3"/>
    <n v="0.12878999999999999"/>
    <n v="0"/>
  </r>
  <r>
    <x v="8"/>
    <x v="25"/>
    <x v="5"/>
    <x v="0"/>
    <n v="0"/>
    <n v="1000"/>
    <n v="0"/>
    <n v="0"/>
    <n v="0"/>
    <n v="0"/>
    <n v="0"/>
    <n v="0"/>
    <n v="0"/>
  </r>
  <r>
    <x v="8"/>
    <x v="25"/>
    <x v="5"/>
    <x v="1"/>
    <n v="0"/>
    <n v="1000"/>
    <n v="0"/>
    <n v="0"/>
    <n v="0"/>
    <n v="0"/>
    <n v="0"/>
    <n v="0"/>
    <n v="0"/>
  </r>
  <r>
    <x v="8"/>
    <x v="25"/>
    <x v="5"/>
    <x v="2"/>
    <n v="0"/>
    <n v="1000"/>
    <n v="0"/>
    <n v="0"/>
    <n v="0"/>
    <n v="0"/>
    <n v="0"/>
    <n v="0"/>
    <n v="0"/>
  </r>
  <r>
    <x v="8"/>
    <x v="25"/>
    <x v="5"/>
    <x v="3"/>
    <n v="0"/>
    <n v="1000"/>
    <n v="0"/>
    <n v="0"/>
    <n v="0"/>
    <n v="0"/>
    <n v="0"/>
    <n v="0"/>
    <n v="0"/>
  </r>
  <r>
    <x v="8"/>
    <x v="25"/>
    <x v="5"/>
    <x v="4"/>
    <n v="0"/>
    <n v="1000"/>
    <n v="0"/>
    <n v="0"/>
    <n v="0"/>
    <n v="0"/>
    <n v="0"/>
    <n v="0"/>
    <n v="0"/>
  </r>
  <r>
    <x v="8"/>
    <x v="25"/>
    <x v="5"/>
    <x v="5"/>
    <n v="0"/>
    <n v="1000"/>
    <n v="0"/>
    <n v="0"/>
    <n v="0"/>
    <n v="0"/>
    <n v="0"/>
    <n v="0"/>
    <n v="0"/>
  </r>
  <r>
    <x v="8"/>
    <x v="25"/>
    <x v="5"/>
    <x v="6"/>
    <n v="0"/>
    <n v="1000"/>
    <n v="0"/>
    <n v="0"/>
    <n v="0"/>
    <n v="0"/>
    <n v="0"/>
    <n v="0"/>
    <n v="0"/>
  </r>
  <r>
    <x v="8"/>
    <x v="25"/>
    <x v="5"/>
    <x v="7"/>
    <n v="0"/>
    <n v="1000"/>
    <n v="0"/>
    <n v="0"/>
    <n v="0"/>
    <n v="0"/>
    <n v="0"/>
    <n v="0"/>
    <n v="0"/>
  </r>
  <r>
    <x v="8"/>
    <x v="25"/>
    <x v="5"/>
    <x v="8"/>
    <n v="0"/>
    <n v="1000"/>
    <n v="0"/>
    <n v="0"/>
    <n v="0"/>
    <n v="0"/>
    <n v="0"/>
    <n v="0"/>
    <n v="0"/>
  </r>
  <r>
    <x v="8"/>
    <x v="25"/>
    <x v="5"/>
    <x v="9"/>
    <n v="0"/>
    <n v="1000"/>
    <n v="0"/>
    <n v="0"/>
    <n v="0"/>
    <n v="0"/>
    <n v="0"/>
    <n v="0"/>
    <n v="0"/>
  </r>
  <r>
    <x v="8"/>
    <x v="25"/>
    <x v="5"/>
    <x v="10"/>
    <n v="0"/>
    <n v="1000"/>
    <n v="0"/>
    <n v="0"/>
    <n v="0"/>
    <n v="0"/>
    <n v="0"/>
    <n v="0"/>
    <n v="0"/>
  </r>
  <r>
    <x v="8"/>
    <x v="25"/>
    <x v="6"/>
    <x v="0"/>
    <n v="0"/>
    <n v="1000"/>
    <n v="0"/>
    <n v="0"/>
    <n v="0"/>
    <n v="0"/>
    <n v="0"/>
    <n v="0"/>
    <n v="0"/>
  </r>
  <r>
    <x v="8"/>
    <x v="25"/>
    <x v="6"/>
    <x v="1"/>
    <n v="0"/>
    <n v="1000"/>
    <n v="0"/>
    <n v="0"/>
    <n v="0"/>
    <n v="0"/>
    <n v="0"/>
    <n v="0"/>
    <n v="0"/>
  </r>
  <r>
    <x v="8"/>
    <x v="25"/>
    <x v="6"/>
    <x v="2"/>
    <n v="0"/>
    <n v="1000"/>
    <n v="0"/>
    <n v="0"/>
    <n v="0"/>
    <n v="0"/>
    <n v="0"/>
    <n v="0"/>
    <n v="0"/>
  </r>
  <r>
    <x v="8"/>
    <x v="25"/>
    <x v="6"/>
    <x v="3"/>
    <n v="0"/>
    <n v="1000"/>
    <n v="0"/>
    <n v="0"/>
    <n v="0"/>
    <n v="0"/>
    <n v="0"/>
    <n v="0"/>
    <n v="0"/>
  </r>
  <r>
    <x v="8"/>
    <x v="25"/>
    <x v="6"/>
    <x v="4"/>
    <n v="0"/>
    <n v="1000"/>
    <n v="0"/>
    <n v="0"/>
    <n v="0"/>
    <n v="0"/>
    <n v="0"/>
    <n v="0"/>
    <n v="0"/>
  </r>
  <r>
    <x v="8"/>
    <x v="25"/>
    <x v="6"/>
    <x v="5"/>
    <n v="0"/>
    <n v="1000"/>
    <n v="0"/>
    <n v="0"/>
    <n v="0"/>
    <n v="0"/>
    <n v="0"/>
    <n v="0"/>
    <n v="0"/>
  </r>
  <r>
    <x v="8"/>
    <x v="25"/>
    <x v="6"/>
    <x v="6"/>
    <n v="0"/>
    <n v="1000"/>
    <n v="0"/>
    <n v="0"/>
    <n v="0"/>
    <n v="0"/>
    <n v="0"/>
    <n v="0"/>
    <n v="0"/>
  </r>
  <r>
    <x v="8"/>
    <x v="25"/>
    <x v="6"/>
    <x v="7"/>
    <n v="0"/>
    <n v="1000"/>
    <n v="0"/>
    <n v="0"/>
    <n v="0"/>
    <n v="0"/>
    <n v="0"/>
    <n v="0"/>
    <n v="0"/>
  </r>
  <r>
    <x v="8"/>
    <x v="25"/>
    <x v="6"/>
    <x v="8"/>
    <n v="0"/>
    <n v="1000"/>
    <n v="0"/>
    <n v="0"/>
    <n v="0"/>
    <n v="0"/>
    <n v="0"/>
    <n v="0"/>
    <n v="0"/>
  </r>
  <r>
    <x v="8"/>
    <x v="25"/>
    <x v="6"/>
    <x v="9"/>
    <n v="0"/>
    <n v="1000"/>
    <n v="0"/>
    <n v="0"/>
    <n v="0"/>
    <n v="0"/>
    <n v="0"/>
    <n v="0"/>
    <n v="0"/>
  </r>
  <r>
    <x v="8"/>
    <x v="25"/>
    <x v="6"/>
    <x v="10"/>
    <n v="0"/>
    <n v="1000"/>
    <n v="0"/>
    <n v="0"/>
    <n v="0"/>
    <n v="0"/>
    <n v="0"/>
    <n v="0"/>
    <n v="0"/>
  </r>
  <r>
    <x v="8"/>
    <x v="25"/>
    <x v="7"/>
    <x v="0"/>
    <n v="0"/>
    <n v="1000"/>
    <n v="0"/>
    <n v="0"/>
    <n v="0"/>
    <n v="0"/>
    <n v="0"/>
    <n v="0"/>
    <n v="0"/>
  </r>
  <r>
    <x v="8"/>
    <x v="25"/>
    <x v="7"/>
    <x v="1"/>
    <n v="0"/>
    <n v="1000"/>
    <n v="0"/>
    <n v="0"/>
    <n v="0"/>
    <n v="0"/>
    <n v="0"/>
    <n v="0"/>
    <n v="0"/>
  </r>
  <r>
    <x v="8"/>
    <x v="25"/>
    <x v="7"/>
    <x v="2"/>
    <n v="0"/>
    <n v="1000"/>
    <n v="0"/>
    <n v="0"/>
    <n v="0"/>
    <n v="0"/>
    <n v="0"/>
    <n v="0"/>
    <n v="0"/>
  </r>
  <r>
    <x v="8"/>
    <x v="25"/>
    <x v="7"/>
    <x v="3"/>
    <n v="0"/>
    <n v="1000"/>
    <n v="0"/>
    <n v="0"/>
    <n v="0"/>
    <n v="0"/>
    <n v="0"/>
    <n v="0"/>
    <n v="0"/>
  </r>
  <r>
    <x v="8"/>
    <x v="25"/>
    <x v="7"/>
    <x v="4"/>
    <n v="0"/>
    <n v="1000"/>
    <n v="0"/>
    <n v="0"/>
    <n v="0"/>
    <n v="0"/>
    <n v="0"/>
    <n v="0"/>
    <n v="0"/>
  </r>
  <r>
    <x v="8"/>
    <x v="25"/>
    <x v="7"/>
    <x v="5"/>
    <n v="0"/>
    <n v="1000"/>
    <n v="0"/>
    <n v="0"/>
    <n v="0"/>
    <n v="0"/>
    <n v="0"/>
    <n v="0"/>
    <n v="0"/>
  </r>
  <r>
    <x v="8"/>
    <x v="25"/>
    <x v="7"/>
    <x v="6"/>
    <n v="0"/>
    <n v="1000"/>
    <n v="0"/>
    <n v="0"/>
    <n v="0"/>
    <n v="0"/>
    <n v="0"/>
    <n v="0"/>
    <n v="0"/>
  </r>
  <r>
    <x v="8"/>
    <x v="25"/>
    <x v="7"/>
    <x v="7"/>
    <n v="0"/>
    <n v="1000"/>
    <n v="0"/>
    <n v="0"/>
    <n v="0"/>
    <n v="0"/>
    <n v="0"/>
    <n v="0"/>
    <n v="0"/>
  </r>
  <r>
    <x v="8"/>
    <x v="25"/>
    <x v="7"/>
    <x v="8"/>
    <n v="0"/>
    <n v="1000"/>
    <n v="0"/>
    <n v="0"/>
    <n v="0"/>
    <n v="0"/>
    <n v="0"/>
    <n v="0"/>
    <n v="0"/>
  </r>
  <r>
    <x v="8"/>
    <x v="25"/>
    <x v="7"/>
    <x v="9"/>
    <n v="0"/>
    <n v="1000"/>
    <n v="0"/>
    <n v="0"/>
    <n v="0"/>
    <n v="0"/>
    <n v="0"/>
    <n v="0"/>
    <n v="0"/>
  </r>
  <r>
    <x v="8"/>
    <x v="25"/>
    <x v="7"/>
    <x v="10"/>
    <n v="0.91"/>
    <n v="1000"/>
    <n v="0"/>
    <n v="2.2110000000000001E-2"/>
    <n v="1.7979999999999999E-2"/>
    <n v="1.0000000000000001E-5"/>
    <n v="1.73E-3"/>
    <n v="7.6240000000000002E-2"/>
    <n v="0"/>
  </r>
  <r>
    <x v="8"/>
    <x v="25"/>
    <x v="8"/>
    <x v="0"/>
    <n v="0"/>
    <n v="1000"/>
    <n v="0"/>
    <n v="0"/>
    <n v="0"/>
    <n v="0"/>
    <n v="0"/>
    <n v="0"/>
    <n v="0"/>
  </r>
  <r>
    <x v="8"/>
    <x v="25"/>
    <x v="8"/>
    <x v="1"/>
    <n v="0"/>
    <n v="1000"/>
    <n v="0"/>
    <n v="0"/>
    <n v="0"/>
    <n v="0"/>
    <n v="0"/>
    <n v="0"/>
    <n v="0"/>
  </r>
  <r>
    <x v="8"/>
    <x v="25"/>
    <x v="8"/>
    <x v="2"/>
    <n v="0"/>
    <n v="1000"/>
    <n v="0"/>
    <n v="0"/>
    <n v="0"/>
    <n v="0"/>
    <n v="0"/>
    <n v="0"/>
    <n v="0"/>
  </r>
  <r>
    <x v="8"/>
    <x v="25"/>
    <x v="8"/>
    <x v="3"/>
    <n v="0"/>
    <n v="1000"/>
    <n v="0"/>
    <n v="0"/>
    <n v="0"/>
    <n v="0"/>
    <n v="0"/>
    <n v="0"/>
    <n v="0"/>
  </r>
  <r>
    <x v="8"/>
    <x v="25"/>
    <x v="8"/>
    <x v="4"/>
    <n v="0"/>
    <n v="1000"/>
    <n v="0"/>
    <n v="0"/>
    <n v="0"/>
    <n v="0"/>
    <n v="0"/>
    <n v="0"/>
    <n v="0"/>
  </r>
  <r>
    <x v="8"/>
    <x v="25"/>
    <x v="8"/>
    <x v="5"/>
    <n v="0"/>
    <n v="1000"/>
    <n v="0"/>
    <n v="0"/>
    <n v="0"/>
    <n v="0"/>
    <n v="0"/>
    <n v="0"/>
    <n v="0"/>
  </r>
  <r>
    <x v="8"/>
    <x v="25"/>
    <x v="8"/>
    <x v="6"/>
    <n v="0"/>
    <n v="1000"/>
    <n v="0"/>
    <n v="0"/>
    <n v="0"/>
    <n v="0"/>
    <n v="0"/>
    <n v="0"/>
    <n v="0"/>
  </r>
  <r>
    <x v="8"/>
    <x v="25"/>
    <x v="8"/>
    <x v="7"/>
    <n v="0"/>
    <n v="1000"/>
    <n v="0"/>
    <n v="0"/>
    <n v="0"/>
    <n v="0"/>
    <n v="0"/>
    <n v="0"/>
    <n v="0"/>
  </r>
  <r>
    <x v="8"/>
    <x v="25"/>
    <x v="8"/>
    <x v="8"/>
    <n v="0"/>
    <n v="1000"/>
    <n v="0"/>
    <n v="0"/>
    <n v="0"/>
    <n v="0"/>
    <n v="0"/>
    <n v="0"/>
    <n v="0"/>
  </r>
  <r>
    <x v="8"/>
    <x v="25"/>
    <x v="8"/>
    <x v="9"/>
    <n v="0"/>
    <n v="1000"/>
    <n v="0"/>
    <n v="0"/>
    <n v="0"/>
    <n v="0"/>
    <n v="0"/>
    <n v="0"/>
    <n v="0"/>
  </r>
  <r>
    <x v="8"/>
    <x v="25"/>
    <x v="8"/>
    <x v="10"/>
    <n v="0.33"/>
    <n v="1000"/>
    <n v="0"/>
    <n v="7.9699999999999997E-3"/>
    <n v="5.8199999999999997E-3"/>
    <n v="4.0000000000000003E-5"/>
    <n v="2.2000000000000001E-4"/>
    <n v="2.7480000000000001E-2"/>
    <n v="0"/>
  </r>
  <r>
    <x v="8"/>
    <x v="26"/>
    <x v="0"/>
    <x v="0"/>
    <n v="0"/>
    <n v="1000"/>
    <n v="0"/>
    <n v="0"/>
    <n v="0"/>
    <n v="0"/>
    <n v="0"/>
    <n v="0"/>
    <n v="0"/>
  </r>
  <r>
    <x v="8"/>
    <x v="26"/>
    <x v="0"/>
    <x v="1"/>
    <n v="0"/>
    <n v="1000"/>
    <n v="0"/>
    <n v="0"/>
    <n v="0"/>
    <n v="0"/>
    <n v="0"/>
    <n v="0"/>
    <n v="0"/>
  </r>
  <r>
    <x v="8"/>
    <x v="26"/>
    <x v="0"/>
    <x v="2"/>
    <n v="0"/>
    <n v="1000"/>
    <n v="0"/>
    <n v="0"/>
    <n v="0"/>
    <n v="0"/>
    <n v="0"/>
    <n v="0"/>
    <n v="0"/>
  </r>
  <r>
    <x v="8"/>
    <x v="26"/>
    <x v="0"/>
    <x v="3"/>
    <n v="0"/>
    <n v="1000"/>
    <n v="0"/>
    <n v="0"/>
    <n v="0"/>
    <n v="0"/>
    <n v="0"/>
    <n v="0"/>
    <n v="0"/>
  </r>
  <r>
    <x v="8"/>
    <x v="26"/>
    <x v="0"/>
    <x v="4"/>
    <n v="0"/>
    <n v="1000"/>
    <n v="0"/>
    <n v="0"/>
    <n v="0"/>
    <n v="0"/>
    <n v="0"/>
    <n v="0"/>
    <n v="0"/>
  </r>
  <r>
    <x v="8"/>
    <x v="26"/>
    <x v="0"/>
    <x v="5"/>
    <n v="0"/>
    <n v="1000"/>
    <n v="0"/>
    <n v="0"/>
    <n v="0"/>
    <n v="0"/>
    <n v="0"/>
    <n v="0"/>
    <n v="0"/>
  </r>
  <r>
    <x v="8"/>
    <x v="26"/>
    <x v="0"/>
    <x v="6"/>
    <n v="0"/>
    <n v="1000"/>
    <n v="0"/>
    <n v="0"/>
    <n v="0"/>
    <n v="0"/>
    <n v="0"/>
    <n v="0"/>
    <n v="0"/>
  </r>
  <r>
    <x v="8"/>
    <x v="26"/>
    <x v="0"/>
    <x v="7"/>
    <n v="0"/>
    <n v="1000"/>
    <n v="0"/>
    <n v="0"/>
    <n v="0"/>
    <n v="0"/>
    <n v="0"/>
    <n v="0"/>
    <n v="0"/>
  </r>
  <r>
    <x v="8"/>
    <x v="26"/>
    <x v="0"/>
    <x v="8"/>
    <n v="0"/>
    <n v="1000"/>
    <n v="0"/>
    <n v="0"/>
    <n v="0"/>
    <n v="0"/>
    <n v="0"/>
    <n v="0"/>
    <n v="0"/>
  </r>
  <r>
    <x v="8"/>
    <x v="26"/>
    <x v="0"/>
    <x v="9"/>
    <n v="0"/>
    <n v="1000"/>
    <n v="0"/>
    <n v="0"/>
    <n v="0"/>
    <n v="0"/>
    <n v="0"/>
    <n v="0"/>
    <n v="0"/>
  </r>
  <r>
    <x v="8"/>
    <x v="26"/>
    <x v="0"/>
    <x v="10"/>
    <n v="0.79"/>
    <n v="1000"/>
    <n v="0"/>
    <n v="1.9099999999999999E-2"/>
    <n v="1.478E-2"/>
    <n v="5.0000000000000002E-5"/>
    <n v="1.15E-3"/>
    <n v="6.5860000000000002E-2"/>
    <n v="0"/>
  </r>
  <r>
    <x v="8"/>
    <x v="26"/>
    <x v="1"/>
    <x v="0"/>
    <n v="0"/>
    <n v="1000"/>
    <n v="0"/>
    <n v="0"/>
    <n v="0"/>
    <n v="0"/>
    <n v="0"/>
    <n v="0"/>
    <n v="0"/>
  </r>
  <r>
    <x v="8"/>
    <x v="26"/>
    <x v="1"/>
    <x v="1"/>
    <n v="0.64"/>
    <n v="1000"/>
    <n v="0"/>
    <n v="1.549E-2"/>
    <n v="1.2500000000000001E-2"/>
    <n v="5.1000000000000004E-4"/>
    <n v="3.0300000000000001E-3"/>
    <n v="5.3400000000000003E-2"/>
    <n v="0"/>
  </r>
  <r>
    <x v="8"/>
    <x v="26"/>
    <x v="1"/>
    <x v="2"/>
    <n v="0"/>
    <n v="1000"/>
    <n v="0"/>
    <n v="0"/>
    <n v="0"/>
    <n v="0"/>
    <n v="0"/>
    <n v="0"/>
    <n v="0"/>
  </r>
  <r>
    <x v="8"/>
    <x v="26"/>
    <x v="1"/>
    <x v="3"/>
    <n v="0"/>
    <n v="1000"/>
    <n v="0"/>
    <n v="0"/>
    <n v="0"/>
    <n v="0"/>
    <n v="0"/>
    <n v="0"/>
    <n v="0"/>
  </r>
  <r>
    <x v="8"/>
    <x v="26"/>
    <x v="1"/>
    <x v="4"/>
    <n v="0"/>
    <n v="1000"/>
    <n v="0"/>
    <n v="0"/>
    <n v="0"/>
    <n v="0"/>
    <n v="0"/>
    <n v="0"/>
    <n v="0"/>
  </r>
  <r>
    <x v="8"/>
    <x v="26"/>
    <x v="1"/>
    <x v="5"/>
    <n v="0"/>
    <n v="1000"/>
    <n v="0"/>
    <n v="0"/>
    <n v="0"/>
    <n v="0"/>
    <n v="0"/>
    <n v="0"/>
    <n v="0"/>
  </r>
  <r>
    <x v="8"/>
    <x v="26"/>
    <x v="1"/>
    <x v="6"/>
    <n v="0"/>
    <n v="1000"/>
    <n v="0"/>
    <n v="0"/>
    <n v="0"/>
    <n v="0"/>
    <n v="0"/>
    <n v="0"/>
    <n v="0"/>
  </r>
  <r>
    <x v="8"/>
    <x v="26"/>
    <x v="1"/>
    <x v="7"/>
    <n v="0"/>
    <n v="1000"/>
    <n v="0"/>
    <n v="0"/>
    <n v="0"/>
    <n v="0"/>
    <n v="0"/>
    <n v="0"/>
    <n v="0"/>
  </r>
  <r>
    <x v="8"/>
    <x v="26"/>
    <x v="1"/>
    <x v="8"/>
    <n v="0"/>
    <n v="1000"/>
    <n v="0"/>
    <n v="0"/>
    <n v="0"/>
    <n v="0"/>
    <n v="0"/>
    <n v="0"/>
    <n v="0"/>
  </r>
  <r>
    <x v="8"/>
    <x v="26"/>
    <x v="1"/>
    <x v="9"/>
    <n v="0"/>
    <n v="1000"/>
    <n v="0"/>
    <n v="0"/>
    <n v="0"/>
    <n v="0"/>
    <n v="0"/>
    <n v="0"/>
    <n v="0"/>
  </r>
  <r>
    <x v="8"/>
    <x v="26"/>
    <x v="1"/>
    <x v="10"/>
    <n v="0"/>
    <n v="1000"/>
    <n v="0"/>
    <n v="0"/>
    <n v="0"/>
    <n v="0"/>
    <n v="0"/>
    <n v="0"/>
    <n v="0"/>
  </r>
  <r>
    <x v="8"/>
    <x v="26"/>
    <x v="2"/>
    <x v="0"/>
    <n v="0"/>
    <n v="1000"/>
    <n v="0"/>
    <n v="0"/>
    <n v="0"/>
    <n v="0"/>
    <n v="0"/>
    <n v="0"/>
    <n v="0"/>
  </r>
  <r>
    <x v="8"/>
    <x v="26"/>
    <x v="2"/>
    <x v="1"/>
    <n v="0"/>
    <n v="1000"/>
    <n v="0"/>
    <n v="0"/>
    <n v="0"/>
    <n v="0"/>
    <n v="0"/>
    <n v="0"/>
    <n v="0"/>
  </r>
  <r>
    <x v="8"/>
    <x v="26"/>
    <x v="2"/>
    <x v="2"/>
    <n v="0"/>
    <n v="1000"/>
    <n v="0"/>
    <n v="0"/>
    <n v="0"/>
    <n v="0"/>
    <n v="0"/>
    <n v="0"/>
    <n v="0"/>
  </r>
  <r>
    <x v="8"/>
    <x v="26"/>
    <x v="2"/>
    <x v="3"/>
    <n v="0"/>
    <n v="1000"/>
    <n v="0"/>
    <n v="0"/>
    <n v="0"/>
    <n v="0"/>
    <n v="0"/>
    <n v="0"/>
    <n v="0"/>
  </r>
  <r>
    <x v="8"/>
    <x v="26"/>
    <x v="2"/>
    <x v="4"/>
    <n v="0"/>
    <n v="1000"/>
    <n v="0"/>
    <n v="0"/>
    <n v="0"/>
    <n v="0"/>
    <n v="0"/>
    <n v="0"/>
    <n v="0"/>
  </r>
  <r>
    <x v="8"/>
    <x v="26"/>
    <x v="2"/>
    <x v="5"/>
    <n v="0"/>
    <n v="1000"/>
    <n v="0"/>
    <n v="0"/>
    <n v="0"/>
    <n v="0"/>
    <n v="0"/>
    <n v="0"/>
    <n v="0"/>
  </r>
  <r>
    <x v="8"/>
    <x v="26"/>
    <x v="2"/>
    <x v="6"/>
    <n v="0"/>
    <n v="1000"/>
    <n v="0"/>
    <n v="0"/>
    <n v="0"/>
    <n v="0"/>
    <n v="0"/>
    <n v="0"/>
    <n v="0"/>
  </r>
  <r>
    <x v="8"/>
    <x v="26"/>
    <x v="2"/>
    <x v="7"/>
    <n v="0"/>
    <n v="1000"/>
    <n v="0"/>
    <n v="0"/>
    <n v="0"/>
    <n v="0"/>
    <n v="0"/>
    <n v="0"/>
    <n v="0"/>
  </r>
  <r>
    <x v="8"/>
    <x v="26"/>
    <x v="2"/>
    <x v="8"/>
    <n v="0"/>
    <n v="1000"/>
    <n v="0"/>
    <n v="0"/>
    <n v="0"/>
    <n v="0"/>
    <n v="0"/>
    <n v="0"/>
    <n v="0"/>
  </r>
  <r>
    <x v="8"/>
    <x v="26"/>
    <x v="2"/>
    <x v="9"/>
    <n v="0"/>
    <n v="1000"/>
    <n v="0"/>
    <n v="0"/>
    <n v="0"/>
    <n v="0"/>
    <n v="0"/>
    <n v="0"/>
    <n v="0"/>
  </r>
  <r>
    <x v="8"/>
    <x v="26"/>
    <x v="2"/>
    <x v="10"/>
    <n v="0.21"/>
    <n v="1000"/>
    <n v="0"/>
    <n v="5.1900000000000002E-3"/>
    <n v="3.7100000000000002E-3"/>
    <n v="5.0000000000000002E-5"/>
    <n v="4.4000000000000002E-4"/>
    <n v="1.7899999999999999E-2"/>
    <n v="0"/>
  </r>
  <r>
    <x v="8"/>
    <x v="26"/>
    <x v="3"/>
    <x v="0"/>
    <n v="0"/>
    <n v="1000"/>
    <n v="0"/>
    <n v="0"/>
    <n v="0"/>
    <n v="0"/>
    <n v="0"/>
    <n v="0"/>
    <n v="0"/>
  </r>
  <r>
    <x v="8"/>
    <x v="26"/>
    <x v="3"/>
    <x v="1"/>
    <n v="0"/>
    <n v="1000"/>
    <n v="0"/>
    <n v="0"/>
    <n v="0"/>
    <n v="0"/>
    <n v="0"/>
    <n v="0"/>
    <n v="0"/>
  </r>
  <r>
    <x v="8"/>
    <x v="26"/>
    <x v="3"/>
    <x v="2"/>
    <n v="0"/>
    <n v="1000"/>
    <n v="0"/>
    <n v="0"/>
    <n v="0"/>
    <n v="0"/>
    <n v="0"/>
    <n v="0"/>
    <n v="0"/>
  </r>
  <r>
    <x v="8"/>
    <x v="26"/>
    <x v="3"/>
    <x v="3"/>
    <n v="0"/>
    <n v="1000"/>
    <n v="0"/>
    <n v="0"/>
    <n v="0"/>
    <n v="0"/>
    <n v="0"/>
    <n v="0"/>
    <n v="0"/>
  </r>
  <r>
    <x v="8"/>
    <x v="26"/>
    <x v="3"/>
    <x v="4"/>
    <n v="0"/>
    <n v="1000"/>
    <n v="0"/>
    <n v="0"/>
    <n v="0"/>
    <n v="0"/>
    <n v="0"/>
    <n v="0"/>
    <n v="0"/>
  </r>
  <r>
    <x v="8"/>
    <x v="26"/>
    <x v="3"/>
    <x v="5"/>
    <n v="0"/>
    <n v="1000"/>
    <n v="0"/>
    <n v="0"/>
    <n v="0"/>
    <n v="0"/>
    <n v="0"/>
    <n v="0"/>
    <n v="0"/>
  </r>
  <r>
    <x v="8"/>
    <x v="26"/>
    <x v="3"/>
    <x v="6"/>
    <n v="0"/>
    <n v="1000"/>
    <n v="0"/>
    <n v="0"/>
    <n v="0"/>
    <n v="0"/>
    <n v="0"/>
    <n v="0"/>
    <n v="0"/>
  </r>
  <r>
    <x v="8"/>
    <x v="26"/>
    <x v="3"/>
    <x v="7"/>
    <n v="0"/>
    <n v="1000"/>
    <n v="0"/>
    <n v="0"/>
    <n v="0"/>
    <n v="0"/>
    <n v="0"/>
    <n v="0"/>
    <n v="0"/>
  </r>
  <r>
    <x v="8"/>
    <x v="26"/>
    <x v="3"/>
    <x v="8"/>
    <n v="0"/>
    <n v="1000"/>
    <n v="0"/>
    <n v="0"/>
    <n v="0"/>
    <n v="0"/>
    <n v="0"/>
    <n v="0"/>
    <n v="0"/>
  </r>
  <r>
    <x v="8"/>
    <x v="26"/>
    <x v="3"/>
    <x v="9"/>
    <n v="0"/>
    <n v="1000"/>
    <n v="0"/>
    <n v="0"/>
    <n v="0"/>
    <n v="0"/>
    <n v="0"/>
    <n v="0"/>
    <n v="0"/>
  </r>
  <r>
    <x v="8"/>
    <x v="26"/>
    <x v="3"/>
    <x v="10"/>
    <n v="0"/>
    <n v="1000"/>
    <n v="0"/>
    <n v="0"/>
    <n v="0"/>
    <n v="0"/>
    <n v="0"/>
    <n v="0"/>
    <n v="0"/>
  </r>
  <r>
    <x v="8"/>
    <x v="26"/>
    <x v="4"/>
    <x v="0"/>
    <n v="0.33"/>
    <n v="1000"/>
    <n v="0"/>
    <n v="8.0300000000000007E-3"/>
    <n v="6.0299999999999998E-3"/>
    <n v="6.9999999999999994E-5"/>
    <n v="7.2999999999999996E-4"/>
    <n v="2.768E-2"/>
    <n v="0"/>
  </r>
  <r>
    <x v="8"/>
    <x v="26"/>
    <x v="4"/>
    <x v="1"/>
    <n v="0"/>
    <n v="1000"/>
    <n v="0"/>
    <n v="0"/>
    <n v="0"/>
    <n v="0"/>
    <n v="0"/>
    <n v="0"/>
    <n v="0"/>
  </r>
  <r>
    <x v="8"/>
    <x v="26"/>
    <x v="4"/>
    <x v="2"/>
    <n v="0"/>
    <n v="1000"/>
    <n v="0"/>
    <n v="0"/>
    <n v="0"/>
    <n v="0"/>
    <n v="0"/>
    <n v="0"/>
    <n v="0"/>
  </r>
  <r>
    <x v="8"/>
    <x v="26"/>
    <x v="4"/>
    <x v="3"/>
    <n v="0"/>
    <n v="1000"/>
    <n v="0"/>
    <n v="0"/>
    <n v="0"/>
    <n v="0"/>
    <n v="0"/>
    <n v="0"/>
    <n v="0"/>
  </r>
  <r>
    <x v="8"/>
    <x v="26"/>
    <x v="4"/>
    <x v="4"/>
    <n v="0"/>
    <n v="1000"/>
    <n v="0"/>
    <n v="0"/>
    <n v="0"/>
    <n v="0"/>
    <n v="0"/>
    <n v="0"/>
    <n v="0"/>
  </r>
  <r>
    <x v="8"/>
    <x v="26"/>
    <x v="4"/>
    <x v="5"/>
    <n v="0"/>
    <n v="1000"/>
    <n v="0"/>
    <n v="0"/>
    <n v="0"/>
    <n v="0"/>
    <n v="0"/>
    <n v="0"/>
    <n v="0"/>
  </r>
  <r>
    <x v="8"/>
    <x v="26"/>
    <x v="4"/>
    <x v="6"/>
    <n v="0"/>
    <n v="1000"/>
    <n v="0"/>
    <n v="0"/>
    <n v="0"/>
    <n v="0"/>
    <n v="0"/>
    <n v="0"/>
    <n v="0"/>
  </r>
  <r>
    <x v="8"/>
    <x v="26"/>
    <x v="4"/>
    <x v="7"/>
    <n v="0"/>
    <n v="1000"/>
    <n v="0"/>
    <n v="0"/>
    <n v="0"/>
    <n v="0"/>
    <n v="0"/>
    <n v="0"/>
    <n v="0"/>
  </r>
  <r>
    <x v="8"/>
    <x v="26"/>
    <x v="4"/>
    <x v="8"/>
    <n v="0"/>
    <n v="1000"/>
    <n v="0"/>
    <n v="0"/>
    <n v="0"/>
    <n v="0"/>
    <n v="0"/>
    <n v="0"/>
    <n v="0"/>
  </r>
  <r>
    <x v="8"/>
    <x v="26"/>
    <x v="4"/>
    <x v="9"/>
    <n v="0"/>
    <n v="1000"/>
    <n v="0"/>
    <n v="0"/>
    <n v="0"/>
    <n v="0"/>
    <n v="0"/>
    <n v="0"/>
    <n v="0"/>
  </r>
  <r>
    <x v="8"/>
    <x v="26"/>
    <x v="4"/>
    <x v="10"/>
    <n v="1.54"/>
    <n v="1000"/>
    <n v="0"/>
    <n v="3.7350000000000001E-2"/>
    <n v="2.477E-2"/>
    <n v="1.9000000000000001E-4"/>
    <n v="1.58E-3"/>
    <n v="0.12878999999999999"/>
    <n v="0"/>
  </r>
  <r>
    <x v="8"/>
    <x v="26"/>
    <x v="5"/>
    <x v="0"/>
    <n v="0"/>
    <n v="1000"/>
    <n v="0"/>
    <n v="0"/>
    <n v="0"/>
    <n v="0"/>
    <n v="0"/>
    <n v="0"/>
    <n v="0"/>
  </r>
  <r>
    <x v="8"/>
    <x v="26"/>
    <x v="5"/>
    <x v="1"/>
    <n v="0"/>
    <n v="1000"/>
    <n v="0"/>
    <n v="0"/>
    <n v="0"/>
    <n v="0"/>
    <n v="0"/>
    <n v="0"/>
    <n v="0"/>
  </r>
  <r>
    <x v="8"/>
    <x v="26"/>
    <x v="5"/>
    <x v="2"/>
    <n v="0"/>
    <n v="1000"/>
    <n v="0"/>
    <n v="0"/>
    <n v="0"/>
    <n v="0"/>
    <n v="0"/>
    <n v="0"/>
    <n v="0"/>
  </r>
  <r>
    <x v="8"/>
    <x v="26"/>
    <x v="5"/>
    <x v="3"/>
    <n v="0"/>
    <n v="1000"/>
    <n v="0"/>
    <n v="0"/>
    <n v="0"/>
    <n v="0"/>
    <n v="0"/>
    <n v="0"/>
    <n v="0"/>
  </r>
  <r>
    <x v="8"/>
    <x v="26"/>
    <x v="5"/>
    <x v="4"/>
    <n v="0"/>
    <n v="1000"/>
    <n v="0"/>
    <n v="0"/>
    <n v="0"/>
    <n v="0"/>
    <n v="0"/>
    <n v="0"/>
    <n v="0"/>
  </r>
  <r>
    <x v="8"/>
    <x v="26"/>
    <x v="5"/>
    <x v="5"/>
    <n v="0"/>
    <n v="1000"/>
    <n v="0"/>
    <n v="0"/>
    <n v="0"/>
    <n v="0"/>
    <n v="0"/>
    <n v="0"/>
    <n v="0"/>
  </r>
  <r>
    <x v="8"/>
    <x v="26"/>
    <x v="5"/>
    <x v="6"/>
    <n v="0"/>
    <n v="1000"/>
    <n v="0"/>
    <n v="0"/>
    <n v="0"/>
    <n v="0"/>
    <n v="0"/>
    <n v="0"/>
    <n v="0"/>
  </r>
  <r>
    <x v="8"/>
    <x v="26"/>
    <x v="5"/>
    <x v="7"/>
    <n v="0"/>
    <n v="1000"/>
    <n v="0"/>
    <n v="0"/>
    <n v="0"/>
    <n v="0"/>
    <n v="0"/>
    <n v="0"/>
    <n v="0"/>
  </r>
  <r>
    <x v="8"/>
    <x v="26"/>
    <x v="5"/>
    <x v="8"/>
    <n v="0"/>
    <n v="1000"/>
    <n v="0"/>
    <n v="0"/>
    <n v="0"/>
    <n v="0"/>
    <n v="0"/>
    <n v="0"/>
    <n v="0"/>
  </r>
  <r>
    <x v="8"/>
    <x v="26"/>
    <x v="5"/>
    <x v="9"/>
    <n v="0"/>
    <n v="1000"/>
    <n v="0"/>
    <n v="0"/>
    <n v="0"/>
    <n v="0"/>
    <n v="0"/>
    <n v="0"/>
    <n v="0"/>
  </r>
  <r>
    <x v="8"/>
    <x v="26"/>
    <x v="5"/>
    <x v="10"/>
    <n v="0"/>
    <n v="1000"/>
    <n v="0"/>
    <n v="0"/>
    <n v="0"/>
    <n v="0"/>
    <n v="0"/>
    <n v="0"/>
    <n v="0"/>
  </r>
  <r>
    <x v="8"/>
    <x v="26"/>
    <x v="6"/>
    <x v="0"/>
    <n v="0"/>
    <n v="1000"/>
    <n v="0"/>
    <n v="0"/>
    <n v="0"/>
    <n v="0"/>
    <n v="0"/>
    <n v="0"/>
    <n v="0"/>
  </r>
  <r>
    <x v="8"/>
    <x v="26"/>
    <x v="6"/>
    <x v="1"/>
    <n v="0"/>
    <n v="1000"/>
    <n v="0"/>
    <n v="0"/>
    <n v="0"/>
    <n v="0"/>
    <n v="0"/>
    <n v="0"/>
    <n v="0"/>
  </r>
  <r>
    <x v="8"/>
    <x v="26"/>
    <x v="6"/>
    <x v="2"/>
    <n v="0"/>
    <n v="1000"/>
    <n v="0"/>
    <n v="0"/>
    <n v="0"/>
    <n v="0"/>
    <n v="0"/>
    <n v="0"/>
    <n v="0"/>
  </r>
  <r>
    <x v="8"/>
    <x v="26"/>
    <x v="6"/>
    <x v="3"/>
    <n v="0"/>
    <n v="1000"/>
    <n v="0"/>
    <n v="0"/>
    <n v="0"/>
    <n v="0"/>
    <n v="0"/>
    <n v="0"/>
    <n v="0"/>
  </r>
  <r>
    <x v="8"/>
    <x v="26"/>
    <x v="6"/>
    <x v="4"/>
    <n v="0"/>
    <n v="1000"/>
    <n v="0"/>
    <n v="0"/>
    <n v="0"/>
    <n v="0"/>
    <n v="0"/>
    <n v="0"/>
    <n v="0"/>
  </r>
  <r>
    <x v="8"/>
    <x v="26"/>
    <x v="6"/>
    <x v="5"/>
    <n v="0"/>
    <n v="1000"/>
    <n v="0"/>
    <n v="0"/>
    <n v="0"/>
    <n v="0"/>
    <n v="0"/>
    <n v="0"/>
    <n v="0"/>
  </r>
  <r>
    <x v="8"/>
    <x v="26"/>
    <x v="6"/>
    <x v="6"/>
    <n v="0"/>
    <n v="1000"/>
    <n v="0"/>
    <n v="0"/>
    <n v="0"/>
    <n v="0"/>
    <n v="0"/>
    <n v="0"/>
    <n v="0"/>
  </r>
  <r>
    <x v="8"/>
    <x v="26"/>
    <x v="6"/>
    <x v="7"/>
    <n v="0"/>
    <n v="1000"/>
    <n v="0"/>
    <n v="0"/>
    <n v="0"/>
    <n v="0"/>
    <n v="0"/>
    <n v="0"/>
    <n v="0"/>
  </r>
  <r>
    <x v="8"/>
    <x v="26"/>
    <x v="6"/>
    <x v="8"/>
    <n v="0"/>
    <n v="1000"/>
    <n v="0"/>
    <n v="0"/>
    <n v="0"/>
    <n v="0"/>
    <n v="0"/>
    <n v="0"/>
    <n v="0"/>
  </r>
  <r>
    <x v="8"/>
    <x v="26"/>
    <x v="6"/>
    <x v="9"/>
    <n v="0"/>
    <n v="1000"/>
    <n v="0"/>
    <n v="0"/>
    <n v="0"/>
    <n v="0"/>
    <n v="0"/>
    <n v="0"/>
    <n v="0"/>
  </r>
  <r>
    <x v="8"/>
    <x v="26"/>
    <x v="6"/>
    <x v="10"/>
    <n v="0"/>
    <n v="1000"/>
    <n v="0"/>
    <n v="0"/>
    <n v="0"/>
    <n v="0"/>
    <n v="0"/>
    <n v="0"/>
    <n v="0"/>
  </r>
  <r>
    <x v="8"/>
    <x v="26"/>
    <x v="7"/>
    <x v="0"/>
    <n v="0"/>
    <n v="1000"/>
    <n v="0"/>
    <n v="0"/>
    <n v="0"/>
    <n v="0"/>
    <n v="0"/>
    <n v="0"/>
    <n v="0"/>
  </r>
  <r>
    <x v="8"/>
    <x v="26"/>
    <x v="7"/>
    <x v="1"/>
    <n v="0"/>
    <n v="1000"/>
    <n v="0"/>
    <n v="0"/>
    <n v="0"/>
    <n v="0"/>
    <n v="0"/>
    <n v="0"/>
    <n v="0"/>
  </r>
  <r>
    <x v="8"/>
    <x v="26"/>
    <x v="7"/>
    <x v="2"/>
    <n v="0"/>
    <n v="1000"/>
    <n v="0"/>
    <n v="0"/>
    <n v="0"/>
    <n v="0"/>
    <n v="0"/>
    <n v="0"/>
    <n v="0"/>
  </r>
  <r>
    <x v="8"/>
    <x v="26"/>
    <x v="7"/>
    <x v="3"/>
    <n v="0"/>
    <n v="1000"/>
    <n v="0"/>
    <n v="0"/>
    <n v="0"/>
    <n v="0"/>
    <n v="0"/>
    <n v="0"/>
    <n v="0"/>
  </r>
  <r>
    <x v="8"/>
    <x v="26"/>
    <x v="7"/>
    <x v="4"/>
    <n v="0"/>
    <n v="1000"/>
    <n v="0"/>
    <n v="0"/>
    <n v="0"/>
    <n v="0"/>
    <n v="0"/>
    <n v="0"/>
    <n v="0"/>
  </r>
  <r>
    <x v="8"/>
    <x v="26"/>
    <x v="7"/>
    <x v="5"/>
    <n v="0"/>
    <n v="1000"/>
    <n v="0"/>
    <n v="0"/>
    <n v="0"/>
    <n v="0"/>
    <n v="0"/>
    <n v="0"/>
    <n v="0"/>
  </r>
  <r>
    <x v="8"/>
    <x v="26"/>
    <x v="7"/>
    <x v="6"/>
    <n v="0"/>
    <n v="1000"/>
    <n v="0"/>
    <n v="0"/>
    <n v="0"/>
    <n v="0"/>
    <n v="0"/>
    <n v="0"/>
    <n v="0"/>
  </r>
  <r>
    <x v="8"/>
    <x v="26"/>
    <x v="7"/>
    <x v="7"/>
    <n v="0"/>
    <n v="1000"/>
    <n v="0"/>
    <n v="0"/>
    <n v="0"/>
    <n v="0"/>
    <n v="0"/>
    <n v="0"/>
    <n v="0"/>
  </r>
  <r>
    <x v="8"/>
    <x v="26"/>
    <x v="7"/>
    <x v="8"/>
    <n v="0"/>
    <n v="1000"/>
    <n v="0"/>
    <n v="0"/>
    <n v="0"/>
    <n v="0"/>
    <n v="0"/>
    <n v="0"/>
    <n v="0"/>
  </r>
  <r>
    <x v="8"/>
    <x v="26"/>
    <x v="7"/>
    <x v="9"/>
    <n v="0"/>
    <n v="1000"/>
    <n v="0"/>
    <n v="0"/>
    <n v="0"/>
    <n v="0"/>
    <n v="0"/>
    <n v="0"/>
    <n v="0"/>
  </r>
  <r>
    <x v="8"/>
    <x v="26"/>
    <x v="7"/>
    <x v="10"/>
    <n v="0.91"/>
    <n v="1000"/>
    <n v="0"/>
    <n v="2.2110000000000001E-2"/>
    <n v="1.7979999999999999E-2"/>
    <n v="1.0000000000000001E-5"/>
    <n v="1.73E-3"/>
    <n v="7.6240000000000002E-2"/>
    <n v="0"/>
  </r>
  <r>
    <x v="8"/>
    <x v="26"/>
    <x v="8"/>
    <x v="0"/>
    <n v="0"/>
    <n v="1000"/>
    <n v="0"/>
    <n v="0"/>
    <n v="0"/>
    <n v="0"/>
    <n v="0"/>
    <n v="0"/>
    <n v="0"/>
  </r>
  <r>
    <x v="8"/>
    <x v="26"/>
    <x v="8"/>
    <x v="1"/>
    <n v="0"/>
    <n v="1000"/>
    <n v="0"/>
    <n v="0"/>
    <n v="0"/>
    <n v="0"/>
    <n v="0"/>
    <n v="0"/>
    <n v="0"/>
  </r>
  <r>
    <x v="8"/>
    <x v="26"/>
    <x v="8"/>
    <x v="2"/>
    <n v="0"/>
    <n v="1000"/>
    <n v="0"/>
    <n v="0"/>
    <n v="0"/>
    <n v="0"/>
    <n v="0"/>
    <n v="0"/>
    <n v="0"/>
  </r>
  <r>
    <x v="8"/>
    <x v="26"/>
    <x v="8"/>
    <x v="3"/>
    <n v="0"/>
    <n v="1000"/>
    <n v="0"/>
    <n v="0"/>
    <n v="0"/>
    <n v="0"/>
    <n v="0"/>
    <n v="0"/>
    <n v="0"/>
  </r>
  <r>
    <x v="8"/>
    <x v="26"/>
    <x v="8"/>
    <x v="4"/>
    <n v="0"/>
    <n v="1000"/>
    <n v="0"/>
    <n v="0"/>
    <n v="0"/>
    <n v="0"/>
    <n v="0"/>
    <n v="0"/>
    <n v="0"/>
  </r>
  <r>
    <x v="8"/>
    <x v="26"/>
    <x v="8"/>
    <x v="5"/>
    <n v="0"/>
    <n v="1000"/>
    <n v="0"/>
    <n v="0"/>
    <n v="0"/>
    <n v="0"/>
    <n v="0"/>
    <n v="0"/>
    <n v="0"/>
  </r>
  <r>
    <x v="8"/>
    <x v="26"/>
    <x v="8"/>
    <x v="6"/>
    <n v="0"/>
    <n v="1000"/>
    <n v="0"/>
    <n v="0"/>
    <n v="0"/>
    <n v="0"/>
    <n v="0"/>
    <n v="0"/>
    <n v="0"/>
  </r>
  <r>
    <x v="8"/>
    <x v="26"/>
    <x v="8"/>
    <x v="7"/>
    <n v="0"/>
    <n v="1000"/>
    <n v="0"/>
    <n v="0"/>
    <n v="0"/>
    <n v="0"/>
    <n v="0"/>
    <n v="0"/>
    <n v="0"/>
  </r>
  <r>
    <x v="8"/>
    <x v="26"/>
    <x v="8"/>
    <x v="8"/>
    <n v="0"/>
    <n v="1000"/>
    <n v="0"/>
    <n v="0"/>
    <n v="0"/>
    <n v="0"/>
    <n v="0"/>
    <n v="0"/>
    <n v="0"/>
  </r>
  <r>
    <x v="8"/>
    <x v="26"/>
    <x v="8"/>
    <x v="9"/>
    <n v="0"/>
    <n v="1000"/>
    <n v="0"/>
    <n v="0"/>
    <n v="0"/>
    <n v="0"/>
    <n v="0"/>
    <n v="0"/>
    <n v="0"/>
  </r>
  <r>
    <x v="8"/>
    <x v="26"/>
    <x v="8"/>
    <x v="10"/>
    <n v="0.33"/>
    <n v="1000"/>
    <n v="0"/>
    <n v="7.9699999999999997E-3"/>
    <n v="5.8199999999999997E-3"/>
    <n v="4.0000000000000003E-5"/>
    <n v="2.2000000000000001E-4"/>
    <n v="2.7480000000000001E-2"/>
    <n v="0"/>
  </r>
  <r>
    <x v="8"/>
    <x v="27"/>
    <x v="0"/>
    <x v="0"/>
    <n v="0"/>
    <n v="1000"/>
    <n v="0"/>
    <n v="0"/>
    <n v="0"/>
    <n v="0"/>
    <n v="0"/>
    <n v="0"/>
    <n v="0"/>
  </r>
  <r>
    <x v="8"/>
    <x v="27"/>
    <x v="0"/>
    <x v="1"/>
    <n v="0"/>
    <n v="1000"/>
    <n v="0"/>
    <n v="0"/>
    <n v="0"/>
    <n v="0"/>
    <n v="0"/>
    <n v="0"/>
    <n v="0"/>
  </r>
  <r>
    <x v="8"/>
    <x v="27"/>
    <x v="0"/>
    <x v="2"/>
    <n v="0"/>
    <n v="1000"/>
    <n v="0"/>
    <n v="0"/>
    <n v="0"/>
    <n v="0"/>
    <n v="0"/>
    <n v="0"/>
    <n v="0"/>
  </r>
  <r>
    <x v="8"/>
    <x v="27"/>
    <x v="0"/>
    <x v="3"/>
    <n v="0"/>
    <n v="1000"/>
    <n v="0"/>
    <n v="0"/>
    <n v="0"/>
    <n v="0"/>
    <n v="0"/>
    <n v="0"/>
    <n v="0"/>
  </r>
  <r>
    <x v="8"/>
    <x v="27"/>
    <x v="0"/>
    <x v="4"/>
    <n v="0"/>
    <n v="1000"/>
    <n v="0"/>
    <n v="0"/>
    <n v="0"/>
    <n v="0"/>
    <n v="0"/>
    <n v="0"/>
    <n v="0"/>
  </r>
  <r>
    <x v="8"/>
    <x v="27"/>
    <x v="0"/>
    <x v="5"/>
    <n v="0"/>
    <n v="1000"/>
    <n v="0"/>
    <n v="0"/>
    <n v="0"/>
    <n v="0"/>
    <n v="0"/>
    <n v="0"/>
    <n v="0"/>
  </r>
  <r>
    <x v="8"/>
    <x v="27"/>
    <x v="0"/>
    <x v="6"/>
    <n v="0"/>
    <n v="1000"/>
    <n v="0"/>
    <n v="0"/>
    <n v="0"/>
    <n v="0"/>
    <n v="0"/>
    <n v="0"/>
    <n v="0"/>
  </r>
  <r>
    <x v="8"/>
    <x v="27"/>
    <x v="0"/>
    <x v="7"/>
    <n v="0"/>
    <n v="1000"/>
    <n v="0"/>
    <n v="0"/>
    <n v="0"/>
    <n v="0"/>
    <n v="0"/>
    <n v="0"/>
    <n v="0"/>
  </r>
  <r>
    <x v="8"/>
    <x v="27"/>
    <x v="0"/>
    <x v="8"/>
    <n v="0"/>
    <n v="1000"/>
    <n v="0"/>
    <n v="0"/>
    <n v="0"/>
    <n v="0"/>
    <n v="0"/>
    <n v="0"/>
    <n v="0"/>
  </r>
  <r>
    <x v="8"/>
    <x v="27"/>
    <x v="0"/>
    <x v="9"/>
    <n v="0"/>
    <n v="1000"/>
    <n v="0"/>
    <n v="0"/>
    <n v="0"/>
    <n v="0"/>
    <n v="0"/>
    <n v="0"/>
    <n v="0"/>
  </r>
  <r>
    <x v="8"/>
    <x v="27"/>
    <x v="0"/>
    <x v="10"/>
    <n v="0.79"/>
    <n v="1000"/>
    <n v="0"/>
    <n v="1.9099999999999999E-2"/>
    <n v="1.478E-2"/>
    <n v="5.0000000000000002E-5"/>
    <n v="1.15E-3"/>
    <n v="6.5860000000000002E-2"/>
    <n v="0"/>
  </r>
  <r>
    <x v="8"/>
    <x v="27"/>
    <x v="1"/>
    <x v="0"/>
    <n v="0"/>
    <n v="1000"/>
    <n v="0"/>
    <n v="0"/>
    <n v="0"/>
    <n v="0"/>
    <n v="0"/>
    <n v="0"/>
    <n v="0"/>
  </r>
  <r>
    <x v="8"/>
    <x v="27"/>
    <x v="1"/>
    <x v="1"/>
    <n v="0.64"/>
    <n v="1000"/>
    <n v="0"/>
    <n v="1.549E-2"/>
    <n v="1.2500000000000001E-2"/>
    <n v="5.1000000000000004E-4"/>
    <n v="3.0300000000000001E-3"/>
    <n v="5.3400000000000003E-2"/>
    <n v="0"/>
  </r>
  <r>
    <x v="8"/>
    <x v="27"/>
    <x v="1"/>
    <x v="2"/>
    <n v="0"/>
    <n v="1000"/>
    <n v="0"/>
    <n v="0"/>
    <n v="0"/>
    <n v="0"/>
    <n v="0"/>
    <n v="0"/>
    <n v="0"/>
  </r>
  <r>
    <x v="8"/>
    <x v="27"/>
    <x v="1"/>
    <x v="3"/>
    <n v="0"/>
    <n v="1000"/>
    <n v="0"/>
    <n v="0"/>
    <n v="0"/>
    <n v="0"/>
    <n v="0"/>
    <n v="0"/>
    <n v="0"/>
  </r>
  <r>
    <x v="8"/>
    <x v="27"/>
    <x v="1"/>
    <x v="4"/>
    <n v="0"/>
    <n v="1000"/>
    <n v="0"/>
    <n v="0"/>
    <n v="0"/>
    <n v="0"/>
    <n v="0"/>
    <n v="0"/>
    <n v="0"/>
  </r>
  <r>
    <x v="8"/>
    <x v="27"/>
    <x v="1"/>
    <x v="5"/>
    <n v="0"/>
    <n v="1000"/>
    <n v="0"/>
    <n v="0"/>
    <n v="0"/>
    <n v="0"/>
    <n v="0"/>
    <n v="0"/>
    <n v="0"/>
  </r>
  <r>
    <x v="8"/>
    <x v="27"/>
    <x v="1"/>
    <x v="6"/>
    <n v="0"/>
    <n v="1000"/>
    <n v="0"/>
    <n v="0"/>
    <n v="0"/>
    <n v="0"/>
    <n v="0"/>
    <n v="0"/>
    <n v="0"/>
  </r>
  <r>
    <x v="8"/>
    <x v="27"/>
    <x v="1"/>
    <x v="7"/>
    <n v="0"/>
    <n v="1000"/>
    <n v="0"/>
    <n v="0"/>
    <n v="0"/>
    <n v="0"/>
    <n v="0"/>
    <n v="0"/>
    <n v="0"/>
  </r>
  <r>
    <x v="8"/>
    <x v="27"/>
    <x v="1"/>
    <x v="8"/>
    <n v="0"/>
    <n v="1000"/>
    <n v="0"/>
    <n v="0"/>
    <n v="0"/>
    <n v="0"/>
    <n v="0"/>
    <n v="0"/>
    <n v="0"/>
  </r>
  <r>
    <x v="8"/>
    <x v="27"/>
    <x v="1"/>
    <x v="9"/>
    <n v="0"/>
    <n v="1000"/>
    <n v="0"/>
    <n v="0"/>
    <n v="0"/>
    <n v="0"/>
    <n v="0"/>
    <n v="0"/>
    <n v="0"/>
  </r>
  <r>
    <x v="8"/>
    <x v="27"/>
    <x v="1"/>
    <x v="10"/>
    <n v="0"/>
    <n v="1000"/>
    <n v="0"/>
    <n v="0"/>
    <n v="0"/>
    <n v="0"/>
    <n v="0"/>
    <n v="0"/>
    <n v="0"/>
  </r>
  <r>
    <x v="8"/>
    <x v="27"/>
    <x v="2"/>
    <x v="0"/>
    <n v="0"/>
    <n v="1000"/>
    <n v="0"/>
    <n v="0"/>
    <n v="0"/>
    <n v="0"/>
    <n v="0"/>
    <n v="0"/>
    <n v="0"/>
  </r>
  <r>
    <x v="8"/>
    <x v="27"/>
    <x v="2"/>
    <x v="1"/>
    <n v="0"/>
    <n v="1000"/>
    <n v="0"/>
    <n v="0"/>
    <n v="0"/>
    <n v="0"/>
    <n v="0"/>
    <n v="0"/>
    <n v="0"/>
  </r>
  <r>
    <x v="8"/>
    <x v="27"/>
    <x v="2"/>
    <x v="2"/>
    <n v="0"/>
    <n v="1000"/>
    <n v="0"/>
    <n v="0"/>
    <n v="0"/>
    <n v="0"/>
    <n v="0"/>
    <n v="0"/>
    <n v="0"/>
  </r>
  <r>
    <x v="8"/>
    <x v="27"/>
    <x v="2"/>
    <x v="3"/>
    <n v="0"/>
    <n v="1000"/>
    <n v="0"/>
    <n v="0"/>
    <n v="0"/>
    <n v="0"/>
    <n v="0"/>
    <n v="0"/>
    <n v="0"/>
  </r>
  <r>
    <x v="8"/>
    <x v="27"/>
    <x v="2"/>
    <x v="4"/>
    <n v="0"/>
    <n v="1000"/>
    <n v="0"/>
    <n v="0"/>
    <n v="0"/>
    <n v="0"/>
    <n v="0"/>
    <n v="0"/>
    <n v="0"/>
  </r>
  <r>
    <x v="8"/>
    <x v="27"/>
    <x v="2"/>
    <x v="5"/>
    <n v="0"/>
    <n v="1000"/>
    <n v="0"/>
    <n v="0"/>
    <n v="0"/>
    <n v="0"/>
    <n v="0"/>
    <n v="0"/>
    <n v="0"/>
  </r>
  <r>
    <x v="8"/>
    <x v="27"/>
    <x v="2"/>
    <x v="6"/>
    <n v="0"/>
    <n v="1000"/>
    <n v="0"/>
    <n v="0"/>
    <n v="0"/>
    <n v="0"/>
    <n v="0"/>
    <n v="0"/>
    <n v="0"/>
  </r>
  <r>
    <x v="8"/>
    <x v="27"/>
    <x v="2"/>
    <x v="7"/>
    <n v="0"/>
    <n v="1000"/>
    <n v="0"/>
    <n v="0"/>
    <n v="0"/>
    <n v="0"/>
    <n v="0"/>
    <n v="0"/>
    <n v="0"/>
  </r>
  <r>
    <x v="8"/>
    <x v="27"/>
    <x v="2"/>
    <x v="8"/>
    <n v="0"/>
    <n v="1000"/>
    <n v="0"/>
    <n v="0"/>
    <n v="0"/>
    <n v="0"/>
    <n v="0"/>
    <n v="0"/>
    <n v="0"/>
  </r>
  <r>
    <x v="8"/>
    <x v="27"/>
    <x v="2"/>
    <x v="9"/>
    <n v="0"/>
    <n v="1000"/>
    <n v="0"/>
    <n v="0"/>
    <n v="0"/>
    <n v="0"/>
    <n v="0"/>
    <n v="0"/>
    <n v="0"/>
  </r>
  <r>
    <x v="8"/>
    <x v="27"/>
    <x v="2"/>
    <x v="10"/>
    <n v="0.21"/>
    <n v="1000"/>
    <n v="0"/>
    <n v="5.1900000000000002E-3"/>
    <n v="3.7100000000000002E-3"/>
    <n v="5.0000000000000002E-5"/>
    <n v="4.4000000000000002E-4"/>
    <n v="1.7899999999999999E-2"/>
    <n v="0"/>
  </r>
  <r>
    <x v="8"/>
    <x v="27"/>
    <x v="3"/>
    <x v="0"/>
    <n v="0"/>
    <n v="1000"/>
    <n v="0"/>
    <n v="0"/>
    <n v="0"/>
    <n v="0"/>
    <n v="0"/>
    <n v="0"/>
    <n v="0"/>
  </r>
  <r>
    <x v="8"/>
    <x v="27"/>
    <x v="3"/>
    <x v="1"/>
    <n v="0"/>
    <n v="1000"/>
    <n v="0"/>
    <n v="0"/>
    <n v="0"/>
    <n v="0"/>
    <n v="0"/>
    <n v="0"/>
    <n v="0"/>
  </r>
  <r>
    <x v="8"/>
    <x v="27"/>
    <x v="3"/>
    <x v="2"/>
    <n v="0"/>
    <n v="1000"/>
    <n v="0"/>
    <n v="0"/>
    <n v="0"/>
    <n v="0"/>
    <n v="0"/>
    <n v="0"/>
    <n v="0"/>
  </r>
  <r>
    <x v="8"/>
    <x v="27"/>
    <x v="3"/>
    <x v="3"/>
    <n v="0"/>
    <n v="1000"/>
    <n v="0"/>
    <n v="0"/>
    <n v="0"/>
    <n v="0"/>
    <n v="0"/>
    <n v="0"/>
    <n v="0"/>
  </r>
  <r>
    <x v="8"/>
    <x v="27"/>
    <x v="3"/>
    <x v="4"/>
    <n v="0"/>
    <n v="1000"/>
    <n v="0"/>
    <n v="0"/>
    <n v="0"/>
    <n v="0"/>
    <n v="0"/>
    <n v="0"/>
    <n v="0"/>
  </r>
  <r>
    <x v="8"/>
    <x v="27"/>
    <x v="3"/>
    <x v="5"/>
    <n v="0"/>
    <n v="1000"/>
    <n v="0"/>
    <n v="0"/>
    <n v="0"/>
    <n v="0"/>
    <n v="0"/>
    <n v="0"/>
    <n v="0"/>
  </r>
  <r>
    <x v="8"/>
    <x v="27"/>
    <x v="3"/>
    <x v="6"/>
    <n v="0"/>
    <n v="1000"/>
    <n v="0"/>
    <n v="0"/>
    <n v="0"/>
    <n v="0"/>
    <n v="0"/>
    <n v="0"/>
    <n v="0"/>
  </r>
  <r>
    <x v="8"/>
    <x v="27"/>
    <x v="3"/>
    <x v="7"/>
    <n v="0"/>
    <n v="1000"/>
    <n v="0"/>
    <n v="0"/>
    <n v="0"/>
    <n v="0"/>
    <n v="0"/>
    <n v="0"/>
    <n v="0"/>
  </r>
  <r>
    <x v="8"/>
    <x v="27"/>
    <x v="3"/>
    <x v="8"/>
    <n v="0"/>
    <n v="1000"/>
    <n v="0"/>
    <n v="0"/>
    <n v="0"/>
    <n v="0"/>
    <n v="0"/>
    <n v="0"/>
    <n v="0"/>
  </r>
  <r>
    <x v="8"/>
    <x v="27"/>
    <x v="3"/>
    <x v="9"/>
    <n v="0"/>
    <n v="1000"/>
    <n v="0"/>
    <n v="0"/>
    <n v="0"/>
    <n v="0"/>
    <n v="0"/>
    <n v="0"/>
    <n v="0"/>
  </r>
  <r>
    <x v="8"/>
    <x v="27"/>
    <x v="3"/>
    <x v="10"/>
    <n v="0"/>
    <n v="1000"/>
    <n v="0"/>
    <n v="0"/>
    <n v="0"/>
    <n v="0"/>
    <n v="0"/>
    <n v="0"/>
    <n v="0"/>
  </r>
  <r>
    <x v="8"/>
    <x v="27"/>
    <x v="4"/>
    <x v="0"/>
    <n v="0.33"/>
    <n v="1000"/>
    <n v="0"/>
    <n v="8.0300000000000007E-3"/>
    <n v="6.0299999999999998E-3"/>
    <n v="6.9999999999999994E-5"/>
    <n v="7.2999999999999996E-4"/>
    <n v="2.768E-2"/>
    <n v="0"/>
  </r>
  <r>
    <x v="8"/>
    <x v="27"/>
    <x v="4"/>
    <x v="1"/>
    <n v="0"/>
    <n v="1000"/>
    <n v="0"/>
    <n v="0"/>
    <n v="0"/>
    <n v="0"/>
    <n v="0"/>
    <n v="0"/>
    <n v="0"/>
  </r>
  <r>
    <x v="8"/>
    <x v="27"/>
    <x v="4"/>
    <x v="2"/>
    <n v="0"/>
    <n v="1000"/>
    <n v="0"/>
    <n v="0"/>
    <n v="0"/>
    <n v="0"/>
    <n v="0"/>
    <n v="0"/>
    <n v="0"/>
  </r>
  <r>
    <x v="8"/>
    <x v="27"/>
    <x v="4"/>
    <x v="3"/>
    <n v="0"/>
    <n v="1000"/>
    <n v="0"/>
    <n v="0"/>
    <n v="0"/>
    <n v="0"/>
    <n v="0"/>
    <n v="0"/>
    <n v="0"/>
  </r>
  <r>
    <x v="8"/>
    <x v="27"/>
    <x v="4"/>
    <x v="4"/>
    <n v="0"/>
    <n v="1000"/>
    <n v="0"/>
    <n v="0"/>
    <n v="0"/>
    <n v="0"/>
    <n v="0"/>
    <n v="0"/>
    <n v="0"/>
  </r>
  <r>
    <x v="8"/>
    <x v="27"/>
    <x v="4"/>
    <x v="5"/>
    <n v="0"/>
    <n v="1000"/>
    <n v="0"/>
    <n v="0"/>
    <n v="0"/>
    <n v="0"/>
    <n v="0"/>
    <n v="0"/>
    <n v="0"/>
  </r>
  <r>
    <x v="8"/>
    <x v="27"/>
    <x v="4"/>
    <x v="6"/>
    <n v="0"/>
    <n v="1000"/>
    <n v="0"/>
    <n v="0"/>
    <n v="0"/>
    <n v="0"/>
    <n v="0"/>
    <n v="0"/>
    <n v="0"/>
  </r>
  <r>
    <x v="8"/>
    <x v="27"/>
    <x v="4"/>
    <x v="7"/>
    <n v="0"/>
    <n v="1000"/>
    <n v="0"/>
    <n v="0"/>
    <n v="0"/>
    <n v="0"/>
    <n v="0"/>
    <n v="0"/>
    <n v="0"/>
  </r>
  <r>
    <x v="8"/>
    <x v="27"/>
    <x v="4"/>
    <x v="8"/>
    <n v="0"/>
    <n v="1000"/>
    <n v="0"/>
    <n v="0"/>
    <n v="0"/>
    <n v="0"/>
    <n v="0"/>
    <n v="0"/>
    <n v="0"/>
  </r>
  <r>
    <x v="8"/>
    <x v="27"/>
    <x v="4"/>
    <x v="9"/>
    <n v="0"/>
    <n v="1000"/>
    <n v="0"/>
    <n v="0"/>
    <n v="0"/>
    <n v="0"/>
    <n v="0"/>
    <n v="0"/>
    <n v="0"/>
  </r>
  <r>
    <x v="8"/>
    <x v="27"/>
    <x v="4"/>
    <x v="10"/>
    <n v="1.54"/>
    <n v="1000"/>
    <n v="0"/>
    <n v="3.7350000000000001E-2"/>
    <n v="2.477E-2"/>
    <n v="1.9000000000000001E-4"/>
    <n v="1.58E-3"/>
    <n v="0.12878999999999999"/>
    <n v="0"/>
  </r>
  <r>
    <x v="8"/>
    <x v="27"/>
    <x v="5"/>
    <x v="0"/>
    <n v="0"/>
    <n v="1000"/>
    <n v="0"/>
    <n v="0"/>
    <n v="0"/>
    <n v="0"/>
    <n v="0"/>
    <n v="0"/>
    <n v="0"/>
  </r>
  <r>
    <x v="8"/>
    <x v="27"/>
    <x v="5"/>
    <x v="1"/>
    <n v="0"/>
    <n v="1000"/>
    <n v="0"/>
    <n v="0"/>
    <n v="0"/>
    <n v="0"/>
    <n v="0"/>
    <n v="0"/>
    <n v="0"/>
  </r>
  <r>
    <x v="8"/>
    <x v="27"/>
    <x v="5"/>
    <x v="2"/>
    <n v="0"/>
    <n v="1000"/>
    <n v="0"/>
    <n v="0"/>
    <n v="0"/>
    <n v="0"/>
    <n v="0"/>
    <n v="0"/>
    <n v="0"/>
  </r>
  <r>
    <x v="8"/>
    <x v="27"/>
    <x v="5"/>
    <x v="3"/>
    <n v="0"/>
    <n v="1000"/>
    <n v="0"/>
    <n v="0"/>
    <n v="0"/>
    <n v="0"/>
    <n v="0"/>
    <n v="0"/>
    <n v="0"/>
  </r>
  <r>
    <x v="8"/>
    <x v="27"/>
    <x v="5"/>
    <x v="4"/>
    <n v="0"/>
    <n v="1000"/>
    <n v="0"/>
    <n v="0"/>
    <n v="0"/>
    <n v="0"/>
    <n v="0"/>
    <n v="0"/>
    <n v="0"/>
  </r>
  <r>
    <x v="8"/>
    <x v="27"/>
    <x v="5"/>
    <x v="5"/>
    <n v="0"/>
    <n v="1000"/>
    <n v="0"/>
    <n v="0"/>
    <n v="0"/>
    <n v="0"/>
    <n v="0"/>
    <n v="0"/>
    <n v="0"/>
  </r>
  <r>
    <x v="8"/>
    <x v="27"/>
    <x v="5"/>
    <x v="6"/>
    <n v="0"/>
    <n v="1000"/>
    <n v="0"/>
    <n v="0"/>
    <n v="0"/>
    <n v="0"/>
    <n v="0"/>
    <n v="0"/>
    <n v="0"/>
  </r>
  <r>
    <x v="8"/>
    <x v="27"/>
    <x v="5"/>
    <x v="7"/>
    <n v="0"/>
    <n v="1000"/>
    <n v="0"/>
    <n v="0"/>
    <n v="0"/>
    <n v="0"/>
    <n v="0"/>
    <n v="0"/>
    <n v="0"/>
  </r>
  <r>
    <x v="8"/>
    <x v="27"/>
    <x v="5"/>
    <x v="8"/>
    <n v="0"/>
    <n v="1000"/>
    <n v="0"/>
    <n v="0"/>
    <n v="0"/>
    <n v="0"/>
    <n v="0"/>
    <n v="0"/>
    <n v="0"/>
  </r>
  <r>
    <x v="8"/>
    <x v="27"/>
    <x v="5"/>
    <x v="9"/>
    <n v="0"/>
    <n v="1000"/>
    <n v="0"/>
    <n v="0"/>
    <n v="0"/>
    <n v="0"/>
    <n v="0"/>
    <n v="0"/>
    <n v="0"/>
  </r>
  <r>
    <x v="8"/>
    <x v="27"/>
    <x v="5"/>
    <x v="10"/>
    <n v="0"/>
    <n v="1000"/>
    <n v="0"/>
    <n v="0"/>
    <n v="0"/>
    <n v="0"/>
    <n v="0"/>
    <n v="0"/>
    <n v="0"/>
  </r>
  <r>
    <x v="8"/>
    <x v="27"/>
    <x v="6"/>
    <x v="0"/>
    <n v="0"/>
    <n v="1000"/>
    <n v="0"/>
    <n v="0"/>
    <n v="0"/>
    <n v="0"/>
    <n v="0"/>
    <n v="0"/>
    <n v="0"/>
  </r>
  <r>
    <x v="8"/>
    <x v="27"/>
    <x v="6"/>
    <x v="1"/>
    <n v="0"/>
    <n v="1000"/>
    <n v="0"/>
    <n v="0"/>
    <n v="0"/>
    <n v="0"/>
    <n v="0"/>
    <n v="0"/>
    <n v="0"/>
  </r>
  <r>
    <x v="8"/>
    <x v="27"/>
    <x v="6"/>
    <x v="2"/>
    <n v="0"/>
    <n v="1000"/>
    <n v="0"/>
    <n v="0"/>
    <n v="0"/>
    <n v="0"/>
    <n v="0"/>
    <n v="0"/>
    <n v="0"/>
  </r>
  <r>
    <x v="8"/>
    <x v="27"/>
    <x v="6"/>
    <x v="3"/>
    <n v="0"/>
    <n v="1000"/>
    <n v="0"/>
    <n v="0"/>
    <n v="0"/>
    <n v="0"/>
    <n v="0"/>
    <n v="0"/>
    <n v="0"/>
  </r>
  <r>
    <x v="8"/>
    <x v="27"/>
    <x v="6"/>
    <x v="4"/>
    <n v="0"/>
    <n v="1000"/>
    <n v="0"/>
    <n v="0"/>
    <n v="0"/>
    <n v="0"/>
    <n v="0"/>
    <n v="0"/>
    <n v="0"/>
  </r>
  <r>
    <x v="8"/>
    <x v="27"/>
    <x v="6"/>
    <x v="5"/>
    <n v="0"/>
    <n v="1000"/>
    <n v="0"/>
    <n v="0"/>
    <n v="0"/>
    <n v="0"/>
    <n v="0"/>
    <n v="0"/>
    <n v="0"/>
  </r>
  <r>
    <x v="8"/>
    <x v="27"/>
    <x v="6"/>
    <x v="6"/>
    <n v="0"/>
    <n v="1000"/>
    <n v="0"/>
    <n v="0"/>
    <n v="0"/>
    <n v="0"/>
    <n v="0"/>
    <n v="0"/>
    <n v="0"/>
  </r>
  <r>
    <x v="8"/>
    <x v="27"/>
    <x v="6"/>
    <x v="7"/>
    <n v="0"/>
    <n v="1000"/>
    <n v="0"/>
    <n v="0"/>
    <n v="0"/>
    <n v="0"/>
    <n v="0"/>
    <n v="0"/>
    <n v="0"/>
  </r>
  <r>
    <x v="8"/>
    <x v="27"/>
    <x v="6"/>
    <x v="8"/>
    <n v="0"/>
    <n v="1000"/>
    <n v="0"/>
    <n v="0"/>
    <n v="0"/>
    <n v="0"/>
    <n v="0"/>
    <n v="0"/>
    <n v="0"/>
  </r>
  <r>
    <x v="8"/>
    <x v="27"/>
    <x v="6"/>
    <x v="9"/>
    <n v="0"/>
    <n v="1000"/>
    <n v="0"/>
    <n v="0"/>
    <n v="0"/>
    <n v="0"/>
    <n v="0"/>
    <n v="0"/>
    <n v="0"/>
  </r>
  <r>
    <x v="8"/>
    <x v="27"/>
    <x v="6"/>
    <x v="10"/>
    <n v="0"/>
    <n v="1000"/>
    <n v="0"/>
    <n v="0"/>
    <n v="0"/>
    <n v="0"/>
    <n v="0"/>
    <n v="0"/>
    <n v="0"/>
  </r>
  <r>
    <x v="8"/>
    <x v="27"/>
    <x v="7"/>
    <x v="0"/>
    <n v="0"/>
    <n v="1000"/>
    <n v="0"/>
    <n v="0"/>
    <n v="0"/>
    <n v="0"/>
    <n v="0"/>
    <n v="0"/>
    <n v="0"/>
  </r>
  <r>
    <x v="8"/>
    <x v="27"/>
    <x v="7"/>
    <x v="1"/>
    <n v="0"/>
    <n v="1000"/>
    <n v="0"/>
    <n v="0"/>
    <n v="0"/>
    <n v="0"/>
    <n v="0"/>
    <n v="0"/>
    <n v="0"/>
  </r>
  <r>
    <x v="8"/>
    <x v="27"/>
    <x v="7"/>
    <x v="2"/>
    <n v="0"/>
    <n v="1000"/>
    <n v="0"/>
    <n v="0"/>
    <n v="0"/>
    <n v="0"/>
    <n v="0"/>
    <n v="0"/>
    <n v="0"/>
  </r>
  <r>
    <x v="8"/>
    <x v="27"/>
    <x v="7"/>
    <x v="3"/>
    <n v="0"/>
    <n v="1000"/>
    <n v="0"/>
    <n v="0"/>
    <n v="0"/>
    <n v="0"/>
    <n v="0"/>
    <n v="0"/>
    <n v="0"/>
  </r>
  <r>
    <x v="8"/>
    <x v="27"/>
    <x v="7"/>
    <x v="4"/>
    <n v="0"/>
    <n v="1000"/>
    <n v="0"/>
    <n v="0"/>
    <n v="0"/>
    <n v="0"/>
    <n v="0"/>
    <n v="0"/>
    <n v="0"/>
  </r>
  <r>
    <x v="8"/>
    <x v="27"/>
    <x v="7"/>
    <x v="5"/>
    <n v="0"/>
    <n v="1000"/>
    <n v="0"/>
    <n v="0"/>
    <n v="0"/>
    <n v="0"/>
    <n v="0"/>
    <n v="0"/>
    <n v="0"/>
  </r>
  <r>
    <x v="8"/>
    <x v="27"/>
    <x v="7"/>
    <x v="6"/>
    <n v="0"/>
    <n v="1000"/>
    <n v="0"/>
    <n v="0"/>
    <n v="0"/>
    <n v="0"/>
    <n v="0"/>
    <n v="0"/>
    <n v="0"/>
  </r>
  <r>
    <x v="8"/>
    <x v="27"/>
    <x v="7"/>
    <x v="7"/>
    <n v="0"/>
    <n v="1000"/>
    <n v="0"/>
    <n v="0"/>
    <n v="0"/>
    <n v="0"/>
    <n v="0"/>
    <n v="0"/>
    <n v="0"/>
  </r>
  <r>
    <x v="8"/>
    <x v="27"/>
    <x v="7"/>
    <x v="8"/>
    <n v="0"/>
    <n v="1000"/>
    <n v="0"/>
    <n v="0"/>
    <n v="0"/>
    <n v="0"/>
    <n v="0"/>
    <n v="0"/>
    <n v="0"/>
  </r>
  <r>
    <x v="8"/>
    <x v="27"/>
    <x v="7"/>
    <x v="9"/>
    <n v="0"/>
    <n v="1000"/>
    <n v="0"/>
    <n v="0"/>
    <n v="0"/>
    <n v="0"/>
    <n v="0"/>
    <n v="0"/>
    <n v="0"/>
  </r>
  <r>
    <x v="8"/>
    <x v="27"/>
    <x v="7"/>
    <x v="10"/>
    <n v="0.91"/>
    <n v="1000"/>
    <n v="0"/>
    <n v="2.2110000000000001E-2"/>
    <n v="1.7979999999999999E-2"/>
    <n v="1.0000000000000001E-5"/>
    <n v="1.73E-3"/>
    <n v="7.6240000000000002E-2"/>
    <n v="0"/>
  </r>
  <r>
    <x v="8"/>
    <x v="27"/>
    <x v="8"/>
    <x v="0"/>
    <n v="0"/>
    <n v="1000"/>
    <n v="0"/>
    <n v="0"/>
    <n v="0"/>
    <n v="0"/>
    <n v="0"/>
    <n v="0"/>
    <n v="0"/>
  </r>
  <r>
    <x v="8"/>
    <x v="27"/>
    <x v="8"/>
    <x v="1"/>
    <n v="0"/>
    <n v="1000"/>
    <n v="0"/>
    <n v="0"/>
    <n v="0"/>
    <n v="0"/>
    <n v="0"/>
    <n v="0"/>
    <n v="0"/>
  </r>
  <r>
    <x v="8"/>
    <x v="27"/>
    <x v="8"/>
    <x v="2"/>
    <n v="0"/>
    <n v="1000"/>
    <n v="0"/>
    <n v="0"/>
    <n v="0"/>
    <n v="0"/>
    <n v="0"/>
    <n v="0"/>
    <n v="0"/>
  </r>
  <r>
    <x v="8"/>
    <x v="27"/>
    <x v="8"/>
    <x v="3"/>
    <n v="0"/>
    <n v="1000"/>
    <n v="0"/>
    <n v="0"/>
    <n v="0"/>
    <n v="0"/>
    <n v="0"/>
    <n v="0"/>
    <n v="0"/>
  </r>
  <r>
    <x v="8"/>
    <x v="27"/>
    <x v="8"/>
    <x v="4"/>
    <n v="0"/>
    <n v="1000"/>
    <n v="0"/>
    <n v="0"/>
    <n v="0"/>
    <n v="0"/>
    <n v="0"/>
    <n v="0"/>
    <n v="0"/>
  </r>
  <r>
    <x v="8"/>
    <x v="27"/>
    <x v="8"/>
    <x v="5"/>
    <n v="0"/>
    <n v="1000"/>
    <n v="0"/>
    <n v="0"/>
    <n v="0"/>
    <n v="0"/>
    <n v="0"/>
    <n v="0"/>
    <n v="0"/>
  </r>
  <r>
    <x v="8"/>
    <x v="27"/>
    <x v="8"/>
    <x v="6"/>
    <n v="0"/>
    <n v="1000"/>
    <n v="0"/>
    <n v="0"/>
    <n v="0"/>
    <n v="0"/>
    <n v="0"/>
    <n v="0"/>
    <n v="0"/>
  </r>
  <r>
    <x v="8"/>
    <x v="27"/>
    <x v="8"/>
    <x v="7"/>
    <n v="0"/>
    <n v="1000"/>
    <n v="0"/>
    <n v="0"/>
    <n v="0"/>
    <n v="0"/>
    <n v="0"/>
    <n v="0"/>
    <n v="0"/>
  </r>
  <r>
    <x v="8"/>
    <x v="27"/>
    <x v="8"/>
    <x v="8"/>
    <n v="0"/>
    <n v="1000"/>
    <n v="0"/>
    <n v="0"/>
    <n v="0"/>
    <n v="0"/>
    <n v="0"/>
    <n v="0"/>
    <n v="0"/>
  </r>
  <r>
    <x v="8"/>
    <x v="27"/>
    <x v="8"/>
    <x v="9"/>
    <n v="0"/>
    <n v="1000"/>
    <n v="0"/>
    <n v="0"/>
    <n v="0"/>
    <n v="0"/>
    <n v="0"/>
    <n v="0"/>
    <n v="0"/>
  </r>
  <r>
    <x v="8"/>
    <x v="27"/>
    <x v="8"/>
    <x v="10"/>
    <n v="0.33"/>
    <n v="1000"/>
    <n v="0"/>
    <n v="7.9699999999999997E-3"/>
    <n v="5.8199999999999997E-3"/>
    <n v="4.0000000000000003E-5"/>
    <n v="2.2000000000000001E-4"/>
    <n v="2.7480000000000001E-2"/>
    <n v="0"/>
  </r>
  <r>
    <x v="8"/>
    <x v="28"/>
    <x v="0"/>
    <x v="0"/>
    <n v="0"/>
    <n v="1000"/>
    <n v="0"/>
    <n v="0"/>
    <n v="0"/>
    <n v="0"/>
    <n v="0"/>
    <n v="0"/>
    <n v="0"/>
  </r>
  <r>
    <x v="8"/>
    <x v="28"/>
    <x v="0"/>
    <x v="1"/>
    <n v="0"/>
    <n v="1000"/>
    <n v="0"/>
    <n v="0"/>
    <n v="0"/>
    <n v="0"/>
    <n v="0"/>
    <n v="0"/>
    <n v="0"/>
  </r>
  <r>
    <x v="8"/>
    <x v="28"/>
    <x v="0"/>
    <x v="2"/>
    <n v="0"/>
    <n v="1000"/>
    <n v="0"/>
    <n v="0"/>
    <n v="0"/>
    <n v="0"/>
    <n v="0"/>
    <n v="0"/>
    <n v="0"/>
  </r>
  <r>
    <x v="8"/>
    <x v="28"/>
    <x v="0"/>
    <x v="3"/>
    <n v="0"/>
    <n v="1000"/>
    <n v="0"/>
    <n v="0"/>
    <n v="0"/>
    <n v="0"/>
    <n v="0"/>
    <n v="0"/>
    <n v="0"/>
  </r>
  <r>
    <x v="8"/>
    <x v="28"/>
    <x v="0"/>
    <x v="4"/>
    <n v="0"/>
    <n v="1000"/>
    <n v="0"/>
    <n v="0"/>
    <n v="0"/>
    <n v="0"/>
    <n v="0"/>
    <n v="0"/>
    <n v="0"/>
  </r>
  <r>
    <x v="8"/>
    <x v="28"/>
    <x v="0"/>
    <x v="5"/>
    <n v="0"/>
    <n v="1000"/>
    <n v="0"/>
    <n v="0"/>
    <n v="0"/>
    <n v="0"/>
    <n v="0"/>
    <n v="0"/>
    <n v="0"/>
  </r>
  <r>
    <x v="8"/>
    <x v="28"/>
    <x v="0"/>
    <x v="6"/>
    <n v="0"/>
    <n v="1000"/>
    <n v="0"/>
    <n v="0"/>
    <n v="0"/>
    <n v="0"/>
    <n v="0"/>
    <n v="0"/>
    <n v="0"/>
  </r>
  <r>
    <x v="8"/>
    <x v="28"/>
    <x v="0"/>
    <x v="7"/>
    <n v="0"/>
    <n v="1000"/>
    <n v="0"/>
    <n v="0"/>
    <n v="0"/>
    <n v="0"/>
    <n v="0"/>
    <n v="0"/>
    <n v="0"/>
  </r>
  <r>
    <x v="8"/>
    <x v="28"/>
    <x v="0"/>
    <x v="8"/>
    <n v="0"/>
    <n v="1000"/>
    <n v="0"/>
    <n v="0"/>
    <n v="0"/>
    <n v="0"/>
    <n v="0"/>
    <n v="0"/>
    <n v="0"/>
  </r>
  <r>
    <x v="8"/>
    <x v="28"/>
    <x v="0"/>
    <x v="9"/>
    <n v="0"/>
    <n v="1000"/>
    <n v="0"/>
    <n v="0"/>
    <n v="0"/>
    <n v="0"/>
    <n v="0"/>
    <n v="0"/>
    <n v="0"/>
  </r>
  <r>
    <x v="8"/>
    <x v="28"/>
    <x v="0"/>
    <x v="10"/>
    <n v="0.79"/>
    <n v="1000"/>
    <n v="0"/>
    <n v="1.9099999999999999E-2"/>
    <n v="1.478E-2"/>
    <n v="5.0000000000000002E-5"/>
    <n v="1.15E-3"/>
    <n v="6.5860000000000002E-2"/>
    <n v="0"/>
  </r>
  <r>
    <x v="8"/>
    <x v="28"/>
    <x v="1"/>
    <x v="0"/>
    <n v="0"/>
    <n v="1000"/>
    <n v="0"/>
    <n v="0"/>
    <n v="0"/>
    <n v="0"/>
    <n v="0"/>
    <n v="0"/>
    <n v="0"/>
  </r>
  <r>
    <x v="8"/>
    <x v="28"/>
    <x v="1"/>
    <x v="1"/>
    <n v="0.64"/>
    <n v="1000"/>
    <n v="0"/>
    <n v="1.549E-2"/>
    <n v="1.2500000000000001E-2"/>
    <n v="5.1000000000000004E-4"/>
    <n v="3.0300000000000001E-3"/>
    <n v="5.3400000000000003E-2"/>
    <n v="0"/>
  </r>
  <r>
    <x v="8"/>
    <x v="28"/>
    <x v="1"/>
    <x v="2"/>
    <n v="0"/>
    <n v="1000"/>
    <n v="0"/>
    <n v="0"/>
    <n v="0"/>
    <n v="0"/>
    <n v="0"/>
    <n v="0"/>
    <n v="0"/>
  </r>
  <r>
    <x v="8"/>
    <x v="28"/>
    <x v="1"/>
    <x v="3"/>
    <n v="0"/>
    <n v="1000"/>
    <n v="0"/>
    <n v="0"/>
    <n v="0"/>
    <n v="0"/>
    <n v="0"/>
    <n v="0"/>
    <n v="0"/>
  </r>
  <r>
    <x v="8"/>
    <x v="28"/>
    <x v="1"/>
    <x v="4"/>
    <n v="0"/>
    <n v="1000"/>
    <n v="0"/>
    <n v="0"/>
    <n v="0"/>
    <n v="0"/>
    <n v="0"/>
    <n v="0"/>
    <n v="0"/>
  </r>
  <r>
    <x v="8"/>
    <x v="28"/>
    <x v="1"/>
    <x v="5"/>
    <n v="0"/>
    <n v="1000"/>
    <n v="0"/>
    <n v="0"/>
    <n v="0"/>
    <n v="0"/>
    <n v="0"/>
    <n v="0"/>
    <n v="0"/>
  </r>
  <r>
    <x v="8"/>
    <x v="28"/>
    <x v="1"/>
    <x v="6"/>
    <n v="0"/>
    <n v="1000"/>
    <n v="0"/>
    <n v="0"/>
    <n v="0"/>
    <n v="0"/>
    <n v="0"/>
    <n v="0"/>
    <n v="0"/>
  </r>
  <r>
    <x v="8"/>
    <x v="28"/>
    <x v="1"/>
    <x v="7"/>
    <n v="0"/>
    <n v="1000"/>
    <n v="0"/>
    <n v="0"/>
    <n v="0"/>
    <n v="0"/>
    <n v="0"/>
    <n v="0"/>
    <n v="0"/>
  </r>
  <r>
    <x v="8"/>
    <x v="28"/>
    <x v="1"/>
    <x v="8"/>
    <n v="0"/>
    <n v="1000"/>
    <n v="0"/>
    <n v="0"/>
    <n v="0"/>
    <n v="0"/>
    <n v="0"/>
    <n v="0"/>
    <n v="0"/>
  </r>
  <r>
    <x v="8"/>
    <x v="28"/>
    <x v="1"/>
    <x v="9"/>
    <n v="0"/>
    <n v="1000"/>
    <n v="0"/>
    <n v="0"/>
    <n v="0"/>
    <n v="0"/>
    <n v="0"/>
    <n v="0"/>
    <n v="0"/>
  </r>
  <r>
    <x v="8"/>
    <x v="28"/>
    <x v="1"/>
    <x v="10"/>
    <n v="0"/>
    <n v="1000"/>
    <n v="0"/>
    <n v="0"/>
    <n v="0"/>
    <n v="0"/>
    <n v="0"/>
    <n v="0"/>
    <n v="0"/>
  </r>
  <r>
    <x v="8"/>
    <x v="28"/>
    <x v="2"/>
    <x v="0"/>
    <n v="0"/>
    <n v="1000"/>
    <n v="0"/>
    <n v="0"/>
    <n v="0"/>
    <n v="0"/>
    <n v="0"/>
    <n v="0"/>
    <n v="0"/>
  </r>
  <r>
    <x v="8"/>
    <x v="28"/>
    <x v="2"/>
    <x v="1"/>
    <n v="0"/>
    <n v="1000"/>
    <n v="0"/>
    <n v="0"/>
    <n v="0"/>
    <n v="0"/>
    <n v="0"/>
    <n v="0"/>
    <n v="0"/>
  </r>
  <r>
    <x v="8"/>
    <x v="28"/>
    <x v="2"/>
    <x v="2"/>
    <n v="0"/>
    <n v="1000"/>
    <n v="0"/>
    <n v="0"/>
    <n v="0"/>
    <n v="0"/>
    <n v="0"/>
    <n v="0"/>
    <n v="0"/>
  </r>
  <r>
    <x v="8"/>
    <x v="28"/>
    <x v="2"/>
    <x v="3"/>
    <n v="0"/>
    <n v="1000"/>
    <n v="0"/>
    <n v="0"/>
    <n v="0"/>
    <n v="0"/>
    <n v="0"/>
    <n v="0"/>
    <n v="0"/>
  </r>
  <r>
    <x v="8"/>
    <x v="28"/>
    <x v="2"/>
    <x v="4"/>
    <n v="0"/>
    <n v="1000"/>
    <n v="0"/>
    <n v="0"/>
    <n v="0"/>
    <n v="0"/>
    <n v="0"/>
    <n v="0"/>
    <n v="0"/>
  </r>
  <r>
    <x v="8"/>
    <x v="28"/>
    <x v="2"/>
    <x v="5"/>
    <n v="0"/>
    <n v="1000"/>
    <n v="0"/>
    <n v="0"/>
    <n v="0"/>
    <n v="0"/>
    <n v="0"/>
    <n v="0"/>
    <n v="0"/>
  </r>
  <r>
    <x v="8"/>
    <x v="28"/>
    <x v="2"/>
    <x v="6"/>
    <n v="0"/>
    <n v="1000"/>
    <n v="0"/>
    <n v="0"/>
    <n v="0"/>
    <n v="0"/>
    <n v="0"/>
    <n v="0"/>
    <n v="0"/>
  </r>
  <r>
    <x v="8"/>
    <x v="28"/>
    <x v="2"/>
    <x v="7"/>
    <n v="0"/>
    <n v="1000"/>
    <n v="0"/>
    <n v="0"/>
    <n v="0"/>
    <n v="0"/>
    <n v="0"/>
    <n v="0"/>
    <n v="0"/>
  </r>
  <r>
    <x v="8"/>
    <x v="28"/>
    <x v="2"/>
    <x v="8"/>
    <n v="0"/>
    <n v="1000"/>
    <n v="0"/>
    <n v="0"/>
    <n v="0"/>
    <n v="0"/>
    <n v="0"/>
    <n v="0"/>
    <n v="0"/>
  </r>
  <r>
    <x v="8"/>
    <x v="28"/>
    <x v="2"/>
    <x v="9"/>
    <n v="0"/>
    <n v="1000"/>
    <n v="0"/>
    <n v="0"/>
    <n v="0"/>
    <n v="0"/>
    <n v="0"/>
    <n v="0"/>
    <n v="0"/>
  </r>
  <r>
    <x v="8"/>
    <x v="28"/>
    <x v="2"/>
    <x v="10"/>
    <n v="0.21"/>
    <n v="1000"/>
    <n v="0"/>
    <n v="5.1900000000000002E-3"/>
    <n v="3.7100000000000002E-3"/>
    <n v="5.0000000000000002E-5"/>
    <n v="4.4000000000000002E-4"/>
    <n v="1.7899999999999999E-2"/>
    <n v="0"/>
  </r>
  <r>
    <x v="8"/>
    <x v="28"/>
    <x v="3"/>
    <x v="0"/>
    <n v="0"/>
    <n v="1000"/>
    <n v="0"/>
    <n v="0"/>
    <n v="0"/>
    <n v="0"/>
    <n v="0"/>
    <n v="0"/>
    <n v="0"/>
  </r>
  <r>
    <x v="8"/>
    <x v="28"/>
    <x v="3"/>
    <x v="1"/>
    <n v="0"/>
    <n v="1000"/>
    <n v="0"/>
    <n v="0"/>
    <n v="0"/>
    <n v="0"/>
    <n v="0"/>
    <n v="0"/>
    <n v="0"/>
  </r>
  <r>
    <x v="8"/>
    <x v="28"/>
    <x v="3"/>
    <x v="2"/>
    <n v="0"/>
    <n v="1000"/>
    <n v="0"/>
    <n v="0"/>
    <n v="0"/>
    <n v="0"/>
    <n v="0"/>
    <n v="0"/>
    <n v="0"/>
  </r>
  <r>
    <x v="8"/>
    <x v="28"/>
    <x v="3"/>
    <x v="3"/>
    <n v="0"/>
    <n v="1000"/>
    <n v="0"/>
    <n v="0"/>
    <n v="0"/>
    <n v="0"/>
    <n v="0"/>
    <n v="0"/>
    <n v="0"/>
  </r>
  <r>
    <x v="8"/>
    <x v="28"/>
    <x v="3"/>
    <x v="4"/>
    <n v="0"/>
    <n v="1000"/>
    <n v="0"/>
    <n v="0"/>
    <n v="0"/>
    <n v="0"/>
    <n v="0"/>
    <n v="0"/>
    <n v="0"/>
  </r>
  <r>
    <x v="8"/>
    <x v="28"/>
    <x v="3"/>
    <x v="5"/>
    <n v="0"/>
    <n v="1000"/>
    <n v="0"/>
    <n v="0"/>
    <n v="0"/>
    <n v="0"/>
    <n v="0"/>
    <n v="0"/>
    <n v="0"/>
  </r>
  <r>
    <x v="8"/>
    <x v="28"/>
    <x v="3"/>
    <x v="6"/>
    <n v="0"/>
    <n v="1000"/>
    <n v="0"/>
    <n v="0"/>
    <n v="0"/>
    <n v="0"/>
    <n v="0"/>
    <n v="0"/>
    <n v="0"/>
  </r>
  <r>
    <x v="8"/>
    <x v="28"/>
    <x v="3"/>
    <x v="7"/>
    <n v="0"/>
    <n v="1000"/>
    <n v="0"/>
    <n v="0"/>
    <n v="0"/>
    <n v="0"/>
    <n v="0"/>
    <n v="0"/>
    <n v="0"/>
  </r>
  <r>
    <x v="8"/>
    <x v="28"/>
    <x v="3"/>
    <x v="8"/>
    <n v="0"/>
    <n v="1000"/>
    <n v="0"/>
    <n v="0"/>
    <n v="0"/>
    <n v="0"/>
    <n v="0"/>
    <n v="0"/>
    <n v="0"/>
  </r>
  <r>
    <x v="8"/>
    <x v="28"/>
    <x v="3"/>
    <x v="9"/>
    <n v="0"/>
    <n v="1000"/>
    <n v="0"/>
    <n v="0"/>
    <n v="0"/>
    <n v="0"/>
    <n v="0"/>
    <n v="0"/>
    <n v="0"/>
  </r>
  <r>
    <x v="8"/>
    <x v="28"/>
    <x v="3"/>
    <x v="10"/>
    <n v="0"/>
    <n v="1000"/>
    <n v="0"/>
    <n v="0"/>
    <n v="0"/>
    <n v="0"/>
    <n v="0"/>
    <n v="0"/>
    <n v="0"/>
  </r>
  <r>
    <x v="8"/>
    <x v="28"/>
    <x v="4"/>
    <x v="0"/>
    <n v="0.33"/>
    <n v="1000"/>
    <n v="0"/>
    <n v="8.0300000000000007E-3"/>
    <n v="6.0299999999999998E-3"/>
    <n v="6.9999999999999994E-5"/>
    <n v="7.2999999999999996E-4"/>
    <n v="2.768E-2"/>
    <n v="0"/>
  </r>
  <r>
    <x v="8"/>
    <x v="28"/>
    <x v="4"/>
    <x v="1"/>
    <n v="0"/>
    <n v="1000"/>
    <n v="0"/>
    <n v="0"/>
    <n v="0"/>
    <n v="0"/>
    <n v="0"/>
    <n v="0"/>
    <n v="0"/>
  </r>
  <r>
    <x v="8"/>
    <x v="28"/>
    <x v="4"/>
    <x v="2"/>
    <n v="0"/>
    <n v="1000"/>
    <n v="0"/>
    <n v="0"/>
    <n v="0"/>
    <n v="0"/>
    <n v="0"/>
    <n v="0"/>
    <n v="0"/>
  </r>
  <r>
    <x v="8"/>
    <x v="28"/>
    <x v="4"/>
    <x v="3"/>
    <n v="0"/>
    <n v="1000"/>
    <n v="0"/>
    <n v="0"/>
    <n v="0"/>
    <n v="0"/>
    <n v="0"/>
    <n v="0"/>
    <n v="0"/>
  </r>
  <r>
    <x v="8"/>
    <x v="28"/>
    <x v="4"/>
    <x v="4"/>
    <n v="0"/>
    <n v="1000"/>
    <n v="0"/>
    <n v="0"/>
    <n v="0"/>
    <n v="0"/>
    <n v="0"/>
    <n v="0"/>
    <n v="0"/>
  </r>
  <r>
    <x v="8"/>
    <x v="28"/>
    <x v="4"/>
    <x v="5"/>
    <n v="0"/>
    <n v="1000"/>
    <n v="0"/>
    <n v="0"/>
    <n v="0"/>
    <n v="0"/>
    <n v="0"/>
    <n v="0"/>
    <n v="0"/>
  </r>
  <r>
    <x v="8"/>
    <x v="28"/>
    <x v="4"/>
    <x v="6"/>
    <n v="0"/>
    <n v="1000"/>
    <n v="0"/>
    <n v="0"/>
    <n v="0"/>
    <n v="0"/>
    <n v="0"/>
    <n v="0"/>
    <n v="0"/>
  </r>
  <r>
    <x v="8"/>
    <x v="28"/>
    <x v="4"/>
    <x v="7"/>
    <n v="0"/>
    <n v="1000"/>
    <n v="0"/>
    <n v="0"/>
    <n v="0"/>
    <n v="0"/>
    <n v="0"/>
    <n v="0"/>
    <n v="0"/>
  </r>
  <r>
    <x v="8"/>
    <x v="28"/>
    <x v="4"/>
    <x v="8"/>
    <n v="0"/>
    <n v="1000"/>
    <n v="0"/>
    <n v="0"/>
    <n v="0"/>
    <n v="0"/>
    <n v="0"/>
    <n v="0"/>
    <n v="0"/>
  </r>
  <r>
    <x v="8"/>
    <x v="28"/>
    <x v="4"/>
    <x v="9"/>
    <n v="0"/>
    <n v="1000"/>
    <n v="0"/>
    <n v="0"/>
    <n v="0"/>
    <n v="0"/>
    <n v="0"/>
    <n v="0"/>
    <n v="0"/>
  </r>
  <r>
    <x v="8"/>
    <x v="28"/>
    <x v="4"/>
    <x v="10"/>
    <n v="1.54"/>
    <n v="1000"/>
    <n v="0"/>
    <n v="3.7350000000000001E-2"/>
    <n v="2.477E-2"/>
    <n v="1.9000000000000001E-4"/>
    <n v="1.58E-3"/>
    <n v="0.12878999999999999"/>
    <n v="0"/>
  </r>
  <r>
    <x v="8"/>
    <x v="28"/>
    <x v="5"/>
    <x v="0"/>
    <n v="0"/>
    <n v="1000"/>
    <n v="0"/>
    <n v="0"/>
    <n v="0"/>
    <n v="0"/>
    <n v="0"/>
    <n v="0"/>
    <n v="0"/>
  </r>
  <r>
    <x v="8"/>
    <x v="28"/>
    <x v="5"/>
    <x v="1"/>
    <n v="0"/>
    <n v="1000"/>
    <n v="0"/>
    <n v="0"/>
    <n v="0"/>
    <n v="0"/>
    <n v="0"/>
    <n v="0"/>
    <n v="0"/>
  </r>
  <r>
    <x v="8"/>
    <x v="28"/>
    <x v="5"/>
    <x v="2"/>
    <n v="0"/>
    <n v="1000"/>
    <n v="0"/>
    <n v="0"/>
    <n v="0"/>
    <n v="0"/>
    <n v="0"/>
    <n v="0"/>
    <n v="0"/>
  </r>
  <r>
    <x v="8"/>
    <x v="28"/>
    <x v="5"/>
    <x v="3"/>
    <n v="0"/>
    <n v="1000"/>
    <n v="0"/>
    <n v="0"/>
    <n v="0"/>
    <n v="0"/>
    <n v="0"/>
    <n v="0"/>
    <n v="0"/>
  </r>
  <r>
    <x v="8"/>
    <x v="28"/>
    <x v="5"/>
    <x v="4"/>
    <n v="0"/>
    <n v="1000"/>
    <n v="0"/>
    <n v="0"/>
    <n v="0"/>
    <n v="0"/>
    <n v="0"/>
    <n v="0"/>
    <n v="0"/>
  </r>
  <r>
    <x v="8"/>
    <x v="28"/>
    <x v="5"/>
    <x v="5"/>
    <n v="0"/>
    <n v="1000"/>
    <n v="0"/>
    <n v="0"/>
    <n v="0"/>
    <n v="0"/>
    <n v="0"/>
    <n v="0"/>
    <n v="0"/>
  </r>
  <r>
    <x v="8"/>
    <x v="28"/>
    <x v="5"/>
    <x v="6"/>
    <n v="0"/>
    <n v="1000"/>
    <n v="0"/>
    <n v="0"/>
    <n v="0"/>
    <n v="0"/>
    <n v="0"/>
    <n v="0"/>
    <n v="0"/>
  </r>
  <r>
    <x v="8"/>
    <x v="28"/>
    <x v="5"/>
    <x v="7"/>
    <n v="0"/>
    <n v="1000"/>
    <n v="0"/>
    <n v="0"/>
    <n v="0"/>
    <n v="0"/>
    <n v="0"/>
    <n v="0"/>
    <n v="0"/>
  </r>
  <r>
    <x v="8"/>
    <x v="28"/>
    <x v="5"/>
    <x v="8"/>
    <n v="0"/>
    <n v="1000"/>
    <n v="0"/>
    <n v="0"/>
    <n v="0"/>
    <n v="0"/>
    <n v="0"/>
    <n v="0"/>
    <n v="0"/>
  </r>
  <r>
    <x v="8"/>
    <x v="28"/>
    <x v="5"/>
    <x v="9"/>
    <n v="0"/>
    <n v="1000"/>
    <n v="0"/>
    <n v="0"/>
    <n v="0"/>
    <n v="0"/>
    <n v="0"/>
    <n v="0"/>
    <n v="0"/>
  </r>
  <r>
    <x v="8"/>
    <x v="28"/>
    <x v="5"/>
    <x v="10"/>
    <n v="0"/>
    <n v="1000"/>
    <n v="0"/>
    <n v="0"/>
    <n v="0"/>
    <n v="0"/>
    <n v="0"/>
    <n v="0"/>
    <n v="0"/>
  </r>
  <r>
    <x v="8"/>
    <x v="28"/>
    <x v="6"/>
    <x v="0"/>
    <n v="0"/>
    <n v="1000"/>
    <n v="0"/>
    <n v="0"/>
    <n v="0"/>
    <n v="0"/>
    <n v="0"/>
    <n v="0"/>
    <n v="0"/>
  </r>
  <r>
    <x v="8"/>
    <x v="28"/>
    <x v="6"/>
    <x v="1"/>
    <n v="0"/>
    <n v="1000"/>
    <n v="0"/>
    <n v="0"/>
    <n v="0"/>
    <n v="0"/>
    <n v="0"/>
    <n v="0"/>
    <n v="0"/>
  </r>
  <r>
    <x v="8"/>
    <x v="28"/>
    <x v="6"/>
    <x v="2"/>
    <n v="0"/>
    <n v="1000"/>
    <n v="0"/>
    <n v="0"/>
    <n v="0"/>
    <n v="0"/>
    <n v="0"/>
    <n v="0"/>
    <n v="0"/>
  </r>
  <r>
    <x v="8"/>
    <x v="28"/>
    <x v="6"/>
    <x v="3"/>
    <n v="0"/>
    <n v="1000"/>
    <n v="0"/>
    <n v="0"/>
    <n v="0"/>
    <n v="0"/>
    <n v="0"/>
    <n v="0"/>
    <n v="0"/>
  </r>
  <r>
    <x v="8"/>
    <x v="28"/>
    <x v="6"/>
    <x v="4"/>
    <n v="0"/>
    <n v="1000"/>
    <n v="0"/>
    <n v="0"/>
    <n v="0"/>
    <n v="0"/>
    <n v="0"/>
    <n v="0"/>
    <n v="0"/>
  </r>
  <r>
    <x v="8"/>
    <x v="28"/>
    <x v="6"/>
    <x v="5"/>
    <n v="0"/>
    <n v="1000"/>
    <n v="0"/>
    <n v="0"/>
    <n v="0"/>
    <n v="0"/>
    <n v="0"/>
    <n v="0"/>
    <n v="0"/>
  </r>
  <r>
    <x v="8"/>
    <x v="28"/>
    <x v="6"/>
    <x v="6"/>
    <n v="0"/>
    <n v="1000"/>
    <n v="0"/>
    <n v="0"/>
    <n v="0"/>
    <n v="0"/>
    <n v="0"/>
    <n v="0"/>
    <n v="0"/>
  </r>
  <r>
    <x v="8"/>
    <x v="28"/>
    <x v="6"/>
    <x v="7"/>
    <n v="0"/>
    <n v="1000"/>
    <n v="0"/>
    <n v="0"/>
    <n v="0"/>
    <n v="0"/>
    <n v="0"/>
    <n v="0"/>
    <n v="0"/>
  </r>
  <r>
    <x v="8"/>
    <x v="28"/>
    <x v="6"/>
    <x v="8"/>
    <n v="0"/>
    <n v="1000"/>
    <n v="0"/>
    <n v="0"/>
    <n v="0"/>
    <n v="0"/>
    <n v="0"/>
    <n v="0"/>
    <n v="0"/>
  </r>
  <r>
    <x v="8"/>
    <x v="28"/>
    <x v="6"/>
    <x v="9"/>
    <n v="0"/>
    <n v="1000"/>
    <n v="0"/>
    <n v="0"/>
    <n v="0"/>
    <n v="0"/>
    <n v="0"/>
    <n v="0"/>
    <n v="0"/>
  </r>
  <r>
    <x v="8"/>
    <x v="28"/>
    <x v="6"/>
    <x v="10"/>
    <n v="0"/>
    <n v="1000"/>
    <n v="0"/>
    <n v="0"/>
    <n v="0"/>
    <n v="0"/>
    <n v="0"/>
    <n v="0"/>
    <n v="0"/>
  </r>
  <r>
    <x v="8"/>
    <x v="28"/>
    <x v="7"/>
    <x v="0"/>
    <n v="0"/>
    <n v="1000"/>
    <n v="0"/>
    <n v="0"/>
    <n v="0"/>
    <n v="0"/>
    <n v="0"/>
    <n v="0"/>
    <n v="0"/>
  </r>
  <r>
    <x v="8"/>
    <x v="28"/>
    <x v="7"/>
    <x v="1"/>
    <n v="0"/>
    <n v="1000"/>
    <n v="0"/>
    <n v="0"/>
    <n v="0"/>
    <n v="0"/>
    <n v="0"/>
    <n v="0"/>
    <n v="0"/>
  </r>
  <r>
    <x v="8"/>
    <x v="28"/>
    <x v="7"/>
    <x v="2"/>
    <n v="0"/>
    <n v="1000"/>
    <n v="0"/>
    <n v="0"/>
    <n v="0"/>
    <n v="0"/>
    <n v="0"/>
    <n v="0"/>
    <n v="0"/>
  </r>
  <r>
    <x v="8"/>
    <x v="28"/>
    <x v="7"/>
    <x v="3"/>
    <n v="0"/>
    <n v="1000"/>
    <n v="0"/>
    <n v="0"/>
    <n v="0"/>
    <n v="0"/>
    <n v="0"/>
    <n v="0"/>
    <n v="0"/>
  </r>
  <r>
    <x v="8"/>
    <x v="28"/>
    <x v="7"/>
    <x v="4"/>
    <n v="0"/>
    <n v="1000"/>
    <n v="0"/>
    <n v="0"/>
    <n v="0"/>
    <n v="0"/>
    <n v="0"/>
    <n v="0"/>
    <n v="0"/>
  </r>
  <r>
    <x v="8"/>
    <x v="28"/>
    <x v="7"/>
    <x v="5"/>
    <n v="0"/>
    <n v="1000"/>
    <n v="0"/>
    <n v="0"/>
    <n v="0"/>
    <n v="0"/>
    <n v="0"/>
    <n v="0"/>
    <n v="0"/>
  </r>
  <r>
    <x v="8"/>
    <x v="28"/>
    <x v="7"/>
    <x v="6"/>
    <n v="0"/>
    <n v="1000"/>
    <n v="0"/>
    <n v="0"/>
    <n v="0"/>
    <n v="0"/>
    <n v="0"/>
    <n v="0"/>
    <n v="0"/>
  </r>
  <r>
    <x v="8"/>
    <x v="28"/>
    <x v="7"/>
    <x v="7"/>
    <n v="0"/>
    <n v="1000"/>
    <n v="0"/>
    <n v="0"/>
    <n v="0"/>
    <n v="0"/>
    <n v="0"/>
    <n v="0"/>
    <n v="0"/>
  </r>
  <r>
    <x v="8"/>
    <x v="28"/>
    <x v="7"/>
    <x v="8"/>
    <n v="0"/>
    <n v="1000"/>
    <n v="0"/>
    <n v="0"/>
    <n v="0"/>
    <n v="0"/>
    <n v="0"/>
    <n v="0"/>
    <n v="0"/>
  </r>
  <r>
    <x v="8"/>
    <x v="28"/>
    <x v="7"/>
    <x v="9"/>
    <n v="0"/>
    <n v="1000"/>
    <n v="0"/>
    <n v="0"/>
    <n v="0"/>
    <n v="0"/>
    <n v="0"/>
    <n v="0"/>
    <n v="0"/>
  </r>
  <r>
    <x v="8"/>
    <x v="28"/>
    <x v="7"/>
    <x v="10"/>
    <n v="0.91"/>
    <n v="1000"/>
    <n v="0"/>
    <n v="2.2110000000000001E-2"/>
    <n v="1.7979999999999999E-2"/>
    <n v="1.0000000000000001E-5"/>
    <n v="1.73E-3"/>
    <n v="7.6240000000000002E-2"/>
    <n v="0"/>
  </r>
  <r>
    <x v="8"/>
    <x v="28"/>
    <x v="8"/>
    <x v="0"/>
    <n v="0"/>
    <n v="1000"/>
    <n v="0"/>
    <n v="0"/>
    <n v="0"/>
    <n v="0"/>
    <n v="0"/>
    <n v="0"/>
    <n v="0"/>
  </r>
  <r>
    <x v="8"/>
    <x v="28"/>
    <x v="8"/>
    <x v="1"/>
    <n v="0"/>
    <n v="1000"/>
    <n v="0"/>
    <n v="0"/>
    <n v="0"/>
    <n v="0"/>
    <n v="0"/>
    <n v="0"/>
    <n v="0"/>
  </r>
  <r>
    <x v="8"/>
    <x v="28"/>
    <x v="8"/>
    <x v="2"/>
    <n v="0"/>
    <n v="1000"/>
    <n v="0"/>
    <n v="0"/>
    <n v="0"/>
    <n v="0"/>
    <n v="0"/>
    <n v="0"/>
    <n v="0"/>
  </r>
  <r>
    <x v="8"/>
    <x v="28"/>
    <x v="8"/>
    <x v="3"/>
    <n v="0"/>
    <n v="1000"/>
    <n v="0"/>
    <n v="0"/>
    <n v="0"/>
    <n v="0"/>
    <n v="0"/>
    <n v="0"/>
    <n v="0"/>
  </r>
  <r>
    <x v="8"/>
    <x v="28"/>
    <x v="8"/>
    <x v="4"/>
    <n v="0"/>
    <n v="1000"/>
    <n v="0"/>
    <n v="0"/>
    <n v="0"/>
    <n v="0"/>
    <n v="0"/>
    <n v="0"/>
    <n v="0"/>
  </r>
  <r>
    <x v="8"/>
    <x v="28"/>
    <x v="8"/>
    <x v="5"/>
    <n v="0"/>
    <n v="1000"/>
    <n v="0"/>
    <n v="0"/>
    <n v="0"/>
    <n v="0"/>
    <n v="0"/>
    <n v="0"/>
    <n v="0"/>
  </r>
  <r>
    <x v="8"/>
    <x v="28"/>
    <x v="8"/>
    <x v="6"/>
    <n v="0"/>
    <n v="1000"/>
    <n v="0"/>
    <n v="0"/>
    <n v="0"/>
    <n v="0"/>
    <n v="0"/>
    <n v="0"/>
    <n v="0"/>
  </r>
  <r>
    <x v="8"/>
    <x v="28"/>
    <x v="8"/>
    <x v="7"/>
    <n v="0"/>
    <n v="1000"/>
    <n v="0"/>
    <n v="0"/>
    <n v="0"/>
    <n v="0"/>
    <n v="0"/>
    <n v="0"/>
    <n v="0"/>
  </r>
  <r>
    <x v="8"/>
    <x v="28"/>
    <x v="8"/>
    <x v="8"/>
    <n v="0"/>
    <n v="1000"/>
    <n v="0"/>
    <n v="0"/>
    <n v="0"/>
    <n v="0"/>
    <n v="0"/>
    <n v="0"/>
    <n v="0"/>
  </r>
  <r>
    <x v="8"/>
    <x v="28"/>
    <x v="8"/>
    <x v="9"/>
    <n v="0"/>
    <n v="1000"/>
    <n v="0"/>
    <n v="0"/>
    <n v="0"/>
    <n v="0"/>
    <n v="0"/>
    <n v="0"/>
    <n v="0"/>
  </r>
  <r>
    <x v="8"/>
    <x v="28"/>
    <x v="8"/>
    <x v="10"/>
    <n v="0.33"/>
    <n v="1000"/>
    <n v="0"/>
    <n v="7.9699999999999997E-3"/>
    <n v="5.8199999999999997E-3"/>
    <n v="4.0000000000000003E-5"/>
    <n v="2.2000000000000001E-4"/>
    <n v="2.7480000000000001E-2"/>
    <n v="0"/>
  </r>
  <r>
    <x v="8"/>
    <x v="29"/>
    <x v="0"/>
    <x v="0"/>
    <n v="0"/>
    <n v="1000"/>
    <n v="0"/>
    <n v="0"/>
    <n v="0"/>
    <n v="0"/>
    <n v="0"/>
    <n v="0"/>
    <n v="0"/>
  </r>
  <r>
    <x v="8"/>
    <x v="29"/>
    <x v="0"/>
    <x v="1"/>
    <n v="0"/>
    <n v="1000"/>
    <n v="0"/>
    <n v="0"/>
    <n v="0"/>
    <n v="0"/>
    <n v="0"/>
    <n v="0"/>
    <n v="0"/>
  </r>
  <r>
    <x v="8"/>
    <x v="29"/>
    <x v="0"/>
    <x v="2"/>
    <n v="0"/>
    <n v="1000"/>
    <n v="0"/>
    <n v="0"/>
    <n v="0"/>
    <n v="0"/>
    <n v="0"/>
    <n v="0"/>
    <n v="0"/>
  </r>
  <r>
    <x v="8"/>
    <x v="29"/>
    <x v="0"/>
    <x v="3"/>
    <n v="0"/>
    <n v="1000"/>
    <n v="0"/>
    <n v="0"/>
    <n v="0"/>
    <n v="0"/>
    <n v="0"/>
    <n v="0"/>
    <n v="0"/>
  </r>
  <r>
    <x v="8"/>
    <x v="29"/>
    <x v="0"/>
    <x v="4"/>
    <n v="0"/>
    <n v="1000"/>
    <n v="0"/>
    <n v="0"/>
    <n v="0"/>
    <n v="0"/>
    <n v="0"/>
    <n v="0"/>
    <n v="0"/>
  </r>
  <r>
    <x v="8"/>
    <x v="29"/>
    <x v="0"/>
    <x v="5"/>
    <n v="0"/>
    <n v="1000"/>
    <n v="0"/>
    <n v="0"/>
    <n v="0"/>
    <n v="0"/>
    <n v="0"/>
    <n v="0"/>
    <n v="0"/>
  </r>
  <r>
    <x v="8"/>
    <x v="29"/>
    <x v="0"/>
    <x v="6"/>
    <n v="0"/>
    <n v="1000"/>
    <n v="0"/>
    <n v="0"/>
    <n v="0"/>
    <n v="0"/>
    <n v="0"/>
    <n v="0"/>
    <n v="0"/>
  </r>
  <r>
    <x v="8"/>
    <x v="29"/>
    <x v="0"/>
    <x v="7"/>
    <n v="0"/>
    <n v="1000"/>
    <n v="0"/>
    <n v="0"/>
    <n v="0"/>
    <n v="0"/>
    <n v="0"/>
    <n v="0"/>
    <n v="0"/>
  </r>
  <r>
    <x v="8"/>
    <x v="29"/>
    <x v="0"/>
    <x v="8"/>
    <n v="0"/>
    <n v="1000"/>
    <n v="0"/>
    <n v="0"/>
    <n v="0"/>
    <n v="0"/>
    <n v="0"/>
    <n v="0"/>
    <n v="0"/>
  </r>
  <r>
    <x v="8"/>
    <x v="29"/>
    <x v="0"/>
    <x v="9"/>
    <n v="0"/>
    <n v="1000"/>
    <n v="0"/>
    <n v="0"/>
    <n v="0"/>
    <n v="0"/>
    <n v="0"/>
    <n v="0"/>
    <n v="0"/>
  </r>
  <r>
    <x v="8"/>
    <x v="29"/>
    <x v="0"/>
    <x v="10"/>
    <n v="0.79"/>
    <n v="1000"/>
    <n v="0"/>
    <n v="1.9099999999999999E-2"/>
    <n v="1.478E-2"/>
    <n v="5.0000000000000002E-5"/>
    <n v="1.15E-3"/>
    <n v="6.5860000000000002E-2"/>
    <n v="0"/>
  </r>
  <r>
    <x v="8"/>
    <x v="29"/>
    <x v="1"/>
    <x v="0"/>
    <n v="0"/>
    <n v="1000"/>
    <n v="0"/>
    <n v="0"/>
    <n v="0"/>
    <n v="0"/>
    <n v="0"/>
    <n v="0"/>
    <n v="0"/>
  </r>
  <r>
    <x v="8"/>
    <x v="29"/>
    <x v="1"/>
    <x v="1"/>
    <n v="0.64"/>
    <n v="1000"/>
    <n v="0"/>
    <n v="1.549E-2"/>
    <n v="1.2500000000000001E-2"/>
    <n v="5.1000000000000004E-4"/>
    <n v="3.0300000000000001E-3"/>
    <n v="5.3400000000000003E-2"/>
    <n v="0"/>
  </r>
  <r>
    <x v="8"/>
    <x v="29"/>
    <x v="1"/>
    <x v="2"/>
    <n v="0"/>
    <n v="1000"/>
    <n v="0"/>
    <n v="0"/>
    <n v="0"/>
    <n v="0"/>
    <n v="0"/>
    <n v="0"/>
    <n v="0"/>
  </r>
  <r>
    <x v="8"/>
    <x v="29"/>
    <x v="1"/>
    <x v="3"/>
    <n v="0"/>
    <n v="1000"/>
    <n v="0"/>
    <n v="0"/>
    <n v="0"/>
    <n v="0"/>
    <n v="0"/>
    <n v="0"/>
    <n v="0"/>
  </r>
  <r>
    <x v="8"/>
    <x v="29"/>
    <x v="1"/>
    <x v="4"/>
    <n v="0"/>
    <n v="1000"/>
    <n v="0"/>
    <n v="0"/>
    <n v="0"/>
    <n v="0"/>
    <n v="0"/>
    <n v="0"/>
    <n v="0"/>
  </r>
  <r>
    <x v="8"/>
    <x v="29"/>
    <x v="1"/>
    <x v="5"/>
    <n v="0"/>
    <n v="1000"/>
    <n v="0"/>
    <n v="0"/>
    <n v="0"/>
    <n v="0"/>
    <n v="0"/>
    <n v="0"/>
    <n v="0"/>
  </r>
  <r>
    <x v="8"/>
    <x v="29"/>
    <x v="1"/>
    <x v="6"/>
    <n v="0"/>
    <n v="1000"/>
    <n v="0"/>
    <n v="0"/>
    <n v="0"/>
    <n v="0"/>
    <n v="0"/>
    <n v="0"/>
    <n v="0"/>
  </r>
  <r>
    <x v="8"/>
    <x v="29"/>
    <x v="1"/>
    <x v="7"/>
    <n v="0"/>
    <n v="1000"/>
    <n v="0"/>
    <n v="0"/>
    <n v="0"/>
    <n v="0"/>
    <n v="0"/>
    <n v="0"/>
    <n v="0"/>
  </r>
  <r>
    <x v="8"/>
    <x v="29"/>
    <x v="1"/>
    <x v="8"/>
    <n v="0"/>
    <n v="1000"/>
    <n v="0"/>
    <n v="0"/>
    <n v="0"/>
    <n v="0"/>
    <n v="0"/>
    <n v="0"/>
    <n v="0"/>
  </r>
  <r>
    <x v="8"/>
    <x v="29"/>
    <x v="1"/>
    <x v="9"/>
    <n v="0"/>
    <n v="1000"/>
    <n v="0"/>
    <n v="0"/>
    <n v="0"/>
    <n v="0"/>
    <n v="0"/>
    <n v="0"/>
    <n v="0"/>
  </r>
  <r>
    <x v="8"/>
    <x v="29"/>
    <x v="1"/>
    <x v="10"/>
    <n v="0"/>
    <n v="1000"/>
    <n v="0"/>
    <n v="0"/>
    <n v="0"/>
    <n v="0"/>
    <n v="0"/>
    <n v="0"/>
    <n v="0"/>
  </r>
  <r>
    <x v="8"/>
    <x v="29"/>
    <x v="2"/>
    <x v="0"/>
    <n v="0"/>
    <n v="1000"/>
    <n v="0"/>
    <n v="0"/>
    <n v="0"/>
    <n v="0"/>
    <n v="0"/>
    <n v="0"/>
    <n v="0"/>
  </r>
  <r>
    <x v="8"/>
    <x v="29"/>
    <x v="2"/>
    <x v="1"/>
    <n v="0"/>
    <n v="1000"/>
    <n v="0"/>
    <n v="0"/>
    <n v="0"/>
    <n v="0"/>
    <n v="0"/>
    <n v="0"/>
    <n v="0"/>
  </r>
  <r>
    <x v="8"/>
    <x v="29"/>
    <x v="2"/>
    <x v="2"/>
    <n v="0"/>
    <n v="1000"/>
    <n v="0"/>
    <n v="0"/>
    <n v="0"/>
    <n v="0"/>
    <n v="0"/>
    <n v="0"/>
    <n v="0"/>
  </r>
  <r>
    <x v="8"/>
    <x v="29"/>
    <x v="2"/>
    <x v="3"/>
    <n v="0"/>
    <n v="1000"/>
    <n v="0"/>
    <n v="0"/>
    <n v="0"/>
    <n v="0"/>
    <n v="0"/>
    <n v="0"/>
    <n v="0"/>
  </r>
  <r>
    <x v="8"/>
    <x v="29"/>
    <x v="2"/>
    <x v="4"/>
    <n v="0"/>
    <n v="1000"/>
    <n v="0"/>
    <n v="0"/>
    <n v="0"/>
    <n v="0"/>
    <n v="0"/>
    <n v="0"/>
    <n v="0"/>
  </r>
  <r>
    <x v="8"/>
    <x v="29"/>
    <x v="2"/>
    <x v="5"/>
    <n v="0"/>
    <n v="1000"/>
    <n v="0"/>
    <n v="0"/>
    <n v="0"/>
    <n v="0"/>
    <n v="0"/>
    <n v="0"/>
    <n v="0"/>
  </r>
  <r>
    <x v="8"/>
    <x v="29"/>
    <x v="2"/>
    <x v="6"/>
    <n v="0"/>
    <n v="1000"/>
    <n v="0"/>
    <n v="0"/>
    <n v="0"/>
    <n v="0"/>
    <n v="0"/>
    <n v="0"/>
    <n v="0"/>
  </r>
  <r>
    <x v="8"/>
    <x v="29"/>
    <x v="2"/>
    <x v="7"/>
    <n v="0"/>
    <n v="1000"/>
    <n v="0"/>
    <n v="0"/>
    <n v="0"/>
    <n v="0"/>
    <n v="0"/>
    <n v="0"/>
    <n v="0"/>
  </r>
  <r>
    <x v="8"/>
    <x v="29"/>
    <x v="2"/>
    <x v="8"/>
    <n v="0"/>
    <n v="1000"/>
    <n v="0"/>
    <n v="0"/>
    <n v="0"/>
    <n v="0"/>
    <n v="0"/>
    <n v="0"/>
    <n v="0"/>
  </r>
  <r>
    <x v="8"/>
    <x v="29"/>
    <x v="2"/>
    <x v="9"/>
    <n v="0"/>
    <n v="1000"/>
    <n v="0"/>
    <n v="0"/>
    <n v="0"/>
    <n v="0"/>
    <n v="0"/>
    <n v="0"/>
    <n v="0"/>
  </r>
  <r>
    <x v="8"/>
    <x v="29"/>
    <x v="2"/>
    <x v="10"/>
    <n v="0.21"/>
    <n v="1000"/>
    <n v="0"/>
    <n v="5.1900000000000002E-3"/>
    <n v="3.7100000000000002E-3"/>
    <n v="5.0000000000000002E-5"/>
    <n v="4.4000000000000002E-4"/>
    <n v="1.7899999999999999E-2"/>
    <n v="0"/>
  </r>
  <r>
    <x v="8"/>
    <x v="29"/>
    <x v="3"/>
    <x v="0"/>
    <n v="0"/>
    <n v="1000"/>
    <n v="0"/>
    <n v="0"/>
    <n v="0"/>
    <n v="0"/>
    <n v="0"/>
    <n v="0"/>
    <n v="0"/>
  </r>
  <r>
    <x v="8"/>
    <x v="29"/>
    <x v="3"/>
    <x v="1"/>
    <n v="0"/>
    <n v="1000"/>
    <n v="0"/>
    <n v="0"/>
    <n v="0"/>
    <n v="0"/>
    <n v="0"/>
    <n v="0"/>
    <n v="0"/>
  </r>
  <r>
    <x v="8"/>
    <x v="29"/>
    <x v="3"/>
    <x v="2"/>
    <n v="0"/>
    <n v="1000"/>
    <n v="0"/>
    <n v="0"/>
    <n v="0"/>
    <n v="0"/>
    <n v="0"/>
    <n v="0"/>
    <n v="0"/>
  </r>
  <r>
    <x v="8"/>
    <x v="29"/>
    <x v="3"/>
    <x v="3"/>
    <n v="0"/>
    <n v="1000"/>
    <n v="0"/>
    <n v="0"/>
    <n v="0"/>
    <n v="0"/>
    <n v="0"/>
    <n v="0"/>
    <n v="0"/>
  </r>
  <r>
    <x v="8"/>
    <x v="29"/>
    <x v="3"/>
    <x v="4"/>
    <n v="0"/>
    <n v="1000"/>
    <n v="0"/>
    <n v="0"/>
    <n v="0"/>
    <n v="0"/>
    <n v="0"/>
    <n v="0"/>
    <n v="0"/>
  </r>
  <r>
    <x v="8"/>
    <x v="29"/>
    <x v="3"/>
    <x v="5"/>
    <n v="0"/>
    <n v="1000"/>
    <n v="0"/>
    <n v="0"/>
    <n v="0"/>
    <n v="0"/>
    <n v="0"/>
    <n v="0"/>
    <n v="0"/>
  </r>
  <r>
    <x v="8"/>
    <x v="29"/>
    <x v="3"/>
    <x v="6"/>
    <n v="0"/>
    <n v="1000"/>
    <n v="0"/>
    <n v="0"/>
    <n v="0"/>
    <n v="0"/>
    <n v="0"/>
    <n v="0"/>
    <n v="0"/>
  </r>
  <r>
    <x v="8"/>
    <x v="29"/>
    <x v="3"/>
    <x v="7"/>
    <n v="0"/>
    <n v="1000"/>
    <n v="0"/>
    <n v="0"/>
    <n v="0"/>
    <n v="0"/>
    <n v="0"/>
    <n v="0"/>
    <n v="0"/>
  </r>
  <r>
    <x v="8"/>
    <x v="29"/>
    <x v="3"/>
    <x v="8"/>
    <n v="0"/>
    <n v="1000"/>
    <n v="0"/>
    <n v="0"/>
    <n v="0"/>
    <n v="0"/>
    <n v="0"/>
    <n v="0"/>
    <n v="0"/>
  </r>
  <r>
    <x v="8"/>
    <x v="29"/>
    <x v="3"/>
    <x v="9"/>
    <n v="0"/>
    <n v="1000"/>
    <n v="0"/>
    <n v="0"/>
    <n v="0"/>
    <n v="0"/>
    <n v="0"/>
    <n v="0"/>
    <n v="0"/>
  </r>
  <r>
    <x v="8"/>
    <x v="29"/>
    <x v="3"/>
    <x v="10"/>
    <n v="0"/>
    <n v="1000"/>
    <n v="0"/>
    <n v="0"/>
    <n v="0"/>
    <n v="0"/>
    <n v="0"/>
    <n v="0"/>
    <n v="0"/>
  </r>
  <r>
    <x v="8"/>
    <x v="29"/>
    <x v="4"/>
    <x v="0"/>
    <n v="0.33"/>
    <n v="1000"/>
    <n v="0"/>
    <n v="8.0300000000000007E-3"/>
    <n v="6.0299999999999998E-3"/>
    <n v="6.9999999999999994E-5"/>
    <n v="7.2999999999999996E-4"/>
    <n v="2.768E-2"/>
    <n v="0"/>
  </r>
  <r>
    <x v="8"/>
    <x v="29"/>
    <x v="4"/>
    <x v="1"/>
    <n v="0"/>
    <n v="1000"/>
    <n v="0"/>
    <n v="0"/>
    <n v="0"/>
    <n v="0"/>
    <n v="0"/>
    <n v="0"/>
    <n v="0"/>
  </r>
  <r>
    <x v="8"/>
    <x v="29"/>
    <x v="4"/>
    <x v="2"/>
    <n v="0"/>
    <n v="1000"/>
    <n v="0"/>
    <n v="0"/>
    <n v="0"/>
    <n v="0"/>
    <n v="0"/>
    <n v="0"/>
    <n v="0"/>
  </r>
  <r>
    <x v="8"/>
    <x v="29"/>
    <x v="4"/>
    <x v="3"/>
    <n v="0"/>
    <n v="1000"/>
    <n v="0"/>
    <n v="0"/>
    <n v="0"/>
    <n v="0"/>
    <n v="0"/>
    <n v="0"/>
    <n v="0"/>
  </r>
  <r>
    <x v="8"/>
    <x v="29"/>
    <x v="4"/>
    <x v="4"/>
    <n v="0"/>
    <n v="1000"/>
    <n v="0"/>
    <n v="0"/>
    <n v="0"/>
    <n v="0"/>
    <n v="0"/>
    <n v="0"/>
    <n v="0"/>
  </r>
  <r>
    <x v="8"/>
    <x v="29"/>
    <x v="4"/>
    <x v="5"/>
    <n v="0"/>
    <n v="1000"/>
    <n v="0"/>
    <n v="0"/>
    <n v="0"/>
    <n v="0"/>
    <n v="0"/>
    <n v="0"/>
    <n v="0"/>
  </r>
  <r>
    <x v="8"/>
    <x v="29"/>
    <x v="4"/>
    <x v="6"/>
    <n v="0"/>
    <n v="1000"/>
    <n v="0"/>
    <n v="0"/>
    <n v="0"/>
    <n v="0"/>
    <n v="0"/>
    <n v="0"/>
    <n v="0"/>
  </r>
  <r>
    <x v="8"/>
    <x v="29"/>
    <x v="4"/>
    <x v="7"/>
    <n v="0"/>
    <n v="1000"/>
    <n v="0"/>
    <n v="0"/>
    <n v="0"/>
    <n v="0"/>
    <n v="0"/>
    <n v="0"/>
    <n v="0"/>
  </r>
  <r>
    <x v="8"/>
    <x v="29"/>
    <x v="4"/>
    <x v="8"/>
    <n v="0"/>
    <n v="1000"/>
    <n v="0"/>
    <n v="0"/>
    <n v="0"/>
    <n v="0"/>
    <n v="0"/>
    <n v="0"/>
    <n v="0"/>
  </r>
  <r>
    <x v="8"/>
    <x v="29"/>
    <x v="4"/>
    <x v="9"/>
    <n v="0"/>
    <n v="1000"/>
    <n v="0"/>
    <n v="0"/>
    <n v="0"/>
    <n v="0"/>
    <n v="0"/>
    <n v="0"/>
    <n v="0"/>
  </r>
  <r>
    <x v="8"/>
    <x v="29"/>
    <x v="4"/>
    <x v="10"/>
    <n v="1.54"/>
    <n v="1000"/>
    <n v="0"/>
    <n v="3.7350000000000001E-2"/>
    <n v="2.477E-2"/>
    <n v="1.9000000000000001E-4"/>
    <n v="1.58E-3"/>
    <n v="0.12878999999999999"/>
    <n v="0"/>
  </r>
  <r>
    <x v="8"/>
    <x v="29"/>
    <x v="5"/>
    <x v="0"/>
    <n v="0"/>
    <n v="1000"/>
    <n v="0"/>
    <n v="0"/>
    <n v="0"/>
    <n v="0"/>
    <n v="0"/>
    <n v="0"/>
    <n v="0"/>
  </r>
  <r>
    <x v="8"/>
    <x v="29"/>
    <x v="5"/>
    <x v="1"/>
    <n v="0"/>
    <n v="1000"/>
    <n v="0"/>
    <n v="0"/>
    <n v="0"/>
    <n v="0"/>
    <n v="0"/>
    <n v="0"/>
    <n v="0"/>
  </r>
  <r>
    <x v="8"/>
    <x v="29"/>
    <x v="5"/>
    <x v="2"/>
    <n v="0"/>
    <n v="1000"/>
    <n v="0"/>
    <n v="0"/>
    <n v="0"/>
    <n v="0"/>
    <n v="0"/>
    <n v="0"/>
    <n v="0"/>
  </r>
  <r>
    <x v="8"/>
    <x v="29"/>
    <x v="5"/>
    <x v="3"/>
    <n v="0"/>
    <n v="1000"/>
    <n v="0"/>
    <n v="0"/>
    <n v="0"/>
    <n v="0"/>
    <n v="0"/>
    <n v="0"/>
    <n v="0"/>
  </r>
  <r>
    <x v="8"/>
    <x v="29"/>
    <x v="5"/>
    <x v="4"/>
    <n v="0"/>
    <n v="1000"/>
    <n v="0"/>
    <n v="0"/>
    <n v="0"/>
    <n v="0"/>
    <n v="0"/>
    <n v="0"/>
    <n v="0"/>
  </r>
  <r>
    <x v="8"/>
    <x v="29"/>
    <x v="5"/>
    <x v="5"/>
    <n v="0"/>
    <n v="1000"/>
    <n v="0"/>
    <n v="0"/>
    <n v="0"/>
    <n v="0"/>
    <n v="0"/>
    <n v="0"/>
    <n v="0"/>
  </r>
  <r>
    <x v="8"/>
    <x v="29"/>
    <x v="5"/>
    <x v="6"/>
    <n v="0"/>
    <n v="1000"/>
    <n v="0"/>
    <n v="0"/>
    <n v="0"/>
    <n v="0"/>
    <n v="0"/>
    <n v="0"/>
    <n v="0"/>
  </r>
  <r>
    <x v="8"/>
    <x v="29"/>
    <x v="5"/>
    <x v="7"/>
    <n v="0"/>
    <n v="1000"/>
    <n v="0"/>
    <n v="0"/>
    <n v="0"/>
    <n v="0"/>
    <n v="0"/>
    <n v="0"/>
    <n v="0"/>
  </r>
  <r>
    <x v="8"/>
    <x v="29"/>
    <x v="5"/>
    <x v="8"/>
    <n v="0"/>
    <n v="1000"/>
    <n v="0"/>
    <n v="0"/>
    <n v="0"/>
    <n v="0"/>
    <n v="0"/>
    <n v="0"/>
    <n v="0"/>
  </r>
  <r>
    <x v="8"/>
    <x v="29"/>
    <x v="5"/>
    <x v="9"/>
    <n v="0"/>
    <n v="1000"/>
    <n v="0"/>
    <n v="0"/>
    <n v="0"/>
    <n v="0"/>
    <n v="0"/>
    <n v="0"/>
    <n v="0"/>
  </r>
  <r>
    <x v="8"/>
    <x v="29"/>
    <x v="5"/>
    <x v="10"/>
    <n v="0"/>
    <n v="1000"/>
    <n v="0"/>
    <n v="0"/>
    <n v="0"/>
    <n v="0"/>
    <n v="0"/>
    <n v="0"/>
    <n v="0"/>
  </r>
  <r>
    <x v="8"/>
    <x v="29"/>
    <x v="6"/>
    <x v="0"/>
    <n v="0"/>
    <n v="1000"/>
    <n v="0"/>
    <n v="0"/>
    <n v="0"/>
    <n v="0"/>
    <n v="0"/>
    <n v="0"/>
    <n v="0"/>
  </r>
  <r>
    <x v="8"/>
    <x v="29"/>
    <x v="6"/>
    <x v="1"/>
    <n v="0"/>
    <n v="1000"/>
    <n v="0"/>
    <n v="0"/>
    <n v="0"/>
    <n v="0"/>
    <n v="0"/>
    <n v="0"/>
    <n v="0"/>
  </r>
  <r>
    <x v="8"/>
    <x v="29"/>
    <x v="6"/>
    <x v="2"/>
    <n v="0"/>
    <n v="1000"/>
    <n v="0"/>
    <n v="0"/>
    <n v="0"/>
    <n v="0"/>
    <n v="0"/>
    <n v="0"/>
    <n v="0"/>
  </r>
  <r>
    <x v="8"/>
    <x v="29"/>
    <x v="6"/>
    <x v="3"/>
    <n v="0"/>
    <n v="1000"/>
    <n v="0"/>
    <n v="0"/>
    <n v="0"/>
    <n v="0"/>
    <n v="0"/>
    <n v="0"/>
    <n v="0"/>
  </r>
  <r>
    <x v="8"/>
    <x v="29"/>
    <x v="6"/>
    <x v="4"/>
    <n v="0"/>
    <n v="1000"/>
    <n v="0"/>
    <n v="0"/>
    <n v="0"/>
    <n v="0"/>
    <n v="0"/>
    <n v="0"/>
    <n v="0"/>
  </r>
  <r>
    <x v="8"/>
    <x v="29"/>
    <x v="6"/>
    <x v="5"/>
    <n v="0"/>
    <n v="1000"/>
    <n v="0"/>
    <n v="0"/>
    <n v="0"/>
    <n v="0"/>
    <n v="0"/>
    <n v="0"/>
    <n v="0"/>
  </r>
  <r>
    <x v="8"/>
    <x v="29"/>
    <x v="6"/>
    <x v="6"/>
    <n v="0"/>
    <n v="1000"/>
    <n v="0"/>
    <n v="0"/>
    <n v="0"/>
    <n v="0"/>
    <n v="0"/>
    <n v="0"/>
    <n v="0"/>
  </r>
  <r>
    <x v="8"/>
    <x v="29"/>
    <x v="6"/>
    <x v="7"/>
    <n v="0"/>
    <n v="1000"/>
    <n v="0"/>
    <n v="0"/>
    <n v="0"/>
    <n v="0"/>
    <n v="0"/>
    <n v="0"/>
    <n v="0"/>
  </r>
  <r>
    <x v="8"/>
    <x v="29"/>
    <x v="6"/>
    <x v="8"/>
    <n v="0"/>
    <n v="1000"/>
    <n v="0"/>
    <n v="0"/>
    <n v="0"/>
    <n v="0"/>
    <n v="0"/>
    <n v="0"/>
    <n v="0"/>
  </r>
  <r>
    <x v="8"/>
    <x v="29"/>
    <x v="6"/>
    <x v="9"/>
    <n v="0"/>
    <n v="1000"/>
    <n v="0"/>
    <n v="0"/>
    <n v="0"/>
    <n v="0"/>
    <n v="0"/>
    <n v="0"/>
    <n v="0"/>
  </r>
  <r>
    <x v="8"/>
    <x v="29"/>
    <x v="6"/>
    <x v="10"/>
    <n v="0"/>
    <n v="1000"/>
    <n v="0"/>
    <n v="0"/>
    <n v="0"/>
    <n v="0"/>
    <n v="0"/>
    <n v="0"/>
    <n v="0"/>
  </r>
  <r>
    <x v="8"/>
    <x v="29"/>
    <x v="7"/>
    <x v="0"/>
    <n v="0"/>
    <n v="1000"/>
    <n v="0"/>
    <n v="0"/>
    <n v="0"/>
    <n v="0"/>
    <n v="0"/>
    <n v="0"/>
    <n v="0"/>
  </r>
  <r>
    <x v="8"/>
    <x v="29"/>
    <x v="7"/>
    <x v="1"/>
    <n v="0"/>
    <n v="1000"/>
    <n v="0"/>
    <n v="0"/>
    <n v="0"/>
    <n v="0"/>
    <n v="0"/>
    <n v="0"/>
    <n v="0"/>
  </r>
  <r>
    <x v="8"/>
    <x v="29"/>
    <x v="7"/>
    <x v="2"/>
    <n v="0"/>
    <n v="1000"/>
    <n v="0"/>
    <n v="0"/>
    <n v="0"/>
    <n v="0"/>
    <n v="0"/>
    <n v="0"/>
    <n v="0"/>
  </r>
  <r>
    <x v="8"/>
    <x v="29"/>
    <x v="7"/>
    <x v="3"/>
    <n v="0"/>
    <n v="1000"/>
    <n v="0"/>
    <n v="0"/>
    <n v="0"/>
    <n v="0"/>
    <n v="0"/>
    <n v="0"/>
    <n v="0"/>
  </r>
  <r>
    <x v="8"/>
    <x v="29"/>
    <x v="7"/>
    <x v="4"/>
    <n v="0"/>
    <n v="1000"/>
    <n v="0"/>
    <n v="0"/>
    <n v="0"/>
    <n v="0"/>
    <n v="0"/>
    <n v="0"/>
    <n v="0"/>
  </r>
  <r>
    <x v="8"/>
    <x v="29"/>
    <x v="7"/>
    <x v="5"/>
    <n v="0"/>
    <n v="1000"/>
    <n v="0"/>
    <n v="0"/>
    <n v="0"/>
    <n v="0"/>
    <n v="0"/>
    <n v="0"/>
    <n v="0"/>
  </r>
  <r>
    <x v="8"/>
    <x v="29"/>
    <x v="7"/>
    <x v="6"/>
    <n v="0"/>
    <n v="1000"/>
    <n v="0"/>
    <n v="0"/>
    <n v="0"/>
    <n v="0"/>
    <n v="0"/>
    <n v="0"/>
    <n v="0"/>
  </r>
  <r>
    <x v="8"/>
    <x v="29"/>
    <x v="7"/>
    <x v="7"/>
    <n v="0"/>
    <n v="1000"/>
    <n v="0"/>
    <n v="0"/>
    <n v="0"/>
    <n v="0"/>
    <n v="0"/>
    <n v="0"/>
    <n v="0"/>
  </r>
  <r>
    <x v="8"/>
    <x v="29"/>
    <x v="7"/>
    <x v="8"/>
    <n v="0"/>
    <n v="1000"/>
    <n v="0"/>
    <n v="0"/>
    <n v="0"/>
    <n v="0"/>
    <n v="0"/>
    <n v="0"/>
    <n v="0"/>
  </r>
  <r>
    <x v="8"/>
    <x v="29"/>
    <x v="7"/>
    <x v="9"/>
    <n v="0"/>
    <n v="1000"/>
    <n v="0"/>
    <n v="0"/>
    <n v="0"/>
    <n v="0"/>
    <n v="0"/>
    <n v="0"/>
    <n v="0"/>
  </r>
  <r>
    <x v="8"/>
    <x v="29"/>
    <x v="7"/>
    <x v="10"/>
    <n v="0.91"/>
    <n v="1000"/>
    <n v="0"/>
    <n v="2.2110000000000001E-2"/>
    <n v="1.7979999999999999E-2"/>
    <n v="1.0000000000000001E-5"/>
    <n v="1.73E-3"/>
    <n v="7.6240000000000002E-2"/>
    <n v="0"/>
  </r>
  <r>
    <x v="8"/>
    <x v="29"/>
    <x v="8"/>
    <x v="0"/>
    <n v="0"/>
    <n v="1000"/>
    <n v="0"/>
    <n v="0"/>
    <n v="0"/>
    <n v="0"/>
    <n v="0"/>
    <n v="0"/>
    <n v="0"/>
  </r>
  <r>
    <x v="8"/>
    <x v="29"/>
    <x v="8"/>
    <x v="1"/>
    <n v="0"/>
    <n v="1000"/>
    <n v="0"/>
    <n v="0"/>
    <n v="0"/>
    <n v="0"/>
    <n v="0"/>
    <n v="0"/>
    <n v="0"/>
  </r>
  <r>
    <x v="8"/>
    <x v="29"/>
    <x v="8"/>
    <x v="2"/>
    <n v="0"/>
    <n v="1000"/>
    <n v="0"/>
    <n v="0"/>
    <n v="0"/>
    <n v="0"/>
    <n v="0"/>
    <n v="0"/>
    <n v="0"/>
  </r>
  <r>
    <x v="8"/>
    <x v="29"/>
    <x v="8"/>
    <x v="3"/>
    <n v="0"/>
    <n v="1000"/>
    <n v="0"/>
    <n v="0"/>
    <n v="0"/>
    <n v="0"/>
    <n v="0"/>
    <n v="0"/>
    <n v="0"/>
  </r>
  <r>
    <x v="8"/>
    <x v="29"/>
    <x v="8"/>
    <x v="4"/>
    <n v="0"/>
    <n v="1000"/>
    <n v="0"/>
    <n v="0"/>
    <n v="0"/>
    <n v="0"/>
    <n v="0"/>
    <n v="0"/>
    <n v="0"/>
  </r>
  <r>
    <x v="8"/>
    <x v="29"/>
    <x v="8"/>
    <x v="5"/>
    <n v="0"/>
    <n v="1000"/>
    <n v="0"/>
    <n v="0"/>
    <n v="0"/>
    <n v="0"/>
    <n v="0"/>
    <n v="0"/>
    <n v="0"/>
  </r>
  <r>
    <x v="8"/>
    <x v="29"/>
    <x v="8"/>
    <x v="6"/>
    <n v="0"/>
    <n v="1000"/>
    <n v="0"/>
    <n v="0"/>
    <n v="0"/>
    <n v="0"/>
    <n v="0"/>
    <n v="0"/>
    <n v="0"/>
  </r>
  <r>
    <x v="8"/>
    <x v="29"/>
    <x v="8"/>
    <x v="7"/>
    <n v="0"/>
    <n v="1000"/>
    <n v="0"/>
    <n v="0"/>
    <n v="0"/>
    <n v="0"/>
    <n v="0"/>
    <n v="0"/>
    <n v="0"/>
  </r>
  <r>
    <x v="8"/>
    <x v="29"/>
    <x v="8"/>
    <x v="8"/>
    <n v="0"/>
    <n v="1000"/>
    <n v="0"/>
    <n v="0"/>
    <n v="0"/>
    <n v="0"/>
    <n v="0"/>
    <n v="0"/>
    <n v="0"/>
  </r>
  <r>
    <x v="8"/>
    <x v="29"/>
    <x v="8"/>
    <x v="9"/>
    <n v="0"/>
    <n v="1000"/>
    <n v="0"/>
    <n v="0"/>
    <n v="0"/>
    <n v="0"/>
    <n v="0"/>
    <n v="0"/>
    <n v="0"/>
  </r>
  <r>
    <x v="8"/>
    <x v="29"/>
    <x v="8"/>
    <x v="10"/>
    <n v="0.33"/>
    <n v="1000"/>
    <n v="0"/>
    <n v="7.9699999999999997E-3"/>
    <n v="5.8199999999999997E-3"/>
    <n v="4.0000000000000003E-5"/>
    <n v="2.2000000000000001E-4"/>
    <n v="2.7480000000000001E-2"/>
    <n v="0"/>
  </r>
  <r>
    <x v="8"/>
    <x v="30"/>
    <x v="0"/>
    <x v="0"/>
    <n v="0"/>
    <n v="1000"/>
    <n v="0"/>
    <n v="0"/>
    <n v="0"/>
    <n v="0"/>
    <n v="0"/>
    <n v="0"/>
    <n v="0"/>
  </r>
  <r>
    <x v="8"/>
    <x v="30"/>
    <x v="0"/>
    <x v="1"/>
    <n v="0"/>
    <n v="1000"/>
    <n v="0"/>
    <n v="0"/>
    <n v="0"/>
    <n v="0"/>
    <n v="0"/>
    <n v="0"/>
    <n v="0"/>
  </r>
  <r>
    <x v="8"/>
    <x v="30"/>
    <x v="0"/>
    <x v="2"/>
    <n v="0"/>
    <n v="1000"/>
    <n v="0"/>
    <n v="0"/>
    <n v="0"/>
    <n v="0"/>
    <n v="0"/>
    <n v="0"/>
    <n v="0"/>
  </r>
  <r>
    <x v="8"/>
    <x v="30"/>
    <x v="0"/>
    <x v="3"/>
    <n v="0"/>
    <n v="1000"/>
    <n v="0"/>
    <n v="0"/>
    <n v="0"/>
    <n v="0"/>
    <n v="0"/>
    <n v="0"/>
    <n v="0"/>
  </r>
  <r>
    <x v="8"/>
    <x v="30"/>
    <x v="0"/>
    <x v="4"/>
    <n v="0"/>
    <n v="1000"/>
    <n v="0"/>
    <n v="0"/>
    <n v="0"/>
    <n v="0"/>
    <n v="0"/>
    <n v="0"/>
    <n v="0"/>
  </r>
  <r>
    <x v="8"/>
    <x v="30"/>
    <x v="0"/>
    <x v="5"/>
    <n v="0"/>
    <n v="1000"/>
    <n v="0"/>
    <n v="0"/>
    <n v="0"/>
    <n v="0"/>
    <n v="0"/>
    <n v="0"/>
    <n v="0"/>
  </r>
  <r>
    <x v="8"/>
    <x v="30"/>
    <x v="0"/>
    <x v="6"/>
    <n v="0"/>
    <n v="1000"/>
    <n v="0"/>
    <n v="0"/>
    <n v="0"/>
    <n v="0"/>
    <n v="0"/>
    <n v="0"/>
    <n v="0"/>
  </r>
  <r>
    <x v="8"/>
    <x v="30"/>
    <x v="0"/>
    <x v="7"/>
    <n v="0"/>
    <n v="1000"/>
    <n v="0"/>
    <n v="0"/>
    <n v="0"/>
    <n v="0"/>
    <n v="0"/>
    <n v="0"/>
    <n v="0"/>
  </r>
  <r>
    <x v="8"/>
    <x v="30"/>
    <x v="0"/>
    <x v="8"/>
    <n v="0"/>
    <n v="1000"/>
    <n v="0"/>
    <n v="0"/>
    <n v="0"/>
    <n v="0"/>
    <n v="0"/>
    <n v="0"/>
    <n v="0"/>
  </r>
  <r>
    <x v="8"/>
    <x v="30"/>
    <x v="0"/>
    <x v="9"/>
    <n v="0"/>
    <n v="1000"/>
    <n v="0"/>
    <n v="0"/>
    <n v="0"/>
    <n v="0"/>
    <n v="0"/>
    <n v="0"/>
    <n v="0"/>
  </r>
  <r>
    <x v="8"/>
    <x v="30"/>
    <x v="0"/>
    <x v="10"/>
    <n v="0.79"/>
    <n v="1000"/>
    <n v="0"/>
    <n v="1.9099999999999999E-2"/>
    <n v="1.478E-2"/>
    <n v="5.0000000000000002E-5"/>
    <n v="1.15E-3"/>
    <n v="6.5860000000000002E-2"/>
    <n v="0"/>
  </r>
  <r>
    <x v="8"/>
    <x v="30"/>
    <x v="1"/>
    <x v="0"/>
    <n v="0"/>
    <n v="1000"/>
    <n v="0"/>
    <n v="0"/>
    <n v="0"/>
    <n v="0"/>
    <n v="0"/>
    <n v="0"/>
    <n v="0"/>
  </r>
  <r>
    <x v="8"/>
    <x v="30"/>
    <x v="1"/>
    <x v="1"/>
    <n v="0.64"/>
    <n v="1000"/>
    <n v="0"/>
    <n v="1.549E-2"/>
    <n v="1.2500000000000001E-2"/>
    <n v="5.1000000000000004E-4"/>
    <n v="3.0300000000000001E-3"/>
    <n v="5.3400000000000003E-2"/>
    <n v="0"/>
  </r>
  <r>
    <x v="8"/>
    <x v="30"/>
    <x v="1"/>
    <x v="2"/>
    <n v="0"/>
    <n v="1000"/>
    <n v="0"/>
    <n v="0"/>
    <n v="0"/>
    <n v="0"/>
    <n v="0"/>
    <n v="0"/>
    <n v="0"/>
  </r>
  <r>
    <x v="8"/>
    <x v="30"/>
    <x v="1"/>
    <x v="3"/>
    <n v="0"/>
    <n v="1000"/>
    <n v="0"/>
    <n v="0"/>
    <n v="0"/>
    <n v="0"/>
    <n v="0"/>
    <n v="0"/>
    <n v="0"/>
  </r>
  <r>
    <x v="8"/>
    <x v="30"/>
    <x v="1"/>
    <x v="4"/>
    <n v="0"/>
    <n v="1000"/>
    <n v="0"/>
    <n v="0"/>
    <n v="0"/>
    <n v="0"/>
    <n v="0"/>
    <n v="0"/>
    <n v="0"/>
  </r>
  <r>
    <x v="8"/>
    <x v="30"/>
    <x v="1"/>
    <x v="5"/>
    <n v="0"/>
    <n v="1000"/>
    <n v="0"/>
    <n v="0"/>
    <n v="0"/>
    <n v="0"/>
    <n v="0"/>
    <n v="0"/>
    <n v="0"/>
  </r>
  <r>
    <x v="8"/>
    <x v="30"/>
    <x v="1"/>
    <x v="6"/>
    <n v="0"/>
    <n v="1000"/>
    <n v="0"/>
    <n v="0"/>
    <n v="0"/>
    <n v="0"/>
    <n v="0"/>
    <n v="0"/>
    <n v="0"/>
  </r>
  <r>
    <x v="8"/>
    <x v="30"/>
    <x v="1"/>
    <x v="7"/>
    <n v="0"/>
    <n v="1000"/>
    <n v="0"/>
    <n v="0"/>
    <n v="0"/>
    <n v="0"/>
    <n v="0"/>
    <n v="0"/>
    <n v="0"/>
  </r>
  <r>
    <x v="8"/>
    <x v="30"/>
    <x v="1"/>
    <x v="8"/>
    <n v="0"/>
    <n v="1000"/>
    <n v="0"/>
    <n v="0"/>
    <n v="0"/>
    <n v="0"/>
    <n v="0"/>
    <n v="0"/>
    <n v="0"/>
  </r>
  <r>
    <x v="8"/>
    <x v="30"/>
    <x v="1"/>
    <x v="9"/>
    <n v="0"/>
    <n v="1000"/>
    <n v="0"/>
    <n v="0"/>
    <n v="0"/>
    <n v="0"/>
    <n v="0"/>
    <n v="0"/>
    <n v="0"/>
  </r>
  <r>
    <x v="8"/>
    <x v="30"/>
    <x v="1"/>
    <x v="10"/>
    <n v="0"/>
    <n v="1000"/>
    <n v="0"/>
    <n v="0"/>
    <n v="0"/>
    <n v="0"/>
    <n v="0"/>
    <n v="0"/>
    <n v="0"/>
  </r>
  <r>
    <x v="8"/>
    <x v="30"/>
    <x v="2"/>
    <x v="0"/>
    <n v="0"/>
    <n v="1000"/>
    <n v="0"/>
    <n v="0"/>
    <n v="0"/>
    <n v="0"/>
    <n v="0"/>
    <n v="0"/>
    <n v="0"/>
  </r>
  <r>
    <x v="8"/>
    <x v="30"/>
    <x v="2"/>
    <x v="1"/>
    <n v="0"/>
    <n v="1000"/>
    <n v="0"/>
    <n v="0"/>
    <n v="0"/>
    <n v="0"/>
    <n v="0"/>
    <n v="0"/>
    <n v="0"/>
  </r>
  <r>
    <x v="8"/>
    <x v="30"/>
    <x v="2"/>
    <x v="2"/>
    <n v="0"/>
    <n v="1000"/>
    <n v="0"/>
    <n v="0"/>
    <n v="0"/>
    <n v="0"/>
    <n v="0"/>
    <n v="0"/>
    <n v="0"/>
  </r>
  <r>
    <x v="8"/>
    <x v="30"/>
    <x v="2"/>
    <x v="3"/>
    <n v="0"/>
    <n v="1000"/>
    <n v="0"/>
    <n v="0"/>
    <n v="0"/>
    <n v="0"/>
    <n v="0"/>
    <n v="0"/>
    <n v="0"/>
  </r>
  <r>
    <x v="8"/>
    <x v="30"/>
    <x v="2"/>
    <x v="4"/>
    <n v="0"/>
    <n v="1000"/>
    <n v="0"/>
    <n v="0"/>
    <n v="0"/>
    <n v="0"/>
    <n v="0"/>
    <n v="0"/>
    <n v="0"/>
  </r>
  <r>
    <x v="8"/>
    <x v="30"/>
    <x v="2"/>
    <x v="5"/>
    <n v="0"/>
    <n v="1000"/>
    <n v="0"/>
    <n v="0"/>
    <n v="0"/>
    <n v="0"/>
    <n v="0"/>
    <n v="0"/>
    <n v="0"/>
  </r>
  <r>
    <x v="8"/>
    <x v="30"/>
    <x v="2"/>
    <x v="6"/>
    <n v="0"/>
    <n v="1000"/>
    <n v="0"/>
    <n v="0"/>
    <n v="0"/>
    <n v="0"/>
    <n v="0"/>
    <n v="0"/>
    <n v="0"/>
  </r>
  <r>
    <x v="8"/>
    <x v="30"/>
    <x v="2"/>
    <x v="7"/>
    <n v="0"/>
    <n v="1000"/>
    <n v="0"/>
    <n v="0"/>
    <n v="0"/>
    <n v="0"/>
    <n v="0"/>
    <n v="0"/>
    <n v="0"/>
  </r>
  <r>
    <x v="8"/>
    <x v="30"/>
    <x v="2"/>
    <x v="8"/>
    <n v="0"/>
    <n v="1000"/>
    <n v="0"/>
    <n v="0"/>
    <n v="0"/>
    <n v="0"/>
    <n v="0"/>
    <n v="0"/>
    <n v="0"/>
  </r>
  <r>
    <x v="8"/>
    <x v="30"/>
    <x v="2"/>
    <x v="9"/>
    <n v="0"/>
    <n v="1000"/>
    <n v="0"/>
    <n v="0"/>
    <n v="0"/>
    <n v="0"/>
    <n v="0"/>
    <n v="0"/>
    <n v="0"/>
  </r>
  <r>
    <x v="8"/>
    <x v="30"/>
    <x v="2"/>
    <x v="10"/>
    <n v="0.21"/>
    <n v="1000"/>
    <n v="0"/>
    <n v="5.1900000000000002E-3"/>
    <n v="3.7100000000000002E-3"/>
    <n v="5.0000000000000002E-5"/>
    <n v="4.4000000000000002E-4"/>
    <n v="1.7899999999999999E-2"/>
    <n v="0"/>
  </r>
  <r>
    <x v="8"/>
    <x v="30"/>
    <x v="3"/>
    <x v="0"/>
    <n v="0"/>
    <n v="1000"/>
    <n v="0"/>
    <n v="0"/>
    <n v="0"/>
    <n v="0"/>
    <n v="0"/>
    <n v="0"/>
    <n v="0"/>
  </r>
  <r>
    <x v="8"/>
    <x v="30"/>
    <x v="3"/>
    <x v="1"/>
    <n v="0"/>
    <n v="1000"/>
    <n v="0"/>
    <n v="0"/>
    <n v="0"/>
    <n v="0"/>
    <n v="0"/>
    <n v="0"/>
    <n v="0"/>
  </r>
  <r>
    <x v="8"/>
    <x v="30"/>
    <x v="3"/>
    <x v="2"/>
    <n v="0"/>
    <n v="1000"/>
    <n v="0"/>
    <n v="0"/>
    <n v="0"/>
    <n v="0"/>
    <n v="0"/>
    <n v="0"/>
    <n v="0"/>
  </r>
  <r>
    <x v="8"/>
    <x v="30"/>
    <x v="3"/>
    <x v="3"/>
    <n v="0"/>
    <n v="1000"/>
    <n v="0"/>
    <n v="0"/>
    <n v="0"/>
    <n v="0"/>
    <n v="0"/>
    <n v="0"/>
    <n v="0"/>
  </r>
  <r>
    <x v="8"/>
    <x v="30"/>
    <x v="3"/>
    <x v="4"/>
    <n v="0"/>
    <n v="1000"/>
    <n v="0"/>
    <n v="0"/>
    <n v="0"/>
    <n v="0"/>
    <n v="0"/>
    <n v="0"/>
    <n v="0"/>
  </r>
  <r>
    <x v="8"/>
    <x v="30"/>
    <x v="3"/>
    <x v="5"/>
    <n v="0"/>
    <n v="1000"/>
    <n v="0"/>
    <n v="0"/>
    <n v="0"/>
    <n v="0"/>
    <n v="0"/>
    <n v="0"/>
    <n v="0"/>
  </r>
  <r>
    <x v="8"/>
    <x v="30"/>
    <x v="3"/>
    <x v="6"/>
    <n v="0"/>
    <n v="1000"/>
    <n v="0"/>
    <n v="0"/>
    <n v="0"/>
    <n v="0"/>
    <n v="0"/>
    <n v="0"/>
    <n v="0"/>
  </r>
  <r>
    <x v="8"/>
    <x v="30"/>
    <x v="3"/>
    <x v="7"/>
    <n v="0"/>
    <n v="1000"/>
    <n v="0"/>
    <n v="0"/>
    <n v="0"/>
    <n v="0"/>
    <n v="0"/>
    <n v="0"/>
    <n v="0"/>
  </r>
  <r>
    <x v="8"/>
    <x v="30"/>
    <x v="3"/>
    <x v="8"/>
    <n v="0"/>
    <n v="1000"/>
    <n v="0"/>
    <n v="0"/>
    <n v="0"/>
    <n v="0"/>
    <n v="0"/>
    <n v="0"/>
    <n v="0"/>
  </r>
  <r>
    <x v="8"/>
    <x v="30"/>
    <x v="3"/>
    <x v="9"/>
    <n v="0"/>
    <n v="1000"/>
    <n v="0"/>
    <n v="0"/>
    <n v="0"/>
    <n v="0"/>
    <n v="0"/>
    <n v="0"/>
    <n v="0"/>
  </r>
  <r>
    <x v="8"/>
    <x v="30"/>
    <x v="3"/>
    <x v="10"/>
    <n v="0"/>
    <n v="1000"/>
    <n v="0"/>
    <n v="0"/>
    <n v="0"/>
    <n v="0"/>
    <n v="0"/>
    <n v="0"/>
    <n v="0"/>
  </r>
  <r>
    <x v="8"/>
    <x v="30"/>
    <x v="4"/>
    <x v="0"/>
    <n v="0.33"/>
    <n v="1000"/>
    <n v="0"/>
    <n v="8.0300000000000007E-3"/>
    <n v="6.0299999999999998E-3"/>
    <n v="6.9999999999999994E-5"/>
    <n v="7.2999999999999996E-4"/>
    <n v="2.768E-2"/>
    <n v="0"/>
  </r>
  <r>
    <x v="8"/>
    <x v="30"/>
    <x v="4"/>
    <x v="1"/>
    <n v="0"/>
    <n v="1000"/>
    <n v="0"/>
    <n v="0"/>
    <n v="0"/>
    <n v="0"/>
    <n v="0"/>
    <n v="0"/>
    <n v="0"/>
  </r>
  <r>
    <x v="8"/>
    <x v="30"/>
    <x v="4"/>
    <x v="2"/>
    <n v="0"/>
    <n v="1000"/>
    <n v="0"/>
    <n v="0"/>
    <n v="0"/>
    <n v="0"/>
    <n v="0"/>
    <n v="0"/>
    <n v="0"/>
  </r>
  <r>
    <x v="8"/>
    <x v="30"/>
    <x v="4"/>
    <x v="3"/>
    <n v="0"/>
    <n v="1000"/>
    <n v="0"/>
    <n v="0"/>
    <n v="0"/>
    <n v="0"/>
    <n v="0"/>
    <n v="0"/>
    <n v="0"/>
  </r>
  <r>
    <x v="8"/>
    <x v="30"/>
    <x v="4"/>
    <x v="4"/>
    <n v="0"/>
    <n v="1000"/>
    <n v="0"/>
    <n v="0"/>
    <n v="0"/>
    <n v="0"/>
    <n v="0"/>
    <n v="0"/>
    <n v="0"/>
  </r>
  <r>
    <x v="8"/>
    <x v="30"/>
    <x v="4"/>
    <x v="5"/>
    <n v="0"/>
    <n v="1000"/>
    <n v="0"/>
    <n v="0"/>
    <n v="0"/>
    <n v="0"/>
    <n v="0"/>
    <n v="0"/>
    <n v="0"/>
  </r>
  <r>
    <x v="8"/>
    <x v="30"/>
    <x v="4"/>
    <x v="6"/>
    <n v="0"/>
    <n v="1000"/>
    <n v="0"/>
    <n v="0"/>
    <n v="0"/>
    <n v="0"/>
    <n v="0"/>
    <n v="0"/>
    <n v="0"/>
  </r>
  <r>
    <x v="8"/>
    <x v="30"/>
    <x v="4"/>
    <x v="7"/>
    <n v="0"/>
    <n v="1000"/>
    <n v="0"/>
    <n v="0"/>
    <n v="0"/>
    <n v="0"/>
    <n v="0"/>
    <n v="0"/>
    <n v="0"/>
  </r>
  <r>
    <x v="8"/>
    <x v="30"/>
    <x v="4"/>
    <x v="8"/>
    <n v="0"/>
    <n v="1000"/>
    <n v="0"/>
    <n v="0"/>
    <n v="0"/>
    <n v="0"/>
    <n v="0"/>
    <n v="0"/>
    <n v="0"/>
  </r>
  <r>
    <x v="8"/>
    <x v="30"/>
    <x v="4"/>
    <x v="9"/>
    <n v="0"/>
    <n v="1000"/>
    <n v="0"/>
    <n v="0"/>
    <n v="0"/>
    <n v="0"/>
    <n v="0"/>
    <n v="0"/>
    <n v="0"/>
  </r>
  <r>
    <x v="8"/>
    <x v="30"/>
    <x v="4"/>
    <x v="10"/>
    <n v="1.54"/>
    <n v="1000"/>
    <n v="0"/>
    <n v="3.7350000000000001E-2"/>
    <n v="2.477E-2"/>
    <n v="1.9000000000000001E-4"/>
    <n v="1.58E-3"/>
    <n v="0.12878999999999999"/>
    <n v="0"/>
  </r>
  <r>
    <x v="8"/>
    <x v="30"/>
    <x v="5"/>
    <x v="0"/>
    <n v="0"/>
    <n v="1000"/>
    <n v="0"/>
    <n v="0"/>
    <n v="0"/>
    <n v="0"/>
    <n v="0"/>
    <n v="0"/>
    <n v="0"/>
  </r>
  <r>
    <x v="8"/>
    <x v="30"/>
    <x v="5"/>
    <x v="1"/>
    <n v="0"/>
    <n v="1000"/>
    <n v="0"/>
    <n v="0"/>
    <n v="0"/>
    <n v="0"/>
    <n v="0"/>
    <n v="0"/>
    <n v="0"/>
  </r>
  <r>
    <x v="8"/>
    <x v="30"/>
    <x v="5"/>
    <x v="2"/>
    <n v="0"/>
    <n v="1000"/>
    <n v="0"/>
    <n v="0"/>
    <n v="0"/>
    <n v="0"/>
    <n v="0"/>
    <n v="0"/>
    <n v="0"/>
  </r>
  <r>
    <x v="8"/>
    <x v="30"/>
    <x v="5"/>
    <x v="3"/>
    <n v="0"/>
    <n v="1000"/>
    <n v="0"/>
    <n v="0"/>
    <n v="0"/>
    <n v="0"/>
    <n v="0"/>
    <n v="0"/>
    <n v="0"/>
  </r>
  <r>
    <x v="8"/>
    <x v="30"/>
    <x v="5"/>
    <x v="4"/>
    <n v="0"/>
    <n v="1000"/>
    <n v="0"/>
    <n v="0"/>
    <n v="0"/>
    <n v="0"/>
    <n v="0"/>
    <n v="0"/>
    <n v="0"/>
  </r>
  <r>
    <x v="8"/>
    <x v="30"/>
    <x v="5"/>
    <x v="5"/>
    <n v="0"/>
    <n v="1000"/>
    <n v="0"/>
    <n v="0"/>
    <n v="0"/>
    <n v="0"/>
    <n v="0"/>
    <n v="0"/>
    <n v="0"/>
  </r>
  <r>
    <x v="8"/>
    <x v="30"/>
    <x v="5"/>
    <x v="6"/>
    <n v="0"/>
    <n v="1000"/>
    <n v="0"/>
    <n v="0"/>
    <n v="0"/>
    <n v="0"/>
    <n v="0"/>
    <n v="0"/>
    <n v="0"/>
  </r>
  <r>
    <x v="8"/>
    <x v="30"/>
    <x v="5"/>
    <x v="7"/>
    <n v="0"/>
    <n v="1000"/>
    <n v="0"/>
    <n v="0"/>
    <n v="0"/>
    <n v="0"/>
    <n v="0"/>
    <n v="0"/>
    <n v="0"/>
  </r>
  <r>
    <x v="8"/>
    <x v="30"/>
    <x v="5"/>
    <x v="8"/>
    <n v="0"/>
    <n v="1000"/>
    <n v="0"/>
    <n v="0"/>
    <n v="0"/>
    <n v="0"/>
    <n v="0"/>
    <n v="0"/>
    <n v="0"/>
  </r>
  <r>
    <x v="8"/>
    <x v="30"/>
    <x v="5"/>
    <x v="9"/>
    <n v="0"/>
    <n v="1000"/>
    <n v="0"/>
    <n v="0"/>
    <n v="0"/>
    <n v="0"/>
    <n v="0"/>
    <n v="0"/>
    <n v="0"/>
  </r>
  <r>
    <x v="8"/>
    <x v="30"/>
    <x v="5"/>
    <x v="10"/>
    <n v="0"/>
    <n v="1000"/>
    <n v="0"/>
    <n v="0"/>
    <n v="0"/>
    <n v="0"/>
    <n v="0"/>
    <n v="0"/>
    <n v="0"/>
  </r>
  <r>
    <x v="8"/>
    <x v="30"/>
    <x v="6"/>
    <x v="0"/>
    <n v="0"/>
    <n v="1000"/>
    <n v="0"/>
    <n v="0"/>
    <n v="0"/>
    <n v="0"/>
    <n v="0"/>
    <n v="0"/>
    <n v="0"/>
  </r>
  <r>
    <x v="8"/>
    <x v="30"/>
    <x v="6"/>
    <x v="1"/>
    <n v="0"/>
    <n v="1000"/>
    <n v="0"/>
    <n v="0"/>
    <n v="0"/>
    <n v="0"/>
    <n v="0"/>
    <n v="0"/>
    <n v="0"/>
  </r>
  <r>
    <x v="8"/>
    <x v="30"/>
    <x v="6"/>
    <x v="2"/>
    <n v="0"/>
    <n v="1000"/>
    <n v="0"/>
    <n v="0"/>
    <n v="0"/>
    <n v="0"/>
    <n v="0"/>
    <n v="0"/>
    <n v="0"/>
  </r>
  <r>
    <x v="8"/>
    <x v="30"/>
    <x v="6"/>
    <x v="3"/>
    <n v="0"/>
    <n v="1000"/>
    <n v="0"/>
    <n v="0"/>
    <n v="0"/>
    <n v="0"/>
    <n v="0"/>
    <n v="0"/>
    <n v="0"/>
  </r>
  <r>
    <x v="8"/>
    <x v="30"/>
    <x v="6"/>
    <x v="4"/>
    <n v="0"/>
    <n v="1000"/>
    <n v="0"/>
    <n v="0"/>
    <n v="0"/>
    <n v="0"/>
    <n v="0"/>
    <n v="0"/>
    <n v="0"/>
  </r>
  <r>
    <x v="8"/>
    <x v="30"/>
    <x v="6"/>
    <x v="5"/>
    <n v="0"/>
    <n v="1000"/>
    <n v="0"/>
    <n v="0"/>
    <n v="0"/>
    <n v="0"/>
    <n v="0"/>
    <n v="0"/>
    <n v="0"/>
  </r>
  <r>
    <x v="8"/>
    <x v="30"/>
    <x v="6"/>
    <x v="6"/>
    <n v="0"/>
    <n v="1000"/>
    <n v="0"/>
    <n v="0"/>
    <n v="0"/>
    <n v="0"/>
    <n v="0"/>
    <n v="0"/>
    <n v="0"/>
  </r>
  <r>
    <x v="8"/>
    <x v="30"/>
    <x v="6"/>
    <x v="7"/>
    <n v="0"/>
    <n v="1000"/>
    <n v="0"/>
    <n v="0"/>
    <n v="0"/>
    <n v="0"/>
    <n v="0"/>
    <n v="0"/>
    <n v="0"/>
  </r>
  <r>
    <x v="8"/>
    <x v="30"/>
    <x v="6"/>
    <x v="8"/>
    <n v="0"/>
    <n v="1000"/>
    <n v="0"/>
    <n v="0"/>
    <n v="0"/>
    <n v="0"/>
    <n v="0"/>
    <n v="0"/>
    <n v="0"/>
  </r>
  <r>
    <x v="8"/>
    <x v="30"/>
    <x v="6"/>
    <x v="9"/>
    <n v="0"/>
    <n v="1000"/>
    <n v="0"/>
    <n v="0"/>
    <n v="0"/>
    <n v="0"/>
    <n v="0"/>
    <n v="0"/>
    <n v="0"/>
  </r>
  <r>
    <x v="8"/>
    <x v="30"/>
    <x v="6"/>
    <x v="10"/>
    <n v="0"/>
    <n v="1000"/>
    <n v="0"/>
    <n v="0"/>
    <n v="0"/>
    <n v="0"/>
    <n v="0"/>
    <n v="0"/>
    <n v="0"/>
  </r>
  <r>
    <x v="8"/>
    <x v="30"/>
    <x v="7"/>
    <x v="0"/>
    <n v="0"/>
    <n v="1000"/>
    <n v="0"/>
    <n v="0"/>
    <n v="0"/>
    <n v="0"/>
    <n v="0"/>
    <n v="0"/>
    <n v="0"/>
  </r>
  <r>
    <x v="8"/>
    <x v="30"/>
    <x v="7"/>
    <x v="1"/>
    <n v="0"/>
    <n v="1000"/>
    <n v="0"/>
    <n v="0"/>
    <n v="0"/>
    <n v="0"/>
    <n v="0"/>
    <n v="0"/>
    <n v="0"/>
  </r>
  <r>
    <x v="8"/>
    <x v="30"/>
    <x v="7"/>
    <x v="2"/>
    <n v="0"/>
    <n v="1000"/>
    <n v="0"/>
    <n v="0"/>
    <n v="0"/>
    <n v="0"/>
    <n v="0"/>
    <n v="0"/>
    <n v="0"/>
  </r>
  <r>
    <x v="8"/>
    <x v="30"/>
    <x v="7"/>
    <x v="3"/>
    <n v="0"/>
    <n v="1000"/>
    <n v="0"/>
    <n v="0"/>
    <n v="0"/>
    <n v="0"/>
    <n v="0"/>
    <n v="0"/>
    <n v="0"/>
  </r>
  <r>
    <x v="8"/>
    <x v="30"/>
    <x v="7"/>
    <x v="4"/>
    <n v="0"/>
    <n v="1000"/>
    <n v="0"/>
    <n v="0"/>
    <n v="0"/>
    <n v="0"/>
    <n v="0"/>
    <n v="0"/>
    <n v="0"/>
  </r>
  <r>
    <x v="8"/>
    <x v="30"/>
    <x v="7"/>
    <x v="5"/>
    <n v="0"/>
    <n v="1000"/>
    <n v="0"/>
    <n v="0"/>
    <n v="0"/>
    <n v="0"/>
    <n v="0"/>
    <n v="0"/>
    <n v="0"/>
  </r>
  <r>
    <x v="8"/>
    <x v="30"/>
    <x v="7"/>
    <x v="6"/>
    <n v="0"/>
    <n v="1000"/>
    <n v="0"/>
    <n v="0"/>
    <n v="0"/>
    <n v="0"/>
    <n v="0"/>
    <n v="0"/>
    <n v="0"/>
  </r>
  <r>
    <x v="8"/>
    <x v="30"/>
    <x v="7"/>
    <x v="7"/>
    <n v="0"/>
    <n v="1000"/>
    <n v="0"/>
    <n v="0"/>
    <n v="0"/>
    <n v="0"/>
    <n v="0"/>
    <n v="0"/>
    <n v="0"/>
  </r>
  <r>
    <x v="8"/>
    <x v="30"/>
    <x v="7"/>
    <x v="8"/>
    <n v="0"/>
    <n v="1000"/>
    <n v="0"/>
    <n v="0"/>
    <n v="0"/>
    <n v="0"/>
    <n v="0"/>
    <n v="0"/>
    <n v="0"/>
  </r>
  <r>
    <x v="8"/>
    <x v="30"/>
    <x v="7"/>
    <x v="9"/>
    <n v="0"/>
    <n v="1000"/>
    <n v="0"/>
    <n v="0"/>
    <n v="0"/>
    <n v="0"/>
    <n v="0"/>
    <n v="0"/>
    <n v="0"/>
  </r>
  <r>
    <x v="8"/>
    <x v="30"/>
    <x v="7"/>
    <x v="10"/>
    <n v="0.91"/>
    <n v="1000"/>
    <n v="0"/>
    <n v="2.2110000000000001E-2"/>
    <n v="1.7979999999999999E-2"/>
    <n v="1.0000000000000001E-5"/>
    <n v="1.73E-3"/>
    <n v="7.6240000000000002E-2"/>
    <n v="0"/>
  </r>
  <r>
    <x v="8"/>
    <x v="30"/>
    <x v="8"/>
    <x v="0"/>
    <n v="0"/>
    <n v="1000"/>
    <n v="0"/>
    <n v="0"/>
    <n v="0"/>
    <n v="0"/>
    <n v="0"/>
    <n v="0"/>
    <n v="0"/>
  </r>
  <r>
    <x v="8"/>
    <x v="30"/>
    <x v="8"/>
    <x v="1"/>
    <n v="0"/>
    <n v="1000"/>
    <n v="0"/>
    <n v="0"/>
    <n v="0"/>
    <n v="0"/>
    <n v="0"/>
    <n v="0"/>
    <n v="0"/>
  </r>
  <r>
    <x v="8"/>
    <x v="30"/>
    <x v="8"/>
    <x v="2"/>
    <n v="0"/>
    <n v="1000"/>
    <n v="0"/>
    <n v="0"/>
    <n v="0"/>
    <n v="0"/>
    <n v="0"/>
    <n v="0"/>
    <n v="0"/>
  </r>
  <r>
    <x v="8"/>
    <x v="30"/>
    <x v="8"/>
    <x v="3"/>
    <n v="0"/>
    <n v="1000"/>
    <n v="0"/>
    <n v="0"/>
    <n v="0"/>
    <n v="0"/>
    <n v="0"/>
    <n v="0"/>
    <n v="0"/>
  </r>
  <r>
    <x v="8"/>
    <x v="30"/>
    <x v="8"/>
    <x v="4"/>
    <n v="0"/>
    <n v="1000"/>
    <n v="0"/>
    <n v="0"/>
    <n v="0"/>
    <n v="0"/>
    <n v="0"/>
    <n v="0"/>
    <n v="0"/>
  </r>
  <r>
    <x v="8"/>
    <x v="30"/>
    <x v="8"/>
    <x v="5"/>
    <n v="0"/>
    <n v="1000"/>
    <n v="0"/>
    <n v="0"/>
    <n v="0"/>
    <n v="0"/>
    <n v="0"/>
    <n v="0"/>
    <n v="0"/>
  </r>
  <r>
    <x v="8"/>
    <x v="30"/>
    <x v="8"/>
    <x v="6"/>
    <n v="0"/>
    <n v="1000"/>
    <n v="0"/>
    <n v="0"/>
    <n v="0"/>
    <n v="0"/>
    <n v="0"/>
    <n v="0"/>
    <n v="0"/>
  </r>
  <r>
    <x v="8"/>
    <x v="30"/>
    <x v="8"/>
    <x v="7"/>
    <n v="0"/>
    <n v="1000"/>
    <n v="0"/>
    <n v="0"/>
    <n v="0"/>
    <n v="0"/>
    <n v="0"/>
    <n v="0"/>
    <n v="0"/>
  </r>
  <r>
    <x v="8"/>
    <x v="30"/>
    <x v="8"/>
    <x v="8"/>
    <n v="0"/>
    <n v="1000"/>
    <n v="0"/>
    <n v="0"/>
    <n v="0"/>
    <n v="0"/>
    <n v="0"/>
    <n v="0"/>
    <n v="0"/>
  </r>
  <r>
    <x v="8"/>
    <x v="30"/>
    <x v="8"/>
    <x v="9"/>
    <n v="0"/>
    <n v="1000"/>
    <n v="0"/>
    <n v="0"/>
    <n v="0"/>
    <n v="0"/>
    <n v="0"/>
    <n v="0"/>
    <n v="0"/>
  </r>
  <r>
    <x v="8"/>
    <x v="30"/>
    <x v="8"/>
    <x v="10"/>
    <n v="0.33"/>
    <n v="1000"/>
    <n v="0"/>
    <n v="7.9699999999999997E-3"/>
    <n v="5.8199999999999997E-3"/>
    <n v="4.0000000000000003E-5"/>
    <n v="2.2000000000000001E-4"/>
    <n v="2.7480000000000001E-2"/>
    <n v="0"/>
  </r>
  <r>
    <x v="8"/>
    <x v="31"/>
    <x v="0"/>
    <x v="0"/>
    <n v="0"/>
    <n v="1000"/>
    <n v="0"/>
    <n v="0"/>
    <n v="0"/>
    <n v="0"/>
    <n v="0"/>
    <n v="0"/>
    <n v="0"/>
  </r>
  <r>
    <x v="8"/>
    <x v="31"/>
    <x v="0"/>
    <x v="1"/>
    <n v="0"/>
    <n v="1000"/>
    <n v="0"/>
    <n v="0"/>
    <n v="0"/>
    <n v="0"/>
    <n v="0"/>
    <n v="0"/>
    <n v="0"/>
  </r>
  <r>
    <x v="8"/>
    <x v="31"/>
    <x v="0"/>
    <x v="2"/>
    <n v="0"/>
    <n v="1000"/>
    <n v="0"/>
    <n v="0"/>
    <n v="0"/>
    <n v="0"/>
    <n v="0"/>
    <n v="0"/>
    <n v="0"/>
  </r>
  <r>
    <x v="8"/>
    <x v="31"/>
    <x v="0"/>
    <x v="3"/>
    <n v="0"/>
    <n v="1000"/>
    <n v="0"/>
    <n v="0"/>
    <n v="0"/>
    <n v="0"/>
    <n v="0"/>
    <n v="0"/>
    <n v="0"/>
  </r>
  <r>
    <x v="8"/>
    <x v="31"/>
    <x v="0"/>
    <x v="4"/>
    <n v="0"/>
    <n v="1000"/>
    <n v="0"/>
    <n v="0"/>
    <n v="0"/>
    <n v="0"/>
    <n v="0"/>
    <n v="0"/>
    <n v="0"/>
  </r>
  <r>
    <x v="8"/>
    <x v="31"/>
    <x v="0"/>
    <x v="5"/>
    <n v="0"/>
    <n v="1000"/>
    <n v="0"/>
    <n v="0"/>
    <n v="0"/>
    <n v="0"/>
    <n v="0"/>
    <n v="0"/>
    <n v="0"/>
  </r>
  <r>
    <x v="8"/>
    <x v="31"/>
    <x v="0"/>
    <x v="6"/>
    <n v="0"/>
    <n v="1000"/>
    <n v="0"/>
    <n v="0"/>
    <n v="0"/>
    <n v="0"/>
    <n v="0"/>
    <n v="0"/>
    <n v="0"/>
  </r>
  <r>
    <x v="8"/>
    <x v="31"/>
    <x v="0"/>
    <x v="7"/>
    <n v="0"/>
    <n v="1000"/>
    <n v="0"/>
    <n v="0"/>
    <n v="0"/>
    <n v="0"/>
    <n v="0"/>
    <n v="0"/>
    <n v="0"/>
  </r>
  <r>
    <x v="8"/>
    <x v="31"/>
    <x v="0"/>
    <x v="8"/>
    <n v="0"/>
    <n v="1000"/>
    <n v="0"/>
    <n v="0"/>
    <n v="0"/>
    <n v="0"/>
    <n v="0"/>
    <n v="0"/>
    <n v="0"/>
  </r>
  <r>
    <x v="8"/>
    <x v="31"/>
    <x v="0"/>
    <x v="9"/>
    <n v="0"/>
    <n v="1000"/>
    <n v="0"/>
    <n v="0"/>
    <n v="0"/>
    <n v="0"/>
    <n v="0"/>
    <n v="0"/>
    <n v="0"/>
  </r>
  <r>
    <x v="8"/>
    <x v="31"/>
    <x v="0"/>
    <x v="10"/>
    <n v="0.79"/>
    <n v="1000"/>
    <n v="0"/>
    <n v="1.9099999999999999E-2"/>
    <n v="1.478E-2"/>
    <n v="5.0000000000000002E-5"/>
    <n v="1.15E-3"/>
    <n v="6.5860000000000002E-2"/>
    <n v="0"/>
  </r>
  <r>
    <x v="8"/>
    <x v="31"/>
    <x v="1"/>
    <x v="0"/>
    <n v="0"/>
    <n v="1000"/>
    <n v="0"/>
    <n v="0"/>
    <n v="0"/>
    <n v="0"/>
    <n v="0"/>
    <n v="0"/>
    <n v="0"/>
  </r>
  <r>
    <x v="8"/>
    <x v="31"/>
    <x v="1"/>
    <x v="1"/>
    <n v="0.64"/>
    <n v="1000"/>
    <n v="0"/>
    <n v="1.549E-2"/>
    <n v="1.2500000000000001E-2"/>
    <n v="5.1000000000000004E-4"/>
    <n v="3.0300000000000001E-3"/>
    <n v="5.3400000000000003E-2"/>
    <n v="0"/>
  </r>
  <r>
    <x v="8"/>
    <x v="31"/>
    <x v="1"/>
    <x v="2"/>
    <n v="0"/>
    <n v="1000"/>
    <n v="0"/>
    <n v="0"/>
    <n v="0"/>
    <n v="0"/>
    <n v="0"/>
    <n v="0"/>
    <n v="0"/>
  </r>
  <r>
    <x v="8"/>
    <x v="31"/>
    <x v="1"/>
    <x v="3"/>
    <n v="0"/>
    <n v="1000"/>
    <n v="0"/>
    <n v="0"/>
    <n v="0"/>
    <n v="0"/>
    <n v="0"/>
    <n v="0"/>
    <n v="0"/>
  </r>
  <r>
    <x v="8"/>
    <x v="31"/>
    <x v="1"/>
    <x v="4"/>
    <n v="0"/>
    <n v="1000"/>
    <n v="0"/>
    <n v="0"/>
    <n v="0"/>
    <n v="0"/>
    <n v="0"/>
    <n v="0"/>
    <n v="0"/>
  </r>
  <r>
    <x v="8"/>
    <x v="31"/>
    <x v="1"/>
    <x v="5"/>
    <n v="0"/>
    <n v="1000"/>
    <n v="0"/>
    <n v="0"/>
    <n v="0"/>
    <n v="0"/>
    <n v="0"/>
    <n v="0"/>
    <n v="0"/>
  </r>
  <r>
    <x v="8"/>
    <x v="31"/>
    <x v="1"/>
    <x v="6"/>
    <n v="0"/>
    <n v="1000"/>
    <n v="0"/>
    <n v="0"/>
    <n v="0"/>
    <n v="0"/>
    <n v="0"/>
    <n v="0"/>
    <n v="0"/>
  </r>
  <r>
    <x v="8"/>
    <x v="31"/>
    <x v="1"/>
    <x v="7"/>
    <n v="0"/>
    <n v="1000"/>
    <n v="0"/>
    <n v="0"/>
    <n v="0"/>
    <n v="0"/>
    <n v="0"/>
    <n v="0"/>
    <n v="0"/>
  </r>
  <r>
    <x v="8"/>
    <x v="31"/>
    <x v="1"/>
    <x v="8"/>
    <n v="0"/>
    <n v="1000"/>
    <n v="0"/>
    <n v="0"/>
    <n v="0"/>
    <n v="0"/>
    <n v="0"/>
    <n v="0"/>
    <n v="0"/>
  </r>
  <r>
    <x v="8"/>
    <x v="31"/>
    <x v="1"/>
    <x v="9"/>
    <n v="0"/>
    <n v="1000"/>
    <n v="0"/>
    <n v="0"/>
    <n v="0"/>
    <n v="0"/>
    <n v="0"/>
    <n v="0"/>
    <n v="0"/>
  </r>
  <r>
    <x v="8"/>
    <x v="31"/>
    <x v="1"/>
    <x v="10"/>
    <n v="0"/>
    <n v="1000"/>
    <n v="0"/>
    <n v="0"/>
    <n v="0"/>
    <n v="0"/>
    <n v="0"/>
    <n v="0"/>
    <n v="0"/>
  </r>
  <r>
    <x v="8"/>
    <x v="31"/>
    <x v="2"/>
    <x v="0"/>
    <n v="0"/>
    <n v="1000"/>
    <n v="0"/>
    <n v="0"/>
    <n v="0"/>
    <n v="0"/>
    <n v="0"/>
    <n v="0"/>
    <n v="0"/>
  </r>
  <r>
    <x v="8"/>
    <x v="31"/>
    <x v="2"/>
    <x v="1"/>
    <n v="0"/>
    <n v="1000"/>
    <n v="0"/>
    <n v="0"/>
    <n v="0"/>
    <n v="0"/>
    <n v="0"/>
    <n v="0"/>
    <n v="0"/>
  </r>
  <r>
    <x v="8"/>
    <x v="31"/>
    <x v="2"/>
    <x v="2"/>
    <n v="0"/>
    <n v="1000"/>
    <n v="0"/>
    <n v="0"/>
    <n v="0"/>
    <n v="0"/>
    <n v="0"/>
    <n v="0"/>
    <n v="0"/>
  </r>
  <r>
    <x v="8"/>
    <x v="31"/>
    <x v="2"/>
    <x v="3"/>
    <n v="0"/>
    <n v="1000"/>
    <n v="0"/>
    <n v="0"/>
    <n v="0"/>
    <n v="0"/>
    <n v="0"/>
    <n v="0"/>
    <n v="0"/>
  </r>
  <r>
    <x v="8"/>
    <x v="31"/>
    <x v="2"/>
    <x v="4"/>
    <n v="0"/>
    <n v="1000"/>
    <n v="0"/>
    <n v="0"/>
    <n v="0"/>
    <n v="0"/>
    <n v="0"/>
    <n v="0"/>
    <n v="0"/>
  </r>
  <r>
    <x v="8"/>
    <x v="31"/>
    <x v="2"/>
    <x v="5"/>
    <n v="0"/>
    <n v="1000"/>
    <n v="0"/>
    <n v="0"/>
    <n v="0"/>
    <n v="0"/>
    <n v="0"/>
    <n v="0"/>
    <n v="0"/>
  </r>
  <r>
    <x v="8"/>
    <x v="31"/>
    <x v="2"/>
    <x v="6"/>
    <n v="0"/>
    <n v="1000"/>
    <n v="0"/>
    <n v="0"/>
    <n v="0"/>
    <n v="0"/>
    <n v="0"/>
    <n v="0"/>
    <n v="0"/>
  </r>
  <r>
    <x v="8"/>
    <x v="31"/>
    <x v="2"/>
    <x v="7"/>
    <n v="0"/>
    <n v="1000"/>
    <n v="0"/>
    <n v="0"/>
    <n v="0"/>
    <n v="0"/>
    <n v="0"/>
    <n v="0"/>
    <n v="0"/>
  </r>
  <r>
    <x v="8"/>
    <x v="31"/>
    <x v="2"/>
    <x v="8"/>
    <n v="0"/>
    <n v="1000"/>
    <n v="0"/>
    <n v="0"/>
    <n v="0"/>
    <n v="0"/>
    <n v="0"/>
    <n v="0"/>
    <n v="0"/>
  </r>
  <r>
    <x v="8"/>
    <x v="31"/>
    <x v="2"/>
    <x v="9"/>
    <n v="0"/>
    <n v="1000"/>
    <n v="0"/>
    <n v="0"/>
    <n v="0"/>
    <n v="0"/>
    <n v="0"/>
    <n v="0"/>
    <n v="0"/>
  </r>
  <r>
    <x v="8"/>
    <x v="31"/>
    <x v="2"/>
    <x v="10"/>
    <n v="0.21"/>
    <n v="1000"/>
    <n v="0"/>
    <n v="5.1900000000000002E-3"/>
    <n v="3.7100000000000002E-3"/>
    <n v="5.0000000000000002E-5"/>
    <n v="4.4000000000000002E-4"/>
    <n v="1.7899999999999999E-2"/>
    <n v="0"/>
  </r>
  <r>
    <x v="8"/>
    <x v="31"/>
    <x v="3"/>
    <x v="0"/>
    <n v="0"/>
    <n v="1000"/>
    <n v="0"/>
    <n v="0"/>
    <n v="0"/>
    <n v="0"/>
    <n v="0"/>
    <n v="0"/>
    <n v="0"/>
  </r>
  <r>
    <x v="8"/>
    <x v="31"/>
    <x v="3"/>
    <x v="1"/>
    <n v="0"/>
    <n v="1000"/>
    <n v="0"/>
    <n v="0"/>
    <n v="0"/>
    <n v="0"/>
    <n v="0"/>
    <n v="0"/>
    <n v="0"/>
  </r>
  <r>
    <x v="8"/>
    <x v="31"/>
    <x v="3"/>
    <x v="2"/>
    <n v="0"/>
    <n v="1000"/>
    <n v="0"/>
    <n v="0"/>
    <n v="0"/>
    <n v="0"/>
    <n v="0"/>
    <n v="0"/>
    <n v="0"/>
  </r>
  <r>
    <x v="8"/>
    <x v="31"/>
    <x v="3"/>
    <x v="3"/>
    <n v="0"/>
    <n v="1000"/>
    <n v="0"/>
    <n v="0"/>
    <n v="0"/>
    <n v="0"/>
    <n v="0"/>
    <n v="0"/>
    <n v="0"/>
  </r>
  <r>
    <x v="8"/>
    <x v="31"/>
    <x v="3"/>
    <x v="4"/>
    <n v="0"/>
    <n v="1000"/>
    <n v="0"/>
    <n v="0"/>
    <n v="0"/>
    <n v="0"/>
    <n v="0"/>
    <n v="0"/>
    <n v="0"/>
  </r>
  <r>
    <x v="8"/>
    <x v="31"/>
    <x v="3"/>
    <x v="5"/>
    <n v="0"/>
    <n v="1000"/>
    <n v="0"/>
    <n v="0"/>
    <n v="0"/>
    <n v="0"/>
    <n v="0"/>
    <n v="0"/>
    <n v="0"/>
  </r>
  <r>
    <x v="8"/>
    <x v="31"/>
    <x v="3"/>
    <x v="6"/>
    <n v="0"/>
    <n v="1000"/>
    <n v="0"/>
    <n v="0"/>
    <n v="0"/>
    <n v="0"/>
    <n v="0"/>
    <n v="0"/>
    <n v="0"/>
  </r>
  <r>
    <x v="8"/>
    <x v="31"/>
    <x v="3"/>
    <x v="7"/>
    <n v="0"/>
    <n v="1000"/>
    <n v="0"/>
    <n v="0"/>
    <n v="0"/>
    <n v="0"/>
    <n v="0"/>
    <n v="0"/>
    <n v="0"/>
  </r>
  <r>
    <x v="8"/>
    <x v="31"/>
    <x v="3"/>
    <x v="8"/>
    <n v="0"/>
    <n v="1000"/>
    <n v="0"/>
    <n v="0"/>
    <n v="0"/>
    <n v="0"/>
    <n v="0"/>
    <n v="0"/>
    <n v="0"/>
  </r>
  <r>
    <x v="8"/>
    <x v="31"/>
    <x v="3"/>
    <x v="9"/>
    <n v="0"/>
    <n v="1000"/>
    <n v="0"/>
    <n v="0"/>
    <n v="0"/>
    <n v="0"/>
    <n v="0"/>
    <n v="0"/>
    <n v="0"/>
  </r>
  <r>
    <x v="8"/>
    <x v="31"/>
    <x v="3"/>
    <x v="10"/>
    <n v="0"/>
    <n v="1000"/>
    <n v="0"/>
    <n v="0"/>
    <n v="0"/>
    <n v="0"/>
    <n v="0"/>
    <n v="0"/>
    <n v="0"/>
  </r>
  <r>
    <x v="8"/>
    <x v="31"/>
    <x v="4"/>
    <x v="0"/>
    <n v="0.33"/>
    <n v="1000"/>
    <n v="0"/>
    <n v="8.0300000000000007E-3"/>
    <n v="6.0299999999999998E-3"/>
    <n v="6.9999999999999994E-5"/>
    <n v="7.2999999999999996E-4"/>
    <n v="2.768E-2"/>
    <n v="0"/>
  </r>
  <r>
    <x v="8"/>
    <x v="31"/>
    <x v="4"/>
    <x v="1"/>
    <n v="0"/>
    <n v="1000"/>
    <n v="0"/>
    <n v="0"/>
    <n v="0"/>
    <n v="0"/>
    <n v="0"/>
    <n v="0"/>
    <n v="0"/>
  </r>
  <r>
    <x v="8"/>
    <x v="31"/>
    <x v="4"/>
    <x v="2"/>
    <n v="0"/>
    <n v="1000"/>
    <n v="0"/>
    <n v="0"/>
    <n v="0"/>
    <n v="0"/>
    <n v="0"/>
    <n v="0"/>
    <n v="0"/>
  </r>
  <r>
    <x v="8"/>
    <x v="31"/>
    <x v="4"/>
    <x v="3"/>
    <n v="0"/>
    <n v="1000"/>
    <n v="0"/>
    <n v="0"/>
    <n v="0"/>
    <n v="0"/>
    <n v="0"/>
    <n v="0"/>
    <n v="0"/>
  </r>
  <r>
    <x v="8"/>
    <x v="31"/>
    <x v="4"/>
    <x v="4"/>
    <n v="0"/>
    <n v="1000"/>
    <n v="0"/>
    <n v="0"/>
    <n v="0"/>
    <n v="0"/>
    <n v="0"/>
    <n v="0"/>
    <n v="0"/>
  </r>
  <r>
    <x v="8"/>
    <x v="31"/>
    <x v="4"/>
    <x v="5"/>
    <n v="0"/>
    <n v="1000"/>
    <n v="0"/>
    <n v="0"/>
    <n v="0"/>
    <n v="0"/>
    <n v="0"/>
    <n v="0"/>
    <n v="0"/>
  </r>
  <r>
    <x v="8"/>
    <x v="31"/>
    <x v="4"/>
    <x v="6"/>
    <n v="0"/>
    <n v="1000"/>
    <n v="0"/>
    <n v="0"/>
    <n v="0"/>
    <n v="0"/>
    <n v="0"/>
    <n v="0"/>
    <n v="0"/>
  </r>
  <r>
    <x v="8"/>
    <x v="31"/>
    <x v="4"/>
    <x v="7"/>
    <n v="0"/>
    <n v="1000"/>
    <n v="0"/>
    <n v="0"/>
    <n v="0"/>
    <n v="0"/>
    <n v="0"/>
    <n v="0"/>
    <n v="0"/>
  </r>
  <r>
    <x v="8"/>
    <x v="31"/>
    <x v="4"/>
    <x v="8"/>
    <n v="0"/>
    <n v="1000"/>
    <n v="0"/>
    <n v="0"/>
    <n v="0"/>
    <n v="0"/>
    <n v="0"/>
    <n v="0"/>
    <n v="0"/>
  </r>
  <r>
    <x v="8"/>
    <x v="31"/>
    <x v="4"/>
    <x v="9"/>
    <n v="0"/>
    <n v="1000"/>
    <n v="0"/>
    <n v="0"/>
    <n v="0"/>
    <n v="0"/>
    <n v="0"/>
    <n v="0"/>
    <n v="0"/>
  </r>
  <r>
    <x v="8"/>
    <x v="31"/>
    <x v="4"/>
    <x v="10"/>
    <n v="1.54"/>
    <n v="1000"/>
    <n v="0"/>
    <n v="3.7350000000000001E-2"/>
    <n v="2.477E-2"/>
    <n v="1.9000000000000001E-4"/>
    <n v="1.58E-3"/>
    <n v="0.12878999999999999"/>
    <n v="0"/>
  </r>
  <r>
    <x v="8"/>
    <x v="31"/>
    <x v="5"/>
    <x v="0"/>
    <n v="0"/>
    <n v="1000"/>
    <n v="0"/>
    <n v="0"/>
    <n v="0"/>
    <n v="0"/>
    <n v="0"/>
    <n v="0"/>
    <n v="0"/>
  </r>
  <r>
    <x v="8"/>
    <x v="31"/>
    <x v="5"/>
    <x v="1"/>
    <n v="0"/>
    <n v="1000"/>
    <n v="0"/>
    <n v="0"/>
    <n v="0"/>
    <n v="0"/>
    <n v="0"/>
    <n v="0"/>
    <n v="0"/>
  </r>
  <r>
    <x v="8"/>
    <x v="31"/>
    <x v="5"/>
    <x v="2"/>
    <n v="0"/>
    <n v="1000"/>
    <n v="0"/>
    <n v="0"/>
    <n v="0"/>
    <n v="0"/>
    <n v="0"/>
    <n v="0"/>
    <n v="0"/>
  </r>
  <r>
    <x v="8"/>
    <x v="31"/>
    <x v="5"/>
    <x v="3"/>
    <n v="0"/>
    <n v="1000"/>
    <n v="0"/>
    <n v="0"/>
    <n v="0"/>
    <n v="0"/>
    <n v="0"/>
    <n v="0"/>
    <n v="0"/>
  </r>
  <r>
    <x v="8"/>
    <x v="31"/>
    <x v="5"/>
    <x v="4"/>
    <n v="0"/>
    <n v="1000"/>
    <n v="0"/>
    <n v="0"/>
    <n v="0"/>
    <n v="0"/>
    <n v="0"/>
    <n v="0"/>
    <n v="0"/>
  </r>
  <r>
    <x v="8"/>
    <x v="31"/>
    <x v="5"/>
    <x v="5"/>
    <n v="0"/>
    <n v="1000"/>
    <n v="0"/>
    <n v="0"/>
    <n v="0"/>
    <n v="0"/>
    <n v="0"/>
    <n v="0"/>
    <n v="0"/>
  </r>
  <r>
    <x v="8"/>
    <x v="31"/>
    <x v="5"/>
    <x v="6"/>
    <n v="0"/>
    <n v="1000"/>
    <n v="0"/>
    <n v="0"/>
    <n v="0"/>
    <n v="0"/>
    <n v="0"/>
    <n v="0"/>
    <n v="0"/>
  </r>
  <r>
    <x v="8"/>
    <x v="31"/>
    <x v="5"/>
    <x v="7"/>
    <n v="0"/>
    <n v="1000"/>
    <n v="0"/>
    <n v="0"/>
    <n v="0"/>
    <n v="0"/>
    <n v="0"/>
    <n v="0"/>
    <n v="0"/>
  </r>
  <r>
    <x v="8"/>
    <x v="31"/>
    <x v="5"/>
    <x v="8"/>
    <n v="0"/>
    <n v="1000"/>
    <n v="0"/>
    <n v="0"/>
    <n v="0"/>
    <n v="0"/>
    <n v="0"/>
    <n v="0"/>
    <n v="0"/>
  </r>
  <r>
    <x v="8"/>
    <x v="31"/>
    <x v="5"/>
    <x v="9"/>
    <n v="0"/>
    <n v="1000"/>
    <n v="0"/>
    <n v="0"/>
    <n v="0"/>
    <n v="0"/>
    <n v="0"/>
    <n v="0"/>
    <n v="0"/>
  </r>
  <r>
    <x v="8"/>
    <x v="31"/>
    <x v="5"/>
    <x v="10"/>
    <n v="0"/>
    <n v="1000"/>
    <n v="0"/>
    <n v="0"/>
    <n v="0"/>
    <n v="0"/>
    <n v="0"/>
    <n v="0"/>
    <n v="0"/>
  </r>
  <r>
    <x v="8"/>
    <x v="31"/>
    <x v="6"/>
    <x v="0"/>
    <n v="0"/>
    <n v="1000"/>
    <n v="0"/>
    <n v="0"/>
    <n v="0"/>
    <n v="0"/>
    <n v="0"/>
    <n v="0"/>
    <n v="0"/>
  </r>
  <r>
    <x v="8"/>
    <x v="31"/>
    <x v="6"/>
    <x v="1"/>
    <n v="0"/>
    <n v="1000"/>
    <n v="0"/>
    <n v="0"/>
    <n v="0"/>
    <n v="0"/>
    <n v="0"/>
    <n v="0"/>
    <n v="0"/>
  </r>
  <r>
    <x v="8"/>
    <x v="31"/>
    <x v="6"/>
    <x v="2"/>
    <n v="0"/>
    <n v="1000"/>
    <n v="0"/>
    <n v="0"/>
    <n v="0"/>
    <n v="0"/>
    <n v="0"/>
    <n v="0"/>
    <n v="0"/>
  </r>
  <r>
    <x v="8"/>
    <x v="31"/>
    <x v="6"/>
    <x v="3"/>
    <n v="0"/>
    <n v="1000"/>
    <n v="0"/>
    <n v="0"/>
    <n v="0"/>
    <n v="0"/>
    <n v="0"/>
    <n v="0"/>
    <n v="0"/>
  </r>
  <r>
    <x v="8"/>
    <x v="31"/>
    <x v="6"/>
    <x v="4"/>
    <n v="0"/>
    <n v="1000"/>
    <n v="0"/>
    <n v="0"/>
    <n v="0"/>
    <n v="0"/>
    <n v="0"/>
    <n v="0"/>
    <n v="0"/>
  </r>
  <r>
    <x v="8"/>
    <x v="31"/>
    <x v="6"/>
    <x v="5"/>
    <n v="0"/>
    <n v="1000"/>
    <n v="0"/>
    <n v="0"/>
    <n v="0"/>
    <n v="0"/>
    <n v="0"/>
    <n v="0"/>
    <n v="0"/>
  </r>
  <r>
    <x v="8"/>
    <x v="31"/>
    <x v="6"/>
    <x v="6"/>
    <n v="0"/>
    <n v="1000"/>
    <n v="0"/>
    <n v="0"/>
    <n v="0"/>
    <n v="0"/>
    <n v="0"/>
    <n v="0"/>
    <n v="0"/>
  </r>
  <r>
    <x v="8"/>
    <x v="31"/>
    <x v="6"/>
    <x v="7"/>
    <n v="0"/>
    <n v="1000"/>
    <n v="0"/>
    <n v="0"/>
    <n v="0"/>
    <n v="0"/>
    <n v="0"/>
    <n v="0"/>
    <n v="0"/>
  </r>
  <r>
    <x v="8"/>
    <x v="31"/>
    <x v="6"/>
    <x v="8"/>
    <n v="0"/>
    <n v="1000"/>
    <n v="0"/>
    <n v="0"/>
    <n v="0"/>
    <n v="0"/>
    <n v="0"/>
    <n v="0"/>
    <n v="0"/>
  </r>
  <r>
    <x v="8"/>
    <x v="31"/>
    <x v="6"/>
    <x v="9"/>
    <n v="0"/>
    <n v="1000"/>
    <n v="0"/>
    <n v="0"/>
    <n v="0"/>
    <n v="0"/>
    <n v="0"/>
    <n v="0"/>
    <n v="0"/>
  </r>
  <r>
    <x v="8"/>
    <x v="31"/>
    <x v="6"/>
    <x v="10"/>
    <n v="0"/>
    <n v="1000"/>
    <n v="0"/>
    <n v="0"/>
    <n v="0"/>
    <n v="0"/>
    <n v="0"/>
    <n v="0"/>
    <n v="0"/>
  </r>
  <r>
    <x v="8"/>
    <x v="31"/>
    <x v="7"/>
    <x v="0"/>
    <n v="0"/>
    <n v="1000"/>
    <n v="0"/>
    <n v="0"/>
    <n v="0"/>
    <n v="0"/>
    <n v="0"/>
    <n v="0"/>
    <n v="0"/>
  </r>
  <r>
    <x v="8"/>
    <x v="31"/>
    <x v="7"/>
    <x v="1"/>
    <n v="0"/>
    <n v="1000"/>
    <n v="0"/>
    <n v="0"/>
    <n v="0"/>
    <n v="0"/>
    <n v="0"/>
    <n v="0"/>
    <n v="0"/>
  </r>
  <r>
    <x v="8"/>
    <x v="31"/>
    <x v="7"/>
    <x v="2"/>
    <n v="0"/>
    <n v="1000"/>
    <n v="0"/>
    <n v="0"/>
    <n v="0"/>
    <n v="0"/>
    <n v="0"/>
    <n v="0"/>
    <n v="0"/>
  </r>
  <r>
    <x v="8"/>
    <x v="31"/>
    <x v="7"/>
    <x v="3"/>
    <n v="0"/>
    <n v="1000"/>
    <n v="0"/>
    <n v="0"/>
    <n v="0"/>
    <n v="0"/>
    <n v="0"/>
    <n v="0"/>
    <n v="0"/>
  </r>
  <r>
    <x v="8"/>
    <x v="31"/>
    <x v="7"/>
    <x v="4"/>
    <n v="0"/>
    <n v="1000"/>
    <n v="0"/>
    <n v="0"/>
    <n v="0"/>
    <n v="0"/>
    <n v="0"/>
    <n v="0"/>
    <n v="0"/>
  </r>
  <r>
    <x v="8"/>
    <x v="31"/>
    <x v="7"/>
    <x v="5"/>
    <n v="0"/>
    <n v="1000"/>
    <n v="0"/>
    <n v="0"/>
    <n v="0"/>
    <n v="0"/>
    <n v="0"/>
    <n v="0"/>
    <n v="0"/>
  </r>
  <r>
    <x v="8"/>
    <x v="31"/>
    <x v="7"/>
    <x v="6"/>
    <n v="0"/>
    <n v="1000"/>
    <n v="0"/>
    <n v="0"/>
    <n v="0"/>
    <n v="0"/>
    <n v="0"/>
    <n v="0"/>
    <n v="0"/>
  </r>
  <r>
    <x v="8"/>
    <x v="31"/>
    <x v="7"/>
    <x v="7"/>
    <n v="0"/>
    <n v="1000"/>
    <n v="0"/>
    <n v="0"/>
    <n v="0"/>
    <n v="0"/>
    <n v="0"/>
    <n v="0"/>
    <n v="0"/>
  </r>
  <r>
    <x v="8"/>
    <x v="31"/>
    <x v="7"/>
    <x v="8"/>
    <n v="0"/>
    <n v="1000"/>
    <n v="0"/>
    <n v="0"/>
    <n v="0"/>
    <n v="0"/>
    <n v="0"/>
    <n v="0"/>
    <n v="0"/>
  </r>
  <r>
    <x v="8"/>
    <x v="31"/>
    <x v="7"/>
    <x v="9"/>
    <n v="0"/>
    <n v="1000"/>
    <n v="0"/>
    <n v="0"/>
    <n v="0"/>
    <n v="0"/>
    <n v="0"/>
    <n v="0"/>
    <n v="0"/>
  </r>
  <r>
    <x v="8"/>
    <x v="31"/>
    <x v="7"/>
    <x v="10"/>
    <n v="0.91"/>
    <n v="1000"/>
    <n v="0"/>
    <n v="2.2110000000000001E-2"/>
    <n v="1.7979999999999999E-2"/>
    <n v="1.0000000000000001E-5"/>
    <n v="1.73E-3"/>
    <n v="7.6240000000000002E-2"/>
    <n v="0"/>
  </r>
  <r>
    <x v="8"/>
    <x v="31"/>
    <x v="8"/>
    <x v="0"/>
    <n v="0"/>
    <n v="1000"/>
    <n v="0"/>
    <n v="0"/>
    <n v="0"/>
    <n v="0"/>
    <n v="0"/>
    <n v="0"/>
    <n v="0"/>
  </r>
  <r>
    <x v="8"/>
    <x v="31"/>
    <x v="8"/>
    <x v="1"/>
    <n v="0"/>
    <n v="1000"/>
    <n v="0"/>
    <n v="0"/>
    <n v="0"/>
    <n v="0"/>
    <n v="0"/>
    <n v="0"/>
    <n v="0"/>
  </r>
  <r>
    <x v="8"/>
    <x v="31"/>
    <x v="8"/>
    <x v="2"/>
    <n v="0"/>
    <n v="1000"/>
    <n v="0"/>
    <n v="0"/>
    <n v="0"/>
    <n v="0"/>
    <n v="0"/>
    <n v="0"/>
    <n v="0"/>
  </r>
  <r>
    <x v="8"/>
    <x v="31"/>
    <x v="8"/>
    <x v="3"/>
    <n v="0"/>
    <n v="1000"/>
    <n v="0"/>
    <n v="0"/>
    <n v="0"/>
    <n v="0"/>
    <n v="0"/>
    <n v="0"/>
    <n v="0"/>
  </r>
  <r>
    <x v="8"/>
    <x v="31"/>
    <x v="8"/>
    <x v="4"/>
    <n v="0"/>
    <n v="1000"/>
    <n v="0"/>
    <n v="0"/>
    <n v="0"/>
    <n v="0"/>
    <n v="0"/>
    <n v="0"/>
    <n v="0"/>
  </r>
  <r>
    <x v="8"/>
    <x v="31"/>
    <x v="8"/>
    <x v="5"/>
    <n v="0"/>
    <n v="1000"/>
    <n v="0"/>
    <n v="0"/>
    <n v="0"/>
    <n v="0"/>
    <n v="0"/>
    <n v="0"/>
    <n v="0"/>
  </r>
  <r>
    <x v="8"/>
    <x v="31"/>
    <x v="8"/>
    <x v="6"/>
    <n v="0"/>
    <n v="1000"/>
    <n v="0"/>
    <n v="0"/>
    <n v="0"/>
    <n v="0"/>
    <n v="0"/>
    <n v="0"/>
    <n v="0"/>
  </r>
  <r>
    <x v="8"/>
    <x v="31"/>
    <x v="8"/>
    <x v="7"/>
    <n v="0"/>
    <n v="1000"/>
    <n v="0"/>
    <n v="0"/>
    <n v="0"/>
    <n v="0"/>
    <n v="0"/>
    <n v="0"/>
    <n v="0"/>
  </r>
  <r>
    <x v="8"/>
    <x v="31"/>
    <x v="8"/>
    <x v="8"/>
    <n v="0"/>
    <n v="1000"/>
    <n v="0"/>
    <n v="0"/>
    <n v="0"/>
    <n v="0"/>
    <n v="0"/>
    <n v="0"/>
    <n v="0"/>
  </r>
  <r>
    <x v="8"/>
    <x v="31"/>
    <x v="8"/>
    <x v="9"/>
    <n v="0"/>
    <n v="1000"/>
    <n v="0"/>
    <n v="0"/>
    <n v="0"/>
    <n v="0"/>
    <n v="0"/>
    <n v="0"/>
    <n v="0"/>
  </r>
  <r>
    <x v="8"/>
    <x v="31"/>
    <x v="8"/>
    <x v="10"/>
    <n v="0.33"/>
    <n v="1000"/>
    <n v="0"/>
    <n v="7.9699999999999997E-3"/>
    <n v="5.8199999999999997E-3"/>
    <n v="4.0000000000000003E-5"/>
    <n v="2.2000000000000001E-4"/>
    <n v="2.7480000000000001E-2"/>
    <n v="0"/>
  </r>
  <r>
    <x v="8"/>
    <x v="32"/>
    <x v="0"/>
    <x v="0"/>
    <n v="0"/>
    <n v="1000"/>
    <n v="0"/>
    <n v="0"/>
    <n v="0"/>
    <n v="0"/>
    <n v="0"/>
    <n v="0"/>
    <n v="0"/>
  </r>
  <r>
    <x v="8"/>
    <x v="32"/>
    <x v="0"/>
    <x v="1"/>
    <n v="0"/>
    <n v="1000"/>
    <n v="0"/>
    <n v="0"/>
    <n v="0"/>
    <n v="0"/>
    <n v="0"/>
    <n v="0"/>
    <n v="0"/>
  </r>
  <r>
    <x v="8"/>
    <x v="32"/>
    <x v="0"/>
    <x v="2"/>
    <n v="0"/>
    <n v="1000"/>
    <n v="0"/>
    <n v="0"/>
    <n v="0"/>
    <n v="0"/>
    <n v="0"/>
    <n v="0"/>
    <n v="0"/>
  </r>
  <r>
    <x v="8"/>
    <x v="32"/>
    <x v="0"/>
    <x v="3"/>
    <n v="0"/>
    <n v="1000"/>
    <n v="0"/>
    <n v="0"/>
    <n v="0"/>
    <n v="0"/>
    <n v="0"/>
    <n v="0"/>
    <n v="0"/>
  </r>
  <r>
    <x v="8"/>
    <x v="32"/>
    <x v="0"/>
    <x v="4"/>
    <n v="0"/>
    <n v="1000"/>
    <n v="0"/>
    <n v="0"/>
    <n v="0"/>
    <n v="0"/>
    <n v="0"/>
    <n v="0"/>
    <n v="0"/>
  </r>
  <r>
    <x v="8"/>
    <x v="32"/>
    <x v="0"/>
    <x v="5"/>
    <n v="0"/>
    <n v="1000"/>
    <n v="0"/>
    <n v="0"/>
    <n v="0"/>
    <n v="0"/>
    <n v="0"/>
    <n v="0"/>
    <n v="0"/>
  </r>
  <r>
    <x v="8"/>
    <x v="32"/>
    <x v="0"/>
    <x v="6"/>
    <n v="0"/>
    <n v="1000"/>
    <n v="0"/>
    <n v="0"/>
    <n v="0"/>
    <n v="0"/>
    <n v="0"/>
    <n v="0"/>
    <n v="0"/>
  </r>
  <r>
    <x v="8"/>
    <x v="32"/>
    <x v="0"/>
    <x v="7"/>
    <n v="0"/>
    <n v="1000"/>
    <n v="0"/>
    <n v="0"/>
    <n v="0"/>
    <n v="0"/>
    <n v="0"/>
    <n v="0"/>
    <n v="0"/>
  </r>
  <r>
    <x v="8"/>
    <x v="32"/>
    <x v="0"/>
    <x v="8"/>
    <n v="0"/>
    <n v="1000"/>
    <n v="0"/>
    <n v="0"/>
    <n v="0"/>
    <n v="0"/>
    <n v="0"/>
    <n v="0"/>
    <n v="0"/>
  </r>
  <r>
    <x v="8"/>
    <x v="32"/>
    <x v="0"/>
    <x v="9"/>
    <n v="0"/>
    <n v="1000"/>
    <n v="0"/>
    <n v="0"/>
    <n v="0"/>
    <n v="0"/>
    <n v="0"/>
    <n v="0"/>
    <n v="0"/>
  </r>
  <r>
    <x v="8"/>
    <x v="32"/>
    <x v="0"/>
    <x v="10"/>
    <n v="0.79"/>
    <n v="1000"/>
    <n v="0"/>
    <n v="1.9099999999999999E-2"/>
    <n v="1.478E-2"/>
    <n v="5.0000000000000002E-5"/>
    <n v="1.15E-3"/>
    <n v="6.5860000000000002E-2"/>
    <n v="0"/>
  </r>
  <r>
    <x v="8"/>
    <x v="32"/>
    <x v="1"/>
    <x v="0"/>
    <n v="0"/>
    <n v="1000"/>
    <n v="0"/>
    <n v="0"/>
    <n v="0"/>
    <n v="0"/>
    <n v="0"/>
    <n v="0"/>
    <n v="0"/>
  </r>
  <r>
    <x v="8"/>
    <x v="32"/>
    <x v="1"/>
    <x v="1"/>
    <n v="0.64"/>
    <n v="1000"/>
    <n v="0"/>
    <n v="1.549E-2"/>
    <n v="1.2500000000000001E-2"/>
    <n v="5.1000000000000004E-4"/>
    <n v="3.0300000000000001E-3"/>
    <n v="5.3400000000000003E-2"/>
    <n v="0"/>
  </r>
  <r>
    <x v="8"/>
    <x v="32"/>
    <x v="1"/>
    <x v="2"/>
    <n v="0"/>
    <n v="1000"/>
    <n v="0"/>
    <n v="0"/>
    <n v="0"/>
    <n v="0"/>
    <n v="0"/>
    <n v="0"/>
    <n v="0"/>
  </r>
  <r>
    <x v="8"/>
    <x v="32"/>
    <x v="1"/>
    <x v="3"/>
    <n v="0"/>
    <n v="1000"/>
    <n v="0"/>
    <n v="0"/>
    <n v="0"/>
    <n v="0"/>
    <n v="0"/>
    <n v="0"/>
    <n v="0"/>
  </r>
  <r>
    <x v="8"/>
    <x v="32"/>
    <x v="1"/>
    <x v="4"/>
    <n v="0"/>
    <n v="1000"/>
    <n v="0"/>
    <n v="0"/>
    <n v="0"/>
    <n v="0"/>
    <n v="0"/>
    <n v="0"/>
    <n v="0"/>
  </r>
  <r>
    <x v="8"/>
    <x v="32"/>
    <x v="1"/>
    <x v="5"/>
    <n v="0"/>
    <n v="1000"/>
    <n v="0"/>
    <n v="0"/>
    <n v="0"/>
    <n v="0"/>
    <n v="0"/>
    <n v="0"/>
    <n v="0"/>
  </r>
  <r>
    <x v="8"/>
    <x v="32"/>
    <x v="1"/>
    <x v="6"/>
    <n v="0"/>
    <n v="1000"/>
    <n v="0"/>
    <n v="0"/>
    <n v="0"/>
    <n v="0"/>
    <n v="0"/>
    <n v="0"/>
    <n v="0"/>
  </r>
  <r>
    <x v="8"/>
    <x v="32"/>
    <x v="1"/>
    <x v="7"/>
    <n v="0"/>
    <n v="1000"/>
    <n v="0"/>
    <n v="0"/>
    <n v="0"/>
    <n v="0"/>
    <n v="0"/>
    <n v="0"/>
    <n v="0"/>
  </r>
  <r>
    <x v="8"/>
    <x v="32"/>
    <x v="1"/>
    <x v="8"/>
    <n v="0"/>
    <n v="1000"/>
    <n v="0"/>
    <n v="0"/>
    <n v="0"/>
    <n v="0"/>
    <n v="0"/>
    <n v="0"/>
    <n v="0"/>
  </r>
  <r>
    <x v="8"/>
    <x v="32"/>
    <x v="1"/>
    <x v="9"/>
    <n v="0"/>
    <n v="1000"/>
    <n v="0"/>
    <n v="0"/>
    <n v="0"/>
    <n v="0"/>
    <n v="0"/>
    <n v="0"/>
    <n v="0"/>
  </r>
  <r>
    <x v="8"/>
    <x v="32"/>
    <x v="1"/>
    <x v="10"/>
    <n v="0"/>
    <n v="1000"/>
    <n v="0"/>
    <n v="0"/>
    <n v="0"/>
    <n v="0"/>
    <n v="0"/>
    <n v="0"/>
    <n v="0"/>
  </r>
  <r>
    <x v="8"/>
    <x v="32"/>
    <x v="2"/>
    <x v="0"/>
    <n v="0"/>
    <n v="1000"/>
    <n v="0"/>
    <n v="0"/>
    <n v="0"/>
    <n v="0"/>
    <n v="0"/>
    <n v="0"/>
    <n v="0"/>
  </r>
  <r>
    <x v="8"/>
    <x v="32"/>
    <x v="2"/>
    <x v="1"/>
    <n v="0"/>
    <n v="1000"/>
    <n v="0"/>
    <n v="0"/>
    <n v="0"/>
    <n v="0"/>
    <n v="0"/>
    <n v="0"/>
    <n v="0"/>
  </r>
  <r>
    <x v="8"/>
    <x v="32"/>
    <x v="2"/>
    <x v="2"/>
    <n v="0"/>
    <n v="1000"/>
    <n v="0"/>
    <n v="0"/>
    <n v="0"/>
    <n v="0"/>
    <n v="0"/>
    <n v="0"/>
    <n v="0"/>
  </r>
  <r>
    <x v="8"/>
    <x v="32"/>
    <x v="2"/>
    <x v="3"/>
    <n v="0"/>
    <n v="1000"/>
    <n v="0"/>
    <n v="0"/>
    <n v="0"/>
    <n v="0"/>
    <n v="0"/>
    <n v="0"/>
    <n v="0"/>
  </r>
  <r>
    <x v="8"/>
    <x v="32"/>
    <x v="2"/>
    <x v="4"/>
    <n v="0"/>
    <n v="1000"/>
    <n v="0"/>
    <n v="0"/>
    <n v="0"/>
    <n v="0"/>
    <n v="0"/>
    <n v="0"/>
    <n v="0"/>
  </r>
  <r>
    <x v="8"/>
    <x v="32"/>
    <x v="2"/>
    <x v="5"/>
    <n v="0"/>
    <n v="1000"/>
    <n v="0"/>
    <n v="0"/>
    <n v="0"/>
    <n v="0"/>
    <n v="0"/>
    <n v="0"/>
    <n v="0"/>
  </r>
  <r>
    <x v="8"/>
    <x v="32"/>
    <x v="2"/>
    <x v="6"/>
    <n v="0"/>
    <n v="1000"/>
    <n v="0"/>
    <n v="0"/>
    <n v="0"/>
    <n v="0"/>
    <n v="0"/>
    <n v="0"/>
    <n v="0"/>
  </r>
  <r>
    <x v="8"/>
    <x v="32"/>
    <x v="2"/>
    <x v="7"/>
    <n v="0"/>
    <n v="1000"/>
    <n v="0"/>
    <n v="0"/>
    <n v="0"/>
    <n v="0"/>
    <n v="0"/>
    <n v="0"/>
    <n v="0"/>
  </r>
  <r>
    <x v="8"/>
    <x v="32"/>
    <x v="2"/>
    <x v="8"/>
    <n v="0"/>
    <n v="1000"/>
    <n v="0"/>
    <n v="0"/>
    <n v="0"/>
    <n v="0"/>
    <n v="0"/>
    <n v="0"/>
    <n v="0"/>
  </r>
  <r>
    <x v="8"/>
    <x v="32"/>
    <x v="2"/>
    <x v="9"/>
    <n v="0"/>
    <n v="1000"/>
    <n v="0"/>
    <n v="0"/>
    <n v="0"/>
    <n v="0"/>
    <n v="0"/>
    <n v="0"/>
    <n v="0"/>
  </r>
  <r>
    <x v="8"/>
    <x v="32"/>
    <x v="2"/>
    <x v="10"/>
    <n v="0.21"/>
    <n v="1000"/>
    <n v="0"/>
    <n v="5.1900000000000002E-3"/>
    <n v="3.7100000000000002E-3"/>
    <n v="5.0000000000000002E-5"/>
    <n v="4.4000000000000002E-4"/>
    <n v="1.7899999999999999E-2"/>
    <n v="0"/>
  </r>
  <r>
    <x v="8"/>
    <x v="32"/>
    <x v="3"/>
    <x v="0"/>
    <n v="0"/>
    <n v="1000"/>
    <n v="0"/>
    <n v="0"/>
    <n v="0"/>
    <n v="0"/>
    <n v="0"/>
    <n v="0"/>
    <n v="0"/>
  </r>
  <r>
    <x v="8"/>
    <x v="32"/>
    <x v="3"/>
    <x v="1"/>
    <n v="0"/>
    <n v="1000"/>
    <n v="0"/>
    <n v="0"/>
    <n v="0"/>
    <n v="0"/>
    <n v="0"/>
    <n v="0"/>
    <n v="0"/>
  </r>
  <r>
    <x v="8"/>
    <x v="32"/>
    <x v="3"/>
    <x v="2"/>
    <n v="0"/>
    <n v="1000"/>
    <n v="0"/>
    <n v="0"/>
    <n v="0"/>
    <n v="0"/>
    <n v="0"/>
    <n v="0"/>
    <n v="0"/>
  </r>
  <r>
    <x v="8"/>
    <x v="32"/>
    <x v="3"/>
    <x v="3"/>
    <n v="0"/>
    <n v="1000"/>
    <n v="0"/>
    <n v="0"/>
    <n v="0"/>
    <n v="0"/>
    <n v="0"/>
    <n v="0"/>
    <n v="0"/>
  </r>
  <r>
    <x v="8"/>
    <x v="32"/>
    <x v="3"/>
    <x v="4"/>
    <n v="0"/>
    <n v="1000"/>
    <n v="0"/>
    <n v="0"/>
    <n v="0"/>
    <n v="0"/>
    <n v="0"/>
    <n v="0"/>
    <n v="0"/>
  </r>
  <r>
    <x v="8"/>
    <x v="32"/>
    <x v="3"/>
    <x v="5"/>
    <n v="0"/>
    <n v="1000"/>
    <n v="0"/>
    <n v="0"/>
    <n v="0"/>
    <n v="0"/>
    <n v="0"/>
    <n v="0"/>
    <n v="0"/>
  </r>
  <r>
    <x v="8"/>
    <x v="32"/>
    <x v="3"/>
    <x v="6"/>
    <n v="0"/>
    <n v="1000"/>
    <n v="0"/>
    <n v="0"/>
    <n v="0"/>
    <n v="0"/>
    <n v="0"/>
    <n v="0"/>
    <n v="0"/>
  </r>
  <r>
    <x v="8"/>
    <x v="32"/>
    <x v="3"/>
    <x v="7"/>
    <n v="0"/>
    <n v="1000"/>
    <n v="0"/>
    <n v="0"/>
    <n v="0"/>
    <n v="0"/>
    <n v="0"/>
    <n v="0"/>
    <n v="0"/>
  </r>
  <r>
    <x v="8"/>
    <x v="32"/>
    <x v="3"/>
    <x v="8"/>
    <n v="0"/>
    <n v="1000"/>
    <n v="0"/>
    <n v="0"/>
    <n v="0"/>
    <n v="0"/>
    <n v="0"/>
    <n v="0"/>
    <n v="0"/>
  </r>
  <r>
    <x v="8"/>
    <x v="32"/>
    <x v="3"/>
    <x v="9"/>
    <n v="0"/>
    <n v="1000"/>
    <n v="0"/>
    <n v="0"/>
    <n v="0"/>
    <n v="0"/>
    <n v="0"/>
    <n v="0"/>
    <n v="0"/>
  </r>
  <r>
    <x v="8"/>
    <x v="32"/>
    <x v="3"/>
    <x v="10"/>
    <n v="0"/>
    <n v="1000"/>
    <n v="0"/>
    <n v="0"/>
    <n v="0"/>
    <n v="0"/>
    <n v="0"/>
    <n v="0"/>
    <n v="0"/>
  </r>
  <r>
    <x v="8"/>
    <x v="32"/>
    <x v="4"/>
    <x v="0"/>
    <n v="0.33"/>
    <n v="1000"/>
    <n v="0"/>
    <n v="8.0300000000000007E-3"/>
    <n v="6.0299999999999998E-3"/>
    <n v="6.9999999999999994E-5"/>
    <n v="7.2999999999999996E-4"/>
    <n v="2.768E-2"/>
    <n v="0"/>
  </r>
  <r>
    <x v="8"/>
    <x v="32"/>
    <x v="4"/>
    <x v="1"/>
    <n v="0"/>
    <n v="1000"/>
    <n v="0"/>
    <n v="0"/>
    <n v="0"/>
    <n v="0"/>
    <n v="0"/>
    <n v="0"/>
    <n v="0"/>
  </r>
  <r>
    <x v="8"/>
    <x v="32"/>
    <x v="4"/>
    <x v="2"/>
    <n v="0"/>
    <n v="1000"/>
    <n v="0"/>
    <n v="0"/>
    <n v="0"/>
    <n v="0"/>
    <n v="0"/>
    <n v="0"/>
    <n v="0"/>
  </r>
  <r>
    <x v="8"/>
    <x v="32"/>
    <x v="4"/>
    <x v="3"/>
    <n v="0"/>
    <n v="1000"/>
    <n v="0"/>
    <n v="0"/>
    <n v="0"/>
    <n v="0"/>
    <n v="0"/>
    <n v="0"/>
    <n v="0"/>
  </r>
  <r>
    <x v="8"/>
    <x v="32"/>
    <x v="4"/>
    <x v="4"/>
    <n v="0"/>
    <n v="1000"/>
    <n v="0"/>
    <n v="0"/>
    <n v="0"/>
    <n v="0"/>
    <n v="0"/>
    <n v="0"/>
    <n v="0"/>
  </r>
  <r>
    <x v="8"/>
    <x v="32"/>
    <x v="4"/>
    <x v="5"/>
    <n v="0"/>
    <n v="1000"/>
    <n v="0"/>
    <n v="0"/>
    <n v="0"/>
    <n v="0"/>
    <n v="0"/>
    <n v="0"/>
    <n v="0"/>
  </r>
  <r>
    <x v="8"/>
    <x v="32"/>
    <x v="4"/>
    <x v="6"/>
    <n v="0"/>
    <n v="1000"/>
    <n v="0"/>
    <n v="0"/>
    <n v="0"/>
    <n v="0"/>
    <n v="0"/>
    <n v="0"/>
    <n v="0"/>
  </r>
  <r>
    <x v="8"/>
    <x v="32"/>
    <x v="4"/>
    <x v="7"/>
    <n v="0"/>
    <n v="1000"/>
    <n v="0"/>
    <n v="0"/>
    <n v="0"/>
    <n v="0"/>
    <n v="0"/>
    <n v="0"/>
    <n v="0"/>
  </r>
  <r>
    <x v="8"/>
    <x v="32"/>
    <x v="4"/>
    <x v="8"/>
    <n v="0"/>
    <n v="1000"/>
    <n v="0"/>
    <n v="0"/>
    <n v="0"/>
    <n v="0"/>
    <n v="0"/>
    <n v="0"/>
    <n v="0"/>
  </r>
  <r>
    <x v="8"/>
    <x v="32"/>
    <x v="4"/>
    <x v="9"/>
    <n v="0"/>
    <n v="1000"/>
    <n v="0"/>
    <n v="0"/>
    <n v="0"/>
    <n v="0"/>
    <n v="0"/>
    <n v="0"/>
    <n v="0"/>
  </r>
  <r>
    <x v="8"/>
    <x v="32"/>
    <x v="4"/>
    <x v="10"/>
    <n v="1.54"/>
    <n v="1000"/>
    <n v="0"/>
    <n v="3.7350000000000001E-2"/>
    <n v="2.477E-2"/>
    <n v="1.9000000000000001E-4"/>
    <n v="1.58E-3"/>
    <n v="0.12878999999999999"/>
    <n v="0"/>
  </r>
  <r>
    <x v="8"/>
    <x v="32"/>
    <x v="5"/>
    <x v="0"/>
    <n v="0"/>
    <n v="1000"/>
    <n v="0"/>
    <n v="0"/>
    <n v="0"/>
    <n v="0"/>
    <n v="0"/>
    <n v="0"/>
    <n v="0"/>
  </r>
  <r>
    <x v="8"/>
    <x v="32"/>
    <x v="5"/>
    <x v="1"/>
    <n v="0"/>
    <n v="1000"/>
    <n v="0"/>
    <n v="0"/>
    <n v="0"/>
    <n v="0"/>
    <n v="0"/>
    <n v="0"/>
    <n v="0"/>
  </r>
  <r>
    <x v="8"/>
    <x v="32"/>
    <x v="5"/>
    <x v="2"/>
    <n v="0"/>
    <n v="1000"/>
    <n v="0"/>
    <n v="0"/>
    <n v="0"/>
    <n v="0"/>
    <n v="0"/>
    <n v="0"/>
    <n v="0"/>
  </r>
  <r>
    <x v="8"/>
    <x v="32"/>
    <x v="5"/>
    <x v="3"/>
    <n v="0"/>
    <n v="1000"/>
    <n v="0"/>
    <n v="0"/>
    <n v="0"/>
    <n v="0"/>
    <n v="0"/>
    <n v="0"/>
    <n v="0"/>
  </r>
  <r>
    <x v="8"/>
    <x v="32"/>
    <x v="5"/>
    <x v="4"/>
    <n v="0"/>
    <n v="1000"/>
    <n v="0"/>
    <n v="0"/>
    <n v="0"/>
    <n v="0"/>
    <n v="0"/>
    <n v="0"/>
    <n v="0"/>
  </r>
  <r>
    <x v="8"/>
    <x v="32"/>
    <x v="5"/>
    <x v="5"/>
    <n v="0"/>
    <n v="1000"/>
    <n v="0"/>
    <n v="0"/>
    <n v="0"/>
    <n v="0"/>
    <n v="0"/>
    <n v="0"/>
    <n v="0"/>
  </r>
  <r>
    <x v="8"/>
    <x v="32"/>
    <x v="5"/>
    <x v="6"/>
    <n v="0"/>
    <n v="1000"/>
    <n v="0"/>
    <n v="0"/>
    <n v="0"/>
    <n v="0"/>
    <n v="0"/>
    <n v="0"/>
    <n v="0"/>
  </r>
  <r>
    <x v="8"/>
    <x v="32"/>
    <x v="5"/>
    <x v="7"/>
    <n v="0"/>
    <n v="1000"/>
    <n v="0"/>
    <n v="0"/>
    <n v="0"/>
    <n v="0"/>
    <n v="0"/>
    <n v="0"/>
    <n v="0"/>
  </r>
  <r>
    <x v="8"/>
    <x v="32"/>
    <x v="5"/>
    <x v="8"/>
    <n v="0"/>
    <n v="1000"/>
    <n v="0"/>
    <n v="0"/>
    <n v="0"/>
    <n v="0"/>
    <n v="0"/>
    <n v="0"/>
    <n v="0"/>
  </r>
  <r>
    <x v="8"/>
    <x v="32"/>
    <x v="5"/>
    <x v="9"/>
    <n v="0"/>
    <n v="1000"/>
    <n v="0"/>
    <n v="0"/>
    <n v="0"/>
    <n v="0"/>
    <n v="0"/>
    <n v="0"/>
    <n v="0"/>
  </r>
  <r>
    <x v="8"/>
    <x v="32"/>
    <x v="5"/>
    <x v="10"/>
    <n v="0"/>
    <n v="1000"/>
    <n v="0"/>
    <n v="0"/>
    <n v="0"/>
    <n v="0"/>
    <n v="0"/>
    <n v="0"/>
    <n v="0"/>
  </r>
  <r>
    <x v="8"/>
    <x v="32"/>
    <x v="6"/>
    <x v="0"/>
    <n v="0"/>
    <n v="1000"/>
    <n v="0"/>
    <n v="0"/>
    <n v="0"/>
    <n v="0"/>
    <n v="0"/>
    <n v="0"/>
    <n v="0"/>
  </r>
  <r>
    <x v="8"/>
    <x v="32"/>
    <x v="6"/>
    <x v="1"/>
    <n v="0"/>
    <n v="1000"/>
    <n v="0"/>
    <n v="0"/>
    <n v="0"/>
    <n v="0"/>
    <n v="0"/>
    <n v="0"/>
    <n v="0"/>
  </r>
  <r>
    <x v="8"/>
    <x v="32"/>
    <x v="6"/>
    <x v="2"/>
    <n v="0"/>
    <n v="1000"/>
    <n v="0"/>
    <n v="0"/>
    <n v="0"/>
    <n v="0"/>
    <n v="0"/>
    <n v="0"/>
    <n v="0"/>
  </r>
  <r>
    <x v="8"/>
    <x v="32"/>
    <x v="6"/>
    <x v="3"/>
    <n v="0"/>
    <n v="1000"/>
    <n v="0"/>
    <n v="0"/>
    <n v="0"/>
    <n v="0"/>
    <n v="0"/>
    <n v="0"/>
    <n v="0"/>
  </r>
  <r>
    <x v="8"/>
    <x v="32"/>
    <x v="6"/>
    <x v="4"/>
    <n v="0"/>
    <n v="1000"/>
    <n v="0"/>
    <n v="0"/>
    <n v="0"/>
    <n v="0"/>
    <n v="0"/>
    <n v="0"/>
    <n v="0"/>
  </r>
  <r>
    <x v="8"/>
    <x v="32"/>
    <x v="6"/>
    <x v="5"/>
    <n v="0"/>
    <n v="1000"/>
    <n v="0"/>
    <n v="0"/>
    <n v="0"/>
    <n v="0"/>
    <n v="0"/>
    <n v="0"/>
    <n v="0"/>
  </r>
  <r>
    <x v="8"/>
    <x v="32"/>
    <x v="6"/>
    <x v="6"/>
    <n v="0"/>
    <n v="1000"/>
    <n v="0"/>
    <n v="0"/>
    <n v="0"/>
    <n v="0"/>
    <n v="0"/>
    <n v="0"/>
    <n v="0"/>
  </r>
  <r>
    <x v="8"/>
    <x v="32"/>
    <x v="6"/>
    <x v="7"/>
    <n v="0"/>
    <n v="1000"/>
    <n v="0"/>
    <n v="0"/>
    <n v="0"/>
    <n v="0"/>
    <n v="0"/>
    <n v="0"/>
    <n v="0"/>
  </r>
  <r>
    <x v="8"/>
    <x v="32"/>
    <x v="6"/>
    <x v="8"/>
    <n v="0"/>
    <n v="1000"/>
    <n v="0"/>
    <n v="0"/>
    <n v="0"/>
    <n v="0"/>
    <n v="0"/>
    <n v="0"/>
    <n v="0"/>
  </r>
  <r>
    <x v="8"/>
    <x v="32"/>
    <x v="6"/>
    <x v="9"/>
    <n v="0"/>
    <n v="1000"/>
    <n v="0"/>
    <n v="0"/>
    <n v="0"/>
    <n v="0"/>
    <n v="0"/>
    <n v="0"/>
    <n v="0"/>
  </r>
  <r>
    <x v="8"/>
    <x v="32"/>
    <x v="6"/>
    <x v="10"/>
    <n v="0"/>
    <n v="1000"/>
    <n v="0"/>
    <n v="0"/>
    <n v="0"/>
    <n v="0"/>
    <n v="0"/>
    <n v="0"/>
    <n v="0"/>
  </r>
  <r>
    <x v="8"/>
    <x v="32"/>
    <x v="7"/>
    <x v="0"/>
    <n v="0"/>
    <n v="1000"/>
    <n v="0"/>
    <n v="0"/>
    <n v="0"/>
    <n v="0"/>
    <n v="0"/>
    <n v="0"/>
    <n v="0"/>
  </r>
  <r>
    <x v="8"/>
    <x v="32"/>
    <x v="7"/>
    <x v="1"/>
    <n v="0"/>
    <n v="1000"/>
    <n v="0"/>
    <n v="0"/>
    <n v="0"/>
    <n v="0"/>
    <n v="0"/>
    <n v="0"/>
    <n v="0"/>
  </r>
  <r>
    <x v="8"/>
    <x v="32"/>
    <x v="7"/>
    <x v="2"/>
    <n v="0"/>
    <n v="1000"/>
    <n v="0"/>
    <n v="0"/>
    <n v="0"/>
    <n v="0"/>
    <n v="0"/>
    <n v="0"/>
    <n v="0"/>
  </r>
  <r>
    <x v="8"/>
    <x v="32"/>
    <x v="7"/>
    <x v="3"/>
    <n v="0"/>
    <n v="1000"/>
    <n v="0"/>
    <n v="0"/>
    <n v="0"/>
    <n v="0"/>
    <n v="0"/>
    <n v="0"/>
    <n v="0"/>
  </r>
  <r>
    <x v="8"/>
    <x v="32"/>
    <x v="7"/>
    <x v="4"/>
    <n v="0"/>
    <n v="1000"/>
    <n v="0"/>
    <n v="0"/>
    <n v="0"/>
    <n v="0"/>
    <n v="0"/>
    <n v="0"/>
    <n v="0"/>
  </r>
  <r>
    <x v="8"/>
    <x v="32"/>
    <x v="7"/>
    <x v="5"/>
    <n v="0"/>
    <n v="1000"/>
    <n v="0"/>
    <n v="0"/>
    <n v="0"/>
    <n v="0"/>
    <n v="0"/>
    <n v="0"/>
    <n v="0"/>
  </r>
  <r>
    <x v="8"/>
    <x v="32"/>
    <x v="7"/>
    <x v="6"/>
    <n v="0"/>
    <n v="1000"/>
    <n v="0"/>
    <n v="0"/>
    <n v="0"/>
    <n v="0"/>
    <n v="0"/>
    <n v="0"/>
    <n v="0"/>
  </r>
  <r>
    <x v="8"/>
    <x v="32"/>
    <x v="7"/>
    <x v="7"/>
    <n v="0"/>
    <n v="1000"/>
    <n v="0"/>
    <n v="0"/>
    <n v="0"/>
    <n v="0"/>
    <n v="0"/>
    <n v="0"/>
    <n v="0"/>
  </r>
  <r>
    <x v="8"/>
    <x v="32"/>
    <x v="7"/>
    <x v="8"/>
    <n v="0"/>
    <n v="1000"/>
    <n v="0"/>
    <n v="0"/>
    <n v="0"/>
    <n v="0"/>
    <n v="0"/>
    <n v="0"/>
    <n v="0"/>
  </r>
  <r>
    <x v="8"/>
    <x v="32"/>
    <x v="7"/>
    <x v="9"/>
    <n v="0"/>
    <n v="1000"/>
    <n v="0"/>
    <n v="0"/>
    <n v="0"/>
    <n v="0"/>
    <n v="0"/>
    <n v="0"/>
    <n v="0"/>
  </r>
  <r>
    <x v="8"/>
    <x v="32"/>
    <x v="7"/>
    <x v="10"/>
    <n v="0.91"/>
    <n v="1000"/>
    <n v="0"/>
    <n v="2.2110000000000001E-2"/>
    <n v="1.7979999999999999E-2"/>
    <n v="1.0000000000000001E-5"/>
    <n v="1.73E-3"/>
    <n v="7.6240000000000002E-2"/>
    <n v="0"/>
  </r>
  <r>
    <x v="8"/>
    <x v="32"/>
    <x v="8"/>
    <x v="0"/>
    <n v="0"/>
    <n v="1000"/>
    <n v="0"/>
    <n v="0"/>
    <n v="0"/>
    <n v="0"/>
    <n v="0"/>
    <n v="0"/>
    <n v="0"/>
  </r>
  <r>
    <x v="8"/>
    <x v="32"/>
    <x v="8"/>
    <x v="1"/>
    <n v="0"/>
    <n v="1000"/>
    <n v="0"/>
    <n v="0"/>
    <n v="0"/>
    <n v="0"/>
    <n v="0"/>
    <n v="0"/>
    <n v="0"/>
  </r>
  <r>
    <x v="8"/>
    <x v="32"/>
    <x v="8"/>
    <x v="2"/>
    <n v="0"/>
    <n v="1000"/>
    <n v="0"/>
    <n v="0"/>
    <n v="0"/>
    <n v="0"/>
    <n v="0"/>
    <n v="0"/>
    <n v="0"/>
  </r>
  <r>
    <x v="8"/>
    <x v="32"/>
    <x v="8"/>
    <x v="3"/>
    <n v="0"/>
    <n v="1000"/>
    <n v="0"/>
    <n v="0"/>
    <n v="0"/>
    <n v="0"/>
    <n v="0"/>
    <n v="0"/>
    <n v="0"/>
  </r>
  <r>
    <x v="8"/>
    <x v="32"/>
    <x v="8"/>
    <x v="4"/>
    <n v="0"/>
    <n v="1000"/>
    <n v="0"/>
    <n v="0"/>
    <n v="0"/>
    <n v="0"/>
    <n v="0"/>
    <n v="0"/>
    <n v="0"/>
  </r>
  <r>
    <x v="8"/>
    <x v="32"/>
    <x v="8"/>
    <x v="5"/>
    <n v="0"/>
    <n v="1000"/>
    <n v="0"/>
    <n v="0"/>
    <n v="0"/>
    <n v="0"/>
    <n v="0"/>
    <n v="0"/>
    <n v="0"/>
  </r>
  <r>
    <x v="8"/>
    <x v="32"/>
    <x v="8"/>
    <x v="6"/>
    <n v="0"/>
    <n v="1000"/>
    <n v="0"/>
    <n v="0"/>
    <n v="0"/>
    <n v="0"/>
    <n v="0"/>
    <n v="0"/>
    <n v="0"/>
  </r>
  <r>
    <x v="8"/>
    <x v="32"/>
    <x v="8"/>
    <x v="7"/>
    <n v="0"/>
    <n v="1000"/>
    <n v="0"/>
    <n v="0"/>
    <n v="0"/>
    <n v="0"/>
    <n v="0"/>
    <n v="0"/>
    <n v="0"/>
  </r>
  <r>
    <x v="8"/>
    <x v="32"/>
    <x v="8"/>
    <x v="8"/>
    <n v="0"/>
    <n v="1000"/>
    <n v="0"/>
    <n v="0"/>
    <n v="0"/>
    <n v="0"/>
    <n v="0"/>
    <n v="0"/>
    <n v="0"/>
  </r>
  <r>
    <x v="8"/>
    <x v="32"/>
    <x v="8"/>
    <x v="9"/>
    <n v="0"/>
    <n v="1000"/>
    <n v="0"/>
    <n v="0"/>
    <n v="0"/>
    <n v="0"/>
    <n v="0"/>
    <n v="0"/>
    <n v="0"/>
  </r>
  <r>
    <x v="8"/>
    <x v="32"/>
    <x v="8"/>
    <x v="10"/>
    <n v="0.33"/>
    <n v="1000"/>
    <n v="0"/>
    <n v="7.9699999999999997E-3"/>
    <n v="5.8199999999999997E-3"/>
    <n v="4.0000000000000003E-5"/>
    <n v="2.2000000000000001E-4"/>
    <n v="2.7480000000000001E-2"/>
    <n v="0"/>
  </r>
  <r>
    <x v="8"/>
    <x v="33"/>
    <x v="0"/>
    <x v="0"/>
    <n v="0"/>
    <n v="1000"/>
    <n v="0"/>
    <n v="0"/>
    <n v="0"/>
    <n v="0"/>
    <n v="0"/>
    <n v="0"/>
    <n v="0"/>
  </r>
  <r>
    <x v="8"/>
    <x v="33"/>
    <x v="0"/>
    <x v="1"/>
    <n v="0"/>
    <n v="1000"/>
    <n v="0"/>
    <n v="0"/>
    <n v="0"/>
    <n v="0"/>
    <n v="0"/>
    <n v="0"/>
    <n v="0"/>
  </r>
  <r>
    <x v="8"/>
    <x v="33"/>
    <x v="0"/>
    <x v="2"/>
    <n v="0"/>
    <n v="1000"/>
    <n v="0"/>
    <n v="0"/>
    <n v="0"/>
    <n v="0"/>
    <n v="0"/>
    <n v="0"/>
    <n v="0"/>
  </r>
  <r>
    <x v="8"/>
    <x v="33"/>
    <x v="0"/>
    <x v="3"/>
    <n v="0"/>
    <n v="1000"/>
    <n v="0"/>
    <n v="0"/>
    <n v="0"/>
    <n v="0"/>
    <n v="0"/>
    <n v="0"/>
    <n v="0"/>
  </r>
  <r>
    <x v="8"/>
    <x v="33"/>
    <x v="0"/>
    <x v="4"/>
    <n v="0"/>
    <n v="1000"/>
    <n v="0"/>
    <n v="0"/>
    <n v="0"/>
    <n v="0"/>
    <n v="0"/>
    <n v="0"/>
    <n v="0"/>
  </r>
  <r>
    <x v="8"/>
    <x v="33"/>
    <x v="0"/>
    <x v="5"/>
    <n v="0"/>
    <n v="1000"/>
    <n v="0"/>
    <n v="0"/>
    <n v="0"/>
    <n v="0"/>
    <n v="0"/>
    <n v="0"/>
    <n v="0"/>
  </r>
  <r>
    <x v="8"/>
    <x v="33"/>
    <x v="0"/>
    <x v="6"/>
    <n v="0"/>
    <n v="1000"/>
    <n v="0"/>
    <n v="0"/>
    <n v="0"/>
    <n v="0"/>
    <n v="0"/>
    <n v="0"/>
    <n v="0"/>
  </r>
  <r>
    <x v="8"/>
    <x v="33"/>
    <x v="0"/>
    <x v="7"/>
    <n v="0"/>
    <n v="1000"/>
    <n v="0"/>
    <n v="0"/>
    <n v="0"/>
    <n v="0"/>
    <n v="0"/>
    <n v="0"/>
    <n v="0"/>
  </r>
  <r>
    <x v="8"/>
    <x v="33"/>
    <x v="0"/>
    <x v="8"/>
    <n v="0"/>
    <n v="1000"/>
    <n v="0"/>
    <n v="0"/>
    <n v="0"/>
    <n v="0"/>
    <n v="0"/>
    <n v="0"/>
    <n v="0"/>
  </r>
  <r>
    <x v="8"/>
    <x v="33"/>
    <x v="0"/>
    <x v="9"/>
    <n v="0"/>
    <n v="1000"/>
    <n v="0"/>
    <n v="0"/>
    <n v="0"/>
    <n v="0"/>
    <n v="0"/>
    <n v="0"/>
    <n v="0"/>
  </r>
  <r>
    <x v="8"/>
    <x v="33"/>
    <x v="0"/>
    <x v="10"/>
    <n v="0.79"/>
    <n v="1000"/>
    <n v="0"/>
    <n v="1.9099999999999999E-2"/>
    <n v="1.478E-2"/>
    <n v="5.0000000000000002E-5"/>
    <n v="1.15E-3"/>
    <n v="6.5860000000000002E-2"/>
    <n v="0"/>
  </r>
  <r>
    <x v="8"/>
    <x v="33"/>
    <x v="1"/>
    <x v="0"/>
    <n v="0"/>
    <n v="1000"/>
    <n v="0"/>
    <n v="0"/>
    <n v="0"/>
    <n v="0"/>
    <n v="0"/>
    <n v="0"/>
    <n v="0"/>
  </r>
  <r>
    <x v="8"/>
    <x v="33"/>
    <x v="1"/>
    <x v="1"/>
    <n v="0.64"/>
    <n v="1000"/>
    <n v="0"/>
    <n v="1.549E-2"/>
    <n v="1.2500000000000001E-2"/>
    <n v="5.1000000000000004E-4"/>
    <n v="3.0300000000000001E-3"/>
    <n v="5.3400000000000003E-2"/>
    <n v="0"/>
  </r>
  <r>
    <x v="8"/>
    <x v="33"/>
    <x v="1"/>
    <x v="2"/>
    <n v="0"/>
    <n v="1000"/>
    <n v="0"/>
    <n v="0"/>
    <n v="0"/>
    <n v="0"/>
    <n v="0"/>
    <n v="0"/>
    <n v="0"/>
  </r>
  <r>
    <x v="8"/>
    <x v="33"/>
    <x v="1"/>
    <x v="3"/>
    <n v="0"/>
    <n v="1000"/>
    <n v="0"/>
    <n v="0"/>
    <n v="0"/>
    <n v="0"/>
    <n v="0"/>
    <n v="0"/>
    <n v="0"/>
  </r>
  <r>
    <x v="8"/>
    <x v="33"/>
    <x v="1"/>
    <x v="4"/>
    <n v="0"/>
    <n v="1000"/>
    <n v="0"/>
    <n v="0"/>
    <n v="0"/>
    <n v="0"/>
    <n v="0"/>
    <n v="0"/>
    <n v="0"/>
  </r>
  <r>
    <x v="8"/>
    <x v="33"/>
    <x v="1"/>
    <x v="5"/>
    <n v="0"/>
    <n v="1000"/>
    <n v="0"/>
    <n v="0"/>
    <n v="0"/>
    <n v="0"/>
    <n v="0"/>
    <n v="0"/>
    <n v="0"/>
  </r>
  <r>
    <x v="8"/>
    <x v="33"/>
    <x v="1"/>
    <x v="6"/>
    <n v="0"/>
    <n v="1000"/>
    <n v="0"/>
    <n v="0"/>
    <n v="0"/>
    <n v="0"/>
    <n v="0"/>
    <n v="0"/>
    <n v="0"/>
  </r>
  <r>
    <x v="8"/>
    <x v="33"/>
    <x v="1"/>
    <x v="7"/>
    <n v="0"/>
    <n v="1000"/>
    <n v="0"/>
    <n v="0"/>
    <n v="0"/>
    <n v="0"/>
    <n v="0"/>
    <n v="0"/>
    <n v="0"/>
  </r>
  <r>
    <x v="8"/>
    <x v="33"/>
    <x v="1"/>
    <x v="8"/>
    <n v="0"/>
    <n v="1000"/>
    <n v="0"/>
    <n v="0"/>
    <n v="0"/>
    <n v="0"/>
    <n v="0"/>
    <n v="0"/>
    <n v="0"/>
  </r>
  <r>
    <x v="8"/>
    <x v="33"/>
    <x v="1"/>
    <x v="9"/>
    <n v="0"/>
    <n v="1000"/>
    <n v="0"/>
    <n v="0"/>
    <n v="0"/>
    <n v="0"/>
    <n v="0"/>
    <n v="0"/>
    <n v="0"/>
  </r>
  <r>
    <x v="8"/>
    <x v="33"/>
    <x v="1"/>
    <x v="10"/>
    <n v="0"/>
    <n v="1000"/>
    <n v="0"/>
    <n v="0"/>
    <n v="0"/>
    <n v="0"/>
    <n v="0"/>
    <n v="0"/>
    <n v="0"/>
  </r>
  <r>
    <x v="8"/>
    <x v="33"/>
    <x v="2"/>
    <x v="0"/>
    <n v="0"/>
    <n v="1000"/>
    <n v="0"/>
    <n v="0"/>
    <n v="0"/>
    <n v="0"/>
    <n v="0"/>
    <n v="0"/>
    <n v="0"/>
  </r>
  <r>
    <x v="8"/>
    <x v="33"/>
    <x v="2"/>
    <x v="1"/>
    <n v="0"/>
    <n v="1000"/>
    <n v="0"/>
    <n v="0"/>
    <n v="0"/>
    <n v="0"/>
    <n v="0"/>
    <n v="0"/>
    <n v="0"/>
  </r>
  <r>
    <x v="8"/>
    <x v="33"/>
    <x v="2"/>
    <x v="2"/>
    <n v="0"/>
    <n v="1000"/>
    <n v="0"/>
    <n v="0"/>
    <n v="0"/>
    <n v="0"/>
    <n v="0"/>
    <n v="0"/>
    <n v="0"/>
  </r>
  <r>
    <x v="8"/>
    <x v="33"/>
    <x v="2"/>
    <x v="3"/>
    <n v="0"/>
    <n v="1000"/>
    <n v="0"/>
    <n v="0"/>
    <n v="0"/>
    <n v="0"/>
    <n v="0"/>
    <n v="0"/>
    <n v="0"/>
  </r>
  <r>
    <x v="8"/>
    <x v="33"/>
    <x v="2"/>
    <x v="4"/>
    <n v="0"/>
    <n v="1000"/>
    <n v="0"/>
    <n v="0"/>
    <n v="0"/>
    <n v="0"/>
    <n v="0"/>
    <n v="0"/>
    <n v="0"/>
  </r>
  <r>
    <x v="8"/>
    <x v="33"/>
    <x v="2"/>
    <x v="5"/>
    <n v="0"/>
    <n v="1000"/>
    <n v="0"/>
    <n v="0"/>
    <n v="0"/>
    <n v="0"/>
    <n v="0"/>
    <n v="0"/>
    <n v="0"/>
  </r>
  <r>
    <x v="8"/>
    <x v="33"/>
    <x v="2"/>
    <x v="6"/>
    <n v="0"/>
    <n v="1000"/>
    <n v="0"/>
    <n v="0"/>
    <n v="0"/>
    <n v="0"/>
    <n v="0"/>
    <n v="0"/>
    <n v="0"/>
  </r>
  <r>
    <x v="8"/>
    <x v="33"/>
    <x v="2"/>
    <x v="7"/>
    <n v="0"/>
    <n v="1000"/>
    <n v="0"/>
    <n v="0"/>
    <n v="0"/>
    <n v="0"/>
    <n v="0"/>
    <n v="0"/>
    <n v="0"/>
  </r>
  <r>
    <x v="8"/>
    <x v="33"/>
    <x v="2"/>
    <x v="8"/>
    <n v="0"/>
    <n v="1000"/>
    <n v="0"/>
    <n v="0"/>
    <n v="0"/>
    <n v="0"/>
    <n v="0"/>
    <n v="0"/>
    <n v="0"/>
  </r>
  <r>
    <x v="8"/>
    <x v="33"/>
    <x v="2"/>
    <x v="9"/>
    <n v="0"/>
    <n v="1000"/>
    <n v="0"/>
    <n v="0"/>
    <n v="0"/>
    <n v="0"/>
    <n v="0"/>
    <n v="0"/>
    <n v="0"/>
  </r>
  <r>
    <x v="8"/>
    <x v="33"/>
    <x v="2"/>
    <x v="10"/>
    <n v="0.21"/>
    <n v="1000"/>
    <n v="0"/>
    <n v="5.1900000000000002E-3"/>
    <n v="3.7100000000000002E-3"/>
    <n v="5.0000000000000002E-5"/>
    <n v="4.4000000000000002E-4"/>
    <n v="1.7899999999999999E-2"/>
    <n v="0"/>
  </r>
  <r>
    <x v="8"/>
    <x v="33"/>
    <x v="3"/>
    <x v="0"/>
    <n v="0"/>
    <n v="1000"/>
    <n v="0"/>
    <n v="0"/>
    <n v="0"/>
    <n v="0"/>
    <n v="0"/>
    <n v="0"/>
    <n v="0"/>
  </r>
  <r>
    <x v="8"/>
    <x v="33"/>
    <x v="3"/>
    <x v="1"/>
    <n v="0"/>
    <n v="1000"/>
    <n v="0"/>
    <n v="0"/>
    <n v="0"/>
    <n v="0"/>
    <n v="0"/>
    <n v="0"/>
    <n v="0"/>
  </r>
  <r>
    <x v="8"/>
    <x v="33"/>
    <x v="3"/>
    <x v="2"/>
    <n v="0"/>
    <n v="1000"/>
    <n v="0"/>
    <n v="0"/>
    <n v="0"/>
    <n v="0"/>
    <n v="0"/>
    <n v="0"/>
    <n v="0"/>
  </r>
  <r>
    <x v="8"/>
    <x v="33"/>
    <x v="3"/>
    <x v="3"/>
    <n v="0"/>
    <n v="1000"/>
    <n v="0"/>
    <n v="0"/>
    <n v="0"/>
    <n v="0"/>
    <n v="0"/>
    <n v="0"/>
    <n v="0"/>
  </r>
  <r>
    <x v="8"/>
    <x v="33"/>
    <x v="3"/>
    <x v="4"/>
    <n v="0"/>
    <n v="1000"/>
    <n v="0"/>
    <n v="0"/>
    <n v="0"/>
    <n v="0"/>
    <n v="0"/>
    <n v="0"/>
    <n v="0"/>
  </r>
  <r>
    <x v="8"/>
    <x v="33"/>
    <x v="3"/>
    <x v="5"/>
    <n v="0"/>
    <n v="1000"/>
    <n v="0"/>
    <n v="0"/>
    <n v="0"/>
    <n v="0"/>
    <n v="0"/>
    <n v="0"/>
    <n v="0"/>
  </r>
  <r>
    <x v="8"/>
    <x v="33"/>
    <x v="3"/>
    <x v="6"/>
    <n v="0"/>
    <n v="1000"/>
    <n v="0"/>
    <n v="0"/>
    <n v="0"/>
    <n v="0"/>
    <n v="0"/>
    <n v="0"/>
    <n v="0"/>
  </r>
  <r>
    <x v="8"/>
    <x v="33"/>
    <x v="3"/>
    <x v="7"/>
    <n v="0"/>
    <n v="1000"/>
    <n v="0"/>
    <n v="0"/>
    <n v="0"/>
    <n v="0"/>
    <n v="0"/>
    <n v="0"/>
    <n v="0"/>
  </r>
  <r>
    <x v="8"/>
    <x v="33"/>
    <x v="3"/>
    <x v="8"/>
    <n v="0"/>
    <n v="1000"/>
    <n v="0"/>
    <n v="0"/>
    <n v="0"/>
    <n v="0"/>
    <n v="0"/>
    <n v="0"/>
    <n v="0"/>
  </r>
  <r>
    <x v="8"/>
    <x v="33"/>
    <x v="3"/>
    <x v="9"/>
    <n v="0"/>
    <n v="1000"/>
    <n v="0"/>
    <n v="0"/>
    <n v="0"/>
    <n v="0"/>
    <n v="0"/>
    <n v="0"/>
    <n v="0"/>
  </r>
  <r>
    <x v="8"/>
    <x v="33"/>
    <x v="3"/>
    <x v="10"/>
    <n v="0"/>
    <n v="1000"/>
    <n v="0"/>
    <n v="0"/>
    <n v="0"/>
    <n v="0"/>
    <n v="0"/>
    <n v="0"/>
    <n v="0"/>
  </r>
  <r>
    <x v="8"/>
    <x v="33"/>
    <x v="4"/>
    <x v="0"/>
    <n v="0.33"/>
    <n v="1000"/>
    <n v="0"/>
    <n v="8.0300000000000007E-3"/>
    <n v="6.0299999999999998E-3"/>
    <n v="6.9999999999999994E-5"/>
    <n v="7.2999999999999996E-4"/>
    <n v="2.768E-2"/>
    <n v="0"/>
  </r>
  <r>
    <x v="8"/>
    <x v="33"/>
    <x v="4"/>
    <x v="1"/>
    <n v="0"/>
    <n v="1000"/>
    <n v="0"/>
    <n v="0"/>
    <n v="0"/>
    <n v="0"/>
    <n v="0"/>
    <n v="0"/>
    <n v="0"/>
  </r>
  <r>
    <x v="8"/>
    <x v="33"/>
    <x v="4"/>
    <x v="2"/>
    <n v="0"/>
    <n v="1000"/>
    <n v="0"/>
    <n v="0"/>
    <n v="0"/>
    <n v="0"/>
    <n v="0"/>
    <n v="0"/>
    <n v="0"/>
  </r>
  <r>
    <x v="8"/>
    <x v="33"/>
    <x v="4"/>
    <x v="3"/>
    <n v="0"/>
    <n v="1000"/>
    <n v="0"/>
    <n v="0"/>
    <n v="0"/>
    <n v="0"/>
    <n v="0"/>
    <n v="0"/>
    <n v="0"/>
  </r>
  <r>
    <x v="8"/>
    <x v="33"/>
    <x v="4"/>
    <x v="4"/>
    <n v="0"/>
    <n v="1000"/>
    <n v="0"/>
    <n v="0"/>
    <n v="0"/>
    <n v="0"/>
    <n v="0"/>
    <n v="0"/>
    <n v="0"/>
  </r>
  <r>
    <x v="8"/>
    <x v="33"/>
    <x v="4"/>
    <x v="5"/>
    <n v="0"/>
    <n v="1000"/>
    <n v="0"/>
    <n v="0"/>
    <n v="0"/>
    <n v="0"/>
    <n v="0"/>
    <n v="0"/>
    <n v="0"/>
  </r>
  <r>
    <x v="8"/>
    <x v="33"/>
    <x v="4"/>
    <x v="6"/>
    <n v="0"/>
    <n v="1000"/>
    <n v="0"/>
    <n v="0"/>
    <n v="0"/>
    <n v="0"/>
    <n v="0"/>
    <n v="0"/>
    <n v="0"/>
  </r>
  <r>
    <x v="8"/>
    <x v="33"/>
    <x v="4"/>
    <x v="7"/>
    <n v="0"/>
    <n v="1000"/>
    <n v="0"/>
    <n v="0"/>
    <n v="0"/>
    <n v="0"/>
    <n v="0"/>
    <n v="0"/>
    <n v="0"/>
  </r>
  <r>
    <x v="8"/>
    <x v="33"/>
    <x v="4"/>
    <x v="8"/>
    <n v="0"/>
    <n v="1000"/>
    <n v="0"/>
    <n v="0"/>
    <n v="0"/>
    <n v="0"/>
    <n v="0"/>
    <n v="0"/>
    <n v="0"/>
  </r>
  <r>
    <x v="8"/>
    <x v="33"/>
    <x v="4"/>
    <x v="9"/>
    <n v="0"/>
    <n v="1000"/>
    <n v="0"/>
    <n v="0"/>
    <n v="0"/>
    <n v="0"/>
    <n v="0"/>
    <n v="0"/>
    <n v="0"/>
  </r>
  <r>
    <x v="8"/>
    <x v="33"/>
    <x v="4"/>
    <x v="10"/>
    <n v="1.54"/>
    <n v="1000"/>
    <n v="0"/>
    <n v="3.7350000000000001E-2"/>
    <n v="2.477E-2"/>
    <n v="1.9000000000000001E-4"/>
    <n v="1.58E-3"/>
    <n v="0.12878999999999999"/>
    <n v="0"/>
  </r>
  <r>
    <x v="8"/>
    <x v="33"/>
    <x v="5"/>
    <x v="0"/>
    <n v="0"/>
    <n v="1000"/>
    <n v="0"/>
    <n v="0"/>
    <n v="0"/>
    <n v="0"/>
    <n v="0"/>
    <n v="0"/>
    <n v="0"/>
  </r>
  <r>
    <x v="8"/>
    <x v="33"/>
    <x v="5"/>
    <x v="1"/>
    <n v="0"/>
    <n v="1000"/>
    <n v="0"/>
    <n v="0"/>
    <n v="0"/>
    <n v="0"/>
    <n v="0"/>
    <n v="0"/>
    <n v="0"/>
  </r>
  <r>
    <x v="8"/>
    <x v="33"/>
    <x v="5"/>
    <x v="2"/>
    <n v="0"/>
    <n v="1000"/>
    <n v="0"/>
    <n v="0"/>
    <n v="0"/>
    <n v="0"/>
    <n v="0"/>
    <n v="0"/>
    <n v="0"/>
  </r>
  <r>
    <x v="8"/>
    <x v="33"/>
    <x v="5"/>
    <x v="3"/>
    <n v="0"/>
    <n v="1000"/>
    <n v="0"/>
    <n v="0"/>
    <n v="0"/>
    <n v="0"/>
    <n v="0"/>
    <n v="0"/>
    <n v="0"/>
  </r>
  <r>
    <x v="8"/>
    <x v="33"/>
    <x v="5"/>
    <x v="4"/>
    <n v="0"/>
    <n v="1000"/>
    <n v="0"/>
    <n v="0"/>
    <n v="0"/>
    <n v="0"/>
    <n v="0"/>
    <n v="0"/>
    <n v="0"/>
  </r>
  <r>
    <x v="8"/>
    <x v="33"/>
    <x v="5"/>
    <x v="5"/>
    <n v="0"/>
    <n v="1000"/>
    <n v="0"/>
    <n v="0"/>
    <n v="0"/>
    <n v="0"/>
    <n v="0"/>
    <n v="0"/>
    <n v="0"/>
  </r>
  <r>
    <x v="8"/>
    <x v="33"/>
    <x v="5"/>
    <x v="6"/>
    <n v="0"/>
    <n v="1000"/>
    <n v="0"/>
    <n v="0"/>
    <n v="0"/>
    <n v="0"/>
    <n v="0"/>
    <n v="0"/>
    <n v="0"/>
  </r>
  <r>
    <x v="8"/>
    <x v="33"/>
    <x v="5"/>
    <x v="7"/>
    <n v="0"/>
    <n v="1000"/>
    <n v="0"/>
    <n v="0"/>
    <n v="0"/>
    <n v="0"/>
    <n v="0"/>
    <n v="0"/>
    <n v="0"/>
  </r>
  <r>
    <x v="8"/>
    <x v="33"/>
    <x v="5"/>
    <x v="8"/>
    <n v="0"/>
    <n v="1000"/>
    <n v="0"/>
    <n v="0"/>
    <n v="0"/>
    <n v="0"/>
    <n v="0"/>
    <n v="0"/>
    <n v="0"/>
  </r>
  <r>
    <x v="8"/>
    <x v="33"/>
    <x v="5"/>
    <x v="9"/>
    <n v="0"/>
    <n v="1000"/>
    <n v="0"/>
    <n v="0"/>
    <n v="0"/>
    <n v="0"/>
    <n v="0"/>
    <n v="0"/>
    <n v="0"/>
  </r>
  <r>
    <x v="8"/>
    <x v="33"/>
    <x v="5"/>
    <x v="10"/>
    <n v="0"/>
    <n v="1000"/>
    <n v="0"/>
    <n v="0"/>
    <n v="0"/>
    <n v="0"/>
    <n v="0"/>
    <n v="0"/>
    <n v="0"/>
  </r>
  <r>
    <x v="8"/>
    <x v="33"/>
    <x v="6"/>
    <x v="0"/>
    <n v="0"/>
    <n v="1000"/>
    <n v="0"/>
    <n v="0"/>
    <n v="0"/>
    <n v="0"/>
    <n v="0"/>
    <n v="0"/>
    <n v="0"/>
  </r>
  <r>
    <x v="8"/>
    <x v="33"/>
    <x v="6"/>
    <x v="1"/>
    <n v="0"/>
    <n v="1000"/>
    <n v="0"/>
    <n v="0"/>
    <n v="0"/>
    <n v="0"/>
    <n v="0"/>
    <n v="0"/>
    <n v="0"/>
  </r>
  <r>
    <x v="8"/>
    <x v="33"/>
    <x v="6"/>
    <x v="2"/>
    <n v="0"/>
    <n v="1000"/>
    <n v="0"/>
    <n v="0"/>
    <n v="0"/>
    <n v="0"/>
    <n v="0"/>
    <n v="0"/>
    <n v="0"/>
  </r>
  <r>
    <x v="8"/>
    <x v="33"/>
    <x v="6"/>
    <x v="3"/>
    <n v="0"/>
    <n v="1000"/>
    <n v="0"/>
    <n v="0"/>
    <n v="0"/>
    <n v="0"/>
    <n v="0"/>
    <n v="0"/>
    <n v="0"/>
  </r>
  <r>
    <x v="8"/>
    <x v="33"/>
    <x v="6"/>
    <x v="4"/>
    <n v="0"/>
    <n v="1000"/>
    <n v="0"/>
    <n v="0"/>
    <n v="0"/>
    <n v="0"/>
    <n v="0"/>
    <n v="0"/>
    <n v="0"/>
  </r>
  <r>
    <x v="8"/>
    <x v="33"/>
    <x v="6"/>
    <x v="5"/>
    <n v="0"/>
    <n v="1000"/>
    <n v="0"/>
    <n v="0"/>
    <n v="0"/>
    <n v="0"/>
    <n v="0"/>
    <n v="0"/>
    <n v="0"/>
  </r>
  <r>
    <x v="8"/>
    <x v="33"/>
    <x v="6"/>
    <x v="6"/>
    <n v="0"/>
    <n v="1000"/>
    <n v="0"/>
    <n v="0"/>
    <n v="0"/>
    <n v="0"/>
    <n v="0"/>
    <n v="0"/>
    <n v="0"/>
  </r>
  <r>
    <x v="8"/>
    <x v="33"/>
    <x v="6"/>
    <x v="7"/>
    <n v="0"/>
    <n v="1000"/>
    <n v="0"/>
    <n v="0"/>
    <n v="0"/>
    <n v="0"/>
    <n v="0"/>
    <n v="0"/>
    <n v="0"/>
  </r>
  <r>
    <x v="8"/>
    <x v="33"/>
    <x v="6"/>
    <x v="8"/>
    <n v="0"/>
    <n v="1000"/>
    <n v="0"/>
    <n v="0"/>
    <n v="0"/>
    <n v="0"/>
    <n v="0"/>
    <n v="0"/>
    <n v="0"/>
  </r>
  <r>
    <x v="8"/>
    <x v="33"/>
    <x v="6"/>
    <x v="9"/>
    <n v="0"/>
    <n v="1000"/>
    <n v="0"/>
    <n v="0"/>
    <n v="0"/>
    <n v="0"/>
    <n v="0"/>
    <n v="0"/>
    <n v="0"/>
  </r>
  <r>
    <x v="8"/>
    <x v="33"/>
    <x v="6"/>
    <x v="10"/>
    <n v="0"/>
    <n v="1000"/>
    <n v="0"/>
    <n v="0"/>
    <n v="0"/>
    <n v="0"/>
    <n v="0"/>
    <n v="0"/>
    <n v="0"/>
  </r>
  <r>
    <x v="8"/>
    <x v="33"/>
    <x v="7"/>
    <x v="0"/>
    <n v="0"/>
    <n v="1000"/>
    <n v="0"/>
    <n v="0"/>
    <n v="0"/>
    <n v="0"/>
    <n v="0"/>
    <n v="0"/>
    <n v="0"/>
  </r>
  <r>
    <x v="8"/>
    <x v="33"/>
    <x v="7"/>
    <x v="1"/>
    <n v="0"/>
    <n v="1000"/>
    <n v="0"/>
    <n v="0"/>
    <n v="0"/>
    <n v="0"/>
    <n v="0"/>
    <n v="0"/>
    <n v="0"/>
  </r>
  <r>
    <x v="8"/>
    <x v="33"/>
    <x v="7"/>
    <x v="2"/>
    <n v="0"/>
    <n v="1000"/>
    <n v="0"/>
    <n v="0"/>
    <n v="0"/>
    <n v="0"/>
    <n v="0"/>
    <n v="0"/>
    <n v="0"/>
  </r>
  <r>
    <x v="8"/>
    <x v="33"/>
    <x v="7"/>
    <x v="3"/>
    <n v="0"/>
    <n v="1000"/>
    <n v="0"/>
    <n v="0"/>
    <n v="0"/>
    <n v="0"/>
    <n v="0"/>
    <n v="0"/>
    <n v="0"/>
  </r>
  <r>
    <x v="8"/>
    <x v="33"/>
    <x v="7"/>
    <x v="4"/>
    <n v="0"/>
    <n v="1000"/>
    <n v="0"/>
    <n v="0"/>
    <n v="0"/>
    <n v="0"/>
    <n v="0"/>
    <n v="0"/>
    <n v="0"/>
  </r>
  <r>
    <x v="8"/>
    <x v="33"/>
    <x v="7"/>
    <x v="5"/>
    <n v="0"/>
    <n v="1000"/>
    <n v="0"/>
    <n v="0"/>
    <n v="0"/>
    <n v="0"/>
    <n v="0"/>
    <n v="0"/>
    <n v="0"/>
  </r>
  <r>
    <x v="8"/>
    <x v="33"/>
    <x v="7"/>
    <x v="6"/>
    <n v="0"/>
    <n v="1000"/>
    <n v="0"/>
    <n v="0"/>
    <n v="0"/>
    <n v="0"/>
    <n v="0"/>
    <n v="0"/>
    <n v="0"/>
  </r>
  <r>
    <x v="8"/>
    <x v="33"/>
    <x v="7"/>
    <x v="7"/>
    <n v="0"/>
    <n v="1000"/>
    <n v="0"/>
    <n v="0"/>
    <n v="0"/>
    <n v="0"/>
    <n v="0"/>
    <n v="0"/>
    <n v="0"/>
  </r>
  <r>
    <x v="8"/>
    <x v="33"/>
    <x v="7"/>
    <x v="8"/>
    <n v="0"/>
    <n v="1000"/>
    <n v="0"/>
    <n v="0"/>
    <n v="0"/>
    <n v="0"/>
    <n v="0"/>
    <n v="0"/>
    <n v="0"/>
  </r>
  <r>
    <x v="8"/>
    <x v="33"/>
    <x v="7"/>
    <x v="9"/>
    <n v="0"/>
    <n v="1000"/>
    <n v="0"/>
    <n v="0"/>
    <n v="0"/>
    <n v="0"/>
    <n v="0"/>
    <n v="0"/>
    <n v="0"/>
  </r>
  <r>
    <x v="8"/>
    <x v="33"/>
    <x v="7"/>
    <x v="10"/>
    <n v="0.91"/>
    <n v="1000"/>
    <n v="0"/>
    <n v="2.2110000000000001E-2"/>
    <n v="1.7979999999999999E-2"/>
    <n v="1.0000000000000001E-5"/>
    <n v="1.73E-3"/>
    <n v="7.6240000000000002E-2"/>
    <n v="0"/>
  </r>
  <r>
    <x v="8"/>
    <x v="33"/>
    <x v="8"/>
    <x v="0"/>
    <n v="0"/>
    <n v="1000"/>
    <n v="0"/>
    <n v="0"/>
    <n v="0"/>
    <n v="0"/>
    <n v="0"/>
    <n v="0"/>
    <n v="0"/>
  </r>
  <r>
    <x v="8"/>
    <x v="33"/>
    <x v="8"/>
    <x v="1"/>
    <n v="0"/>
    <n v="1000"/>
    <n v="0"/>
    <n v="0"/>
    <n v="0"/>
    <n v="0"/>
    <n v="0"/>
    <n v="0"/>
    <n v="0"/>
  </r>
  <r>
    <x v="8"/>
    <x v="33"/>
    <x v="8"/>
    <x v="2"/>
    <n v="0"/>
    <n v="1000"/>
    <n v="0"/>
    <n v="0"/>
    <n v="0"/>
    <n v="0"/>
    <n v="0"/>
    <n v="0"/>
    <n v="0"/>
  </r>
  <r>
    <x v="8"/>
    <x v="33"/>
    <x v="8"/>
    <x v="3"/>
    <n v="0"/>
    <n v="1000"/>
    <n v="0"/>
    <n v="0"/>
    <n v="0"/>
    <n v="0"/>
    <n v="0"/>
    <n v="0"/>
    <n v="0"/>
  </r>
  <r>
    <x v="8"/>
    <x v="33"/>
    <x v="8"/>
    <x v="4"/>
    <n v="0"/>
    <n v="1000"/>
    <n v="0"/>
    <n v="0"/>
    <n v="0"/>
    <n v="0"/>
    <n v="0"/>
    <n v="0"/>
    <n v="0"/>
  </r>
  <r>
    <x v="8"/>
    <x v="33"/>
    <x v="8"/>
    <x v="5"/>
    <n v="0"/>
    <n v="1000"/>
    <n v="0"/>
    <n v="0"/>
    <n v="0"/>
    <n v="0"/>
    <n v="0"/>
    <n v="0"/>
    <n v="0"/>
  </r>
  <r>
    <x v="8"/>
    <x v="33"/>
    <x v="8"/>
    <x v="6"/>
    <n v="0"/>
    <n v="1000"/>
    <n v="0"/>
    <n v="0"/>
    <n v="0"/>
    <n v="0"/>
    <n v="0"/>
    <n v="0"/>
    <n v="0"/>
  </r>
  <r>
    <x v="8"/>
    <x v="33"/>
    <x v="8"/>
    <x v="7"/>
    <n v="0"/>
    <n v="1000"/>
    <n v="0"/>
    <n v="0"/>
    <n v="0"/>
    <n v="0"/>
    <n v="0"/>
    <n v="0"/>
    <n v="0"/>
  </r>
  <r>
    <x v="8"/>
    <x v="33"/>
    <x v="8"/>
    <x v="8"/>
    <n v="0"/>
    <n v="1000"/>
    <n v="0"/>
    <n v="0"/>
    <n v="0"/>
    <n v="0"/>
    <n v="0"/>
    <n v="0"/>
    <n v="0"/>
  </r>
  <r>
    <x v="8"/>
    <x v="33"/>
    <x v="8"/>
    <x v="9"/>
    <n v="0"/>
    <n v="1000"/>
    <n v="0"/>
    <n v="0"/>
    <n v="0"/>
    <n v="0"/>
    <n v="0"/>
    <n v="0"/>
    <n v="0"/>
  </r>
  <r>
    <x v="8"/>
    <x v="33"/>
    <x v="8"/>
    <x v="10"/>
    <n v="0.33"/>
    <n v="1000"/>
    <n v="0"/>
    <n v="7.9699999999999997E-3"/>
    <n v="5.8199999999999997E-3"/>
    <n v="4.0000000000000003E-5"/>
    <n v="2.2000000000000001E-4"/>
    <n v="2.7480000000000001E-2"/>
    <n v="0"/>
  </r>
  <r>
    <x v="8"/>
    <x v="34"/>
    <x v="0"/>
    <x v="0"/>
    <n v="0"/>
    <n v="1000"/>
    <n v="0"/>
    <n v="0"/>
    <n v="0"/>
    <n v="0"/>
    <n v="0"/>
    <n v="0"/>
    <n v="0"/>
  </r>
  <r>
    <x v="8"/>
    <x v="34"/>
    <x v="0"/>
    <x v="1"/>
    <n v="0"/>
    <n v="1000"/>
    <n v="0"/>
    <n v="0"/>
    <n v="0"/>
    <n v="0"/>
    <n v="0"/>
    <n v="0"/>
    <n v="0"/>
  </r>
  <r>
    <x v="8"/>
    <x v="34"/>
    <x v="0"/>
    <x v="2"/>
    <n v="0"/>
    <n v="1000"/>
    <n v="0"/>
    <n v="0"/>
    <n v="0"/>
    <n v="0"/>
    <n v="0"/>
    <n v="0"/>
    <n v="0"/>
  </r>
  <r>
    <x v="8"/>
    <x v="34"/>
    <x v="0"/>
    <x v="3"/>
    <n v="0"/>
    <n v="1000"/>
    <n v="0"/>
    <n v="0"/>
    <n v="0"/>
    <n v="0"/>
    <n v="0"/>
    <n v="0"/>
    <n v="0"/>
  </r>
  <r>
    <x v="8"/>
    <x v="34"/>
    <x v="0"/>
    <x v="4"/>
    <n v="0"/>
    <n v="1000"/>
    <n v="0"/>
    <n v="0"/>
    <n v="0"/>
    <n v="0"/>
    <n v="0"/>
    <n v="0"/>
    <n v="0"/>
  </r>
  <r>
    <x v="8"/>
    <x v="34"/>
    <x v="0"/>
    <x v="5"/>
    <n v="0"/>
    <n v="1000"/>
    <n v="0"/>
    <n v="0"/>
    <n v="0"/>
    <n v="0"/>
    <n v="0"/>
    <n v="0"/>
    <n v="0"/>
  </r>
  <r>
    <x v="8"/>
    <x v="34"/>
    <x v="0"/>
    <x v="6"/>
    <n v="0"/>
    <n v="1000"/>
    <n v="0"/>
    <n v="0"/>
    <n v="0"/>
    <n v="0"/>
    <n v="0"/>
    <n v="0"/>
    <n v="0"/>
  </r>
  <r>
    <x v="8"/>
    <x v="34"/>
    <x v="0"/>
    <x v="7"/>
    <n v="0"/>
    <n v="1000"/>
    <n v="0"/>
    <n v="0"/>
    <n v="0"/>
    <n v="0"/>
    <n v="0"/>
    <n v="0"/>
    <n v="0"/>
  </r>
  <r>
    <x v="8"/>
    <x v="34"/>
    <x v="0"/>
    <x v="8"/>
    <n v="0"/>
    <n v="1000"/>
    <n v="0"/>
    <n v="0"/>
    <n v="0"/>
    <n v="0"/>
    <n v="0"/>
    <n v="0"/>
    <n v="0"/>
  </r>
  <r>
    <x v="8"/>
    <x v="34"/>
    <x v="0"/>
    <x v="9"/>
    <n v="0"/>
    <n v="1000"/>
    <n v="0"/>
    <n v="0"/>
    <n v="0"/>
    <n v="0"/>
    <n v="0"/>
    <n v="0"/>
    <n v="0"/>
  </r>
  <r>
    <x v="8"/>
    <x v="34"/>
    <x v="0"/>
    <x v="10"/>
    <n v="0.79"/>
    <n v="1000"/>
    <n v="0"/>
    <n v="1.9099999999999999E-2"/>
    <n v="1.478E-2"/>
    <n v="5.0000000000000002E-5"/>
    <n v="1.15E-3"/>
    <n v="6.5860000000000002E-2"/>
    <n v="0"/>
  </r>
  <r>
    <x v="8"/>
    <x v="34"/>
    <x v="1"/>
    <x v="0"/>
    <n v="0"/>
    <n v="1000"/>
    <n v="0"/>
    <n v="0"/>
    <n v="0"/>
    <n v="0"/>
    <n v="0"/>
    <n v="0"/>
    <n v="0"/>
  </r>
  <r>
    <x v="8"/>
    <x v="34"/>
    <x v="1"/>
    <x v="1"/>
    <n v="0.64"/>
    <n v="1000"/>
    <n v="0"/>
    <n v="1.549E-2"/>
    <n v="1.2500000000000001E-2"/>
    <n v="5.1000000000000004E-4"/>
    <n v="3.0300000000000001E-3"/>
    <n v="5.3400000000000003E-2"/>
    <n v="0"/>
  </r>
  <r>
    <x v="8"/>
    <x v="34"/>
    <x v="1"/>
    <x v="2"/>
    <n v="0"/>
    <n v="1000"/>
    <n v="0"/>
    <n v="0"/>
    <n v="0"/>
    <n v="0"/>
    <n v="0"/>
    <n v="0"/>
    <n v="0"/>
  </r>
  <r>
    <x v="8"/>
    <x v="34"/>
    <x v="1"/>
    <x v="3"/>
    <n v="0"/>
    <n v="1000"/>
    <n v="0"/>
    <n v="0"/>
    <n v="0"/>
    <n v="0"/>
    <n v="0"/>
    <n v="0"/>
    <n v="0"/>
  </r>
  <r>
    <x v="8"/>
    <x v="34"/>
    <x v="1"/>
    <x v="4"/>
    <n v="0"/>
    <n v="1000"/>
    <n v="0"/>
    <n v="0"/>
    <n v="0"/>
    <n v="0"/>
    <n v="0"/>
    <n v="0"/>
    <n v="0"/>
  </r>
  <r>
    <x v="8"/>
    <x v="34"/>
    <x v="1"/>
    <x v="5"/>
    <n v="0"/>
    <n v="1000"/>
    <n v="0"/>
    <n v="0"/>
    <n v="0"/>
    <n v="0"/>
    <n v="0"/>
    <n v="0"/>
    <n v="0"/>
  </r>
  <r>
    <x v="8"/>
    <x v="34"/>
    <x v="1"/>
    <x v="6"/>
    <n v="0"/>
    <n v="1000"/>
    <n v="0"/>
    <n v="0"/>
    <n v="0"/>
    <n v="0"/>
    <n v="0"/>
    <n v="0"/>
    <n v="0"/>
  </r>
  <r>
    <x v="8"/>
    <x v="34"/>
    <x v="1"/>
    <x v="7"/>
    <n v="0"/>
    <n v="1000"/>
    <n v="0"/>
    <n v="0"/>
    <n v="0"/>
    <n v="0"/>
    <n v="0"/>
    <n v="0"/>
    <n v="0"/>
  </r>
  <r>
    <x v="8"/>
    <x v="34"/>
    <x v="1"/>
    <x v="8"/>
    <n v="0"/>
    <n v="1000"/>
    <n v="0"/>
    <n v="0"/>
    <n v="0"/>
    <n v="0"/>
    <n v="0"/>
    <n v="0"/>
    <n v="0"/>
  </r>
  <r>
    <x v="8"/>
    <x v="34"/>
    <x v="1"/>
    <x v="9"/>
    <n v="0"/>
    <n v="1000"/>
    <n v="0"/>
    <n v="0"/>
    <n v="0"/>
    <n v="0"/>
    <n v="0"/>
    <n v="0"/>
    <n v="0"/>
  </r>
  <r>
    <x v="8"/>
    <x v="34"/>
    <x v="1"/>
    <x v="10"/>
    <n v="0"/>
    <n v="1000"/>
    <n v="0"/>
    <n v="0"/>
    <n v="0"/>
    <n v="0"/>
    <n v="0"/>
    <n v="0"/>
    <n v="0"/>
  </r>
  <r>
    <x v="8"/>
    <x v="34"/>
    <x v="2"/>
    <x v="0"/>
    <n v="0"/>
    <n v="1000"/>
    <n v="0"/>
    <n v="0"/>
    <n v="0"/>
    <n v="0"/>
    <n v="0"/>
    <n v="0"/>
    <n v="0"/>
  </r>
  <r>
    <x v="8"/>
    <x v="34"/>
    <x v="2"/>
    <x v="1"/>
    <n v="0"/>
    <n v="1000"/>
    <n v="0"/>
    <n v="0"/>
    <n v="0"/>
    <n v="0"/>
    <n v="0"/>
    <n v="0"/>
    <n v="0"/>
  </r>
  <r>
    <x v="8"/>
    <x v="34"/>
    <x v="2"/>
    <x v="2"/>
    <n v="0"/>
    <n v="1000"/>
    <n v="0"/>
    <n v="0"/>
    <n v="0"/>
    <n v="0"/>
    <n v="0"/>
    <n v="0"/>
    <n v="0"/>
  </r>
  <r>
    <x v="8"/>
    <x v="34"/>
    <x v="2"/>
    <x v="3"/>
    <n v="0"/>
    <n v="1000"/>
    <n v="0"/>
    <n v="0"/>
    <n v="0"/>
    <n v="0"/>
    <n v="0"/>
    <n v="0"/>
    <n v="0"/>
  </r>
  <r>
    <x v="8"/>
    <x v="34"/>
    <x v="2"/>
    <x v="4"/>
    <n v="0"/>
    <n v="1000"/>
    <n v="0"/>
    <n v="0"/>
    <n v="0"/>
    <n v="0"/>
    <n v="0"/>
    <n v="0"/>
    <n v="0"/>
  </r>
  <r>
    <x v="8"/>
    <x v="34"/>
    <x v="2"/>
    <x v="5"/>
    <n v="0"/>
    <n v="1000"/>
    <n v="0"/>
    <n v="0"/>
    <n v="0"/>
    <n v="0"/>
    <n v="0"/>
    <n v="0"/>
    <n v="0"/>
  </r>
  <r>
    <x v="8"/>
    <x v="34"/>
    <x v="2"/>
    <x v="6"/>
    <n v="0"/>
    <n v="1000"/>
    <n v="0"/>
    <n v="0"/>
    <n v="0"/>
    <n v="0"/>
    <n v="0"/>
    <n v="0"/>
    <n v="0"/>
  </r>
  <r>
    <x v="8"/>
    <x v="34"/>
    <x v="2"/>
    <x v="7"/>
    <n v="0"/>
    <n v="1000"/>
    <n v="0"/>
    <n v="0"/>
    <n v="0"/>
    <n v="0"/>
    <n v="0"/>
    <n v="0"/>
    <n v="0"/>
  </r>
  <r>
    <x v="8"/>
    <x v="34"/>
    <x v="2"/>
    <x v="8"/>
    <n v="0"/>
    <n v="1000"/>
    <n v="0"/>
    <n v="0"/>
    <n v="0"/>
    <n v="0"/>
    <n v="0"/>
    <n v="0"/>
    <n v="0"/>
  </r>
  <r>
    <x v="8"/>
    <x v="34"/>
    <x v="2"/>
    <x v="9"/>
    <n v="0"/>
    <n v="1000"/>
    <n v="0"/>
    <n v="0"/>
    <n v="0"/>
    <n v="0"/>
    <n v="0"/>
    <n v="0"/>
    <n v="0"/>
  </r>
  <r>
    <x v="8"/>
    <x v="34"/>
    <x v="2"/>
    <x v="10"/>
    <n v="0.21"/>
    <n v="1000"/>
    <n v="0"/>
    <n v="5.1900000000000002E-3"/>
    <n v="3.7100000000000002E-3"/>
    <n v="5.0000000000000002E-5"/>
    <n v="4.4000000000000002E-4"/>
    <n v="1.7899999999999999E-2"/>
    <n v="0"/>
  </r>
  <r>
    <x v="8"/>
    <x v="34"/>
    <x v="3"/>
    <x v="0"/>
    <n v="0"/>
    <n v="1000"/>
    <n v="0"/>
    <n v="0"/>
    <n v="0"/>
    <n v="0"/>
    <n v="0"/>
    <n v="0"/>
    <n v="0"/>
  </r>
  <r>
    <x v="8"/>
    <x v="34"/>
    <x v="3"/>
    <x v="1"/>
    <n v="0"/>
    <n v="1000"/>
    <n v="0"/>
    <n v="0"/>
    <n v="0"/>
    <n v="0"/>
    <n v="0"/>
    <n v="0"/>
    <n v="0"/>
  </r>
  <r>
    <x v="8"/>
    <x v="34"/>
    <x v="3"/>
    <x v="2"/>
    <n v="0"/>
    <n v="1000"/>
    <n v="0"/>
    <n v="0"/>
    <n v="0"/>
    <n v="0"/>
    <n v="0"/>
    <n v="0"/>
    <n v="0"/>
  </r>
  <r>
    <x v="8"/>
    <x v="34"/>
    <x v="3"/>
    <x v="3"/>
    <n v="0"/>
    <n v="1000"/>
    <n v="0"/>
    <n v="0"/>
    <n v="0"/>
    <n v="0"/>
    <n v="0"/>
    <n v="0"/>
    <n v="0"/>
  </r>
  <r>
    <x v="8"/>
    <x v="34"/>
    <x v="3"/>
    <x v="4"/>
    <n v="0"/>
    <n v="1000"/>
    <n v="0"/>
    <n v="0"/>
    <n v="0"/>
    <n v="0"/>
    <n v="0"/>
    <n v="0"/>
    <n v="0"/>
  </r>
  <r>
    <x v="8"/>
    <x v="34"/>
    <x v="3"/>
    <x v="5"/>
    <n v="0"/>
    <n v="1000"/>
    <n v="0"/>
    <n v="0"/>
    <n v="0"/>
    <n v="0"/>
    <n v="0"/>
    <n v="0"/>
    <n v="0"/>
  </r>
  <r>
    <x v="8"/>
    <x v="34"/>
    <x v="3"/>
    <x v="6"/>
    <n v="0"/>
    <n v="1000"/>
    <n v="0"/>
    <n v="0"/>
    <n v="0"/>
    <n v="0"/>
    <n v="0"/>
    <n v="0"/>
    <n v="0"/>
  </r>
  <r>
    <x v="8"/>
    <x v="34"/>
    <x v="3"/>
    <x v="7"/>
    <n v="0"/>
    <n v="1000"/>
    <n v="0"/>
    <n v="0"/>
    <n v="0"/>
    <n v="0"/>
    <n v="0"/>
    <n v="0"/>
    <n v="0"/>
  </r>
  <r>
    <x v="8"/>
    <x v="34"/>
    <x v="3"/>
    <x v="8"/>
    <n v="0"/>
    <n v="1000"/>
    <n v="0"/>
    <n v="0"/>
    <n v="0"/>
    <n v="0"/>
    <n v="0"/>
    <n v="0"/>
    <n v="0"/>
  </r>
  <r>
    <x v="8"/>
    <x v="34"/>
    <x v="3"/>
    <x v="9"/>
    <n v="0"/>
    <n v="1000"/>
    <n v="0"/>
    <n v="0"/>
    <n v="0"/>
    <n v="0"/>
    <n v="0"/>
    <n v="0"/>
    <n v="0"/>
  </r>
  <r>
    <x v="8"/>
    <x v="34"/>
    <x v="3"/>
    <x v="10"/>
    <n v="0"/>
    <n v="1000"/>
    <n v="0"/>
    <n v="0"/>
    <n v="0"/>
    <n v="0"/>
    <n v="0"/>
    <n v="0"/>
    <n v="0"/>
  </r>
  <r>
    <x v="8"/>
    <x v="34"/>
    <x v="4"/>
    <x v="0"/>
    <n v="0.33"/>
    <n v="1000"/>
    <n v="0"/>
    <n v="8.0300000000000007E-3"/>
    <n v="6.0299999999999998E-3"/>
    <n v="6.9999999999999994E-5"/>
    <n v="7.2999999999999996E-4"/>
    <n v="2.768E-2"/>
    <n v="0"/>
  </r>
  <r>
    <x v="8"/>
    <x v="34"/>
    <x v="4"/>
    <x v="1"/>
    <n v="0"/>
    <n v="1000"/>
    <n v="0"/>
    <n v="0"/>
    <n v="0"/>
    <n v="0"/>
    <n v="0"/>
    <n v="0"/>
    <n v="0"/>
  </r>
  <r>
    <x v="8"/>
    <x v="34"/>
    <x v="4"/>
    <x v="2"/>
    <n v="0"/>
    <n v="1000"/>
    <n v="0"/>
    <n v="0"/>
    <n v="0"/>
    <n v="0"/>
    <n v="0"/>
    <n v="0"/>
    <n v="0"/>
  </r>
  <r>
    <x v="8"/>
    <x v="34"/>
    <x v="4"/>
    <x v="3"/>
    <n v="0"/>
    <n v="1000"/>
    <n v="0"/>
    <n v="0"/>
    <n v="0"/>
    <n v="0"/>
    <n v="0"/>
    <n v="0"/>
    <n v="0"/>
  </r>
  <r>
    <x v="8"/>
    <x v="34"/>
    <x v="4"/>
    <x v="4"/>
    <n v="0"/>
    <n v="1000"/>
    <n v="0"/>
    <n v="0"/>
    <n v="0"/>
    <n v="0"/>
    <n v="0"/>
    <n v="0"/>
    <n v="0"/>
  </r>
  <r>
    <x v="8"/>
    <x v="34"/>
    <x v="4"/>
    <x v="5"/>
    <n v="0"/>
    <n v="1000"/>
    <n v="0"/>
    <n v="0"/>
    <n v="0"/>
    <n v="0"/>
    <n v="0"/>
    <n v="0"/>
    <n v="0"/>
  </r>
  <r>
    <x v="8"/>
    <x v="34"/>
    <x v="4"/>
    <x v="6"/>
    <n v="0"/>
    <n v="1000"/>
    <n v="0"/>
    <n v="0"/>
    <n v="0"/>
    <n v="0"/>
    <n v="0"/>
    <n v="0"/>
    <n v="0"/>
  </r>
  <r>
    <x v="8"/>
    <x v="34"/>
    <x v="4"/>
    <x v="7"/>
    <n v="0"/>
    <n v="1000"/>
    <n v="0"/>
    <n v="0"/>
    <n v="0"/>
    <n v="0"/>
    <n v="0"/>
    <n v="0"/>
    <n v="0"/>
  </r>
  <r>
    <x v="8"/>
    <x v="34"/>
    <x v="4"/>
    <x v="8"/>
    <n v="0"/>
    <n v="1000"/>
    <n v="0"/>
    <n v="0"/>
    <n v="0"/>
    <n v="0"/>
    <n v="0"/>
    <n v="0"/>
    <n v="0"/>
  </r>
  <r>
    <x v="8"/>
    <x v="34"/>
    <x v="4"/>
    <x v="9"/>
    <n v="0"/>
    <n v="1000"/>
    <n v="0"/>
    <n v="0"/>
    <n v="0"/>
    <n v="0"/>
    <n v="0"/>
    <n v="0"/>
    <n v="0"/>
  </r>
  <r>
    <x v="8"/>
    <x v="34"/>
    <x v="4"/>
    <x v="10"/>
    <n v="1.54"/>
    <n v="1000"/>
    <n v="0"/>
    <n v="3.7350000000000001E-2"/>
    <n v="2.477E-2"/>
    <n v="1.9000000000000001E-4"/>
    <n v="1.58E-3"/>
    <n v="0.12878999999999999"/>
    <n v="0"/>
  </r>
  <r>
    <x v="8"/>
    <x v="34"/>
    <x v="5"/>
    <x v="0"/>
    <n v="0"/>
    <n v="1000"/>
    <n v="0"/>
    <n v="0"/>
    <n v="0"/>
    <n v="0"/>
    <n v="0"/>
    <n v="0"/>
    <n v="0"/>
  </r>
  <r>
    <x v="8"/>
    <x v="34"/>
    <x v="5"/>
    <x v="1"/>
    <n v="0"/>
    <n v="1000"/>
    <n v="0"/>
    <n v="0"/>
    <n v="0"/>
    <n v="0"/>
    <n v="0"/>
    <n v="0"/>
    <n v="0"/>
  </r>
  <r>
    <x v="8"/>
    <x v="34"/>
    <x v="5"/>
    <x v="2"/>
    <n v="0"/>
    <n v="1000"/>
    <n v="0"/>
    <n v="0"/>
    <n v="0"/>
    <n v="0"/>
    <n v="0"/>
    <n v="0"/>
    <n v="0"/>
  </r>
  <r>
    <x v="8"/>
    <x v="34"/>
    <x v="5"/>
    <x v="3"/>
    <n v="0"/>
    <n v="1000"/>
    <n v="0"/>
    <n v="0"/>
    <n v="0"/>
    <n v="0"/>
    <n v="0"/>
    <n v="0"/>
    <n v="0"/>
  </r>
  <r>
    <x v="8"/>
    <x v="34"/>
    <x v="5"/>
    <x v="4"/>
    <n v="0"/>
    <n v="1000"/>
    <n v="0"/>
    <n v="0"/>
    <n v="0"/>
    <n v="0"/>
    <n v="0"/>
    <n v="0"/>
    <n v="0"/>
  </r>
  <r>
    <x v="8"/>
    <x v="34"/>
    <x v="5"/>
    <x v="5"/>
    <n v="0"/>
    <n v="1000"/>
    <n v="0"/>
    <n v="0"/>
    <n v="0"/>
    <n v="0"/>
    <n v="0"/>
    <n v="0"/>
    <n v="0"/>
  </r>
  <r>
    <x v="8"/>
    <x v="34"/>
    <x v="5"/>
    <x v="6"/>
    <n v="0"/>
    <n v="1000"/>
    <n v="0"/>
    <n v="0"/>
    <n v="0"/>
    <n v="0"/>
    <n v="0"/>
    <n v="0"/>
    <n v="0"/>
  </r>
  <r>
    <x v="8"/>
    <x v="34"/>
    <x v="5"/>
    <x v="7"/>
    <n v="0"/>
    <n v="1000"/>
    <n v="0"/>
    <n v="0"/>
    <n v="0"/>
    <n v="0"/>
    <n v="0"/>
    <n v="0"/>
    <n v="0"/>
  </r>
  <r>
    <x v="8"/>
    <x v="34"/>
    <x v="5"/>
    <x v="8"/>
    <n v="0"/>
    <n v="1000"/>
    <n v="0"/>
    <n v="0"/>
    <n v="0"/>
    <n v="0"/>
    <n v="0"/>
    <n v="0"/>
    <n v="0"/>
  </r>
  <r>
    <x v="8"/>
    <x v="34"/>
    <x v="5"/>
    <x v="9"/>
    <n v="0"/>
    <n v="1000"/>
    <n v="0"/>
    <n v="0"/>
    <n v="0"/>
    <n v="0"/>
    <n v="0"/>
    <n v="0"/>
    <n v="0"/>
  </r>
  <r>
    <x v="8"/>
    <x v="34"/>
    <x v="5"/>
    <x v="10"/>
    <n v="0"/>
    <n v="1000"/>
    <n v="0"/>
    <n v="0"/>
    <n v="0"/>
    <n v="0"/>
    <n v="0"/>
    <n v="0"/>
    <n v="0"/>
  </r>
  <r>
    <x v="8"/>
    <x v="34"/>
    <x v="6"/>
    <x v="0"/>
    <n v="0"/>
    <n v="1000"/>
    <n v="0"/>
    <n v="0"/>
    <n v="0"/>
    <n v="0"/>
    <n v="0"/>
    <n v="0"/>
    <n v="0"/>
  </r>
  <r>
    <x v="8"/>
    <x v="34"/>
    <x v="6"/>
    <x v="1"/>
    <n v="0"/>
    <n v="1000"/>
    <n v="0"/>
    <n v="0"/>
    <n v="0"/>
    <n v="0"/>
    <n v="0"/>
    <n v="0"/>
    <n v="0"/>
  </r>
  <r>
    <x v="8"/>
    <x v="34"/>
    <x v="6"/>
    <x v="2"/>
    <n v="0"/>
    <n v="1000"/>
    <n v="0"/>
    <n v="0"/>
    <n v="0"/>
    <n v="0"/>
    <n v="0"/>
    <n v="0"/>
    <n v="0"/>
  </r>
  <r>
    <x v="8"/>
    <x v="34"/>
    <x v="6"/>
    <x v="3"/>
    <n v="0"/>
    <n v="1000"/>
    <n v="0"/>
    <n v="0"/>
    <n v="0"/>
    <n v="0"/>
    <n v="0"/>
    <n v="0"/>
    <n v="0"/>
  </r>
  <r>
    <x v="8"/>
    <x v="34"/>
    <x v="6"/>
    <x v="4"/>
    <n v="0"/>
    <n v="1000"/>
    <n v="0"/>
    <n v="0"/>
    <n v="0"/>
    <n v="0"/>
    <n v="0"/>
    <n v="0"/>
    <n v="0"/>
  </r>
  <r>
    <x v="8"/>
    <x v="34"/>
    <x v="6"/>
    <x v="5"/>
    <n v="0"/>
    <n v="1000"/>
    <n v="0"/>
    <n v="0"/>
    <n v="0"/>
    <n v="0"/>
    <n v="0"/>
    <n v="0"/>
    <n v="0"/>
  </r>
  <r>
    <x v="8"/>
    <x v="34"/>
    <x v="6"/>
    <x v="6"/>
    <n v="0"/>
    <n v="1000"/>
    <n v="0"/>
    <n v="0"/>
    <n v="0"/>
    <n v="0"/>
    <n v="0"/>
    <n v="0"/>
    <n v="0"/>
  </r>
  <r>
    <x v="8"/>
    <x v="34"/>
    <x v="6"/>
    <x v="7"/>
    <n v="0"/>
    <n v="1000"/>
    <n v="0"/>
    <n v="0"/>
    <n v="0"/>
    <n v="0"/>
    <n v="0"/>
    <n v="0"/>
    <n v="0"/>
  </r>
  <r>
    <x v="8"/>
    <x v="34"/>
    <x v="6"/>
    <x v="8"/>
    <n v="0"/>
    <n v="1000"/>
    <n v="0"/>
    <n v="0"/>
    <n v="0"/>
    <n v="0"/>
    <n v="0"/>
    <n v="0"/>
    <n v="0"/>
  </r>
  <r>
    <x v="8"/>
    <x v="34"/>
    <x v="6"/>
    <x v="9"/>
    <n v="0"/>
    <n v="1000"/>
    <n v="0"/>
    <n v="0"/>
    <n v="0"/>
    <n v="0"/>
    <n v="0"/>
    <n v="0"/>
    <n v="0"/>
  </r>
  <r>
    <x v="8"/>
    <x v="34"/>
    <x v="6"/>
    <x v="10"/>
    <n v="0"/>
    <n v="1000"/>
    <n v="0"/>
    <n v="0"/>
    <n v="0"/>
    <n v="0"/>
    <n v="0"/>
    <n v="0"/>
    <n v="0"/>
  </r>
  <r>
    <x v="8"/>
    <x v="34"/>
    <x v="7"/>
    <x v="0"/>
    <n v="0"/>
    <n v="1000"/>
    <n v="0"/>
    <n v="0"/>
    <n v="0"/>
    <n v="0"/>
    <n v="0"/>
    <n v="0"/>
    <n v="0"/>
  </r>
  <r>
    <x v="8"/>
    <x v="34"/>
    <x v="7"/>
    <x v="1"/>
    <n v="0"/>
    <n v="1000"/>
    <n v="0"/>
    <n v="0"/>
    <n v="0"/>
    <n v="0"/>
    <n v="0"/>
    <n v="0"/>
    <n v="0"/>
  </r>
  <r>
    <x v="8"/>
    <x v="34"/>
    <x v="7"/>
    <x v="2"/>
    <n v="0"/>
    <n v="1000"/>
    <n v="0"/>
    <n v="0"/>
    <n v="0"/>
    <n v="0"/>
    <n v="0"/>
    <n v="0"/>
    <n v="0"/>
  </r>
  <r>
    <x v="8"/>
    <x v="34"/>
    <x v="7"/>
    <x v="3"/>
    <n v="0"/>
    <n v="1000"/>
    <n v="0"/>
    <n v="0"/>
    <n v="0"/>
    <n v="0"/>
    <n v="0"/>
    <n v="0"/>
    <n v="0"/>
  </r>
  <r>
    <x v="8"/>
    <x v="34"/>
    <x v="7"/>
    <x v="4"/>
    <n v="0"/>
    <n v="1000"/>
    <n v="0"/>
    <n v="0"/>
    <n v="0"/>
    <n v="0"/>
    <n v="0"/>
    <n v="0"/>
    <n v="0"/>
  </r>
  <r>
    <x v="8"/>
    <x v="34"/>
    <x v="7"/>
    <x v="5"/>
    <n v="0"/>
    <n v="1000"/>
    <n v="0"/>
    <n v="0"/>
    <n v="0"/>
    <n v="0"/>
    <n v="0"/>
    <n v="0"/>
    <n v="0"/>
  </r>
  <r>
    <x v="8"/>
    <x v="34"/>
    <x v="7"/>
    <x v="6"/>
    <n v="0"/>
    <n v="1000"/>
    <n v="0"/>
    <n v="0"/>
    <n v="0"/>
    <n v="0"/>
    <n v="0"/>
    <n v="0"/>
    <n v="0"/>
  </r>
  <r>
    <x v="8"/>
    <x v="34"/>
    <x v="7"/>
    <x v="7"/>
    <n v="0"/>
    <n v="1000"/>
    <n v="0"/>
    <n v="0"/>
    <n v="0"/>
    <n v="0"/>
    <n v="0"/>
    <n v="0"/>
    <n v="0"/>
  </r>
  <r>
    <x v="8"/>
    <x v="34"/>
    <x v="7"/>
    <x v="8"/>
    <n v="0"/>
    <n v="1000"/>
    <n v="0"/>
    <n v="0"/>
    <n v="0"/>
    <n v="0"/>
    <n v="0"/>
    <n v="0"/>
    <n v="0"/>
  </r>
  <r>
    <x v="8"/>
    <x v="34"/>
    <x v="7"/>
    <x v="9"/>
    <n v="0"/>
    <n v="1000"/>
    <n v="0"/>
    <n v="0"/>
    <n v="0"/>
    <n v="0"/>
    <n v="0"/>
    <n v="0"/>
    <n v="0"/>
  </r>
  <r>
    <x v="8"/>
    <x v="34"/>
    <x v="7"/>
    <x v="10"/>
    <n v="0.91"/>
    <n v="1000"/>
    <n v="0"/>
    <n v="2.2110000000000001E-2"/>
    <n v="1.7979999999999999E-2"/>
    <n v="1.0000000000000001E-5"/>
    <n v="1.73E-3"/>
    <n v="7.6240000000000002E-2"/>
    <n v="0"/>
  </r>
  <r>
    <x v="8"/>
    <x v="34"/>
    <x v="8"/>
    <x v="0"/>
    <n v="0"/>
    <n v="1000"/>
    <n v="0"/>
    <n v="0"/>
    <n v="0"/>
    <n v="0"/>
    <n v="0"/>
    <n v="0"/>
    <n v="0"/>
  </r>
  <r>
    <x v="8"/>
    <x v="34"/>
    <x v="8"/>
    <x v="1"/>
    <n v="0"/>
    <n v="1000"/>
    <n v="0"/>
    <n v="0"/>
    <n v="0"/>
    <n v="0"/>
    <n v="0"/>
    <n v="0"/>
    <n v="0"/>
  </r>
  <r>
    <x v="8"/>
    <x v="34"/>
    <x v="8"/>
    <x v="2"/>
    <n v="0"/>
    <n v="1000"/>
    <n v="0"/>
    <n v="0"/>
    <n v="0"/>
    <n v="0"/>
    <n v="0"/>
    <n v="0"/>
    <n v="0"/>
  </r>
  <r>
    <x v="8"/>
    <x v="34"/>
    <x v="8"/>
    <x v="3"/>
    <n v="0"/>
    <n v="1000"/>
    <n v="0"/>
    <n v="0"/>
    <n v="0"/>
    <n v="0"/>
    <n v="0"/>
    <n v="0"/>
    <n v="0"/>
  </r>
  <r>
    <x v="8"/>
    <x v="34"/>
    <x v="8"/>
    <x v="4"/>
    <n v="0"/>
    <n v="1000"/>
    <n v="0"/>
    <n v="0"/>
    <n v="0"/>
    <n v="0"/>
    <n v="0"/>
    <n v="0"/>
    <n v="0"/>
  </r>
  <r>
    <x v="8"/>
    <x v="34"/>
    <x v="8"/>
    <x v="5"/>
    <n v="0"/>
    <n v="1000"/>
    <n v="0"/>
    <n v="0"/>
    <n v="0"/>
    <n v="0"/>
    <n v="0"/>
    <n v="0"/>
    <n v="0"/>
  </r>
  <r>
    <x v="8"/>
    <x v="34"/>
    <x v="8"/>
    <x v="6"/>
    <n v="0"/>
    <n v="1000"/>
    <n v="0"/>
    <n v="0"/>
    <n v="0"/>
    <n v="0"/>
    <n v="0"/>
    <n v="0"/>
    <n v="0"/>
  </r>
  <r>
    <x v="8"/>
    <x v="34"/>
    <x v="8"/>
    <x v="7"/>
    <n v="0"/>
    <n v="1000"/>
    <n v="0"/>
    <n v="0"/>
    <n v="0"/>
    <n v="0"/>
    <n v="0"/>
    <n v="0"/>
    <n v="0"/>
  </r>
  <r>
    <x v="8"/>
    <x v="34"/>
    <x v="8"/>
    <x v="8"/>
    <n v="0"/>
    <n v="1000"/>
    <n v="0"/>
    <n v="0"/>
    <n v="0"/>
    <n v="0"/>
    <n v="0"/>
    <n v="0"/>
    <n v="0"/>
  </r>
  <r>
    <x v="8"/>
    <x v="34"/>
    <x v="8"/>
    <x v="9"/>
    <n v="0"/>
    <n v="1000"/>
    <n v="0"/>
    <n v="0"/>
    <n v="0"/>
    <n v="0"/>
    <n v="0"/>
    <n v="0"/>
    <n v="0"/>
  </r>
  <r>
    <x v="8"/>
    <x v="34"/>
    <x v="8"/>
    <x v="10"/>
    <n v="0.33"/>
    <n v="1000"/>
    <n v="0"/>
    <n v="7.9699999999999997E-3"/>
    <n v="5.8199999999999997E-3"/>
    <n v="4.0000000000000003E-5"/>
    <n v="2.2000000000000001E-4"/>
    <n v="2.7480000000000001E-2"/>
    <n v="0"/>
  </r>
  <r>
    <x v="8"/>
    <x v="35"/>
    <x v="0"/>
    <x v="0"/>
    <n v="0"/>
    <n v="1000"/>
    <n v="0"/>
    <n v="0"/>
    <n v="0"/>
    <n v="0"/>
    <n v="0"/>
    <n v="0"/>
    <n v="0"/>
  </r>
  <r>
    <x v="8"/>
    <x v="35"/>
    <x v="0"/>
    <x v="1"/>
    <n v="0"/>
    <n v="1000"/>
    <n v="0"/>
    <n v="0"/>
    <n v="0"/>
    <n v="0"/>
    <n v="0"/>
    <n v="0"/>
    <n v="0"/>
  </r>
  <r>
    <x v="8"/>
    <x v="35"/>
    <x v="0"/>
    <x v="2"/>
    <n v="0"/>
    <n v="1000"/>
    <n v="0"/>
    <n v="0"/>
    <n v="0"/>
    <n v="0"/>
    <n v="0"/>
    <n v="0"/>
    <n v="0"/>
  </r>
  <r>
    <x v="8"/>
    <x v="35"/>
    <x v="0"/>
    <x v="3"/>
    <n v="0"/>
    <n v="1000"/>
    <n v="0"/>
    <n v="0"/>
    <n v="0"/>
    <n v="0"/>
    <n v="0"/>
    <n v="0"/>
    <n v="0"/>
  </r>
  <r>
    <x v="8"/>
    <x v="35"/>
    <x v="0"/>
    <x v="4"/>
    <n v="0"/>
    <n v="1000"/>
    <n v="0"/>
    <n v="0"/>
    <n v="0"/>
    <n v="0"/>
    <n v="0"/>
    <n v="0"/>
    <n v="0"/>
  </r>
  <r>
    <x v="8"/>
    <x v="35"/>
    <x v="0"/>
    <x v="5"/>
    <n v="0"/>
    <n v="1000"/>
    <n v="0"/>
    <n v="0"/>
    <n v="0"/>
    <n v="0"/>
    <n v="0"/>
    <n v="0"/>
    <n v="0"/>
  </r>
  <r>
    <x v="8"/>
    <x v="35"/>
    <x v="0"/>
    <x v="6"/>
    <n v="0"/>
    <n v="1000"/>
    <n v="0"/>
    <n v="0"/>
    <n v="0"/>
    <n v="0"/>
    <n v="0"/>
    <n v="0"/>
    <n v="0"/>
  </r>
  <r>
    <x v="8"/>
    <x v="35"/>
    <x v="0"/>
    <x v="7"/>
    <n v="0"/>
    <n v="1000"/>
    <n v="0"/>
    <n v="0"/>
    <n v="0"/>
    <n v="0"/>
    <n v="0"/>
    <n v="0"/>
    <n v="0"/>
  </r>
  <r>
    <x v="8"/>
    <x v="35"/>
    <x v="0"/>
    <x v="8"/>
    <n v="0"/>
    <n v="1000"/>
    <n v="0"/>
    <n v="0"/>
    <n v="0"/>
    <n v="0"/>
    <n v="0"/>
    <n v="0"/>
    <n v="0"/>
  </r>
  <r>
    <x v="8"/>
    <x v="35"/>
    <x v="0"/>
    <x v="9"/>
    <n v="0"/>
    <n v="1000"/>
    <n v="0"/>
    <n v="0"/>
    <n v="0"/>
    <n v="0"/>
    <n v="0"/>
    <n v="0"/>
    <n v="0"/>
  </r>
  <r>
    <x v="8"/>
    <x v="35"/>
    <x v="0"/>
    <x v="10"/>
    <n v="0.79"/>
    <n v="1000"/>
    <n v="0"/>
    <n v="1.9099999999999999E-2"/>
    <n v="1.478E-2"/>
    <n v="5.0000000000000002E-5"/>
    <n v="1.15E-3"/>
    <n v="6.5860000000000002E-2"/>
    <n v="0"/>
  </r>
  <r>
    <x v="8"/>
    <x v="35"/>
    <x v="1"/>
    <x v="0"/>
    <n v="0"/>
    <n v="1000"/>
    <n v="0"/>
    <n v="0"/>
    <n v="0"/>
    <n v="0"/>
    <n v="0"/>
    <n v="0"/>
    <n v="0"/>
  </r>
  <r>
    <x v="8"/>
    <x v="35"/>
    <x v="1"/>
    <x v="1"/>
    <n v="0.64"/>
    <n v="1000"/>
    <n v="0"/>
    <n v="1.549E-2"/>
    <n v="1.2500000000000001E-2"/>
    <n v="5.1000000000000004E-4"/>
    <n v="3.0300000000000001E-3"/>
    <n v="5.3400000000000003E-2"/>
    <n v="0"/>
  </r>
  <r>
    <x v="8"/>
    <x v="35"/>
    <x v="1"/>
    <x v="2"/>
    <n v="0"/>
    <n v="1000"/>
    <n v="0"/>
    <n v="0"/>
    <n v="0"/>
    <n v="0"/>
    <n v="0"/>
    <n v="0"/>
    <n v="0"/>
  </r>
  <r>
    <x v="8"/>
    <x v="35"/>
    <x v="1"/>
    <x v="3"/>
    <n v="0"/>
    <n v="1000"/>
    <n v="0"/>
    <n v="0"/>
    <n v="0"/>
    <n v="0"/>
    <n v="0"/>
    <n v="0"/>
    <n v="0"/>
  </r>
  <r>
    <x v="8"/>
    <x v="35"/>
    <x v="1"/>
    <x v="4"/>
    <n v="0"/>
    <n v="1000"/>
    <n v="0"/>
    <n v="0"/>
    <n v="0"/>
    <n v="0"/>
    <n v="0"/>
    <n v="0"/>
    <n v="0"/>
  </r>
  <r>
    <x v="8"/>
    <x v="35"/>
    <x v="1"/>
    <x v="5"/>
    <n v="0"/>
    <n v="1000"/>
    <n v="0"/>
    <n v="0"/>
    <n v="0"/>
    <n v="0"/>
    <n v="0"/>
    <n v="0"/>
    <n v="0"/>
  </r>
  <r>
    <x v="8"/>
    <x v="35"/>
    <x v="1"/>
    <x v="6"/>
    <n v="0"/>
    <n v="1000"/>
    <n v="0"/>
    <n v="0"/>
    <n v="0"/>
    <n v="0"/>
    <n v="0"/>
    <n v="0"/>
    <n v="0"/>
  </r>
  <r>
    <x v="8"/>
    <x v="35"/>
    <x v="1"/>
    <x v="7"/>
    <n v="0"/>
    <n v="1000"/>
    <n v="0"/>
    <n v="0"/>
    <n v="0"/>
    <n v="0"/>
    <n v="0"/>
    <n v="0"/>
    <n v="0"/>
  </r>
  <r>
    <x v="8"/>
    <x v="35"/>
    <x v="1"/>
    <x v="8"/>
    <n v="0"/>
    <n v="1000"/>
    <n v="0"/>
    <n v="0"/>
    <n v="0"/>
    <n v="0"/>
    <n v="0"/>
    <n v="0"/>
    <n v="0"/>
  </r>
  <r>
    <x v="8"/>
    <x v="35"/>
    <x v="1"/>
    <x v="9"/>
    <n v="0"/>
    <n v="1000"/>
    <n v="0"/>
    <n v="0"/>
    <n v="0"/>
    <n v="0"/>
    <n v="0"/>
    <n v="0"/>
    <n v="0"/>
  </r>
  <r>
    <x v="8"/>
    <x v="35"/>
    <x v="1"/>
    <x v="10"/>
    <n v="0"/>
    <n v="1000"/>
    <n v="0"/>
    <n v="0"/>
    <n v="0"/>
    <n v="0"/>
    <n v="0"/>
    <n v="0"/>
    <n v="0"/>
  </r>
  <r>
    <x v="8"/>
    <x v="35"/>
    <x v="2"/>
    <x v="0"/>
    <n v="0"/>
    <n v="1000"/>
    <n v="0"/>
    <n v="0"/>
    <n v="0"/>
    <n v="0"/>
    <n v="0"/>
    <n v="0"/>
    <n v="0"/>
  </r>
  <r>
    <x v="8"/>
    <x v="35"/>
    <x v="2"/>
    <x v="1"/>
    <n v="0"/>
    <n v="1000"/>
    <n v="0"/>
    <n v="0"/>
    <n v="0"/>
    <n v="0"/>
    <n v="0"/>
    <n v="0"/>
    <n v="0"/>
  </r>
  <r>
    <x v="8"/>
    <x v="35"/>
    <x v="2"/>
    <x v="2"/>
    <n v="0"/>
    <n v="1000"/>
    <n v="0"/>
    <n v="0"/>
    <n v="0"/>
    <n v="0"/>
    <n v="0"/>
    <n v="0"/>
    <n v="0"/>
  </r>
  <r>
    <x v="8"/>
    <x v="35"/>
    <x v="2"/>
    <x v="3"/>
    <n v="0"/>
    <n v="1000"/>
    <n v="0"/>
    <n v="0"/>
    <n v="0"/>
    <n v="0"/>
    <n v="0"/>
    <n v="0"/>
    <n v="0"/>
  </r>
  <r>
    <x v="8"/>
    <x v="35"/>
    <x v="2"/>
    <x v="4"/>
    <n v="0"/>
    <n v="1000"/>
    <n v="0"/>
    <n v="0"/>
    <n v="0"/>
    <n v="0"/>
    <n v="0"/>
    <n v="0"/>
    <n v="0"/>
  </r>
  <r>
    <x v="8"/>
    <x v="35"/>
    <x v="2"/>
    <x v="5"/>
    <n v="0"/>
    <n v="1000"/>
    <n v="0"/>
    <n v="0"/>
    <n v="0"/>
    <n v="0"/>
    <n v="0"/>
    <n v="0"/>
    <n v="0"/>
  </r>
  <r>
    <x v="8"/>
    <x v="35"/>
    <x v="2"/>
    <x v="6"/>
    <n v="0"/>
    <n v="1000"/>
    <n v="0"/>
    <n v="0"/>
    <n v="0"/>
    <n v="0"/>
    <n v="0"/>
    <n v="0"/>
    <n v="0"/>
  </r>
  <r>
    <x v="8"/>
    <x v="35"/>
    <x v="2"/>
    <x v="7"/>
    <n v="0"/>
    <n v="1000"/>
    <n v="0"/>
    <n v="0"/>
    <n v="0"/>
    <n v="0"/>
    <n v="0"/>
    <n v="0"/>
    <n v="0"/>
  </r>
  <r>
    <x v="8"/>
    <x v="35"/>
    <x v="2"/>
    <x v="8"/>
    <n v="0"/>
    <n v="1000"/>
    <n v="0"/>
    <n v="0"/>
    <n v="0"/>
    <n v="0"/>
    <n v="0"/>
    <n v="0"/>
    <n v="0"/>
  </r>
  <r>
    <x v="8"/>
    <x v="35"/>
    <x v="2"/>
    <x v="9"/>
    <n v="0"/>
    <n v="1000"/>
    <n v="0"/>
    <n v="0"/>
    <n v="0"/>
    <n v="0"/>
    <n v="0"/>
    <n v="0"/>
    <n v="0"/>
  </r>
  <r>
    <x v="8"/>
    <x v="35"/>
    <x v="2"/>
    <x v="10"/>
    <n v="0.21"/>
    <n v="1000"/>
    <n v="0"/>
    <n v="5.1900000000000002E-3"/>
    <n v="3.7100000000000002E-3"/>
    <n v="5.0000000000000002E-5"/>
    <n v="4.4000000000000002E-4"/>
    <n v="1.7899999999999999E-2"/>
    <n v="0"/>
  </r>
  <r>
    <x v="8"/>
    <x v="35"/>
    <x v="3"/>
    <x v="0"/>
    <n v="0"/>
    <n v="1000"/>
    <n v="0"/>
    <n v="0"/>
    <n v="0"/>
    <n v="0"/>
    <n v="0"/>
    <n v="0"/>
    <n v="0"/>
  </r>
  <r>
    <x v="8"/>
    <x v="35"/>
    <x v="3"/>
    <x v="1"/>
    <n v="0"/>
    <n v="1000"/>
    <n v="0"/>
    <n v="0"/>
    <n v="0"/>
    <n v="0"/>
    <n v="0"/>
    <n v="0"/>
    <n v="0"/>
  </r>
  <r>
    <x v="8"/>
    <x v="35"/>
    <x v="3"/>
    <x v="2"/>
    <n v="0"/>
    <n v="1000"/>
    <n v="0"/>
    <n v="0"/>
    <n v="0"/>
    <n v="0"/>
    <n v="0"/>
    <n v="0"/>
    <n v="0"/>
  </r>
  <r>
    <x v="8"/>
    <x v="35"/>
    <x v="3"/>
    <x v="3"/>
    <n v="0"/>
    <n v="1000"/>
    <n v="0"/>
    <n v="0"/>
    <n v="0"/>
    <n v="0"/>
    <n v="0"/>
    <n v="0"/>
    <n v="0"/>
  </r>
  <r>
    <x v="8"/>
    <x v="35"/>
    <x v="3"/>
    <x v="4"/>
    <n v="0"/>
    <n v="1000"/>
    <n v="0"/>
    <n v="0"/>
    <n v="0"/>
    <n v="0"/>
    <n v="0"/>
    <n v="0"/>
    <n v="0"/>
  </r>
  <r>
    <x v="8"/>
    <x v="35"/>
    <x v="3"/>
    <x v="5"/>
    <n v="0"/>
    <n v="1000"/>
    <n v="0"/>
    <n v="0"/>
    <n v="0"/>
    <n v="0"/>
    <n v="0"/>
    <n v="0"/>
    <n v="0"/>
  </r>
  <r>
    <x v="8"/>
    <x v="35"/>
    <x v="3"/>
    <x v="6"/>
    <n v="0"/>
    <n v="1000"/>
    <n v="0"/>
    <n v="0"/>
    <n v="0"/>
    <n v="0"/>
    <n v="0"/>
    <n v="0"/>
    <n v="0"/>
  </r>
  <r>
    <x v="8"/>
    <x v="35"/>
    <x v="3"/>
    <x v="7"/>
    <n v="0"/>
    <n v="1000"/>
    <n v="0"/>
    <n v="0"/>
    <n v="0"/>
    <n v="0"/>
    <n v="0"/>
    <n v="0"/>
    <n v="0"/>
  </r>
  <r>
    <x v="8"/>
    <x v="35"/>
    <x v="3"/>
    <x v="8"/>
    <n v="0"/>
    <n v="1000"/>
    <n v="0"/>
    <n v="0"/>
    <n v="0"/>
    <n v="0"/>
    <n v="0"/>
    <n v="0"/>
    <n v="0"/>
  </r>
  <r>
    <x v="8"/>
    <x v="35"/>
    <x v="3"/>
    <x v="9"/>
    <n v="0"/>
    <n v="1000"/>
    <n v="0"/>
    <n v="0"/>
    <n v="0"/>
    <n v="0"/>
    <n v="0"/>
    <n v="0"/>
    <n v="0"/>
  </r>
  <r>
    <x v="8"/>
    <x v="35"/>
    <x v="3"/>
    <x v="10"/>
    <n v="0"/>
    <n v="1000"/>
    <n v="0"/>
    <n v="0"/>
    <n v="0"/>
    <n v="0"/>
    <n v="0"/>
    <n v="0"/>
    <n v="0"/>
  </r>
  <r>
    <x v="8"/>
    <x v="35"/>
    <x v="4"/>
    <x v="0"/>
    <n v="0.33"/>
    <n v="1000"/>
    <n v="0"/>
    <n v="8.0300000000000007E-3"/>
    <n v="6.0299999999999998E-3"/>
    <n v="6.9999999999999994E-5"/>
    <n v="7.2999999999999996E-4"/>
    <n v="2.768E-2"/>
    <n v="0"/>
  </r>
  <r>
    <x v="8"/>
    <x v="35"/>
    <x v="4"/>
    <x v="1"/>
    <n v="0"/>
    <n v="1000"/>
    <n v="0"/>
    <n v="0"/>
    <n v="0"/>
    <n v="0"/>
    <n v="0"/>
    <n v="0"/>
    <n v="0"/>
  </r>
  <r>
    <x v="8"/>
    <x v="35"/>
    <x v="4"/>
    <x v="2"/>
    <n v="0"/>
    <n v="1000"/>
    <n v="0"/>
    <n v="0"/>
    <n v="0"/>
    <n v="0"/>
    <n v="0"/>
    <n v="0"/>
    <n v="0"/>
  </r>
  <r>
    <x v="8"/>
    <x v="35"/>
    <x v="4"/>
    <x v="3"/>
    <n v="0"/>
    <n v="1000"/>
    <n v="0"/>
    <n v="0"/>
    <n v="0"/>
    <n v="0"/>
    <n v="0"/>
    <n v="0"/>
    <n v="0"/>
  </r>
  <r>
    <x v="8"/>
    <x v="35"/>
    <x v="4"/>
    <x v="4"/>
    <n v="0"/>
    <n v="1000"/>
    <n v="0"/>
    <n v="0"/>
    <n v="0"/>
    <n v="0"/>
    <n v="0"/>
    <n v="0"/>
    <n v="0"/>
  </r>
  <r>
    <x v="8"/>
    <x v="35"/>
    <x v="4"/>
    <x v="5"/>
    <n v="0"/>
    <n v="1000"/>
    <n v="0"/>
    <n v="0"/>
    <n v="0"/>
    <n v="0"/>
    <n v="0"/>
    <n v="0"/>
    <n v="0"/>
  </r>
  <r>
    <x v="8"/>
    <x v="35"/>
    <x v="4"/>
    <x v="6"/>
    <n v="0"/>
    <n v="1000"/>
    <n v="0"/>
    <n v="0"/>
    <n v="0"/>
    <n v="0"/>
    <n v="0"/>
    <n v="0"/>
    <n v="0"/>
  </r>
  <r>
    <x v="8"/>
    <x v="35"/>
    <x v="4"/>
    <x v="7"/>
    <n v="0"/>
    <n v="1000"/>
    <n v="0"/>
    <n v="0"/>
    <n v="0"/>
    <n v="0"/>
    <n v="0"/>
    <n v="0"/>
    <n v="0"/>
  </r>
  <r>
    <x v="8"/>
    <x v="35"/>
    <x v="4"/>
    <x v="8"/>
    <n v="0"/>
    <n v="1000"/>
    <n v="0"/>
    <n v="0"/>
    <n v="0"/>
    <n v="0"/>
    <n v="0"/>
    <n v="0"/>
    <n v="0"/>
  </r>
  <r>
    <x v="8"/>
    <x v="35"/>
    <x v="4"/>
    <x v="9"/>
    <n v="0"/>
    <n v="1000"/>
    <n v="0"/>
    <n v="0"/>
    <n v="0"/>
    <n v="0"/>
    <n v="0"/>
    <n v="0"/>
    <n v="0"/>
  </r>
  <r>
    <x v="8"/>
    <x v="35"/>
    <x v="4"/>
    <x v="10"/>
    <n v="1.54"/>
    <n v="1000"/>
    <n v="0"/>
    <n v="3.7350000000000001E-2"/>
    <n v="2.477E-2"/>
    <n v="1.9000000000000001E-4"/>
    <n v="1.58E-3"/>
    <n v="0.12878999999999999"/>
    <n v="0"/>
  </r>
  <r>
    <x v="8"/>
    <x v="35"/>
    <x v="5"/>
    <x v="0"/>
    <n v="0"/>
    <n v="1000"/>
    <n v="0"/>
    <n v="0"/>
    <n v="0"/>
    <n v="0"/>
    <n v="0"/>
    <n v="0"/>
    <n v="0"/>
  </r>
  <r>
    <x v="8"/>
    <x v="35"/>
    <x v="5"/>
    <x v="1"/>
    <n v="0"/>
    <n v="1000"/>
    <n v="0"/>
    <n v="0"/>
    <n v="0"/>
    <n v="0"/>
    <n v="0"/>
    <n v="0"/>
    <n v="0"/>
  </r>
  <r>
    <x v="8"/>
    <x v="35"/>
    <x v="5"/>
    <x v="2"/>
    <n v="0"/>
    <n v="1000"/>
    <n v="0"/>
    <n v="0"/>
    <n v="0"/>
    <n v="0"/>
    <n v="0"/>
    <n v="0"/>
    <n v="0"/>
  </r>
  <r>
    <x v="8"/>
    <x v="35"/>
    <x v="5"/>
    <x v="3"/>
    <n v="0"/>
    <n v="1000"/>
    <n v="0"/>
    <n v="0"/>
    <n v="0"/>
    <n v="0"/>
    <n v="0"/>
    <n v="0"/>
    <n v="0"/>
  </r>
  <r>
    <x v="8"/>
    <x v="35"/>
    <x v="5"/>
    <x v="4"/>
    <n v="0"/>
    <n v="1000"/>
    <n v="0"/>
    <n v="0"/>
    <n v="0"/>
    <n v="0"/>
    <n v="0"/>
    <n v="0"/>
    <n v="0"/>
  </r>
  <r>
    <x v="8"/>
    <x v="35"/>
    <x v="5"/>
    <x v="5"/>
    <n v="0"/>
    <n v="1000"/>
    <n v="0"/>
    <n v="0"/>
    <n v="0"/>
    <n v="0"/>
    <n v="0"/>
    <n v="0"/>
    <n v="0"/>
  </r>
  <r>
    <x v="8"/>
    <x v="35"/>
    <x v="5"/>
    <x v="6"/>
    <n v="0"/>
    <n v="1000"/>
    <n v="0"/>
    <n v="0"/>
    <n v="0"/>
    <n v="0"/>
    <n v="0"/>
    <n v="0"/>
    <n v="0"/>
  </r>
  <r>
    <x v="8"/>
    <x v="35"/>
    <x v="5"/>
    <x v="7"/>
    <n v="0"/>
    <n v="1000"/>
    <n v="0"/>
    <n v="0"/>
    <n v="0"/>
    <n v="0"/>
    <n v="0"/>
    <n v="0"/>
    <n v="0"/>
  </r>
  <r>
    <x v="8"/>
    <x v="35"/>
    <x v="5"/>
    <x v="8"/>
    <n v="0"/>
    <n v="1000"/>
    <n v="0"/>
    <n v="0"/>
    <n v="0"/>
    <n v="0"/>
    <n v="0"/>
    <n v="0"/>
    <n v="0"/>
  </r>
  <r>
    <x v="8"/>
    <x v="35"/>
    <x v="5"/>
    <x v="9"/>
    <n v="0"/>
    <n v="1000"/>
    <n v="0"/>
    <n v="0"/>
    <n v="0"/>
    <n v="0"/>
    <n v="0"/>
    <n v="0"/>
    <n v="0"/>
  </r>
  <r>
    <x v="8"/>
    <x v="35"/>
    <x v="5"/>
    <x v="10"/>
    <n v="0"/>
    <n v="1000"/>
    <n v="0"/>
    <n v="0"/>
    <n v="0"/>
    <n v="0"/>
    <n v="0"/>
    <n v="0"/>
    <n v="0"/>
  </r>
  <r>
    <x v="8"/>
    <x v="35"/>
    <x v="6"/>
    <x v="0"/>
    <n v="0"/>
    <n v="1000"/>
    <n v="0"/>
    <n v="0"/>
    <n v="0"/>
    <n v="0"/>
    <n v="0"/>
    <n v="0"/>
    <n v="0"/>
  </r>
  <r>
    <x v="8"/>
    <x v="35"/>
    <x v="6"/>
    <x v="1"/>
    <n v="0"/>
    <n v="1000"/>
    <n v="0"/>
    <n v="0"/>
    <n v="0"/>
    <n v="0"/>
    <n v="0"/>
    <n v="0"/>
    <n v="0"/>
  </r>
  <r>
    <x v="8"/>
    <x v="35"/>
    <x v="6"/>
    <x v="2"/>
    <n v="0"/>
    <n v="1000"/>
    <n v="0"/>
    <n v="0"/>
    <n v="0"/>
    <n v="0"/>
    <n v="0"/>
    <n v="0"/>
    <n v="0"/>
  </r>
  <r>
    <x v="8"/>
    <x v="35"/>
    <x v="6"/>
    <x v="3"/>
    <n v="0"/>
    <n v="1000"/>
    <n v="0"/>
    <n v="0"/>
    <n v="0"/>
    <n v="0"/>
    <n v="0"/>
    <n v="0"/>
    <n v="0"/>
  </r>
  <r>
    <x v="8"/>
    <x v="35"/>
    <x v="6"/>
    <x v="4"/>
    <n v="0"/>
    <n v="1000"/>
    <n v="0"/>
    <n v="0"/>
    <n v="0"/>
    <n v="0"/>
    <n v="0"/>
    <n v="0"/>
    <n v="0"/>
  </r>
  <r>
    <x v="8"/>
    <x v="35"/>
    <x v="6"/>
    <x v="5"/>
    <n v="0"/>
    <n v="1000"/>
    <n v="0"/>
    <n v="0"/>
    <n v="0"/>
    <n v="0"/>
    <n v="0"/>
    <n v="0"/>
    <n v="0"/>
  </r>
  <r>
    <x v="8"/>
    <x v="35"/>
    <x v="6"/>
    <x v="6"/>
    <n v="0"/>
    <n v="1000"/>
    <n v="0"/>
    <n v="0"/>
    <n v="0"/>
    <n v="0"/>
    <n v="0"/>
    <n v="0"/>
    <n v="0"/>
  </r>
  <r>
    <x v="8"/>
    <x v="35"/>
    <x v="6"/>
    <x v="7"/>
    <n v="0"/>
    <n v="1000"/>
    <n v="0"/>
    <n v="0"/>
    <n v="0"/>
    <n v="0"/>
    <n v="0"/>
    <n v="0"/>
    <n v="0"/>
  </r>
  <r>
    <x v="8"/>
    <x v="35"/>
    <x v="6"/>
    <x v="8"/>
    <n v="0"/>
    <n v="1000"/>
    <n v="0"/>
    <n v="0"/>
    <n v="0"/>
    <n v="0"/>
    <n v="0"/>
    <n v="0"/>
    <n v="0"/>
  </r>
  <r>
    <x v="8"/>
    <x v="35"/>
    <x v="6"/>
    <x v="9"/>
    <n v="0"/>
    <n v="1000"/>
    <n v="0"/>
    <n v="0"/>
    <n v="0"/>
    <n v="0"/>
    <n v="0"/>
    <n v="0"/>
    <n v="0"/>
  </r>
  <r>
    <x v="8"/>
    <x v="35"/>
    <x v="6"/>
    <x v="10"/>
    <n v="0"/>
    <n v="1000"/>
    <n v="0"/>
    <n v="0"/>
    <n v="0"/>
    <n v="0"/>
    <n v="0"/>
    <n v="0"/>
    <n v="0"/>
  </r>
  <r>
    <x v="8"/>
    <x v="35"/>
    <x v="7"/>
    <x v="0"/>
    <n v="0"/>
    <n v="1000"/>
    <n v="0"/>
    <n v="0"/>
    <n v="0"/>
    <n v="0"/>
    <n v="0"/>
    <n v="0"/>
    <n v="0"/>
  </r>
  <r>
    <x v="8"/>
    <x v="35"/>
    <x v="7"/>
    <x v="1"/>
    <n v="0"/>
    <n v="1000"/>
    <n v="0"/>
    <n v="0"/>
    <n v="0"/>
    <n v="0"/>
    <n v="0"/>
    <n v="0"/>
    <n v="0"/>
  </r>
  <r>
    <x v="8"/>
    <x v="35"/>
    <x v="7"/>
    <x v="2"/>
    <n v="0"/>
    <n v="1000"/>
    <n v="0"/>
    <n v="0"/>
    <n v="0"/>
    <n v="0"/>
    <n v="0"/>
    <n v="0"/>
    <n v="0"/>
  </r>
  <r>
    <x v="8"/>
    <x v="35"/>
    <x v="7"/>
    <x v="3"/>
    <n v="0"/>
    <n v="1000"/>
    <n v="0"/>
    <n v="0"/>
    <n v="0"/>
    <n v="0"/>
    <n v="0"/>
    <n v="0"/>
    <n v="0"/>
  </r>
  <r>
    <x v="8"/>
    <x v="35"/>
    <x v="7"/>
    <x v="4"/>
    <n v="0"/>
    <n v="1000"/>
    <n v="0"/>
    <n v="0"/>
    <n v="0"/>
    <n v="0"/>
    <n v="0"/>
    <n v="0"/>
    <n v="0"/>
  </r>
  <r>
    <x v="8"/>
    <x v="35"/>
    <x v="7"/>
    <x v="5"/>
    <n v="0"/>
    <n v="1000"/>
    <n v="0"/>
    <n v="0"/>
    <n v="0"/>
    <n v="0"/>
    <n v="0"/>
    <n v="0"/>
    <n v="0"/>
  </r>
  <r>
    <x v="8"/>
    <x v="35"/>
    <x v="7"/>
    <x v="6"/>
    <n v="0"/>
    <n v="1000"/>
    <n v="0"/>
    <n v="0"/>
    <n v="0"/>
    <n v="0"/>
    <n v="0"/>
    <n v="0"/>
    <n v="0"/>
  </r>
  <r>
    <x v="8"/>
    <x v="35"/>
    <x v="7"/>
    <x v="7"/>
    <n v="0"/>
    <n v="1000"/>
    <n v="0"/>
    <n v="0"/>
    <n v="0"/>
    <n v="0"/>
    <n v="0"/>
    <n v="0"/>
    <n v="0"/>
  </r>
  <r>
    <x v="8"/>
    <x v="35"/>
    <x v="7"/>
    <x v="8"/>
    <n v="0"/>
    <n v="1000"/>
    <n v="0"/>
    <n v="0"/>
    <n v="0"/>
    <n v="0"/>
    <n v="0"/>
    <n v="0"/>
    <n v="0"/>
  </r>
  <r>
    <x v="8"/>
    <x v="35"/>
    <x v="7"/>
    <x v="9"/>
    <n v="0"/>
    <n v="1000"/>
    <n v="0"/>
    <n v="0"/>
    <n v="0"/>
    <n v="0"/>
    <n v="0"/>
    <n v="0"/>
    <n v="0"/>
  </r>
  <r>
    <x v="8"/>
    <x v="35"/>
    <x v="7"/>
    <x v="10"/>
    <n v="0.91"/>
    <n v="1000"/>
    <n v="0"/>
    <n v="2.2110000000000001E-2"/>
    <n v="1.7979999999999999E-2"/>
    <n v="1.0000000000000001E-5"/>
    <n v="1.73E-3"/>
    <n v="7.6240000000000002E-2"/>
    <n v="0"/>
  </r>
  <r>
    <x v="8"/>
    <x v="35"/>
    <x v="8"/>
    <x v="0"/>
    <n v="0"/>
    <n v="1000"/>
    <n v="0"/>
    <n v="0"/>
    <n v="0"/>
    <n v="0"/>
    <n v="0"/>
    <n v="0"/>
    <n v="0"/>
  </r>
  <r>
    <x v="8"/>
    <x v="35"/>
    <x v="8"/>
    <x v="1"/>
    <n v="0"/>
    <n v="1000"/>
    <n v="0"/>
    <n v="0"/>
    <n v="0"/>
    <n v="0"/>
    <n v="0"/>
    <n v="0"/>
    <n v="0"/>
  </r>
  <r>
    <x v="8"/>
    <x v="35"/>
    <x v="8"/>
    <x v="2"/>
    <n v="0"/>
    <n v="1000"/>
    <n v="0"/>
    <n v="0"/>
    <n v="0"/>
    <n v="0"/>
    <n v="0"/>
    <n v="0"/>
    <n v="0"/>
  </r>
  <r>
    <x v="8"/>
    <x v="35"/>
    <x v="8"/>
    <x v="3"/>
    <n v="0"/>
    <n v="1000"/>
    <n v="0"/>
    <n v="0"/>
    <n v="0"/>
    <n v="0"/>
    <n v="0"/>
    <n v="0"/>
    <n v="0"/>
  </r>
  <r>
    <x v="8"/>
    <x v="35"/>
    <x v="8"/>
    <x v="4"/>
    <n v="0"/>
    <n v="1000"/>
    <n v="0"/>
    <n v="0"/>
    <n v="0"/>
    <n v="0"/>
    <n v="0"/>
    <n v="0"/>
    <n v="0"/>
  </r>
  <r>
    <x v="8"/>
    <x v="35"/>
    <x v="8"/>
    <x v="5"/>
    <n v="0"/>
    <n v="1000"/>
    <n v="0"/>
    <n v="0"/>
    <n v="0"/>
    <n v="0"/>
    <n v="0"/>
    <n v="0"/>
    <n v="0"/>
  </r>
  <r>
    <x v="8"/>
    <x v="35"/>
    <x v="8"/>
    <x v="6"/>
    <n v="0"/>
    <n v="1000"/>
    <n v="0"/>
    <n v="0"/>
    <n v="0"/>
    <n v="0"/>
    <n v="0"/>
    <n v="0"/>
    <n v="0"/>
  </r>
  <r>
    <x v="8"/>
    <x v="35"/>
    <x v="8"/>
    <x v="7"/>
    <n v="0"/>
    <n v="1000"/>
    <n v="0"/>
    <n v="0"/>
    <n v="0"/>
    <n v="0"/>
    <n v="0"/>
    <n v="0"/>
    <n v="0"/>
  </r>
  <r>
    <x v="8"/>
    <x v="35"/>
    <x v="8"/>
    <x v="8"/>
    <n v="0"/>
    <n v="1000"/>
    <n v="0"/>
    <n v="0"/>
    <n v="0"/>
    <n v="0"/>
    <n v="0"/>
    <n v="0"/>
    <n v="0"/>
  </r>
  <r>
    <x v="8"/>
    <x v="35"/>
    <x v="8"/>
    <x v="9"/>
    <n v="0"/>
    <n v="1000"/>
    <n v="0"/>
    <n v="0"/>
    <n v="0"/>
    <n v="0"/>
    <n v="0"/>
    <n v="0"/>
    <n v="0"/>
  </r>
  <r>
    <x v="8"/>
    <x v="35"/>
    <x v="8"/>
    <x v="10"/>
    <n v="0.33"/>
    <n v="1000"/>
    <n v="0"/>
    <n v="7.9699999999999997E-3"/>
    <n v="5.8199999999999997E-3"/>
    <n v="4.0000000000000003E-5"/>
    <n v="2.2000000000000001E-4"/>
    <n v="2.7480000000000001E-2"/>
    <n v="0"/>
  </r>
  <r>
    <x v="8"/>
    <x v="36"/>
    <x v="0"/>
    <x v="0"/>
    <n v="0"/>
    <n v="1000"/>
    <n v="0"/>
    <n v="0"/>
    <n v="0"/>
    <n v="0"/>
    <n v="0"/>
    <n v="0"/>
    <n v="0"/>
  </r>
  <r>
    <x v="8"/>
    <x v="36"/>
    <x v="0"/>
    <x v="1"/>
    <n v="0"/>
    <n v="1000"/>
    <n v="0"/>
    <n v="0"/>
    <n v="0"/>
    <n v="0"/>
    <n v="0"/>
    <n v="0"/>
    <n v="0"/>
  </r>
  <r>
    <x v="8"/>
    <x v="36"/>
    <x v="0"/>
    <x v="2"/>
    <n v="0"/>
    <n v="1000"/>
    <n v="0"/>
    <n v="0"/>
    <n v="0"/>
    <n v="0"/>
    <n v="0"/>
    <n v="0"/>
    <n v="0"/>
  </r>
  <r>
    <x v="8"/>
    <x v="36"/>
    <x v="0"/>
    <x v="3"/>
    <n v="0"/>
    <n v="1000"/>
    <n v="0"/>
    <n v="0"/>
    <n v="0"/>
    <n v="0"/>
    <n v="0"/>
    <n v="0"/>
    <n v="0"/>
  </r>
  <r>
    <x v="8"/>
    <x v="36"/>
    <x v="0"/>
    <x v="4"/>
    <n v="0"/>
    <n v="1000"/>
    <n v="0"/>
    <n v="0"/>
    <n v="0"/>
    <n v="0"/>
    <n v="0"/>
    <n v="0"/>
    <n v="0"/>
  </r>
  <r>
    <x v="8"/>
    <x v="36"/>
    <x v="0"/>
    <x v="5"/>
    <n v="0"/>
    <n v="1000"/>
    <n v="0"/>
    <n v="0"/>
    <n v="0"/>
    <n v="0"/>
    <n v="0"/>
    <n v="0"/>
    <n v="0"/>
  </r>
  <r>
    <x v="8"/>
    <x v="36"/>
    <x v="0"/>
    <x v="6"/>
    <n v="0"/>
    <n v="1000"/>
    <n v="0"/>
    <n v="0"/>
    <n v="0"/>
    <n v="0"/>
    <n v="0"/>
    <n v="0"/>
    <n v="0"/>
  </r>
  <r>
    <x v="8"/>
    <x v="36"/>
    <x v="0"/>
    <x v="7"/>
    <n v="0"/>
    <n v="1000"/>
    <n v="0"/>
    <n v="0"/>
    <n v="0"/>
    <n v="0"/>
    <n v="0"/>
    <n v="0"/>
    <n v="0"/>
  </r>
  <r>
    <x v="8"/>
    <x v="36"/>
    <x v="0"/>
    <x v="8"/>
    <n v="0"/>
    <n v="1000"/>
    <n v="0"/>
    <n v="0"/>
    <n v="0"/>
    <n v="0"/>
    <n v="0"/>
    <n v="0"/>
    <n v="0"/>
  </r>
  <r>
    <x v="8"/>
    <x v="36"/>
    <x v="0"/>
    <x v="9"/>
    <n v="0"/>
    <n v="1000"/>
    <n v="0"/>
    <n v="0"/>
    <n v="0"/>
    <n v="0"/>
    <n v="0"/>
    <n v="0"/>
    <n v="0"/>
  </r>
  <r>
    <x v="8"/>
    <x v="36"/>
    <x v="0"/>
    <x v="10"/>
    <n v="0.79"/>
    <n v="1000"/>
    <n v="0"/>
    <n v="1.9099999999999999E-2"/>
    <n v="1.478E-2"/>
    <n v="5.0000000000000002E-5"/>
    <n v="1.15E-3"/>
    <n v="6.5860000000000002E-2"/>
    <n v="0"/>
  </r>
  <r>
    <x v="8"/>
    <x v="36"/>
    <x v="1"/>
    <x v="0"/>
    <n v="0"/>
    <n v="1000"/>
    <n v="0"/>
    <n v="0"/>
    <n v="0"/>
    <n v="0"/>
    <n v="0"/>
    <n v="0"/>
    <n v="0"/>
  </r>
  <r>
    <x v="8"/>
    <x v="36"/>
    <x v="1"/>
    <x v="1"/>
    <n v="0.64"/>
    <n v="1000"/>
    <n v="0"/>
    <n v="1.549E-2"/>
    <n v="1.2500000000000001E-2"/>
    <n v="5.1000000000000004E-4"/>
    <n v="3.0300000000000001E-3"/>
    <n v="5.3400000000000003E-2"/>
    <n v="0"/>
  </r>
  <r>
    <x v="8"/>
    <x v="36"/>
    <x v="1"/>
    <x v="2"/>
    <n v="0"/>
    <n v="1000"/>
    <n v="0"/>
    <n v="0"/>
    <n v="0"/>
    <n v="0"/>
    <n v="0"/>
    <n v="0"/>
    <n v="0"/>
  </r>
  <r>
    <x v="8"/>
    <x v="36"/>
    <x v="1"/>
    <x v="3"/>
    <n v="0"/>
    <n v="1000"/>
    <n v="0"/>
    <n v="0"/>
    <n v="0"/>
    <n v="0"/>
    <n v="0"/>
    <n v="0"/>
    <n v="0"/>
  </r>
  <r>
    <x v="8"/>
    <x v="36"/>
    <x v="1"/>
    <x v="4"/>
    <n v="0"/>
    <n v="1000"/>
    <n v="0"/>
    <n v="0"/>
    <n v="0"/>
    <n v="0"/>
    <n v="0"/>
    <n v="0"/>
    <n v="0"/>
  </r>
  <r>
    <x v="8"/>
    <x v="36"/>
    <x v="1"/>
    <x v="5"/>
    <n v="0"/>
    <n v="1000"/>
    <n v="0"/>
    <n v="0"/>
    <n v="0"/>
    <n v="0"/>
    <n v="0"/>
    <n v="0"/>
    <n v="0"/>
  </r>
  <r>
    <x v="8"/>
    <x v="36"/>
    <x v="1"/>
    <x v="6"/>
    <n v="0"/>
    <n v="1000"/>
    <n v="0"/>
    <n v="0"/>
    <n v="0"/>
    <n v="0"/>
    <n v="0"/>
    <n v="0"/>
    <n v="0"/>
  </r>
  <r>
    <x v="8"/>
    <x v="36"/>
    <x v="1"/>
    <x v="7"/>
    <n v="0"/>
    <n v="1000"/>
    <n v="0"/>
    <n v="0"/>
    <n v="0"/>
    <n v="0"/>
    <n v="0"/>
    <n v="0"/>
    <n v="0"/>
  </r>
  <r>
    <x v="8"/>
    <x v="36"/>
    <x v="1"/>
    <x v="8"/>
    <n v="0"/>
    <n v="1000"/>
    <n v="0"/>
    <n v="0"/>
    <n v="0"/>
    <n v="0"/>
    <n v="0"/>
    <n v="0"/>
    <n v="0"/>
  </r>
  <r>
    <x v="8"/>
    <x v="36"/>
    <x v="1"/>
    <x v="9"/>
    <n v="0"/>
    <n v="1000"/>
    <n v="0"/>
    <n v="0"/>
    <n v="0"/>
    <n v="0"/>
    <n v="0"/>
    <n v="0"/>
    <n v="0"/>
  </r>
  <r>
    <x v="8"/>
    <x v="36"/>
    <x v="1"/>
    <x v="10"/>
    <n v="0"/>
    <n v="1000"/>
    <n v="0"/>
    <n v="0"/>
    <n v="0"/>
    <n v="0"/>
    <n v="0"/>
    <n v="0"/>
    <n v="0"/>
  </r>
  <r>
    <x v="8"/>
    <x v="36"/>
    <x v="2"/>
    <x v="0"/>
    <n v="0"/>
    <n v="1000"/>
    <n v="0"/>
    <n v="0"/>
    <n v="0"/>
    <n v="0"/>
    <n v="0"/>
    <n v="0"/>
    <n v="0"/>
  </r>
  <r>
    <x v="8"/>
    <x v="36"/>
    <x v="2"/>
    <x v="1"/>
    <n v="0"/>
    <n v="1000"/>
    <n v="0"/>
    <n v="0"/>
    <n v="0"/>
    <n v="0"/>
    <n v="0"/>
    <n v="0"/>
    <n v="0"/>
  </r>
  <r>
    <x v="8"/>
    <x v="36"/>
    <x v="2"/>
    <x v="2"/>
    <n v="0"/>
    <n v="1000"/>
    <n v="0"/>
    <n v="0"/>
    <n v="0"/>
    <n v="0"/>
    <n v="0"/>
    <n v="0"/>
    <n v="0"/>
  </r>
  <r>
    <x v="8"/>
    <x v="36"/>
    <x v="2"/>
    <x v="3"/>
    <n v="0"/>
    <n v="1000"/>
    <n v="0"/>
    <n v="0"/>
    <n v="0"/>
    <n v="0"/>
    <n v="0"/>
    <n v="0"/>
    <n v="0"/>
  </r>
  <r>
    <x v="8"/>
    <x v="36"/>
    <x v="2"/>
    <x v="4"/>
    <n v="0"/>
    <n v="1000"/>
    <n v="0"/>
    <n v="0"/>
    <n v="0"/>
    <n v="0"/>
    <n v="0"/>
    <n v="0"/>
    <n v="0"/>
  </r>
  <r>
    <x v="8"/>
    <x v="36"/>
    <x v="2"/>
    <x v="5"/>
    <n v="0"/>
    <n v="1000"/>
    <n v="0"/>
    <n v="0"/>
    <n v="0"/>
    <n v="0"/>
    <n v="0"/>
    <n v="0"/>
    <n v="0"/>
  </r>
  <r>
    <x v="8"/>
    <x v="36"/>
    <x v="2"/>
    <x v="6"/>
    <n v="0"/>
    <n v="1000"/>
    <n v="0"/>
    <n v="0"/>
    <n v="0"/>
    <n v="0"/>
    <n v="0"/>
    <n v="0"/>
    <n v="0"/>
  </r>
  <r>
    <x v="8"/>
    <x v="36"/>
    <x v="2"/>
    <x v="7"/>
    <n v="0"/>
    <n v="1000"/>
    <n v="0"/>
    <n v="0"/>
    <n v="0"/>
    <n v="0"/>
    <n v="0"/>
    <n v="0"/>
    <n v="0"/>
  </r>
  <r>
    <x v="8"/>
    <x v="36"/>
    <x v="2"/>
    <x v="8"/>
    <n v="0"/>
    <n v="1000"/>
    <n v="0"/>
    <n v="0"/>
    <n v="0"/>
    <n v="0"/>
    <n v="0"/>
    <n v="0"/>
    <n v="0"/>
  </r>
  <r>
    <x v="8"/>
    <x v="36"/>
    <x v="2"/>
    <x v="9"/>
    <n v="0"/>
    <n v="1000"/>
    <n v="0"/>
    <n v="0"/>
    <n v="0"/>
    <n v="0"/>
    <n v="0"/>
    <n v="0"/>
    <n v="0"/>
  </r>
  <r>
    <x v="8"/>
    <x v="36"/>
    <x v="2"/>
    <x v="10"/>
    <n v="0.21"/>
    <n v="1000"/>
    <n v="0"/>
    <n v="5.1900000000000002E-3"/>
    <n v="3.7100000000000002E-3"/>
    <n v="5.0000000000000002E-5"/>
    <n v="4.4000000000000002E-4"/>
    <n v="1.7899999999999999E-2"/>
    <n v="0"/>
  </r>
  <r>
    <x v="8"/>
    <x v="36"/>
    <x v="3"/>
    <x v="0"/>
    <n v="0"/>
    <n v="1000"/>
    <n v="0"/>
    <n v="0"/>
    <n v="0"/>
    <n v="0"/>
    <n v="0"/>
    <n v="0"/>
    <n v="0"/>
  </r>
  <r>
    <x v="8"/>
    <x v="36"/>
    <x v="3"/>
    <x v="1"/>
    <n v="0"/>
    <n v="1000"/>
    <n v="0"/>
    <n v="0"/>
    <n v="0"/>
    <n v="0"/>
    <n v="0"/>
    <n v="0"/>
    <n v="0"/>
  </r>
  <r>
    <x v="8"/>
    <x v="36"/>
    <x v="3"/>
    <x v="2"/>
    <n v="0"/>
    <n v="1000"/>
    <n v="0"/>
    <n v="0"/>
    <n v="0"/>
    <n v="0"/>
    <n v="0"/>
    <n v="0"/>
    <n v="0"/>
  </r>
  <r>
    <x v="8"/>
    <x v="36"/>
    <x v="3"/>
    <x v="3"/>
    <n v="0"/>
    <n v="1000"/>
    <n v="0"/>
    <n v="0"/>
    <n v="0"/>
    <n v="0"/>
    <n v="0"/>
    <n v="0"/>
    <n v="0"/>
  </r>
  <r>
    <x v="8"/>
    <x v="36"/>
    <x v="3"/>
    <x v="4"/>
    <n v="0"/>
    <n v="1000"/>
    <n v="0"/>
    <n v="0"/>
    <n v="0"/>
    <n v="0"/>
    <n v="0"/>
    <n v="0"/>
    <n v="0"/>
  </r>
  <r>
    <x v="8"/>
    <x v="36"/>
    <x v="3"/>
    <x v="5"/>
    <n v="0"/>
    <n v="1000"/>
    <n v="0"/>
    <n v="0"/>
    <n v="0"/>
    <n v="0"/>
    <n v="0"/>
    <n v="0"/>
    <n v="0"/>
  </r>
  <r>
    <x v="8"/>
    <x v="36"/>
    <x v="3"/>
    <x v="6"/>
    <n v="0"/>
    <n v="1000"/>
    <n v="0"/>
    <n v="0"/>
    <n v="0"/>
    <n v="0"/>
    <n v="0"/>
    <n v="0"/>
    <n v="0"/>
  </r>
  <r>
    <x v="8"/>
    <x v="36"/>
    <x v="3"/>
    <x v="7"/>
    <n v="0"/>
    <n v="1000"/>
    <n v="0"/>
    <n v="0"/>
    <n v="0"/>
    <n v="0"/>
    <n v="0"/>
    <n v="0"/>
    <n v="0"/>
  </r>
  <r>
    <x v="8"/>
    <x v="36"/>
    <x v="3"/>
    <x v="8"/>
    <n v="0"/>
    <n v="1000"/>
    <n v="0"/>
    <n v="0"/>
    <n v="0"/>
    <n v="0"/>
    <n v="0"/>
    <n v="0"/>
    <n v="0"/>
  </r>
  <r>
    <x v="8"/>
    <x v="36"/>
    <x v="3"/>
    <x v="9"/>
    <n v="0"/>
    <n v="1000"/>
    <n v="0"/>
    <n v="0"/>
    <n v="0"/>
    <n v="0"/>
    <n v="0"/>
    <n v="0"/>
    <n v="0"/>
  </r>
  <r>
    <x v="8"/>
    <x v="36"/>
    <x v="3"/>
    <x v="10"/>
    <n v="0"/>
    <n v="1000"/>
    <n v="0"/>
    <n v="0"/>
    <n v="0"/>
    <n v="0"/>
    <n v="0"/>
    <n v="0"/>
    <n v="0"/>
  </r>
  <r>
    <x v="8"/>
    <x v="36"/>
    <x v="4"/>
    <x v="0"/>
    <n v="0.33"/>
    <n v="1000"/>
    <n v="0"/>
    <n v="8.0300000000000007E-3"/>
    <n v="6.0299999999999998E-3"/>
    <n v="6.9999999999999994E-5"/>
    <n v="7.2999999999999996E-4"/>
    <n v="2.768E-2"/>
    <n v="0"/>
  </r>
  <r>
    <x v="8"/>
    <x v="36"/>
    <x v="4"/>
    <x v="1"/>
    <n v="0"/>
    <n v="1000"/>
    <n v="0"/>
    <n v="0"/>
    <n v="0"/>
    <n v="0"/>
    <n v="0"/>
    <n v="0"/>
    <n v="0"/>
  </r>
  <r>
    <x v="8"/>
    <x v="36"/>
    <x v="4"/>
    <x v="2"/>
    <n v="0"/>
    <n v="1000"/>
    <n v="0"/>
    <n v="0"/>
    <n v="0"/>
    <n v="0"/>
    <n v="0"/>
    <n v="0"/>
    <n v="0"/>
  </r>
  <r>
    <x v="8"/>
    <x v="36"/>
    <x v="4"/>
    <x v="3"/>
    <n v="0"/>
    <n v="1000"/>
    <n v="0"/>
    <n v="0"/>
    <n v="0"/>
    <n v="0"/>
    <n v="0"/>
    <n v="0"/>
    <n v="0"/>
  </r>
  <r>
    <x v="8"/>
    <x v="36"/>
    <x v="4"/>
    <x v="4"/>
    <n v="0"/>
    <n v="1000"/>
    <n v="0"/>
    <n v="0"/>
    <n v="0"/>
    <n v="0"/>
    <n v="0"/>
    <n v="0"/>
    <n v="0"/>
  </r>
  <r>
    <x v="8"/>
    <x v="36"/>
    <x v="4"/>
    <x v="5"/>
    <n v="0"/>
    <n v="1000"/>
    <n v="0"/>
    <n v="0"/>
    <n v="0"/>
    <n v="0"/>
    <n v="0"/>
    <n v="0"/>
    <n v="0"/>
  </r>
  <r>
    <x v="8"/>
    <x v="36"/>
    <x v="4"/>
    <x v="6"/>
    <n v="0"/>
    <n v="1000"/>
    <n v="0"/>
    <n v="0"/>
    <n v="0"/>
    <n v="0"/>
    <n v="0"/>
    <n v="0"/>
    <n v="0"/>
  </r>
  <r>
    <x v="8"/>
    <x v="36"/>
    <x v="4"/>
    <x v="7"/>
    <n v="0"/>
    <n v="1000"/>
    <n v="0"/>
    <n v="0"/>
    <n v="0"/>
    <n v="0"/>
    <n v="0"/>
    <n v="0"/>
    <n v="0"/>
  </r>
  <r>
    <x v="8"/>
    <x v="36"/>
    <x v="4"/>
    <x v="8"/>
    <n v="0"/>
    <n v="1000"/>
    <n v="0"/>
    <n v="0"/>
    <n v="0"/>
    <n v="0"/>
    <n v="0"/>
    <n v="0"/>
    <n v="0"/>
  </r>
  <r>
    <x v="8"/>
    <x v="36"/>
    <x v="4"/>
    <x v="9"/>
    <n v="0"/>
    <n v="1000"/>
    <n v="0"/>
    <n v="0"/>
    <n v="0"/>
    <n v="0"/>
    <n v="0"/>
    <n v="0"/>
    <n v="0"/>
  </r>
  <r>
    <x v="8"/>
    <x v="36"/>
    <x v="4"/>
    <x v="10"/>
    <n v="1.54"/>
    <n v="1000"/>
    <n v="0"/>
    <n v="3.7350000000000001E-2"/>
    <n v="2.477E-2"/>
    <n v="1.9000000000000001E-4"/>
    <n v="1.58E-3"/>
    <n v="0.12878999999999999"/>
    <n v="0"/>
  </r>
  <r>
    <x v="8"/>
    <x v="36"/>
    <x v="5"/>
    <x v="0"/>
    <n v="0"/>
    <n v="1000"/>
    <n v="0"/>
    <n v="0"/>
    <n v="0"/>
    <n v="0"/>
    <n v="0"/>
    <n v="0"/>
    <n v="0"/>
  </r>
  <r>
    <x v="8"/>
    <x v="36"/>
    <x v="5"/>
    <x v="1"/>
    <n v="0"/>
    <n v="1000"/>
    <n v="0"/>
    <n v="0"/>
    <n v="0"/>
    <n v="0"/>
    <n v="0"/>
    <n v="0"/>
    <n v="0"/>
  </r>
  <r>
    <x v="8"/>
    <x v="36"/>
    <x v="5"/>
    <x v="2"/>
    <n v="0"/>
    <n v="1000"/>
    <n v="0"/>
    <n v="0"/>
    <n v="0"/>
    <n v="0"/>
    <n v="0"/>
    <n v="0"/>
    <n v="0"/>
  </r>
  <r>
    <x v="8"/>
    <x v="36"/>
    <x v="5"/>
    <x v="3"/>
    <n v="0"/>
    <n v="1000"/>
    <n v="0"/>
    <n v="0"/>
    <n v="0"/>
    <n v="0"/>
    <n v="0"/>
    <n v="0"/>
    <n v="0"/>
  </r>
  <r>
    <x v="8"/>
    <x v="36"/>
    <x v="5"/>
    <x v="4"/>
    <n v="0"/>
    <n v="1000"/>
    <n v="0"/>
    <n v="0"/>
    <n v="0"/>
    <n v="0"/>
    <n v="0"/>
    <n v="0"/>
    <n v="0"/>
  </r>
  <r>
    <x v="8"/>
    <x v="36"/>
    <x v="5"/>
    <x v="5"/>
    <n v="0"/>
    <n v="1000"/>
    <n v="0"/>
    <n v="0"/>
    <n v="0"/>
    <n v="0"/>
    <n v="0"/>
    <n v="0"/>
    <n v="0"/>
  </r>
  <r>
    <x v="8"/>
    <x v="36"/>
    <x v="5"/>
    <x v="6"/>
    <n v="0"/>
    <n v="1000"/>
    <n v="0"/>
    <n v="0"/>
    <n v="0"/>
    <n v="0"/>
    <n v="0"/>
    <n v="0"/>
    <n v="0"/>
  </r>
  <r>
    <x v="8"/>
    <x v="36"/>
    <x v="5"/>
    <x v="7"/>
    <n v="0"/>
    <n v="1000"/>
    <n v="0"/>
    <n v="0"/>
    <n v="0"/>
    <n v="0"/>
    <n v="0"/>
    <n v="0"/>
    <n v="0"/>
  </r>
  <r>
    <x v="8"/>
    <x v="36"/>
    <x v="5"/>
    <x v="8"/>
    <n v="0"/>
    <n v="1000"/>
    <n v="0"/>
    <n v="0"/>
    <n v="0"/>
    <n v="0"/>
    <n v="0"/>
    <n v="0"/>
    <n v="0"/>
  </r>
  <r>
    <x v="8"/>
    <x v="36"/>
    <x v="5"/>
    <x v="9"/>
    <n v="0"/>
    <n v="1000"/>
    <n v="0"/>
    <n v="0"/>
    <n v="0"/>
    <n v="0"/>
    <n v="0"/>
    <n v="0"/>
    <n v="0"/>
  </r>
  <r>
    <x v="8"/>
    <x v="36"/>
    <x v="5"/>
    <x v="10"/>
    <n v="0"/>
    <n v="1000"/>
    <n v="0"/>
    <n v="0"/>
    <n v="0"/>
    <n v="0"/>
    <n v="0"/>
    <n v="0"/>
    <n v="0"/>
  </r>
  <r>
    <x v="8"/>
    <x v="36"/>
    <x v="6"/>
    <x v="0"/>
    <n v="0"/>
    <n v="1000"/>
    <n v="0"/>
    <n v="0"/>
    <n v="0"/>
    <n v="0"/>
    <n v="0"/>
    <n v="0"/>
    <n v="0"/>
  </r>
  <r>
    <x v="8"/>
    <x v="36"/>
    <x v="6"/>
    <x v="1"/>
    <n v="0"/>
    <n v="1000"/>
    <n v="0"/>
    <n v="0"/>
    <n v="0"/>
    <n v="0"/>
    <n v="0"/>
    <n v="0"/>
    <n v="0"/>
  </r>
  <r>
    <x v="8"/>
    <x v="36"/>
    <x v="6"/>
    <x v="2"/>
    <n v="0"/>
    <n v="1000"/>
    <n v="0"/>
    <n v="0"/>
    <n v="0"/>
    <n v="0"/>
    <n v="0"/>
    <n v="0"/>
    <n v="0"/>
  </r>
  <r>
    <x v="8"/>
    <x v="36"/>
    <x v="6"/>
    <x v="3"/>
    <n v="0"/>
    <n v="1000"/>
    <n v="0"/>
    <n v="0"/>
    <n v="0"/>
    <n v="0"/>
    <n v="0"/>
    <n v="0"/>
    <n v="0"/>
  </r>
  <r>
    <x v="8"/>
    <x v="36"/>
    <x v="6"/>
    <x v="4"/>
    <n v="0"/>
    <n v="1000"/>
    <n v="0"/>
    <n v="0"/>
    <n v="0"/>
    <n v="0"/>
    <n v="0"/>
    <n v="0"/>
    <n v="0"/>
  </r>
  <r>
    <x v="8"/>
    <x v="36"/>
    <x v="6"/>
    <x v="5"/>
    <n v="0"/>
    <n v="1000"/>
    <n v="0"/>
    <n v="0"/>
    <n v="0"/>
    <n v="0"/>
    <n v="0"/>
    <n v="0"/>
    <n v="0"/>
  </r>
  <r>
    <x v="8"/>
    <x v="36"/>
    <x v="6"/>
    <x v="6"/>
    <n v="0"/>
    <n v="1000"/>
    <n v="0"/>
    <n v="0"/>
    <n v="0"/>
    <n v="0"/>
    <n v="0"/>
    <n v="0"/>
    <n v="0"/>
  </r>
  <r>
    <x v="8"/>
    <x v="36"/>
    <x v="6"/>
    <x v="7"/>
    <n v="0"/>
    <n v="1000"/>
    <n v="0"/>
    <n v="0"/>
    <n v="0"/>
    <n v="0"/>
    <n v="0"/>
    <n v="0"/>
    <n v="0"/>
  </r>
  <r>
    <x v="8"/>
    <x v="36"/>
    <x v="6"/>
    <x v="8"/>
    <n v="0"/>
    <n v="1000"/>
    <n v="0"/>
    <n v="0"/>
    <n v="0"/>
    <n v="0"/>
    <n v="0"/>
    <n v="0"/>
    <n v="0"/>
  </r>
  <r>
    <x v="8"/>
    <x v="36"/>
    <x v="6"/>
    <x v="9"/>
    <n v="0"/>
    <n v="1000"/>
    <n v="0"/>
    <n v="0"/>
    <n v="0"/>
    <n v="0"/>
    <n v="0"/>
    <n v="0"/>
    <n v="0"/>
  </r>
  <r>
    <x v="8"/>
    <x v="36"/>
    <x v="6"/>
    <x v="10"/>
    <n v="0"/>
    <n v="1000"/>
    <n v="0"/>
    <n v="0"/>
    <n v="0"/>
    <n v="0"/>
    <n v="0"/>
    <n v="0"/>
    <n v="0"/>
  </r>
  <r>
    <x v="8"/>
    <x v="36"/>
    <x v="7"/>
    <x v="0"/>
    <n v="0"/>
    <n v="1000"/>
    <n v="0"/>
    <n v="0"/>
    <n v="0"/>
    <n v="0"/>
    <n v="0"/>
    <n v="0"/>
    <n v="0"/>
  </r>
  <r>
    <x v="8"/>
    <x v="36"/>
    <x v="7"/>
    <x v="1"/>
    <n v="0"/>
    <n v="1000"/>
    <n v="0"/>
    <n v="0"/>
    <n v="0"/>
    <n v="0"/>
    <n v="0"/>
    <n v="0"/>
    <n v="0"/>
  </r>
  <r>
    <x v="8"/>
    <x v="36"/>
    <x v="7"/>
    <x v="2"/>
    <n v="0"/>
    <n v="1000"/>
    <n v="0"/>
    <n v="0"/>
    <n v="0"/>
    <n v="0"/>
    <n v="0"/>
    <n v="0"/>
    <n v="0"/>
  </r>
  <r>
    <x v="8"/>
    <x v="36"/>
    <x v="7"/>
    <x v="3"/>
    <n v="0"/>
    <n v="1000"/>
    <n v="0"/>
    <n v="0"/>
    <n v="0"/>
    <n v="0"/>
    <n v="0"/>
    <n v="0"/>
    <n v="0"/>
  </r>
  <r>
    <x v="8"/>
    <x v="36"/>
    <x v="7"/>
    <x v="4"/>
    <n v="0"/>
    <n v="1000"/>
    <n v="0"/>
    <n v="0"/>
    <n v="0"/>
    <n v="0"/>
    <n v="0"/>
    <n v="0"/>
    <n v="0"/>
  </r>
  <r>
    <x v="8"/>
    <x v="36"/>
    <x v="7"/>
    <x v="5"/>
    <n v="0"/>
    <n v="1000"/>
    <n v="0"/>
    <n v="0"/>
    <n v="0"/>
    <n v="0"/>
    <n v="0"/>
    <n v="0"/>
    <n v="0"/>
  </r>
  <r>
    <x v="8"/>
    <x v="36"/>
    <x v="7"/>
    <x v="6"/>
    <n v="0"/>
    <n v="1000"/>
    <n v="0"/>
    <n v="0"/>
    <n v="0"/>
    <n v="0"/>
    <n v="0"/>
    <n v="0"/>
    <n v="0"/>
  </r>
  <r>
    <x v="8"/>
    <x v="36"/>
    <x v="7"/>
    <x v="7"/>
    <n v="0"/>
    <n v="1000"/>
    <n v="0"/>
    <n v="0"/>
    <n v="0"/>
    <n v="0"/>
    <n v="0"/>
    <n v="0"/>
    <n v="0"/>
  </r>
  <r>
    <x v="8"/>
    <x v="36"/>
    <x v="7"/>
    <x v="8"/>
    <n v="0"/>
    <n v="1000"/>
    <n v="0"/>
    <n v="0"/>
    <n v="0"/>
    <n v="0"/>
    <n v="0"/>
    <n v="0"/>
    <n v="0"/>
  </r>
  <r>
    <x v="8"/>
    <x v="36"/>
    <x v="7"/>
    <x v="9"/>
    <n v="0"/>
    <n v="1000"/>
    <n v="0"/>
    <n v="0"/>
    <n v="0"/>
    <n v="0"/>
    <n v="0"/>
    <n v="0"/>
    <n v="0"/>
  </r>
  <r>
    <x v="8"/>
    <x v="36"/>
    <x v="7"/>
    <x v="10"/>
    <n v="0.91"/>
    <n v="1000"/>
    <n v="0"/>
    <n v="2.2110000000000001E-2"/>
    <n v="1.7979999999999999E-2"/>
    <n v="1.0000000000000001E-5"/>
    <n v="1.73E-3"/>
    <n v="7.6240000000000002E-2"/>
    <n v="0"/>
  </r>
  <r>
    <x v="8"/>
    <x v="36"/>
    <x v="8"/>
    <x v="0"/>
    <n v="0"/>
    <n v="1000"/>
    <n v="0"/>
    <n v="0"/>
    <n v="0"/>
    <n v="0"/>
    <n v="0"/>
    <n v="0"/>
    <n v="0"/>
  </r>
  <r>
    <x v="8"/>
    <x v="36"/>
    <x v="8"/>
    <x v="1"/>
    <n v="0"/>
    <n v="1000"/>
    <n v="0"/>
    <n v="0"/>
    <n v="0"/>
    <n v="0"/>
    <n v="0"/>
    <n v="0"/>
    <n v="0"/>
  </r>
  <r>
    <x v="8"/>
    <x v="36"/>
    <x v="8"/>
    <x v="2"/>
    <n v="0"/>
    <n v="1000"/>
    <n v="0"/>
    <n v="0"/>
    <n v="0"/>
    <n v="0"/>
    <n v="0"/>
    <n v="0"/>
    <n v="0"/>
  </r>
  <r>
    <x v="8"/>
    <x v="36"/>
    <x v="8"/>
    <x v="3"/>
    <n v="0"/>
    <n v="1000"/>
    <n v="0"/>
    <n v="0"/>
    <n v="0"/>
    <n v="0"/>
    <n v="0"/>
    <n v="0"/>
    <n v="0"/>
  </r>
  <r>
    <x v="8"/>
    <x v="36"/>
    <x v="8"/>
    <x v="4"/>
    <n v="0"/>
    <n v="1000"/>
    <n v="0"/>
    <n v="0"/>
    <n v="0"/>
    <n v="0"/>
    <n v="0"/>
    <n v="0"/>
    <n v="0"/>
  </r>
  <r>
    <x v="8"/>
    <x v="36"/>
    <x v="8"/>
    <x v="5"/>
    <n v="0"/>
    <n v="1000"/>
    <n v="0"/>
    <n v="0"/>
    <n v="0"/>
    <n v="0"/>
    <n v="0"/>
    <n v="0"/>
    <n v="0"/>
  </r>
  <r>
    <x v="8"/>
    <x v="36"/>
    <x v="8"/>
    <x v="6"/>
    <n v="0"/>
    <n v="1000"/>
    <n v="0"/>
    <n v="0"/>
    <n v="0"/>
    <n v="0"/>
    <n v="0"/>
    <n v="0"/>
    <n v="0"/>
  </r>
  <r>
    <x v="8"/>
    <x v="36"/>
    <x v="8"/>
    <x v="7"/>
    <n v="0"/>
    <n v="1000"/>
    <n v="0"/>
    <n v="0"/>
    <n v="0"/>
    <n v="0"/>
    <n v="0"/>
    <n v="0"/>
    <n v="0"/>
  </r>
  <r>
    <x v="8"/>
    <x v="36"/>
    <x v="8"/>
    <x v="8"/>
    <n v="0"/>
    <n v="1000"/>
    <n v="0"/>
    <n v="0"/>
    <n v="0"/>
    <n v="0"/>
    <n v="0"/>
    <n v="0"/>
    <n v="0"/>
  </r>
  <r>
    <x v="8"/>
    <x v="36"/>
    <x v="8"/>
    <x v="9"/>
    <n v="0"/>
    <n v="1000"/>
    <n v="0"/>
    <n v="0"/>
    <n v="0"/>
    <n v="0"/>
    <n v="0"/>
    <n v="0"/>
    <n v="0"/>
  </r>
  <r>
    <x v="8"/>
    <x v="36"/>
    <x v="8"/>
    <x v="10"/>
    <n v="0.33"/>
    <n v="1000"/>
    <n v="0"/>
    <n v="7.9699999999999997E-3"/>
    <n v="5.8199999999999997E-3"/>
    <n v="4.0000000000000003E-5"/>
    <n v="2.2000000000000001E-4"/>
    <n v="2.7480000000000001E-2"/>
    <n v="0"/>
  </r>
  <r>
    <x v="8"/>
    <x v="37"/>
    <x v="0"/>
    <x v="0"/>
    <n v="0"/>
    <n v="1000"/>
    <n v="0"/>
    <n v="0"/>
    <n v="0"/>
    <n v="0"/>
    <n v="0"/>
    <n v="0"/>
    <n v="0"/>
  </r>
  <r>
    <x v="8"/>
    <x v="37"/>
    <x v="0"/>
    <x v="1"/>
    <n v="0"/>
    <n v="1000"/>
    <n v="0"/>
    <n v="0"/>
    <n v="0"/>
    <n v="0"/>
    <n v="0"/>
    <n v="0"/>
    <n v="0"/>
  </r>
  <r>
    <x v="8"/>
    <x v="37"/>
    <x v="0"/>
    <x v="2"/>
    <n v="0"/>
    <n v="1000"/>
    <n v="0"/>
    <n v="0"/>
    <n v="0"/>
    <n v="0"/>
    <n v="0"/>
    <n v="0"/>
    <n v="0"/>
  </r>
  <r>
    <x v="8"/>
    <x v="37"/>
    <x v="0"/>
    <x v="3"/>
    <n v="0"/>
    <n v="1000"/>
    <n v="0"/>
    <n v="0"/>
    <n v="0"/>
    <n v="0"/>
    <n v="0"/>
    <n v="0"/>
    <n v="0"/>
  </r>
  <r>
    <x v="8"/>
    <x v="37"/>
    <x v="0"/>
    <x v="4"/>
    <n v="0"/>
    <n v="1000"/>
    <n v="0"/>
    <n v="0"/>
    <n v="0"/>
    <n v="0"/>
    <n v="0"/>
    <n v="0"/>
    <n v="0"/>
  </r>
  <r>
    <x v="8"/>
    <x v="37"/>
    <x v="0"/>
    <x v="5"/>
    <n v="0"/>
    <n v="1000"/>
    <n v="0"/>
    <n v="0"/>
    <n v="0"/>
    <n v="0"/>
    <n v="0"/>
    <n v="0"/>
    <n v="0"/>
  </r>
  <r>
    <x v="8"/>
    <x v="37"/>
    <x v="0"/>
    <x v="6"/>
    <n v="0"/>
    <n v="1000"/>
    <n v="0"/>
    <n v="0"/>
    <n v="0"/>
    <n v="0"/>
    <n v="0"/>
    <n v="0"/>
    <n v="0"/>
  </r>
  <r>
    <x v="8"/>
    <x v="37"/>
    <x v="0"/>
    <x v="7"/>
    <n v="0"/>
    <n v="1000"/>
    <n v="0"/>
    <n v="0"/>
    <n v="0"/>
    <n v="0"/>
    <n v="0"/>
    <n v="0"/>
    <n v="0"/>
  </r>
  <r>
    <x v="8"/>
    <x v="37"/>
    <x v="0"/>
    <x v="8"/>
    <n v="0"/>
    <n v="1000"/>
    <n v="0"/>
    <n v="0"/>
    <n v="0"/>
    <n v="0"/>
    <n v="0"/>
    <n v="0"/>
    <n v="0"/>
  </r>
  <r>
    <x v="8"/>
    <x v="37"/>
    <x v="0"/>
    <x v="9"/>
    <n v="0"/>
    <n v="1000"/>
    <n v="0"/>
    <n v="0"/>
    <n v="0"/>
    <n v="0"/>
    <n v="0"/>
    <n v="0"/>
    <n v="0"/>
  </r>
  <r>
    <x v="8"/>
    <x v="37"/>
    <x v="0"/>
    <x v="10"/>
    <n v="0.79"/>
    <n v="1000"/>
    <n v="0"/>
    <n v="1.9099999999999999E-2"/>
    <n v="1.478E-2"/>
    <n v="5.0000000000000002E-5"/>
    <n v="1.15E-3"/>
    <n v="6.5860000000000002E-2"/>
    <n v="0"/>
  </r>
  <r>
    <x v="8"/>
    <x v="37"/>
    <x v="1"/>
    <x v="0"/>
    <n v="0"/>
    <n v="1000"/>
    <n v="0"/>
    <n v="0"/>
    <n v="0"/>
    <n v="0"/>
    <n v="0"/>
    <n v="0"/>
    <n v="0"/>
  </r>
  <r>
    <x v="8"/>
    <x v="37"/>
    <x v="1"/>
    <x v="1"/>
    <n v="0.64"/>
    <n v="1000"/>
    <n v="0"/>
    <n v="1.549E-2"/>
    <n v="1.2500000000000001E-2"/>
    <n v="5.1000000000000004E-4"/>
    <n v="3.0300000000000001E-3"/>
    <n v="5.3400000000000003E-2"/>
    <n v="0"/>
  </r>
  <r>
    <x v="8"/>
    <x v="37"/>
    <x v="1"/>
    <x v="2"/>
    <n v="0"/>
    <n v="1000"/>
    <n v="0"/>
    <n v="0"/>
    <n v="0"/>
    <n v="0"/>
    <n v="0"/>
    <n v="0"/>
    <n v="0"/>
  </r>
  <r>
    <x v="8"/>
    <x v="37"/>
    <x v="1"/>
    <x v="3"/>
    <n v="0"/>
    <n v="1000"/>
    <n v="0"/>
    <n v="0"/>
    <n v="0"/>
    <n v="0"/>
    <n v="0"/>
    <n v="0"/>
    <n v="0"/>
  </r>
  <r>
    <x v="8"/>
    <x v="37"/>
    <x v="1"/>
    <x v="4"/>
    <n v="0"/>
    <n v="1000"/>
    <n v="0"/>
    <n v="0"/>
    <n v="0"/>
    <n v="0"/>
    <n v="0"/>
    <n v="0"/>
    <n v="0"/>
  </r>
  <r>
    <x v="8"/>
    <x v="37"/>
    <x v="1"/>
    <x v="5"/>
    <n v="0"/>
    <n v="1000"/>
    <n v="0"/>
    <n v="0"/>
    <n v="0"/>
    <n v="0"/>
    <n v="0"/>
    <n v="0"/>
    <n v="0"/>
  </r>
  <r>
    <x v="8"/>
    <x v="37"/>
    <x v="1"/>
    <x v="6"/>
    <n v="0"/>
    <n v="1000"/>
    <n v="0"/>
    <n v="0"/>
    <n v="0"/>
    <n v="0"/>
    <n v="0"/>
    <n v="0"/>
    <n v="0"/>
  </r>
  <r>
    <x v="8"/>
    <x v="37"/>
    <x v="1"/>
    <x v="7"/>
    <n v="0"/>
    <n v="1000"/>
    <n v="0"/>
    <n v="0"/>
    <n v="0"/>
    <n v="0"/>
    <n v="0"/>
    <n v="0"/>
    <n v="0"/>
  </r>
  <r>
    <x v="8"/>
    <x v="37"/>
    <x v="1"/>
    <x v="8"/>
    <n v="0"/>
    <n v="1000"/>
    <n v="0"/>
    <n v="0"/>
    <n v="0"/>
    <n v="0"/>
    <n v="0"/>
    <n v="0"/>
    <n v="0"/>
  </r>
  <r>
    <x v="8"/>
    <x v="37"/>
    <x v="1"/>
    <x v="9"/>
    <n v="0"/>
    <n v="1000"/>
    <n v="0"/>
    <n v="0"/>
    <n v="0"/>
    <n v="0"/>
    <n v="0"/>
    <n v="0"/>
    <n v="0"/>
  </r>
  <r>
    <x v="8"/>
    <x v="37"/>
    <x v="1"/>
    <x v="10"/>
    <n v="0"/>
    <n v="1000"/>
    <n v="0"/>
    <n v="0"/>
    <n v="0"/>
    <n v="0"/>
    <n v="0"/>
    <n v="0"/>
    <n v="0"/>
  </r>
  <r>
    <x v="8"/>
    <x v="37"/>
    <x v="2"/>
    <x v="0"/>
    <n v="0"/>
    <n v="1000"/>
    <n v="0"/>
    <n v="0"/>
    <n v="0"/>
    <n v="0"/>
    <n v="0"/>
    <n v="0"/>
    <n v="0"/>
  </r>
  <r>
    <x v="8"/>
    <x v="37"/>
    <x v="2"/>
    <x v="1"/>
    <n v="0"/>
    <n v="1000"/>
    <n v="0"/>
    <n v="0"/>
    <n v="0"/>
    <n v="0"/>
    <n v="0"/>
    <n v="0"/>
    <n v="0"/>
  </r>
  <r>
    <x v="8"/>
    <x v="37"/>
    <x v="2"/>
    <x v="2"/>
    <n v="0"/>
    <n v="1000"/>
    <n v="0"/>
    <n v="0"/>
    <n v="0"/>
    <n v="0"/>
    <n v="0"/>
    <n v="0"/>
    <n v="0"/>
  </r>
  <r>
    <x v="8"/>
    <x v="37"/>
    <x v="2"/>
    <x v="3"/>
    <n v="0"/>
    <n v="1000"/>
    <n v="0"/>
    <n v="0"/>
    <n v="0"/>
    <n v="0"/>
    <n v="0"/>
    <n v="0"/>
    <n v="0"/>
  </r>
  <r>
    <x v="8"/>
    <x v="37"/>
    <x v="2"/>
    <x v="4"/>
    <n v="0"/>
    <n v="1000"/>
    <n v="0"/>
    <n v="0"/>
    <n v="0"/>
    <n v="0"/>
    <n v="0"/>
    <n v="0"/>
    <n v="0"/>
  </r>
  <r>
    <x v="8"/>
    <x v="37"/>
    <x v="2"/>
    <x v="5"/>
    <n v="0"/>
    <n v="1000"/>
    <n v="0"/>
    <n v="0"/>
    <n v="0"/>
    <n v="0"/>
    <n v="0"/>
    <n v="0"/>
    <n v="0"/>
  </r>
  <r>
    <x v="8"/>
    <x v="37"/>
    <x v="2"/>
    <x v="6"/>
    <n v="0"/>
    <n v="1000"/>
    <n v="0"/>
    <n v="0"/>
    <n v="0"/>
    <n v="0"/>
    <n v="0"/>
    <n v="0"/>
    <n v="0"/>
  </r>
  <r>
    <x v="8"/>
    <x v="37"/>
    <x v="2"/>
    <x v="7"/>
    <n v="0"/>
    <n v="1000"/>
    <n v="0"/>
    <n v="0"/>
    <n v="0"/>
    <n v="0"/>
    <n v="0"/>
    <n v="0"/>
    <n v="0"/>
  </r>
  <r>
    <x v="8"/>
    <x v="37"/>
    <x v="2"/>
    <x v="8"/>
    <n v="0"/>
    <n v="1000"/>
    <n v="0"/>
    <n v="0"/>
    <n v="0"/>
    <n v="0"/>
    <n v="0"/>
    <n v="0"/>
    <n v="0"/>
  </r>
  <r>
    <x v="8"/>
    <x v="37"/>
    <x v="2"/>
    <x v="9"/>
    <n v="0"/>
    <n v="1000"/>
    <n v="0"/>
    <n v="0"/>
    <n v="0"/>
    <n v="0"/>
    <n v="0"/>
    <n v="0"/>
    <n v="0"/>
  </r>
  <r>
    <x v="8"/>
    <x v="37"/>
    <x v="2"/>
    <x v="10"/>
    <n v="0.21"/>
    <n v="1000"/>
    <n v="0"/>
    <n v="5.1900000000000002E-3"/>
    <n v="3.7100000000000002E-3"/>
    <n v="5.0000000000000002E-5"/>
    <n v="4.4000000000000002E-4"/>
    <n v="1.7899999999999999E-2"/>
    <n v="0"/>
  </r>
  <r>
    <x v="8"/>
    <x v="37"/>
    <x v="3"/>
    <x v="0"/>
    <n v="0"/>
    <n v="1000"/>
    <n v="0"/>
    <n v="0"/>
    <n v="0"/>
    <n v="0"/>
    <n v="0"/>
    <n v="0"/>
    <n v="0"/>
  </r>
  <r>
    <x v="8"/>
    <x v="37"/>
    <x v="3"/>
    <x v="1"/>
    <n v="0"/>
    <n v="1000"/>
    <n v="0"/>
    <n v="0"/>
    <n v="0"/>
    <n v="0"/>
    <n v="0"/>
    <n v="0"/>
    <n v="0"/>
  </r>
  <r>
    <x v="8"/>
    <x v="37"/>
    <x v="3"/>
    <x v="2"/>
    <n v="0"/>
    <n v="1000"/>
    <n v="0"/>
    <n v="0"/>
    <n v="0"/>
    <n v="0"/>
    <n v="0"/>
    <n v="0"/>
    <n v="0"/>
  </r>
  <r>
    <x v="8"/>
    <x v="37"/>
    <x v="3"/>
    <x v="3"/>
    <n v="0"/>
    <n v="1000"/>
    <n v="0"/>
    <n v="0"/>
    <n v="0"/>
    <n v="0"/>
    <n v="0"/>
    <n v="0"/>
    <n v="0"/>
  </r>
  <r>
    <x v="8"/>
    <x v="37"/>
    <x v="3"/>
    <x v="4"/>
    <n v="0"/>
    <n v="1000"/>
    <n v="0"/>
    <n v="0"/>
    <n v="0"/>
    <n v="0"/>
    <n v="0"/>
    <n v="0"/>
    <n v="0"/>
  </r>
  <r>
    <x v="8"/>
    <x v="37"/>
    <x v="3"/>
    <x v="5"/>
    <n v="0"/>
    <n v="1000"/>
    <n v="0"/>
    <n v="0"/>
    <n v="0"/>
    <n v="0"/>
    <n v="0"/>
    <n v="0"/>
    <n v="0"/>
  </r>
  <r>
    <x v="8"/>
    <x v="37"/>
    <x v="3"/>
    <x v="6"/>
    <n v="0"/>
    <n v="1000"/>
    <n v="0"/>
    <n v="0"/>
    <n v="0"/>
    <n v="0"/>
    <n v="0"/>
    <n v="0"/>
    <n v="0"/>
  </r>
  <r>
    <x v="8"/>
    <x v="37"/>
    <x v="3"/>
    <x v="7"/>
    <n v="0"/>
    <n v="1000"/>
    <n v="0"/>
    <n v="0"/>
    <n v="0"/>
    <n v="0"/>
    <n v="0"/>
    <n v="0"/>
    <n v="0"/>
  </r>
  <r>
    <x v="8"/>
    <x v="37"/>
    <x v="3"/>
    <x v="8"/>
    <n v="0"/>
    <n v="1000"/>
    <n v="0"/>
    <n v="0"/>
    <n v="0"/>
    <n v="0"/>
    <n v="0"/>
    <n v="0"/>
    <n v="0"/>
  </r>
  <r>
    <x v="8"/>
    <x v="37"/>
    <x v="3"/>
    <x v="9"/>
    <n v="0"/>
    <n v="1000"/>
    <n v="0"/>
    <n v="0"/>
    <n v="0"/>
    <n v="0"/>
    <n v="0"/>
    <n v="0"/>
    <n v="0"/>
  </r>
  <r>
    <x v="8"/>
    <x v="37"/>
    <x v="3"/>
    <x v="10"/>
    <n v="0"/>
    <n v="1000"/>
    <n v="0"/>
    <n v="0"/>
    <n v="0"/>
    <n v="0"/>
    <n v="0"/>
    <n v="0"/>
    <n v="0"/>
  </r>
  <r>
    <x v="8"/>
    <x v="37"/>
    <x v="4"/>
    <x v="0"/>
    <n v="0.33"/>
    <n v="1000"/>
    <n v="0"/>
    <n v="8.0300000000000007E-3"/>
    <n v="6.0299999999999998E-3"/>
    <n v="6.9999999999999994E-5"/>
    <n v="7.2999999999999996E-4"/>
    <n v="2.768E-2"/>
    <n v="0"/>
  </r>
  <r>
    <x v="8"/>
    <x v="37"/>
    <x v="4"/>
    <x v="1"/>
    <n v="0"/>
    <n v="1000"/>
    <n v="0"/>
    <n v="0"/>
    <n v="0"/>
    <n v="0"/>
    <n v="0"/>
    <n v="0"/>
    <n v="0"/>
  </r>
  <r>
    <x v="8"/>
    <x v="37"/>
    <x v="4"/>
    <x v="2"/>
    <n v="0"/>
    <n v="1000"/>
    <n v="0"/>
    <n v="0"/>
    <n v="0"/>
    <n v="0"/>
    <n v="0"/>
    <n v="0"/>
    <n v="0"/>
  </r>
  <r>
    <x v="8"/>
    <x v="37"/>
    <x v="4"/>
    <x v="3"/>
    <n v="0"/>
    <n v="1000"/>
    <n v="0"/>
    <n v="0"/>
    <n v="0"/>
    <n v="0"/>
    <n v="0"/>
    <n v="0"/>
    <n v="0"/>
  </r>
  <r>
    <x v="8"/>
    <x v="37"/>
    <x v="4"/>
    <x v="4"/>
    <n v="0"/>
    <n v="1000"/>
    <n v="0"/>
    <n v="0"/>
    <n v="0"/>
    <n v="0"/>
    <n v="0"/>
    <n v="0"/>
    <n v="0"/>
  </r>
  <r>
    <x v="8"/>
    <x v="37"/>
    <x v="4"/>
    <x v="5"/>
    <n v="0"/>
    <n v="1000"/>
    <n v="0"/>
    <n v="0"/>
    <n v="0"/>
    <n v="0"/>
    <n v="0"/>
    <n v="0"/>
    <n v="0"/>
  </r>
  <r>
    <x v="8"/>
    <x v="37"/>
    <x v="4"/>
    <x v="6"/>
    <n v="0"/>
    <n v="1000"/>
    <n v="0"/>
    <n v="0"/>
    <n v="0"/>
    <n v="0"/>
    <n v="0"/>
    <n v="0"/>
    <n v="0"/>
  </r>
  <r>
    <x v="8"/>
    <x v="37"/>
    <x v="4"/>
    <x v="7"/>
    <n v="0"/>
    <n v="1000"/>
    <n v="0"/>
    <n v="0"/>
    <n v="0"/>
    <n v="0"/>
    <n v="0"/>
    <n v="0"/>
    <n v="0"/>
  </r>
  <r>
    <x v="8"/>
    <x v="37"/>
    <x v="4"/>
    <x v="8"/>
    <n v="0"/>
    <n v="1000"/>
    <n v="0"/>
    <n v="0"/>
    <n v="0"/>
    <n v="0"/>
    <n v="0"/>
    <n v="0"/>
    <n v="0"/>
  </r>
  <r>
    <x v="8"/>
    <x v="37"/>
    <x v="4"/>
    <x v="9"/>
    <n v="0"/>
    <n v="1000"/>
    <n v="0"/>
    <n v="0"/>
    <n v="0"/>
    <n v="0"/>
    <n v="0"/>
    <n v="0"/>
    <n v="0"/>
  </r>
  <r>
    <x v="8"/>
    <x v="37"/>
    <x v="4"/>
    <x v="10"/>
    <n v="1.54"/>
    <n v="1000"/>
    <n v="0"/>
    <n v="3.7350000000000001E-2"/>
    <n v="2.477E-2"/>
    <n v="1.9000000000000001E-4"/>
    <n v="1.58E-3"/>
    <n v="0.12878999999999999"/>
    <n v="0"/>
  </r>
  <r>
    <x v="8"/>
    <x v="37"/>
    <x v="5"/>
    <x v="0"/>
    <n v="0"/>
    <n v="1000"/>
    <n v="0"/>
    <n v="0"/>
    <n v="0"/>
    <n v="0"/>
    <n v="0"/>
    <n v="0"/>
    <n v="0"/>
  </r>
  <r>
    <x v="8"/>
    <x v="37"/>
    <x v="5"/>
    <x v="1"/>
    <n v="0"/>
    <n v="1000"/>
    <n v="0"/>
    <n v="0"/>
    <n v="0"/>
    <n v="0"/>
    <n v="0"/>
    <n v="0"/>
    <n v="0"/>
  </r>
  <r>
    <x v="8"/>
    <x v="37"/>
    <x v="5"/>
    <x v="2"/>
    <n v="0"/>
    <n v="1000"/>
    <n v="0"/>
    <n v="0"/>
    <n v="0"/>
    <n v="0"/>
    <n v="0"/>
    <n v="0"/>
    <n v="0"/>
  </r>
  <r>
    <x v="8"/>
    <x v="37"/>
    <x v="5"/>
    <x v="3"/>
    <n v="0"/>
    <n v="1000"/>
    <n v="0"/>
    <n v="0"/>
    <n v="0"/>
    <n v="0"/>
    <n v="0"/>
    <n v="0"/>
    <n v="0"/>
  </r>
  <r>
    <x v="8"/>
    <x v="37"/>
    <x v="5"/>
    <x v="4"/>
    <n v="0"/>
    <n v="1000"/>
    <n v="0"/>
    <n v="0"/>
    <n v="0"/>
    <n v="0"/>
    <n v="0"/>
    <n v="0"/>
    <n v="0"/>
  </r>
  <r>
    <x v="8"/>
    <x v="37"/>
    <x v="5"/>
    <x v="5"/>
    <n v="0"/>
    <n v="1000"/>
    <n v="0"/>
    <n v="0"/>
    <n v="0"/>
    <n v="0"/>
    <n v="0"/>
    <n v="0"/>
    <n v="0"/>
  </r>
  <r>
    <x v="8"/>
    <x v="37"/>
    <x v="5"/>
    <x v="6"/>
    <n v="0"/>
    <n v="1000"/>
    <n v="0"/>
    <n v="0"/>
    <n v="0"/>
    <n v="0"/>
    <n v="0"/>
    <n v="0"/>
    <n v="0"/>
  </r>
  <r>
    <x v="8"/>
    <x v="37"/>
    <x v="5"/>
    <x v="7"/>
    <n v="0"/>
    <n v="1000"/>
    <n v="0"/>
    <n v="0"/>
    <n v="0"/>
    <n v="0"/>
    <n v="0"/>
    <n v="0"/>
    <n v="0"/>
  </r>
  <r>
    <x v="8"/>
    <x v="37"/>
    <x v="5"/>
    <x v="8"/>
    <n v="0"/>
    <n v="1000"/>
    <n v="0"/>
    <n v="0"/>
    <n v="0"/>
    <n v="0"/>
    <n v="0"/>
    <n v="0"/>
    <n v="0"/>
  </r>
  <r>
    <x v="8"/>
    <x v="37"/>
    <x v="5"/>
    <x v="9"/>
    <n v="0"/>
    <n v="1000"/>
    <n v="0"/>
    <n v="0"/>
    <n v="0"/>
    <n v="0"/>
    <n v="0"/>
    <n v="0"/>
    <n v="0"/>
  </r>
  <r>
    <x v="8"/>
    <x v="37"/>
    <x v="5"/>
    <x v="10"/>
    <n v="0"/>
    <n v="1000"/>
    <n v="0"/>
    <n v="0"/>
    <n v="0"/>
    <n v="0"/>
    <n v="0"/>
    <n v="0"/>
    <n v="0"/>
  </r>
  <r>
    <x v="8"/>
    <x v="37"/>
    <x v="6"/>
    <x v="0"/>
    <n v="0"/>
    <n v="1000"/>
    <n v="0"/>
    <n v="0"/>
    <n v="0"/>
    <n v="0"/>
    <n v="0"/>
    <n v="0"/>
    <n v="0"/>
  </r>
  <r>
    <x v="8"/>
    <x v="37"/>
    <x v="6"/>
    <x v="1"/>
    <n v="0"/>
    <n v="1000"/>
    <n v="0"/>
    <n v="0"/>
    <n v="0"/>
    <n v="0"/>
    <n v="0"/>
    <n v="0"/>
    <n v="0"/>
  </r>
  <r>
    <x v="8"/>
    <x v="37"/>
    <x v="6"/>
    <x v="2"/>
    <n v="0"/>
    <n v="1000"/>
    <n v="0"/>
    <n v="0"/>
    <n v="0"/>
    <n v="0"/>
    <n v="0"/>
    <n v="0"/>
    <n v="0"/>
  </r>
  <r>
    <x v="8"/>
    <x v="37"/>
    <x v="6"/>
    <x v="3"/>
    <n v="0"/>
    <n v="1000"/>
    <n v="0"/>
    <n v="0"/>
    <n v="0"/>
    <n v="0"/>
    <n v="0"/>
    <n v="0"/>
    <n v="0"/>
  </r>
  <r>
    <x v="8"/>
    <x v="37"/>
    <x v="6"/>
    <x v="4"/>
    <n v="0"/>
    <n v="1000"/>
    <n v="0"/>
    <n v="0"/>
    <n v="0"/>
    <n v="0"/>
    <n v="0"/>
    <n v="0"/>
    <n v="0"/>
  </r>
  <r>
    <x v="8"/>
    <x v="37"/>
    <x v="6"/>
    <x v="5"/>
    <n v="0"/>
    <n v="1000"/>
    <n v="0"/>
    <n v="0"/>
    <n v="0"/>
    <n v="0"/>
    <n v="0"/>
    <n v="0"/>
    <n v="0"/>
  </r>
  <r>
    <x v="8"/>
    <x v="37"/>
    <x v="6"/>
    <x v="6"/>
    <n v="0"/>
    <n v="1000"/>
    <n v="0"/>
    <n v="0"/>
    <n v="0"/>
    <n v="0"/>
    <n v="0"/>
    <n v="0"/>
    <n v="0"/>
  </r>
  <r>
    <x v="8"/>
    <x v="37"/>
    <x v="6"/>
    <x v="7"/>
    <n v="0"/>
    <n v="1000"/>
    <n v="0"/>
    <n v="0"/>
    <n v="0"/>
    <n v="0"/>
    <n v="0"/>
    <n v="0"/>
    <n v="0"/>
  </r>
  <r>
    <x v="8"/>
    <x v="37"/>
    <x v="6"/>
    <x v="8"/>
    <n v="0"/>
    <n v="1000"/>
    <n v="0"/>
    <n v="0"/>
    <n v="0"/>
    <n v="0"/>
    <n v="0"/>
    <n v="0"/>
    <n v="0"/>
  </r>
  <r>
    <x v="8"/>
    <x v="37"/>
    <x v="6"/>
    <x v="9"/>
    <n v="0"/>
    <n v="1000"/>
    <n v="0"/>
    <n v="0"/>
    <n v="0"/>
    <n v="0"/>
    <n v="0"/>
    <n v="0"/>
    <n v="0"/>
  </r>
  <r>
    <x v="8"/>
    <x v="37"/>
    <x v="6"/>
    <x v="10"/>
    <n v="0"/>
    <n v="1000"/>
    <n v="0"/>
    <n v="0"/>
    <n v="0"/>
    <n v="0"/>
    <n v="0"/>
    <n v="0"/>
    <n v="0"/>
  </r>
  <r>
    <x v="8"/>
    <x v="37"/>
    <x v="7"/>
    <x v="0"/>
    <n v="0"/>
    <n v="1000"/>
    <n v="0"/>
    <n v="0"/>
    <n v="0"/>
    <n v="0"/>
    <n v="0"/>
    <n v="0"/>
    <n v="0"/>
  </r>
  <r>
    <x v="8"/>
    <x v="37"/>
    <x v="7"/>
    <x v="1"/>
    <n v="0"/>
    <n v="1000"/>
    <n v="0"/>
    <n v="0"/>
    <n v="0"/>
    <n v="0"/>
    <n v="0"/>
    <n v="0"/>
    <n v="0"/>
  </r>
  <r>
    <x v="8"/>
    <x v="37"/>
    <x v="7"/>
    <x v="2"/>
    <n v="0"/>
    <n v="1000"/>
    <n v="0"/>
    <n v="0"/>
    <n v="0"/>
    <n v="0"/>
    <n v="0"/>
    <n v="0"/>
    <n v="0"/>
  </r>
  <r>
    <x v="8"/>
    <x v="37"/>
    <x v="7"/>
    <x v="3"/>
    <n v="0"/>
    <n v="1000"/>
    <n v="0"/>
    <n v="0"/>
    <n v="0"/>
    <n v="0"/>
    <n v="0"/>
    <n v="0"/>
    <n v="0"/>
  </r>
  <r>
    <x v="8"/>
    <x v="37"/>
    <x v="7"/>
    <x v="4"/>
    <n v="0"/>
    <n v="1000"/>
    <n v="0"/>
    <n v="0"/>
    <n v="0"/>
    <n v="0"/>
    <n v="0"/>
    <n v="0"/>
    <n v="0"/>
  </r>
  <r>
    <x v="8"/>
    <x v="37"/>
    <x v="7"/>
    <x v="5"/>
    <n v="0"/>
    <n v="1000"/>
    <n v="0"/>
    <n v="0"/>
    <n v="0"/>
    <n v="0"/>
    <n v="0"/>
    <n v="0"/>
    <n v="0"/>
  </r>
  <r>
    <x v="8"/>
    <x v="37"/>
    <x v="7"/>
    <x v="6"/>
    <n v="0"/>
    <n v="1000"/>
    <n v="0"/>
    <n v="0"/>
    <n v="0"/>
    <n v="0"/>
    <n v="0"/>
    <n v="0"/>
    <n v="0"/>
  </r>
  <r>
    <x v="8"/>
    <x v="37"/>
    <x v="7"/>
    <x v="7"/>
    <n v="0"/>
    <n v="1000"/>
    <n v="0"/>
    <n v="0"/>
    <n v="0"/>
    <n v="0"/>
    <n v="0"/>
    <n v="0"/>
    <n v="0"/>
  </r>
  <r>
    <x v="8"/>
    <x v="37"/>
    <x v="7"/>
    <x v="8"/>
    <n v="0"/>
    <n v="1000"/>
    <n v="0"/>
    <n v="0"/>
    <n v="0"/>
    <n v="0"/>
    <n v="0"/>
    <n v="0"/>
    <n v="0"/>
  </r>
  <r>
    <x v="8"/>
    <x v="37"/>
    <x v="7"/>
    <x v="9"/>
    <n v="0"/>
    <n v="1000"/>
    <n v="0"/>
    <n v="0"/>
    <n v="0"/>
    <n v="0"/>
    <n v="0"/>
    <n v="0"/>
    <n v="0"/>
  </r>
  <r>
    <x v="8"/>
    <x v="37"/>
    <x v="7"/>
    <x v="10"/>
    <n v="0.91"/>
    <n v="1000"/>
    <n v="0"/>
    <n v="2.2110000000000001E-2"/>
    <n v="1.7979999999999999E-2"/>
    <n v="1.0000000000000001E-5"/>
    <n v="1.73E-3"/>
    <n v="7.6240000000000002E-2"/>
    <n v="0"/>
  </r>
  <r>
    <x v="8"/>
    <x v="37"/>
    <x v="8"/>
    <x v="0"/>
    <n v="0"/>
    <n v="1000"/>
    <n v="0"/>
    <n v="0"/>
    <n v="0"/>
    <n v="0"/>
    <n v="0"/>
    <n v="0"/>
    <n v="0"/>
  </r>
  <r>
    <x v="8"/>
    <x v="37"/>
    <x v="8"/>
    <x v="1"/>
    <n v="0"/>
    <n v="1000"/>
    <n v="0"/>
    <n v="0"/>
    <n v="0"/>
    <n v="0"/>
    <n v="0"/>
    <n v="0"/>
    <n v="0"/>
  </r>
  <r>
    <x v="8"/>
    <x v="37"/>
    <x v="8"/>
    <x v="2"/>
    <n v="0"/>
    <n v="1000"/>
    <n v="0"/>
    <n v="0"/>
    <n v="0"/>
    <n v="0"/>
    <n v="0"/>
    <n v="0"/>
    <n v="0"/>
  </r>
  <r>
    <x v="8"/>
    <x v="37"/>
    <x v="8"/>
    <x v="3"/>
    <n v="0"/>
    <n v="1000"/>
    <n v="0"/>
    <n v="0"/>
    <n v="0"/>
    <n v="0"/>
    <n v="0"/>
    <n v="0"/>
    <n v="0"/>
  </r>
  <r>
    <x v="8"/>
    <x v="37"/>
    <x v="8"/>
    <x v="4"/>
    <n v="0"/>
    <n v="1000"/>
    <n v="0"/>
    <n v="0"/>
    <n v="0"/>
    <n v="0"/>
    <n v="0"/>
    <n v="0"/>
    <n v="0"/>
  </r>
  <r>
    <x v="8"/>
    <x v="37"/>
    <x v="8"/>
    <x v="5"/>
    <n v="0"/>
    <n v="1000"/>
    <n v="0"/>
    <n v="0"/>
    <n v="0"/>
    <n v="0"/>
    <n v="0"/>
    <n v="0"/>
    <n v="0"/>
  </r>
  <r>
    <x v="8"/>
    <x v="37"/>
    <x v="8"/>
    <x v="6"/>
    <n v="0"/>
    <n v="1000"/>
    <n v="0"/>
    <n v="0"/>
    <n v="0"/>
    <n v="0"/>
    <n v="0"/>
    <n v="0"/>
    <n v="0"/>
  </r>
  <r>
    <x v="8"/>
    <x v="37"/>
    <x v="8"/>
    <x v="7"/>
    <n v="0"/>
    <n v="1000"/>
    <n v="0"/>
    <n v="0"/>
    <n v="0"/>
    <n v="0"/>
    <n v="0"/>
    <n v="0"/>
    <n v="0"/>
  </r>
  <r>
    <x v="8"/>
    <x v="37"/>
    <x v="8"/>
    <x v="8"/>
    <n v="0"/>
    <n v="1000"/>
    <n v="0"/>
    <n v="0"/>
    <n v="0"/>
    <n v="0"/>
    <n v="0"/>
    <n v="0"/>
    <n v="0"/>
  </r>
  <r>
    <x v="8"/>
    <x v="37"/>
    <x v="8"/>
    <x v="9"/>
    <n v="0"/>
    <n v="1000"/>
    <n v="0"/>
    <n v="0"/>
    <n v="0"/>
    <n v="0"/>
    <n v="0"/>
    <n v="0"/>
    <n v="0"/>
  </r>
  <r>
    <x v="8"/>
    <x v="37"/>
    <x v="8"/>
    <x v="10"/>
    <n v="0.33"/>
    <n v="1000"/>
    <n v="0"/>
    <n v="7.9699999999999997E-3"/>
    <n v="5.8199999999999997E-3"/>
    <n v="4.0000000000000003E-5"/>
    <n v="2.2000000000000001E-4"/>
    <n v="2.7480000000000001E-2"/>
    <n v="0"/>
  </r>
  <r>
    <x v="9"/>
    <x v="0"/>
    <x v="0"/>
    <x v="0"/>
    <n v="0"/>
    <n v="1500"/>
    <n v="0"/>
    <n v="0"/>
    <n v="0"/>
    <n v="0"/>
    <n v="0"/>
    <n v="0"/>
    <n v="0"/>
  </r>
  <r>
    <x v="9"/>
    <x v="0"/>
    <x v="0"/>
    <x v="1"/>
    <n v="0.23"/>
    <n v="1500"/>
    <n v="338.53683000000001"/>
    <n v="8.2299999999999995E-3"/>
    <n v="6.9699999999999996E-3"/>
    <n v="1.3999999999999999E-4"/>
    <n v="2.3000000000000001E-4"/>
    <n v="0.11122"/>
    <n v="0"/>
  </r>
  <r>
    <x v="9"/>
    <x v="0"/>
    <x v="0"/>
    <x v="2"/>
    <n v="0"/>
    <n v="1500"/>
    <n v="0"/>
    <n v="0"/>
    <n v="0"/>
    <n v="0"/>
    <n v="0"/>
    <n v="0"/>
    <n v="0"/>
  </r>
  <r>
    <x v="9"/>
    <x v="0"/>
    <x v="0"/>
    <x v="3"/>
    <n v="0"/>
    <n v="1500"/>
    <n v="0"/>
    <n v="0"/>
    <n v="0"/>
    <n v="0"/>
    <n v="0"/>
    <n v="0"/>
    <n v="0"/>
  </r>
  <r>
    <x v="9"/>
    <x v="0"/>
    <x v="0"/>
    <x v="4"/>
    <n v="0"/>
    <n v="1500"/>
    <n v="0"/>
    <n v="0"/>
    <n v="0"/>
    <n v="0"/>
    <n v="0"/>
    <n v="0"/>
    <n v="0"/>
  </r>
  <r>
    <x v="9"/>
    <x v="0"/>
    <x v="0"/>
    <x v="5"/>
    <n v="0"/>
    <n v="1500"/>
    <n v="0"/>
    <n v="0"/>
    <n v="0"/>
    <n v="0"/>
    <n v="0"/>
    <n v="0"/>
    <n v="0"/>
  </r>
  <r>
    <x v="9"/>
    <x v="0"/>
    <x v="0"/>
    <x v="6"/>
    <n v="0"/>
    <n v="1500"/>
    <n v="0"/>
    <n v="0"/>
    <n v="0"/>
    <n v="0"/>
    <n v="0"/>
    <n v="0"/>
    <n v="0"/>
  </r>
  <r>
    <x v="9"/>
    <x v="0"/>
    <x v="0"/>
    <x v="7"/>
    <n v="0"/>
    <n v="1500"/>
    <n v="0"/>
    <n v="0"/>
    <n v="0"/>
    <n v="0"/>
    <n v="0"/>
    <n v="0"/>
    <n v="0"/>
  </r>
  <r>
    <x v="9"/>
    <x v="0"/>
    <x v="0"/>
    <x v="8"/>
    <n v="0"/>
    <n v="1500"/>
    <n v="0"/>
    <n v="0"/>
    <n v="0"/>
    <n v="0"/>
    <n v="0"/>
    <n v="0"/>
    <n v="0"/>
  </r>
  <r>
    <x v="9"/>
    <x v="0"/>
    <x v="0"/>
    <x v="9"/>
    <n v="0"/>
    <n v="1500"/>
    <n v="0"/>
    <n v="0"/>
    <n v="0"/>
    <n v="0"/>
    <n v="0"/>
    <n v="0"/>
    <n v="0"/>
  </r>
  <r>
    <x v="9"/>
    <x v="0"/>
    <x v="0"/>
    <x v="10"/>
    <n v="0.23"/>
    <n v="1500"/>
    <n v="345.53316999999998"/>
    <n v="8.3999999999999995E-3"/>
    <n v="6.7499999999999999E-3"/>
    <n v="2.0000000000000002E-5"/>
    <n v="3.4000000000000002E-4"/>
    <n v="0.11351"/>
    <n v="0"/>
  </r>
  <r>
    <x v="9"/>
    <x v="0"/>
    <x v="1"/>
    <x v="0"/>
    <n v="0"/>
    <n v="1500"/>
    <n v="0"/>
    <n v="0"/>
    <n v="0"/>
    <n v="0"/>
    <n v="0"/>
    <n v="0"/>
    <n v="0"/>
  </r>
  <r>
    <x v="9"/>
    <x v="0"/>
    <x v="1"/>
    <x v="1"/>
    <n v="0"/>
    <n v="1500"/>
    <n v="0"/>
    <n v="0"/>
    <n v="0"/>
    <n v="0"/>
    <n v="0"/>
    <n v="0"/>
    <n v="0"/>
  </r>
  <r>
    <x v="9"/>
    <x v="0"/>
    <x v="1"/>
    <x v="2"/>
    <n v="0"/>
    <n v="1500"/>
    <n v="0"/>
    <n v="0"/>
    <n v="0"/>
    <n v="0"/>
    <n v="0"/>
    <n v="0"/>
    <n v="0"/>
  </r>
  <r>
    <x v="9"/>
    <x v="0"/>
    <x v="1"/>
    <x v="3"/>
    <n v="0"/>
    <n v="1500"/>
    <n v="0"/>
    <n v="0"/>
    <n v="0"/>
    <n v="0"/>
    <n v="0"/>
    <n v="0"/>
    <n v="0"/>
  </r>
  <r>
    <x v="9"/>
    <x v="0"/>
    <x v="1"/>
    <x v="4"/>
    <n v="0"/>
    <n v="1500"/>
    <n v="0"/>
    <n v="0"/>
    <n v="0"/>
    <n v="0"/>
    <n v="0"/>
    <n v="0"/>
    <n v="0"/>
  </r>
  <r>
    <x v="9"/>
    <x v="0"/>
    <x v="1"/>
    <x v="5"/>
    <n v="0"/>
    <n v="1500"/>
    <n v="0"/>
    <n v="0"/>
    <n v="0"/>
    <n v="0"/>
    <n v="0"/>
    <n v="0"/>
    <n v="0"/>
  </r>
  <r>
    <x v="9"/>
    <x v="0"/>
    <x v="1"/>
    <x v="6"/>
    <n v="0"/>
    <n v="1500"/>
    <n v="0"/>
    <n v="0"/>
    <n v="0"/>
    <n v="0"/>
    <n v="0"/>
    <n v="0"/>
    <n v="0"/>
  </r>
  <r>
    <x v="9"/>
    <x v="0"/>
    <x v="1"/>
    <x v="7"/>
    <n v="0"/>
    <n v="1500"/>
    <n v="0"/>
    <n v="0"/>
    <n v="0"/>
    <n v="0"/>
    <n v="0"/>
    <n v="0"/>
    <n v="0"/>
  </r>
  <r>
    <x v="9"/>
    <x v="0"/>
    <x v="1"/>
    <x v="8"/>
    <n v="0"/>
    <n v="1500"/>
    <n v="0"/>
    <n v="0"/>
    <n v="0"/>
    <n v="0"/>
    <n v="0"/>
    <n v="0"/>
    <n v="0"/>
  </r>
  <r>
    <x v="9"/>
    <x v="0"/>
    <x v="1"/>
    <x v="9"/>
    <n v="0"/>
    <n v="1500"/>
    <n v="0"/>
    <n v="0"/>
    <n v="0"/>
    <n v="0"/>
    <n v="0"/>
    <n v="0"/>
    <n v="0"/>
  </r>
  <r>
    <x v="9"/>
    <x v="0"/>
    <x v="1"/>
    <x v="10"/>
    <n v="0"/>
    <n v="1500"/>
    <n v="0"/>
    <n v="0"/>
    <n v="0"/>
    <n v="0"/>
    <n v="0"/>
    <n v="0"/>
    <n v="0"/>
  </r>
  <r>
    <x v="9"/>
    <x v="0"/>
    <x v="2"/>
    <x v="0"/>
    <n v="0"/>
    <n v="1500"/>
    <n v="0"/>
    <n v="0"/>
    <n v="0"/>
    <n v="0"/>
    <n v="0"/>
    <n v="0"/>
    <n v="0"/>
  </r>
  <r>
    <x v="9"/>
    <x v="0"/>
    <x v="2"/>
    <x v="1"/>
    <n v="0.48"/>
    <n v="1500"/>
    <n v="721.08765000000005"/>
    <n v="1.753E-2"/>
    <n v="1.537E-2"/>
    <n v="4.6000000000000001E-4"/>
    <n v="2.6700000000000001E-3"/>
    <n v="0.23688999999999999"/>
    <n v="0"/>
  </r>
  <r>
    <x v="9"/>
    <x v="0"/>
    <x v="2"/>
    <x v="2"/>
    <n v="0"/>
    <n v="1500"/>
    <n v="0"/>
    <n v="0"/>
    <n v="0"/>
    <n v="0"/>
    <n v="0"/>
    <n v="0"/>
    <n v="0"/>
  </r>
  <r>
    <x v="9"/>
    <x v="0"/>
    <x v="2"/>
    <x v="3"/>
    <n v="0"/>
    <n v="1500"/>
    <n v="0"/>
    <n v="0"/>
    <n v="0"/>
    <n v="0"/>
    <n v="0"/>
    <n v="0"/>
    <n v="0"/>
  </r>
  <r>
    <x v="9"/>
    <x v="0"/>
    <x v="2"/>
    <x v="4"/>
    <n v="0"/>
    <n v="1500"/>
    <n v="0"/>
    <n v="0"/>
    <n v="0"/>
    <n v="0"/>
    <n v="0"/>
    <n v="0"/>
    <n v="0"/>
  </r>
  <r>
    <x v="9"/>
    <x v="0"/>
    <x v="2"/>
    <x v="5"/>
    <n v="0"/>
    <n v="1500"/>
    <n v="0"/>
    <n v="0"/>
    <n v="0"/>
    <n v="0"/>
    <n v="0"/>
    <n v="0"/>
    <n v="0"/>
  </r>
  <r>
    <x v="9"/>
    <x v="0"/>
    <x v="2"/>
    <x v="6"/>
    <n v="0"/>
    <n v="1500"/>
    <n v="0"/>
    <n v="0"/>
    <n v="0"/>
    <n v="0"/>
    <n v="0"/>
    <n v="0"/>
    <n v="0"/>
  </r>
  <r>
    <x v="9"/>
    <x v="0"/>
    <x v="2"/>
    <x v="7"/>
    <n v="0"/>
    <n v="1500"/>
    <n v="0"/>
    <n v="0"/>
    <n v="0"/>
    <n v="0"/>
    <n v="0"/>
    <n v="0"/>
    <n v="0"/>
  </r>
  <r>
    <x v="9"/>
    <x v="0"/>
    <x v="2"/>
    <x v="8"/>
    <n v="0"/>
    <n v="1500"/>
    <n v="0"/>
    <n v="0"/>
    <n v="0"/>
    <n v="0"/>
    <n v="0"/>
    <n v="0"/>
    <n v="0"/>
  </r>
  <r>
    <x v="9"/>
    <x v="0"/>
    <x v="2"/>
    <x v="9"/>
    <n v="0"/>
    <n v="1500"/>
    <n v="0"/>
    <n v="0"/>
    <n v="0"/>
    <n v="0"/>
    <n v="0"/>
    <n v="0"/>
    <n v="0"/>
  </r>
  <r>
    <x v="9"/>
    <x v="0"/>
    <x v="2"/>
    <x v="10"/>
    <n v="0.01"/>
    <n v="1500"/>
    <n v="8.6382399999999997"/>
    <n v="2.1000000000000001E-4"/>
    <n v="1.7000000000000001E-4"/>
    <n v="0"/>
    <n v="1.0000000000000001E-5"/>
    <n v="2.8400000000000001E-3"/>
    <n v="0"/>
  </r>
  <r>
    <x v="9"/>
    <x v="0"/>
    <x v="3"/>
    <x v="0"/>
    <n v="0"/>
    <n v="1500"/>
    <n v="0"/>
    <n v="0"/>
    <n v="0"/>
    <n v="0"/>
    <n v="0"/>
    <n v="0"/>
    <n v="0"/>
  </r>
  <r>
    <x v="9"/>
    <x v="0"/>
    <x v="3"/>
    <x v="1"/>
    <n v="0.72"/>
    <n v="1500"/>
    <n v="1076.7426800000001"/>
    <n v="2.6179999999999998E-2"/>
    <n v="2.2689999999999998E-2"/>
    <n v="2.4000000000000001E-4"/>
    <n v="2.2000000000000001E-3"/>
    <n v="0.35372999999999999"/>
    <n v="0"/>
  </r>
  <r>
    <x v="9"/>
    <x v="0"/>
    <x v="3"/>
    <x v="2"/>
    <n v="0"/>
    <n v="1500"/>
    <n v="0"/>
    <n v="0"/>
    <n v="0"/>
    <n v="0"/>
    <n v="0"/>
    <n v="0"/>
    <n v="0"/>
  </r>
  <r>
    <x v="9"/>
    <x v="0"/>
    <x v="3"/>
    <x v="3"/>
    <n v="0"/>
    <n v="1500"/>
    <n v="0"/>
    <n v="0"/>
    <n v="0"/>
    <n v="0"/>
    <n v="0"/>
    <n v="0"/>
    <n v="0"/>
  </r>
  <r>
    <x v="9"/>
    <x v="0"/>
    <x v="3"/>
    <x v="4"/>
    <n v="0"/>
    <n v="1500"/>
    <n v="0"/>
    <n v="0"/>
    <n v="0"/>
    <n v="0"/>
    <n v="0"/>
    <n v="0"/>
    <n v="0"/>
  </r>
  <r>
    <x v="9"/>
    <x v="0"/>
    <x v="3"/>
    <x v="5"/>
    <n v="0"/>
    <n v="1500"/>
    <n v="0"/>
    <n v="0"/>
    <n v="0"/>
    <n v="0"/>
    <n v="0"/>
    <n v="0"/>
    <n v="0"/>
  </r>
  <r>
    <x v="9"/>
    <x v="0"/>
    <x v="3"/>
    <x v="6"/>
    <n v="0"/>
    <n v="1500"/>
    <n v="0"/>
    <n v="0"/>
    <n v="0"/>
    <n v="0"/>
    <n v="0"/>
    <n v="0"/>
    <n v="0"/>
  </r>
  <r>
    <x v="9"/>
    <x v="0"/>
    <x v="3"/>
    <x v="7"/>
    <n v="0"/>
    <n v="1500"/>
    <n v="0"/>
    <n v="0"/>
    <n v="0"/>
    <n v="0"/>
    <n v="0"/>
    <n v="0"/>
    <n v="0"/>
  </r>
  <r>
    <x v="9"/>
    <x v="0"/>
    <x v="3"/>
    <x v="8"/>
    <n v="0"/>
    <n v="1500"/>
    <n v="0"/>
    <n v="0"/>
    <n v="0"/>
    <n v="0"/>
    <n v="0"/>
    <n v="0"/>
    <n v="0"/>
  </r>
  <r>
    <x v="9"/>
    <x v="0"/>
    <x v="3"/>
    <x v="9"/>
    <n v="0"/>
    <n v="1500"/>
    <n v="0"/>
    <n v="0"/>
    <n v="0"/>
    <n v="0"/>
    <n v="0"/>
    <n v="0"/>
    <n v="0"/>
  </r>
  <r>
    <x v="9"/>
    <x v="0"/>
    <x v="3"/>
    <x v="10"/>
    <n v="0"/>
    <n v="1500"/>
    <n v="0"/>
    <n v="0"/>
    <n v="0"/>
    <n v="0"/>
    <n v="0"/>
    <n v="0"/>
    <n v="0"/>
  </r>
  <r>
    <x v="9"/>
    <x v="0"/>
    <x v="4"/>
    <x v="0"/>
    <n v="0"/>
    <n v="1500"/>
    <n v="0"/>
    <n v="0"/>
    <n v="0"/>
    <n v="0"/>
    <n v="0"/>
    <n v="0"/>
    <n v="0"/>
  </r>
  <r>
    <x v="9"/>
    <x v="0"/>
    <x v="4"/>
    <x v="1"/>
    <n v="0"/>
    <n v="1500"/>
    <n v="0"/>
    <n v="0"/>
    <n v="0"/>
    <n v="0"/>
    <n v="0"/>
    <n v="0"/>
    <n v="0"/>
  </r>
  <r>
    <x v="9"/>
    <x v="0"/>
    <x v="4"/>
    <x v="2"/>
    <n v="0"/>
    <n v="1500"/>
    <n v="0"/>
    <n v="0"/>
    <n v="0"/>
    <n v="0"/>
    <n v="0"/>
    <n v="0"/>
    <n v="0"/>
  </r>
  <r>
    <x v="9"/>
    <x v="0"/>
    <x v="4"/>
    <x v="3"/>
    <n v="0"/>
    <n v="1500"/>
    <n v="0"/>
    <n v="0"/>
    <n v="0"/>
    <n v="0"/>
    <n v="0"/>
    <n v="0"/>
    <n v="0"/>
  </r>
  <r>
    <x v="9"/>
    <x v="0"/>
    <x v="4"/>
    <x v="4"/>
    <n v="0"/>
    <n v="1500"/>
    <n v="0"/>
    <n v="0"/>
    <n v="0"/>
    <n v="0"/>
    <n v="0"/>
    <n v="0"/>
    <n v="0"/>
  </r>
  <r>
    <x v="9"/>
    <x v="0"/>
    <x v="4"/>
    <x v="5"/>
    <n v="0"/>
    <n v="1500"/>
    <n v="0"/>
    <n v="0"/>
    <n v="0"/>
    <n v="0"/>
    <n v="0"/>
    <n v="0"/>
    <n v="0"/>
  </r>
  <r>
    <x v="9"/>
    <x v="0"/>
    <x v="4"/>
    <x v="6"/>
    <n v="0"/>
    <n v="1500"/>
    <n v="0"/>
    <n v="0"/>
    <n v="0"/>
    <n v="0"/>
    <n v="0"/>
    <n v="0"/>
    <n v="0"/>
  </r>
  <r>
    <x v="9"/>
    <x v="0"/>
    <x v="4"/>
    <x v="7"/>
    <n v="0"/>
    <n v="1500"/>
    <n v="0"/>
    <n v="0"/>
    <n v="0"/>
    <n v="0"/>
    <n v="0"/>
    <n v="0"/>
    <n v="0"/>
  </r>
  <r>
    <x v="9"/>
    <x v="0"/>
    <x v="4"/>
    <x v="8"/>
    <n v="1.53"/>
    <n v="1500"/>
    <n v="2300.8710900000001"/>
    <n v="5.5939999999999997E-2"/>
    <n v="4.6339999999999999E-2"/>
    <n v="1.9E-3"/>
    <n v="2.5100000000000001E-3"/>
    <n v="0.75588"/>
    <n v="0"/>
  </r>
  <r>
    <x v="9"/>
    <x v="0"/>
    <x v="4"/>
    <x v="9"/>
    <n v="0"/>
    <n v="1500"/>
    <n v="0"/>
    <n v="0"/>
    <n v="0"/>
    <n v="0"/>
    <n v="0"/>
    <n v="0"/>
    <n v="0"/>
  </r>
  <r>
    <x v="9"/>
    <x v="0"/>
    <x v="4"/>
    <x v="10"/>
    <n v="0"/>
    <n v="1500"/>
    <n v="0"/>
    <n v="0"/>
    <n v="0"/>
    <n v="0"/>
    <n v="0"/>
    <n v="0"/>
    <n v="0"/>
  </r>
  <r>
    <x v="9"/>
    <x v="0"/>
    <x v="5"/>
    <x v="0"/>
    <n v="0"/>
    <n v="1500"/>
    <n v="0"/>
    <n v="0"/>
    <n v="0"/>
    <n v="0"/>
    <n v="0"/>
    <n v="0"/>
    <n v="0"/>
  </r>
  <r>
    <x v="9"/>
    <x v="0"/>
    <x v="5"/>
    <x v="1"/>
    <n v="0"/>
    <n v="1500"/>
    <n v="0"/>
    <n v="0"/>
    <n v="0"/>
    <n v="0"/>
    <n v="0"/>
    <n v="0"/>
    <n v="0"/>
  </r>
  <r>
    <x v="9"/>
    <x v="0"/>
    <x v="5"/>
    <x v="2"/>
    <n v="0"/>
    <n v="1500"/>
    <n v="0"/>
    <n v="0"/>
    <n v="0"/>
    <n v="0"/>
    <n v="0"/>
    <n v="0"/>
    <n v="0"/>
  </r>
  <r>
    <x v="9"/>
    <x v="0"/>
    <x v="5"/>
    <x v="3"/>
    <n v="0"/>
    <n v="1500"/>
    <n v="0"/>
    <n v="0"/>
    <n v="0"/>
    <n v="0"/>
    <n v="0"/>
    <n v="0"/>
    <n v="0"/>
  </r>
  <r>
    <x v="9"/>
    <x v="0"/>
    <x v="5"/>
    <x v="4"/>
    <n v="0"/>
    <n v="1500"/>
    <n v="0"/>
    <n v="0"/>
    <n v="0"/>
    <n v="0"/>
    <n v="0"/>
    <n v="0"/>
    <n v="0"/>
  </r>
  <r>
    <x v="9"/>
    <x v="0"/>
    <x v="5"/>
    <x v="5"/>
    <n v="0"/>
    <n v="1500"/>
    <n v="0"/>
    <n v="0"/>
    <n v="0"/>
    <n v="0"/>
    <n v="0"/>
    <n v="0"/>
    <n v="0"/>
  </r>
  <r>
    <x v="9"/>
    <x v="0"/>
    <x v="5"/>
    <x v="6"/>
    <n v="0"/>
    <n v="1500"/>
    <n v="0"/>
    <n v="0"/>
    <n v="0"/>
    <n v="0"/>
    <n v="0"/>
    <n v="0"/>
    <n v="0"/>
  </r>
  <r>
    <x v="9"/>
    <x v="0"/>
    <x v="5"/>
    <x v="7"/>
    <n v="0"/>
    <n v="1500"/>
    <n v="0"/>
    <n v="0"/>
    <n v="0"/>
    <n v="0"/>
    <n v="0"/>
    <n v="0"/>
    <n v="0"/>
  </r>
  <r>
    <x v="9"/>
    <x v="0"/>
    <x v="5"/>
    <x v="8"/>
    <n v="0"/>
    <n v="1500"/>
    <n v="0"/>
    <n v="0"/>
    <n v="0"/>
    <n v="0"/>
    <n v="0"/>
    <n v="0"/>
    <n v="0"/>
  </r>
  <r>
    <x v="9"/>
    <x v="0"/>
    <x v="5"/>
    <x v="9"/>
    <n v="0"/>
    <n v="1500"/>
    <n v="0"/>
    <n v="0"/>
    <n v="0"/>
    <n v="0"/>
    <n v="0"/>
    <n v="0"/>
    <n v="0"/>
  </r>
  <r>
    <x v="9"/>
    <x v="0"/>
    <x v="5"/>
    <x v="10"/>
    <n v="0"/>
    <n v="1500"/>
    <n v="0"/>
    <n v="0"/>
    <n v="0"/>
    <n v="0"/>
    <n v="0"/>
    <n v="0"/>
    <n v="0"/>
  </r>
  <r>
    <x v="9"/>
    <x v="0"/>
    <x v="6"/>
    <x v="0"/>
    <n v="0"/>
    <n v="1500"/>
    <n v="0"/>
    <n v="0"/>
    <n v="0"/>
    <n v="0"/>
    <n v="0"/>
    <n v="0"/>
    <n v="0"/>
  </r>
  <r>
    <x v="9"/>
    <x v="0"/>
    <x v="6"/>
    <x v="1"/>
    <n v="0"/>
    <n v="1500"/>
    <n v="0"/>
    <n v="0"/>
    <n v="0"/>
    <n v="0"/>
    <n v="0"/>
    <n v="0"/>
    <n v="0"/>
  </r>
  <r>
    <x v="9"/>
    <x v="0"/>
    <x v="6"/>
    <x v="2"/>
    <n v="0"/>
    <n v="1500"/>
    <n v="0"/>
    <n v="0"/>
    <n v="0"/>
    <n v="0"/>
    <n v="0"/>
    <n v="0"/>
    <n v="0"/>
  </r>
  <r>
    <x v="9"/>
    <x v="0"/>
    <x v="6"/>
    <x v="3"/>
    <n v="0"/>
    <n v="1500"/>
    <n v="0"/>
    <n v="0"/>
    <n v="0"/>
    <n v="0"/>
    <n v="0"/>
    <n v="0"/>
    <n v="0"/>
  </r>
  <r>
    <x v="9"/>
    <x v="0"/>
    <x v="6"/>
    <x v="4"/>
    <n v="0"/>
    <n v="1500"/>
    <n v="0"/>
    <n v="0"/>
    <n v="0"/>
    <n v="0"/>
    <n v="0"/>
    <n v="0"/>
    <n v="0"/>
  </r>
  <r>
    <x v="9"/>
    <x v="0"/>
    <x v="6"/>
    <x v="5"/>
    <n v="0"/>
    <n v="1500"/>
    <n v="0"/>
    <n v="0"/>
    <n v="0"/>
    <n v="0"/>
    <n v="0"/>
    <n v="0"/>
    <n v="0"/>
  </r>
  <r>
    <x v="9"/>
    <x v="0"/>
    <x v="6"/>
    <x v="6"/>
    <n v="0"/>
    <n v="1500"/>
    <n v="0"/>
    <n v="0"/>
    <n v="0"/>
    <n v="0"/>
    <n v="0"/>
    <n v="0"/>
    <n v="0"/>
  </r>
  <r>
    <x v="9"/>
    <x v="0"/>
    <x v="6"/>
    <x v="7"/>
    <n v="0"/>
    <n v="1500"/>
    <n v="0"/>
    <n v="0"/>
    <n v="0"/>
    <n v="0"/>
    <n v="0"/>
    <n v="0"/>
    <n v="0"/>
  </r>
  <r>
    <x v="9"/>
    <x v="0"/>
    <x v="6"/>
    <x v="8"/>
    <n v="0"/>
    <n v="1500"/>
    <n v="0"/>
    <n v="0"/>
    <n v="0"/>
    <n v="0"/>
    <n v="0"/>
    <n v="0"/>
    <n v="0"/>
  </r>
  <r>
    <x v="9"/>
    <x v="0"/>
    <x v="6"/>
    <x v="9"/>
    <n v="0"/>
    <n v="1500"/>
    <n v="0"/>
    <n v="0"/>
    <n v="0"/>
    <n v="0"/>
    <n v="0"/>
    <n v="0"/>
    <n v="0"/>
  </r>
  <r>
    <x v="9"/>
    <x v="0"/>
    <x v="6"/>
    <x v="10"/>
    <n v="0"/>
    <n v="1500"/>
    <n v="0"/>
    <n v="0"/>
    <n v="0"/>
    <n v="0"/>
    <n v="0"/>
    <n v="0"/>
    <n v="0"/>
  </r>
  <r>
    <x v="9"/>
    <x v="0"/>
    <x v="7"/>
    <x v="0"/>
    <n v="0"/>
    <n v="1500"/>
    <n v="0"/>
    <n v="0"/>
    <n v="0"/>
    <n v="0"/>
    <n v="0"/>
    <n v="0"/>
    <n v="0"/>
  </r>
  <r>
    <x v="9"/>
    <x v="0"/>
    <x v="7"/>
    <x v="1"/>
    <n v="0"/>
    <n v="1500"/>
    <n v="0"/>
    <n v="0"/>
    <n v="0"/>
    <n v="0"/>
    <n v="0"/>
    <n v="0"/>
    <n v="0"/>
  </r>
  <r>
    <x v="9"/>
    <x v="0"/>
    <x v="7"/>
    <x v="2"/>
    <n v="0"/>
    <n v="1500"/>
    <n v="0"/>
    <n v="0"/>
    <n v="0"/>
    <n v="0"/>
    <n v="0"/>
    <n v="0"/>
    <n v="0"/>
  </r>
  <r>
    <x v="9"/>
    <x v="0"/>
    <x v="7"/>
    <x v="3"/>
    <n v="0"/>
    <n v="1500"/>
    <n v="0"/>
    <n v="0"/>
    <n v="0"/>
    <n v="0"/>
    <n v="0"/>
    <n v="0"/>
    <n v="0"/>
  </r>
  <r>
    <x v="9"/>
    <x v="0"/>
    <x v="7"/>
    <x v="4"/>
    <n v="0"/>
    <n v="1500"/>
    <n v="0"/>
    <n v="0"/>
    <n v="0"/>
    <n v="0"/>
    <n v="0"/>
    <n v="0"/>
    <n v="0"/>
  </r>
  <r>
    <x v="9"/>
    <x v="0"/>
    <x v="7"/>
    <x v="5"/>
    <n v="0"/>
    <n v="1500"/>
    <n v="0"/>
    <n v="0"/>
    <n v="0"/>
    <n v="0"/>
    <n v="0"/>
    <n v="0"/>
    <n v="0"/>
  </r>
  <r>
    <x v="9"/>
    <x v="0"/>
    <x v="7"/>
    <x v="6"/>
    <n v="0"/>
    <n v="1500"/>
    <n v="0"/>
    <n v="0"/>
    <n v="0"/>
    <n v="0"/>
    <n v="0"/>
    <n v="0"/>
    <n v="0"/>
  </r>
  <r>
    <x v="9"/>
    <x v="0"/>
    <x v="7"/>
    <x v="7"/>
    <n v="0"/>
    <n v="1500"/>
    <n v="0"/>
    <n v="0"/>
    <n v="0"/>
    <n v="0"/>
    <n v="0"/>
    <n v="0"/>
    <n v="0"/>
  </r>
  <r>
    <x v="9"/>
    <x v="0"/>
    <x v="7"/>
    <x v="8"/>
    <n v="0"/>
    <n v="1500"/>
    <n v="0"/>
    <n v="0"/>
    <n v="0"/>
    <n v="0"/>
    <n v="0"/>
    <n v="0"/>
    <n v="0"/>
  </r>
  <r>
    <x v="9"/>
    <x v="0"/>
    <x v="7"/>
    <x v="9"/>
    <n v="0"/>
    <n v="1500"/>
    <n v="0"/>
    <n v="0"/>
    <n v="0"/>
    <n v="0"/>
    <n v="0"/>
    <n v="0"/>
    <n v="0"/>
  </r>
  <r>
    <x v="9"/>
    <x v="0"/>
    <x v="7"/>
    <x v="10"/>
    <n v="0"/>
    <n v="1500"/>
    <n v="0"/>
    <n v="0"/>
    <n v="0"/>
    <n v="0"/>
    <n v="0"/>
    <n v="0"/>
    <n v="0"/>
  </r>
  <r>
    <x v="9"/>
    <x v="0"/>
    <x v="8"/>
    <x v="0"/>
    <n v="0"/>
    <n v="1500"/>
    <n v="0"/>
    <n v="0"/>
    <n v="0"/>
    <n v="0"/>
    <n v="0"/>
    <n v="0"/>
    <n v="0"/>
  </r>
  <r>
    <x v="9"/>
    <x v="0"/>
    <x v="8"/>
    <x v="1"/>
    <n v="0"/>
    <n v="1500"/>
    <n v="0"/>
    <n v="0"/>
    <n v="0"/>
    <n v="0"/>
    <n v="0"/>
    <n v="0"/>
    <n v="0"/>
  </r>
  <r>
    <x v="9"/>
    <x v="0"/>
    <x v="8"/>
    <x v="2"/>
    <n v="0"/>
    <n v="1500"/>
    <n v="0"/>
    <n v="0"/>
    <n v="0"/>
    <n v="0"/>
    <n v="0"/>
    <n v="0"/>
    <n v="0"/>
  </r>
  <r>
    <x v="9"/>
    <x v="0"/>
    <x v="8"/>
    <x v="3"/>
    <n v="0"/>
    <n v="1500"/>
    <n v="0"/>
    <n v="0"/>
    <n v="0"/>
    <n v="0"/>
    <n v="0"/>
    <n v="0"/>
    <n v="0"/>
  </r>
  <r>
    <x v="9"/>
    <x v="0"/>
    <x v="8"/>
    <x v="4"/>
    <n v="0"/>
    <n v="1500"/>
    <n v="0"/>
    <n v="0"/>
    <n v="0"/>
    <n v="0"/>
    <n v="0"/>
    <n v="0"/>
    <n v="0"/>
  </r>
  <r>
    <x v="9"/>
    <x v="0"/>
    <x v="8"/>
    <x v="5"/>
    <n v="0"/>
    <n v="1500"/>
    <n v="0"/>
    <n v="0"/>
    <n v="0"/>
    <n v="0"/>
    <n v="0"/>
    <n v="0"/>
    <n v="0"/>
  </r>
  <r>
    <x v="9"/>
    <x v="0"/>
    <x v="8"/>
    <x v="6"/>
    <n v="0"/>
    <n v="1500"/>
    <n v="0"/>
    <n v="0"/>
    <n v="0"/>
    <n v="0"/>
    <n v="0"/>
    <n v="0"/>
    <n v="0"/>
  </r>
  <r>
    <x v="9"/>
    <x v="0"/>
    <x v="8"/>
    <x v="7"/>
    <n v="0"/>
    <n v="1500"/>
    <n v="0"/>
    <n v="0"/>
    <n v="0"/>
    <n v="0"/>
    <n v="0"/>
    <n v="0"/>
    <n v="0"/>
  </r>
  <r>
    <x v="9"/>
    <x v="0"/>
    <x v="8"/>
    <x v="8"/>
    <n v="0"/>
    <n v="1500"/>
    <n v="0"/>
    <n v="0"/>
    <n v="0"/>
    <n v="0"/>
    <n v="0"/>
    <n v="0"/>
    <n v="0"/>
  </r>
  <r>
    <x v="9"/>
    <x v="0"/>
    <x v="8"/>
    <x v="9"/>
    <n v="0"/>
    <n v="1500"/>
    <n v="0"/>
    <n v="0"/>
    <n v="0"/>
    <n v="0"/>
    <n v="0"/>
    <n v="0"/>
    <n v="0"/>
  </r>
  <r>
    <x v="9"/>
    <x v="0"/>
    <x v="8"/>
    <x v="10"/>
    <n v="0"/>
    <n v="1500"/>
    <n v="0"/>
    <n v="0"/>
    <n v="0"/>
    <n v="0"/>
    <n v="0"/>
    <n v="0"/>
    <n v="0"/>
  </r>
  <r>
    <x v="9"/>
    <x v="1"/>
    <x v="0"/>
    <x v="0"/>
    <n v="0"/>
    <n v="1500"/>
    <n v="0"/>
    <n v="0"/>
    <n v="0"/>
    <n v="0"/>
    <n v="0"/>
    <n v="0"/>
    <n v="0"/>
  </r>
  <r>
    <x v="9"/>
    <x v="1"/>
    <x v="0"/>
    <x v="1"/>
    <n v="0.25"/>
    <n v="1500"/>
    <n v="32.496279999999999"/>
    <n v="9.0200000000000002E-3"/>
    <n v="7.6400000000000001E-3"/>
    <n v="1.4999999999999999E-4"/>
    <n v="2.5000000000000001E-4"/>
    <n v="0.12189"/>
    <n v="9.4299999999999991E-3"/>
  </r>
  <r>
    <x v="9"/>
    <x v="1"/>
    <x v="0"/>
    <x v="2"/>
    <n v="0"/>
    <n v="1500"/>
    <n v="0"/>
    <n v="0"/>
    <n v="0"/>
    <n v="0"/>
    <n v="0"/>
    <n v="0"/>
    <n v="0"/>
  </r>
  <r>
    <x v="9"/>
    <x v="1"/>
    <x v="0"/>
    <x v="3"/>
    <n v="0"/>
    <n v="1500"/>
    <n v="0"/>
    <n v="0"/>
    <n v="0"/>
    <n v="0"/>
    <n v="0"/>
    <n v="0"/>
    <n v="0"/>
  </r>
  <r>
    <x v="9"/>
    <x v="1"/>
    <x v="0"/>
    <x v="4"/>
    <n v="0"/>
    <n v="1500"/>
    <n v="0"/>
    <n v="0"/>
    <n v="0"/>
    <n v="0"/>
    <n v="0"/>
    <n v="0"/>
    <n v="0"/>
  </r>
  <r>
    <x v="9"/>
    <x v="1"/>
    <x v="0"/>
    <x v="5"/>
    <n v="0"/>
    <n v="1500"/>
    <n v="0"/>
    <n v="0"/>
    <n v="0"/>
    <n v="0"/>
    <n v="0"/>
    <n v="0"/>
    <n v="0"/>
  </r>
  <r>
    <x v="9"/>
    <x v="1"/>
    <x v="0"/>
    <x v="6"/>
    <n v="0"/>
    <n v="1500"/>
    <n v="0"/>
    <n v="0"/>
    <n v="0"/>
    <n v="0"/>
    <n v="0"/>
    <n v="0"/>
    <n v="0"/>
  </r>
  <r>
    <x v="9"/>
    <x v="1"/>
    <x v="0"/>
    <x v="7"/>
    <n v="0"/>
    <n v="1500"/>
    <n v="0"/>
    <n v="0"/>
    <n v="0"/>
    <n v="0"/>
    <n v="0"/>
    <n v="0"/>
    <n v="0"/>
  </r>
  <r>
    <x v="9"/>
    <x v="1"/>
    <x v="0"/>
    <x v="8"/>
    <n v="0"/>
    <n v="1500"/>
    <n v="0"/>
    <n v="0"/>
    <n v="0"/>
    <n v="0"/>
    <n v="0"/>
    <n v="0"/>
    <n v="0"/>
  </r>
  <r>
    <x v="9"/>
    <x v="1"/>
    <x v="0"/>
    <x v="9"/>
    <n v="0"/>
    <n v="1500"/>
    <n v="0"/>
    <n v="0"/>
    <n v="0"/>
    <n v="0"/>
    <n v="0"/>
    <n v="0"/>
    <n v="0"/>
  </r>
  <r>
    <x v="9"/>
    <x v="1"/>
    <x v="0"/>
    <x v="10"/>
    <n v="0.44"/>
    <n v="1500"/>
    <n v="309.74236999999999"/>
    <n v="1.593E-2"/>
    <n v="1.2800000000000001E-2"/>
    <n v="3.0000000000000001E-5"/>
    <n v="6.4000000000000005E-4"/>
    <n v="0.21526999999999999"/>
    <n v="8.9849999999999999E-2"/>
  </r>
  <r>
    <x v="9"/>
    <x v="1"/>
    <x v="1"/>
    <x v="0"/>
    <n v="0"/>
    <n v="1500"/>
    <n v="0"/>
    <n v="0"/>
    <n v="0"/>
    <n v="0"/>
    <n v="0"/>
    <n v="0"/>
    <n v="0"/>
  </r>
  <r>
    <x v="9"/>
    <x v="1"/>
    <x v="1"/>
    <x v="1"/>
    <n v="0"/>
    <n v="1500"/>
    <n v="0"/>
    <n v="0"/>
    <n v="0"/>
    <n v="0"/>
    <n v="0"/>
    <n v="0"/>
    <n v="0"/>
  </r>
  <r>
    <x v="9"/>
    <x v="1"/>
    <x v="1"/>
    <x v="2"/>
    <n v="0"/>
    <n v="1500"/>
    <n v="0"/>
    <n v="0"/>
    <n v="0"/>
    <n v="0"/>
    <n v="0"/>
    <n v="0"/>
    <n v="0"/>
  </r>
  <r>
    <x v="9"/>
    <x v="1"/>
    <x v="1"/>
    <x v="3"/>
    <n v="0"/>
    <n v="1500"/>
    <n v="0"/>
    <n v="0"/>
    <n v="0"/>
    <n v="0"/>
    <n v="0"/>
    <n v="0"/>
    <n v="0"/>
  </r>
  <r>
    <x v="9"/>
    <x v="1"/>
    <x v="1"/>
    <x v="4"/>
    <n v="0"/>
    <n v="1500"/>
    <n v="0"/>
    <n v="0"/>
    <n v="0"/>
    <n v="0"/>
    <n v="0"/>
    <n v="0"/>
    <n v="0"/>
  </r>
  <r>
    <x v="9"/>
    <x v="1"/>
    <x v="1"/>
    <x v="5"/>
    <n v="0"/>
    <n v="1500"/>
    <n v="0"/>
    <n v="0"/>
    <n v="0"/>
    <n v="0"/>
    <n v="0"/>
    <n v="0"/>
    <n v="0"/>
  </r>
  <r>
    <x v="9"/>
    <x v="1"/>
    <x v="1"/>
    <x v="6"/>
    <n v="0"/>
    <n v="1500"/>
    <n v="0"/>
    <n v="0"/>
    <n v="0"/>
    <n v="0"/>
    <n v="0"/>
    <n v="0"/>
    <n v="0"/>
  </r>
  <r>
    <x v="9"/>
    <x v="1"/>
    <x v="1"/>
    <x v="7"/>
    <n v="0"/>
    <n v="1500"/>
    <n v="0"/>
    <n v="0"/>
    <n v="0"/>
    <n v="0"/>
    <n v="0"/>
    <n v="0"/>
    <n v="0"/>
  </r>
  <r>
    <x v="9"/>
    <x v="1"/>
    <x v="1"/>
    <x v="8"/>
    <n v="0"/>
    <n v="1500"/>
    <n v="0"/>
    <n v="0"/>
    <n v="0"/>
    <n v="0"/>
    <n v="0"/>
    <n v="0"/>
    <n v="0"/>
  </r>
  <r>
    <x v="9"/>
    <x v="1"/>
    <x v="1"/>
    <x v="9"/>
    <n v="0"/>
    <n v="1500"/>
    <n v="0"/>
    <n v="0"/>
    <n v="0"/>
    <n v="0"/>
    <n v="0"/>
    <n v="0"/>
    <n v="0"/>
  </r>
  <r>
    <x v="9"/>
    <x v="1"/>
    <x v="1"/>
    <x v="10"/>
    <n v="0"/>
    <n v="1500"/>
    <n v="0"/>
    <n v="0"/>
    <n v="0"/>
    <n v="0"/>
    <n v="0"/>
    <n v="0"/>
    <n v="0"/>
  </r>
  <r>
    <x v="9"/>
    <x v="1"/>
    <x v="2"/>
    <x v="0"/>
    <n v="0"/>
    <n v="1500"/>
    <n v="0"/>
    <n v="0"/>
    <n v="0"/>
    <n v="0"/>
    <n v="0"/>
    <n v="0"/>
    <n v="0"/>
  </r>
  <r>
    <x v="9"/>
    <x v="1"/>
    <x v="2"/>
    <x v="1"/>
    <n v="0.79"/>
    <n v="1500"/>
    <n v="462.76297"/>
    <n v="2.878E-2"/>
    <n v="2.5239999999999999E-2"/>
    <n v="7.6000000000000004E-4"/>
    <n v="4.3899999999999998E-3"/>
    <n v="0.38891999999999999"/>
    <n v="0.13424"/>
  </r>
  <r>
    <x v="9"/>
    <x v="1"/>
    <x v="2"/>
    <x v="2"/>
    <n v="0"/>
    <n v="1500"/>
    <n v="0"/>
    <n v="0"/>
    <n v="0"/>
    <n v="0"/>
    <n v="0"/>
    <n v="0"/>
    <n v="0"/>
  </r>
  <r>
    <x v="9"/>
    <x v="1"/>
    <x v="2"/>
    <x v="3"/>
    <n v="0"/>
    <n v="1500"/>
    <n v="0"/>
    <n v="0"/>
    <n v="0"/>
    <n v="0"/>
    <n v="0"/>
    <n v="0"/>
    <n v="0"/>
  </r>
  <r>
    <x v="9"/>
    <x v="1"/>
    <x v="2"/>
    <x v="4"/>
    <n v="0"/>
    <n v="1500"/>
    <n v="0"/>
    <n v="0"/>
    <n v="0"/>
    <n v="0"/>
    <n v="0"/>
    <n v="0"/>
    <n v="0"/>
  </r>
  <r>
    <x v="9"/>
    <x v="1"/>
    <x v="2"/>
    <x v="5"/>
    <n v="0"/>
    <n v="1500"/>
    <n v="0"/>
    <n v="0"/>
    <n v="0"/>
    <n v="0"/>
    <n v="0"/>
    <n v="0"/>
    <n v="0"/>
  </r>
  <r>
    <x v="9"/>
    <x v="1"/>
    <x v="2"/>
    <x v="6"/>
    <n v="0"/>
    <n v="1500"/>
    <n v="0"/>
    <n v="0"/>
    <n v="0"/>
    <n v="0"/>
    <n v="0"/>
    <n v="0"/>
    <n v="0"/>
  </r>
  <r>
    <x v="9"/>
    <x v="1"/>
    <x v="2"/>
    <x v="7"/>
    <n v="0"/>
    <n v="1500"/>
    <n v="0"/>
    <n v="0"/>
    <n v="0"/>
    <n v="0"/>
    <n v="0"/>
    <n v="0"/>
    <n v="0"/>
  </r>
  <r>
    <x v="9"/>
    <x v="1"/>
    <x v="2"/>
    <x v="8"/>
    <n v="0"/>
    <n v="1500"/>
    <n v="0"/>
    <n v="0"/>
    <n v="0"/>
    <n v="0"/>
    <n v="0"/>
    <n v="0"/>
    <n v="0"/>
  </r>
  <r>
    <x v="9"/>
    <x v="1"/>
    <x v="2"/>
    <x v="9"/>
    <n v="0"/>
    <n v="1500"/>
    <n v="0"/>
    <n v="0"/>
    <n v="0"/>
    <n v="0"/>
    <n v="0"/>
    <n v="0"/>
    <n v="0"/>
  </r>
  <r>
    <x v="9"/>
    <x v="1"/>
    <x v="2"/>
    <x v="10"/>
    <n v="0"/>
    <n v="1500"/>
    <n v="-6.9928600000000003"/>
    <n v="4.0000000000000003E-5"/>
    <n v="3.0000000000000001E-5"/>
    <n v="0"/>
    <n v="0"/>
    <n v="5.4000000000000001E-4"/>
    <n v="-2.0300000000000001E-3"/>
  </r>
  <r>
    <x v="9"/>
    <x v="1"/>
    <x v="3"/>
    <x v="0"/>
    <n v="0"/>
    <n v="1500"/>
    <n v="0"/>
    <n v="0"/>
    <n v="0"/>
    <n v="0"/>
    <n v="0"/>
    <n v="0"/>
    <n v="0"/>
  </r>
  <r>
    <x v="9"/>
    <x v="1"/>
    <x v="3"/>
    <x v="1"/>
    <n v="3.19"/>
    <n v="1500"/>
    <n v="3707.6113300000002"/>
    <n v="0.11631"/>
    <n v="0.1008"/>
    <n v="1.07E-3"/>
    <n v="9.7800000000000005E-3"/>
    <n v="1.57176"/>
    <n v="1.07548"/>
  </r>
  <r>
    <x v="9"/>
    <x v="1"/>
    <x v="3"/>
    <x v="2"/>
    <n v="0"/>
    <n v="1500"/>
    <n v="0"/>
    <n v="0"/>
    <n v="0"/>
    <n v="0"/>
    <n v="0"/>
    <n v="0"/>
    <n v="0"/>
  </r>
  <r>
    <x v="9"/>
    <x v="1"/>
    <x v="3"/>
    <x v="3"/>
    <n v="0"/>
    <n v="1500"/>
    <n v="0"/>
    <n v="0"/>
    <n v="0"/>
    <n v="0"/>
    <n v="0"/>
    <n v="0"/>
    <n v="0"/>
  </r>
  <r>
    <x v="9"/>
    <x v="1"/>
    <x v="3"/>
    <x v="4"/>
    <n v="0"/>
    <n v="1500"/>
    <n v="0"/>
    <n v="0"/>
    <n v="0"/>
    <n v="0"/>
    <n v="0"/>
    <n v="0"/>
    <n v="0"/>
  </r>
  <r>
    <x v="9"/>
    <x v="1"/>
    <x v="3"/>
    <x v="5"/>
    <n v="0"/>
    <n v="1500"/>
    <n v="0"/>
    <n v="0"/>
    <n v="0"/>
    <n v="0"/>
    <n v="0"/>
    <n v="0"/>
    <n v="0"/>
  </r>
  <r>
    <x v="9"/>
    <x v="1"/>
    <x v="3"/>
    <x v="6"/>
    <n v="0"/>
    <n v="1500"/>
    <n v="0"/>
    <n v="0"/>
    <n v="0"/>
    <n v="0"/>
    <n v="0"/>
    <n v="0"/>
    <n v="0"/>
  </r>
  <r>
    <x v="9"/>
    <x v="1"/>
    <x v="3"/>
    <x v="7"/>
    <n v="0"/>
    <n v="1500"/>
    <n v="0"/>
    <n v="0"/>
    <n v="0"/>
    <n v="0"/>
    <n v="0"/>
    <n v="0"/>
    <n v="0"/>
  </r>
  <r>
    <x v="9"/>
    <x v="1"/>
    <x v="3"/>
    <x v="8"/>
    <n v="0"/>
    <n v="1500"/>
    <n v="0"/>
    <n v="0"/>
    <n v="0"/>
    <n v="0"/>
    <n v="0"/>
    <n v="0"/>
    <n v="0"/>
  </r>
  <r>
    <x v="9"/>
    <x v="1"/>
    <x v="3"/>
    <x v="9"/>
    <n v="0"/>
    <n v="1500"/>
    <n v="0"/>
    <n v="0"/>
    <n v="0"/>
    <n v="0"/>
    <n v="0"/>
    <n v="0"/>
    <n v="0"/>
  </r>
  <r>
    <x v="9"/>
    <x v="1"/>
    <x v="3"/>
    <x v="10"/>
    <n v="1.0900000000000001"/>
    <n v="1500"/>
    <n v="1637.1427000000001"/>
    <n v="3.9800000000000002E-2"/>
    <n v="3.73E-2"/>
    <n v="1.7000000000000001E-4"/>
    <n v="5.8E-4"/>
    <n v="0.53783000000000003"/>
    <n v="0.47488999999999998"/>
  </r>
  <r>
    <x v="9"/>
    <x v="1"/>
    <x v="4"/>
    <x v="0"/>
    <n v="0"/>
    <n v="1500"/>
    <n v="0"/>
    <n v="0"/>
    <n v="0"/>
    <n v="0"/>
    <n v="0"/>
    <n v="0"/>
    <n v="0"/>
  </r>
  <r>
    <x v="9"/>
    <x v="1"/>
    <x v="4"/>
    <x v="1"/>
    <n v="0"/>
    <n v="1500"/>
    <n v="0"/>
    <n v="0"/>
    <n v="0"/>
    <n v="0"/>
    <n v="0"/>
    <n v="0"/>
    <n v="0"/>
  </r>
  <r>
    <x v="9"/>
    <x v="1"/>
    <x v="4"/>
    <x v="2"/>
    <n v="0"/>
    <n v="1500"/>
    <n v="0"/>
    <n v="0"/>
    <n v="0"/>
    <n v="0"/>
    <n v="0"/>
    <n v="0"/>
    <n v="0"/>
  </r>
  <r>
    <x v="9"/>
    <x v="1"/>
    <x v="4"/>
    <x v="3"/>
    <n v="0"/>
    <n v="1500"/>
    <n v="0"/>
    <n v="0"/>
    <n v="0"/>
    <n v="0"/>
    <n v="0"/>
    <n v="0"/>
    <n v="0"/>
  </r>
  <r>
    <x v="9"/>
    <x v="1"/>
    <x v="4"/>
    <x v="4"/>
    <n v="0"/>
    <n v="1500"/>
    <n v="0"/>
    <n v="0"/>
    <n v="0"/>
    <n v="0"/>
    <n v="0"/>
    <n v="0"/>
    <n v="0"/>
  </r>
  <r>
    <x v="9"/>
    <x v="1"/>
    <x v="4"/>
    <x v="5"/>
    <n v="0"/>
    <n v="1500"/>
    <n v="0"/>
    <n v="0"/>
    <n v="0"/>
    <n v="0"/>
    <n v="0"/>
    <n v="0"/>
    <n v="0"/>
  </r>
  <r>
    <x v="9"/>
    <x v="1"/>
    <x v="4"/>
    <x v="6"/>
    <n v="0"/>
    <n v="1500"/>
    <n v="0"/>
    <n v="0"/>
    <n v="0"/>
    <n v="0"/>
    <n v="0"/>
    <n v="0"/>
    <n v="0"/>
  </r>
  <r>
    <x v="9"/>
    <x v="1"/>
    <x v="4"/>
    <x v="7"/>
    <n v="0"/>
    <n v="1500"/>
    <n v="0"/>
    <n v="0"/>
    <n v="0"/>
    <n v="0"/>
    <n v="0"/>
    <n v="0"/>
    <n v="0"/>
  </r>
  <r>
    <x v="9"/>
    <x v="1"/>
    <x v="4"/>
    <x v="8"/>
    <n v="0"/>
    <n v="1500"/>
    <n v="-2303.1491700000001"/>
    <n v="-6.0000000000000002E-5"/>
    <n v="-5.0000000000000002E-5"/>
    <n v="0"/>
    <n v="0"/>
    <n v="-7.5000000000000002E-4"/>
    <n v="-0.66808000000000001"/>
  </r>
  <r>
    <x v="9"/>
    <x v="1"/>
    <x v="4"/>
    <x v="9"/>
    <n v="0"/>
    <n v="1500"/>
    <n v="0"/>
    <n v="0"/>
    <n v="0"/>
    <n v="0"/>
    <n v="0"/>
    <n v="0"/>
    <n v="0"/>
  </r>
  <r>
    <x v="9"/>
    <x v="1"/>
    <x v="4"/>
    <x v="10"/>
    <n v="1.1499999999999999"/>
    <n v="1500"/>
    <n v="1730.19983"/>
    <n v="4.206E-2"/>
    <n v="3.1910000000000001E-2"/>
    <n v="1.3999999999999999E-4"/>
    <n v="1.1800000000000001E-3"/>
    <n v="0.56840999999999997"/>
    <n v="0.50188999999999995"/>
  </r>
  <r>
    <x v="9"/>
    <x v="1"/>
    <x v="5"/>
    <x v="0"/>
    <n v="0"/>
    <n v="1500"/>
    <n v="0"/>
    <n v="0"/>
    <n v="0"/>
    <n v="0"/>
    <n v="0"/>
    <n v="0"/>
    <n v="0"/>
  </r>
  <r>
    <x v="9"/>
    <x v="1"/>
    <x v="5"/>
    <x v="1"/>
    <n v="0"/>
    <n v="1500"/>
    <n v="0"/>
    <n v="0"/>
    <n v="0"/>
    <n v="0"/>
    <n v="0"/>
    <n v="0"/>
    <n v="0"/>
  </r>
  <r>
    <x v="9"/>
    <x v="1"/>
    <x v="5"/>
    <x v="2"/>
    <n v="0"/>
    <n v="1500"/>
    <n v="0"/>
    <n v="0"/>
    <n v="0"/>
    <n v="0"/>
    <n v="0"/>
    <n v="0"/>
    <n v="0"/>
  </r>
  <r>
    <x v="9"/>
    <x v="1"/>
    <x v="5"/>
    <x v="3"/>
    <n v="0"/>
    <n v="1500"/>
    <n v="0"/>
    <n v="0"/>
    <n v="0"/>
    <n v="0"/>
    <n v="0"/>
    <n v="0"/>
    <n v="0"/>
  </r>
  <r>
    <x v="9"/>
    <x v="1"/>
    <x v="5"/>
    <x v="4"/>
    <n v="0"/>
    <n v="1500"/>
    <n v="0"/>
    <n v="0"/>
    <n v="0"/>
    <n v="0"/>
    <n v="0"/>
    <n v="0"/>
    <n v="0"/>
  </r>
  <r>
    <x v="9"/>
    <x v="1"/>
    <x v="5"/>
    <x v="5"/>
    <n v="0"/>
    <n v="1500"/>
    <n v="0"/>
    <n v="0"/>
    <n v="0"/>
    <n v="0"/>
    <n v="0"/>
    <n v="0"/>
    <n v="0"/>
  </r>
  <r>
    <x v="9"/>
    <x v="1"/>
    <x v="5"/>
    <x v="6"/>
    <n v="0"/>
    <n v="1500"/>
    <n v="0"/>
    <n v="0"/>
    <n v="0"/>
    <n v="0"/>
    <n v="0"/>
    <n v="0"/>
    <n v="0"/>
  </r>
  <r>
    <x v="9"/>
    <x v="1"/>
    <x v="5"/>
    <x v="7"/>
    <n v="0"/>
    <n v="1500"/>
    <n v="0"/>
    <n v="0"/>
    <n v="0"/>
    <n v="0"/>
    <n v="0"/>
    <n v="0"/>
    <n v="0"/>
  </r>
  <r>
    <x v="9"/>
    <x v="1"/>
    <x v="5"/>
    <x v="8"/>
    <n v="0"/>
    <n v="1500"/>
    <n v="0"/>
    <n v="0"/>
    <n v="0"/>
    <n v="0"/>
    <n v="0"/>
    <n v="0"/>
    <n v="0"/>
  </r>
  <r>
    <x v="9"/>
    <x v="1"/>
    <x v="5"/>
    <x v="9"/>
    <n v="0"/>
    <n v="1500"/>
    <n v="0"/>
    <n v="0"/>
    <n v="0"/>
    <n v="0"/>
    <n v="0"/>
    <n v="0"/>
    <n v="0"/>
  </r>
  <r>
    <x v="9"/>
    <x v="1"/>
    <x v="5"/>
    <x v="10"/>
    <n v="0"/>
    <n v="1500"/>
    <n v="0"/>
    <n v="0"/>
    <n v="0"/>
    <n v="0"/>
    <n v="0"/>
    <n v="0"/>
    <n v="0"/>
  </r>
  <r>
    <x v="9"/>
    <x v="1"/>
    <x v="6"/>
    <x v="0"/>
    <n v="0"/>
    <n v="1500"/>
    <n v="0"/>
    <n v="0"/>
    <n v="0"/>
    <n v="0"/>
    <n v="0"/>
    <n v="0"/>
    <n v="0"/>
  </r>
  <r>
    <x v="9"/>
    <x v="1"/>
    <x v="6"/>
    <x v="1"/>
    <n v="0"/>
    <n v="1500"/>
    <n v="0"/>
    <n v="0"/>
    <n v="0"/>
    <n v="0"/>
    <n v="0"/>
    <n v="0"/>
    <n v="0"/>
  </r>
  <r>
    <x v="9"/>
    <x v="1"/>
    <x v="6"/>
    <x v="2"/>
    <n v="0"/>
    <n v="1500"/>
    <n v="0"/>
    <n v="0"/>
    <n v="0"/>
    <n v="0"/>
    <n v="0"/>
    <n v="0"/>
    <n v="0"/>
  </r>
  <r>
    <x v="9"/>
    <x v="1"/>
    <x v="6"/>
    <x v="3"/>
    <n v="0"/>
    <n v="1500"/>
    <n v="0"/>
    <n v="0"/>
    <n v="0"/>
    <n v="0"/>
    <n v="0"/>
    <n v="0"/>
    <n v="0"/>
  </r>
  <r>
    <x v="9"/>
    <x v="1"/>
    <x v="6"/>
    <x v="4"/>
    <n v="0"/>
    <n v="1500"/>
    <n v="0"/>
    <n v="0"/>
    <n v="0"/>
    <n v="0"/>
    <n v="0"/>
    <n v="0"/>
    <n v="0"/>
  </r>
  <r>
    <x v="9"/>
    <x v="1"/>
    <x v="6"/>
    <x v="5"/>
    <n v="0"/>
    <n v="1500"/>
    <n v="0"/>
    <n v="0"/>
    <n v="0"/>
    <n v="0"/>
    <n v="0"/>
    <n v="0"/>
    <n v="0"/>
  </r>
  <r>
    <x v="9"/>
    <x v="1"/>
    <x v="6"/>
    <x v="6"/>
    <n v="0"/>
    <n v="1500"/>
    <n v="0"/>
    <n v="0"/>
    <n v="0"/>
    <n v="0"/>
    <n v="0"/>
    <n v="0"/>
    <n v="0"/>
  </r>
  <r>
    <x v="9"/>
    <x v="1"/>
    <x v="6"/>
    <x v="7"/>
    <n v="0"/>
    <n v="1500"/>
    <n v="0"/>
    <n v="0"/>
    <n v="0"/>
    <n v="0"/>
    <n v="0"/>
    <n v="0"/>
    <n v="0"/>
  </r>
  <r>
    <x v="9"/>
    <x v="1"/>
    <x v="6"/>
    <x v="8"/>
    <n v="0"/>
    <n v="1500"/>
    <n v="0"/>
    <n v="0"/>
    <n v="0"/>
    <n v="0"/>
    <n v="0"/>
    <n v="0"/>
    <n v="0"/>
  </r>
  <r>
    <x v="9"/>
    <x v="1"/>
    <x v="6"/>
    <x v="9"/>
    <n v="0"/>
    <n v="1500"/>
    <n v="0"/>
    <n v="0"/>
    <n v="0"/>
    <n v="0"/>
    <n v="0"/>
    <n v="0"/>
    <n v="0"/>
  </r>
  <r>
    <x v="9"/>
    <x v="1"/>
    <x v="6"/>
    <x v="10"/>
    <n v="0"/>
    <n v="1500"/>
    <n v="0"/>
    <n v="0"/>
    <n v="0"/>
    <n v="0"/>
    <n v="0"/>
    <n v="0"/>
    <n v="0"/>
  </r>
  <r>
    <x v="9"/>
    <x v="1"/>
    <x v="7"/>
    <x v="0"/>
    <n v="0"/>
    <n v="1500"/>
    <n v="0"/>
    <n v="0"/>
    <n v="0"/>
    <n v="0"/>
    <n v="0"/>
    <n v="0"/>
    <n v="0"/>
  </r>
  <r>
    <x v="9"/>
    <x v="1"/>
    <x v="7"/>
    <x v="1"/>
    <n v="0"/>
    <n v="1500"/>
    <n v="0"/>
    <n v="0"/>
    <n v="0"/>
    <n v="0"/>
    <n v="0"/>
    <n v="0"/>
    <n v="0"/>
  </r>
  <r>
    <x v="9"/>
    <x v="1"/>
    <x v="7"/>
    <x v="2"/>
    <n v="0"/>
    <n v="1500"/>
    <n v="0"/>
    <n v="0"/>
    <n v="0"/>
    <n v="0"/>
    <n v="0"/>
    <n v="0"/>
    <n v="0"/>
  </r>
  <r>
    <x v="9"/>
    <x v="1"/>
    <x v="7"/>
    <x v="3"/>
    <n v="0"/>
    <n v="1500"/>
    <n v="0"/>
    <n v="0"/>
    <n v="0"/>
    <n v="0"/>
    <n v="0"/>
    <n v="0"/>
    <n v="0"/>
  </r>
  <r>
    <x v="9"/>
    <x v="1"/>
    <x v="7"/>
    <x v="4"/>
    <n v="0"/>
    <n v="1500"/>
    <n v="0"/>
    <n v="0"/>
    <n v="0"/>
    <n v="0"/>
    <n v="0"/>
    <n v="0"/>
    <n v="0"/>
  </r>
  <r>
    <x v="9"/>
    <x v="1"/>
    <x v="7"/>
    <x v="5"/>
    <n v="0"/>
    <n v="1500"/>
    <n v="0"/>
    <n v="0"/>
    <n v="0"/>
    <n v="0"/>
    <n v="0"/>
    <n v="0"/>
    <n v="0"/>
  </r>
  <r>
    <x v="9"/>
    <x v="1"/>
    <x v="7"/>
    <x v="6"/>
    <n v="0"/>
    <n v="1500"/>
    <n v="0"/>
    <n v="0"/>
    <n v="0"/>
    <n v="0"/>
    <n v="0"/>
    <n v="0"/>
    <n v="0"/>
  </r>
  <r>
    <x v="9"/>
    <x v="1"/>
    <x v="7"/>
    <x v="7"/>
    <n v="0"/>
    <n v="1500"/>
    <n v="0"/>
    <n v="0"/>
    <n v="0"/>
    <n v="0"/>
    <n v="0"/>
    <n v="0"/>
    <n v="0"/>
  </r>
  <r>
    <x v="9"/>
    <x v="1"/>
    <x v="7"/>
    <x v="8"/>
    <n v="0"/>
    <n v="1500"/>
    <n v="0"/>
    <n v="0"/>
    <n v="0"/>
    <n v="0"/>
    <n v="0"/>
    <n v="0"/>
    <n v="0"/>
  </r>
  <r>
    <x v="9"/>
    <x v="1"/>
    <x v="7"/>
    <x v="9"/>
    <n v="0"/>
    <n v="1500"/>
    <n v="0"/>
    <n v="0"/>
    <n v="0"/>
    <n v="0"/>
    <n v="0"/>
    <n v="0"/>
    <n v="0"/>
  </r>
  <r>
    <x v="9"/>
    <x v="1"/>
    <x v="7"/>
    <x v="10"/>
    <n v="0"/>
    <n v="1500"/>
    <n v="0"/>
    <n v="0"/>
    <n v="0"/>
    <n v="0"/>
    <n v="0"/>
    <n v="0"/>
    <n v="0"/>
  </r>
  <r>
    <x v="9"/>
    <x v="1"/>
    <x v="8"/>
    <x v="0"/>
    <n v="0"/>
    <n v="1500"/>
    <n v="0"/>
    <n v="0"/>
    <n v="0"/>
    <n v="0"/>
    <n v="0"/>
    <n v="0"/>
    <n v="0"/>
  </r>
  <r>
    <x v="9"/>
    <x v="1"/>
    <x v="8"/>
    <x v="1"/>
    <n v="0"/>
    <n v="1500"/>
    <n v="0"/>
    <n v="0"/>
    <n v="0"/>
    <n v="0"/>
    <n v="0"/>
    <n v="0"/>
    <n v="0"/>
  </r>
  <r>
    <x v="9"/>
    <x v="1"/>
    <x v="8"/>
    <x v="2"/>
    <n v="0"/>
    <n v="1500"/>
    <n v="0"/>
    <n v="0"/>
    <n v="0"/>
    <n v="0"/>
    <n v="0"/>
    <n v="0"/>
    <n v="0"/>
  </r>
  <r>
    <x v="9"/>
    <x v="1"/>
    <x v="8"/>
    <x v="3"/>
    <n v="0"/>
    <n v="1500"/>
    <n v="0"/>
    <n v="0"/>
    <n v="0"/>
    <n v="0"/>
    <n v="0"/>
    <n v="0"/>
    <n v="0"/>
  </r>
  <r>
    <x v="9"/>
    <x v="1"/>
    <x v="8"/>
    <x v="4"/>
    <n v="0"/>
    <n v="1500"/>
    <n v="0"/>
    <n v="0"/>
    <n v="0"/>
    <n v="0"/>
    <n v="0"/>
    <n v="0"/>
    <n v="0"/>
  </r>
  <r>
    <x v="9"/>
    <x v="1"/>
    <x v="8"/>
    <x v="5"/>
    <n v="0"/>
    <n v="1500"/>
    <n v="0"/>
    <n v="0"/>
    <n v="0"/>
    <n v="0"/>
    <n v="0"/>
    <n v="0"/>
    <n v="0"/>
  </r>
  <r>
    <x v="9"/>
    <x v="1"/>
    <x v="8"/>
    <x v="6"/>
    <n v="0"/>
    <n v="1500"/>
    <n v="0"/>
    <n v="0"/>
    <n v="0"/>
    <n v="0"/>
    <n v="0"/>
    <n v="0"/>
    <n v="0"/>
  </r>
  <r>
    <x v="9"/>
    <x v="1"/>
    <x v="8"/>
    <x v="7"/>
    <n v="0"/>
    <n v="1500"/>
    <n v="0"/>
    <n v="0"/>
    <n v="0"/>
    <n v="0"/>
    <n v="0"/>
    <n v="0"/>
    <n v="0"/>
  </r>
  <r>
    <x v="9"/>
    <x v="1"/>
    <x v="8"/>
    <x v="8"/>
    <n v="0"/>
    <n v="1500"/>
    <n v="0"/>
    <n v="0"/>
    <n v="0"/>
    <n v="0"/>
    <n v="0"/>
    <n v="0"/>
    <n v="0"/>
  </r>
  <r>
    <x v="9"/>
    <x v="1"/>
    <x v="8"/>
    <x v="9"/>
    <n v="0"/>
    <n v="1500"/>
    <n v="0"/>
    <n v="0"/>
    <n v="0"/>
    <n v="0"/>
    <n v="0"/>
    <n v="0"/>
    <n v="0"/>
  </r>
  <r>
    <x v="9"/>
    <x v="1"/>
    <x v="8"/>
    <x v="10"/>
    <n v="0"/>
    <n v="1500"/>
    <n v="0"/>
    <n v="0"/>
    <n v="0"/>
    <n v="0"/>
    <n v="0"/>
    <n v="0"/>
    <n v="0"/>
  </r>
  <r>
    <x v="9"/>
    <x v="2"/>
    <x v="0"/>
    <x v="0"/>
    <n v="0"/>
    <n v="1500"/>
    <n v="0"/>
    <n v="0"/>
    <n v="0"/>
    <n v="0"/>
    <n v="0"/>
    <n v="0"/>
    <n v="0"/>
  </r>
  <r>
    <x v="9"/>
    <x v="2"/>
    <x v="0"/>
    <x v="1"/>
    <n v="0.18"/>
    <n v="1500"/>
    <n v="-93.786659999999998"/>
    <n v="6.7400000000000003E-3"/>
    <n v="5.7099999999999998E-3"/>
    <n v="1.1E-4"/>
    <n v="1.9000000000000001E-4"/>
    <n v="9.1079999999999994E-2"/>
    <n v="-2.6980000000000001E-2"/>
  </r>
  <r>
    <x v="9"/>
    <x v="2"/>
    <x v="0"/>
    <x v="2"/>
    <n v="0"/>
    <n v="1500"/>
    <n v="0"/>
    <n v="0"/>
    <n v="0"/>
    <n v="0"/>
    <n v="0"/>
    <n v="0"/>
    <n v="0"/>
  </r>
  <r>
    <x v="9"/>
    <x v="2"/>
    <x v="0"/>
    <x v="3"/>
    <n v="0"/>
    <n v="1500"/>
    <n v="0"/>
    <n v="0"/>
    <n v="0"/>
    <n v="0"/>
    <n v="0"/>
    <n v="0"/>
    <n v="0"/>
  </r>
  <r>
    <x v="9"/>
    <x v="2"/>
    <x v="0"/>
    <x v="4"/>
    <n v="0"/>
    <n v="1500"/>
    <n v="0"/>
    <n v="0"/>
    <n v="0"/>
    <n v="0"/>
    <n v="0"/>
    <n v="0"/>
    <n v="0"/>
  </r>
  <r>
    <x v="9"/>
    <x v="2"/>
    <x v="0"/>
    <x v="5"/>
    <n v="0"/>
    <n v="1500"/>
    <n v="0"/>
    <n v="0"/>
    <n v="0"/>
    <n v="0"/>
    <n v="0"/>
    <n v="0"/>
    <n v="0"/>
  </r>
  <r>
    <x v="9"/>
    <x v="2"/>
    <x v="0"/>
    <x v="6"/>
    <n v="0"/>
    <n v="1500"/>
    <n v="0"/>
    <n v="0"/>
    <n v="0"/>
    <n v="0"/>
    <n v="0"/>
    <n v="0"/>
    <n v="0"/>
  </r>
  <r>
    <x v="9"/>
    <x v="2"/>
    <x v="0"/>
    <x v="7"/>
    <n v="0"/>
    <n v="1500"/>
    <n v="0"/>
    <n v="0"/>
    <n v="0"/>
    <n v="0"/>
    <n v="0"/>
    <n v="0"/>
    <n v="0"/>
  </r>
  <r>
    <x v="9"/>
    <x v="2"/>
    <x v="0"/>
    <x v="8"/>
    <n v="0"/>
    <n v="1500"/>
    <n v="0"/>
    <n v="0"/>
    <n v="0"/>
    <n v="0"/>
    <n v="0"/>
    <n v="0"/>
    <n v="0"/>
  </r>
  <r>
    <x v="9"/>
    <x v="2"/>
    <x v="0"/>
    <x v="9"/>
    <n v="0"/>
    <n v="1500"/>
    <n v="0"/>
    <n v="0"/>
    <n v="0"/>
    <n v="0"/>
    <n v="0"/>
    <n v="0"/>
    <n v="0"/>
  </r>
  <r>
    <x v="9"/>
    <x v="2"/>
    <x v="0"/>
    <x v="10"/>
    <n v="0.14000000000000001"/>
    <n v="1500"/>
    <n v="-449.19626"/>
    <n v="5.0099999999999997E-3"/>
    <n v="4.0299999999999997E-3"/>
    <n v="1.0000000000000001E-5"/>
    <n v="2.0000000000000001E-4"/>
    <n v="6.7699999999999996E-2"/>
    <n v="-0.12920999999999999"/>
  </r>
  <r>
    <x v="9"/>
    <x v="2"/>
    <x v="1"/>
    <x v="0"/>
    <n v="0"/>
    <n v="1500"/>
    <n v="0"/>
    <n v="0"/>
    <n v="0"/>
    <n v="0"/>
    <n v="0"/>
    <n v="0"/>
    <n v="0"/>
  </r>
  <r>
    <x v="9"/>
    <x v="2"/>
    <x v="1"/>
    <x v="1"/>
    <n v="0"/>
    <n v="1500"/>
    <n v="0"/>
    <n v="0"/>
    <n v="0"/>
    <n v="0"/>
    <n v="0"/>
    <n v="0"/>
    <n v="0"/>
  </r>
  <r>
    <x v="9"/>
    <x v="2"/>
    <x v="1"/>
    <x v="2"/>
    <n v="0"/>
    <n v="1500"/>
    <n v="0"/>
    <n v="0"/>
    <n v="0"/>
    <n v="0"/>
    <n v="0"/>
    <n v="0"/>
    <n v="0"/>
  </r>
  <r>
    <x v="9"/>
    <x v="2"/>
    <x v="1"/>
    <x v="3"/>
    <n v="0"/>
    <n v="1500"/>
    <n v="0"/>
    <n v="0"/>
    <n v="0"/>
    <n v="0"/>
    <n v="0"/>
    <n v="0"/>
    <n v="0"/>
  </r>
  <r>
    <x v="9"/>
    <x v="2"/>
    <x v="1"/>
    <x v="4"/>
    <n v="0"/>
    <n v="1500"/>
    <n v="0"/>
    <n v="0"/>
    <n v="0"/>
    <n v="0"/>
    <n v="0"/>
    <n v="0"/>
    <n v="0"/>
  </r>
  <r>
    <x v="9"/>
    <x v="2"/>
    <x v="1"/>
    <x v="5"/>
    <n v="0"/>
    <n v="1500"/>
    <n v="0"/>
    <n v="0"/>
    <n v="0"/>
    <n v="0"/>
    <n v="0"/>
    <n v="0"/>
    <n v="0"/>
  </r>
  <r>
    <x v="9"/>
    <x v="2"/>
    <x v="1"/>
    <x v="6"/>
    <n v="0"/>
    <n v="1500"/>
    <n v="0"/>
    <n v="0"/>
    <n v="0"/>
    <n v="0"/>
    <n v="0"/>
    <n v="0"/>
    <n v="0"/>
  </r>
  <r>
    <x v="9"/>
    <x v="2"/>
    <x v="1"/>
    <x v="7"/>
    <n v="0"/>
    <n v="1500"/>
    <n v="0"/>
    <n v="0"/>
    <n v="0"/>
    <n v="0"/>
    <n v="0"/>
    <n v="0"/>
    <n v="0"/>
  </r>
  <r>
    <x v="9"/>
    <x v="2"/>
    <x v="1"/>
    <x v="8"/>
    <n v="0"/>
    <n v="1500"/>
    <n v="0"/>
    <n v="0"/>
    <n v="0"/>
    <n v="0"/>
    <n v="0"/>
    <n v="0"/>
    <n v="0"/>
  </r>
  <r>
    <x v="9"/>
    <x v="2"/>
    <x v="1"/>
    <x v="9"/>
    <n v="0"/>
    <n v="1500"/>
    <n v="0"/>
    <n v="0"/>
    <n v="0"/>
    <n v="0"/>
    <n v="0"/>
    <n v="0"/>
    <n v="0"/>
  </r>
  <r>
    <x v="9"/>
    <x v="2"/>
    <x v="1"/>
    <x v="10"/>
    <n v="0"/>
    <n v="1500"/>
    <n v="0"/>
    <n v="0"/>
    <n v="0"/>
    <n v="0"/>
    <n v="0"/>
    <n v="0"/>
    <n v="0"/>
  </r>
  <r>
    <x v="9"/>
    <x v="2"/>
    <x v="2"/>
    <x v="0"/>
    <n v="0"/>
    <n v="1500"/>
    <n v="0"/>
    <n v="0"/>
    <n v="0"/>
    <n v="0"/>
    <n v="0"/>
    <n v="0"/>
    <n v="0"/>
  </r>
  <r>
    <x v="9"/>
    <x v="2"/>
    <x v="2"/>
    <x v="1"/>
    <n v="0.11"/>
    <n v="1500"/>
    <n v="-1016.02185"/>
    <n v="4.0800000000000003E-3"/>
    <n v="3.5799999999999998E-3"/>
    <n v="1.1E-4"/>
    <n v="6.2E-4"/>
    <n v="5.5140000000000002E-2"/>
    <n v="-0.29226999999999997"/>
  </r>
  <r>
    <x v="9"/>
    <x v="2"/>
    <x v="2"/>
    <x v="2"/>
    <n v="0"/>
    <n v="1500"/>
    <n v="0"/>
    <n v="0"/>
    <n v="0"/>
    <n v="0"/>
    <n v="0"/>
    <n v="0"/>
    <n v="0"/>
  </r>
  <r>
    <x v="9"/>
    <x v="2"/>
    <x v="2"/>
    <x v="3"/>
    <n v="0"/>
    <n v="1500"/>
    <n v="0"/>
    <n v="0"/>
    <n v="0"/>
    <n v="0"/>
    <n v="0"/>
    <n v="0"/>
    <n v="0"/>
  </r>
  <r>
    <x v="9"/>
    <x v="2"/>
    <x v="2"/>
    <x v="4"/>
    <n v="0"/>
    <n v="1500"/>
    <n v="0"/>
    <n v="0"/>
    <n v="0"/>
    <n v="0"/>
    <n v="0"/>
    <n v="0"/>
    <n v="0"/>
  </r>
  <r>
    <x v="9"/>
    <x v="2"/>
    <x v="2"/>
    <x v="5"/>
    <n v="0"/>
    <n v="1500"/>
    <n v="0"/>
    <n v="0"/>
    <n v="0"/>
    <n v="0"/>
    <n v="0"/>
    <n v="0"/>
    <n v="0"/>
  </r>
  <r>
    <x v="9"/>
    <x v="2"/>
    <x v="2"/>
    <x v="6"/>
    <n v="0"/>
    <n v="1500"/>
    <n v="0"/>
    <n v="0"/>
    <n v="0"/>
    <n v="0"/>
    <n v="0"/>
    <n v="0"/>
    <n v="0"/>
  </r>
  <r>
    <x v="9"/>
    <x v="2"/>
    <x v="2"/>
    <x v="7"/>
    <n v="0"/>
    <n v="1500"/>
    <n v="0"/>
    <n v="0"/>
    <n v="0"/>
    <n v="0"/>
    <n v="0"/>
    <n v="0"/>
    <n v="0"/>
  </r>
  <r>
    <x v="9"/>
    <x v="2"/>
    <x v="2"/>
    <x v="8"/>
    <n v="0"/>
    <n v="1500"/>
    <n v="0"/>
    <n v="0"/>
    <n v="0"/>
    <n v="0"/>
    <n v="0"/>
    <n v="0"/>
    <n v="0"/>
  </r>
  <r>
    <x v="9"/>
    <x v="2"/>
    <x v="2"/>
    <x v="9"/>
    <n v="0"/>
    <n v="1500"/>
    <n v="0"/>
    <n v="0"/>
    <n v="0"/>
    <n v="0"/>
    <n v="0"/>
    <n v="0"/>
    <n v="0"/>
  </r>
  <r>
    <x v="9"/>
    <x v="2"/>
    <x v="2"/>
    <x v="10"/>
    <n v="0"/>
    <n v="1500"/>
    <n v="-1.6453800000000001"/>
    <n v="0"/>
    <n v="0"/>
    <n v="0"/>
    <n v="0"/>
    <n v="0"/>
    <n v="-4.6999999999999999E-4"/>
  </r>
  <r>
    <x v="9"/>
    <x v="2"/>
    <x v="3"/>
    <x v="0"/>
    <n v="0"/>
    <n v="1500"/>
    <n v="0"/>
    <n v="0"/>
    <n v="0"/>
    <n v="0"/>
    <n v="0"/>
    <n v="0"/>
    <n v="0"/>
  </r>
  <r>
    <x v="9"/>
    <x v="2"/>
    <x v="3"/>
    <x v="1"/>
    <n v="2.91"/>
    <n v="1500"/>
    <n v="-426.16867000000002"/>
    <n v="0.10595"/>
    <n v="9.1819999999999999E-2"/>
    <n v="9.7999999999999997E-4"/>
    <n v="8.9099999999999995E-3"/>
    <n v="1.4317500000000001"/>
    <n v="-0.12259"/>
  </r>
  <r>
    <x v="9"/>
    <x v="2"/>
    <x v="3"/>
    <x v="2"/>
    <n v="0"/>
    <n v="1500"/>
    <n v="0"/>
    <n v="0"/>
    <n v="0"/>
    <n v="0"/>
    <n v="0"/>
    <n v="0"/>
    <n v="0"/>
  </r>
  <r>
    <x v="9"/>
    <x v="2"/>
    <x v="3"/>
    <x v="3"/>
    <n v="0"/>
    <n v="1500"/>
    <n v="0"/>
    <n v="0"/>
    <n v="0"/>
    <n v="0"/>
    <n v="0"/>
    <n v="0"/>
    <n v="0"/>
  </r>
  <r>
    <x v="9"/>
    <x v="2"/>
    <x v="3"/>
    <x v="4"/>
    <n v="0"/>
    <n v="1500"/>
    <n v="0"/>
    <n v="0"/>
    <n v="0"/>
    <n v="0"/>
    <n v="0"/>
    <n v="0"/>
    <n v="0"/>
  </r>
  <r>
    <x v="9"/>
    <x v="2"/>
    <x v="3"/>
    <x v="5"/>
    <n v="0"/>
    <n v="1500"/>
    <n v="0"/>
    <n v="0"/>
    <n v="0"/>
    <n v="0"/>
    <n v="0"/>
    <n v="0"/>
    <n v="0"/>
  </r>
  <r>
    <x v="9"/>
    <x v="2"/>
    <x v="3"/>
    <x v="6"/>
    <n v="0"/>
    <n v="1500"/>
    <n v="0"/>
    <n v="0"/>
    <n v="0"/>
    <n v="0"/>
    <n v="0"/>
    <n v="0"/>
    <n v="0"/>
  </r>
  <r>
    <x v="9"/>
    <x v="2"/>
    <x v="3"/>
    <x v="7"/>
    <n v="0"/>
    <n v="1500"/>
    <n v="0"/>
    <n v="0"/>
    <n v="0"/>
    <n v="0"/>
    <n v="0"/>
    <n v="0"/>
    <n v="0"/>
  </r>
  <r>
    <x v="9"/>
    <x v="2"/>
    <x v="3"/>
    <x v="8"/>
    <n v="0"/>
    <n v="1500"/>
    <n v="0"/>
    <n v="0"/>
    <n v="0"/>
    <n v="0"/>
    <n v="0"/>
    <n v="0"/>
    <n v="0"/>
  </r>
  <r>
    <x v="9"/>
    <x v="2"/>
    <x v="3"/>
    <x v="9"/>
    <n v="0"/>
    <n v="1500"/>
    <n v="0"/>
    <n v="0"/>
    <n v="0"/>
    <n v="0"/>
    <n v="0"/>
    <n v="0"/>
    <n v="0"/>
  </r>
  <r>
    <x v="9"/>
    <x v="2"/>
    <x v="3"/>
    <x v="10"/>
    <n v="0.09"/>
    <n v="1500"/>
    <n v="-1509.48804"/>
    <n v="3.0999999999999999E-3"/>
    <n v="2.9099999999999998E-3"/>
    <n v="1.0000000000000001E-5"/>
    <n v="5.0000000000000002E-5"/>
    <n v="4.1939999999999998E-2"/>
    <n v="-0.43420999999999998"/>
  </r>
  <r>
    <x v="9"/>
    <x v="2"/>
    <x v="4"/>
    <x v="0"/>
    <n v="0"/>
    <n v="1500"/>
    <n v="0"/>
    <n v="0"/>
    <n v="0"/>
    <n v="0"/>
    <n v="0"/>
    <n v="0"/>
    <n v="0"/>
  </r>
  <r>
    <x v="9"/>
    <x v="2"/>
    <x v="4"/>
    <x v="1"/>
    <n v="0"/>
    <n v="1500"/>
    <n v="0"/>
    <n v="0"/>
    <n v="0"/>
    <n v="0"/>
    <n v="0"/>
    <n v="0"/>
    <n v="0"/>
  </r>
  <r>
    <x v="9"/>
    <x v="2"/>
    <x v="4"/>
    <x v="2"/>
    <n v="0"/>
    <n v="1500"/>
    <n v="0"/>
    <n v="0"/>
    <n v="0"/>
    <n v="0"/>
    <n v="0"/>
    <n v="0"/>
    <n v="0"/>
  </r>
  <r>
    <x v="9"/>
    <x v="2"/>
    <x v="4"/>
    <x v="3"/>
    <n v="0"/>
    <n v="1500"/>
    <n v="0"/>
    <n v="0"/>
    <n v="0"/>
    <n v="0"/>
    <n v="0"/>
    <n v="0"/>
    <n v="0"/>
  </r>
  <r>
    <x v="9"/>
    <x v="2"/>
    <x v="4"/>
    <x v="4"/>
    <n v="0"/>
    <n v="1500"/>
    <n v="0"/>
    <n v="0"/>
    <n v="0"/>
    <n v="0"/>
    <n v="0"/>
    <n v="0"/>
    <n v="0"/>
  </r>
  <r>
    <x v="9"/>
    <x v="2"/>
    <x v="4"/>
    <x v="5"/>
    <n v="0"/>
    <n v="1500"/>
    <n v="0"/>
    <n v="0"/>
    <n v="0"/>
    <n v="0"/>
    <n v="0"/>
    <n v="0"/>
    <n v="0"/>
  </r>
  <r>
    <x v="9"/>
    <x v="2"/>
    <x v="4"/>
    <x v="6"/>
    <n v="0"/>
    <n v="1500"/>
    <n v="0"/>
    <n v="0"/>
    <n v="0"/>
    <n v="0"/>
    <n v="0"/>
    <n v="0"/>
    <n v="0"/>
  </r>
  <r>
    <x v="9"/>
    <x v="2"/>
    <x v="4"/>
    <x v="7"/>
    <n v="0"/>
    <n v="1500"/>
    <n v="0"/>
    <n v="0"/>
    <n v="0"/>
    <n v="0"/>
    <n v="0"/>
    <n v="0"/>
    <n v="0"/>
  </r>
  <r>
    <x v="9"/>
    <x v="2"/>
    <x v="4"/>
    <x v="8"/>
    <n v="0"/>
    <n v="1500"/>
    <n v="2.2803499999999999"/>
    <n v="0"/>
    <n v="0"/>
    <n v="0"/>
    <n v="0"/>
    <n v="0"/>
    <n v="6.6E-4"/>
  </r>
  <r>
    <x v="9"/>
    <x v="2"/>
    <x v="4"/>
    <x v="9"/>
    <n v="0"/>
    <n v="1500"/>
    <n v="0"/>
    <n v="0"/>
    <n v="0"/>
    <n v="0"/>
    <n v="0"/>
    <n v="0"/>
    <n v="0"/>
  </r>
  <r>
    <x v="9"/>
    <x v="2"/>
    <x v="4"/>
    <x v="10"/>
    <n v="1.06"/>
    <n v="1500"/>
    <n v="-146.25656000000001"/>
    <n v="3.8510000000000003E-2"/>
    <n v="2.921E-2"/>
    <n v="1.2999999999999999E-4"/>
    <n v="1.08E-3"/>
    <n v="0.52036000000000004"/>
    <n v="-4.2070000000000003E-2"/>
  </r>
  <r>
    <x v="9"/>
    <x v="2"/>
    <x v="5"/>
    <x v="0"/>
    <n v="0"/>
    <n v="1500"/>
    <n v="0"/>
    <n v="0"/>
    <n v="0"/>
    <n v="0"/>
    <n v="0"/>
    <n v="0"/>
    <n v="0"/>
  </r>
  <r>
    <x v="9"/>
    <x v="2"/>
    <x v="5"/>
    <x v="1"/>
    <n v="0"/>
    <n v="1500"/>
    <n v="0"/>
    <n v="0"/>
    <n v="0"/>
    <n v="0"/>
    <n v="0"/>
    <n v="0"/>
    <n v="0"/>
  </r>
  <r>
    <x v="9"/>
    <x v="2"/>
    <x v="5"/>
    <x v="2"/>
    <n v="0"/>
    <n v="1500"/>
    <n v="0"/>
    <n v="0"/>
    <n v="0"/>
    <n v="0"/>
    <n v="0"/>
    <n v="0"/>
    <n v="0"/>
  </r>
  <r>
    <x v="9"/>
    <x v="2"/>
    <x v="5"/>
    <x v="3"/>
    <n v="0"/>
    <n v="1500"/>
    <n v="0"/>
    <n v="0"/>
    <n v="0"/>
    <n v="0"/>
    <n v="0"/>
    <n v="0"/>
    <n v="0"/>
  </r>
  <r>
    <x v="9"/>
    <x v="2"/>
    <x v="5"/>
    <x v="4"/>
    <n v="0"/>
    <n v="1500"/>
    <n v="0"/>
    <n v="0"/>
    <n v="0"/>
    <n v="0"/>
    <n v="0"/>
    <n v="0"/>
    <n v="0"/>
  </r>
  <r>
    <x v="9"/>
    <x v="2"/>
    <x v="5"/>
    <x v="5"/>
    <n v="0"/>
    <n v="1500"/>
    <n v="0"/>
    <n v="0"/>
    <n v="0"/>
    <n v="0"/>
    <n v="0"/>
    <n v="0"/>
    <n v="0"/>
  </r>
  <r>
    <x v="9"/>
    <x v="2"/>
    <x v="5"/>
    <x v="6"/>
    <n v="0"/>
    <n v="1500"/>
    <n v="0"/>
    <n v="0"/>
    <n v="0"/>
    <n v="0"/>
    <n v="0"/>
    <n v="0"/>
    <n v="0"/>
  </r>
  <r>
    <x v="9"/>
    <x v="2"/>
    <x v="5"/>
    <x v="7"/>
    <n v="0"/>
    <n v="1500"/>
    <n v="0"/>
    <n v="0"/>
    <n v="0"/>
    <n v="0"/>
    <n v="0"/>
    <n v="0"/>
    <n v="0"/>
  </r>
  <r>
    <x v="9"/>
    <x v="2"/>
    <x v="5"/>
    <x v="8"/>
    <n v="0"/>
    <n v="1500"/>
    <n v="0"/>
    <n v="0"/>
    <n v="0"/>
    <n v="0"/>
    <n v="0"/>
    <n v="0"/>
    <n v="0"/>
  </r>
  <r>
    <x v="9"/>
    <x v="2"/>
    <x v="5"/>
    <x v="9"/>
    <n v="0"/>
    <n v="1500"/>
    <n v="0"/>
    <n v="0"/>
    <n v="0"/>
    <n v="0"/>
    <n v="0"/>
    <n v="0"/>
    <n v="0"/>
  </r>
  <r>
    <x v="9"/>
    <x v="2"/>
    <x v="5"/>
    <x v="10"/>
    <n v="0"/>
    <n v="1500"/>
    <n v="0"/>
    <n v="0"/>
    <n v="0"/>
    <n v="0"/>
    <n v="0"/>
    <n v="0"/>
    <n v="0"/>
  </r>
  <r>
    <x v="9"/>
    <x v="2"/>
    <x v="6"/>
    <x v="0"/>
    <n v="0"/>
    <n v="1500"/>
    <n v="0"/>
    <n v="0"/>
    <n v="0"/>
    <n v="0"/>
    <n v="0"/>
    <n v="0"/>
    <n v="0"/>
  </r>
  <r>
    <x v="9"/>
    <x v="2"/>
    <x v="6"/>
    <x v="1"/>
    <n v="0"/>
    <n v="1500"/>
    <n v="0"/>
    <n v="0"/>
    <n v="0"/>
    <n v="0"/>
    <n v="0"/>
    <n v="0"/>
    <n v="0"/>
  </r>
  <r>
    <x v="9"/>
    <x v="2"/>
    <x v="6"/>
    <x v="2"/>
    <n v="0"/>
    <n v="1500"/>
    <n v="0"/>
    <n v="0"/>
    <n v="0"/>
    <n v="0"/>
    <n v="0"/>
    <n v="0"/>
    <n v="0"/>
  </r>
  <r>
    <x v="9"/>
    <x v="2"/>
    <x v="6"/>
    <x v="3"/>
    <n v="0"/>
    <n v="1500"/>
    <n v="0"/>
    <n v="0"/>
    <n v="0"/>
    <n v="0"/>
    <n v="0"/>
    <n v="0"/>
    <n v="0"/>
  </r>
  <r>
    <x v="9"/>
    <x v="2"/>
    <x v="6"/>
    <x v="4"/>
    <n v="0"/>
    <n v="1500"/>
    <n v="0"/>
    <n v="0"/>
    <n v="0"/>
    <n v="0"/>
    <n v="0"/>
    <n v="0"/>
    <n v="0"/>
  </r>
  <r>
    <x v="9"/>
    <x v="2"/>
    <x v="6"/>
    <x v="5"/>
    <n v="0"/>
    <n v="1500"/>
    <n v="0"/>
    <n v="0"/>
    <n v="0"/>
    <n v="0"/>
    <n v="0"/>
    <n v="0"/>
    <n v="0"/>
  </r>
  <r>
    <x v="9"/>
    <x v="2"/>
    <x v="6"/>
    <x v="6"/>
    <n v="0"/>
    <n v="1500"/>
    <n v="0"/>
    <n v="0"/>
    <n v="0"/>
    <n v="0"/>
    <n v="0"/>
    <n v="0"/>
    <n v="0"/>
  </r>
  <r>
    <x v="9"/>
    <x v="2"/>
    <x v="6"/>
    <x v="7"/>
    <n v="0"/>
    <n v="1500"/>
    <n v="0"/>
    <n v="0"/>
    <n v="0"/>
    <n v="0"/>
    <n v="0"/>
    <n v="0"/>
    <n v="0"/>
  </r>
  <r>
    <x v="9"/>
    <x v="2"/>
    <x v="6"/>
    <x v="8"/>
    <n v="0"/>
    <n v="1500"/>
    <n v="0"/>
    <n v="0"/>
    <n v="0"/>
    <n v="0"/>
    <n v="0"/>
    <n v="0"/>
    <n v="0"/>
  </r>
  <r>
    <x v="9"/>
    <x v="2"/>
    <x v="6"/>
    <x v="9"/>
    <n v="0"/>
    <n v="1500"/>
    <n v="0"/>
    <n v="0"/>
    <n v="0"/>
    <n v="0"/>
    <n v="0"/>
    <n v="0"/>
    <n v="0"/>
  </r>
  <r>
    <x v="9"/>
    <x v="2"/>
    <x v="6"/>
    <x v="10"/>
    <n v="0"/>
    <n v="1500"/>
    <n v="0"/>
    <n v="0"/>
    <n v="0"/>
    <n v="0"/>
    <n v="0"/>
    <n v="0"/>
    <n v="0"/>
  </r>
  <r>
    <x v="9"/>
    <x v="2"/>
    <x v="7"/>
    <x v="0"/>
    <n v="0"/>
    <n v="1500"/>
    <n v="0"/>
    <n v="0"/>
    <n v="0"/>
    <n v="0"/>
    <n v="0"/>
    <n v="0"/>
    <n v="0"/>
  </r>
  <r>
    <x v="9"/>
    <x v="2"/>
    <x v="7"/>
    <x v="1"/>
    <n v="0"/>
    <n v="1500"/>
    <n v="0"/>
    <n v="0"/>
    <n v="0"/>
    <n v="0"/>
    <n v="0"/>
    <n v="0"/>
    <n v="0"/>
  </r>
  <r>
    <x v="9"/>
    <x v="2"/>
    <x v="7"/>
    <x v="2"/>
    <n v="0"/>
    <n v="1500"/>
    <n v="0"/>
    <n v="0"/>
    <n v="0"/>
    <n v="0"/>
    <n v="0"/>
    <n v="0"/>
    <n v="0"/>
  </r>
  <r>
    <x v="9"/>
    <x v="2"/>
    <x v="7"/>
    <x v="3"/>
    <n v="0"/>
    <n v="1500"/>
    <n v="0"/>
    <n v="0"/>
    <n v="0"/>
    <n v="0"/>
    <n v="0"/>
    <n v="0"/>
    <n v="0"/>
  </r>
  <r>
    <x v="9"/>
    <x v="2"/>
    <x v="7"/>
    <x v="4"/>
    <n v="0"/>
    <n v="1500"/>
    <n v="0"/>
    <n v="0"/>
    <n v="0"/>
    <n v="0"/>
    <n v="0"/>
    <n v="0"/>
    <n v="0"/>
  </r>
  <r>
    <x v="9"/>
    <x v="2"/>
    <x v="7"/>
    <x v="5"/>
    <n v="0"/>
    <n v="1500"/>
    <n v="0"/>
    <n v="0"/>
    <n v="0"/>
    <n v="0"/>
    <n v="0"/>
    <n v="0"/>
    <n v="0"/>
  </r>
  <r>
    <x v="9"/>
    <x v="2"/>
    <x v="7"/>
    <x v="6"/>
    <n v="0"/>
    <n v="1500"/>
    <n v="0"/>
    <n v="0"/>
    <n v="0"/>
    <n v="0"/>
    <n v="0"/>
    <n v="0"/>
    <n v="0"/>
  </r>
  <r>
    <x v="9"/>
    <x v="2"/>
    <x v="7"/>
    <x v="7"/>
    <n v="0"/>
    <n v="1500"/>
    <n v="0"/>
    <n v="0"/>
    <n v="0"/>
    <n v="0"/>
    <n v="0"/>
    <n v="0"/>
    <n v="0"/>
  </r>
  <r>
    <x v="9"/>
    <x v="2"/>
    <x v="7"/>
    <x v="8"/>
    <n v="0"/>
    <n v="1500"/>
    <n v="0"/>
    <n v="0"/>
    <n v="0"/>
    <n v="0"/>
    <n v="0"/>
    <n v="0"/>
    <n v="0"/>
  </r>
  <r>
    <x v="9"/>
    <x v="2"/>
    <x v="7"/>
    <x v="9"/>
    <n v="0"/>
    <n v="1500"/>
    <n v="0"/>
    <n v="0"/>
    <n v="0"/>
    <n v="0"/>
    <n v="0"/>
    <n v="0"/>
    <n v="0"/>
  </r>
  <r>
    <x v="9"/>
    <x v="2"/>
    <x v="7"/>
    <x v="10"/>
    <n v="0"/>
    <n v="1500"/>
    <n v="0"/>
    <n v="0"/>
    <n v="0"/>
    <n v="0"/>
    <n v="0"/>
    <n v="0"/>
    <n v="0"/>
  </r>
  <r>
    <x v="9"/>
    <x v="2"/>
    <x v="8"/>
    <x v="0"/>
    <n v="0"/>
    <n v="1500"/>
    <n v="0"/>
    <n v="0"/>
    <n v="0"/>
    <n v="0"/>
    <n v="0"/>
    <n v="0"/>
    <n v="0"/>
  </r>
  <r>
    <x v="9"/>
    <x v="2"/>
    <x v="8"/>
    <x v="1"/>
    <n v="0"/>
    <n v="1500"/>
    <n v="0"/>
    <n v="0"/>
    <n v="0"/>
    <n v="0"/>
    <n v="0"/>
    <n v="0"/>
    <n v="0"/>
  </r>
  <r>
    <x v="9"/>
    <x v="2"/>
    <x v="8"/>
    <x v="2"/>
    <n v="0"/>
    <n v="1500"/>
    <n v="0"/>
    <n v="0"/>
    <n v="0"/>
    <n v="0"/>
    <n v="0"/>
    <n v="0"/>
    <n v="0"/>
  </r>
  <r>
    <x v="9"/>
    <x v="2"/>
    <x v="8"/>
    <x v="3"/>
    <n v="0"/>
    <n v="1500"/>
    <n v="0"/>
    <n v="0"/>
    <n v="0"/>
    <n v="0"/>
    <n v="0"/>
    <n v="0"/>
    <n v="0"/>
  </r>
  <r>
    <x v="9"/>
    <x v="2"/>
    <x v="8"/>
    <x v="4"/>
    <n v="0"/>
    <n v="1500"/>
    <n v="0"/>
    <n v="0"/>
    <n v="0"/>
    <n v="0"/>
    <n v="0"/>
    <n v="0"/>
    <n v="0"/>
  </r>
  <r>
    <x v="9"/>
    <x v="2"/>
    <x v="8"/>
    <x v="5"/>
    <n v="0"/>
    <n v="1500"/>
    <n v="0"/>
    <n v="0"/>
    <n v="0"/>
    <n v="0"/>
    <n v="0"/>
    <n v="0"/>
    <n v="0"/>
  </r>
  <r>
    <x v="9"/>
    <x v="2"/>
    <x v="8"/>
    <x v="6"/>
    <n v="0"/>
    <n v="1500"/>
    <n v="0"/>
    <n v="0"/>
    <n v="0"/>
    <n v="0"/>
    <n v="0"/>
    <n v="0"/>
    <n v="0"/>
  </r>
  <r>
    <x v="9"/>
    <x v="2"/>
    <x v="8"/>
    <x v="7"/>
    <n v="0"/>
    <n v="1500"/>
    <n v="0"/>
    <n v="0"/>
    <n v="0"/>
    <n v="0"/>
    <n v="0"/>
    <n v="0"/>
    <n v="0"/>
  </r>
  <r>
    <x v="9"/>
    <x v="2"/>
    <x v="8"/>
    <x v="8"/>
    <n v="0"/>
    <n v="1500"/>
    <n v="0"/>
    <n v="0"/>
    <n v="0"/>
    <n v="0"/>
    <n v="0"/>
    <n v="0"/>
    <n v="0"/>
  </r>
  <r>
    <x v="9"/>
    <x v="2"/>
    <x v="8"/>
    <x v="9"/>
    <n v="0"/>
    <n v="1500"/>
    <n v="0"/>
    <n v="0"/>
    <n v="0"/>
    <n v="0"/>
    <n v="0"/>
    <n v="0"/>
    <n v="0"/>
  </r>
  <r>
    <x v="9"/>
    <x v="2"/>
    <x v="8"/>
    <x v="10"/>
    <n v="0"/>
    <n v="1500"/>
    <n v="0"/>
    <n v="0"/>
    <n v="0"/>
    <n v="0"/>
    <n v="0"/>
    <n v="0"/>
    <n v="0"/>
  </r>
  <r>
    <x v="9"/>
    <x v="3"/>
    <x v="0"/>
    <x v="0"/>
    <n v="0"/>
    <n v="1500"/>
    <n v="0"/>
    <n v="0"/>
    <n v="0"/>
    <n v="0"/>
    <n v="0"/>
    <n v="0"/>
    <n v="0"/>
  </r>
  <r>
    <x v="9"/>
    <x v="3"/>
    <x v="0"/>
    <x v="1"/>
    <n v="0.18"/>
    <n v="1500"/>
    <n v="0"/>
    <n v="6.7400000000000003E-3"/>
    <n v="5.7099999999999998E-3"/>
    <n v="1.1E-4"/>
    <n v="1.9000000000000001E-4"/>
    <n v="9.1079999999999994E-2"/>
    <n v="0"/>
  </r>
  <r>
    <x v="9"/>
    <x v="3"/>
    <x v="0"/>
    <x v="2"/>
    <n v="0"/>
    <n v="1500"/>
    <n v="0"/>
    <n v="0"/>
    <n v="0"/>
    <n v="0"/>
    <n v="0"/>
    <n v="0"/>
    <n v="0"/>
  </r>
  <r>
    <x v="9"/>
    <x v="3"/>
    <x v="0"/>
    <x v="3"/>
    <n v="0"/>
    <n v="1500"/>
    <n v="0"/>
    <n v="0"/>
    <n v="0"/>
    <n v="0"/>
    <n v="0"/>
    <n v="0"/>
    <n v="0"/>
  </r>
  <r>
    <x v="9"/>
    <x v="3"/>
    <x v="0"/>
    <x v="4"/>
    <n v="0"/>
    <n v="1500"/>
    <n v="0"/>
    <n v="0"/>
    <n v="0"/>
    <n v="0"/>
    <n v="0"/>
    <n v="0"/>
    <n v="0"/>
  </r>
  <r>
    <x v="9"/>
    <x v="3"/>
    <x v="0"/>
    <x v="5"/>
    <n v="0"/>
    <n v="1500"/>
    <n v="0"/>
    <n v="0"/>
    <n v="0"/>
    <n v="0"/>
    <n v="0"/>
    <n v="0"/>
    <n v="0"/>
  </r>
  <r>
    <x v="9"/>
    <x v="3"/>
    <x v="0"/>
    <x v="6"/>
    <n v="0"/>
    <n v="1500"/>
    <n v="0"/>
    <n v="0"/>
    <n v="0"/>
    <n v="0"/>
    <n v="0"/>
    <n v="0"/>
    <n v="0"/>
  </r>
  <r>
    <x v="9"/>
    <x v="3"/>
    <x v="0"/>
    <x v="7"/>
    <n v="0"/>
    <n v="1500"/>
    <n v="0"/>
    <n v="0"/>
    <n v="0"/>
    <n v="0"/>
    <n v="0"/>
    <n v="0"/>
    <n v="0"/>
  </r>
  <r>
    <x v="9"/>
    <x v="3"/>
    <x v="0"/>
    <x v="8"/>
    <n v="0"/>
    <n v="1500"/>
    <n v="0"/>
    <n v="0"/>
    <n v="0"/>
    <n v="0"/>
    <n v="0"/>
    <n v="0"/>
    <n v="0"/>
  </r>
  <r>
    <x v="9"/>
    <x v="3"/>
    <x v="0"/>
    <x v="9"/>
    <n v="0"/>
    <n v="1500"/>
    <n v="0"/>
    <n v="0"/>
    <n v="0"/>
    <n v="0"/>
    <n v="0"/>
    <n v="0"/>
    <n v="0"/>
  </r>
  <r>
    <x v="9"/>
    <x v="3"/>
    <x v="0"/>
    <x v="10"/>
    <n v="0.14000000000000001"/>
    <n v="1500"/>
    <n v="0"/>
    <n v="5.0099999999999997E-3"/>
    <n v="4.0299999999999997E-3"/>
    <n v="1.0000000000000001E-5"/>
    <n v="2.0000000000000001E-4"/>
    <n v="6.7699999999999996E-2"/>
    <n v="0"/>
  </r>
  <r>
    <x v="9"/>
    <x v="3"/>
    <x v="1"/>
    <x v="0"/>
    <n v="0"/>
    <n v="1500"/>
    <n v="0"/>
    <n v="0"/>
    <n v="0"/>
    <n v="0"/>
    <n v="0"/>
    <n v="0"/>
    <n v="0"/>
  </r>
  <r>
    <x v="9"/>
    <x v="3"/>
    <x v="1"/>
    <x v="1"/>
    <n v="0"/>
    <n v="1500"/>
    <n v="0"/>
    <n v="0"/>
    <n v="0"/>
    <n v="0"/>
    <n v="0"/>
    <n v="0"/>
    <n v="0"/>
  </r>
  <r>
    <x v="9"/>
    <x v="3"/>
    <x v="1"/>
    <x v="2"/>
    <n v="0"/>
    <n v="1500"/>
    <n v="0"/>
    <n v="0"/>
    <n v="0"/>
    <n v="0"/>
    <n v="0"/>
    <n v="0"/>
    <n v="0"/>
  </r>
  <r>
    <x v="9"/>
    <x v="3"/>
    <x v="1"/>
    <x v="3"/>
    <n v="0"/>
    <n v="1500"/>
    <n v="0"/>
    <n v="0"/>
    <n v="0"/>
    <n v="0"/>
    <n v="0"/>
    <n v="0"/>
    <n v="0"/>
  </r>
  <r>
    <x v="9"/>
    <x v="3"/>
    <x v="1"/>
    <x v="4"/>
    <n v="0"/>
    <n v="1500"/>
    <n v="0"/>
    <n v="0"/>
    <n v="0"/>
    <n v="0"/>
    <n v="0"/>
    <n v="0"/>
    <n v="0"/>
  </r>
  <r>
    <x v="9"/>
    <x v="3"/>
    <x v="1"/>
    <x v="5"/>
    <n v="0"/>
    <n v="1500"/>
    <n v="0"/>
    <n v="0"/>
    <n v="0"/>
    <n v="0"/>
    <n v="0"/>
    <n v="0"/>
    <n v="0"/>
  </r>
  <r>
    <x v="9"/>
    <x v="3"/>
    <x v="1"/>
    <x v="6"/>
    <n v="0"/>
    <n v="1500"/>
    <n v="0"/>
    <n v="0"/>
    <n v="0"/>
    <n v="0"/>
    <n v="0"/>
    <n v="0"/>
    <n v="0"/>
  </r>
  <r>
    <x v="9"/>
    <x v="3"/>
    <x v="1"/>
    <x v="7"/>
    <n v="0"/>
    <n v="1500"/>
    <n v="0"/>
    <n v="0"/>
    <n v="0"/>
    <n v="0"/>
    <n v="0"/>
    <n v="0"/>
    <n v="0"/>
  </r>
  <r>
    <x v="9"/>
    <x v="3"/>
    <x v="1"/>
    <x v="8"/>
    <n v="0"/>
    <n v="1500"/>
    <n v="0"/>
    <n v="0"/>
    <n v="0"/>
    <n v="0"/>
    <n v="0"/>
    <n v="0"/>
    <n v="0"/>
  </r>
  <r>
    <x v="9"/>
    <x v="3"/>
    <x v="1"/>
    <x v="9"/>
    <n v="0"/>
    <n v="1500"/>
    <n v="0"/>
    <n v="0"/>
    <n v="0"/>
    <n v="0"/>
    <n v="0"/>
    <n v="0"/>
    <n v="0"/>
  </r>
  <r>
    <x v="9"/>
    <x v="3"/>
    <x v="1"/>
    <x v="10"/>
    <n v="0"/>
    <n v="1500"/>
    <n v="0"/>
    <n v="0"/>
    <n v="0"/>
    <n v="0"/>
    <n v="0"/>
    <n v="0"/>
    <n v="0"/>
  </r>
  <r>
    <x v="9"/>
    <x v="3"/>
    <x v="2"/>
    <x v="0"/>
    <n v="0"/>
    <n v="1500"/>
    <n v="0"/>
    <n v="0"/>
    <n v="0"/>
    <n v="0"/>
    <n v="0"/>
    <n v="0"/>
    <n v="0"/>
  </r>
  <r>
    <x v="9"/>
    <x v="3"/>
    <x v="2"/>
    <x v="1"/>
    <n v="0.11"/>
    <n v="1500"/>
    <n v="0"/>
    <n v="4.0800000000000003E-3"/>
    <n v="3.5799999999999998E-3"/>
    <n v="1.1E-4"/>
    <n v="6.2E-4"/>
    <n v="5.5140000000000002E-2"/>
    <n v="0"/>
  </r>
  <r>
    <x v="9"/>
    <x v="3"/>
    <x v="2"/>
    <x v="2"/>
    <n v="0"/>
    <n v="1500"/>
    <n v="0"/>
    <n v="0"/>
    <n v="0"/>
    <n v="0"/>
    <n v="0"/>
    <n v="0"/>
    <n v="0"/>
  </r>
  <r>
    <x v="9"/>
    <x v="3"/>
    <x v="2"/>
    <x v="3"/>
    <n v="0"/>
    <n v="1500"/>
    <n v="0"/>
    <n v="0"/>
    <n v="0"/>
    <n v="0"/>
    <n v="0"/>
    <n v="0"/>
    <n v="0"/>
  </r>
  <r>
    <x v="9"/>
    <x v="3"/>
    <x v="2"/>
    <x v="4"/>
    <n v="0"/>
    <n v="1500"/>
    <n v="0"/>
    <n v="0"/>
    <n v="0"/>
    <n v="0"/>
    <n v="0"/>
    <n v="0"/>
    <n v="0"/>
  </r>
  <r>
    <x v="9"/>
    <x v="3"/>
    <x v="2"/>
    <x v="5"/>
    <n v="0"/>
    <n v="1500"/>
    <n v="0"/>
    <n v="0"/>
    <n v="0"/>
    <n v="0"/>
    <n v="0"/>
    <n v="0"/>
    <n v="0"/>
  </r>
  <r>
    <x v="9"/>
    <x v="3"/>
    <x v="2"/>
    <x v="6"/>
    <n v="0"/>
    <n v="1500"/>
    <n v="0"/>
    <n v="0"/>
    <n v="0"/>
    <n v="0"/>
    <n v="0"/>
    <n v="0"/>
    <n v="0"/>
  </r>
  <r>
    <x v="9"/>
    <x v="3"/>
    <x v="2"/>
    <x v="7"/>
    <n v="0"/>
    <n v="1500"/>
    <n v="0"/>
    <n v="0"/>
    <n v="0"/>
    <n v="0"/>
    <n v="0"/>
    <n v="0"/>
    <n v="0"/>
  </r>
  <r>
    <x v="9"/>
    <x v="3"/>
    <x v="2"/>
    <x v="8"/>
    <n v="0"/>
    <n v="1500"/>
    <n v="0"/>
    <n v="0"/>
    <n v="0"/>
    <n v="0"/>
    <n v="0"/>
    <n v="0"/>
    <n v="0"/>
  </r>
  <r>
    <x v="9"/>
    <x v="3"/>
    <x v="2"/>
    <x v="9"/>
    <n v="0"/>
    <n v="1500"/>
    <n v="0"/>
    <n v="0"/>
    <n v="0"/>
    <n v="0"/>
    <n v="0"/>
    <n v="0"/>
    <n v="0"/>
  </r>
  <r>
    <x v="9"/>
    <x v="3"/>
    <x v="2"/>
    <x v="10"/>
    <n v="0"/>
    <n v="1500"/>
    <n v="0"/>
    <n v="0"/>
    <n v="0"/>
    <n v="0"/>
    <n v="0"/>
    <n v="0"/>
    <n v="0"/>
  </r>
  <r>
    <x v="9"/>
    <x v="3"/>
    <x v="3"/>
    <x v="0"/>
    <n v="0"/>
    <n v="1500"/>
    <n v="0"/>
    <n v="0"/>
    <n v="0"/>
    <n v="0"/>
    <n v="0"/>
    <n v="0"/>
    <n v="0"/>
  </r>
  <r>
    <x v="9"/>
    <x v="3"/>
    <x v="3"/>
    <x v="1"/>
    <n v="2.91"/>
    <n v="1500"/>
    <n v="0"/>
    <n v="0.10595"/>
    <n v="9.1819999999999999E-2"/>
    <n v="9.7999999999999997E-4"/>
    <n v="8.9099999999999995E-3"/>
    <n v="1.4317500000000001"/>
    <n v="0"/>
  </r>
  <r>
    <x v="9"/>
    <x v="3"/>
    <x v="3"/>
    <x v="2"/>
    <n v="0"/>
    <n v="1500"/>
    <n v="0"/>
    <n v="0"/>
    <n v="0"/>
    <n v="0"/>
    <n v="0"/>
    <n v="0"/>
    <n v="0"/>
  </r>
  <r>
    <x v="9"/>
    <x v="3"/>
    <x v="3"/>
    <x v="3"/>
    <n v="0"/>
    <n v="1500"/>
    <n v="0"/>
    <n v="0"/>
    <n v="0"/>
    <n v="0"/>
    <n v="0"/>
    <n v="0"/>
    <n v="0"/>
  </r>
  <r>
    <x v="9"/>
    <x v="3"/>
    <x v="3"/>
    <x v="4"/>
    <n v="0"/>
    <n v="1500"/>
    <n v="0"/>
    <n v="0"/>
    <n v="0"/>
    <n v="0"/>
    <n v="0"/>
    <n v="0"/>
    <n v="0"/>
  </r>
  <r>
    <x v="9"/>
    <x v="3"/>
    <x v="3"/>
    <x v="5"/>
    <n v="0"/>
    <n v="1500"/>
    <n v="0"/>
    <n v="0"/>
    <n v="0"/>
    <n v="0"/>
    <n v="0"/>
    <n v="0"/>
    <n v="0"/>
  </r>
  <r>
    <x v="9"/>
    <x v="3"/>
    <x v="3"/>
    <x v="6"/>
    <n v="0"/>
    <n v="1500"/>
    <n v="0"/>
    <n v="0"/>
    <n v="0"/>
    <n v="0"/>
    <n v="0"/>
    <n v="0"/>
    <n v="0"/>
  </r>
  <r>
    <x v="9"/>
    <x v="3"/>
    <x v="3"/>
    <x v="7"/>
    <n v="0"/>
    <n v="1500"/>
    <n v="0"/>
    <n v="0"/>
    <n v="0"/>
    <n v="0"/>
    <n v="0"/>
    <n v="0"/>
    <n v="0"/>
  </r>
  <r>
    <x v="9"/>
    <x v="3"/>
    <x v="3"/>
    <x v="8"/>
    <n v="0"/>
    <n v="1500"/>
    <n v="0"/>
    <n v="0"/>
    <n v="0"/>
    <n v="0"/>
    <n v="0"/>
    <n v="0"/>
    <n v="0"/>
  </r>
  <r>
    <x v="9"/>
    <x v="3"/>
    <x v="3"/>
    <x v="9"/>
    <n v="0"/>
    <n v="1500"/>
    <n v="0"/>
    <n v="0"/>
    <n v="0"/>
    <n v="0"/>
    <n v="0"/>
    <n v="0"/>
    <n v="0"/>
  </r>
  <r>
    <x v="9"/>
    <x v="3"/>
    <x v="3"/>
    <x v="10"/>
    <n v="0.09"/>
    <n v="1500"/>
    <n v="0"/>
    <n v="3.0999999999999999E-3"/>
    <n v="2.9099999999999998E-3"/>
    <n v="1.0000000000000001E-5"/>
    <n v="5.0000000000000002E-5"/>
    <n v="4.1939999999999998E-2"/>
    <n v="0"/>
  </r>
  <r>
    <x v="9"/>
    <x v="3"/>
    <x v="4"/>
    <x v="0"/>
    <n v="0"/>
    <n v="1500"/>
    <n v="0"/>
    <n v="0"/>
    <n v="0"/>
    <n v="0"/>
    <n v="0"/>
    <n v="0"/>
    <n v="0"/>
  </r>
  <r>
    <x v="9"/>
    <x v="3"/>
    <x v="4"/>
    <x v="1"/>
    <n v="0"/>
    <n v="1500"/>
    <n v="0"/>
    <n v="0"/>
    <n v="0"/>
    <n v="0"/>
    <n v="0"/>
    <n v="0"/>
    <n v="0"/>
  </r>
  <r>
    <x v="9"/>
    <x v="3"/>
    <x v="4"/>
    <x v="2"/>
    <n v="0"/>
    <n v="1500"/>
    <n v="0"/>
    <n v="0"/>
    <n v="0"/>
    <n v="0"/>
    <n v="0"/>
    <n v="0"/>
    <n v="0"/>
  </r>
  <r>
    <x v="9"/>
    <x v="3"/>
    <x v="4"/>
    <x v="3"/>
    <n v="0"/>
    <n v="1500"/>
    <n v="0"/>
    <n v="0"/>
    <n v="0"/>
    <n v="0"/>
    <n v="0"/>
    <n v="0"/>
    <n v="0"/>
  </r>
  <r>
    <x v="9"/>
    <x v="3"/>
    <x v="4"/>
    <x v="4"/>
    <n v="0"/>
    <n v="1500"/>
    <n v="0"/>
    <n v="0"/>
    <n v="0"/>
    <n v="0"/>
    <n v="0"/>
    <n v="0"/>
    <n v="0"/>
  </r>
  <r>
    <x v="9"/>
    <x v="3"/>
    <x v="4"/>
    <x v="5"/>
    <n v="0"/>
    <n v="1500"/>
    <n v="0"/>
    <n v="0"/>
    <n v="0"/>
    <n v="0"/>
    <n v="0"/>
    <n v="0"/>
    <n v="0"/>
  </r>
  <r>
    <x v="9"/>
    <x v="3"/>
    <x v="4"/>
    <x v="6"/>
    <n v="0"/>
    <n v="1500"/>
    <n v="0"/>
    <n v="0"/>
    <n v="0"/>
    <n v="0"/>
    <n v="0"/>
    <n v="0"/>
    <n v="0"/>
  </r>
  <r>
    <x v="9"/>
    <x v="3"/>
    <x v="4"/>
    <x v="7"/>
    <n v="0"/>
    <n v="1500"/>
    <n v="0"/>
    <n v="0"/>
    <n v="0"/>
    <n v="0"/>
    <n v="0"/>
    <n v="0"/>
    <n v="0"/>
  </r>
  <r>
    <x v="9"/>
    <x v="3"/>
    <x v="4"/>
    <x v="8"/>
    <n v="0"/>
    <n v="1500"/>
    <n v="0"/>
    <n v="0"/>
    <n v="0"/>
    <n v="0"/>
    <n v="0"/>
    <n v="0"/>
    <n v="0"/>
  </r>
  <r>
    <x v="9"/>
    <x v="3"/>
    <x v="4"/>
    <x v="9"/>
    <n v="0"/>
    <n v="1500"/>
    <n v="0"/>
    <n v="0"/>
    <n v="0"/>
    <n v="0"/>
    <n v="0"/>
    <n v="0"/>
    <n v="0"/>
  </r>
  <r>
    <x v="9"/>
    <x v="3"/>
    <x v="4"/>
    <x v="10"/>
    <n v="1.06"/>
    <n v="1500"/>
    <n v="0"/>
    <n v="3.8510000000000003E-2"/>
    <n v="2.921E-2"/>
    <n v="1.2999999999999999E-4"/>
    <n v="1.08E-3"/>
    <n v="0.52036000000000004"/>
    <n v="0"/>
  </r>
  <r>
    <x v="9"/>
    <x v="3"/>
    <x v="5"/>
    <x v="0"/>
    <n v="0"/>
    <n v="1500"/>
    <n v="0"/>
    <n v="0"/>
    <n v="0"/>
    <n v="0"/>
    <n v="0"/>
    <n v="0"/>
    <n v="0"/>
  </r>
  <r>
    <x v="9"/>
    <x v="3"/>
    <x v="5"/>
    <x v="1"/>
    <n v="0"/>
    <n v="1500"/>
    <n v="0"/>
    <n v="0"/>
    <n v="0"/>
    <n v="0"/>
    <n v="0"/>
    <n v="0"/>
    <n v="0"/>
  </r>
  <r>
    <x v="9"/>
    <x v="3"/>
    <x v="5"/>
    <x v="2"/>
    <n v="0"/>
    <n v="1500"/>
    <n v="0"/>
    <n v="0"/>
    <n v="0"/>
    <n v="0"/>
    <n v="0"/>
    <n v="0"/>
    <n v="0"/>
  </r>
  <r>
    <x v="9"/>
    <x v="3"/>
    <x v="5"/>
    <x v="3"/>
    <n v="0"/>
    <n v="1500"/>
    <n v="0"/>
    <n v="0"/>
    <n v="0"/>
    <n v="0"/>
    <n v="0"/>
    <n v="0"/>
    <n v="0"/>
  </r>
  <r>
    <x v="9"/>
    <x v="3"/>
    <x v="5"/>
    <x v="4"/>
    <n v="0"/>
    <n v="1500"/>
    <n v="0"/>
    <n v="0"/>
    <n v="0"/>
    <n v="0"/>
    <n v="0"/>
    <n v="0"/>
    <n v="0"/>
  </r>
  <r>
    <x v="9"/>
    <x v="3"/>
    <x v="5"/>
    <x v="5"/>
    <n v="0"/>
    <n v="1500"/>
    <n v="0"/>
    <n v="0"/>
    <n v="0"/>
    <n v="0"/>
    <n v="0"/>
    <n v="0"/>
    <n v="0"/>
  </r>
  <r>
    <x v="9"/>
    <x v="3"/>
    <x v="5"/>
    <x v="6"/>
    <n v="0"/>
    <n v="1500"/>
    <n v="0"/>
    <n v="0"/>
    <n v="0"/>
    <n v="0"/>
    <n v="0"/>
    <n v="0"/>
    <n v="0"/>
  </r>
  <r>
    <x v="9"/>
    <x v="3"/>
    <x v="5"/>
    <x v="7"/>
    <n v="0"/>
    <n v="1500"/>
    <n v="0"/>
    <n v="0"/>
    <n v="0"/>
    <n v="0"/>
    <n v="0"/>
    <n v="0"/>
    <n v="0"/>
  </r>
  <r>
    <x v="9"/>
    <x v="3"/>
    <x v="5"/>
    <x v="8"/>
    <n v="0"/>
    <n v="1500"/>
    <n v="0"/>
    <n v="0"/>
    <n v="0"/>
    <n v="0"/>
    <n v="0"/>
    <n v="0"/>
    <n v="0"/>
  </r>
  <r>
    <x v="9"/>
    <x v="3"/>
    <x v="5"/>
    <x v="9"/>
    <n v="0"/>
    <n v="1500"/>
    <n v="0"/>
    <n v="0"/>
    <n v="0"/>
    <n v="0"/>
    <n v="0"/>
    <n v="0"/>
    <n v="0"/>
  </r>
  <r>
    <x v="9"/>
    <x v="3"/>
    <x v="5"/>
    <x v="10"/>
    <n v="0"/>
    <n v="1500"/>
    <n v="0"/>
    <n v="0"/>
    <n v="0"/>
    <n v="0"/>
    <n v="0"/>
    <n v="0"/>
    <n v="0"/>
  </r>
  <r>
    <x v="9"/>
    <x v="3"/>
    <x v="6"/>
    <x v="0"/>
    <n v="0"/>
    <n v="1500"/>
    <n v="0"/>
    <n v="0"/>
    <n v="0"/>
    <n v="0"/>
    <n v="0"/>
    <n v="0"/>
    <n v="0"/>
  </r>
  <r>
    <x v="9"/>
    <x v="3"/>
    <x v="6"/>
    <x v="1"/>
    <n v="0"/>
    <n v="1500"/>
    <n v="0"/>
    <n v="0"/>
    <n v="0"/>
    <n v="0"/>
    <n v="0"/>
    <n v="0"/>
    <n v="0"/>
  </r>
  <r>
    <x v="9"/>
    <x v="3"/>
    <x v="6"/>
    <x v="2"/>
    <n v="0"/>
    <n v="1500"/>
    <n v="0"/>
    <n v="0"/>
    <n v="0"/>
    <n v="0"/>
    <n v="0"/>
    <n v="0"/>
    <n v="0"/>
  </r>
  <r>
    <x v="9"/>
    <x v="3"/>
    <x v="6"/>
    <x v="3"/>
    <n v="0"/>
    <n v="1500"/>
    <n v="0"/>
    <n v="0"/>
    <n v="0"/>
    <n v="0"/>
    <n v="0"/>
    <n v="0"/>
    <n v="0"/>
  </r>
  <r>
    <x v="9"/>
    <x v="3"/>
    <x v="6"/>
    <x v="4"/>
    <n v="0"/>
    <n v="1500"/>
    <n v="0"/>
    <n v="0"/>
    <n v="0"/>
    <n v="0"/>
    <n v="0"/>
    <n v="0"/>
    <n v="0"/>
  </r>
  <r>
    <x v="9"/>
    <x v="3"/>
    <x v="6"/>
    <x v="5"/>
    <n v="0"/>
    <n v="1500"/>
    <n v="0"/>
    <n v="0"/>
    <n v="0"/>
    <n v="0"/>
    <n v="0"/>
    <n v="0"/>
    <n v="0"/>
  </r>
  <r>
    <x v="9"/>
    <x v="3"/>
    <x v="6"/>
    <x v="6"/>
    <n v="0"/>
    <n v="1500"/>
    <n v="0"/>
    <n v="0"/>
    <n v="0"/>
    <n v="0"/>
    <n v="0"/>
    <n v="0"/>
    <n v="0"/>
  </r>
  <r>
    <x v="9"/>
    <x v="3"/>
    <x v="6"/>
    <x v="7"/>
    <n v="0"/>
    <n v="1500"/>
    <n v="0"/>
    <n v="0"/>
    <n v="0"/>
    <n v="0"/>
    <n v="0"/>
    <n v="0"/>
    <n v="0"/>
  </r>
  <r>
    <x v="9"/>
    <x v="3"/>
    <x v="6"/>
    <x v="8"/>
    <n v="0"/>
    <n v="1500"/>
    <n v="0"/>
    <n v="0"/>
    <n v="0"/>
    <n v="0"/>
    <n v="0"/>
    <n v="0"/>
    <n v="0"/>
  </r>
  <r>
    <x v="9"/>
    <x v="3"/>
    <x v="6"/>
    <x v="9"/>
    <n v="0"/>
    <n v="1500"/>
    <n v="0"/>
    <n v="0"/>
    <n v="0"/>
    <n v="0"/>
    <n v="0"/>
    <n v="0"/>
    <n v="0"/>
  </r>
  <r>
    <x v="9"/>
    <x v="3"/>
    <x v="6"/>
    <x v="10"/>
    <n v="0"/>
    <n v="1500"/>
    <n v="0"/>
    <n v="0"/>
    <n v="0"/>
    <n v="0"/>
    <n v="0"/>
    <n v="0"/>
    <n v="0"/>
  </r>
  <r>
    <x v="9"/>
    <x v="3"/>
    <x v="7"/>
    <x v="0"/>
    <n v="0"/>
    <n v="1500"/>
    <n v="0"/>
    <n v="0"/>
    <n v="0"/>
    <n v="0"/>
    <n v="0"/>
    <n v="0"/>
    <n v="0"/>
  </r>
  <r>
    <x v="9"/>
    <x v="3"/>
    <x v="7"/>
    <x v="1"/>
    <n v="0"/>
    <n v="1500"/>
    <n v="0"/>
    <n v="0"/>
    <n v="0"/>
    <n v="0"/>
    <n v="0"/>
    <n v="0"/>
    <n v="0"/>
  </r>
  <r>
    <x v="9"/>
    <x v="3"/>
    <x v="7"/>
    <x v="2"/>
    <n v="0"/>
    <n v="1500"/>
    <n v="0"/>
    <n v="0"/>
    <n v="0"/>
    <n v="0"/>
    <n v="0"/>
    <n v="0"/>
    <n v="0"/>
  </r>
  <r>
    <x v="9"/>
    <x v="3"/>
    <x v="7"/>
    <x v="3"/>
    <n v="0"/>
    <n v="1500"/>
    <n v="0"/>
    <n v="0"/>
    <n v="0"/>
    <n v="0"/>
    <n v="0"/>
    <n v="0"/>
    <n v="0"/>
  </r>
  <r>
    <x v="9"/>
    <x v="3"/>
    <x v="7"/>
    <x v="4"/>
    <n v="0"/>
    <n v="1500"/>
    <n v="0"/>
    <n v="0"/>
    <n v="0"/>
    <n v="0"/>
    <n v="0"/>
    <n v="0"/>
    <n v="0"/>
  </r>
  <r>
    <x v="9"/>
    <x v="3"/>
    <x v="7"/>
    <x v="5"/>
    <n v="0"/>
    <n v="1500"/>
    <n v="0"/>
    <n v="0"/>
    <n v="0"/>
    <n v="0"/>
    <n v="0"/>
    <n v="0"/>
    <n v="0"/>
  </r>
  <r>
    <x v="9"/>
    <x v="3"/>
    <x v="7"/>
    <x v="6"/>
    <n v="0"/>
    <n v="1500"/>
    <n v="0"/>
    <n v="0"/>
    <n v="0"/>
    <n v="0"/>
    <n v="0"/>
    <n v="0"/>
    <n v="0"/>
  </r>
  <r>
    <x v="9"/>
    <x v="3"/>
    <x v="7"/>
    <x v="7"/>
    <n v="0"/>
    <n v="1500"/>
    <n v="0"/>
    <n v="0"/>
    <n v="0"/>
    <n v="0"/>
    <n v="0"/>
    <n v="0"/>
    <n v="0"/>
  </r>
  <r>
    <x v="9"/>
    <x v="3"/>
    <x v="7"/>
    <x v="8"/>
    <n v="0"/>
    <n v="1500"/>
    <n v="0"/>
    <n v="0"/>
    <n v="0"/>
    <n v="0"/>
    <n v="0"/>
    <n v="0"/>
    <n v="0"/>
  </r>
  <r>
    <x v="9"/>
    <x v="3"/>
    <x v="7"/>
    <x v="9"/>
    <n v="0"/>
    <n v="1500"/>
    <n v="0"/>
    <n v="0"/>
    <n v="0"/>
    <n v="0"/>
    <n v="0"/>
    <n v="0"/>
    <n v="0"/>
  </r>
  <r>
    <x v="9"/>
    <x v="3"/>
    <x v="7"/>
    <x v="10"/>
    <n v="0"/>
    <n v="1500"/>
    <n v="0"/>
    <n v="0"/>
    <n v="0"/>
    <n v="0"/>
    <n v="0"/>
    <n v="0"/>
    <n v="0"/>
  </r>
  <r>
    <x v="9"/>
    <x v="3"/>
    <x v="8"/>
    <x v="0"/>
    <n v="0"/>
    <n v="1500"/>
    <n v="0"/>
    <n v="0"/>
    <n v="0"/>
    <n v="0"/>
    <n v="0"/>
    <n v="0"/>
    <n v="0"/>
  </r>
  <r>
    <x v="9"/>
    <x v="3"/>
    <x v="8"/>
    <x v="1"/>
    <n v="0"/>
    <n v="1500"/>
    <n v="0"/>
    <n v="0"/>
    <n v="0"/>
    <n v="0"/>
    <n v="0"/>
    <n v="0"/>
    <n v="0"/>
  </r>
  <r>
    <x v="9"/>
    <x v="3"/>
    <x v="8"/>
    <x v="2"/>
    <n v="0"/>
    <n v="1500"/>
    <n v="0"/>
    <n v="0"/>
    <n v="0"/>
    <n v="0"/>
    <n v="0"/>
    <n v="0"/>
    <n v="0"/>
  </r>
  <r>
    <x v="9"/>
    <x v="3"/>
    <x v="8"/>
    <x v="3"/>
    <n v="0"/>
    <n v="1500"/>
    <n v="0"/>
    <n v="0"/>
    <n v="0"/>
    <n v="0"/>
    <n v="0"/>
    <n v="0"/>
    <n v="0"/>
  </r>
  <r>
    <x v="9"/>
    <x v="3"/>
    <x v="8"/>
    <x v="4"/>
    <n v="0"/>
    <n v="1500"/>
    <n v="0"/>
    <n v="0"/>
    <n v="0"/>
    <n v="0"/>
    <n v="0"/>
    <n v="0"/>
    <n v="0"/>
  </r>
  <r>
    <x v="9"/>
    <x v="3"/>
    <x v="8"/>
    <x v="5"/>
    <n v="0"/>
    <n v="1500"/>
    <n v="0"/>
    <n v="0"/>
    <n v="0"/>
    <n v="0"/>
    <n v="0"/>
    <n v="0"/>
    <n v="0"/>
  </r>
  <r>
    <x v="9"/>
    <x v="3"/>
    <x v="8"/>
    <x v="6"/>
    <n v="0"/>
    <n v="1500"/>
    <n v="0"/>
    <n v="0"/>
    <n v="0"/>
    <n v="0"/>
    <n v="0"/>
    <n v="0"/>
    <n v="0"/>
  </r>
  <r>
    <x v="9"/>
    <x v="3"/>
    <x v="8"/>
    <x v="7"/>
    <n v="0"/>
    <n v="1500"/>
    <n v="0"/>
    <n v="0"/>
    <n v="0"/>
    <n v="0"/>
    <n v="0"/>
    <n v="0"/>
    <n v="0"/>
  </r>
  <r>
    <x v="9"/>
    <x v="3"/>
    <x v="8"/>
    <x v="8"/>
    <n v="0"/>
    <n v="1500"/>
    <n v="0"/>
    <n v="0"/>
    <n v="0"/>
    <n v="0"/>
    <n v="0"/>
    <n v="0"/>
    <n v="0"/>
  </r>
  <r>
    <x v="9"/>
    <x v="3"/>
    <x v="8"/>
    <x v="9"/>
    <n v="0"/>
    <n v="1500"/>
    <n v="0"/>
    <n v="0"/>
    <n v="0"/>
    <n v="0"/>
    <n v="0"/>
    <n v="0"/>
    <n v="0"/>
  </r>
  <r>
    <x v="9"/>
    <x v="3"/>
    <x v="8"/>
    <x v="10"/>
    <n v="0"/>
    <n v="1500"/>
    <n v="0"/>
    <n v="0"/>
    <n v="0"/>
    <n v="0"/>
    <n v="0"/>
    <n v="0"/>
    <n v="0"/>
  </r>
  <r>
    <x v="9"/>
    <x v="4"/>
    <x v="0"/>
    <x v="0"/>
    <n v="0"/>
    <n v="1500"/>
    <n v="0"/>
    <n v="0"/>
    <n v="0"/>
    <n v="0"/>
    <n v="0"/>
    <n v="0"/>
    <n v="0"/>
  </r>
  <r>
    <x v="9"/>
    <x v="4"/>
    <x v="0"/>
    <x v="1"/>
    <n v="0.18"/>
    <n v="1500"/>
    <n v="0"/>
    <n v="6.7400000000000003E-3"/>
    <n v="5.7099999999999998E-3"/>
    <n v="1.1E-4"/>
    <n v="1.9000000000000001E-4"/>
    <n v="9.1079999999999994E-2"/>
    <n v="0"/>
  </r>
  <r>
    <x v="9"/>
    <x v="4"/>
    <x v="0"/>
    <x v="2"/>
    <n v="0"/>
    <n v="1500"/>
    <n v="0"/>
    <n v="0"/>
    <n v="0"/>
    <n v="0"/>
    <n v="0"/>
    <n v="0"/>
    <n v="0"/>
  </r>
  <r>
    <x v="9"/>
    <x v="4"/>
    <x v="0"/>
    <x v="3"/>
    <n v="0"/>
    <n v="1500"/>
    <n v="0"/>
    <n v="0"/>
    <n v="0"/>
    <n v="0"/>
    <n v="0"/>
    <n v="0"/>
    <n v="0"/>
  </r>
  <r>
    <x v="9"/>
    <x v="4"/>
    <x v="0"/>
    <x v="4"/>
    <n v="0"/>
    <n v="1500"/>
    <n v="0"/>
    <n v="0"/>
    <n v="0"/>
    <n v="0"/>
    <n v="0"/>
    <n v="0"/>
    <n v="0"/>
  </r>
  <r>
    <x v="9"/>
    <x v="4"/>
    <x v="0"/>
    <x v="5"/>
    <n v="0"/>
    <n v="1500"/>
    <n v="0"/>
    <n v="0"/>
    <n v="0"/>
    <n v="0"/>
    <n v="0"/>
    <n v="0"/>
    <n v="0"/>
  </r>
  <r>
    <x v="9"/>
    <x v="4"/>
    <x v="0"/>
    <x v="6"/>
    <n v="0"/>
    <n v="1500"/>
    <n v="0"/>
    <n v="0"/>
    <n v="0"/>
    <n v="0"/>
    <n v="0"/>
    <n v="0"/>
    <n v="0"/>
  </r>
  <r>
    <x v="9"/>
    <x v="4"/>
    <x v="0"/>
    <x v="7"/>
    <n v="0"/>
    <n v="1500"/>
    <n v="0"/>
    <n v="0"/>
    <n v="0"/>
    <n v="0"/>
    <n v="0"/>
    <n v="0"/>
    <n v="0"/>
  </r>
  <r>
    <x v="9"/>
    <x v="4"/>
    <x v="0"/>
    <x v="8"/>
    <n v="0"/>
    <n v="1500"/>
    <n v="0"/>
    <n v="0"/>
    <n v="0"/>
    <n v="0"/>
    <n v="0"/>
    <n v="0"/>
    <n v="0"/>
  </r>
  <r>
    <x v="9"/>
    <x v="4"/>
    <x v="0"/>
    <x v="9"/>
    <n v="0"/>
    <n v="1500"/>
    <n v="0"/>
    <n v="0"/>
    <n v="0"/>
    <n v="0"/>
    <n v="0"/>
    <n v="0"/>
    <n v="0"/>
  </r>
  <r>
    <x v="9"/>
    <x v="4"/>
    <x v="0"/>
    <x v="10"/>
    <n v="0.14000000000000001"/>
    <n v="1500"/>
    <n v="0"/>
    <n v="5.0099999999999997E-3"/>
    <n v="4.0299999999999997E-3"/>
    <n v="1.0000000000000001E-5"/>
    <n v="2.0000000000000001E-4"/>
    <n v="6.7699999999999996E-2"/>
    <n v="0"/>
  </r>
  <r>
    <x v="9"/>
    <x v="4"/>
    <x v="1"/>
    <x v="0"/>
    <n v="0"/>
    <n v="1500"/>
    <n v="0"/>
    <n v="0"/>
    <n v="0"/>
    <n v="0"/>
    <n v="0"/>
    <n v="0"/>
    <n v="0"/>
  </r>
  <r>
    <x v="9"/>
    <x v="4"/>
    <x v="1"/>
    <x v="1"/>
    <n v="0"/>
    <n v="1500"/>
    <n v="0"/>
    <n v="0"/>
    <n v="0"/>
    <n v="0"/>
    <n v="0"/>
    <n v="0"/>
    <n v="0"/>
  </r>
  <r>
    <x v="9"/>
    <x v="4"/>
    <x v="1"/>
    <x v="2"/>
    <n v="0"/>
    <n v="1500"/>
    <n v="0"/>
    <n v="0"/>
    <n v="0"/>
    <n v="0"/>
    <n v="0"/>
    <n v="0"/>
    <n v="0"/>
  </r>
  <r>
    <x v="9"/>
    <x v="4"/>
    <x v="1"/>
    <x v="3"/>
    <n v="0"/>
    <n v="1500"/>
    <n v="0"/>
    <n v="0"/>
    <n v="0"/>
    <n v="0"/>
    <n v="0"/>
    <n v="0"/>
    <n v="0"/>
  </r>
  <r>
    <x v="9"/>
    <x v="4"/>
    <x v="1"/>
    <x v="4"/>
    <n v="0"/>
    <n v="1500"/>
    <n v="0"/>
    <n v="0"/>
    <n v="0"/>
    <n v="0"/>
    <n v="0"/>
    <n v="0"/>
    <n v="0"/>
  </r>
  <r>
    <x v="9"/>
    <x v="4"/>
    <x v="1"/>
    <x v="5"/>
    <n v="0"/>
    <n v="1500"/>
    <n v="0"/>
    <n v="0"/>
    <n v="0"/>
    <n v="0"/>
    <n v="0"/>
    <n v="0"/>
    <n v="0"/>
  </r>
  <r>
    <x v="9"/>
    <x v="4"/>
    <x v="1"/>
    <x v="6"/>
    <n v="0"/>
    <n v="1500"/>
    <n v="0"/>
    <n v="0"/>
    <n v="0"/>
    <n v="0"/>
    <n v="0"/>
    <n v="0"/>
    <n v="0"/>
  </r>
  <r>
    <x v="9"/>
    <x v="4"/>
    <x v="1"/>
    <x v="7"/>
    <n v="0"/>
    <n v="1500"/>
    <n v="0"/>
    <n v="0"/>
    <n v="0"/>
    <n v="0"/>
    <n v="0"/>
    <n v="0"/>
    <n v="0"/>
  </r>
  <r>
    <x v="9"/>
    <x v="4"/>
    <x v="1"/>
    <x v="8"/>
    <n v="0"/>
    <n v="1500"/>
    <n v="0"/>
    <n v="0"/>
    <n v="0"/>
    <n v="0"/>
    <n v="0"/>
    <n v="0"/>
    <n v="0"/>
  </r>
  <r>
    <x v="9"/>
    <x v="4"/>
    <x v="1"/>
    <x v="9"/>
    <n v="0"/>
    <n v="1500"/>
    <n v="0"/>
    <n v="0"/>
    <n v="0"/>
    <n v="0"/>
    <n v="0"/>
    <n v="0"/>
    <n v="0"/>
  </r>
  <r>
    <x v="9"/>
    <x v="4"/>
    <x v="1"/>
    <x v="10"/>
    <n v="0"/>
    <n v="1500"/>
    <n v="0"/>
    <n v="0"/>
    <n v="0"/>
    <n v="0"/>
    <n v="0"/>
    <n v="0"/>
    <n v="0"/>
  </r>
  <r>
    <x v="9"/>
    <x v="4"/>
    <x v="2"/>
    <x v="0"/>
    <n v="0"/>
    <n v="1500"/>
    <n v="0"/>
    <n v="0"/>
    <n v="0"/>
    <n v="0"/>
    <n v="0"/>
    <n v="0"/>
    <n v="0"/>
  </r>
  <r>
    <x v="9"/>
    <x v="4"/>
    <x v="2"/>
    <x v="1"/>
    <n v="0.11"/>
    <n v="1500"/>
    <n v="0"/>
    <n v="4.0800000000000003E-3"/>
    <n v="3.5799999999999998E-3"/>
    <n v="1.1E-4"/>
    <n v="6.2E-4"/>
    <n v="5.5140000000000002E-2"/>
    <n v="0"/>
  </r>
  <r>
    <x v="9"/>
    <x v="4"/>
    <x v="2"/>
    <x v="2"/>
    <n v="0"/>
    <n v="1500"/>
    <n v="0"/>
    <n v="0"/>
    <n v="0"/>
    <n v="0"/>
    <n v="0"/>
    <n v="0"/>
    <n v="0"/>
  </r>
  <r>
    <x v="9"/>
    <x v="4"/>
    <x v="2"/>
    <x v="3"/>
    <n v="0"/>
    <n v="1500"/>
    <n v="0"/>
    <n v="0"/>
    <n v="0"/>
    <n v="0"/>
    <n v="0"/>
    <n v="0"/>
    <n v="0"/>
  </r>
  <r>
    <x v="9"/>
    <x v="4"/>
    <x v="2"/>
    <x v="4"/>
    <n v="0"/>
    <n v="1500"/>
    <n v="0"/>
    <n v="0"/>
    <n v="0"/>
    <n v="0"/>
    <n v="0"/>
    <n v="0"/>
    <n v="0"/>
  </r>
  <r>
    <x v="9"/>
    <x v="4"/>
    <x v="2"/>
    <x v="5"/>
    <n v="0"/>
    <n v="1500"/>
    <n v="0"/>
    <n v="0"/>
    <n v="0"/>
    <n v="0"/>
    <n v="0"/>
    <n v="0"/>
    <n v="0"/>
  </r>
  <r>
    <x v="9"/>
    <x v="4"/>
    <x v="2"/>
    <x v="6"/>
    <n v="0"/>
    <n v="1500"/>
    <n v="0"/>
    <n v="0"/>
    <n v="0"/>
    <n v="0"/>
    <n v="0"/>
    <n v="0"/>
    <n v="0"/>
  </r>
  <r>
    <x v="9"/>
    <x v="4"/>
    <x v="2"/>
    <x v="7"/>
    <n v="0"/>
    <n v="1500"/>
    <n v="0"/>
    <n v="0"/>
    <n v="0"/>
    <n v="0"/>
    <n v="0"/>
    <n v="0"/>
    <n v="0"/>
  </r>
  <r>
    <x v="9"/>
    <x v="4"/>
    <x v="2"/>
    <x v="8"/>
    <n v="0"/>
    <n v="1500"/>
    <n v="0"/>
    <n v="0"/>
    <n v="0"/>
    <n v="0"/>
    <n v="0"/>
    <n v="0"/>
    <n v="0"/>
  </r>
  <r>
    <x v="9"/>
    <x v="4"/>
    <x v="2"/>
    <x v="9"/>
    <n v="0"/>
    <n v="1500"/>
    <n v="0"/>
    <n v="0"/>
    <n v="0"/>
    <n v="0"/>
    <n v="0"/>
    <n v="0"/>
    <n v="0"/>
  </r>
  <r>
    <x v="9"/>
    <x v="4"/>
    <x v="2"/>
    <x v="10"/>
    <n v="0"/>
    <n v="1500"/>
    <n v="0"/>
    <n v="0"/>
    <n v="0"/>
    <n v="0"/>
    <n v="0"/>
    <n v="0"/>
    <n v="0"/>
  </r>
  <r>
    <x v="9"/>
    <x v="4"/>
    <x v="3"/>
    <x v="0"/>
    <n v="0"/>
    <n v="1500"/>
    <n v="0"/>
    <n v="0"/>
    <n v="0"/>
    <n v="0"/>
    <n v="0"/>
    <n v="0"/>
    <n v="0"/>
  </r>
  <r>
    <x v="9"/>
    <x v="4"/>
    <x v="3"/>
    <x v="1"/>
    <n v="2.91"/>
    <n v="1500"/>
    <n v="0"/>
    <n v="0.10595"/>
    <n v="9.1819999999999999E-2"/>
    <n v="9.7999999999999997E-4"/>
    <n v="8.9099999999999995E-3"/>
    <n v="1.4317500000000001"/>
    <n v="0"/>
  </r>
  <r>
    <x v="9"/>
    <x v="4"/>
    <x v="3"/>
    <x v="2"/>
    <n v="0"/>
    <n v="1500"/>
    <n v="0"/>
    <n v="0"/>
    <n v="0"/>
    <n v="0"/>
    <n v="0"/>
    <n v="0"/>
    <n v="0"/>
  </r>
  <r>
    <x v="9"/>
    <x v="4"/>
    <x v="3"/>
    <x v="3"/>
    <n v="0"/>
    <n v="1500"/>
    <n v="0"/>
    <n v="0"/>
    <n v="0"/>
    <n v="0"/>
    <n v="0"/>
    <n v="0"/>
    <n v="0"/>
  </r>
  <r>
    <x v="9"/>
    <x v="4"/>
    <x v="3"/>
    <x v="4"/>
    <n v="0"/>
    <n v="1500"/>
    <n v="0"/>
    <n v="0"/>
    <n v="0"/>
    <n v="0"/>
    <n v="0"/>
    <n v="0"/>
    <n v="0"/>
  </r>
  <r>
    <x v="9"/>
    <x v="4"/>
    <x v="3"/>
    <x v="5"/>
    <n v="0"/>
    <n v="1500"/>
    <n v="0"/>
    <n v="0"/>
    <n v="0"/>
    <n v="0"/>
    <n v="0"/>
    <n v="0"/>
    <n v="0"/>
  </r>
  <r>
    <x v="9"/>
    <x v="4"/>
    <x v="3"/>
    <x v="6"/>
    <n v="0"/>
    <n v="1500"/>
    <n v="0"/>
    <n v="0"/>
    <n v="0"/>
    <n v="0"/>
    <n v="0"/>
    <n v="0"/>
    <n v="0"/>
  </r>
  <r>
    <x v="9"/>
    <x v="4"/>
    <x v="3"/>
    <x v="7"/>
    <n v="0"/>
    <n v="1500"/>
    <n v="0"/>
    <n v="0"/>
    <n v="0"/>
    <n v="0"/>
    <n v="0"/>
    <n v="0"/>
    <n v="0"/>
  </r>
  <r>
    <x v="9"/>
    <x v="4"/>
    <x v="3"/>
    <x v="8"/>
    <n v="0"/>
    <n v="1500"/>
    <n v="0"/>
    <n v="0"/>
    <n v="0"/>
    <n v="0"/>
    <n v="0"/>
    <n v="0"/>
    <n v="0"/>
  </r>
  <r>
    <x v="9"/>
    <x v="4"/>
    <x v="3"/>
    <x v="9"/>
    <n v="0"/>
    <n v="1500"/>
    <n v="0"/>
    <n v="0"/>
    <n v="0"/>
    <n v="0"/>
    <n v="0"/>
    <n v="0"/>
    <n v="0"/>
  </r>
  <r>
    <x v="9"/>
    <x v="4"/>
    <x v="3"/>
    <x v="10"/>
    <n v="0.09"/>
    <n v="1500"/>
    <n v="0"/>
    <n v="3.0999999999999999E-3"/>
    <n v="2.9099999999999998E-3"/>
    <n v="1.0000000000000001E-5"/>
    <n v="5.0000000000000002E-5"/>
    <n v="4.1939999999999998E-2"/>
    <n v="0"/>
  </r>
  <r>
    <x v="9"/>
    <x v="4"/>
    <x v="4"/>
    <x v="0"/>
    <n v="0"/>
    <n v="1500"/>
    <n v="0"/>
    <n v="0"/>
    <n v="0"/>
    <n v="0"/>
    <n v="0"/>
    <n v="0"/>
    <n v="0"/>
  </r>
  <r>
    <x v="9"/>
    <x v="4"/>
    <x v="4"/>
    <x v="1"/>
    <n v="0"/>
    <n v="1500"/>
    <n v="0"/>
    <n v="0"/>
    <n v="0"/>
    <n v="0"/>
    <n v="0"/>
    <n v="0"/>
    <n v="0"/>
  </r>
  <r>
    <x v="9"/>
    <x v="4"/>
    <x v="4"/>
    <x v="2"/>
    <n v="0"/>
    <n v="1500"/>
    <n v="0"/>
    <n v="0"/>
    <n v="0"/>
    <n v="0"/>
    <n v="0"/>
    <n v="0"/>
    <n v="0"/>
  </r>
  <r>
    <x v="9"/>
    <x v="4"/>
    <x v="4"/>
    <x v="3"/>
    <n v="0"/>
    <n v="1500"/>
    <n v="0"/>
    <n v="0"/>
    <n v="0"/>
    <n v="0"/>
    <n v="0"/>
    <n v="0"/>
    <n v="0"/>
  </r>
  <r>
    <x v="9"/>
    <x v="4"/>
    <x v="4"/>
    <x v="4"/>
    <n v="0"/>
    <n v="1500"/>
    <n v="0"/>
    <n v="0"/>
    <n v="0"/>
    <n v="0"/>
    <n v="0"/>
    <n v="0"/>
    <n v="0"/>
  </r>
  <r>
    <x v="9"/>
    <x v="4"/>
    <x v="4"/>
    <x v="5"/>
    <n v="0"/>
    <n v="1500"/>
    <n v="0"/>
    <n v="0"/>
    <n v="0"/>
    <n v="0"/>
    <n v="0"/>
    <n v="0"/>
    <n v="0"/>
  </r>
  <r>
    <x v="9"/>
    <x v="4"/>
    <x v="4"/>
    <x v="6"/>
    <n v="0"/>
    <n v="1500"/>
    <n v="0"/>
    <n v="0"/>
    <n v="0"/>
    <n v="0"/>
    <n v="0"/>
    <n v="0"/>
    <n v="0"/>
  </r>
  <r>
    <x v="9"/>
    <x v="4"/>
    <x v="4"/>
    <x v="7"/>
    <n v="0"/>
    <n v="1500"/>
    <n v="0"/>
    <n v="0"/>
    <n v="0"/>
    <n v="0"/>
    <n v="0"/>
    <n v="0"/>
    <n v="0"/>
  </r>
  <r>
    <x v="9"/>
    <x v="4"/>
    <x v="4"/>
    <x v="8"/>
    <n v="0"/>
    <n v="1500"/>
    <n v="0"/>
    <n v="0"/>
    <n v="0"/>
    <n v="0"/>
    <n v="0"/>
    <n v="0"/>
    <n v="0"/>
  </r>
  <r>
    <x v="9"/>
    <x v="4"/>
    <x v="4"/>
    <x v="9"/>
    <n v="0"/>
    <n v="1500"/>
    <n v="0"/>
    <n v="0"/>
    <n v="0"/>
    <n v="0"/>
    <n v="0"/>
    <n v="0"/>
    <n v="0"/>
  </r>
  <r>
    <x v="9"/>
    <x v="4"/>
    <x v="4"/>
    <x v="10"/>
    <n v="1.06"/>
    <n v="1500"/>
    <n v="0"/>
    <n v="3.8510000000000003E-2"/>
    <n v="2.921E-2"/>
    <n v="1.2999999999999999E-4"/>
    <n v="1.08E-3"/>
    <n v="0.52036000000000004"/>
    <n v="0"/>
  </r>
  <r>
    <x v="9"/>
    <x v="4"/>
    <x v="5"/>
    <x v="0"/>
    <n v="0"/>
    <n v="1500"/>
    <n v="0"/>
    <n v="0"/>
    <n v="0"/>
    <n v="0"/>
    <n v="0"/>
    <n v="0"/>
    <n v="0"/>
  </r>
  <r>
    <x v="9"/>
    <x v="4"/>
    <x v="5"/>
    <x v="1"/>
    <n v="0"/>
    <n v="1500"/>
    <n v="0"/>
    <n v="0"/>
    <n v="0"/>
    <n v="0"/>
    <n v="0"/>
    <n v="0"/>
    <n v="0"/>
  </r>
  <r>
    <x v="9"/>
    <x v="4"/>
    <x v="5"/>
    <x v="2"/>
    <n v="0"/>
    <n v="1500"/>
    <n v="0"/>
    <n v="0"/>
    <n v="0"/>
    <n v="0"/>
    <n v="0"/>
    <n v="0"/>
    <n v="0"/>
  </r>
  <r>
    <x v="9"/>
    <x v="4"/>
    <x v="5"/>
    <x v="3"/>
    <n v="0"/>
    <n v="1500"/>
    <n v="0"/>
    <n v="0"/>
    <n v="0"/>
    <n v="0"/>
    <n v="0"/>
    <n v="0"/>
    <n v="0"/>
  </r>
  <r>
    <x v="9"/>
    <x v="4"/>
    <x v="5"/>
    <x v="4"/>
    <n v="0"/>
    <n v="1500"/>
    <n v="0"/>
    <n v="0"/>
    <n v="0"/>
    <n v="0"/>
    <n v="0"/>
    <n v="0"/>
    <n v="0"/>
  </r>
  <r>
    <x v="9"/>
    <x v="4"/>
    <x v="5"/>
    <x v="5"/>
    <n v="0"/>
    <n v="1500"/>
    <n v="0"/>
    <n v="0"/>
    <n v="0"/>
    <n v="0"/>
    <n v="0"/>
    <n v="0"/>
    <n v="0"/>
  </r>
  <r>
    <x v="9"/>
    <x v="4"/>
    <x v="5"/>
    <x v="6"/>
    <n v="0"/>
    <n v="1500"/>
    <n v="0"/>
    <n v="0"/>
    <n v="0"/>
    <n v="0"/>
    <n v="0"/>
    <n v="0"/>
    <n v="0"/>
  </r>
  <r>
    <x v="9"/>
    <x v="4"/>
    <x v="5"/>
    <x v="7"/>
    <n v="0"/>
    <n v="1500"/>
    <n v="0"/>
    <n v="0"/>
    <n v="0"/>
    <n v="0"/>
    <n v="0"/>
    <n v="0"/>
    <n v="0"/>
  </r>
  <r>
    <x v="9"/>
    <x v="4"/>
    <x v="5"/>
    <x v="8"/>
    <n v="0"/>
    <n v="1500"/>
    <n v="0"/>
    <n v="0"/>
    <n v="0"/>
    <n v="0"/>
    <n v="0"/>
    <n v="0"/>
    <n v="0"/>
  </r>
  <r>
    <x v="9"/>
    <x v="4"/>
    <x v="5"/>
    <x v="9"/>
    <n v="0"/>
    <n v="1500"/>
    <n v="0"/>
    <n v="0"/>
    <n v="0"/>
    <n v="0"/>
    <n v="0"/>
    <n v="0"/>
    <n v="0"/>
  </r>
  <r>
    <x v="9"/>
    <x v="4"/>
    <x v="5"/>
    <x v="10"/>
    <n v="0"/>
    <n v="1500"/>
    <n v="0"/>
    <n v="0"/>
    <n v="0"/>
    <n v="0"/>
    <n v="0"/>
    <n v="0"/>
    <n v="0"/>
  </r>
  <r>
    <x v="9"/>
    <x v="4"/>
    <x v="6"/>
    <x v="0"/>
    <n v="0"/>
    <n v="1500"/>
    <n v="0"/>
    <n v="0"/>
    <n v="0"/>
    <n v="0"/>
    <n v="0"/>
    <n v="0"/>
    <n v="0"/>
  </r>
  <r>
    <x v="9"/>
    <x v="4"/>
    <x v="6"/>
    <x v="1"/>
    <n v="0"/>
    <n v="1500"/>
    <n v="0"/>
    <n v="0"/>
    <n v="0"/>
    <n v="0"/>
    <n v="0"/>
    <n v="0"/>
    <n v="0"/>
  </r>
  <r>
    <x v="9"/>
    <x v="4"/>
    <x v="6"/>
    <x v="2"/>
    <n v="0"/>
    <n v="1500"/>
    <n v="0"/>
    <n v="0"/>
    <n v="0"/>
    <n v="0"/>
    <n v="0"/>
    <n v="0"/>
    <n v="0"/>
  </r>
  <r>
    <x v="9"/>
    <x v="4"/>
    <x v="6"/>
    <x v="3"/>
    <n v="0"/>
    <n v="1500"/>
    <n v="0"/>
    <n v="0"/>
    <n v="0"/>
    <n v="0"/>
    <n v="0"/>
    <n v="0"/>
    <n v="0"/>
  </r>
  <r>
    <x v="9"/>
    <x v="4"/>
    <x v="6"/>
    <x v="4"/>
    <n v="0"/>
    <n v="1500"/>
    <n v="0"/>
    <n v="0"/>
    <n v="0"/>
    <n v="0"/>
    <n v="0"/>
    <n v="0"/>
    <n v="0"/>
  </r>
  <r>
    <x v="9"/>
    <x v="4"/>
    <x v="6"/>
    <x v="5"/>
    <n v="0"/>
    <n v="1500"/>
    <n v="0"/>
    <n v="0"/>
    <n v="0"/>
    <n v="0"/>
    <n v="0"/>
    <n v="0"/>
    <n v="0"/>
  </r>
  <r>
    <x v="9"/>
    <x v="4"/>
    <x v="6"/>
    <x v="6"/>
    <n v="0"/>
    <n v="1500"/>
    <n v="0"/>
    <n v="0"/>
    <n v="0"/>
    <n v="0"/>
    <n v="0"/>
    <n v="0"/>
    <n v="0"/>
  </r>
  <r>
    <x v="9"/>
    <x v="4"/>
    <x v="6"/>
    <x v="7"/>
    <n v="0"/>
    <n v="1500"/>
    <n v="0"/>
    <n v="0"/>
    <n v="0"/>
    <n v="0"/>
    <n v="0"/>
    <n v="0"/>
    <n v="0"/>
  </r>
  <r>
    <x v="9"/>
    <x v="4"/>
    <x v="6"/>
    <x v="8"/>
    <n v="0"/>
    <n v="1500"/>
    <n v="0"/>
    <n v="0"/>
    <n v="0"/>
    <n v="0"/>
    <n v="0"/>
    <n v="0"/>
    <n v="0"/>
  </r>
  <r>
    <x v="9"/>
    <x v="4"/>
    <x v="6"/>
    <x v="9"/>
    <n v="0"/>
    <n v="1500"/>
    <n v="0"/>
    <n v="0"/>
    <n v="0"/>
    <n v="0"/>
    <n v="0"/>
    <n v="0"/>
    <n v="0"/>
  </r>
  <r>
    <x v="9"/>
    <x v="4"/>
    <x v="6"/>
    <x v="10"/>
    <n v="0"/>
    <n v="1500"/>
    <n v="0"/>
    <n v="0"/>
    <n v="0"/>
    <n v="0"/>
    <n v="0"/>
    <n v="0"/>
    <n v="0"/>
  </r>
  <r>
    <x v="9"/>
    <x v="4"/>
    <x v="7"/>
    <x v="0"/>
    <n v="0"/>
    <n v="1500"/>
    <n v="0"/>
    <n v="0"/>
    <n v="0"/>
    <n v="0"/>
    <n v="0"/>
    <n v="0"/>
    <n v="0"/>
  </r>
  <r>
    <x v="9"/>
    <x v="4"/>
    <x v="7"/>
    <x v="1"/>
    <n v="0"/>
    <n v="1500"/>
    <n v="0"/>
    <n v="0"/>
    <n v="0"/>
    <n v="0"/>
    <n v="0"/>
    <n v="0"/>
    <n v="0"/>
  </r>
  <r>
    <x v="9"/>
    <x v="4"/>
    <x v="7"/>
    <x v="2"/>
    <n v="0"/>
    <n v="1500"/>
    <n v="0"/>
    <n v="0"/>
    <n v="0"/>
    <n v="0"/>
    <n v="0"/>
    <n v="0"/>
    <n v="0"/>
  </r>
  <r>
    <x v="9"/>
    <x v="4"/>
    <x v="7"/>
    <x v="3"/>
    <n v="0"/>
    <n v="1500"/>
    <n v="0"/>
    <n v="0"/>
    <n v="0"/>
    <n v="0"/>
    <n v="0"/>
    <n v="0"/>
    <n v="0"/>
  </r>
  <r>
    <x v="9"/>
    <x v="4"/>
    <x v="7"/>
    <x v="4"/>
    <n v="0"/>
    <n v="1500"/>
    <n v="0"/>
    <n v="0"/>
    <n v="0"/>
    <n v="0"/>
    <n v="0"/>
    <n v="0"/>
    <n v="0"/>
  </r>
  <r>
    <x v="9"/>
    <x v="4"/>
    <x v="7"/>
    <x v="5"/>
    <n v="0"/>
    <n v="1500"/>
    <n v="0"/>
    <n v="0"/>
    <n v="0"/>
    <n v="0"/>
    <n v="0"/>
    <n v="0"/>
    <n v="0"/>
  </r>
  <r>
    <x v="9"/>
    <x v="4"/>
    <x v="7"/>
    <x v="6"/>
    <n v="0"/>
    <n v="1500"/>
    <n v="0"/>
    <n v="0"/>
    <n v="0"/>
    <n v="0"/>
    <n v="0"/>
    <n v="0"/>
    <n v="0"/>
  </r>
  <r>
    <x v="9"/>
    <x v="4"/>
    <x v="7"/>
    <x v="7"/>
    <n v="0"/>
    <n v="1500"/>
    <n v="0"/>
    <n v="0"/>
    <n v="0"/>
    <n v="0"/>
    <n v="0"/>
    <n v="0"/>
    <n v="0"/>
  </r>
  <r>
    <x v="9"/>
    <x v="4"/>
    <x v="7"/>
    <x v="8"/>
    <n v="0"/>
    <n v="1500"/>
    <n v="0"/>
    <n v="0"/>
    <n v="0"/>
    <n v="0"/>
    <n v="0"/>
    <n v="0"/>
    <n v="0"/>
  </r>
  <r>
    <x v="9"/>
    <x v="4"/>
    <x v="7"/>
    <x v="9"/>
    <n v="0"/>
    <n v="1500"/>
    <n v="0"/>
    <n v="0"/>
    <n v="0"/>
    <n v="0"/>
    <n v="0"/>
    <n v="0"/>
    <n v="0"/>
  </r>
  <r>
    <x v="9"/>
    <x v="4"/>
    <x v="7"/>
    <x v="10"/>
    <n v="0"/>
    <n v="1500"/>
    <n v="0"/>
    <n v="0"/>
    <n v="0"/>
    <n v="0"/>
    <n v="0"/>
    <n v="0"/>
    <n v="0"/>
  </r>
  <r>
    <x v="9"/>
    <x v="4"/>
    <x v="8"/>
    <x v="0"/>
    <n v="0"/>
    <n v="1500"/>
    <n v="0"/>
    <n v="0"/>
    <n v="0"/>
    <n v="0"/>
    <n v="0"/>
    <n v="0"/>
    <n v="0"/>
  </r>
  <r>
    <x v="9"/>
    <x v="4"/>
    <x v="8"/>
    <x v="1"/>
    <n v="0"/>
    <n v="1500"/>
    <n v="0"/>
    <n v="0"/>
    <n v="0"/>
    <n v="0"/>
    <n v="0"/>
    <n v="0"/>
    <n v="0"/>
  </r>
  <r>
    <x v="9"/>
    <x v="4"/>
    <x v="8"/>
    <x v="2"/>
    <n v="0"/>
    <n v="1500"/>
    <n v="0"/>
    <n v="0"/>
    <n v="0"/>
    <n v="0"/>
    <n v="0"/>
    <n v="0"/>
    <n v="0"/>
  </r>
  <r>
    <x v="9"/>
    <x v="4"/>
    <x v="8"/>
    <x v="3"/>
    <n v="0"/>
    <n v="1500"/>
    <n v="0"/>
    <n v="0"/>
    <n v="0"/>
    <n v="0"/>
    <n v="0"/>
    <n v="0"/>
    <n v="0"/>
  </r>
  <r>
    <x v="9"/>
    <x v="4"/>
    <x v="8"/>
    <x v="4"/>
    <n v="0"/>
    <n v="1500"/>
    <n v="0"/>
    <n v="0"/>
    <n v="0"/>
    <n v="0"/>
    <n v="0"/>
    <n v="0"/>
    <n v="0"/>
  </r>
  <r>
    <x v="9"/>
    <x v="4"/>
    <x v="8"/>
    <x v="5"/>
    <n v="0"/>
    <n v="1500"/>
    <n v="0"/>
    <n v="0"/>
    <n v="0"/>
    <n v="0"/>
    <n v="0"/>
    <n v="0"/>
    <n v="0"/>
  </r>
  <r>
    <x v="9"/>
    <x v="4"/>
    <x v="8"/>
    <x v="6"/>
    <n v="0"/>
    <n v="1500"/>
    <n v="0"/>
    <n v="0"/>
    <n v="0"/>
    <n v="0"/>
    <n v="0"/>
    <n v="0"/>
    <n v="0"/>
  </r>
  <r>
    <x v="9"/>
    <x v="4"/>
    <x v="8"/>
    <x v="7"/>
    <n v="0"/>
    <n v="1500"/>
    <n v="0"/>
    <n v="0"/>
    <n v="0"/>
    <n v="0"/>
    <n v="0"/>
    <n v="0"/>
    <n v="0"/>
  </r>
  <r>
    <x v="9"/>
    <x v="4"/>
    <x v="8"/>
    <x v="8"/>
    <n v="0"/>
    <n v="1500"/>
    <n v="0"/>
    <n v="0"/>
    <n v="0"/>
    <n v="0"/>
    <n v="0"/>
    <n v="0"/>
    <n v="0"/>
  </r>
  <r>
    <x v="9"/>
    <x v="4"/>
    <x v="8"/>
    <x v="9"/>
    <n v="0"/>
    <n v="1500"/>
    <n v="0"/>
    <n v="0"/>
    <n v="0"/>
    <n v="0"/>
    <n v="0"/>
    <n v="0"/>
    <n v="0"/>
  </r>
  <r>
    <x v="9"/>
    <x v="4"/>
    <x v="8"/>
    <x v="10"/>
    <n v="0"/>
    <n v="1500"/>
    <n v="0"/>
    <n v="0"/>
    <n v="0"/>
    <n v="0"/>
    <n v="0"/>
    <n v="0"/>
    <n v="0"/>
  </r>
  <r>
    <x v="9"/>
    <x v="5"/>
    <x v="0"/>
    <x v="0"/>
    <n v="0"/>
    <n v="1500"/>
    <n v="0"/>
    <n v="0"/>
    <n v="0"/>
    <n v="0"/>
    <n v="0"/>
    <n v="0"/>
    <n v="0"/>
  </r>
  <r>
    <x v="9"/>
    <x v="5"/>
    <x v="0"/>
    <x v="1"/>
    <n v="0.18"/>
    <n v="1500"/>
    <n v="0"/>
    <n v="6.7400000000000003E-3"/>
    <n v="5.7099999999999998E-3"/>
    <n v="1.1E-4"/>
    <n v="1.9000000000000001E-4"/>
    <n v="9.1079999999999994E-2"/>
    <n v="0"/>
  </r>
  <r>
    <x v="9"/>
    <x v="5"/>
    <x v="0"/>
    <x v="2"/>
    <n v="0"/>
    <n v="1500"/>
    <n v="0"/>
    <n v="0"/>
    <n v="0"/>
    <n v="0"/>
    <n v="0"/>
    <n v="0"/>
    <n v="0"/>
  </r>
  <r>
    <x v="9"/>
    <x v="5"/>
    <x v="0"/>
    <x v="3"/>
    <n v="0"/>
    <n v="1500"/>
    <n v="0"/>
    <n v="0"/>
    <n v="0"/>
    <n v="0"/>
    <n v="0"/>
    <n v="0"/>
    <n v="0"/>
  </r>
  <r>
    <x v="9"/>
    <x v="5"/>
    <x v="0"/>
    <x v="4"/>
    <n v="0"/>
    <n v="1500"/>
    <n v="0"/>
    <n v="0"/>
    <n v="0"/>
    <n v="0"/>
    <n v="0"/>
    <n v="0"/>
    <n v="0"/>
  </r>
  <r>
    <x v="9"/>
    <x v="5"/>
    <x v="0"/>
    <x v="5"/>
    <n v="0"/>
    <n v="1500"/>
    <n v="0"/>
    <n v="0"/>
    <n v="0"/>
    <n v="0"/>
    <n v="0"/>
    <n v="0"/>
    <n v="0"/>
  </r>
  <r>
    <x v="9"/>
    <x v="5"/>
    <x v="0"/>
    <x v="6"/>
    <n v="0"/>
    <n v="1500"/>
    <n v="0"/>
    <n v="0"/>
    <n v="0"/>
    <n v="0"/>
    <n v="0"/>
    <n v="0"/>
    <n v="0"/>
  </r>
  <r>
    <x v="9"/>
    <x v="5"/>
    <x v="0"/>
    <x v="7"/>
    <n v="0"/>
    <n v="1500"/>
    <n v="0"/>
    <n v="0"/>
    <n v="0"/>
    <n v="0"/>
    <n v="0"/>
    <n v="0"/>
    <n v="0"/>
  </r>
  <r>
    <x v="9"/>
    <x v="5"/>
    <x v="0"/>
    <x v="8"/>
    <n v="0"/>
    <n v="1500"/>
    <n v="0"/>
    <n v="0"/>
    <n v="0"/>
    <n v="0"/>
    <n v="0"/>
    <n v="0"/>
    <n v="0"/>
  </r>
  <r>
    <x v="9"/>
    <x v="5"/>
    <x v="0"/>
    <x v="9"/>
    <n v="0"/>
    <n v="1500"/>
    <n v="0"/>
    <n v="0"/>
    <n v="0"/>
    <n v="0"/>
    <n v="0"/>
    <n v="0"/>
    <n v="0"/>
  </r>
  <r>
    <x v="9"/>
    <x v="5"/>
    <x v="0"/>
    <x v="10"/>
    <n v="0.14000000000000001"/>
    <n v="1500"/>
    <n v="0"/>
    <n v="5.0099999999999997E-3"/>
    <n v="4.0299999999999997E-3"/>
    <n v="1.0000000000000001E-5"/>
    <n v="2.0000000000000001E-4"/>
    <n v="6.7699999999999996E-2"/>
    <n v="0"/>
  </r>
  <r>
    <x v="9"/>
    <x v="5"/>
    <x v="1"/>
    <x v="0"/>
    <n v="0"/>
    <n v="1500"/>
    <n v="0"/>
    <n v="0"/>
    <n v="0"/>
    <n v="0"/>
    <n v="0"/>
    <n v="0"/>
    <n v="0"/>
  </r>
  <r>
    <x v="9"/>
    <x v="5"/>
    <x v="1"/>
    <x v="1"/>
    <n v="0"/>
    <n v="1500"/>
    <n v="0"/>
    <n v="0"/>
    <n v="0"/>
    <n v="0"/>
    <n v="0"/>
    <n v="0"/>
    <n v="0"/>
  </r>
  <r>
    <x v="9"/>
    <x v="5"/>
    <x v="1"/>
    <x v="2"/>
    <n v="0"/>
    <n v="1500"/>
    <n v="0"/>
    <n v="0"/>
    <n v="0"/>
    <n v="0"/>
    <n v="0"/>
    <n v="0"/>
    <n v="0"/>
  </r>
  <r>
    <x v="9"/>
    <x v="5"/>
    <x v="1"/>
    <x v="3"/>
    <n v="0"/>
    <n v="1500"/>
    <n v="0"/>
    <n v="0"/>
    <n v="0"/>
    <n v="0"/>
    <n v="0"/>
    <n v="0"/>
    <n v="0"/>
  </r>
  <r>
    <x v="9"/>
    <x v="5"/>
    <x v="1"/>
    <x v="4"/>
    <n v="0"/>
    <n v="1500"/>
    <n v="0"/>
    <n v="0"/>
    <n v="0"/>
    <n v="0"/>
    <n v="0"/>
    <n v="0"/>
    <n v="0"/>
  </r>
  <r>
    <x v="9"/>
    <x v="5"/>
    <x v="1"/>
    <x v="5"/>
    <n v="0"/>
    <n v="1500"/>
    <n v="0"/>
    <n v="0"/>
    <n v="0"/>
    <n v="0"/>
    <n v="0"/>
    <n v="0"/>
    <n v="0"/>
  </r>
  <r>
    <x v="9"/>
    <x v="5"/>
    <x v="1"/>
    <x v="6"/>
    <n v="0"/>
    <n v="1500"/>
    <n v="0"/>
    <n v="0"/>
    <n v="0"/>
    <n v="0"/>
    <n v="0"/>
    <n v="0"/>
    <n v="0"/>
  </r>
  <r>
    <x v="9"/>
    <x v="5"/>
    <x v="1"/>
    <x v="7"/>
    <n v="0"/>
    <n v="1500"/>
    <n v="0"/>
    <n v="0"/>
    <n v="0"/>
    <n v="0"/>
    <n v="0"/>
    <n v="0"/>
    <n v="0"/>
  </r>
  <r>
    <x v="9"/>
    <x v="5"/>
    <x v="1"/>
    <x v="8"/>
    <n v="0"/>
    <n v="1500"/>
    <n v="0"/>
    <n v="0"/>
    <n v="0"/>
    <n v="0"/>
    <n v="0"/>
    <n v="0"/>
    <n v="0"/>
  </r>
  <r>
    <x v="9"/>
    <x v="5"/>
    <x v="1"/>
    <x v="9"/>
    <n v="0"/>
    <n v="1500"/>
    <n v="0"/>
    <n v="0"/>
    <n v="0"/>
    <n v="0"/>
    <n v="0"/>
    <n v="0"/>
    <n v="0"/>
  </r>
  <r>
    <x v="9"/>
    <x v="5"/>
    <x v="1"/>
    <x v="10"/>
    <n v="0"/>
    <n v="1500"/>
    <n v="0"/>
    <n v="0"/>
    <n v="0"/>
    <n v="0"/>
    <n v="0"/>
    <n v="0"/>
    <n v="0"/>
  </r>
  <r>
    <x v="9"/>
    <x v="5"/>
    <x v="2"/>
    <x v="0"/>
    <n v="0"/>
    <n v="1500"/>
    <n v="0"/>
    <n v="0"/>
    <n v="0"/>
    <n v="0"/>
    <n v="0"/>
    <n v="0"/>
    <n v="0"/>
  </r>
  <r>
    <x v="9"/>
    <x v="5"/>
    <x v="2"/>
    <x v="1"/>
    <n v="0.11"/>
    <n v="1500"/>
    <n v="0"/>
    <n v="4.0800000000000003E-3"/>
    <n v="3.5799999999999998E-3"/>
    <n v="1.1E-4"/>
    <n v="6.2E-4"/>
    <n v="5.5140000000000002E-2"/>
    <n v="0"/>
  </r>
  <r>
    <x v="9"/>
    <x v="5"/>
    <x v="2"/>
    <x v="2"/>
    <n v="0"/>
    <n v="1500"/>
    <n v="0"/>
    <n v="0"/>
    <n v="0"/>
    <n v="0"/>
    <n v="0"/>
    <n v="0"/>
    <n v="0"/>
  </r>
  <r>
    <x v="9"/>
    <x v="5"/>
    <x v="2"/>
    <x v="3"/>
    <n v="0"/>
    <n v="1500"/>
    <n v="0"/>
    <n v="0"/>
    <n v="0"/>
    <n v="0"/>
    <n v="0"/>
    <n v="0"/>
    <n v="0"/>
  </r>
  <r>
    <x v="9"/>
    <x v="5"/>
    <x v="2"/>
    <x v="4"/>
    <n v="0"/>
    <n v="1500"/>
    <n v="0"/>
    <n v="0"/>
    <n v="0"/>
    <n v="0"/>
    <n v="0"/>
    <n v="0"/>
    <n v="0"/>
  </r>
  <r>
    <x v="9"/>
    <x v="5"/>
    <x v="2"/>
    <x v="5"/>
    <n v="0"/>
    <n v="1500"/>
    <n v="0"/>
    <n v="0"/>
    <n v="0"/>
    <n v="0"/>
    <n v="0"/>
    <n v="0"/>
    <n v="0"/>
  </r>
  <r>
    <x v="9"/>
    <x v="5"/>
    <x v="2"/>
    <x v="6"/>
    <n v="0"/>
    <n v="1500"/>
    <n v="0"/>
    <n v="0"/>
    <n v="0"/>
    <n v="0"/>
    <n v="0"/>
    <n v="0"/>
    <n v="0"/>
  </r>
  <r>
    <x v="9"/>
    <x v="5"/>
    <x v="2"/>
    <x v="7"/>
    <n v="0"/>
    <n v="1500"/>
    <n v="0"/>
    <n v="0"/>
    <n v="0"/>
    <n v="0"/>
    <n v="0"/>
    <n v="0"/>
    <n v="0"/>
  </r>
  <r>
    <x v="9"/>
    <x v="5"/>
    <x v="2"/>
    <x v="8"/>
    <n v="0"/>
    <n v="1500"/>
    <n v="0"/>
    <n v="0"/>
    <n v="0"/>
    <n v="0"/>
    <n v="0"/>
    <n v="0"/>
    <n v="0"/>
  </r>
  <r>
    <x v="9"/>
    <x v="5"/>
    <x v="2"/>
    <x v="9"/>
    <n v="0"/>
    <n v="1500"/>
    <n v="0"/>
    <n v="0"/>
    <n v="0"/>
    <n v="0"/>
    <n v="0"/>
    <n v="0"/>
    <n v="0"/>
  </r>
  <r>
    <x v="9"/>
    <x v="5"/>
    <x v="2"/>
    <x v="10"/>
    <n v="0"/>
    <n v="1500"/>
    <n v="0"/>
    <n v="0"/>
    <n v="0"/>
    <n v="0"/>
    <n v="0"/>
    <n v="0"/>
    <n v="0"/>
  </r>
  <r>
    <x v="9"/>
    <x v="5"/>
    <x v="3"/>
    <x v="0"/>
    <n v="0"/>
    <n v="1500"/>
    <n v="0"/>
    <n v="0"/>
    <n v="0"/>
    <n v="0"/>
    <n v="0"/>
    <n v="0"/>
    <n v="0"/>
  </r>
  <r>
    <x v="9"/>
    <x v="5"/>
    <x v="3"/>
    <x v="1"/>
    <n v="2.91"/>
    <n v="1500"/>
    <n v="0"/>
    <n v="0.10595"/>
    <n v="9.1819999999999999E-2"/>
    <n v="9.7999999999999997E-4"/>
    <n v="8.9099999999999995E-3"/>
    <n v="1.4317500000000001"/>
    <n v="0"/>
  </r>
  <r>
    <x v="9"/>
    <x v="5"/>
    <x v="3"/>
    <x v="2"/>
    <n v="0"/>
    <n v="1500"/>
    <n v="0"/>
    <n v="0"/>
    <n v="0"/>
    <n v="0"/>
    <n v="0"/>
    <n v="0"/>
    <n v="0"/>
  </r>
  <r>
    <x v="9"/>
    <x v="5"/>
    <x v="3"/>
    <x v="3"/>
    <n v="0"/>
    <n v="1500"/>
    <n v="0"/>
    <n v="0"/>
    <n v="0"/>
    <n v="0"/>
    <n v="0"/>
    <n v="0"/>
    <n v="0"/>
  </r>
  <r>
    <x v="9"/>
    <x v="5"/>
    <x v="3"/>
    <x v="4"/>
    <n v="0"/>
    <n v="1500"/>
    <n v="0"/>
    <n v="0"/>
    <n v="0"/>
    <n v="0"/>
    <n v="0"/>
    <n v="0"/>
    <n v="0"/>
  </r>
  <r>
    <x v="9"/>
    <x v="5"/>
    <x v="3"/>
    <x v="5"/>
    <n v="0"/>
    <n v="1500"/>
    <n v="0"/>
    <n v="0"/>
    <n v="0"/>
    <n v="0"/>
    <n v="0"/>
    <n v="0"/>
    <n v="0"/>
  </r>
  <r>
    <x v="9"/>
    <x v="5"/>
    <x v="3"/>
    <x v="6"/>
    <n v="0"/>
    <n v="1500"/>
    <n v="0"/>
    <n v="0"/>
    <n v="0"/>
    <n v="0"/>
    <n v="0"/>
    <n v="0"/>
    <n v="0"/>
  </r>
  <r>
    <x v="9"/>
    <x v="5"/>
    <x v="3"/>
    <x v="7"/>
    <n v="0"/>
    <n v="1500"/>
    <n v="0"/>
    <n v="0"/>
    <n v="0"/>
    <n v="0"/>
    <n v="0"/>
    <n v="0"/>
    <n v="0"/>
  </r>
  <r>
    <x v="9"/>
    <x v="5"/>
    <x v="3"/>
    <x v="8"/>
    <n v="0"/>
    <n v="1500"/>
    <n v="0"/>
    <n v="0"/>
    <n v="0"/>
    <n v="0"/>
    <n v="0"/>
    <n v="0"/>
    <n v="0"/>
  </r>
  <r>
    <x v="9"/>
    <x v="5"/>
    <x v="3"/>
    <x v="9"/>
    <n v="0"/>
    <n v="1500"/>
    <n v="0"/>
    <n v="0"/>
    <n v="0"/>
    <n v="0"/>
    <n v="0"/>
    <n v="0"/>
    <n v="0"/>
  </r>
  <r>
    <x v="9"/>
    <x v="5"/>
    <x v="3"/>
    <x v="10"/>
    <n v="0.09"/>
    <n v="1500"/>
    <n v="0"/>
    <n v="3.0999999999999999E-3"/>
    <n v="2.9099999999999998E-3"/>
    <n v="1.0000000000000001E-5"/>
    <n v="5.0000000000000002E-5"/>
    <n v="4.1939999999999998E-2"/>
    <n v="0"/>
  </r>
  <r>
    <x v="9"/>
    <x v="5"/>
    <x v="4"/>
    <x v="0"/>
    <n v="0"/>
    <n v="1500"/>
    <n v="0"/>
    <n v="0"/>
    <n v="0"/>
    <n v="0"/>
    <n v="0"/>
    <n v="0"/>
    <n v="0"/>
  </r>
  <r>
    <x v="9"/>
    <x v="5"/>
    <x v="4"/>
    <x v="1"/>
    <n v="0"/>
    <n v="1500"/>
    <n v="0"/>
    <n v="0"/>
    <n v="0"/>
    <n v="0"/>
    <n v="0"/>
    <n v="0"/>
    <n v="0"/>
  </r>
  <r>
    <x v="9"/>
    <x v="5"/>
    <x v="4"/>
    <x v="2"/>
    <n v="0"/>
    <n v="1500"/>
    <n v="0"/>
    <n v="0"/>
    <n v="0"/>
    <n v="0"/>
    <n v="0"/>
    <n v="0"/>
    <n v="0"/>
  </r>
  <r>
    <x v="9"/>
    <x v="5"/>
    <x v="4"/>
    <x v="3"/>
    <n v="0"/>
    <n v="1500"/>
    <n v="0"/>
    <n v="0"/>
    <n v="0"/>
    <n v="0"/>
    <n v="0"/>
    <n v="0"/>
    <n v="0"/>
  </r>
  <r>
    <x v="9"/>
    <x v="5"/>
    <x v="4"/>
    <x v="4"/>
    <n v="0"/>
    <n v="1500"/>
    <n v="0"/>
    <n v="0"/>
    <n v="0"/>
    <n v="0"/>
    <n v="0"/>
    <n v="0"/>
    <n v="0"/>
  </r>
  <r>
    <x v="9"/>
    <x v="5"/>
    <x v="4"/>
    <x v="5"/>
    <n v="0"/>
    <n v="1500"/>
    <n v="0"/>
    <n v="0"/>
    <n v="0"/>
    <n v="0"/>
    <n v="0"/>
    <n v="0"/>
    <n v="0"/>
  </r>
  <r>
    <x v="9"/>
    <x v="5"/>
    <x v="4"/>
    <x v="6"/>
    <n v="0"/>
    <n v="1500"/>
    <n v="0"/>
    <n v="0"/>
    <n v="0"/>
    <n v="0"/>
    <n v="0"/>
    <n v="0"/>
    <n v="0"/>
  </r>
  <r>
    <x v="9"/>
    <x v="5"/>
    <x v="4"/>
    <x v="7"/>
    <n v="0"/>
    <n v="1500"/>
    <n v="0"/>
    <n v="0"/>
    <n v="0"/>
    <n v="0"/>
    <n v="0"/>
    <n v="0"/>
    <n v="0"/>
  </r>
  <r>
    <x v="9"/>
    <x v="5"/>
    <x v="4"/>
    <x v="8"/>
    <n v="0"/>
    <n v="1500"/>
    <n v="0"/>
    <n v="0"/>
    <n v="0"/>
    <n v="0"/>
    <n v="0"/>
    <n v="0"/>
    <n v="0"/>
  </r>
  <r>
    <x v="9"/>
    <x v="5"/>
    <x v="4"/>
    <x v="9"/>
    <n v="0"/>
    <n v="1500"/>
    <n v="0"/>
    <n v="0"/>
    <n v="0"/>
    <n v="0"/>
    <n v="0"/>
    <n v="0"/>
    <n v="0"/>
  </r>
  <r>
    <x v="9"/>
    <x v="5"/>
    <x v="4"/>
    <x v="10"/>
    <n v="1.06"/>
    <n v="1500"/>
    <n v="0"/>
    <n v="3.8510000000000003E-2"/>
    <n v="2.921E-2"/>
    <n v="1.2999999999999999E-4"/>
    <n v="1.08E-3"/>
    <n v="0.52036000000000004"/>
    <n v="0"/>
  </r>
  <r>
    <x v="9"/>
    <x v="5"/>
    <x v="5"/>
    <x v="0"/>
    <n v="0"/>
    <n v="1500"/>
    <n v="0"/>
    <n v="0"/>
    <n v="0"/>
    <n v="0"/>
    <n v="0"/>
    <n v="0"/>
    <n v="0"/>
  </r>
  <r>
    <x v="9"/>
    <x v="5"/>
    <x v="5"/>
    <x v="1"/>
    <n v="0"/>
    <n v="1500"/>
    <n v="0"/>
    <n v="0"/>
    <n v="0"/>
    <n v="0"/>
    <n v="0"/>
    <n v="0"/>
    <n v="0"/>
  </r>
  <r>
    <x v="9"/>
    <x v="5"/>
    <x v="5"/>
    <x v="2"/>
    <n v="0"/>
    <n v="1500"/>
    <n v="0"/>
    <n v="0"/>
    <n v="0"/>
    <n v="0"/>
    <n v="0"/>
    <n v="0"/>
    <n v="0"/>
  </r>
  <r>
    <x v="9"/>
    <x v="5"/>
    <x v="5"/>
    <x v="3"/>
    <n v="0"/>
    <n v="1500"/>
    <n v="0"/>
    <n v="0"/>
    <n v="0"/>
    <n v="0"/>
    <n v="0"/>
    <n v="0"/>
    <n v="0"/>
  </r>
  <r>
    <x v="9"/>
    <x v="5"/>
    <x v="5"/>
    <x v="4"/>
    <n v="0"/>
    <n v="1500"/>
    <n v="0"/>
    <n v="0"/>
    <n v="0"/>
    <n v="0"/>
    <n v="0"/>
    <n v="0"/>
    <n v="0"/>
  </r>
  <r>
    <x v="9"/>
    <x v="5"/>
    <x v="5"/>
    <x v="5"/>
    <n v="0"/>
    <n v="1500"/>
    <n v="0"/>
    <n v="0"/>
    <n v="0"/>
    <n v="0"/>
    <n v="0"/>
    <n v="0"/>
    <n v="0"/>
  </r>
  <r>
    <x v="9"/>
    <x v="5"/>
    <x v="5"/>
    <x v="6"/>
    <n v="0"/>
    <n v="1500"/>
    <n v="0"/>
    <n v="0"/>
    <n v="0"/>
    <n v="0"/>
    <n v="0"/>
    <n v="0"/>
    <n v="0"/>
  </r>
  <r>
    <x v="9"/>
    <x v="5"/>
    <x v="5"/>
    <x v="7"/>
    <n v="0"/>
    <n v="1500"/>
    <n v="0"/>
    <n v="0"/>
    <n v="0"/>
    <n v="0"/>
    <n v="0"/>
    <n v="0"/>
    <n v="0"/>
  </r>
  <r>
    <x v="9"/>
    <x v="5"/>
    <x v="5"/>
    <x v="8"/>
    <n v="0"/>
    <n v="1500"/>
    <n v="0"/>
    <n v="0"/>
    <n v="0"/>
    <n v="0"/>
    <n v="0"/>
    <n v="0"/>
    <n v="0"/>
  </r>
  <r>
    <x v="9"/>
    <x v="5"/>
    <x v="5"/>
    <x v="9"/>
    <n v="0"/>
    <n v="1500"/>
    <n v="0"/>
    <n v="0"/>
    <n v="0"/>
    <n v="0"/>
    <n v="0"/>
    <n v="0"/>
    <n v="0"/>
  </r>
  <r>
    <x v="9"/>
    <x v="5"/>
    <x v="5"/>
    <x v="10"/>
    <n v="0"/>
    <n v="1500"/>
    <n v="0"/>
    <n v="0"/>
    <n v="0"/>
    <n v="0"/>
    <n v="0"/>
    <n v="0"/>
    <n v="0"/>
  </r>
  <r>
    <x v="9"/>
    <x v="5"/>
    <x v="6"/>
    <x v="0"/>
    <n v="0"/>
    <n v="1500"/>
    <n v="0"/>
    <n v="0"/>
    <n v="0"/>
    <n v="0"/>
    <n v="0"/>
    <n v="0"/>
    <n v="0"/>
  </r>
  <r>
    <x v="9"/>
    <x v="5"/>
    <x v="6"/>
    <x v="1"/>
    <n v="0"/>
    <n v="1500"/>
    <n v="0"/>
    <n v="0"/>
    <n v="0"/>
    <n v="0"/>
    <n v="0"/>
    <n v="0"/>
    <n v="0"/>
  </r>
  <r>
    <x v="9"/>
    <x v="5"/>
    <x v="6"/>
    <x v="2"/>
    <n v="0"/>
    <n v="1500"/>
    <n v="0"/>
    <n v="0"/>
    <n v="0"/>
    <n v="0"/>
    <n v="0"/>
    <n v="0"/>
    <n v="0"/>
  </r>
  <r>
    <x v="9"/>
    <x v="5"/>
    <x v="6"/>
    <x v="3"/>
    <n v="0"/>
    <n v="1500"/>
    <n v="0"/>
    <n v="0"/>
    <n v="0"/>
    <n v="0"/>
    <n v="0"/>
    <n v="0"/>
    <n v="0"/>
  </r>
  <r>
    <x v="9"/>
    <x v="5"/>
    <x v="6"/>
    <x v="4"/>
    <n v="0"/>
    <n v="1500"/>
    <n v="0"/>
    <n v="0"/>
    <n v="0"/>
    <n v="0"/>
    <n v="0"/>
    <n v="0"/>
    <n v="0"/>
  </r>
  <r>
    <x v="9"/>
    <x v="5"/>
    <x v="6"/>
    <x v="5"/>
    <n v="0"/>
    <n v="1500"/>
    <n v="0"/>
    <n v="0"/>
    <n v="0"/>
    <n v="0"/>
    <n v="0"/>
    <n v="0"/>
    <n v="0"/>
  </r>
  <r>
    <x v="9"/>
    <x v="5"/>
    <x v="6"/>
    <x v="6"/>
    <n v="0"/>
    <n v="1500"/>
    <n v="0"/>
    <n v="0"/>
    <n v="0"/>
    <n v="0"/>
    <n v="0"/>
    <n v="0"/>
    <n v="0"/>
  </r>
  <r>
    <x v="9"/>
    <x v="5"/>
    <x v="6"/>
    <x v="7"/>
    <n v="0"/>
    <n v="1500"/>
    <n v="0"/>
    <n v="0"/>
    <n v="0"/>
    <n v="0"/>
    <n v="0"/>
    <n v="0"/>
    <n v="0"/>
  </r>
  <r>
    <x v="9"/>
    <x v="5"/>
    <x v="6"/>
    <x v="8"/>
    <n v="0"/>
    <n v="1500"/>
    <n v="0"/>
    <n v="0"/>
    <n v="0"/>
    <n v="0"/>
    <n v="0"/>
    <n v="0"/>
    <n v="0"/>
  </r>
  <r>
    <x v="9"/>
    <x v="5"/>
    <x v="6"/>
    <x v="9"/>
    <n v="0"/>
    <n v="1500"/>
    <n v="0"/>
    <n v="0"/>
    <n v="0"/>
    <n v="0"/>
    <n v="0"/>
    <n v="0"/>
    <n v="0"/>
  </r>
  <r>
    <x v="9"/>
    <x v="5"/>
    <x v="6"/>
    <x v="10"/>
    <n v="0"/>
    <n v="1500"/>
    <n v="0"/>
    <n v="0"/>
    <n v="0"/>
    <n v="0"/>
    <n v="0"/>
    <n v="0"/>
    <n v="0"/>
  </r>
  <r>
    <x v="9"/>
    <x v="5"/>
    <x v="7"/>
    <x v="0"/>
    <n v="0"/>
    <n v="1500"/>
    <n v="0"/>
    <n v="0"/>
    <n v="0"/>
    <n v="0"/>
    <n v="0"/>
    <n v="0"/>
    <n v="0"/>
  </r>
  <r>
    <x v="9"/>
    <x v="5"/>
    <x v="7"/>
    <x v="1"/>
    <n v="0"/>
    <n v="1500"/>
    <n v="0"/>
    <n v="0"/>
    <n v="0"/>
    <n v="0"/>
    <n v="0"/>
    <n v="0"/>
    <n v="0"/>
  </r>
  <r>
    <x v="9"/>
    <x v="5"/>
    <x v="7"/>
    <x v="2"/>
    <n v="0"/>
    <n v="1500"/>
    <n v="0"/>
    <n v="0"/>
    <n v="0"/>
    <n v="0"/>
    <n v="0"/>
    <n v="0"/>
    <n v="0"/>
  </r>
  <r>
    <x v="9"/>
    <x v="5"/>
    <x v="7"/>
    <x v="3"/>
    <n v="0"/>
    <n v="1500"/>
    <n v="0"/>
    <n v="0"/>
    <n v="0"/>
    <n v="0"/>
    <n v="0"/>
    <n v="0"/>
    <n v="0"/>
  </r>
  <r>
    <x v="9"/>
    <x v="5"/>
    <x v="7"/>
    <x v="4"/>
    <n v="0"/>
    <n v="1500"/>
    <n v="0"/>
    <n v="0"/>
    <n v="0"/>
    <n v="0"/>
    <n v="0"/>
    <n v="0"/>
    <n v="0"/>
  </r>
  <r>
    <x v="9"/>
    <x v="5"/>
    <x v="7"/>
    <x v="5"/>
    <n v="0"/>
    <n v="1500"/>
    <n v="0"/>
    <n v="0"/>
    <n v="0"/>
    <n v="0"/>
    <n v="0"/>
    <n v="0"/>
    <n v="0"/>
  </r>
  <r>
    <x v="9"/>
    <x v="5"/>
    <x v="7"/>
    <x v="6"/>
    <n v="0"/>
    <n v="1500"/>
    <n v="0"/>
    <n v="0"/>
    <n v="0"/>
    <n v="0"/>
    <n v="0"/>
    <n v="0"/>
    <n v="0"/>
  </r>
  <r>
    <x v="9"/>
    <x v="5"/>
    <x v="7"/>
    <x v="7"/>
    <n v="0"/>
    <n v="1500"/>
    <n v="0"/>
    <n v="0"/>
    <n v="0"/>
    <n v="0"/>
    <n v="0"/>
    <n v="0"/>
    <n v="0"/>
  </r>
  <r>
    <x v="9"/>
    <x v="5"/>
    <x v="7"/>
    <x v="8"/>
    <n v="0"/>
    <n v="1500"/>
    <n v="0"/>
    <n v="0"/>
    <n v="0"/>
    <n v="0"/>
    <n v="0"/>
    <n v="0"/>
    <n v="0"/>
  </r>
  <r>
    <x v="9"/>
    <x v="5"/>
    <x v="7"/>
    <x v="9"/>
    <n v="0"/>
    <n v="1500"/>
    <n v="0"/>
    <n v="0"/>
    <n v="0"/>
    <n v="0"/>
    <n v="0"/>
    <n v="0"/>
    <n v="0"/>
  </r>
  <r>
    <x v="9"/>
    <x v="5"/>
    <x v="7"/>
    <x v="10"/>
    <n v="0"/>
    <n v="1500"/>
    <n v="0"/>
    <n v="0"/>
    <n v="0"/>
    <n v="0"/>
    <n v="0"/>
    <n v="0"/>
    <n v="0"/>
  </r>
  <r>
    <x v="9"/>
    <x v="5"/>
    <x v="8"/>
    <x v="0"/>
    <n v="0"/>
    <n v="1500"/>
    <n v="0"/>
    <n v="0"/>
    <n v="0"/>
    <n v="0"/>
    <n v="0"/>
    <n v="0"/>
    <n v="0"/>
  </r>
  <r>
    <x v="9"/>
    <x v="5"/>
    <x v="8"/>
    <x v="1"/>
    <n v="0"/>
    <n v="1500"/>
    <n v="0"/>
    <n v="0"/>
    <n v="0"/>
    <n v="0"/>
    <n v="0"/>
    <n v="0"/>
    <n v="0"/>
  </r>
  <r>
    <x v="9"/>
    <x v="5"/>
    <x v="8"/>
    <x v="2"/>
    <n v="0"/>
    <n v="1500"/>
    <n v="0"/>
    <n v="0"/>
    <n v="0"/>
    <n v="0"/>
    <n v="0"/>
    <n v="0"/>
    <n v="0"/>
  </r>
  <r>
    <x v="9"/>
    <x v="5"/>
    <x v="8"/>
    <x v="3"/>
    <n v="0"/>
    <n v="1500"/>
    <n v="0"/>
    <n v="0"/>
    <n v="0"/>
    <n v="0"/>
    <n v="0"/>
    <n v="0"/>
    <n v="0"/>
  </r>
  <r>
    <x v="9"/>
    <x v="5"/>
    <x v="8"/>
    <x v="4"/>
    <n v="0"/>
    <n v="1500"/>
    <n v="0"/>
    <n v="0"/>
    <n v="0"/>
    <n v="0"/>
    <n v="0"/>
    <n v="0"/>
    <n v="0"/>
  </r>
  <r>
    <x v="9"/>
    <x v="5"/>
    <x v="8"/>
    <x v="5"/>
    <n v="0"/>
    <n v="1500"/>
    <n v="0"/>
    <n v="0"/>
    <n v="0"/>
    <n v="0"/>
    <n v="0"/>
    <n v="0"/>
    <n v="0"/>
  </r>
  <r>
    <x v="9"/>
    <x v="5"/>
    <x v="8"/>
    <x v="6"/>
    <n v="0"/>
    <n v="1500"/>
    <n v="0"/>
    <n v="0"/>
    <n v="0"/>
    <n v="0"/>
    <n v="0"/>
    <n v="0"/>
    <n v="0"/>
  </r>
  <r>
    <x v="9"/>
    <x v="5"/>
    <x v="8"/>
    <x v="7"/>
    <n v="0"/>
    <n v="1500"/>
    <n v="0"/>
    <n v="0"/>
    <n v="0"/>
    <n v="0"/>
    <n v="0"/>
    <n v="0"/>
    <n v="0"/>
  </r>
  <r>
    <x v="9"/>
    <x v="5"/>
    <x v="8"/>
    <x v="8"/>
    <n v="0"/>
    <n v="1500"/>
    <n v="0"/>
    <n v="0"/>
    <n v="0"/>
    <n v="0"/>
    <n v="0"/>
    <n v="0"/>
    <n v="0"/>
  </r>
  <r>
    <x v="9"/>
    <x v="5"/>
    <x v="8"/>
    <x v="9"/>
    <n v="0"/>
    <n v="1500"/>
    <n v="0"/>
    <n v="0"/>
    <n v="0"/>
    <n v="0"/>
    <n v="0"/>
    <n v="0"/>
    <n v="0"/>
  </r>
  <r>
    <x v="9"/>
    <x v="5"/>
    <x v="8"/>
    <x v="10"/>
    <n v="0"/>
    <n v="1500"/>
    <n v="0"/>
    <n v="0"/>
    <n v="0"/>
    <n v="0"/>
    <n v="0"/>
    <n v="0"/>
    <n v="0"/>
  </r>
  <r>
    <x v="9"/>
    <x v="6"/>
    <x v="0"/>
    <x v="0"/>
    <n v="0"/>
    <n v="1500"/>
    <n v="0"/>
    <n v="0"/>
    <n v="0"/>
    <n v="0"/>
    <n v="0"/>
    <n v="0"/>
    <n v="0"/>
  </r>
  <r>
    <x v="9"/>
    <x v="6"/>
    <x v="0"/>
    <x v="1"/>
    <n v="0.18"/>
    <n v="1500"/>
    <n v="0"/>
    <n v="6.7400000000000003E-3"/>
    <n v="5.7099999999999998E-3"/>
    <n v="1.1E-4"/>
    <n v="1.9000000000000001E-4"/>
    <n v="9.1079999999999994E-2"/>
    <n v="0"/>
  </r>
  <r>
    <x v="9"/>
    <x v="6"/>
    <x v="0"/>
    <x v="2"/>
    <n v="0"/>
    <n v="1500"/>
    <n v="0"/>
    <n v="0"/>
    <n v="0"/>
    <n v="0"/>
    <n v="0"/>
    <n v="0"/>
    <n v="0"/>
  </r>
  <r>
    <x v="9"/>
    <x v="6"/>
    <x v="0"/>
    <x v="3"/>
    <n v="0"/>
    <n v="1500"/>
    <n v="0"/>
    <n v="0"/>
    <n v="0"/>
    <n v="0"/>
    <n v="0"/>
    <n v="0"/>
    <n v="0"/>
  </r>
  <r>
    <x v="9"/>
    <x v="6"/>
    <x v="0"/>
    <x v="4"/>
    <n v="0"/>
    <n v="1500"/>
    <n v="0"/>
    <n v="0"/>
    <n v="0"/>
    <n v="0"/>
    <n v="0"/>
    <n v="0"/>
    <n v="0"/>
  </r>
  <r>
    <x v="9"/>
    <x v="6"/>
    <x v="0"/>
    <x v="5"/>
    <n v="0"/>
    <n v="1500"/>
    <n v="0"/>
    <n v="0"/>
    <n v="0"/>
    <n v="0"/>
    <n v="0"/>
    <n v="0"/>
    <n v="0"/>
  </r>
  <r>
    <x v="9"/>
    <x v="6"/>
    <x v="0"/>
    <x v="6"/>
    <n v="0"/>
    <n v="1500"/>
    <n v="0"/>
    <n v="0"/>
    <n v="0"/>
    <n v="0"/>
    <n v="0"/>
    <n v="0"/>
    <n v="0"/>
  </r>
  <r>
    <x v="9"/>
    <x v="6"/>
    <x v="0"/>
    <x v="7"/>
    <n v="0"/>
    <n v="1500"/>
    <n v="0"/>
    <n v="0"/>
    <n v="0"/>
    <n v="0"/>
    <n v="0"/>
    <n v="0"/>
    <n v="0"/>
  </r>
  <r>
    <x v="9"/>
    <x v="6"/>
    <x v="0"/>
    <x v="8"/>
    <n v="0"/>
    <n v="1500"/>
    <n v="0"/>
    <n v="0"/>
    <n v="0"/>
    <n v="0"/>
    <n v="0"/>
    <n v="0"/>
    <n v="0"/>
  </r>
  <r>
    <x v="9"/>
    <x v="6"/>
    <x v="0"/>
    <x v="9"/>
    <n v="0"/>
    <n v="1500"/>
    <n v="0"/>
    <n v="0"/>
    <n v="0"/>
    <n v="0"/>
    <n v="0"/>
    <n v="0"/>
    <n v="0"/>
  </r>
  <r>
    <x v="9"/>
    <x v="6"/>
    <x v="0"/>
    <x v="10"/>
    <n v="0.14000000000000001"/>
    <n v="1500"/>
    <n v="0"/>
    <n v="5.0099999999999997E-3"/>
    <n v="4.0299999999999997E-3"/>
    <n v="1.0000000000000001E-5"/>
    <n v="2.0000000000000001E-4"/>
    <n v="6.7699999999999996E-2"/>
    <n v="0"/>
  </r>
  <r>
    <x v="9"/>
    <x v="6"/>
    <x v="1"/>
    <x v="0"/>
    <n v="0"/>
    <n v="1500"/>
    <n v="0"/>
    <n v="0"/>
    <n v="0"/>
    <n v="0"/>
    <n v="0"/>
    <n v="0"/>
    <n v="0"/>
  </r>
  <r>
    <x v="9"/>
    <x v="6"/>
    <x v="1"/>
    <x v="1"/>
    <n v="0"/>
    <n v="1500"/>
    <n v="0"/>
    <n v="0"/>
    <n v="0"/>
    <n v="0"/>
    <n v="0"/>
    <n v="0"/>
    <n v="0"/>
  </r>
  <r>
    <x v="9"/>
    <x v="6"/>
    <x v="1"/>
    <x v="2"/>
    <n v="0"/>
    <n v="1500"/>
    <n v="0"/>
    <n v="0"/>
    <n v="0"/>
    <n v="0"/>
    <n v="0"/>
    <n v="0"/>
    <n v="0"/>
  </r>
  <r>
    <x v="9"/>
    <x v="6"/>
    <x v="1"/>
    <x v="3"/>
    <n v="0"/>
    <n v="1500"/>
    <n v="0"/>
    <n v="0"/>
    <n v="0"/>
    <n v="0"/>
    <n v="0"/>
    <n v="0"/>
    <n v="0"/>
  </r>
  <r>
    <x v="9"/>
    <x v="6"/>
    <x v="1"/>
    <x v="4"/>
    <n v="0"/>
    <n v="1500"/>
    <n v="0"/>
    <n v="0"/>
    <n v="0"/>
    <n v="0"/>
    <n v="0"/>
    <n v="0"/>
    <n v="0"/>
  </r>
  <r>
    <x v="9"/>
    <x v="6"/>
    <x v="1"/>
    <x v="5"/>
    <n v="0"/>
    <n v="1500"/>
    <n v="0"/>
    <n v="0"/>
    <n v="0"/>
    <n v="0"/>
    <n v="0"/>
    <n v="0"/>
    <n v="0"/>
  </r>
  <r>
    <x v="9"/>
    <x v="6"/>
    <x v="1"/>
    <x v="6"/>
    <n v="0"/>
    <n v="1500"/>
    <n v="0"/>
    <n v="0"/>
    <n v="0"/>
    <n v="0"/>
    <n v="0"/>
    <n v="0"/>
    <n v="0"/>
  </r>
  <r>
    <x v="9"/>
    <x v="6"/>
    <x v="1"/>
    <x v="7"/>
    <n v="0"/>
    <n v="1500"/>
    <n v="0"/>
    <n v="0"/>
    <n v="0"/>
    <n v="0"/>
    <n v="0"/>
    <n v="0"/>
    <n v="0"/>
  </r>
  <r>
    <x v="9"/>
    <x v="6"/>
    <x v="1"/>
    <x v="8"/>
    <n v="0"/>
    <n v="1500"/>
    <n v="0"/>
    <n v="0"/>
    <n v="0"/>
    <n v="0"/>
    <n v="0"/>
    <n v="0"/>
    <n v="0"/>
  </r>
  <r>
    <x v="9"/>
    <x v="6"/>
    <x v="1"/>
    <x v="9"/>
    <n v="0"/>
    <n v="1500"/>
    <n v="0"/>
    <n v="0"/>
    <n v="0"/>
    <n v="0"/>
    <n v="0"/>
    <n v="0"/>
    <n v="0"/>
  </r>
  <r>
    <x v="9"/>
    <x v="6"/>
    <x v="1"/>
    <x v="10"/>
    <n v="0"/>
    <n v="1500"/>
    <n v="0"/>
    <n v="0"/>
    <n v="0"/>
    <n v="0"/>
    <n v="0"/>
    <n v="0"/>
    <n v="0"/>
  </r>
  <r>
    <x v="9"/>
    <x v="6"/>
    <x v="2"/>
    <x v="0"/>
    <n v="0"/>
    <n v="1500"/>
    <n v="0"/>
    <n v="0"/>
    <n v="0"/>
    <n v="0"/>
    <n v="0"/>
    <n v="0"/>
    <n v="0"/>
  </r>
  <r>
    <x v="9"/>
    <x v="6"/>
    <x v="2"/>
    <x v="1"/>
    <n v="0.11"/>
    <n v="1500"/>
    <n v="0"/>
    <n v="4.0800000000000003E-3"/>
    <n v="3.5799999999999998E-3"/>
    <n v="1.1E-4"/>
    <n v="6.2E-4"/>
    <n v="5.5140000000000002E-2"/>
    <n v="0"/>
  </r>
  <r>
    <x v="9"/>
    <x v="6"/>
    <x v="2"/>
    <x v="2"/>
    <n v="0"/>
    <n v="1500"/>
    <n v="0"/>
    <n v="0"/>
    <n v="0"/>
    <n v="0"/>
    <n v="0"/>
    <n v="0"/>
    <n v="0"/>
  </r>
  <r>
    <x v="9"/>
    <x v="6"/>
    <x v="2"/>
    <x v="3"/>
    <n v="0"/>
    <n v="1500"/>
    <n v="0"/>
    <n v="0"/>
    <n v="0"/>
    <n v="0"/>
    <n v="0"/>
    <n v="0"/>
    <n v="0"/>
  </r>
  <r>
    <x v="9"/>
    <x v="6"/>
    <x v="2"/>
    <x v="4"/>
    <n v="0"/>
    <n v="1500"/>
    <n v="0"/>
    <n v="0"/>
    <n v="0"/>
    <n v="0"/>
    <n v="0"/>
    <n v="0"/>
    <n v="0"/>
  </r>
  <r>
    <x v="9"/>
    <x v="6"/>
    <x v="2"/>
    <x v="5"/>
    <n v="0"/>
    <n v="1500"/>
    <n v="0"/>
    <n v="0"/>
    <n v="0"/>
    <n v="0"/>
    <n v="0"/>
    <n v="0"/>
    <n v="0"/>
  </r>
  <r>
    <x v="9"/>
    <x v="6"/>
    <x v="2"/>
    <x v="6"/>
    <n v="0"/>
    <n v="1500"/>
    <n v="0"/>
    <n v="0"/>
    <n v="0"/>
    <n v="0"/>
    <n v="0"/>
    <n v="0"/>
    <n v="0"/>
  </r>
  <r>
    <x v="9"/>
    <x v="6"/>
    <x v="2"/>
    <x v="7"/>
    <n v="0"/>
    <n v="1500"/>
    <n v="0"/>
    <n v="0"/>
    <n v="0"/>
    <n v="0"/>
    <n v="0"/>
    <n v="0"/>
    <n v="0"/>
  </r>
  <r>
    <x v="9"/>
    <x v="6"/>
    <x v="2"/>
    <x v="8"/>
    <n v="0"/>
    <n v="1500"/>
    <n v="0"/>
    <n v="0"/>
    <n v="0"/>
    <n v="0"/>
    <n v="0"/>
    <n v="0"/>
    <n v="0"/>
  </r>
  <r>
    <x v="9"/>
    <x v="6"/>
    <x v="2"/>
    <x v="9"/>
    <n v="0"/>
    <n v="1500"/>
    <n v="0"/>
    <n v="0"/>
    <n v="0"/>
    <n v="0"/>
    <n v="0"/>
    <n v="0"/>
    <n v="0"/>
  </r>
  <r>
    <x v="9"/>
    <x v="6"/>
    <x v="2"/>
    <x v="10"/>
    <n v="0"/>
    <n v="1500"/>
    <n v="0"/>
    <n v="0"/>
    <n v="0"/>
    <n v="0"/>
    <n v="0"/>
    <n v="0"/>
    <n v="0"/>
  </r>
  <r>
    <x v="9"/>
    <x v="6"/>
    <x v="3"/>
    <x v="0"/>
    <n v="0"/>
    <n v="1500"/>
    <n v="0"/>
    <n v="0"/>
    <n v="0"/>
    <n v="0"/>
    <n v="0"/>
    <n v="0"/>
    <n v="0"/>
  </r>
  <r>
    <x v="9"/>
    <x v="6"/>
    <x v="3"/>
    <x v="1"/>
    <n v="2.91"/>
    <n v="1500"/>
    <n v="0"/>
    <n v="0.10595"/>
    <n v="9.1819999999999999E-2"/>
    <n v="9.7999999999999997E-4"/>
    <n v="8.9099999999999995E-3"/>
    <n v="1.4317500000000001"/>
    <n v="0"/>
  </r>
  <r>
    <x v="9"/>
    <x v="6"/>
    <x v="3"/>
    <x v="2"/>
    <n v="0"/>
    <n v="1500"/>
    <n v="0"/>
    <n v="0"/>
    <n v="0"/>
    <n v="0"/>
    <n v="0"/>
    <n v="0"/>
    <n v="0"/>
  </r>
  <r>
    <x v="9"/>
    <x v="6"/>
    <x v="3"/>
    <x v="3"/>
    <n v="0"/>
    <n v="1500"/>
    <n v="0"/>
    <n v="0"/>
    <n v="0"/>
    <n v="0"/>
    <n v="0"/>
    <n v="0"/>
    <n v="0"/>
  </r>
  <r>
    <x v="9"/>
    <x v="6"/>
    <x v="3"/>
    <x v="4"/>
    <n v="0"/>
    <n v="1500"/>
    <n v="0"/>
    <n v="0"/>
    <n v="0"/>
    <n v="0"/>
    <n v="0"/>
    <n v="0"/>
    <n v="0"/>
  </r>
  <r>
    <x v="9"/>
    <x v="6"/>
    <x v="3"/>
    <x v="5"/>
    <n v="0"/>
    <n v="1500"/>
    <n v="0"/>
    <n v="0"/>
    <n v="0"/>
    <n v="0"/>
    <n v="0"/>
    <n v="0"/>
    <n v="0"/>
  </r>
  <r>
    <x v="9"/>
    <x v="6"/>
    <x v="3"/>
    <x v="6"/>
    <n v="0"/>
    <n v="1500"/>
    <n v="0"/>
    <n v="0"/>
    <n v="0"/>
    <n v="0"/>
    <n v="0"/>
    <n v="0"/>
    <n v="0"/>
  </r>
  <r>
    <x v="9"/>
    <x v="6"/>
    <x v="3"/>
    <x v="7"/>
    <n v="0"/>
    <n v="1500"/>
    <n v="0"/>
    <n v="0"/>
    <n v="0"/>
    <n v="0"/>
    <n v="0"/>
    <n v="0"/>
    <n v="0"/>
  </r>
  <r>
    <x v="9"/>
    <x v="6"/>
    <x v="3"/>
    <x v="8"/>
    <n v="0"/>
    <n v="1500"/>
    <n v="0"/>
    <n v="0"/>
    <n v="0"/>
    <n v="0"/>
    <n v="0"/>
    <n v="0"/>
    <n v="0"/>
  </r>
  <r>
    <x v="9"/>
    <x v="6"/>
    <x v="3"/>
    <x v="9"/>
    <n v="0"/>
    <n v="1500"/>
    <n v="0"/>
    <n v="0"/>
    <n v="0"/>
    <n v="0"/>
    <n v="0"/>
    <n v="0"/>
    <n v="0"/>
  </r>
  <r>
    <x v="9"/>
    <x v="6"/>
    <x v="3"/>
    <x v="10"/>
    <n v="0.09"/>
    <n v="1500"/>
    <n v="0"/>
    <n v="3.0999999999999999E-3"/>
    <n v="2.9099999999999998E-3"/>
    <n v="1.0000000000000001E-5"/>
    <n v="5.0000000000000002E-5"/>
    <n v="4.1939999999999998E-2"/>
    <n v="0"/>
  </r>
  <r>
    <x v="9"/>
    <x v="6"/>
    <x v="4"/>
    <x v="0"/>
    <n v="0"/>
    <n v="1500"/>
    <n v="0"/>
    <n v="0"/>
    <n v="0"/>
    <n v="0"/>
    <n v="0"/>
    <n v="0"/>
    <n v="0"/>
  </r>
  <r>
    <x v="9"/>
    <x v="6"/>
    <x v="4"/>
    <x v="1"/>
    <n v="0"/>
    <n v="1500"/>
    <n v="0"/>
    <n v="0"/>
    <n v="0"/>
    <n v="0"/>
    <n v="0"/>
    <n v="0"/>
    <n v="0"/>
  </r>
  <r>
    <x v="9"/>
    <x v="6"/>
    <x v="4"/>
    <x v="2"/>
    <n v="0"/>
    <n v="1500"/>
    <n v="0"/>
    <n v="0"/>
    <n v="0"/>
    <n v="0"/>
    <n v="0"/>
    <n v="0"/>
    <n v="0"/>
  </r>
  <r>
    <x v="9"/>
    <x v="6"/>
    <x v="4"/>
    <x v="3"/>
    <n v="0"/>
    <n v="1500"/>
    <n v="0"/>
    <n v="0"/>
    <n v="0"/>
    <n v="0"/>
    <n v="0"/>
    <n v="0"/>
    <n v="0"/>
  </r>
  <r>
    <x v="9"/>
    <x v="6"/>
    <x v="4"/>
    <x v="4"/>
    <n v="0"/>
    <n v="1500"/>
    <n v="0"/>
    <n v="0"/>
    <n v="0"/>
    <n v="0"/>
    <n v="0"/>
    <n v="0"/>
    <n v="0"/>
  </r>
  <r>
    <x v="9"/>
    <x v="6"/>
    <x v="4"/>
    <x v="5"/>
    <n v="0"/>
    <n v="1500"/>
    <n v="0"/>
    <n v="0"/>
    <n v="0"/>
    <n v="0"/>
    <n v="0"/>
    <n v="0"/>
    <n v="0"/>
  </r>
  <r>
    <x v="9"/>
    <x v="6"/>
    <x v="4"/>
    <x v="6"/>
    <n v="0"/>
    <n v="1500"/>
    <n v="0"/>
    <n v="0"/>
    <n v="0"/>
    <n v="0"/>
    <n v="0"/>
    <n v="0"/>
    <n v="0"/>
  </r>
  <r>
    <x v="9"/>
    <x v="6"/>
    <x v="4"/>
    <x v="7"/>
    <n v="0"/>
    <n v="1500"/>
    <n v="0"/>
    <n v="0"/>
    <n v="0"/>
    <n v="0"/>
    <n v="0"/>
    <n v="0"/>
    <n v="0"/>
  </r>
  <r>
    <x v="9"/>
    <x v="6"/>
    <x v="4"/>
    <x v="8"/>
    <n v="0"/>
    <n v="1500"/>
    <n v="0"/>
    <n v="0"/>
    <n v="0"/>
    <n v="0"/>
    <n v="0"/>
    <n v="0"/>
    <n v="0"/>
  </r>
  <r>
    <x v="9"/>
    <x v="6"/>
    <x v="4"/>
    <x v="9"/>
    <n v="0"/>
    <n v="1500"/>
    <n v="0"/>
    <n v="0"/>
    <n v="0"/>
    <n v="0"/>
    <n v="0"/>
    <n v="0"/>
    <n v="0"/>
  </r>
  <r>
    <x v="9"/>
    <x v="6"/>
    <x v="4"/>
    <x v="10"/>
    <n v="1.06"/>
    <n v="1500"/>
    <n v="0"/>
    <n v="3.8510000000000003E-2"/>
    <n v="2.921E-2"/>
    <n v="1.2999999999999999E-4"/>
    <n v="1.08E-3"/>
    <n v="0.52036000000000004"/>
    <n v="0"/>
  </r>
  <r>
    <x v="9"/>
    <x v="6"/>
    <x v="5"/>
    <x v="0"/>
    <n v="0"/>
    <n v="1500"/>
    <n v="0"/>
    <n v="0"/>
    <n v="0"/>
    <n v="0"/>
    <n v="0"/>
    <n v="0"/>
    <n v="0"/>
  </r>
  <r>
    <x v="9"/>
    <x v="6"/>
    <x v="5"/>
    <x v="1"/>
    <n v="0"/>
    <n v="1500"/>
    <n v="0"/>
    <n v="0"/>
    <n v="0"/>
    <n v="0"/>
    <n v="0"/>
    <n v="0"/>
    <n v="0"/>
  </r>
  <r>
    <x v="9"/>
    <x v="6"/>
    <x v="5"/>
    <x v="2"/>
    <n v="0"/>
    <n v="1500"/>
    <n v="0"/>
    <n v="0"/>
    <n v="0"/>
    <n v="0"/>
    <n v="0"/>
    <n v="0"/>
    <n v="0"/>
  </r>
  <r>
    <x v="9"/>
    <x v="6"/>
    <x v="5"/>
    <x v="3"/>
    <n v="0"/>
    <n v="1500"/>
    <n v="0"/>
    <n v="0"/>
    <n v="0"/>
    <n v="0"/>
    <n v="0"/>
    <n v="0"/>
    <n v="0"/>
  </r>
  <r>
    <x v="9"/>
    <x v="6"/>
    <x v="5"/>
    <x v="4"/>
    <n v="0"/>
    <n v="1500"/>
    <n v="0"/>
    <n v="0"/>
    <n v="0"/>
    <n v="0"/>
    <n v="0"/>
    <n v="0"/>
    <n v="0"/>
  </r>
  <r>
    <x v="9"/>
    <x v="6"/>
    <x v="5"/>
    <x v="5"/>
    <n v="0"/>
    <n v="1500"/>
    <n v="0"/>
    <n v="0"/>
    <n v="0"/>
    <n v="0"/>
    <n v="0"/>
    <n v="0"/>
    <n v="0"/>
  </r>
  <r>
    <x v="9"/>
    <x v="6"/>
    <x v="5"/>
    <x v="6"/>
    <n v="0"/>
    <n v="1500"/>
    <n v="0"/>
    <n v="0"/>
    <n v="0"/>
    <n v="0"/>
    <n v="0"/>
    <n v="0"/>
    <n v="0"/>
  </r>
  <r>
    <x v="9"/>
    <x v="6"/>
    <x v="5"/>
    <x v="7"/>
    <n v="0"/>
    <n v="1500"/>
    <n v="0"/>
    <n v="0"/>
    <n v="0"/>
    <n v="0"/>
    <n v="0"/>
    <n v="0"/>
    <n v="0"/>
  </r>
  <r>
    <x v="9"/>
    <x v="6"/>
    <x v="5"/>
    <x v="8"/>
    <n v="0"/>
    <n v="1500"/>
    <n v="0"/>
    <n v="0"/>
    <n v="0"/>
    <n v="0"/>
    <n v="0"/>
    <n v="0"/>
    <n v="0"/>
  </r>
  <r>
    <x v="9"/>
    <x v="6"/>
    <x v="5"/>
    <x v="9"/>
    <n v="0"/>
    <n v="1500"/>
    <n v="0"/>
    <n v="0"/>
    <n v="0"/>
    <n v="0"/>
    <n v="0"/>
    <n v="0"/>
    <n v="0"/>
  </r>
  <r>
    <x v="9"/>
    <x v="6"/>
    <x v="5"/>
    <x v="10"/>
    <n v="0"/>
    <n v="1500"/>
    <n v="0"/>
    <n v="0"/>
    <n v="0"/>
    <n v="0"/>
    <n v="0"/>
    <n v="0"/>
    <n v="0"/>
  </r>
  <r>
    <x v="9"/>
    <x v="6"/>
    <x v="6"/>
    <x v="0"/>
    <n v="0"/>
    <n v="1500"/>
    <n v="0"/>
    <n v="0"/>
    <n v="0"/>
    <n v="0"/>
    <n v="0"/>
    <n v="0"/>
    <n v="0"/>
  </r>
  <r>
    <x v="9"/>
    <x v="6"/>
    <x v="6"/>
    <x v="1"/>
    <n v="0"/>
    <n v="1500"/>
    <n v="0"/>
    <n v="0"/>
    <n v="0"/>
    <n v="0"/>
    <n v="0"/>
    <n v="0"/>
    <n v="0"/>
  </r>
  <r>
    <x v="9"/>
    <x v="6"/>
    <x v="6"/>
    <x v="2"/>
    <n v="0"/>
    <n v="1500"/>
    <n v="0"/>
    <n v="0"/>
    <n v="0"/>
    <n v="0"/>
    <n v="0"/>
    <n v="0"/>
    <n v="0"/>
  </r>
  <r>
    <x v="9"/>
    <x v="6"/>
    <x v="6"/>
    <x v="3"/>
    <n v="0"/>
    <n v="1500"/>
    <n v="0"/>
    <n v="0"/>
    <n v="0"/>
    <n v="0"/>
    <n v="0"/>
    <n v="0"/>
    <n v="0"/>
  </r>
  <r>
    <x v="9"/>
    <x v="6"/>
    <x v="6"/>
    <x v="4"/>
    <n v="0"/>
    <n v="1500"/>
    <n v="0"/>
    <n v="0"/>
    <n v="0"/>
    <n v="0"/>
    <n v="0"/>
    <n v="0"/>
    <n v="0"/>
  </r>
  <r>
    <x v="9"/>
    <x v="6"/>
    <x v="6"/>
    <x v="5"/>
    <n v="0"/>
    <n v="1500"/>
    <n v="0"/>
    <n v="0"/>
    <n v="0"/>
    <n v="0"/>
    <n v="0"/>
    <n v="0"/>
    <n v="0"/>
  </r>
  <r>
    <x v="9"/>
    <x v="6"/>
    <x v="6"/>
    <x v="6"/>
    <n v="0"/>
    <n v="1500"/>
    <n v="0"/>
    <n v="0"/>
    <n v="0"/>
    <n v="0"/>
    <n v="0"/>
    <n v="0"/>
    <n v="0"/>
  </r>
  <r>
    <x v="9"/>
    <x v="6"/>
    <x v="6"/>
    <x v="7"/>
    <n v="0"/>
    <n v="1500"/>
    <n v="0"/>
    <n v="0"/>
    <n v="0"/>
    <n v="0"/>
    <n v="0"/>
    <n v="0"/>
    <n v="0"/>
  </r>
  <r>
    <x v="9"/>
    <x v="6"/>
    <x v="6"/>
    <x v="8"/>
    <n v="0"/>
    <n v="1500"/>
    <n v="0"/>
    <n v="0"/>
    <n v="0"/>
    <n v="0"/>
    <n v="0"/>
    <n v="0"/>
    <n v="0"/>
  </r>
  <r>
    <x v="9"/>
    <x v="6"/>
    <x v="6"/>
    <x v="9"/>
    <n v="0"/>
    <n v="1500"/>
    <n v="0"/>
    <n v="0"/>
    <n v="0"/>
    <n v="0"/>
    <n v="0"/>
    <n v="0"/>
    <n v="0"/>
  </r>
  <r>
    <x v="9"/>
    <x v="6"/>
    <x v="6"/>
    <x v="10"/>
    <n v="0"/>
    <n v="1500"/>
    <n v="0"/>
    <n v="0"/>
    <n v="0"/>
    <n v="0"/>
    <n v="0"/>
    <n v="0"/>
    <n v="0"/>
  </r>
  <r>
    <x v="9"/>
    <x v="6"/>
    <x v="7"/>
    <x v="0"/>
    <n v="0"/>
    <n v="1500"/>
    <n v="0"/>
    <n v="0"/>
    <n v="0"/>
    <n v="0"/>
    <n v="0"/>
    <n v="0"/>
    <n v="0"/>
  </r>
  <r>
    <x v="9"/>
    <x v="6"/>
    <x v="7"/>
    <x v="1"/>
    <n v="0"/>
    <n v="1500"/>
    <n v="0"/>
    <n v="0"/>
    <n v="0"/>
    <n v="0"/>
    <n v="0"/>
    <n v="0"/>
    <n v="0"/>
  </r>
  <r>
    <x v="9"/>
    <x v="6"/>
    <x v="7"/>
    <x v="2"/>
    <n v="0"/>
    <n v="1500"/>
    <n v="0"/>
    <n v="0"/>
    <n v="0"/>
    <n v="0"/>
    <n v="0"/>
    <n v="0"/>
    <n v="0"/>
  </r>
  <r>
    <x v="9"/>
    <x v="6"/>
    <x v="7"/>
    <x v="3"/>
    <n v="0"/>
    <n v="1500"/>
    <n v="0"/>
    <n v="0"/>
    <n v="0"/>
    <n v="0"/>
    <n v="0"/>
    <n v="0"/>
    <n v="0"/>
  </r>
  <r>
    <x v="9"/>
    <x v="6"/>
    <x v="7"/>
    <x v="4"/>
    <n v="0"/>
    <n v="1500"/>
    <n v="0"/>
    <n v="0"/>
    <n v="0"/>
    <n v="0"/>
    <n v="0"/>
    <n v="0"/>
    <n v="0"/>
  </r>
  <r>
    <x v="9"/>
    <x v="6"/>
    <x v="7"/>
    <x v="5"/>
    <n v="0"/>
    <n v="1500"/>
    <n v="0"/>
    <n v="0"/>
    <n v="0"/>
    <n v="0"/>
    <n v="0"/>
    <n v="0"/>
    <n v="0"/>
  </r>
  <r>
    <x v="9"/>
    <x v="6"/>
    <x v="7"/>
    <x v="6"/>
    <n v="0"/>
    <n v="1500"/>
    <n v="0"/>
    <n v="0"/>
    <n v="0"/>
    <n v="0"/>
    <n v="0"/>
    <n v="0"/>
    <n v="0"/>
  </r>
  <r>
    <x v="9"/>
    <x v="6"/>
    <x v="7"/>
    <x v="7"/>
    <n v="0"/>
    <n v="1500"/>
    <n v="0"/>
    <n v="0"/>
    <n v="0"/>
    <n v="0"/>
    <n v="0"/>
    <n v="0"/>
    <n v="0"/>
  </r>
  <r>
    <x v="9"/>
    <x v="6"/>
    <x v="7"/>
    <x v="8"/>
    <n v="0"/>
    <n v="1500"/>
    <n v="0"/>
    <n v="0"/>
    <n v="0"/>
    <n v="0"/>
    <n v="0"/>
    <n v="0"/>
    <n v="0"/>
  </r>
  <r>
    <x v="9"/>
    <x v="6"/>
    <x v="7"/>
    <x v="9"/>
    <n v="0"/>
    <n v="1500"/>
    <n v="0"/>
    <n v="0"/>
    <n v="0"/>
    <n v="0"/>
    <n v="0"/>
    <n v="0"/>
    <n v="0"/>
  </r>
  <r>
    <x v="9"/>
    <x v="6"/>
    <x v="7"/>
    <x v="10"/>
    <n v="0"/>
    <n v="1500"/>
    <n v="0"/>
    <n v="0"/>
    <n v="0"/>
    <n v="0"/>
    <n v="0"/>
    <n v="0"/>
    <n v="0"/>
  </r>
  <r>
    <x v="9"/>
    <x v="6"/>
    <x v="8"/>
    <x v="0"/>
    <n v="0"/>
    <n v="1500"/>
    <n v="0"/>
    <n v="0"/>
    <n v="0"/>
    <n v="0"/>
    <n v="0"/>
    <n v="0"/>
    <n v="0"/>
  </r>
  <r>
    <x v="9"/>
    <x v="6"/>
    <x v="8"/>
    <x v="1"/>
    <n v="0"/>
    <n v="1500"/>
    <n v="0"/>
    <n v="0"/>
    <n v="0"/>
    <n v="0"/>
    <n v="0"/>
    <n v="0"/>
    <n v="0"/>
  </r>
  <r>
    <x v="9"/>
    <x v="6"/>
    <x v="8"/>
    <x v="2"/>
    <n v="0"/>
    <n v="1500"/>
    <n v="0"/>
    <n v="0"/>
    <n v="0"/>
    <n v="0"/>
    <n v="0"/>
    <n v="0"/>
    <n v="0"/>
  </r>
  <r>
    <x v="9"/>
    <x v="6"/>
    <x v="8"/>
    <x v="3"/>
    <n v="0"/>
    <n v="1500"/>
    <n v="0"/>
    <n v="0"/>
    <n v="0"/>
    <n v="0"/>
    <n v="0"/>
    <n v="0"/>
    <n v="0"/>
  </r>
  <r>
    <x v="9"/>
    <x v="6"/>
    <x v="8"/>
    <x v="4"/>
    <n v="0"/>
    <n v="1500"/>
    <n v="0"/>
    <n v="0"/>
    <n v="0"/>
    <n v="0"/>
    <n v="0"/>
    <n v="0"/>
    <n v="0"/>
  </r>
  <r>
    <x v="9"/>
    <x v="6"/>
    <x v="8"/>
    <x v="5"/>
    <n v="0"/>
    <n v="1500"/>
    <n v="0"/>
    <n v="0"/>
    <n v="0"/>
    <n v="0"/>
    <n v="0"/>
    <n v="0"/>
    <n v="0"/>
  </r>
  <r>
    <x v="9"/>
    <x v="6"/>
    <x v="8"/>
    <x v="6"/>
    <n v="0"/>
    <n v="1500"/>
    <n v="0"/>
    <n v="0"/>
    <n v="0"/>
    <n v="0"/>
    <n v="0"/>
    <n v="0"/>
    <n v="0"/>
  </r>
  <r>
    <x v="9"/>
    <x v="6"/>
    <x v="8"/>
    <x v="7"/>
    <n v="0"/>
    <n v="1500"/>
    <n v="0"/>
    <n v="0"/>
    <n v="0"/>
    <n v="0"/>
    <n v="0"/>
    <n v="0"/>
    <n v="0"/>
  </r>
  <r>
    <x v="9"/>
    <x v="6"/>
    <x v="8"/>
    <x v="8"/>
    <n v="0"/>
    <n v="1500"/>
    <n v="0"/>
    <n v="0"/>
    <n v="0"/>
    <n v="0"/>
    <n v="0"/>
    <n v="0"/>
    <n v="0"/>
  </r>
  <r>
    <x v="9"/>
    <x v="6"/>
    <x v="8"/>
    <x v="9"/>
    <n v="0"/>
    <n v="1500"/>
    <n v="0"/>
    <n v="0"/>
    <n v="0"/>
    <n v="0"/>
    <n v="0"/>
    <n v="0"/>
    <n v="0"/>
  </r>
  <r>
    <x v="9"/>
    <x v="6"/>
    <x v="8"/>
    <x v="10"/>
    <n v="0"/>
    <n v="1500"/>
    <n v="0"/>
    <n v="0"/>
    <n v="0"/>
    <n v="0"/>
    <n v="0"/>
    <n v="0"/>
    <n v="0"/>
  </r>
  <r>
    <x v="9"/>
    <x v="7"/>
    <x v="0"/>
    <x v="0"/>
    <n v="0"/>
    <n v="1500"/>
    <n v="0"/>
    <n v="0"/>
    <n v="0"/>
    <n v="0"/>
    <n v="0"/>
    <n v="0"/>
    <n v="0"/>
  </r>
  <r>
    <x v="9"/>
    <x v="7"/>
    <x v="0"/>
    <x v="1"/>
    <n v="0.18"/>
    <n v="1500"/>
    <n v="0"/>
    <n v="6.7400000000000003E-3"/>
    <n v="5.7099999999999998E-3"/>
    <n v="1.1E-4"/>
    <n v="1.9000000000000001E-4"/>
    <n v="9.1079999999999994E-2"/>
    <n v="0"/>
  </r>
  <r>
    <x v="9"/>
    <x v="7"/>
    <x v="0"/>
    <x v="2"/>
    <n v="0"/>
    <n v="1500"/>
    <n v="0"/>
    <n v="0"/>
    <n v="0"/>
    <n v="0"/>
    <n v="0"/>
    <n v="0"/>
    <n v="0"/>
  </r>
  <r>
    <x v="9"/>
    <x v="7"/>
    <x v="0"/>
    <x v="3"/>
    <n v="0"/>
    <n v="1500"/>
    <n v="0"/>
    <n v="0"/>
    <n v="0"/>
    <n v="0"/>
    <n v="0"/>
    <n v="0"/>
    <n v="0"/>
  </r>
  <r>
    <x v="9"/>
    <x v="7"/>
    <x v="0"/>
    <x v="4"/>
    <n v="0"/>
    <n v="1500"/>
    <n v="0"/>
    <n v="0"/>
    <n v="0"/>
    <n v="0"/>
    <n v="0"/>
    <n v="0"/>
    <n v="0"/>
  </r>
  <r>
    <x v="9"/>
    <x v="7"/>
    <x v="0"/>
    <x v="5"/>
    <n v="0"/>
    <n v="1500"/>
    <n v="0"/>
    <n v="0"/>
    <n v="0"/>
    <n v="0"/>
    <n v="0"/>
    <n v="0"/>
    <n v="0"/>
  </r>
  <r>
    <x v="9"/>
    <x v="7"/>
    <x v="0"/>
    <x v="6"/>
    <n v="0"/>
    <n v="1500"/>
    <n v="0"/>
    <n v="0"/>
    <n v="0"/>
    <n v="0"/>
    <n v="0"/>
    <n v="0"/>
    <n v="0"/>
  </r>
  <r>
    <x v="9"/>
    <x v="7"/>
    <x v="0"/>
    <x v="7"/>
    <n v="0"/>
    <n v="1500"/>
    <n v="0"/>
    <n v="0"/>
    <n v="0"/>
    <n v="0"/>
    <n v="0"/>
    <n v="0"/>
    <n v="0"/>
  </r>
  <r>
    <x v="9"/>
    <x v="7"/>
    <x v="0"/>
    <x v="8"/>
    <n v="0"/>
    <n v="1500"/>
    <n v="0"/>
    <n v="0"/>
    <n v="0"/>
    <n v="0"/>
    <n v="0"/>
    <n v="0"/>
    <n v="0"/>
  </r>
  <r>
    <x v="9"/>
    <x v="7"/>
    <x v="0"/>
    <x v="9"/>
    <n v="0"/>
    <n v="1500"/>
    <n v="0"/>
    <n v="0"/>
    <n v="0"/>
    <n v="0"/>
    <n v="0"/>
    <n v="0"/>
    <n v="0"/>
  </r>
  <r>
    <x v="9"/>
    <x v="7"/>
    <x v="0"/>
    <x v="10"/>
    <n v="0.14000000000000001"/>
    <n v="1500"/>
    <n v="0"/>
    <n v="5.0099999999999997E-3"/>
    <n v="4.0299999999999997E-3"/>
    <n v="1.0000000000000001E-5"/>
    <n v="2.0000000000000001E-4"/>
    <n v="6.7699999999999996E-2"/>
    <n v="0"/>
  </r>
  <r>
    <x v="9"/>
    <x v="7"/>
    <x v="1"/>
    <x v="0"/>
    <n v="0"/>
    <n v="1500"/>
    <n v="0"/>
    <n v="0"/>
    <n v="0"/>
    <n v="0"/>
    <n v="0"/>
    <n v="0"/>
    <n v="0"/>
  </r>
  <r>
    <x v="9"/>
    <x v="7"/>
    <x v="1"/>
    <x v="1"/>
    <n v="0"/>
    <n v="1500"/>
    <n v="0"/>
    <n v="0"/>
    <n v="0"/>
    <n v="0"/>
    <n v="0"/>
    <n v="0"/>
    <n v="0"/>
  </r>
  <r>
    <x v="9"/>
    <x v="7"/>
    <x v="1"/>
    <x v="2"/>
    <n v="0"/>
    <n v="1500"/>
    <n v="0"/>
    <n v="0"/>
    <n v="0"/>
    <n v="0"/>
    <n v="0"/>
    <n v="0"/>
    <n v="0"/>
  </r>
  <r>
    <x v="9"/>
    <x v="7"/>
    <x v="1"/>
    <x v="3"/>
    <n v="0"/>
    <n v="1500"/>
    <n v="0"/>
    <n v="0"/>
    <n v="0"/>
    <n v="0"/>
    <n v="0"/>
    <n v="0"/>
    <n v="0"/>
  </r>
  <r>
    <x v="9"/>
    <x v="7"/>
    <x v="1"/>
    <x v="4"/>
    <n v="0"/>
    <n v="1500"/>
    <n v="0"/>
    <n v="0"/>
    <n v="0"/>
    <n v="0"/>
    <n v="0"/>
    <n v="0"/>
    <n v="0"/>
  </r>
  <r>
    <x v="9"/>
    <x v="7"/>
    <x v="1"/>
    <x v="5"/>
    <n v="0"/>
    <n v="1500"/>
    <n v="0"/>
    <n v="0"/>
    <n v="0"/>
    <n v="0"/>
    <n v="0"/>
    <n v="0"/>
    <n v="0"/>
  </r>
  <r>
    <x v="9"/>
    <x v="7"/>
    <x v="1"/>
    <x v="6"/>
    <n v="0"/>
    <n v="1500"/>
    <n v="0"/>
    <n v="0"/>
    <n v="0"/>
    <n v="0"/>
    <n v="0"/>
    <n v="0"/>
    <n v="0"/>
  </r>
  <r>
    <x v="9"/>
    <x v="7"/>
    <x v="1"/>
    <x v="7"/>
    <n v="0"/>
    <n v="1500"/>
    <n v="0"/>
    <n v="0"/>
    <n v="0"/>
    <n v="0"/>
    <n v="0"/>
    <n v="0"/>
    <n v="0"/>
  </r>
  <r>
    <x v="9"/>
    <x v="7"/>
    <x v="1"/>
    <x v="8"/>
    <n v="0"/>
    <n v="1500"/>
    <n v="0"/>
    <n v="0"/>
    <n v="0"/>
    <n v="0"/>
    <n v="0"/>
    <n v="0"/>
    <n v="0"/>
  </r>
  <r>
    <x v="9"/>
    <x v="7"/>
    <x v="1"/>
    <x v="9"/>
    <n v="0"/>
    <n v="1500"/>
    <n v="0"/>
    <n v="0"/>
    <n v="0"/>
    <n v="0"/>
    <n v="0"/>
    <n v="0"/>
    <n v="0"/>
  </r>
  <r>
    <x v="9"/>
    <x v="7"/>
    <x v="1"/>
    <x v="10"/>
    <n v="0"/>
    <n v="1500"/>
    <n v="0"/>
    <n v="0"/>
    <n v="0"/>
    <n v="0"/>
    <n v="0"/>
    <n v="0"/>
    <n v="0"/>
  </r>
  <r>
    <x v="9"/>
    <x v="7"/>
    <x v="2"/>
    <x v="0"/>
    <n v="0"/>
    <n v="1500"/>
    <n v="0"/>
    <n v="0"/>
    <n v="0"/>
    <n v="0"/>
    <n v="0"/>
    <n v="0"/>
    <n v="0"/>
  </r>
  <r>
    <x v="9"/>
    <x v="7"/>
    <x v="2"/>
    <x v="1"/>
    <n v="0.11"/>
    <n v="1500"/>
    <n v="0"/>
    <n v="4.0800000000000003E-3"/>
    <n v="3.5799999999999998E-3"/>
    <n v="1.1E-4"/>
    <n v="6.2E-4"/>
    <n v="5.5140000000000002E-2"/>
    <n v="0"/>
  </r>
  <r>
    <x v="9"/>
    <x v="7"/>
    <x v="2"/>
    <x v="2"/>
    <n v="0"/>
    <n v="1500"/>
    <n v="0"/>
    <n v="0"/>
    <n v="0"/>
    <n v="0"/>
    <n v="0"/>
    <n v="0"/>
    <n v="0"/>
  </r>
  <r>
    <x v="9"/>
    <x v="7"/>
    <x v="2"/>
    <x v="3"/>
    <n v="0"/>
    <n v="1500"/>
    <n v="0"/>
    <n v="0"/>
    <n v="0"/>
    <n v="0"/>
    <n v="0"/>
    <n v="0"/>
    <n v="0"/>
  </r>
  <r>
    <x v="9"/>
    <x v="7"/>
    <x v="2"/>
    <x v="4"/>
    <n v="0"/>
    <n v="1500"/>
    <n v="0"/>
    <n v="0"/>
    <n v="0"/>
    <n v="0"/>
    <n v="0"/>
    <n v="0"/>
    <n v="0"/>
  </r>
  <r>
    <x v="9"/>
    <x v="7"/>
    <x v="2"/>
    <x v="5"/>
    <n v="0"/>
    <n v="1500"/>
    <n v="0"/>
    <n v="0"/>
    <n v="0"/>
    <n v="0"/>
    <n v="0"/>
    <n v="0"/>
    <n v="0"/>
  </r>
  <r>
    <x v="9"/>
    <x v="7"/>
    <x v="2"/>
    <x v="6"/>
    <n v="0"/>
    <n v="1500"/>
    <n v="0"/>
    <n v="0"/>
    <n v="0"/>
    <n v="0"/>
    <n v="0"/>
    <n v="0"/>
    <n v="0"/>
  </r>
  <r>
    <x v="9"/>
    <x v="7"/>
    <x v="2"/>
    <x v="7"/>
    <n v="0"/>
    <n v="1500"/>
    <n v="0"/>
    <n v="0"/>
    <n v="0"/>
    <n v="0"/>
    <n v="0"/>
    <n v="0"/>
    <n v="0"/>
  </r>
  <r>
    <x v="9"/>
    <x v="7"/>
    <x v="2"/>
    <x v="8"/>
    <n v="0"/>
    <n v="1500"/>
    <n v="0"/>
    <n v="0"/>
    <n v="0"/>
    <n v="0"/>
    <n v="0"/>
    <n v="0"/>
    <n v="0"/>
  </r>
  <r>
    <x v="9"/>
    <x v="7"/>
    <x v="2"/>
    <x v="9"/>
    <n v="0"/>
    <n v="1500"/>
    <n v="0"/>
    <n v="0"/>
    <n v="0"/>
    <n v="0"/>
    <n v="0"/>
    <n v="0"/>
    <n v="0"/>
  </r>
  <r>
    <x v="9"/>
    <x v="7"/>
    <x v="2"/>
    <x v="10"/>
    <n v="0"/>
    <n v="1500"/>
    <n v="0"/>
    <n v="0"/>
    <n v="0"/>
    <n v="0"/>
    <n v="0"/>
    <n v="0"/>
    <n v="0"/>
  </r>
  <r>
    <x v="9"/>
    <x v="7"/>
    <x v="3"/>
    <x v="0"/>
    <n v="0"/>
    <n v="1500"/>
    <n v="0"/>
    <n v="0"/>
    <n v="0"/>
    <n v="0"/>
    <n v="0"/>
    <n v="0"/>
    <n v="0"/>
  </r>
  <r>
    <x v="9"/>
    <x v="7"/>
    <x v="3"/>
    <x v="1"/>
    <n v="2.91"/>
    <n v="1500"/>
    <n v="0"/>
    <n v="0.10595"/>
    <n v="9.1819999999999999E-2"/>
    <n v="9.7999999999999997E-4"/>
    <n v="8.9099999999999995E-3"/>
    <n v="1.4317500000000001"/>
    <n v="0"/>
  </r>
  <r>
    <x v="9"/>
    <x v="7"/>
    <x v="3"/>
    <x v="2"/>
    <n v="0"/>
    <n v="1500"/>
    <n v="0"/>
    <n v="0"/>
    <n v="0"/>
    <n v="0"/>
    <n v="0"/>
    <n v="0"/>
    <n v="0"/>
  </r>
  <r>
    <x v="9"/>
    <x v="7"/>
    <x v="3"/>
    <x v="3"/>
    <n v="0"/>
    <n v="1500"/>
    <n v="0"/>
    <n v="0"/>
    <n v="0"/>
    <n v="0"/>
    <n v="0"/>
    <n v="0"/>
    <n v="0"/>
  </r>
  <r>
    <x v="9"/>
    <x v="7"/>
    <x v="3"/>
    <x v="4"/>
    <n v="0"/>
    <n v="1500"/>
    <n v="0"/>
    <n v="0"/>
    <n v="0"/>
    <n v="0"/>
    <n v="0"/>
    <n v="0"/>
    <n v="0"/>
  </r>
  <r>
    <x v="9"/>
    <x v="7"/>
    <x v="3"/>
    <x v="5"/>
    <n v="0"/>
    <n v="1500"/>
    <n v="0"/>
    <n v="0"/>
    <n v="0"/>
    <n v="0"/>
    <n v="0"/>
    <n v="0"/>
    <n v="0"/>
  </r>
  <r>
    <x v="9"/>
    <x v="7"/>
    <x v="3"/>
    <x v="6"/>
    <n v="0"/>
    <n v="1500"/>
    <n v="0"/>
    <n v="0"/>
    <n v="0"/>
    <n v="0"/>
    <n v="0"/>
    <n v="0"/>
    <n v="0"/>
  </r>
  <r>
    <x v="9"/>
    <x v="7"/>
    <x v="3"/>
    <x v="7"/>
    <n v="0"/>
    <n v="1500"/>
    <n v="0"/>
    <n v="0"/>
    <n v="0"/>
    <n v="0"/>
    <n v="0"/>
    <n v="0"/>
    <n v="0"/>
  </r>
  <r>
    <x v="9"/>
    <x v="7"/>
    <x v="3"/>
    <x v="8"/>
    <n v="0"/>
    <n v="1500"/>
    <n v="0"/>
    <n v="0"/>
    <n v="0"/>
    <n v="0"/>
    <n v="0"/>
    <n v="0"/>
    <n v="0"/>
  </r>
  <r>
    <x v="9"/>
    <x v="7"/>
    <x v="3"/>
    <x v="9"/>
    <n v="0"/>
    <n v="1500"/>
    <n v="0"/>
    <n v="0"/>
    <n v="0"/>
    <n v="0"/>
    <n v="0"/>
    <n v="0"/>
    <n v="0"/>
  </r>
  <r>
    <x v="9"/>
    <x v="7"/>
    <x v="3"/>
    <x v="10"/>
    <n v="0.09"/>
    <n v="1500"/>
    <n v="0"/>
    <n v="3.0999999999999999E-3"/>
    <n v="2.9099999999999998E-3"/>
    <n v="1.0000000000000001E-5"/>
    <n v="5.0000000000000002E-5"/>
    <n v="4.1939999999999998E-2"/>
    <n v="0"/>
  </r>
  <r>
    <x v="9"/>
    <x v="7"/>
    <x v="4"/>
    <x v="0"/>
    <n v="0"/>
    <n v="1500"/>
    <n v="0"/>
    <n v="0"/>
    <n v="0"/>
    <n v="0"/>
    <n v="0"/>
    <n v="0"/>
    <n v="0"/>
  </r>
  <r>
    <x v="9"/>
    <x v="7"/>
    <x v="4"/>
    <x v="1"/>
    <n v="0"/>
    <n v="1500"/>
    <n v="0"/>
    <n v="0"/>
    <n v="0"/>
    <n v="0"/>
    <n v="0"/>
    <n v="0"/>
    <n v="0"/>
  </r>
  <r>
    <x v="9"/>
    <x v="7"/>
    <x v="4"/>
    <x v="2"/>
    <n v="0"/>
    <n v="1500"/>
    <n v="0"/>
    <n v="0"/>
    <n v="0"/>
    <n v="0"/>
    <n v="0"/>
    <n v="0"/>
    <n v="0"/>
  </r>
  <r>
    <x v="9"/>
    <x v="7"/>
    <x v="4"/>
    <x v="3"/>
    <n v="0"/>
    <n v="1500"/>
    <n v="0"/>
    <n v="0"/>
    <n v="0"/>
    <n v="0"/>
    <n v="0"/>
    <n v="0"/>
    <n v="0"/>
  </r>
  <r>
    <x v="9"/>
    <x v="7"/>
    <x v="4"/>
    <x v="4"/>
    <n v="0"/>
    <n v="1500"/>
    <n v="0"/>
    <n v="0"/>
    <n v="0"/>
    <n v="0"/>
    <n v="0"/>
    <n v="0"/>
    <n v="0"/>
  </r>
  <r>
    <x v="9"/>
    <x v="7"/>
    <x v="4"/>
    <x v="5"/>
    <n v="0"/>
    <n v="1500"/>
    <n v="0"/>
    <n v="0"/>
    <n v="0"/>
    <n v="0"/>
    <n v="0"/>
    <n v="0"/>
    <n v="0"/>
  </r>
  <r>
    <x v="9"/>
    <x v="7"/>
    <x v="4"/>
    <x v="6"/>
    <n v="0"/>
    <n v="1500"/>
    <n v="0"/>
    <n v="0"/>
    <n v="0"/>
    <n v="0"/>
    <n v="0"/>
    <n v="0"/>
    <n v="0"/>
  </r>
  <r>
    <x v="9"/>
    <x v="7"/>
    <x v="4"/>
    <x v="7"/>
    <n v="0"/>
    <n v="1500"/>
    <n v="0"/>
    <n v="0"/>
    <n v="0"/>
    <n v="0"/>
    <n v="0"/>
    <n v="0"/>
    <n v="0"/>
  </r>
  <r>
    <x v="9"/>
    <x v="7"/>
    <x v="4"/>
    <x v="8"/>
    <n v="0"/>
    <n v="1500"/>
    <n v="0"/>
    <n v="0"/>
    <n v="0"/>
    <n v="0"/>
    <n v="0"/>
    <n v="0"/>
    <n v="0"/>
  </r>
  <r>
    <x v="9"/>
    <x v="7"/>
    <x v="4"/>
    <x v="9"/>
    <n v="0"/>
    <n v="1500"/>
    <n v="0"/>
    <n v="0"/>
    <n v="0"/>
    <n v="0"/>
    <n v="0"/>
    <n v="0"/>
    <n v="0"/>
  </r>
  <r>
    <x v="9"/>
    <x v="7"/>
    <x v="4"/>
    <x v="10"/>
    <n v="1.06"/>
    <n v="1500"/>
    <n v="0"/>
    <n v="3.8510000000000003E-2"/>
    <n v="2.921E-2"/>
    <n v="1.2999999999999999E-4"/>
    <n v="1.08E-3"/>
    <n v="0.52036000000000004"/>
    <n v="0"/>
  </r>
  <r>
    <x v="9"/>
    <x v="7"/>
    <x v="5"/>
    <x v="0"/>
    <n v="0"/>
    <n v="1500"/>
    <n v="0"/>
    <n v="0"/>
    <n v="0"/>
    <n v="0"/>
    <n v="0"/>
    <n v="0"/>
    <n v="0"/>
  </r>
  <r>
    <x v="9"/>
    <x v="7"/>
    <x v="5"/>
    <x v="1"/>
    <n v="0"/>
    <n v="1500"/>
    <n v="0"/>
    <n v="0"/>
    <n v="0"/>
    <n v="0"/>
    <n v="0"/>
    <n v="0"/>
    <n v="0"/>
  </r>
  <r>
    <x v="9"/>
    <x v="7"/>
    <x v="5"/>
    <x v="2"/>
    <n v="0"/>
    <n v="1500"/>
    <n v="0"/>
    <n v="0"/>
    <n v="0"/>
    <n v="0"/>
    <n v="0"/>
    <n v="0"/>
    <n v="0"/>
  </r>
  <r>
    <x v="9"/>
    <x v="7"/>
    <x v="5"/>
    <x v="3"/>
    <n v="0"/>
    <n v="1500"/>
    <n v="0"/>
    <n v="0"/>
    <n v="0"/>
    <n v="0"/>
    <n v="0"/>
    <n v="0"/>
    <n v="0"/>
  </r>
  <r>
    <x v="9"/>
    <x v="7"/>
    <x v="5"/>
    <x v="4"/>
    <n v="0"/>
    <n v="1500"/>
    <n v="0"/>
    <n v="0"/>
    <n v="0"/>
    <n v="0"/>
    <n v="0"/>
    <n v="0"/>
    <n v="0"/>
  </r>
  <r>
    <x v="9"/>
    <x v="7"/>
    <x v="5"/>
    <x v="5"/>
    <n v="0"/>
    <n v="1500"/>
    <n v="0"/>
    <n v="0"/>
    <n v="0"/>
    <n v="0"/>
    <n v="0"/>
    <n v="0"/>
    <n v="0"/>
  </r>
  <r>
    <x v="9"/>
    <x v="7"/>
    <x v="5"/>
    <x v="6"/>
    <n v="0"/>
    <n v="1500"/>
    <n v="0"/>
    <n v="0"/>
    <n v="0"/>
    <n v="0"/>
    <n v="0"/>
    <n v="0"/>
    <n v="0"/>
  </r>
  <r>
    <x v="9"/>
    <x v="7"/>
    <x v="5"/>
    <x v="7"/>
    <n v="0"/>
    <n v="1500"/>
    <n v="0"/>
    <n v="0"/>
    <n v="0"/>
    <n v="0"/>
    <n v="0"/>
    <n v="0"/>
    <n v="0"/>
  </r>
  <r>
    <x v="9"/>
    <x v="7"/>
    <x v="5"/>
    <x v="8"/>
    <n v="0"/>
    <n v="1500"/>
    <n v="0"/>
    <n v="0"/>
    <n v="0"/>
    <n v="0"/>
    <n v="0"/>
    <n v="0"/>
    <n v="0"/>
  </r>
  <r>
    <x v="9"/>
    <x v="7"/>
    <x v="5"/>
    <x v="9"/>
    <n v="0"/>
    <n v="1500"/>
    <n v="0"/>
    <n v="0"/>
    <n v="0"/>
    <n v="0"/>
    <n v="0"/>
    <n v="0"/>
    <n v="0"/>
  </r>
  <r>
    <x v="9"/>
    <x v="7"/>
    <x v="5"/>
    <x v="10"/>
    <n v="0"/>
    <n v="1500"/>
    <n v="0"/>
    <n v="0"/>
    <n v="0"/>
    <n v="0"/>
    <n v="0"/>
    <n v="0"/>
    <n v="0"/>
  </r>
  <r>
    <x v="9"/>
    <x v="7"/>
    <x v="6"/>
    <x v="0"/>
    <n v="0"/>
    <n v="1500"/>
    <n v="0"/>
    <n v="0"/>
    <n v="0"/>
    <n v="0"/>
    <n v="0"/>
    <n v="0"/>
    <n v="0"/>
  </r>
  <r>
    <x v="9"/>
    <x v="7"/>
    <x v="6"/>
    <x v="1"/>
    <n v="0"/>
    <n v="1500"/>
    <n v="0"/>
    <n v="0"/>
    <n v="0"/>
    <n v="0"/>
    <n v="0"/>
    <n v="0"/>
    <n v="0"/>
  </r>
  <r>
    <x v="9"/>
    <x v="7"/>
    <x v="6"/>
    <x v="2"/>
    <n v="0"/>
    <n v="1500"/>
    <n v="0"/>
    <n v="0"/>
    <n v="0"/>
    <n v="0"/>
    <n v="0"/>
    <n v="0"/>
    <n v="0"/>
  </r>
  <r>
    <x v="9"/>
    <x v="7"/>
    <x v="6"/>
    <x v="3"/>
    <n v="0"/>
    <n v="1500"/>
    <n v="0"/>
    <n v="0"/>
    <n v="0"/>
    <n v="0"/>
    <n v="0"/>
    <n v="0"/>
    <n v="0"/>
  </r>
  <r>
    <x v="9"/>
    <x v="7"/>
    <x v="6"/>
    <x v="4"/>
    <n v="0"/>
    <n v="1500"/>
    <n v="0"/>
    <n v="0"/>
    <n v="0"/>
    <n v="0"/>
    <n v="0"/>
    <n v="0"/>
    <n v="0"/>
  </r>
  <r>
    <x v="9"/>
    <x v="7"/>
    <x v="6"/>
    <x v="5"/>
    <n v="0"/>
    <n v="1500"/>
    <n v="0"/>
    <n v="0"/>
    <n v="0"/>
    <n v="0"/>
    <n v="0"/>
    <n v="0"/>
    <n v="0"/>
  </r>
  <r>
    <x v="9"/>
    <x v="7"/>
    <x v="6"/>
    <x v="6"/>
    <n v="0"/>
    <n v="1500"/>
    <n v="0"/>
    <n v="0"/>
    <n v="0"/>
    <n v="0"/>
    <n v="0"/>
    <n v="0"/>
    <n v="0"/>
  </r>
  <r>
    <x v="9"/>
    <x v="7"/>
    <x v="6"/>
    <x v="7"/>
    <n v="0"/>
    <n v="1500"/>
    <n v="0"/>
    <n v="0"/>
    <n v="0"/>
    <n v="0"/>
    <n v="0"/>
    <n v="0"/>
    <n v="0"/>
  </r>
  <r>
    <x v="9"/>
    <x v="7"/>
    <x v="6"/>
    <x v="8"/>
    <n v="0"/>
    <n v="1500"/>
    <n v="0"/>
    <n v="0"/>
    <n v="0"/>
    <n v="0"/>
    <n v="0"/>
    <n v="0"/>
    <n v="0"/>
  </r>
  <r>
    <x v="9"/>
    <x v="7"/>
    <x v="6"/>
    <x v="9"/>
    <n v="0"/>
    <n v="1500"/>
    <n v="0"/>
    <n v="0"/>
    <n v="0"/>
    <n v="0"/>
    <n v="0"/>
    <n v="0"/>
    <n v="0"/>
  </r>
  <r>
    <x v="9"/>
    <x v="7"/>
    <x v="6"/>
    <x v="10"/>
    <n v="0"/>
    <n v="1500"/>
    <n v="0"/>
    <n v="0"/>
    <n v="0"/>
    <n v="0"/>
    <n v="0"/>
    <n v="0"/>
    <n v="0"/>
  </r>
  <r>
    <x v="9"/>
    <x v="7"/>
    <x v="7"/>
    <x v="0"/>
    <n v="0"/>
    <n v="1500"/>
    <n v="0"/>
    <n v="0"/>
    <n v="0"/>
    <n v="0"/>
    <n v="0"/>
    <n v="0"/>
    <n v="0"/>
  </r>
  <r>
    <x v="9"/>
    <x v="7"/>
    <x v="7"/>
    <x v="1"/>
    <n v="0"/>
    <n v="1500"/>
    <n v="0"/>
    <n v="0"/>
    <n v="0"/>
    <n v="0"/>
    <n v="0"/>
    <n v="0"/>
    <n v="0"/>
  </r>
  <r>
    <x v="9"/>
    <x v="7"/>
    <x v="7"/>
    <x v="2"/>
    <n v="0"/>
    <n v="1500"/>
    <n v="0"/>
    <n v="0"/>
    <n v="0"/>
    <n v="0"/>
    <n v="0"/>
    <n v="0"/>
    <n v="0"/>
  </r>
  <r>
    <x v="9"/>
    <x v="7"/>
    <x v="7"/>
    <x v="3"/>
    <n v="0"/>
    <n v="1500"/>
    <n v="0"/>
    <n v="0"/>
    <n v="0"/>
    <n v="0"/>
    <n v="0"/>
    <n v="0"/>
    <n v="0"/>
  </r>
  <r>
    <x v="9"/>
    <x v="7"/>
    <x v="7"/>
    <x v="4"/>
    <n v="0"/>
    <n v="1500"/>
    <n v="0"/>
    <n v="0"/>
    <n v="0"/>
    <n v="0"/>
    <n v="0"/>
    <n v="0"/>
    <n v="0"/>
  </r>
  <r>
    <x v="9"/>
    <x v="7"/>
    <x v="7"/>
    <x v="5"/>
    <n v="0"/>
    <n v="1500"/>
    <n v="0"/>
    <n v="0"/>
    <n v="0"/>
    <n v="0"/>
    <n v="0"/>
    <n v="0"/>
    <n v="0"/>
  </r>
  <r>
    <x v="9"/>
    <x v="7"/>
    <x v="7"/>
    <x v="6"/>
    <n v="0"/>
    <n v="1500"/>
    <n v="0"/>
    <n v="0"/>
    <n v="0"/>
    <n v="0"/>
    <n v="0"/>
    <n v="0"/>
    <n v="0"/>
  </r>
  <r>
    <x v="9"/>
    <x v="7"/>
    <x v="7"/>
    <x v="7"/>
    <n v="0"/>
    <n v="1500"/>
    <n v="0"/>
    <n v="0"/>
    <n v="0"/>
    <n v="0"/>
    <n v="0"/>
    <n v="0"/>
    <n v="0"/>
  </r>
  <r>
    <x v="9"/>
    <x v="7"/>
    <x v="7"/>
    <x v="8"/>
    <n v="0"/>
    <n v="1500"/>
    <n v="0"/>
    <n v="0"/>
    <n v="0"/>
    <n v="0"/>
    <n v="0"/>
    <n v="0"/>
    <n v="0"/>
  </r>
  <r>
    <x v="9"/>
    <x v="7"/>
    <x v="7"/>
    <x v="9"/>
    <n v="0"/>
    <n v="1500"/>
    <n v="0"/>
    <n v="0"/>
    <n v="0"/>
    <n v="0"/>
    <n v="0"/>
    <n v="0"/>
    <n v="0"/>
  </r>
  <r>
    <x v="9"/>
    <x v="7"/>
    <x v="7"/>
    <x v="10"/>
    <n v="0"/>
    <n v="1500"/>
    <n v="0"/>
    <n v="0"/>
    <n v="0"/>
    <n v="0"/>
    <n v="0"/>
    <n v="0"/>
    <n v="0"/>
  </r>
  <r>
    <x v="9"/>
    <x v="7"/>
    <x v="8"/>
    <x v="0"/>
    <n v="0"/>
    <n v="1500"/>
    <n v="0"/>
    <n v="0"/>
    <n v="0"/>
    <n v="0"/>
    <n v="0"/>
    <n v="0"/>
    <n v="0"/>
  </r>
  <r>
    <x v="9"/>
    <x v="7"/>
    <x v="8"/>
    <x v="1"/>
    <n v="0"/>
    <n v="1500"/>
    <n v="0"/>
    <n v="0"/>
    <n v="0"/>
    <n v="0"/>
    <n v="0"/>
    <n v="0"/>
    <n v="0"/>
  </r>
  <r>
    <x v="9"/>
    <x v="7"/>
    <x v="8"/>
    <x v="2"/>
    <n v="0"/>
    <n v="1500"/>
    <n v="0"/>
    <n v="0"/>
    <n v="0"/>
    <n v="0"/>
    <n v="0"/>
    <n v="0"/>
    <n v="0"/>
  </r>
  <r>
    <x v="9"/>
    <x v="7"/>
    <x v="8"/>
    <x v="3"/>
    <n v="0"/>
    <n v="1500"/>
    <n v="0"/>
    <n v="0"/>
    <n v="0"/>
    <n v="0"/>
    <n v="0"/>
    <n v="0"/>
    <n v="0"/>
  </r>
  <r>
    <x v="9"/>
    <x v="7"/>
    <x v="8"/>
    <x v="4"/>
    <n v="0"/>
    <n v="1500"/>
    <n v="0"/>
    <n v="0"/>
    <n v="0"/>
    <n v="0"/>
    <n v="0"/>
    <n v="0"/>
    <n v="0"/>
  </r>
  <r>
    <x v="9"/>
    <x v="7"/>
    <x v="8"/>
    <x v="5"/>
    <n v="0"/>
    <n v="1500"/>
    <n v="0"/>
    <n v="0"/>
    <n v="0"/>
    <n v="0"/>
    <n v="0"/>
    <n v="0"/>
    <n v="0"/>
  </r>
  <r>
    <x v="9"/>
    <x v="7"/>
    <x v="8"/>
    <x v="6"/>
    <n v="0"/>
    <n v="1500"/>
    <n v="0"/>
    <n v="0"/>
    <n v="0"/>
    <n v="0"/>
    <n v="0"/>
    <n v="0"/>
    <n v="0"/>
  </r>
  <r>
    <x v="9"/>
    <x v="7"/>
    <x v="8"/>
    <x v="7"/>
    <n v="0"/>
    <n v="1500"/>
    <n v="0"/>
    <n v="0"/>
    <n v="0"/>
    <n v="0"/>
    <n v="0"/>
    <n v="0"/>
    <n v="0"/>
  </r>
  <r>
    <x v="9"/>
    <x v="7"/>
    <x v="8"/>
    <x v="8"/>
    <n v="0"/>
    <n v="1500"/>
    <n v="0"/>
    <n v="0"/>
    <n v="0"/>
    <n v="0"/>
    <n v="0"/>
    <n v="0"/>
    <n v="0"/>
  </r>
  <r>
    <x v="9"/>
    <x v="7"/>
    <x v="8"/>
    <x v="9"/>
    <n v="0"/>
    <n v="1500"/>
    <n v="0"/>
    <n v="0"/>
    <n v="0"/>
    <n v="0"/>
    <n v="0"/>
    <n v="0"/>
    <n v="0"/>
  </r>
  <r>
    <x v="9"/>
    <x v="7"/>
    <x v="8"/>
    <x v="10"/>
    <n v="0"/>
    <n v="1500"/>
    <n v="0"/>
    <n v="0"/>
    <n v="0"/>
    <n v="0"/>
    <n v="0"/>
    <n v="0"/>
    <n v="0"/>
  </r>
  <r>
    <x v="9"/>
    <x v="8"/>
    <x v="0"/>
    <x v="0"/>
    <n v="0"/>
    <n v="1500"/>
    <n v="0"/>
    <n v="0"/>
    <n v="0"/>
    <n v="0"/>
    <n v="0"/>
    <n v="0"/>
    <n v="0"/>
  </r>
  <r>
    <x v="9"/>
    <x v="8"/>
    <x v="0"/>
    <x v="1"/>
    <n v="0.18"/>
    <n v="1500"/>
    <n v="0"/>
    <n v="6.7400000000000003E-3"/>
    <n v="5.7099999999999998E-3"/>
    <n v="1.1E-4"/>
    <n v="1.9000000000000001E-4"/>
    <n v="9.1079999999999994E-2"/>
    <n v="0"/>
  </r>
  <r>
    <x v="9"/>
    <x v="8"/>
    <x v="0"/>
    <x v="2"/>
    <n v="0"/>
    <n v="1500"/>
    <n v="0"/>
    <n v="0"/>
    <n v="0"/>
    <n v="0"/>
    <n v="0"/>
    <n v="0"/>
    <n v="0"/>
  </r>
  <r>
    <x v="9"/>
    <x v="8"/>
    <x v="0"/>
    <x v="3"/>
    <n v="0"/>
    <n v="1500"/>
    <n v="0"/>
    <n v="0"/>
    <n v="0"/>
    <n v="0"/>
    <n v="0"/>
    <n v="0"/>
    <n v="0"/>
  </r>
  <r>
    <x v="9"/>
    <x v="8"/>
    <x v="0"/>
    <x v="4"/>
    <n v="0"/>
    <n v="1500"/>
    <n v="0"/>
    <n v="0"/>
    <n v="0"/>
    <n v="0"/>
    <n v="0"/>
    <n v="0"/>
    <n v="0"/>
  </r>
  <r>
    <x v="9"/>
    <x v="8"/>
    <x v="0"/>
    <x v="5"/>
    <n v="0"/>
    <n v="1500"/>
    <n v="0"/>
    <n v="0"/>
    <n v="0"/>
    <n v="0"/>
    <n v="0"/>
    <n v="0"/>
    <n v="0"/>
  </r>
  <r>
    <x v="9"/>
    <x v="8"/>
    <x v="0"/>
    <x v="6"/>
    <n v="0"/>
    <n v="1500"/>
    <n v="0"/>
    <n v="0"/>
    <n v="0"/>
    <n v="0"/>
    <n v="0"/>
    <n v="0"/>
    <n v="0"/>
  </r>
  <r>
    <x v="9"/>
    <x v="8"/>
    <x v="0"/>
    <x v="7"/>
    <n v="0"/>
    <n v="1500"/>
    <n v="0"/>
    <n v="0"/>
    <n v="0"/>
    <n v="0"/>
    <n v="0"/>
    <n v="0"/>
    <n v="0"/>
  </r>
  <r>
    <x v="9"/>
    <x v="8"/>
    <x v="0"/>
    <x v="8"/>
    <n v="0"/>
    <n v="1500"/>
    <n v="0"/>
    <n v="0"/>
    <n v="0"/>
    <n v="0"/>
    <n v="0"/>
    <n v="0"/>
    <n v="0"/>
  </r>
  <r>
    <x v="9"/>
    <x v="8"/>
    <x v="0"/>
    <x v="9"/>
    <n v="0"/>
    <n v="1500"/>
    <n v="0"/>
    <n v="0"/>
    <n v="0"/>
    <n v="0"/>
    <n v="0"/>
    <n v="0"/>
    <n v="0"/>
  </r>
  <r>
    <x v="9"/>
    <x v="8"/>
    <x v="0"/>
    <x v="10"/>
    <n v="0.14000000000000001"/>
    <n v="1500"/>
    <n v="0"/>
    <n v="5.0099999999999997E-3"/>
    <n v="4.0299999999999997E-3"/>
    <n v="1.0000000000000001E-5"/>
    <n v="2.0000000000000001E-4"/>
    <n v="6.7699999999999996E-2"/>
    <n v="0"/>
  </r>
  <r>
    <x v="9"/>
    <x v="8"/>
    <x v="1"/>
    <x v="0"/>
    <n v="0"/>
    <n v="1500"/>
    <n v="0"/>
    <n v="0"/>
    <n v="0"/>
    <n v="0"/>
    <n v="0"/>
    <n v="0"/>
    <n v="0"/>
  </r>
  <r>
    <x v="9"/>
    <x v="8"/>
    <x v="1"/>
    <x v="1"/>
    <n v="0"/>
    <n v="1500"/>
    <n v="0"/>
    <n v="0"/>
    <n v="0"/>
    <n v="0"/>
    <n v="0"/>
    <n v="0"/>
    <n v="0"/>
  </r>
  <r>
    <x v="9"/>
    <x v="8"/>
    <x v="1"/>
    <x v="2"/>
    <n v="0"/>
    <n v="1500"/>
    <n v="0"/>
    <n v="0"/>
    <n v="0"/>
    <n v="0"/>
    <n v="0"/>
    <n v="0"/>
    <n v="0"/>
  </r>
  <r>
    <x v="9"/>
    <x v="8"/>
    <x v="1"/>
    <x v="3"/>
    <n v="0"/>
    <n v="1500"/>
    <n v="0"/>
    <n v="0"/>
    <n v="0"/>
    <n v="0"/>
    <n v="0"/>
    <n v="0"/>
    <n v="0"/>
  </r>
  <r>
    <x v="9"/>
    <x v="8"/>
    <x v="1"/>
    <x v="4"/>
    <n v="0"/>
    <n v="1500"/>
    <n v="0"/>
    <n v="0"/>
    <n v="0"/>
    <n v="0"/>
    <n v="0"/>
    <n v="0"/>
    <n v="0"/>
  </r>
  <r>
    <x v="9"/>
    <x v="8"/>
    <x v="1"/>
    <x v="5"/>
    <n v="0"/>
    <n v="1500"/>
    <n v="0"/>
    <n v="0"/>
    <n v="0"/>
    <n v="0"/>
    <n v="0"/>
    <n v="0"/>
    <n v="0"/>
  </r>
  <r>
    <x v="9"/>
    <x v="8"/>
    <x v="1"/>
    <x v="6"/>
    <n v="0"/>
    <n v="1500"/>
    <n v="0"/>
    <n v="0"/>
    <n v="0"/>
    <n v="0"/>
    <n v="0"/>
    <n v="0"/>
    <n v="0"/>
  </r>
  <r>
    <x v="9"/>
    <x v="8"/>
    <x v="1"/>
    <x v="7"/>
    <n v="0"/>
    <n v="1500"/>
    <n v="0"/>
    <n v="0"/>
    <n v="0"/>
    <n v="0"/>
    <n v="0"/>
    <n v="0"/>
    <n v="0"/>
  </r>
  <r>
    <x v="9"/>
    <x v="8"/>
    <x v="1"/>
    <x v="8"/>
    <n v="0"/>
    <n v="1500"/>
    <n v="0"/>
    <n v="0"/>
    <n v="0"/>
    <n v="0"/>
    <n v="0"/>
    <n v="0"/>
    <n v="0"/>
  </r>
  <r>
    <x v="9"/>
    <x v="8"/>
    <x v="1"/>
    <x v="9"/>
    <n v="0"/>
    <n v="1500"/>
    <n v="0"/>
    <n v="0"/>
    <n v="0"/>
    <n v="0"/>
    <n v="0"/>
    <n v="0"/>
    <n v="0"/>
  </r>
  <r>
    <x v="9"/>
    <x v="8"/>
    <x v="1"/>
    <x v="10"/>
    <n v="0"/>
    <n v="1500"/>
    <n v="0"/>
    <n v="0"/>
    <n v="0"/>
    <n v="0"/>
    <n v="0"/>
    <n v="0"/>
    <n v="0"/>
  </r>
  <r>
    <x v="9"/>
    <x v="8"/>
    <x v="2"/>
    <x v="0"/>
    <n v="0"/>
    <n v="1500"/>
    <n v="0"/>
    <n v="0"/>
    <n v="0"/>
    <n v="0"/>
    <n v="0"/>
    <n v="0"/>
    <n v="0"/>
  </r>
  <r>
    <x v="9"/>
    <x v="8"/>
    <x v="2"/>
    <x v="1"/>
    <n v="0.11"/>
    <n v="1500"/>
    <n v="0"/>
    <n v="4.0800000000000003E-3"/>
    <n v="3.5799999999999998E-3"/>
    <n v="1.1E-4"/>
    <n v="6.2E-4"/>
    <n v="5.5140000000000002E-2"/>
    <n v="0"/>
  </r>
  <r>
    <x v="9"/>
    <x v="8"/>
    <x v="2"/>
    <x v="2"/>
    <n v="0"/>
    <n v="1500"/>
    <n v="0"/>
    <n v="0"/>
    <n v="0"/>
    <n v="0"/>
    <n v="0"/>
    <n v="0"/>
    <n v="0"/>
  </r>
  <r>
    <x v="9"/>
    <x v="8"/>
    <x v="2"/>
    <x v="3"/>
    <n v="0"/>
    <n v="1500"/>
    <n v="0"/>
    <n v="0"/>
    <n v="0"/>
    <n v="0"/>
    <n v="0"/>
    <n v="0"/>
    <n v="0"/>
  </r>
  <r>
    <x v="9"/>
    <x v="8"/>
    <x v="2"/>
    <x v="4"/>
    <n v="0"/>
    <n v="1500"/>
    <n v="0"/>
    <n v="0"/>
    <n v="0"/>
    <n v="0"/>
    <n v="0"/>
    <n v="0"/>
    <n v="0"/>
  </r>
  <r>
    <x v="9"/>
    <x v="8"/>
    <x v="2"/>
    <x v="5"/>
    <n v="0"/>
    <n v="1500"/>
    <n v="0"/>
    <n v="0"/>
    <n v="0"/>
    <n v="0"/>
    <n v="0"/>
    <n v="0"/>
    <n v="0"/>
  </r>
  <r>
    <x v="9"/>
    <x v="8"/>
    <x v="2"/>
    <x v="6"/>
    <n v="0"/>
    <n v="1500"/>
    <n v="0"/>
    <n v="0"/>
    <n v="0"/>
    <n v="0"/>
    <n v="0"/>
    <n v="0"/>
    <n v="0"/>
  </r>
  <r>
    <x v="9"/>
    <x v="8"/>
    <x v="2"/>
    <x v="7"/>
    <n v="0"/>
    <n v="1500"/>
    <n v="0"/>
    <n v="0"/>
    <n v="0"/>
    <n v="0"/>
    <n v="0"/>
    <n v="0"/>
    <n v="0"/>
  </r>
  <r>
    <x v="9"/>
    <x v="8"/>
    <x v="2"/>
    <x v="8"/>
    <n v="0"/>
    <n v="1500"/>
    <n v="0"/>
    <n v="0"/>
    <n v="0"/>
    <n v="0"/>
    <n v="0"/>
    <n v="0"/>
    <n v="0"/>
  </r>
  <r>
    <x v="9"/>
    <x v="8"/>
    <x v="2"/>
    <x v="9"/>
    <n v="0"/>
    <n v="1500"/>
    <n v="0"/>
    <n v="0"/>
    <n v="0"/>
    <n v="0"/>
    <n v="0"/>
    <n v="0"/>
    <n v="0"/>
  </r>
  <r>
    <x v="9"/>
    <x v="8"/>
    <x v="2"/>
    <x v="10"/>
    <n v="0"/>
    <n v="1500"/>
    <n v="0"/>
    <n v="0"/>
    <n v="0"/>
    <n v="0"/>
    <n v="0"/>
    <n v="0"/>
    <n v="0"/>
  </r>
  <r>
    <x v="9"/>
    <x v="8"/>
    <x v="3"/>
    <x v="0"/>
    <n v="0"/>
    <n v="1500"/>
    <n v="0"/>
    <n v="0"/>
    <n v="0"/>
    <n v="0"/>
    <n v="0"/>
    <n v="0"/>
    <n v="0"/>
  </r>
  <r>
    <x v="9"/>
    <x v="8"/>
    <x v="3"/>
    <x v="1"/>
    <n v="2.91"/>
    <n v="1500"/>
    <n v="0"/>
    <n v="0.10595"/>
    <n v="9.1819999999999999E-2"/>
    <n v="9.7999999999999997E-4"/>
    <n v="8.9099999999999995E-3"/>
    <n v="1.4317500000000001"/>
    <n v="0"/>
  </r>
  <r>
    <x v="9"/>
    <x v="8"/>
    <x v="3"/>
    <x v="2"/>
    <n v="0"/>
    <n v="1500"/>
    <n v="0"/>
    <n v="0"/>
    <n v="0"/>
    <n v="0"/>
    <n v="0"/>
    <n v="0"/>
    <n v="0"/>
  </r>
  <r>
    <x v="9"/>
    <x v="8"/>
    <x v="3"/>
    <x v="3"/>
    <n v="0"/>
    <n v="1500"/>
    <n v="0"/>
    <n v="0"/>
    <n v="0"/>
    <n v="0"/>
    <n v="0"/>
    <n v="0"/>
    <n v="0"/>
  </r>
  <r>
    <x v="9"/>
    <x v="8"/>
    <x v="3"/>
    <x v="4"/>
    <n v="0"/>
    <n v="1500"/>
    <n v="0"/>
    <n v="0"/>
    <n v="0"/>
    <n v="0"/>
    <n v="0"/>
    <n v="0"/>
    <n v="0"/>
  </r>
  <r>
    <x v="9"/>
    <x v="8"/>
    <x v="3"/>
    <x v="5"/>
    <n v="0"/>
    <n v="1500"/>
    <n v="0"/>
    <n v="0"/>
    <n v="0"/>
    <n v="0"/>
    <n v="0"/>
    <n v="0"/>
    <n v="0"/>
  </r>
  <r>
    <x v="9"/>
    <x v="8"/>
    <x v="3"/>
    <x v="6"/>
    <n v="0"/>
    <n v="1500"/>
    <n v="0"/>
    <n v="0"/>
    <n v="0"/>
    <n v="0"/>
    <n v="0"/>
    <n v="0"/>
    <n v="0"/>
  </r>
  <r>
    <x v="9"/>
    <x v="8"/>
    <x v="3"/>
    <x v="7"/>
    <n v="0"/>
    <n v="1500"/>
    <n v="0"/>
    <n v="0"/>
    <n v="0"/>
    <n v="0"/>
    <n v="0"/>
    <n v="0"/>
    <n v="0"/>
  </r>
  <r>
    <x v="9"/>
    <x v="8"/>
    <x v="3"/>
    <x v="8"/>
    <n v="0"/>
    <n v="1500"/>
    <n v="0"/>
    <n v="0"/>
    <n v="0"/>
    <n v="0"/>
    <n v="0"/>
    <n v="0"/>
    <n v="0"/>
  </r>
  <r>
    <x v="9"/>
    <x v="8"/>
    <x v="3"/>
    <x v="9"/>
    <n v="0"/>
    <n v="1500"/>
    <n v="0"/>
    <n v="0"/>
    <n v="0"/>
    <n v="0"/>
    <n v="0"/>
    <n v="0"/>
    <n v="0"/>
  </r>
  <r>
    <x v="9"/>
    <x v="8"/>
    <x v="3"/>
    <x v="10"/>
    <n v="0.09"/>
    <n v="1500"/>
    <n v="0"/>
    <n v="3.0999999999999999E-3"/>
    <n v="2.9099999999999998E-3"/>
    <n v="1.0000000000000001E-5"/>
    <n v="5.0000000000000002E-5"/>
    <n v="4.1939999999999998E-2"/>
    <n v="0"/>
  </r>
  <r>
    <x v="9"/>
    <x v="8"/>
    <x v="4"/>
    <x v="0"/>
    <n v="0"/>
    <n v="1500"/>
    <n v="0"/>
    <n v="0"/>
    <n v="0"/>
    <n v="0"/>
    <n v="0"/>
    <n v="0"/>
    <n v="0"/>
  </r>
  <r>
    <x v="9"/>
    <x v="8"/>
    <x v="4"/>
    <x v="1"/>
    <n v="0"/>
    <n v="1500"/>
    <n v="0"/>
    <n v="0"/>
    <n v="0"/>
    <n v="0"/>
    <n v="0"/>
    <n v="0"/>
    <n v="0"/>
  </r>
  <r>
    <x v="9"/>
    <x v="8"/>
    <x v="4"/>
    <x v="2"/>
    <n v="0"/>
    <n v="1500"/>
    <n v="0"/>
    <n v="0"/>
    <n v="0"/>
    <n v="0"/>
    <n v="0"/>
    <n v="0"/>
    <n v="0"/>
  </r>
  <r>
    <x v="9"/>
    <x v="8"/>
    <x v="4"/>
    <x v="3"/>
    <n v="0"/>
    <n v="1500"/>
    <n v="0"/>
    <n v="0"/>
    <n v="0"/>
    <n v="0"/>
    <n v="0"/>
    <n v="0"/>
    <n v="0"/>
  </r>
  <r>
    <x v="9"/>
    <x v="8"/>
    <x v="4"/>
    <x v="4"/>
    <n v="0"/>
    <n v="1500"/>
    <n v="0"/>
    <n v="0"/>
    <n v="0"/>
    <n v="0"/>
    <n v="0"/>
    <n v="0"/>
    <n v="0"/>
  </r>
  <r>
    <x v="9"/>
    <x v="8"/>
    <x v="4"/>
    <x v="5"/>
    <n v="0"/>
    <n v="1500"/>
    <n v="0"/>
    <n v="0"/>
    <n v="0"/>
    <n v="0"/>
    <n v="0"/>
    <n v="0"/>
    <n v="0"/>
  </r>
  <r>
    <x v="9"/>
    <x v="8"/>
    <x v="4"/>
    <x v="6"/>
    <n v="0"/>
    <n v="1500"/>
    <n v="0"/>
    <n v="0"/>
    <n v="0"/>
    <n v="0"/>
    <n v="0"/>
    <n v="0"/>
    <n v="0"/>
  </r>
  <r>
    <x v="9"/>
    <x v="8"/>
    <x v="4"/>
    <x v="7"/>
    <n v="0"/>
    <n v="1500"/>
    <n v="0"/>
    <n v="0"/>
    <n v="0"/>
    <n v="0"/>
    <n v="0"/>
    <n v="0"/>
    <n v="0"/>
  </r>
  <r>
    <x v="9"/>
    <x v="8"/>
    <x v="4"/>
    <x v="8"/>
    <n v="0"/>
    <n v="1500"/>
    <n v="0"/>
    <n v="0"/>
    <n v="0"/>
    <n v="0"/>
    <n v="0"/>
    <n v="0"/>
    <n v="0"/>
  </r>
  <r>
    <x v="9"/>
    <x v="8"/>
    <x v="4"/>
    <x v="9"/>
    <n v="0"/>
    <n v="1500"/>
    <n v="0"/>
    <n v="0"/>
    <n v="0"/>
    <n v="0"/>
    <n v="0"/>
    <n v="0"/>
    <n v="0"/>
  </r>
  <r>
    <x v="9"/>
    <x v="8"/>
    <x v="4"/>
    <x v="10"/>
    <n v="1.06"/>
    <n v="1500"/>
    <n v="0"/>
    <n v="3.8510000000000003E-2"/>
    <n v="2.921E-2"/>
    <n v="1.2999999999999999E-4"/>
    <n v="1.08E-3"/>
    <n v="0.52036000000000004"/>
    <n v="0"/>
  </r>
  <r>
    <x v="9"/>
    <x v="8"/>
    <x v="5"/>
    <x v="0"/>
    <n v="0"/>
    <n v="1500"/>
    <n v="0"/>
    <n v="0"/>
    <n v="0"/>
    <n v="0"/>
    <n v="0"/>
    <n v="0"/>
    <n v="0"/>
  </r>
  <r>
    <x v="9"/>
    <x v="8"/>
    <x v="5"/>
    <x v="1"/>
    <n v="0"/>
    <n v="1500"/>
    <n v="0"/>
    <n v="0"/>
    <n v="0"/>
    <n v="0"/>
    <n v="0"/>
    <n v="0"/>
    <n v="0"/>
  </r>
  <r>
    <x v="9"/>
    <x v="8"/>
    <x v="5"/>
    <x v="2"/>
    <n v="0"/>
    <n v="1500"/>
    <n v="0"/>
    <n v="0"/>
    <n v="0"/>
    <n v="0"/>
    <n v="0"/>
    <n v="0"/>
    <n v="0"/>
  </r>
  <r>
    <x v="9"/>
    <x v="8"/>
    <x v="5"/>
    <x v="3"/>
    <n v="0"/>
    <n v="1500"/>
    <n v="0"/>
    <n v="0"/>
    <n v="0"/>
    <n v="0"/>
    <n v="0"/>
    <n v="0"/>
    <n v="0"/>
  </r>
  <r>
    <x v="9"/>
    <x v="8"/>
    <x v="5"/>
    <x v="4"/>
    <n v="0"/>
    <n v="1500"/>
    <n v="0"/>
    <n v="0"/>
    <n v="0"/>
    <n v="0"/>
    <n v="0"/>
    <n v="0"/>
    <n v="0"/>
  </r>
  <r>
    <x v="9"/>
    <x v="8"/>
    <x v="5"/>
    <x v="5"/>
    <n v="0"/>
    <n v="1500"/>
    <n v="0"/>
    <n v="0"/>
    <n v="0"/>
    <n v="0"/>
    <n v="0"/>
    <n v="0"/>
    <n v="0"/>
  </r>
  <r>
    <x v="9"/>
    <x v="8"/>
    <x v="5"/>
    <x v="6"/>
    <n v="0"/>
    <n v="1500"/>
    <n v="0"/>
    <n v="0"/>
    <n v="0"/>
    <n v="0"/>
    <n v="0"/>
    <n v="0"/>
    <n v="0"/>
  </r>
  <r>
    <x v="9"/>
    <x v="8"/>
    <x v="5"/>
    <x v="7"/>
    <n v="0"/>
    <n v="1500"/>
    <n v="0"/>
    <n v="0"/>
    <n v="0"/>
    <n v="0"/>
    <n v="0"/>
    <n v="0"/>
    <n v="0"/>
  </r>
  <r>
    <x v="9"/>
    <x v="8"/>
    <x v="5"/>
    <x v="8"/>
    <n v="0"/>
    <n v="1500"/>
    <n v="0"/>
    <n v="0"/>
    <n v="0"/>
    <n v="0"/>
    <n v="0"/>
    <n v="0"/>
    <n v="0"/>
  </r>
  <r>
    <x v="9"/>
    <x v="8"/>
    <x v="5"/>
    <x v="9"/>
    <n v="0"/>
    <n v="1500"/>
    <n v="0"/>
    <n v="0"/>
    <n v="0"/>
    <n v="0"/>
    <n v="0"/>
    <n v="0"/>
    <n v="0"/>
  </r>
  <r>
    <x v="9"/>
    <x v="8"/>
    <x v="5"/>
    <x v="10"/>
    <n v="0"/>
    <n v="1500"/>
    <n v="0"/>
    <n v="0"/>
    <n v="0"/>
    <n v="0"/>
    <n v="0"/>
    <n v="0"/>
    <n v="0"/>
  </r>
  <r>
    <x v="9"/>
    <x v="8"/>
    <x v="6"/>
    <x v="0"/>
    <n v="0"/>
    <n v="1500"/>
    <n v="0"/>
    <n v="0"/>
    <n v="0"/>
    <n v="0"/>
    <n v="0"/>
    <n v="0"/>
    <n v="0"/>
  </r>
  <r>
    <x v="9"/>
    <x v="8"/>
    <x v="6"/>
    <x v="1"/>
    <n v="0"/>
    <n v="1500"/>
    <n v="0"/>
    <n v="0"/>
    <n v="0"/>
    <n v="0"/>
    <n v="0"/>
    <n v="0"/>
    <n v="0"/>
  </r>
  <r>
    <x v="9"/>
    <x v="8"/>
    <x v="6"/>
    <x v="2"/>
    <n v="0"/>
    <n v="1500"/>
    <n v="0"/>
    <n v="0"/>
    <n v="0"/>
    <n v="0"/>
    <n v="0"/>
    <n v="0"/>
    <n v="0"/>
  </r>
  <r>
    <x v="9"/>
    <x v="8"/>
    <x v="6"/>
    <x v="3"/>
    <n v="0"/>
    <n v="1500"/>
    <n v="0"/>
    <n v="0"/>
    <n v="0"/>
    <n v="0"/>
    <n v="0"/>
    <n v="0"/>
    <n v="0"/>
  </r>
  <r>
    <x v="9"/>
    <x v="8"/>
    <x v="6"/>
    <x v="4"/>
    <n v="0"/>
    <n v="1500"/>
    <n v="0"/>
    <n v="0"/>
    <n v="0"/>
    <n v="0"/>
    <n v="0"/>
    <n v="0"/>
    <n v="0"/>
  </r>
  <r>
    <x v="9"/>
    <x v="8"/>
    <x v="6"/>
    <x v="5"/>
    <n v="0"/>
    <n v="1500"/>
    <n v="0"/>
    <n v="0"/>
    <n v="0"/>
    <n v="0"/>
    <n v="0"/>
    <n v="0"/>
    <n v="0"/>
  </r>
  <r>
    <x v="9"/>
    <x v="8"/>
    <x v="6"/>
    <x v="6"/>
    <n v="0"/>
    <n v="1500"/>
    <n v="0"/>
    <n v="0"/>
    <n v="0"/>
    <n v="0"/>
    <n v="0"/>
    <n v="0"/>
    <n v="0"/>
  </r>
  <r>
    <x v="9"/>
    <x v="8"/>
    <x v="6"/>
    <x v="7"/>
    <n v="0"/>
    <n v="1500"/>
    <n v="0"/>
    <n v="0"/>
    <n v="0"/>
    <n v="0"/>
    <n v="0"/>
    <n v="0"/>
    <n v="0"/>
  </r>
  <r>
    <x v="9"/>
    <x v="8"/>
    <x v="6"/>
    <x v="8"/>
    <n v="0"/>
    <n v="1500"/>
    <n v="0"/>
    <n v="0"/>
    <n v="0"/>
    <n v="0"/>
    <n v="0"/>
    <n v="0"/>
    <n v="0"/>
  </r>
  <r>
    <x v="9"/>
    <x v="8"/>
    <x v="6"/>
    <x v="9"/>
    <n v="0"/>
    <n v="1500"/>
    <n v="0"/>
    <n v="0"/>
    <n v="0"/>
    <n v="0"/>
    <n v="0"/>
    <n v="0"/>
    <n v="0"/>
  </r>
  <r>
    <x v="9"/>
    <x v="8"/>
    <x v="6"/>
    <x v="10"/>
    <n v="0"/>
    <n v="1500"/>
    <n v="0"/>
    <n v="0"/>
    <n v="0"/>
    <n v="0"/>
    <n v="0"/>
    <n v="0"/>
    <n v="0"/>
  </r>
  <r>
    <x v="9"/>
    <x v="8"/>
    <x v="7"/>
    <x v="0"/>
    <n v="0"/>
    <n v="1500"/>
    <n v="0"/>
    <n v="0"/>
    <n v="0"/>
    <n v="0"/>
    <n v="0"/>
    <n v="0"/>
    <n v="0"/>
  </r>
  <r>
    <x v="9"/>
    <x v="8"/>
    <x v="7"/>
    <x v="1"/>
    <n v="0"/>
    <n v="1500"/>
    <n v="0"/>
    <n v="0"/>
    <n v="0"/>
    <n v="0"/>
    <n v="0"/>
    <n v="0"/>
    <n v="0"/>
  </r>
  <r>
    <x v="9"/>
    <x v="8"/>
    <x v="7"/>
    <x v="2"/>
    <n v="0"/>
    <n v="1500"/>
    <n v="0"/>
    <n v="0"/>
    <n v="0"/>
    <n v="0"/>
    <n v="0"/>
    <n v="0"/>
    <n v="0"/>
  </r>
  <r>
    <x v="9"/>
    <x v="8"/>
    <x v="7"/>
    <x v="3"/>
    <n v="0"/>
    <n v="1500"/>
    <n v="0"/>
    <n v="0"/>
    <n v="0"/>
    <n v="0"/>
    <n v="0"/>
    <n v="0"/>
    <n v="0"/>
  </r>
  <r>
    <x v="9"/>
    <x v="8"/>
    <x v="7"/>
    <x v="4"/>
    <n v="0"/>
    <n v="1500"/>
    <n v="0"/>
    <n v="0"/>
    <n v="0"/>
    <n v="0"/>
    <n v="0"/>
    <n v="0"/>
    <n v="0"/>
  </r>
  <r>
    <x v="9"/>
    <x v="8"/>
    <x v="7"/>
    <x v="5"/>
    <n v="0"/>
    <n v="1500"/>
    <n v="0"/>
    <n v="0"/>
    <n v="0"/>
    <n v="0"/>
    <n v="0"/>
    <n v="0"/>
    <n v="0"/>
  </r>
  <r>
    <x v="9"/>
    <x v="8"/>
    <x v="7"/>
    <x v="6"/>
    <n v="0"/>
    <n v="1500"/>
    <n v="0"/>
    <n v="0"/>
    <n v="0"/>
    <n v="0"/>
    <n v="0"/>
    <n v="0"/>
    <n v="0"/>
  </r>
  <r>
    <x v="9"/>
    <x v="8"/>
    <x v="7"/>
    <x v="7"/>
    <n v="0"/>
    <n v="1500"/>
    <n v="0"/>
    <n v="0"/>
    <n v="0"/>
    <n v="0"/>
    <n v="0"/>
    <n v="0"/>
    <n v="0"/>
  </r>
  <r>
    <x v="9"/>
    <x v="8"/>
    <x v="7"/>
    <x v="8"/>
    <n v="0"/>
    <n v="1500"/>
    <n v="0"/>
    <n v="0"/>
    <n v="0"/>
    <n v="0"/>
    <n v="0"/>
    <n v="0"/>
    <n v="0"/>
  </r>
  <r>
    <x v="9"/>
    <x v="8"/>
    <x v="7"/>
    <x v="9"/>
    <n v="0"/>
    <n v="1500"/>
    <n v="0"/>
    <n v="0"/>
    <n v="0"/>
    <n v="0"/>
    <n v="0"/>
    <n v="0"/>
    <n v="0"/>
  </r>
  <r>
    <x v="9"/>
    <x v="8"/>
    <x v="7"/>
    <x v="10"/>
    <n v="0"/>
    <n v="1500"/>
    <n v="0"/>
    <n v="0"/>
    <n v="0"/>
    <n v="0"/>
    <n v="0"/>
    <n v="0"/>
    <n v="0"/>
  </r>
  <r>
    <x v="9"/>
    <x v="8"/>
    <x v="8"/>
    <x v="0"/>
    <n v="0"/>
    <n v="1500"/>
    <n v="0"/>
    <n v="0"/>
    <n v="0"/>
    <n v="0"/>
    <n v="0"/>
    <n v="0"/>
    <n v="0"/>
  </r>
  <r>
    <x v="9"/>
    <x v="8"/>
    <x v="8"/>
    <x v="1"/>
    <n v="0"/>
    <n v="1500"/>
    <n v="0"/>
    <n v="0"/>
    <n v="0"/>
    <n v="0"/>
    <n v="0"/>
    <n v="0"/>
    <n v="0"/>
  </r>
  <r>
    <x v="9"/>
    <x v="8"/>
    <x v="8"/>
    <x v="2"/>
    <n v="0"/>
    <n v="1500"/>
    <n v="0"/>
    <n v="0"/>
    <n v="0"/>
    <n v="0"/>
    <n v="0"/>
    <n v="0"/>
    <n v="0"/>
  </r>
  <r>
    <x v="9"/>
    <x v="8"/>
    <x v="8"/>
    <x v="3"/>
    <n v="0"/>
    <n v="1500"/>
    <n v="0"/>
    <n v="0"/>
    <n v="0"/>
    <n v="0"/>
    <n v="0"/>
    <n v="0"/>
    <n v="0"/>
  </r>
  <r>
    <x v="9"/>
    <x v="8"/>
    <x v="8"/>
    <x v="4"/>
    <n v="0"/>
    <n v="1500"/>
    <n v="0"/>
    <n v="0"/>
    <n v="0"/>
    <n v="0"/>
    <n v="0"/>
    <n v="0"/>
    <n v="0"/>
  </r>
  <r>
    <x v="9"/>
    <x v="8"/>
    <x v="8"/>
    <x v="5"/>
    <n v="0"/>
    <n v="1500"/>
    <n v="0"/>
    <n v="0"/>
    <n v="0"/>
    <n v="0"/>
    <n v="0"/>
    <n v="0"/>
    <n v="0"/>
  </r>
  <r>
    <x v="9"/>
    <x v="8"/>
    <x v="8"/>
    <x v="6"/>
    <n v="0"/>
    <n v="1500"/>
    <n v="0"/>
    <n v="0"/>
    <n v="0"/>
    <n v="0"/>
    <n v="0"/>
    <n v="0"/>
    <n v="0"/>
  </r>
  <r>
    <x v="9"/>
    <x v="8"/>
    <x v="8"/>
    <x v="7"/>
    <n v="0"/>
    <n v="1500"/>
    <n v="0"/>
    <n v="0"/>
    <n v="0"/>
    <n v="0"/>
    <n v="0"/>
    <n v="0"/>
    <n v="0"/>
  </r>
  <r>
    <x v="9"/>
    <x v="8"/>
    <x v="8"/>
    <x v="8"/>
    <n v="0"/>
    <n v="1500"/>
    <n v="0"/>
    <n v="0"/>
    <n v="0"/>
    <n v="0"/>
    <n v="0"/>
    <n v="0"/>
    <n v="0"/>
  </r>
  <r>
    <x v="9"/>
    <x v="8"/>
    <x v="8"/>
    <x v="9"/>
    <n v="0"/>
    <n v="1500"/>
    <n v="0"/>
    <n v="0"/>
    <n v="0"/>
    <n v="0"/>
    <n v="0"/>
    <n v="0"/>
    <n v="0"/>
  </r>
  <r>
    <x v="9"/>
    <x v="8"/>
    <x v="8"/>
    <x v="10"/>
    <n v="0"/>
    <n v="1500"/>
    <n v="0"/>
    <n v="0"/>
    <n v="0"/>
    <n v="0"/>
    <n v="0"/>
    <n v="0"/>
    <n v="0"/>
  </r>
  <r>
    <x v="9"/>
    <x v="9"/>
    <x v="0"/>
    <x v="0"/>
    <n v="0"/>
    <n v="1500"/>
    <n v="0"/>
    <n v="0"/>
    <n v="0"/>
    <n v="0"/>
    <n v="0"/>
    <n v="0"/>
    <n v="0"/>
  </r>
  <r>
    <x v="9"/>
    <x v="9"/>
    <x v="0"/>
    <x v="1"/>
    <n v="0.18"/>
    <n v="1500"/>
    <n v="0"/>
    <n v="6.7400000000000003E-3"/>
    <n v="5.7099999999999998E-3"/>
    <n v="1.1E-4"/>
    <n v="1.9000000000000001E-4"/>
    <n v="9.1079999999999994E-2"/>
    <n v="0"/>
  </r>
  <r>
    <x v="9"/>
    <x v="9"/>
    <x v="0"/>
    <x v="2"/>
    <n v="0"/>
    <n v="1500"/>
    <n v="0"/>
    <n v="0"/>
    <n v="0"/>
    <n v="0"/>
    <n v="0"/>
    <n v="0"/>
    <n v="0"/>
  </r>
  <r>
    <x v="9"/>
    <x v="9"/>
    <x v="0"/>
    <x v="3"/>
    <n v="0"/>
    <n v="1500"/>
    <n v="0"/>
    <n v="0"/>
    <n v="0"/>
    <n v="0"/>
    <n v="0"/>
    <n v="0"/>
    <n v="0"/>
  </r>
  <r>
    <x v="9"/>
    <x v="9"/>
    <x v="0"/>
    <x v="4"/>
    <n v="0"/>
    <n v="1500"/>
    <n v="0"/>
    <n v="0"/>
    <n v="0"/>
    <n v="0"/>
    <n v="0"/>
    <n v="0"/>
    <n v="0"/>
  </r>
  <r>
    <x v="9"/>
    <x v="9"/>
    <x v="0"/>
    <x v="5"/>
    <n v="0"/>
    <n v="1500"/>
    <n v="0"/>
    <n v="0"/>
    <n v="0"/>
    <n v="0"/>
    <n v="0"/>
    <n v="0"/>
    <n v="0"/>
  </r>
  <r>
    <x v="9"/>
    <x v="9"/>
    <x v="0"/>
    <x v="6"/>
    <n v="0"/>
    <n v="1500"/>
    <n v="0"/>
    <n v="0"/>
    <n v="0"/>
    <n v="0"/>
    <n v="0"/>
    <n v="0"/>
    <n v="0"/>
  </r>
  <r>
    <x v="9"/>
    <x v="9"/>
    <x v="0"/>
    <x v="7"/>
    <n v="0"/>
    <n v="1500"/>
    <n v="0"/>
    <n v="0"/>
    <n v="0"/>
    <n v="0"/>
    <n v="0"/>
    <n v="0"/>
    <n v="0"/>
  </r>
  <r>
    <x v="9"/>
    <x v="9"/>
    <x v="0"/>
    <x v="8"/>
    <n v="0"/>
    <n v="1500"/>
    <n v="0"/>
    <n v="0"/>
    <n v="0"/>
    <n v="0"/>
    <n v="0"/>
    <n v="0"/>
    <n v="0"/>
  </r>
  <r>
    <x v="9"/>
    <x v="9"/>
    <x v="0"/>
    <x v="9"/>
    <n v="0"/>
    <n v="1500"/>
    <n v="0"/>
    <n v="0"/>
    <n v="0"/>
    <n v="0"/>
    <n v="0"/>
    <n v="0"/>
    <n v="0"/>
  </r>
  <r>
    <x v="9"/>
    <x v="9"/>
    <x v="0"/>
    <x v="10"/>
    <n v="0.14000000000000001"/>
    <n v="1500"/>
    <n v="0"/>
    <n v="5.0099999999999997E-3"/>
    <n v="4.0299999999999997E-3"/>
    <n v="1.0000000000000001E-5"/>
    <n v="2.0000000000000001E-4"/>
    <n v="6.7699999999999996E-2"/>
    <n v="0"/>
  </r>
  <r>
    <x v="9"/>
    <x v="9"/>
    <x v="1"/>
    <x v="0"/>
    <n v="0"/>
    <n v="1500"/>
    <n v="0"/>
    <n v="0"/>
    <n v="0"/>
    <n v="0"/>
    <n v="0"/>
    <n v="0"/>
    <n v="0"/>
  </r>
  <r>
    <x v="9"/>
    <x v="9"/>
    <x v="1"/>
    <x v="1"/>
    <n v="0"/>
    <n v="1500"/>
    <n v="0"/>
    <n v="0"/>
    <n v="0"/>
    <n v="0"/>
    <n v="0"/>
    <n v="0"/>
    <n v="0"/>
  </r>
  <r>
    <x v="9"/>
    <x v="9"/>
    <x v="1"/>
    <x v="2"/>
    <n v="0"/>
    <n v="1500"/>
    <n v="0"/>
    <n v="0"/>
    <n v="0"/>
    <n v="0"/>
    <n v="0"/>
    <n v="0"/>
    <n v="0"/>
  </r>
  <r>
    <x v="9"/>
    <x v="9"/>
    <x v="1"/>
    <x v="3"/>
    <n v="0"/>
    <n v="1500"/>
    <n v="0"/>
    <n v="0"/>
    <n v="0"/>
    <n v="0"/>
    <n v="0"/>
    <n v="0"/>
    <n v="0"/>
  </r>
  <r>
    <x v="9"/>
    <x v="9"/>
    <x v="1"/>
    <x v="4"/>
    <n v="0"/>
    <n v="1500"/>
    <n v="0"/>
    <n v="0"/>
    <n v="0"/>
    <n v="0"/>
    <n v="0"/>
    <n v="0"/>
    <n v="0"/>
  </r>
  <r>
    <x v="9"/>
    <x v="9"/>
    <x v="1"/>
    <x v="5"/>
    <n v="0"/>
    <n v="1500"/>
    <n v="0"/>
    <n v="0"/>
    <n v="0"/>
    <n v="0"/>
    <n v="0"/>
    <n v="0"/>
    <n v="0"/>
  </r>
  <r>
    <x v="9"/>
    <x v="9"/>
    <x v="1"/>
    <x v="6"/>
    <n v="0"/>
    <n v="1500"/>
    <n v="0"/>
    <n v="0"/>
    <n v="0"/>
    <n v="0"/>
    <n v="0"/>
    <n v="0"/>
    <n v="0"/>
  </r>
  <r>
    <x v="9"/>
    <x v="9"/>
    <x v="1"/>
    <x v="7"/>
    <n v="0"/>
    <n v="1500"/>
    <n v="0"/>
    <n v="0"/>
    <n v="0"/>
    <n v="0"/>
    <n v="0"/>
    <n v="0"/>
    <n v="0"/>
  </r>
  <r>
    <x v="9"/>
    <x v="9"/>
    <x v="1"/>
    <x v="8"/>
    <n v="0"/>
    <n v="1500"/>
    <n v="0"/>
    <n v="0"/>
    <n v="0"/>
    <n v="0"/>
    <n v="0"/>
    <n v="0"/>
    <n v="0"/>
  </r>
  <r>
    <x v="9"/>
    <x v="9"/>
    <x v="1"/>
    <x v="9"/>
    <n v="0"/>
    <n v="1500"/>
    <n v="0"/>
    <n v="0"/>
    <n v="0"/>
    <n v="0"/>
    <n v="0"/>
    <n v="0"/>
    <n v="0"/>
  </r>
  <r>
    <x v="9"/>
    <x v="9"/>
    <x v="1"/>
    <x v="10"/>
    <n v="0"/>
    <n v="1500"/>
    <n v="0"/>
    <n v="0"/>
    <n v="0"/>
    <n v="0"/>
    <n v="0"/>
    <n v="0"/>
    <n v="0"/>
  </r>
  <r>
    <x v="9"/>
    <x v="9"/>
    <x v="2"/>
    <x v="0"/>
    <n v="0"/>
    <n v="1500"/>
    <n v="0"/>
    <n v="0"/>
    <n v="0"/>
    <n v="0"/>
    <n v="0"/>
    <n v="0"/>
    <n v="0"/>
  </r>
  <r>
    <x v="9"/>
    <x v="9"/>
    <x v="2"/>
    <x v="1"/>
    <n v="0.11"/>
    <n v="1500"/>
    <n v="0"/>
    <n v="4.0800000000000003E-3"/>
    <n v="3.5799999999999998E-3"/>
    <n v="1.1E-4"/>
    <n v="6.2E-4"/>
    <n v="5.5140000000000002E-2"/>
    <n v="0"/>
  </r>
  <r>
    <x v="9"/>
    <x v="9"/>
    <x v="2"/>
    <x v="2"/>
    <n v="0"/>
    <n v="1500"/>
    <n v="0"/>
    <n v="0"/>
    <n v="0"/>
    <n v="0"/>
    <n v="0"/>
    <n v="0"/>
    <n v="0"/>
  </r>
  <r>
    <x v="9"/>
    <x v="9"/>
    <x v="2"/>
    <x v="3"/>
    <n v="0"/>
    <n v="1500"/>
    <n v="0"/>
    <n v="0"/>
    <n v="0"/>
    <n v="0"/>
    <n v="0"/>
    <n v="0"/>
    <n v="0"/>
  </r>
  <r>
    <x v="9"/>
    <x v="9"/>
    <x v="2"/>
    <x v="4"/>
    <n v="0"/>
    <n v="1500"/>
    <n v="0"/>
    <n v="0"/>
    <n v="0"/>
    <n v="0"/>
    <n v="0"/>
    <n v="0"/>
    <n v="0"/>
  </r>
  <r>
    <x v="9"/>
    <x v="9"/>
    <x v="2"/>
    <x v="5"/>
    <n v="0"/>
    <n v="1500"/>
    <n v="0"/>
    <n v="0"/>
    <n v="0"/>
    <n v="0"/>
    <n v="0"/>
    <n v="0"/>
    <n v="0"/>
  </r>
  <r>
    <x v="9"/>
    <x v="9"/>
    <x v="2"/>
    <x v="6"/>
    <n v="0"/>
    <n v="1500"/>
    <n v="0"/>
    <n v="0"/>
    <n v="0"/>
    <n v="0"/>
    <n v="0"/>
    <n v="0"/>
    <n v="0"/>
  </r>
  <r>
    <x v="9"/>
    <x v="9"/>
    <x v="2"/>
    <x v="7"/>
    <n v="0"/>
    <n v="1500"/>
    <n v="0"/>
    <n v="0"/>
    <n v="0"/>
    <n v="0"/>
    <n v="0"/>
    <n v="0"/>
    <n v="0"/>
  </r>
  <r>
    <x v="9"/>
    <x v="9"/>
    <x v="2"/>
    <x v="8"/>
    <n v="0"/>
    <n v="1500"/>
    <n v="0"/>
    <n v="0"/>
    <n v="0"/>
    <n v="0"/>
    <n v="0"/>
    <n v="0"/>
    <n v="0"/>
  </r>
  <r>
    <x v="9"/>
    <x v="9"/>
    <x v="2"/>
    <x v="9"/>
    <n v="0"/>
    <n v="1500"/>
    <n v="0"/>
    <n v="0"/>
    <n v="0"/>
    <n v="0"/>
    <n v="0"/>
    <n v="0"/>
    <n v="0"/>
  </r>
  <r>
    <x v="9"/>
    <x v="9"/>
    <x v="2"/>
    <x v="10"/>
    <n v="0"/>
    <n v="1500"/>
    <n v="0"/>
    <n v="0"/>
    <n v="0"/>
    <n v="0"/>
    <n v="0"/>
    <n v="0"/>
    <n v="0"/>
  </r>
  <r>
    <x v="9"/>
    <x v="9"/>
    <x v="3"/>
    <x v="0"/>
    <n v="0"/>
    <n v="1500"/>
    <n v="0"/>
    <n v="0"/>
    <n v="0"/>
    <n v="0"/>
    <n v="0"/>
    <n v="0"/>
    <n v="0"/>
  </r>
  <r>
    <x v="9"/>
    <x v="9"/>
    <x v="3"/>
    <x v="1"/>
    <n v="2.91"/>
    <n v="1500"/>
    <n v="0"/>
    <n v="0.10595"/>
    <n v="9.1819999999999999E-2"/>
    <n v="9.7999999999999997E-4"/>
    <n v="8.9099999999999995E-3"/>
    <n v="1.4317500000000001"/>
    <n v="0"/>
  </r>
  <r>
    <x v="9"/>
    <x v="9"/>
    <x v="3"/>
    <x v="2"/>
    <n v="0"/>
    <n v="1500"/>
    <n v="0"/>
    <n v="0"/>
    <n v="0"/>
    <n v="0"/>
    <n v="0"/>
    <n v="0"/>
    <n v="0"/>
  </r>
  <r>
    <x v="9"/>
    <x v="9"/>
    <x v="3"/>
    <x v="3"/>
    <n v="0"/>
    <n v="1500"/>
    <n v="0"/>
    <n v="0"/>
    <n v="0"/>
    <n v="0"/>
    <n v="0"/>
    <n v="0"/>
    <n v="0"/>
  </r>
  <r>
    <x v="9"/>
    <x v="9"/>
    <x v="3"/>
    <x v="4"/>
    <n v="0"/>
    <n v="1500"/>
    <n v="0"/>
    <n v="0"/>
    <n v="0"/>
    <n v="0"/>
    <n v="0"/>
    <n v="0"/>
    <n v="0"/>
  </r>
  <r>
    <x v="9"/>
    <x v="9"/>
    <x v="3"/>
    <x v="5"/>
    <n v="0"/>
    <n v="1500"/>
    <n v="0"/>
    <n v="0"/>
    <n v="0"/>
    <n v="0"/>
    <n v="0"/>
    <n v="0"/>
    <n v="0"/>
  </r>
  <r>
    <x v="9"/>
    <x v="9"/>
    <x v="3"/>
    <x v="6"/>
    <n v="0"/>
    <n v="1500"/>
    <n v="0"/>
    <n v="0"/>
    <n v="0"/>
    <n v="0"/>
    <n v="0"/>
    <n v="0"/>
    <n v="0"/>
  </r>
  <r>
    <x v="9"/>
    <x v="9"/>
    <x v="3"/>
    <x v="7"/>
    <n v="0"/>
    <n v="1500"/>
    <n v="0"/>
    <n v="0"/>
    <n v="0"/>
    <n v="0"/>
    <n v="0"/>
    <n v="0"/>
    <n v="0"/>
  </r>
  <r>
    <x v="9"/>
    <x v="9"/>
    <x v="3"/>
    <x v="8"/>
    <n v="0"/>
    <n v="1500"/>
    <n v="0"/>
    <n v="0"/>
    <n v="0"/>
    <n v="0"/>
    <n v="0"/>
    <n v="0"/>
    <n v="0"/>
  </r>
  <r>
    <x v="9"/>
    <x v="9"/>
    <x v="3"/>
    <x v="9"/>
    <n v="0"/>
    <n v="1500"/>
    <n v="0"/>
    <n v="0"/>
    <n v="0"/>
    <n v="0"/>
    <n v="0"/>
    <n v="0"/>
    <n v="0"/>
  </r>
  <r>
    <x v="9"/>
    <x v="9"/>
    <x v="3"/>
    <x v="10"/>
    <n v="0.09"/>
    <n v="1500"/>
    <n v="0"/>
    <n v="3.0999999999999999E-3"/>
    <n v="2.9099999999999998E-3"/>
    <n v="1.0000000000000001E-5"/>
    <n v="5.0000000000000002E-5"/>
    <n v="4.1939999999999998E-2"/>
    <n v="0"/>
  </r>
  <r>
    <x v="9"/>
    <x v="9"/>
    <x v="4"/>
    <x v="0"/>
    <n v="0"/>
    <n v="1500"/>
    <n v="0"/>
    <n v="0"/>
    <n v="0"/>
    <n v="0"/>
    <n v="0"/>
    <n v="0"/>
    <n v="0"/>
  </r>
  <r>
    <x v="9"/>
    <x v="9"/>
    <x v="4"/>
    <x v="1"/>
    <n v="0"/>
    <n v="1500"/>
    <n v="0"/>
    <n v="0"/>
    <n v="0"/>
    <n v="0"/>
    <n v="0"/>
    <n v="0"/>
    <n v="0"/>
  </r>
  <r>
    <x v="9"/>
    <x v="9"/>
    <x v="4"/>
    <x v="2"/>
    <n v="0"/>
    <n v="1500"/>
    <n v="0"/>
    <n v="0"/>
    <n v="0"/>
    <n v="0"/>
    <n v="0"/>
    <n v="0"/>
    <n v="0"/>
  </r>
  <r>
    <x v="9"/>
    <x v="9"/>
    <x v="4"/>
    <x v="3"/>
    <n v="0"/>
    <n v="1500"/>
    <n v="0"/>
    <n v="0"/>
    <n v="0"/>
    <n v="0"/>
    <n v="0"/>
    <n v="0"/>
    <n v="0"/>
  </r>
  <r>
    <x v="9"/>
    <x v="9"/>
    <x v="4"/>
    <x v="4"/>
    <n v="0"/>
    <n v="1500"/>
    <n v="0"/>
    <n v="0"/>
    <n v="0"/>
    <n v="0"/>
    <n v="0"/>
    <n v="0"/>
    <n v="0"/>
  </r>
  <r>
    <x v="9"/>
    <x v="9"/>
    <x v="4"/>
    <x v="5"/>
    <n v="0"/>
    <n v="1500"/>
    <n v="0"/>
    <n v="0"/>
    <n v="0"/>
    <n v="0"/>
    <n v="0"/>
    <n v="0"/>
    <n v="0"/>
  </r>
  <r>
    <x v="9"/>
    <x v="9"/>
    <x v="4"/>
    <x v="6"/>
    <n v="0"/>
    <n v="1500"/>
    <n v="0"/>
    <n v="0"/>
    <n v="0"/>
    <n v="0"/>
    <n v="0"/>
    <n v="0"/>
    <n v="0"/>
  </r>
  <r>
    <x v="9"/>
    <x v="9"/>
    <x v="4"/>
    <x v="7"/>
    <n v="0"/>
    <n v="1500"/>
    <n v="0"/>
    <n v="0"/>
    <n v="0"/>
    <n v="0"/>
    <n v="0"/>
    <n v="0"/>
    <n v="0"/>
  </r>
  <r>
    <x v="9"/>
    <x v="9"/>
    <x v="4"/>
    <x v="8"/>
    <n v="0"/>
    <n v="1500"/>
    <n v="0"/>
    <n v="0"/>
    <n v="0"/>
    <n v="0"/>
    <n v="0"/>
    <n v="0"/>
    <n v="0"/>
  </r>
  <r>
    <x v="9"/>
    <x v="9"/>
    <x v="4"/>
    <x v="9"/>
    <n v="0"/>
    <n v="1500"/>
    <n v="0"/>
    <n v="0"/>
    <n v="0"/>
    <n v="0"/>
    <n v="0"/>
    <n v="0"/>
    <n v="0"/>
  </r>
  <r>
    <x v="9"/>
    <x v="9"/>
    <x v="4"/>
    <x v="10"/>
    <n v="1.06"/>
    <n v="1500"/>
    <n v="0"/>
    <n v="3.8510000000000003E-2"/>
    <n v="2.921E-2"/>
    <n v="1.2999999999999999E-4"/>
    <n v="1.08E-3"/>
    <n v="0.52036000000000004"/>
    <n v="0"/>
  </r>
  <r>
    <x v="9"/>
    <x v="9"/>
    <x v="5"/>
    <x v="0"/>
    <n v="0"/>
    <n v="1500"/>
    <n v="0"/>
    <n v="0"/>
    <n v="0"/>
    <n v="0"/>
    <n v="0"/>
    <n v="0"/>
    <n v="0"/>
  </r>
  <r>
    <x v="9"/>
    <x v="9"/>
    <x v="5"/>
    <x v="1"/>
    <n v="0"/>
    <n v="1500"/>
    <n v="0"/>
    <n v="0"/>
    <n v="0"/>
    <n v="0"/>
    <n v="0"/>
    <n v="0"/>
    <n v="0"/>
  </r>
  <r>
    <x v="9"/>
    <x v="9"/>
    <x v="5"/>
    <x v="2"/>
    <n v="0"/>
    <n v="1500"/>
    <n v="0"/>
    <n v="0"/>
    <n v="0"/>
    <n v="0"/>
    <n v="0"/>
    <n v="0"/>
    <n v="0"/>
  </r>
  <r>
    <x v="9"/>
    <x v="9"/>
    <x v="5"/>
    <x v="3"/>
    <n v="0"/>
    <n v="1500"/>
    <n v="0"/>
    <n v="0"/>
    <n v="0"/>
    <n v="0"/>
    <n v="0"/>
    <n v="0"/>
    <n v="0"/>
  </r>
  <r>
    <x v="9"/>
    <x v="9"/>
    <x v="5"/>
    <x v="4"/>
    <n v="0"/>
    <n v="1500"/>
    <n v="0"/>
    <n v="0"/>
    <n v="0"/>
    <n v="0"/>
    <n v="0"/>
    <n v="0"/>
    <n v="0"/>
  </r>
  <r>
    <x v="9"/>
    <x v="9"/>
    <x v="5"/>
    <x v="5"/>
    <n v="0"/>
    <n v="1500"/>
    <n v="0"/>
    <n v="0"/>
    <n v="0"/>
    <n v="0"/>
    <n v="0"/>
    <n v="0"/>
    <n v="0"/>
  </r>
  <r>
    <x v="9"/>
    <x v="9"/>
    <x v="5"/>
    <x v="6"/>
    <n v="0"/>
    <n v="1500"/>
    <n v="0"/>
    <n v="0"/>
    <n v="0"/>
    <n v="0"/>
    <n v="0"/>
    <n v="0"/>
    <n v="0"/>
  </r>
  <r>
    <x v="9"/>
    <x v="9"/>
    <x v="5"/>
    <x v="7"/>
    <n v="0"/>
    <n v="1500"/>
    <n v="0"/>
    <n v="0"/>
    <n v="0"/>
    <n v="0"/>
    <n v="0"/>
    <n v="0"/>
    <n v="0"/>
  </r>
  <r>
    <x v="9"/>
    <x v="9"/>
    <x v="5"/>
    <x v="8"/>
    <n v="0"/>
    <n v="1500"/>
    <n v="0"/>
    <n v="0"/>
    <n v="0"/>
    <n v="0"/>
    <n v="0"/>
    <n v="0"/>
    <n v="0"/>
  </r>
  <r>
    <x v="9"/>
    <x v="9"/>
    <x v="5"/>
    <x v="9"/>
    <n v="0"/>
    <n v="1500"/>
    <n v="0"/>
    <n v="0"/>
    <n v="0"/>
    <n v="0"/>
    <n v="0"/>
    <n v="0"/>
    <n v="0"/>
  </r>
  <r>
    <x v="9"/>
    <x v="9"/>
    <x v="5"/>
    <x v="10"/>
    <n v="0"/>
    <n v="1500"/>
    <n v="0"/>
    <n v="0"/>
    <n v="0"/>
    <n v="0"/>
    <n v="0"/>
    <n v="0"/>
    <n v="0"/>
  </r>
  <r>
    <x v="9"/>
    <x v="9"/>
    <x v="6"/>
    <x v="0"/>
    <n v="0"/>
    <n v="1500"/>
    <n v="0"/>
    <n v="0"/>
    <n v="0"/>
    <n v="0"/>
    <n v="0"/>
    <n v="0"/>
    <n v="0"/>
  </r>
  <r>
    <x v="9"/>
    <x v="9"/>
    <x v="6"/>
    <x v="1"/>
    <n v="0"/>
    <n v="1500"/>
    <n v="0"/>
    <n v="0"/>
    <n v="0"/>
    <n v="0"/>
    <n v="0"/>
    <n v="0"/>
    <n v="0"/>
  </r>
  <r>
    <x v="9"/>
    <x v="9"/>
    <x v="6"/>
    <x v="2"/>
    <n v="0"/>
    <n v="1500"/>
    <n v="0"/>
    <n v="0"/>
    <n v="0"/>
    <n v="0"/>
    <n v="0"/>
    <n v="0"/>
    <n v="0"/>
  </r>
  <r>
    <x v="9"/>
    <x v="9"/>
    <x v="6"/>
    <x v="3"/>
    <n v="0"/>
    <n v="1500"/>
    <n v="0"/>
    <n v="0"/>
    <n v="0"/>
    <n v="0"/>
    <n v="0"/>
    <n v="0"/>
    <n v="0"/>
  </r>
  <r>
    <x v="9"/>
    <x v="9"/>
    <x v="6"/>
    <x v="4"/>
    <n v="0"/>
    <n v="1500"/>
    <n v="0"/>
    <n v="0"/>
    <n v="0"/>
    <n v="0"/>
    <n v="0"/>
    <n v="0"/>
    <n v="0"/>
  </r>
  <r>
    <x v="9"/>
    <x v="9"/>
    <x v="6"/>
    <x v="5"/>
    <n v="0"/>
    <n v="1500"/>
    <n v="0"/>
    <n v="0"/>
    <n v="0"/>
    <n v="0"/>
    <n v="0"/>
    <n v="0"/>
    <n v="0"/>
  </r>
  <r>
    <x v="9"/>
    <x v="9"/>
    <x v="6"/>
    <x v="6"/>
    <n v="0"/>
    <n v="1500"/>
    <n v="0"/>
    <n v="0"/>
    <n v="0"/>
    <n v="0"/>
    <n v="0"/>
    <n v="0"/>
    <n v="0"/>
  </r>
  <r>
    <x v="9"/>
    <x v="9"/>
    <x v="6"/>
    <x v="7"/>
    <n v="0"/>
    <n v="1500"/>
    <n v="0"/>
    <n v="0"/>
    <n v="0"/>
    <n v="0"/>
    <n v="0"/>
    <n v="0"/>
    <n v="0"/>
  </r>
  <r>
    <x v="9"/>
    <x v="9"/>
    <x v="6"/>
    <x v="8"/>
    <n v="0"/>
    <n v="1500"/>
    <n v="0"/>
    <n v="0"/>
    <n v="0"/>
    <n v="0"/>
    <n v="0"/>
    <n v="0"/>
    <n v="0"/>
  </r>
  <r>
    <x v="9"/>
    <x v="9"/>
    <x v="6"/>
    <x v="9"/>
    <n v="0"/>
    <n v="1500"/>
    <n v="0"/>
    <n v="0"/>
    <n v="0"/>
    <n v="0"/>
    <n v="0"/>
    <n v="0"/>
    <n v="0"/>
  </r>
  <r>
    <x v="9"/>
    <x v="9"/>
    <x v="6"/>
    <x v="10"/>
    <n v="0"/>
    <n v="1500"/>
    <n v="0"/>
    <n v="0"/>
    <n v="0"/>
    <n v="0"/>
    <n v="0"/>
    <n v="0"/>
    <n v="0"/>
  </r>
  <r>
    <x v="9"/>
    <x v="9"/>
    <x v="7"/>
    <x v="0"/>
    <n v="0"/>
    <n v="1500"/>
    <n v="0"/>
    <n v="0"/>
    <n v="0"/>
    <n v="0"/>
    <n v="0"/>
    <n v="0"/>
    <n v="0"/>
  </r>
  <r>
    <x v="9"/>
    <x v="9"/>
    <x v="7"/>
    <x v="1"/>
    <n v="0"/>
    <n v="1500"/>
    <n v="0"/>
    <n v="0"/>
    <n v="0"/>
    <n v="0"/>
    <n v="0"/>
    <n v="0"/>
    <n v="0"/>
  </r>
  <r>
    <x v="9"/>
    <x v="9"/>
    <x v="7"/>
    <x v="2"/>
    <n v="0"/>
    <n v="1500"/>
    <n v="0"/>
    <n v="0"/>
    <n v="0"/>
    <n v="0"/>
    <n v="0"/>
    <n v="0"/>
    <n v="0"/>
  </r>
  <r>
    <x v="9"/>
    <x v="9"/>
    <x v="7"/>
    <x v="3"/>
    <n v="0"/>
    <n v="1500"/>
    <n v="0"/>
    <n v="0"/>
    <n v="0"/>
    <n v="0"/>
    <n v="0"/>
    <n v="0"/>
    <n v="0"/>
  </r>
  <r>
    <x v="9"/>
    <x v="9"/>
    <x v="7"/>
    <x v="4"/>
    <n v="0"/>
    <n v="1500"/>
    <n v="0"/>
    <n v="0"/>
    <n v="0"/>
    <n v="0"/>
    <n v="0"/>
    <n v="0"/>
    <n v="0"/>
  </r>
  <r>
    <x v="9"/>
    <x v="9"/>
    <x v="7"/>
    <x v="5"/>
    <n v="0"/>
    <n v="1500"/>
    <n v="0"/>
    <n v="0"/>
    <n v="0"/>
    <n v="0"/>
    <n v="0"/>
    <n v="0"/>
    <n v="0"/>
  </r>
  <r>
    <x v="9"/>
    <x v="9"/>
    <x v="7"/>
    <x v="6"/>
    <n v="0"/>
    <n v="1500"/>
    <n v="0"/>
    <n v="0"/>
    <n v="0"/>
    <n v="0"/>
    <n v="0"/>
    <n v="0"/>
    <n v="0"/>
  </r>
  <r>
    <x v="9"/>
    <x v="9"/>
    <x v="7"/>
    <x v="7"/>
    <n v="0"/>
    <n v="1500"/>
    <n v="0"/>
    <n v="0"/>
    <n v="0"/>
    <n v="0"/>
    <n v="0"/>
    <n v="0"/>
    <n v="0"/>
  </r>
  <r>
    <x v="9"/>
    <x v="9"/>
    <x v="7"/>
    <x v="8"/>
    <n v="0"/>
    <n v="1500"/>
    <n v="0"/>
    <n v="0"/>
    <n v="0"/>
    <n v="0"/>
    <n v="0"/>
    <n v="0"/>
    <n v="0"/>
  </r>
  <r>
    <x v="9"/>
    <x v="9"/>
    <x v="7"/>
    <x v="9"/>
    <n v="0"/>
    <n v="1500"/>
    <n v="0"/>
    <n v="0"/>
    <n v="0"/>
    <n v="0"/>
    <n v="0"/>
    <n v="0"/>
    <n v="0"/>
  </r>
  <r>
    <x v="9"/>
    <x v="9"/>
    <x v="7"/>
    <x v="10"/>
    <n v="0"/>
    <n v="1500"/>
    <n v="0"/>
    <n v="0"/>
    <n v="0"/>
    <n v="0"/>
    <n v="0"/>
    <n v="0"/>
    <n v="0"/>
  </r>
  <r>
    <x v="9"/>
    <x v="9"/>
    <x v="8"/>
    <x v="0"/>
    <n v="0"/>
    <n v="1500"/>
    <n v="0"/>
    <n v="0"/>
    <n v="0"/>
    <n v="0"/>
    <n v="0"/>
    <n v="0"/>
    <n v="0"/>
  </r>
  <r>
    <x v="9"/>
    <x v="9"/>
    <x v="8"/>
    <x v="1"/>
    <n v="0"/>
    <n v="1500"/>
    <n v="0"/>
    <n v="0"/>
    <n v="0"/>
    <n v="0"/>
    <n v="0"/>
    <n v="0"/>
    <n v="0"/>
  </r>
  <r>
    <x v="9"/>
    <x v="9"/>
    <x v="8"/>
    <x v="2"/>
    <n v="0"/>
    <n v="1500"/>
    <n v="0"/>
    <n v="0"/>
    <n v="0"/>
    <n v="0"/>
    <n v="0"/>
    <n v="0"/>
    <n v="0"/>
  </r>
  <r>
    <x v="9"/>
    <x v="9"/>
    <x v="8"/>
    <x v="3"/>
    <n v="0"/>
    <n v="1500"/>
    <n v="0"/>
    <n v="0"/>
    <n v="0"/>
    <n v="0"/>
    <n v="0"/>
    <n v="0"/>
    <n v="0"/>
  </r>
  <r>
    <x v="9"/>
    <x v="9"/>
    <x v="8"/>
    <x v="4"/>
    <n v="0"/>
    <n v="1500"/>
    <n v="0"/>
    <n v="0"/>
    <n v="0"/>
    <n v="0"/>
    <n v="0"/>
    <n v="0"/>
    <n v="0"/>
  </r>
  <r>
    <x v="9"/>
    <x v="9"/>
    <x v="8"/>
    <x v="5"/>
    <n v="0"/>
    <n v="1500"/>
    <n v="0"/>
    <n v="0"/>
    <n v="0"/>
    <n v="0"/>
    <n v="0"/>
    <n v="0"/>
    <n v="0"/>
  </r>
  <r>
    <x v="9"/>
    <x v="9"/>
    <x v="8"/>
    <x v="6"/>
    <n v="0"/>
    <n v="1500"/>
    <n v="0"/>
    <n v="0"/>
    <n v="0"/>
    <n v="0"/>
    <n v="0"/>
    <n v="0"/>
    <n v="0"/>
  </r>
  <r>
    <x v="9"/>
    <x v="9"/>
    <x v="8"/>
    <x v="7"/>
    <n v="0"/>
    <n v="1500"/>
    <n v="0"/>
    <n v="0"/>
    <n v="0"/>
    <n v="0"/>
    <n v="0"/>
    <n v="0"/>
    <n v="0"/>
  </r>
  <r>
    <x v="9"/>
    <x v="9"/>
    <x v="8"/>
    <x v="8"/>
    <n v="0"/>
    <n v="1500"/>
    <n v="0"/>
    <n v="0"/>
    <n v="0"/>
    <n v="0"/>
    <n v="0"/>
    <n v="0"/>
    <n v="0"/>
  </r>
  <r>
    <x v="9"/>
    <x v="9"/>
    <x v="8"/>
    <x v="9"/>
    <n v="0"/>
    <n v="1500"/>
    <n v="0"/>
    <n v="0"/>
    <n v="0"/>
    <n v="0"/>
    <n v="0"/>
    <n v="0"/>
    <n v="0"/>
  </r>
  <r>
    <x v="9"/>
    <x v="9"/>
    <x v="8"/>
    <x v="10"/>
    <n v="0"/>
    <n v="1500"/>
    <n v="0"/>
    <n v="0"/>
    <n v="0"/>
    <n v="0"/>
    <n v="0"/>
    <n v="0"/>
    <n v="0"/>
  </r>
  <r>
    <x v="9"/>
    <x v="10"/>
    <x v="0"/>
    <x v="0"/>
    <n v="0"/>
    <n v="1500"/>
    <n v="0"/>
    <n v="0"/>
    <n v="0"/>
    <n v="0"/>
    <n v="0"/>
    <n v="0"/>
    <n v="0"/>
  </r>
  <r>
    <x v="9"/>
    <x v="10"/>
    <x v="0"/>
    <x v="1"/>
    <n v="0.18"/>
    <n v="1500"/>
    <n v="0"/>
    <n v="6.7400000000000003E-3"/>
    <n v="5.7099999999999998E-3"/>
    <n v="1.1E-4"/>
    <n v="1.9000000000000001E-4"/>
    <n v="9.1079999999999994E-2"/>
    <n v="0"/>
  </r>
  <r>
    <x v="9"/>
    <x v="10"/>
    <x v="0"/>
    <x v="2"/>
    <n v="0"/>
    <n v="1500"/>
    <n v="0"/>
    <n v="0"/>
    <n v="0"/>
    <n v="0"/>
    <n v="0"/>
    <n v="0"/>
    <n v="0"/>
  </r>
  <r>
    <x v="9"/>
    <x v="10"/>
    <x v="0"/>
    <x v="3"/>
    <n v="0"/>
    <n v="1500"/>
    <n v="0"/>
    <n v="0"/>
    <n v="0"/>
    <n v="0"/>
    <n v="0"/>
    <n v="0"/>
    <n v="0"/>
  </r>
  <r>
    <x v="9"/>
    <x v="10"/>
    <x v="0"/>
    <x v="4"/>
    <n v="0"/>
    <n v="1500"/>
    <n v="0"/>
    <n v="0"/>
    <n v="0"/>
    <n v="0"/>
    <n v="0"/>
    <n v="0"/>
    <n v="0"/>
  </r>
  <r>
    <x v="9"/>
    <x v="10"/>
    <x v="0"/>
    <x v="5"/>
    <n v="0"/>
    <n v="1500"/>
    <n v="0"/>
    <n v="0"/>
    <n v="0"/>
    <n v="0"/>
    <n v="0"/>
    <n v="0"/>
    <n v="0"/>
  </r>
  <r>
    <x v="9"/>
    <x v="10"/>
    <x v="0"/>
    <x v="6"/>
    <n v="0"/>
    <n v="1500"/>
    <n v="0"/>
    <n v="0"/>
    <n v="0"/>
    <n v="0"/>
    <n v="0"/>
    <n v="0"/>
    <n v="0"/>
  </r>
  <r>
    <x v="9"/>
    <x v="10"/>
    <x v="0"/>
    <x v="7"/>
    <n v="0"/>
    <n v="1500"/>
    <n v="0"/>
    <n v="0"/>
    <n v="0"/>
    <n v="0"/>
    <n v="0"/>
    <n v="0"/>
    <n v="0"/>
  </r>
  <r>
    <x v="9"/>
    <x v="10"/>
    <x v="0"/>
    <x v="8"/>
    <n v="0"/>
    <n v="1500"/>
    <n v="0"/>
    <n v="0"/>
    <n v="0"/>
    <n v="0"/>
    <n v="0"/>
    <n v="0"/>
    <n v="0"/>
  </r>
  <r>
    <x v="9"/>
    <x v="10"/>
    <x v="0"/>
    <x v="9"/>
    <n v="0"/>
    <n v="1500"/>
    <n v="0"/>
    <n v="0"/>
    <n v="0"/>
    <n v="0"/>
    <n v="0"/>
    <n v="0"/>
    <n v="0"/>
  </r>
  <r>
    <x v="9"/>
    <x v="10"/>
    <x v="0"/>
    <x v="10"/>
    <n v="0.14000000000000001"/>
    <n v="1500"/>
    <n v="0"/>
    <n v="5.0099999999999997E-3"/>
    <n v="4.0299999999999997E-3"/>
    <n v="1.0000000000000001E-5"/>
    <n v="2.0000000000000001E-4"/>
    <n v="6.7699999999999996E-2"/>
    <n v="0"/>
  </r>
  <r>
    <x v="9"/>
    <x v="10"/>
    <x v="1"/>
    <x v="0"/>
    <n v="0"/>
    <n v="1500"/>
    <n v="0"/>
    <n v="0"/>
    <n v="0"/>
    <n v="0"/>
    <n v="0"/>
    <n v="0"/>
    <n v="0"/>
  </r>
  <r>
    <x v="9"/>
    <x v="10"/>
    <x v="1"/>
    <x v="1"/>
    <n v="0"/>
    <n v="1500"/>
    <n v="0"/>
    <n v="0"/>
    <n v="0"/>
    <n v="0"/>
    <n v="0"/>
    <n v="0"/>
    <n v="0"/>
  </r>
  <r>
    <x v="9"/>
    <x v="10"/>
    <x v="1"/>
    <x v="2"/>
    <n v="0"/>
    <n v="1500"/>
    <n v="0"/>
    <n v="0"/>
    <n v="0"/>
    <n v="0"/>
    <n v="0"/>
    <n v="0"/>
    <n v="0"/>
  </r>
  <r>
    <x v="9"/>
    <x v="10"/>
    <x v="1"/>
    <x v="3"/>
    <n v="0"/>
    <n v="1500"/>
    <n v="0"/>
    <n v="0"/>
    <n v="0"/>
    <n v="0"/>
    <n v="0"/>
    <n v="0"/>
    <n v="0"/>
  </r>
  <r>
    <x v="9"/>
    <x v="10"/>
    <x v="1"/>
    <x v="4"/>
    <n v="0"/>
    <n v="1500"/>
    <n v="0"/>
    <n v="0"/>
    <n v="0"/>
    <n v="0"/>
    <n v="0"/>
    <n v="0"/>
    <n v="0"/>
  </r>
  <r>
    <x v="9"/>
    <x v="10"/>
    <x v="1"/>
    <x v="5"/>
    <n v="0"/>
    <n v="1500"/>
    <n v="0"/>
    <n v="0"/>
    <n v="0"/>
    <n v="0"/>
    <n v="0"/>
    <n v="0"/>
    <n v="0"/>
  </r>
  <r>
    <x v="9"/>
    <x v="10"/>
    <x v="1"/>
    <x v="6"/>
    <n v="0"/>
    <n v="1500"/>
    <n v="0"/>
    <n v="0"/>
    <n v="0"/>
    <n v="0"/>
    <n v="0"/>
    <n v="0"/>
    <n v="0"/>
  </r>
  <r>
    <x v="9"/>
    <x v="10"/>
    <x v="1"/>
    <x v="7"/>
    <n v="0"/>
    <n v="1500"/>
    <n v="0"/>
    <n v="0"/>
    <n v="0"/>
    <n v="0"/>
    <n v="0"/>
    <n v="0"/>
    <n v="0"/>
  </r>
  <r>
    <x v="9"/>
    <x v="10"/>
    <x v="1"/>
    <x v="8"/>
    <n v="0"/>
    <n v="1500"/>
    <n v="0"/>
    <n v="0"/>
    <n v="0"/>
    <n v="0"/>
    <n v="0"/>
    <n v="0"/>
    <n v="0"/>
  </r>
  <r>
    <x v="9"/>
    <x v="10"/>
    <x v="1"/>
    <x v="9"/>
    <n v="0"/>
    <n v="1500"/>
    <n v="0"/>
    <n v="0"/>
    <n v="0"/>
    <n v="0"/>
    <n v="0"/>
    <n v="0"/>
    <n v="0"/>
  </r>
  <r>
    <x v="9"/>
    <x v="10"/>
    <x v="1"/>
    <x v="10"/>
    <n v="0"/>
    <n v="1500"/>
    <n v="0"/>
    <n v="0"/>
    <n v="0"/>
    <n v="0"/>
    <n v="0"/>
    <n v="0"/>
    <n v="0"/>
  </r>
  <r>
    <x v="9"/>
    <x v="10"/>
    <x v="2"/>
    <x v="0"/>
    <n v="0"/>
    <n v="1500"/>
    <n v="0"/>
    <n v="0"/>
    <n v="0"/>
    <n v="0"/>
    <n v="0"/>
    <n v="0"/>
    <n v="0"/>
  </r>
  <r>
    <x v="9"/>
    <x v="10"/>
    <x v="2"/>
    <x v="1"/>
    <n v="0.11"/>
    <n v="1500"/>
    <n v="0"/>
    <n v="4.0800000000000003E-3"/>
    <n v="3.5799999999999998E-3"/>
    <n v="1.1E-4"/>
    <n v="6.2E-4"/>
    <n v="5.5140000000000002E-2"/>
    <n v="0"/>
  </r>
  <r>
    <x v="9"/>
    <x v="10"/>
    <x v="2"/>
    <x v="2"/>
    <n v="0"/>
    <n v="1500"/>
    <n v="0"/>
    <n v="0"/>
    <n v="0"/>
    <n v="0"/>
    <n v="0"/>
    <n v="0"/>
    <n v="0"/>
  </r>
  <r>
    <x v="9"/>
    <x v="10"/>
    <x v="2"/>
    <x v="3"/>
    <n v="0"/>
    <n v="1500"/>
    <n v="0"/>
    <n v="0"/>
    <n v="0"/>
    <n v="0"/>
    <n v="0"/>
    <n v="0"/>
    <n v="0"/>
  </r>
  <r>
    <x v="9"/>
    <x v="10"/>
    <x v="2"/>
    <x v="4"/>
    <n v="0"/>
    <n v="1500"/>
    <n v="0"/>
    <n v="0"/>
    <n v="0"/>
    <n v="0"/>
    <n v="0"/>
    <n v="0"/>
    <n v="0"/>
  </r>
  <r>
    <x v="9"/>
    <x v="10"/>
    <x v="2"/>
    <x v="5"/>
    <n v="0"/>
    <n v="1500"/>
    <n v="0"/>
    <n v="0"/>
    <n v="0"/>
    <n v="0"/>
    <n v="0"/>
    <n v="0"/>
    <n v="0"/>
  </r>
  <r>
    <x v="9"/>
    <x v="10"/>
    <x v="2"/>
    <x v="6"/>
    <n v="0"/>
    <n v="1500"/>
    <n v="0"/>
    <n v="0"/>
    <n v="0"/>
    <n v="0"/>
    <n v="0"/>
    <n v="0"/>
    <n v="0"/>
  </r>
  <r>
    <x v="9"/>
    <x v="10"/>
    <x v="2"/>
    <x v="7"/>
    <n v="0"/>
    <n v="1500"/>
    <n v="0"/>
    <n v="0"/>
    <n v="0"/>
    <n v="0"/>
    <n v="0"/>
    <n v="0"/>
    <n v="0"/>
  </r>
  <r>
    <x v="9"/>
    <x v="10"/>
    <x v="2"/>
    <x v="8"/>
    <n v="0"/>
    <n v="1500"/>
    <n v="0"/>
    <n v="0"/>
    <n v="0"/>
    <n v="0"/>
    <n v="0"/>
    <n v="0"/>
    <n v="0"/>
  </r>
  <r>
    <x v="9"/>
    <x v="10"/>
    <x v="2"/>
    <x v="9"/>
    <n v="0"/>
    <n v="1500"/>
    <n v="0"/>
    <n v="0"/>
    <n v="0"/>
    <n v="0"/>
    <n v="0"/>
    <n v="0"/>
    <n v="0"/>
  </r>
  <r>
    <x v="9"/>
    <x v="10"/>
    <x v="2"/>
    <x v="10"/>
    <n v="0"/>
    <n v="1500"/>
    <n v="0"/>
    <n v="0"/>
    <n v="0"/>
    <n v="0"/>
    <n v="0"/>
    <n v="0"/>
    <n v="0"/>
  </r>
  <r>
    <x v="9"/>
    <x v="10"/>
    <x v="3"/>
    <x v="0"/>
    <n v="0"/>
    <n v="1500"/>
    <n v="0"/>
    <n v="0"/>
    <n v="0"/>
    <n v="0"/>
    <n v="0"/>
    <n v="0"/>
    <n v="0"/>
  </r>
  <r>
    <x v="9"/>
    <x v="10"/>
    <x v="3"/>
    <x v="1"/>
    <n v="2.91"/>
    <n v="1500"/>
    <n v="0"/>
    <n v="0.10595"/>
    <n v="9.1819999999999999E-2"/>
    <n v="9.7999999999999997E-4"/>
    <n v="8.9099999999999995E-3"/>
    <n v="1.4317500000000001"/>
    <n v="0"/>
  </r>
  <r>
    <x v="9"/>
    <x v="10"/>
    <x v="3"/>
    <x v="2"/>
    <n v="0"/>
    <n v="1500"/>
    <n v="0"/>
    <n v="0"/>
    <n v="0"/>
    <n v="0"/>
    <n v="0"/>
    <n v="0"/>
    <n v="0"/>
  </r>
  <r>
    <x v="9"/>
    <x v="10"/>
    <x v="3"/>
    <x v="3"/>
    <n v="0"/>
    <n v="1500"/>
    <n v="0"/>
    <n v="0"/>
    <n v="0"/>
    <n v="0"/>
    <n v="0"/>
    <n v="0"/>
    <n v="0"/>
  </r>
  <r>
    <x v="9"/>
    <x v="10"/>
    <x v="3"/>
    <x v="4"/>
    <n v="0"/>
    <n v="1500"/>
    <n v="0"/>
    <n v="0"/>
    <n v="0"/>
    <n v="0"/>
    <n v="0"/>
    <n v="0"/>
    <n v="0"/>
  </r>
  <r>
    <x v="9"/>
    <x v="10"/>
    <x v="3"/>
    <x v="5"/>
    <n v="0"/>
    <n v="1500"/>
    <n v="0"/>
    <n v="0"/>
    <n v="0"/>
    <n v="0"/>
    <n v="0"/>
    <n v="0"/>
    <n v="0"/>
  </r>
  <r>
    <x v="9"/>
    <x v="10"/>
    <x v="3"/>
    <x v="6"/>
    <n v="0"/>
    <n v="1500"/>
    <n v="0"/>
    <n v="0"/>
    <n v="0"/>
    <n v="0"/>
    <n v="0"/>
    <n v="0"/>
    <n v="0"/>
  </r>
  <r>
    <x v="9"/>
    <x v="10"/>
    <x v="3"/>
    <x v="7"/>
    <n v="0"/>
    <n v="1500"/>
    <n v="0"/>
    <n v="0"/>
    <n v="0"/>
    <n v="0"/>
    <n v="0"/>
    <n v="0"/>
    <n v="0"/>
  </r>
  <r>
    <x v="9"/>
    <x v="10"/>
    <x v="3"/>
    <x v="8"/>
    <n v="0"/>
    <n v="1500"/>
    <n v="0"/>
    <n v="0"/>
    <n v="0"/>
    <n v="0"/>
    <n v="0"/>
    <n v="0"/>
    <n v="0"/>
  </r>
  <r>
    <x v="9"/>
    <x v="10"/>
    <x v="3"/>
    <x v="9"/>
    <n v="0"/>
    <n v="1500"/>
    <n v="0"/>
    <n v="0"/>
    <n v="0"/>
    <n v="0"/>
    <n v="0"/>
    <n v="0"/>
    <n v="0"/>
  </r>
  <r>
    <x v="9"/>
    <x v="10"/>
    <x v="3"/>
    <x v="10"/>
    <n v="0.09"/>
    <n v="1500"/>
    <n v="0"/>
    <n v="3.0999999999999999E-3"/>
    <n v="2.9099999999999998E-3"/>
    <n v="1.0000000000000001E-5"/>
    <n v="5.0000000000000002E-5"/>
    <n v="4.1939999999999998E-2"/>
    <n v="0"/>
  </r>
  <r>
    <x v="9"/>
    <x v="10"/>
    <x v="4"/>
    <x v="0"/>
    <n v="0"/>
    <n v="1500"/>
    <n v="0"/>
    <n v="0"/>
    <n v="0"/>
    <n v="0"/>
    <n v="0"/>
    <n v="0"/>
    <n v="0"/>
  </r>
  <r>
    <x v="9"/>
    <x v="10"/>
    <x v="4"/>
    <x v="1"/>
    <n v="0"/>
    <n v="1500"/>
    <n v="0"/>
    <n v="0"/>
    <n v="0"/>
    <n v="0"/>
    <n v="0"/>
    <n v="0"/>
    <n v="0"/>
  </r>
  <r>
    <x v="9"/>
    <x v="10"/>
    <x v="4"/>
    <x v="2"/>
    <n v="0"/>
    <n v="1500"/>
    <n v="0"/>
    <n v="0"/>
    <n v="0"/>
    <n v="0"/>
    <n v="0"/>
    <n v="0"/>
    <n v="0"/>
  </r>
  <r>
    <x v="9"/>
    <x v="10"/>
    <x v="4"/>
    <x v="3"/>
    <n v="0"/>
    <n v="1500"/>
    <n v="0"/>
    <n v="0"/>
    <n v="0"/>
    <n v="0"/>
    <n v="0"/>
    <n v="0"/>
    <n v="0"/>
  </r>
  <r>
    <x v="9"/>
    <x v="10"/>
    <x v="4"/>
    <x v="4"/>
    <n v="0"/>
    <n v="1500"/>
    <n v="0"/>
    <n v="0"/>
    <n v="0"/>
    <n v="0"/>
    <n v="0"/>
    <n v="0"/>
    <n v="0"/>
  </r>
  <r>
    <x v="9"/>
    <x v="10"/>
    <x v="4"/>
    <x v="5"/>
    <n v="0"/>
    <n v="1500"/>
    <n v="0"/>
    <n v="0"/>
    <n v="0"/>
    <n v="0"/>
    <n v="0"/>
    <n v="0"/>
    <n v="0"/>
  </r>
  <r>
    <x v="9"/>
    <x v="10"/>
    <x v="4"/>
    <x v="6"/>
    <n v="0"/>
    <n v="1500"/>
    <n v="0"/>
    <n v="0"/>
    <n v="0"/>
    <n v="0"/>
    <n v="0"/>
    <n v="0"/>
    <n v="0"/>
  </r>
  <r>
    <x v="9"/>
    <x v="10"/>
    <x v="4"/>
    <x v="7"/>
    <n v="0"/>
    <n v="1500"/>
    <n v="0"/>
    <n v="0"/>
    <n v="0"/>
    <n v="0"/>
    <n v="0"/>
    <n v="0"/>
    <n v="0"/>
  </r>
  <r>
    <x v="9"/>
    <x v="10"/>
    <x v="4"/>
    <x v="8"/>
    <n v="0"/>
    <n v="1500"/>
    <n v="0"/>
    <n v="0"/>
    <n v="0"/>
    <n v="0"/>
    <n v="0"/>
    <n v="0"/>
    <n v="0"/>
  </r>
  <r>
    <x v="9"/>
    <x v="10"/>
    <x v="4"/>
    <x v="9"/>
    <n v="0"/>
    <n v="1500"/>
    <n v="0"/>
    <n v="0"/>
    <n v="0"/>
    <n v="0"/>
    <n v="0"/>
    <n v="0"/>
    <n v="0"/>
  </r>
  <r>
    <x v="9"/>
    <x v="10"/>
    <x v="4"/>
    <x v="10"/>
    <n v="1.06"/>
    <n v="1500"/>
    <n v="0"/>
    <n v="3.8510000000000003E-2"/>
    <n v="2.921E-2"/>
    <n v="1.2999999999999999E-4"/>
    <n v="1.08E-3"/>
    <n v="0.52036000000000004"/>
    <n v="0"/>
  </r>
  <r>
    <x v="9"/>
    <x v="10"/>
    <x v="5"/>
    <x v="0"/>
    <n v="0"/>
    <n v="1500"/>
    <n v="0"/>
    <n v="0"/>
    <n v="0"/>
    <n v="0"/>
    <n v="0"/>
    <n v="0"/>
    <n v="0"/>
  </r>
  <r>
    <x v="9"/>
    <x v="10"/>
    <x v="5"/>
    <x v="1"/>
    <n v="0"/>
    <n v="1500"/>
    <n v="0"/>
    <n v="0"/>
    <n v="0"/>
    <n v="0"/>
    <n v="0"/>
    <n v="0"/>
    <n v="0"/>
  </r>
  <r>
    <x v="9"/>
    <x v="10"/>
    <x v="5"/>
    <x v="2"/>
    <n v="0"/>
    <n v="1500"/>
    <n v="0"/>
    <n v="0"/>
    <n v="0"/>
    <n v="0"/>
    <n v="0"/>
    <n v="0"/>
    <n v="0"/>
  </r>
  <r>
    <x v="9"/>
    <x v="10"/>
    <x v="5"/>
    <x v="3"/>
    <n v="0"/>
    <n v="1500"/>
    <n v="0"/>
    <n v="0"/>
    <n v="0"/>
    <n v="0"/>
    <n v="0"/>
    <n v="0"/>
    <n v="0"/>
  </r>
  <r>
    <x v="9"/>
    <x v="10"/>
    <x v="5"/>
    <x v="4"/>
    <n v="0"/>
    <n v="1500"/>
    <n v="0"/>
    <n v="0"/>
    <n v="0"/>
    <n v="0"/>
    <n v="0"/>
    <n v="0"/>
    <n v="0"/>
  </r>
  <r>
    <x v="9"/>
    <x v="10"/>
    <x v="5"/>
    <x v="5"/>
    <n v="0"/>
    <n v="1500"/>
    <n v="0"/>
    <n v="0"/>
    <n v="0"/>
    <n v="0"/>
    <n v="0"/>
    <n v="0"/>
    <n v="0"/>
  </r>
  <r>
    <x v="9"/>
    <x v="10"/>
    <x v="5"/>
    <x v="6"/>
    <n v="0"/>
    <n v="1500"/>
    <n v="0"/>
    <n v="0"/>
    <n v="0"/>
    <n v="0"/>
    <n v="0"/>
    <n v="0"/>
    <n v="0"/>
  </r>
  <r>
    <x v="9"/>
    <x v="10"/>
    <x v="5"/>
    <x v="7"/>
    <n v="0"/>
    <n v="1500"/>
    <n v="0"/>
    <n v="0"/>
    <n v="0"/>
    <n v="0"/>
    <n v="0"/>
    <n v="0"/>
    <n v="0"/>
  </r>
  <r>
    <x v="9"/>
    <x v="10"/>
    <x v="5"/>
    <x v="8"/>
    <n v="0"/>
    <n v="1500"/>
    <n v="0"/>
    <n v="0"/>
    <n v="0"/>
    <n v="0"/>
    <n v="0"/>
    <n v="0"/>
    <n v="0"/>
  </r>
  <r>
    <x v="9"/>
    <x v="10"/>
    <x v="5"/>
    <x v="9"/>
    <n v="0"/>
    <n v="1500"/>
    <n v="0"/>
    <n v="0"/>
    <n v="0"/>
    <n v="0"/>
    <n v="0"/>
    <n v="0"/>
    <n v="0"/>
  </r>
  <r>
    <x v="9"/>
    <x v="10"/>
    <x v="5"/>
    <x v="10"/>
    <n v="0"/>
    <n v="1500"/>
    <n v="0"/>
    <n v="0"/>
    <n v="0"/>
    <n v="0"/>
    <n v="0"/>
    <n v="0"/>
    <n v="0"/>
  </r>
  <r>
    <x v="9"/>
    <x v="10"/>
    <x v="6"/>
    <x v="0"/>
    <n v="0"/>
    <n v="1500"/>
    <n v="0"/>
    <n v="0"/>
    <n v="0"/>
    <n v="0"/>
    <n v="0"/>
    <n v="0"/>
    <n v="0"/>
  </r>
  <r>
    <x v="9"/>
    <x v="10"/>
    <x v="6"/>
    <x v="1"/>
    <n v="0"/>
    <n v="1500"/>
    <n v="0"/>
    <n v="0"/>
    <n v="0"/>
    <n v="0"/>
    <n v="0"/>
    <n v="0"/>
    <n v="0"/>
  </r>
  <r>
    <x v="9"/>
    <x v="10"/>
    <x v="6"/>
    <x v="2"/>
    <n v="0"/>
    <n v="1500"/>
    <n v="0"/>
    <n v="0"/>
    <n v="0"/>
    <n v="0"/>
    <n v="0"/>
    <n v="0"/>
    <n v="0"/>
  </r>
  <r>
    <x v="9"/>
    <x v="10"/>
    <x v="6"/>
    <x v="3"/>
    <n v="0"/>
    <n v="1500"/>
    <n v="0"/>
    <n v="0"/>
    <n v="0"/>
    <n v="0"/>
    <n v="0"/>
    <n v="0"/>
    <n v="0"/>
  </r>
  <r>
    <x v="9"/>
    <x v="10"/>
    <x v="6"/>
    <x v="4"/>
    <n v="0"/>
    <n v="1500"/>
    <n v="0"/>
    <n v="0"/>
    <n v="0"/>
    <n v="0"/>
    <n v="0"/>
    <n v="0"/>
    <n v="0"/>
  </r>
  <r>
    <x v="9"/>
    <x v="10"/>
    <x v="6"/>
    <x v="5"/>
    <n v="0"/>
    <n v="1500"/>
    <n v="0"/>
    <n v="0"/>
    <n v="0"/>
    <n v="0"/>
    <n v="0"/>
    <n v="0"/>
    <n v="0"/>
  </r>
  <r>
    <x v="9"/>
    <x v="10"/>
    <x v="6"/>
    <x v="6"/>
    <n v="0"/>
    <n v="1500"/>
    <n v="0"/>
    <n v="0"/>
    <n v="0"/>
    <n v="0"/>
    <n v="0"/>
    <n v="0"/>
    <n v="0"/>
  </r>
  <r>
    <x v="9"/>
    <x v="10"/>
    <x v="6"/>
    <x v="7"/>
    <n v="0"/>
    <n v="1500"/>
    <n v="0"/>
    <n v="0"/>
    <n v="0"/>
    <n v="0"/>
    <n v="0"/>
    <n v="0"/>
    <n v="0"/>
  </r>
  <r>
    <x v="9"/>
    <x v="10"/>
    <x v="6"/>
    <x v="8"/>
    <n v="0"/>
    <n v="1500"/>
    <n v="0"/>
    <n v="0"/>
    <n v="0"/>
    <n v="0"/>
    <n v="0"/>
    <n v="0"/>
    <n v="0"/>
  </r>
  <r>
    <x v="9"/>
    <x v="10"/>
    <x v="6"/>
    <x v="9"/>
    <n v="0"/>
    <n v="1500"/>
    <n v="0"/>
    <n v="0"/>
    <n v="0"/>
    <n v="0"/>
    <n v="0"/>
    <n v="0"/>
    <n v="0"/>
  </r>
  <r>
    <x v="9"/>
    <x v="10"/>
    <x v="6"/>
    <x v="10"/>
    <n v="0"/>
    <n v="1500"/>
    <n v="0"/>
    <n v="0"/>
    <n v="0"/>
    <n v="0"/>
    <n v="0"/>
    <n v="0"/>
    <n v="0"/>
  </r>
  <r>
    <x v="9"/>
    <x v="10"/>
    <x v="7"/>
    <x v="0"/>
    <n v="0"/>
    <n v="1500"/>
    <n v="0"/>
    <n v="0"/>
    <n v="0"/>
    <n v="0"/>
    <n v="0"/>
    <n v="0"/>
    <n v="0"/>
  </r>
  <r>
    <x v="9"/>
    <x v="10"/>
    <x v="7"/>
    <x v="1"/>
    <n v="0"/>
    <n v="1500"/>
    <n v="0"/>
    <n v="0"/>
    <n v="0"/>
    <n v="0"/>
    <n v="0"/>
    <n v="0"/>
    <n v="0"/>
  </r>
  <r>
    <x v="9"/>
    <x v="10"/>
    <x v="7"/>
    <x v="2"/>
    <n v="0"/>
    <n v="1500"/>
    <n v="0"/>
    <n v="0"/>
    <n v="0"/>
    <n v="0"/>
    <n v="0"/>
    <n v="0"/>
    <n v="0"/>
  </r>
  <r>
    <x v="9"/>
    <x v="10"/>
    <x v="7"/>
    <x v="3"/>
    <n v="0"/>
    <n v="1500"/>
    <n v="0"/>
    <n v="0"/>
    <n v="0"/>
    <n v="0"/>
    <n v="0"/>
    <n v="0"/>
    <n v="0"/>
  </r>
  <r>
    <x v="9"/>
    <x v="10"/>
    <x v="7"/>
    <x v="4"/>
    <n v="0"/>
    <n v="1500"/>
    <n v="0"/>
    <n v="0"/>
    <n v="0"/>
    <n v="0"/>
    <n v="0"/>
    <n v="0"/>
    <n v="0"/>
  </r>
  <r>
    <x v="9"/>
    <x v="10"/>
    <x v="7"/>
    <x v="5"/>
    <n v="0"/>
    <n v="1500"/>
    <n v="0"/>
    <n v="0"/>
    <n v="0"/>
    <n v="0"/>
    <n v="0"/>
    <n v="0"/>
    <n v="0"/>
  </r>
  <r>
    <x v="9"/>
    <x v="10"/>
    <x v="7"/>
    <x v="6"/>
    <n v="0"/>
    <n v="1500"/>
    <n v="0"/>
    <n v="0"/>
    <n v="0"/>
    <n v="0"/>
    <n v="0"/>
    <n v="0"/>
    <n v="0"/>
  </r>
  <r>
    <x v="9"/>
    <x v="10"/>
    <x v="7"/>
    <x v="7"/>
    <n v="0"/>
    <n v="1500"/>
    <n v="0"/>
    <n v="0"/>
    <n v="0"/>
    <n v="0"/>
    <n v="0"/>
    <n v="0"/>
    <n v="0"/>
  </r>
  <r>
    <x v="9"/>
    <x v="10"/>
    <x v="7"/>
    <x v="8"/>
    <n v="0"/>
    <n v="1500"/>
    <n v="0"/>
    <n v="0"/>
    <n v="0"/>
    <n v="0"/>
    <n v="0"/>
    <n v="0"/>
    <n v="0"/>
  </r>
  <r>
    <x v="9"/>
    <x v="10"/>
    <x v="7"/>
    <x v="9"/>
    <n v="0"/>
    <n v="1500"/>
    <n v="0"/>
    <n v="0"/>
    <n v="0"/>
    <n v="0"/>
    <n v="0"/>
    <n v="0"/>
    <n v="0"/>
  </r>
  <r>
    <x v="9"/>
    <x v="10"/>
    <x v="7"/>
    <x v="10"/>
    <n v="0"/>
    <n v="1500"/>
    <n v="0"/>
    <n v="0"/>
    <n v="0"/>
    <n v="0"/>
    <n v="0"/>
    <n v="0"/>
    <n v="0"/>
  </r>
  <r>
    <x v="9"/>
    <x v="10"/>
    <x v="8"/>
    <x v="0"/>
    <n v="0"/>
    <n v="1500"/>
    <n v="0"/>
    <n v="0"/>
    <n v="0"/>
    <n v="0"/>
    <n v="0"/>
    <n v="0"/>
    <n v="0"/>
  </r>
  <r>
    <x v="9"/>
    <x v="10"/>
    <x v="8"/>
    <x v="1"/>
    <n v="0"/>
    <n v="1500"/>
    <n v="0"/>
    <n v="0"/>
    <n v="0"/>
    <n v="0"/>
    <n v="0"/>
    <n v="0"/>
    <n v="0"/>
  </r>
  <r>
    <x v="9"/>
    <x v="10"/>
    <x v="8"/>
    <x v="2"/>
    <n v="0"/>
    <n v="1500"/>
    <n v="0"/>
    <n v="0"/>
    <n v="0"/>
    <n v="0"/>
    <n v="0"/>
    <n v="0"/>
    <n v="0"/>
  </r>
  <r>
    <x v="9"/>
    <x v="10"/>
    <x v="8"/>
    <x v="3"/>
    <n v="0"/>
    <n v="1500"/>
    <n v="0"/>
    <n v="0"/>
    <n v="0"/>
    <n v="0"/>
    <n v="0"/>
    <n v="0"/>
    <n v="0"/>
  </r>
  <r>
    <x v="9"/>
    <x v="10"/>
    <x v="8"/>
    <x v="4"/>
    <n v="0"/>
    <n v="1500"/>
    <n v="0"/>
    <n v="0"/>
    <n v="0"/>
    <n v="0"/>
    <n v="0"/>
    <n v="0"/>
    <n v="0"/>
  </r>
  <r>
    <x v="9"/>
    <x v="10"/>
    <x v="8"/>
    <x v="5"/>
    <n v="0"/>
    <n v="1500"/>
    <n v="0"/>
    <n v="0"/>
    <n v="0"/>
    <n v="0"/>
    <n v="0"/>
    <n v="0"/>
    <n v="0"/>
  </r>
  <r>
    <x v="9"/>
    <x v="10"/>
    <x v="8"/>
    <x v="6"/>
    <n v="0"/>
    <n v="1500"/>
    <n v="0"/>
    <n v="0"/>
    <n v="0"/>
    <n v="0"/>
    <n v="0"/>
    <n v="0"/>
    <n v="0"/>
  </r>
  <r>
    <x v="9"/>
    <x v="10"/>
    <x v="8"/>
    <x v="7"/>
    <n v="0"/>
    <n v="1500"/>
    <n v="0"/>
    <n v="0"/>
    <n v="0"/>
    <n v="0"/>
    <n v="0"/>
    <n v="0"/>
    <n v="0"/>
  </r>
  <r>
    <x v="9"/>
    <x v="10"/>
    <x v="8"/>
    <x v="8"/>
    <n v="0"/>
    <n v="1500"/>
    <n v="0"/>
    <n v="0"/>
    <n v="0"/>
    <n v="0"/>
    <n v="0"/>
    <n v="0"/>
    <n v="0"/>
  </r>
  <r>
    <x v="9"/>
    <x v="10"/>
    <x v="8"/>
    <x v="9"/>
    <n v="0"/>
    <n v="1500"/>
    <n v="0"/>
    <n v="0"/>
    <n v="0"/>
    <n v="0"/>
    <n v="0"/>
    <n v="0"/>
    <n v="0"/>
  </r>
  <r>
    <x v="9"/>
    <x v="10"/>
    <x v="8"/>
    <x v="10"/>
    <n v="0"/>
    <n v="1500"/>
    <n v="0"/>
    <n v="0"/>
    <n v="0"/>
    <n v="0"/>
    <n v="0"/>
    <n v="0"/>
    <n v="0"/>
  </r>
  <r>
    <x v="9"/>
    <x v="11"/>
    <x v="0"/>
    <x v="0"/>
    <n v="0"/>
    <n v="1500"/>
    <n v="0"/>
    <n v="0"/>
    <n v="0"/>
    <n v="0"/>
    <n v="0"/>
    <n v="0"/>
    <n v="0"/>
  </r>
  <r>
    <x v="9"/>
    <x v="11"/>
    <x v="0"/>
    <x v="1"/>
    <n v="0.18"/>
    <n v="1500"/>
    <n v="0"/>
    <n v="6.7400000000000003E-3"/>
    <n v="5.7099999999999998E-3"/>
    <n v="1.1E-4"/>
    <n v="1.9000000000000001E-4"/>
    <n v="9.1079999999999994E-2"/>
    <n v="0"/>
  </r>
  <r>
    <x v="9"/>
    <x v="11"/>
    <x v="0"/>
    <x v="2"/>
    <n v="0"/>
    <n v="1500"/>
    <n v="0"/>
    <n v="0"/>
    <n v="0"/>
    <n v="0"/>
    <n v="0"/>
    <n v="0"/>
    <n v="0"/>
  </r>
  <r>
    <x v="9"/>
    <x v="11"/>
    <x v="0"/>
    <x v="3"/>
    <n v="0"/>
    <n v="1500"/>
    <n v="0"/>
    <n v="0"/>
    <n v="0"/>
    <n v="0"/>
    <n v="0"/>
    <n v="0"/>
    <n v="0"/>
  </r>
  <r>
    <x v="9"/>
    <x v="11"/>
    <x v="0"/>
    <x v="4"/>
    <n v="0"/>
    <n v="1500"/>
    <n v="0"/>
    <n v="0"/>
    <n v="0"/>
    <n v="0"/>
    <n v="0"/>
    <n v="0"/>
    <n v="0"/>
  </r>
  <r>
    <x v="9"/>
    <x v="11"/>
    <x v="0"/>
    <x v="5"/>
    <n v="0"/>
    <n v="1500"/>
    <n v="0"/>
    <n v="0"/>
    <n v="0"/>
    <n v="0"/>
    <n v="0"/>
    <n v="0"/>
    <n v="0"/>
  </r>
  <r>
    <x v="9"/>
    <x v="11"/>
    <x v="0"/>
    <x v="6"/>
    <n v="0"/>
    <n v="1500"/>
    <n v="0"/>
    <n v="0"/>
    <n v="0"/>
    <n v="0"/>
    <n v="0"/>
    <n v="0"/>
    <n v="0"/>
  </r>
  <r>
    <x v="9"/>
    <x v="11"/>
    <x v="0"/>
    <x v="7"/>
    <n v="0"/>
    <n v="1500"/>
    <n v="0"/>
    <n v="0"/>
    <n v="0"/>
    <n v="0"/>
    <n v="0"/>
    <n v="0"/>
    <n v="0"/>
  </r>
  <r>
    <x v="9"/>
    <x v="11"/>
    <x v="0"/>
    <x v="8"/>
    <n v="0"/>
    <n v="1500"/>
    <n v="0"/>
    <n v="0"/>
    <n v="0"/>
    <n v="0"/>
    <n v="0"/>
    <n v="0"/>
    <n v="0"/>
  </r>
  <r>
    <x v="9"/>
    <x v="11"/>
    <x v="0"/>
    <x v="9"/>
    <n v="0"/>
    <n v="1500"/>
    <n v="0"/>
    <n v="0"/>
    <n v="0"/>
    <n v="0"/>
    <n v="0"/>
    <n v="0"/>
    <n v="0"/>
  </r>
  <r>
    <x v="9"/>
    <x v="11"/>
    <x v="0"/>
    <x v="10"/>
    <n v="0.14000000000000001"/>
    <n v="1500"/>
    <n v="0"/>
    <n v="5.0099999999999997E-3"/>
    <n v="4.0299999999999997E-3"/>
    <n v="1.0000000000000001E-5"/>
    <n v="2.0000000000000001E-4"/>
    <n v="6.7699999999999996E-2"/>
    <n v="0"/>
  </r>
  <r>
    <x v="9"/>
    <x v="11"/>
    <x v="1"/>
    <x v="0"/>
    <n v="0"/>
    <n v="1500"/>
    <n v="0"/>
    <n v="0"/>
    <n v="0"/>
    <n v="0"/>
    <n v="0"/>
    <n v="0"/>
    <n v="0"/>
  </r>
  <r>
    <x v="9"/>
    <x v="11"/>
    <x v="1"/>
    <x v="1"/>
    <n v="0"/>
    <n v="1500"/>
    <n v="0"/>
    <n v="0"/>
    <n v="0"/>
    <n v="0"/>
    <n v="0"/>
    <n v="0"/>
    <n v="0"/>
  </r>
  <r>
    <x v="9"/>
    <x v="11"/>
    <x v="1"/>
    <x v="2"/>
    <n v="0"/>
    <n v="1500"/>
    <n v="0"/>
    <n v="0"/>
    <n v="0"/>
    <n v="0"/>
    <n v="0"/>
    <n v="0"/>
    <n v="0"/>
  </r>
  <r>
    <x v="9"/>
    <x v="11"/>
    <x v="1"/>
    <x v="3"/>
    <n v="0"/>
    <n v="1500"/>
    <n v="0"/>
    <n v="0"/>
    <n v="0"/>
    <n v="0"/>
    <n v="0"/>
    <n v="0"/>
    <n v="0"/>
  </r>
  <r>
    <x v="9"/>
    <x v="11"/>
    <x v="1"/>
    <x v="4"/>
    <n v="0"/>
    <n v="1500"/>
    <n v="0"/>
    <n v="0"/>
    <n v="0"/>
    <n v="0"/>
    <n v="0"/>
    <n v="0"/>
    <n v="0"/>
  </r>
  <r>
    <x v="9"/>
    <x v="11"/>
    <x v="1"/>
    <x v="5"/>
    <n v="0"/>
    <n v="1500"/>
    <n v="0"/>
    <n v="0"/>
    <n v="0"/>
    <n v="0"/>
    <n v="0"/>
    <n v="0"/>
    <n v="0"/>
  </r>
  <r>
    <x v="9"/>
    <x v="11"/>
    <x v="1"/>
    <x v="6"/>
    <n v="0"/>
    <n v="1500"/>
    <n v="0"/>
    <n v="0"/>
    <n v="0"/>
    <n v="0"/>
    <n v="0"/>
    <n v="0"/>
    <n v="0"/>
  </r>
  <r>
    <x v="9"/>
    <x v="11"/>
    <x v="1"/>
    <x v="7"/>
    <n v="0"/>
    <n v="1500"/>
    <n v="0"/>
    <n v="0"/>
    <n v="0"/>
    <n v="0"/>
    <n v="0"/>
    <n v="0"/>
    <n v="0"/>
  </r>
  <r>
    <x v="9"/>
    <x v="11"/>
    <x v="1"/>
    <x v="8"/>
    <n v="0"/>
    <n v="1500"/>
    <n v="0"/>
    <n v="0"/>
    <n v="0"/>
    <n v="0"/>
    <n v="0"/>
    <n v="0"/>
    <n v="0"/>
  </r>
  <r>
    <x v="9"/>
    <x v="11"/>
    <x v="1"/>
    <x v="9"/>
    <n v="0"/>
    <n v="1500"/>
    <n v="0"/>
    <n v="0"/>
    <n v="0"/>
    <n v="0"/>
    <n v="0"/>
    <n v="0"/>
    <n v="0"/>
  </r>
  <r>
    <x v="9"/>
    <x v="11"/>
    <x v="1"/>
    <x v="10"/>
    <n v="0"/>
    <n v="1500"/>
    <n v="0"/>
    <n v="0"/>
    <n v="0"/>
    <n v="0"/>
    <n v="0"/>
    <n v="0"/>
    <n v="0"/>
  </r>
  <r>
    <x v="9"/>
    <x v="11"/>
    <x v="2"/>
    <x v="0"/>
    <n v="0"/>
    <n v="1500"/>
    <n v="0"/>
    <n v="0"/>
    <n v="0"/>
    <n v="0"/>
    <n v="0"/>
    <n v="0"/>
    <n v="0"/>
  </r>
  <r>
    <x v="9"/>
    <x v="11"/>
    <x v="2"/>
    <x v="1"/>
    <n v="0.11"/>
    <n v="1500"/>
    <n v="0"/>
    <n v="4.0800000000000003E-3"/>
    <n v="3.5799999999999998E-3"/>
    <n v="1.1E-4"/>
    <n v="6.2E-4"/>
    <n v="5.5140000000000002E-2"/>
    <n v="0"/>
  </r>
  <r>
    <x v="9"/>
    <x v="11"/>
    <x v="2"/>
    <x v="2"/>
    <n v="0"/>
    <n v="1500"/>
    <n v="0"/>
    <n v="0"/>
    <n v="0"/>
    <n v="0"/>
    <n v="0"/>
    <n v="0"/>
    <n v="0"/>
  </r>
  <r>
    <x v="9"/>
    <x v="11"/>
    <x v="2"/>
    <x v="3"/>
    <n v="0"/>
    <n v="1500"/>
    <n v="0"/>
    <n v="0"/>
    <n v="0"/>
    <n v="0"/>
    <n v="0"/>
    <n v="0"/>
    <n v="0"/>
  </r>
  <r>
    <x v="9"/>
    <x v="11"/>
    <x v="2"/>
    <x v="4"/>
    <n v="0"/>
    <n v="1500"/>
    <n v="0"/>
    <n v="0"/>
    <n v="0"/>
    <n v="0"/>
    <n v="0"/>
    <n v="0"/>
    <n v="0"/>
  </r>
  <r>
    <x v="9"/>
    <x v="11"/>
    <x v="2"/>
    <x v="5"/>
    <n v="0"/>
    <n v="1500"/>
    <n v="0"/>
    <n v="0"/>
    <n v="0"/>
    <n v="0"/>
    <n v="0"/>
    <n v="0"/>
    <n v="0"/>
  </r>
  <r>
    <x v="9"/>
    <x v="11"/>
    <x v="2"/>
    <x v="6"/>
    <n v="0"/>
    <n v="1500"/>
    <n v="0"/>
    <n v="0"/>
    <n v="0"/>
    <n v="0"/>
    <n v="0"/>
    <n v="0"/>
    <n v="0"/>
  </r>
  <r>
    <x v="9"/>
    <x v="11"/>
    <x v="2"/>
    <x v="7"/>
    <n v="0"/>
    <n v="1500"/>
    <n v="0"/>
    <n v="0"/>
    <n v="0"/>
    <n v="0"/>
    <n v="0"/>
    <n v="0"/>
    <n v="0"/>
  </r>
  <r>
    <x v="9"/>
    <x v="11"/>
    <x v="2"/>
    <x v="8"/>
    <n v="0"/>
    <n v="1500"/>
    <n v="0"/>
    <n v="0"/>
    <n v="0"/>
    <n v="0"/>
    <n v="0"/>
    <n v="0"/>
    <n v="0"/>
  </r>
  <r>
    <x v="9"/>
    <x v="11"/>
    <x v="2"/>
    <x v="9"/>
    <n v="0"/>
    <n v="1500"/>
    <n v="0"/>
    <n v="0"/>
    <n v="0"/>
    <n v="0"/>
    <n v="0"/>
    <n v="0"/>
    <n v="0"/>
  </r>
  <r>
    <x v="9"/>
    <x v="11"/>
    <x v="2"/>
    <x v="10"/>
    <n v="0"/>
    <n v="1500"/>
    <n v="0"/>
    <n v="0"/>
    <n v="0"/>
    <n v="0"/>
    <n v="0"/>
    <n v="0"/>
    <n v="0"/>
  </r>
  <r>
    <x v="9"/>
    <x v="11"/>
    <x v="3"/>
    <x v="0"/>
    <n v="0"/>
    <n v="1500"/>
    <n v="0"/>
    <n v="0"/>
    <n v="0"/>
    <n v="0"/>
    <n v="0"/>
    <n v="0"/>
    <n v="0"/>
  </r>
  <r>
    <x v="9"/>
    <x v="11"/>
    <x v="3"/>
    <x v="1"/>
    <n v="2.91"/>
    <n v="1500"/>
    <n v="0"/>
    <n v="0.10595"/>
    <n v="9.1819999999999999E-2"/>
    <n v="9.7999999999999997E-4"/>
    <n v="8.9099999999999995E-3"/>
    <n v="1.4317500000000001"/>
    <n v="0"/>
  </r>
  <r>
    <x v="9"/>
    <x v="11"/>
    <x v="3"/>
    <x v="2"/>
    <n v="0"/>
    <n v="1500"/>
    <n v="0"/>
    <n v="0"/>
    <n v="0"/>
    <n v="0"/>
    <n v="0"/>
    <n v="0"/>
    <n v="0"/>
  </r>
  <r>
    <x v="9"/>
    <x v="11"/>
    <x v="3"/>
    <x v="3"/>
    <n v="0"/>
    <n v="1500"/>
    <n v="0"/>
    <n v="0"/>
    <n v="0"/>
    <n v="0"/>
    <n v="0"/>
    <n v="0"/>
    <n v="0"/>
  </r>
  <r>
    <x v="9"/>
    <x v="11"/>
    <x v="3"/>
    <x v="4"/>
    <n v="0"/>
    <n v="1500"/>
    <n v="0"/>
    <n v="0"/>
    <n v="0"/>
    <n v="0"/>
    <n v="0"/>
    <n v="0"/>
    <n v="0"/>
  </r>
  <r>
    <x v="9"/>
    <x v="11"/>
    <x v="3"/>
    <x v="5"/>
    <n v="0"/>
    <n v="1500"/>
    <n v="0"/>
    <n v="0"/>
    <n v="0"/>
    <n v="0"/>
    <n v="0"/>
    <n v="0"/>
    <n v="0"/>
  </r>
  <r>
    <x v="9"/>
    <x v="11"/>
    <x v="3"/>
    <x v="6"/>
    <n v="0"/>
    <n v="1500"/>
    <n v="0"/>
    <n v="0"/>
    <n v="0"/>
    <n v="0"/>
    <n v="0"/>
    <n v="0"/>
    <n v="0"/>
  </r>
  <r>
    <x v="9"/>
    <x v="11"/>
    <x v="3"/>
    <x v="7"/>
    <n v="0"/>
    <n v="1500"/>
    <n v="0"/>
    <n v="0"/>
    <n v="0"/>
    <n v="0"/>
    <n v="0"/>
    <n v="0"/>
    <n v="0"/>
  </r>
  <r>
    <x v="9"/>
    <x v="11"/>
    <x v="3"/>
    <x v="8"/>
    <n v="0"/>
    <n v="1500"/>
    <n v="0"/>
    <n v="0"/>
    <n v="0"/>
    <n v="0"/>
    <n v="0"/>
    <n v="0"/>
    <n v="0"/>
  </r>
  <r>
    <x v="9"/>
    <x v="11"/>
    <x v="3"/>
    <x v="9"/>
    <n v="0"/>
    <n v="1500"/>
    <n v="0"/>
    <n v="0"/>
    <n v="0"/>
    <n v="0"/>
    <n v="0"/>
    <n v="0"/>
    <n v="0"/>
  </r>
  <r>
    <x v="9"/>
    <x v="11"/>
    <x v="3"/>
    <x v="10"/>
    <n v="0.09"/>
    <n v="1500"/>
    <n v="0"/>
    <n v="3.0999999999999999E-3"/>
    <n v="2.9099999999999998E-3"/>
    <n v="1.0000000000000001E-5"/>
    <n v="5.0000000000000002E-5"/>
    <n v="4.1939999999999998E-2"/>
    <n v="0"/>
  </r>
  <r>
    <x v="9"/>
    <x v="11"/>
    <x v="4"/>
    <x v="0"/>
    <n v="0"/>
    <n v="1500"/>
    <n v="0"/>
    <n v="0"/>
    <n v="0"/>
    <n v="0"/>
    <n v="0"/>
    <n v="0"/>
    <n v="0"/>
  </r>
  <r>
    <x v="9"/>
    <x v="11"/>
    <x v="4"/>
    <x v="1"/>
    <n v="0"/>
    <n v="1500"/>
    <n v="0"/>
    <n v="0"/>
    <n v="0"/>
    <n v="0"/>
    <n v="0"/>
    <n v="0"/>
    <n v="0"/>
  </r>
  <r>
    <x v="9"/>
    <x v="11"/>
    <x v="4"/>
    <x v="2"/>
    <n v="0"/>
    <n v="1500"/>
    <n v="0"/>
    <n v="0"/>
    <n v="0"/>
    <n v="0"/>
    <n v="0"/>
    <n v="0"/>
    <n v="0"/>
  </r>
  <r>
    <x v="9"/>
    <x v="11"/>
    <x v="4"/>
    <x v="3"/>
    <n v="0"/>
    <n v="1500"/>
    <n v="0"/>
    <n v="0"/>
    <n v="0"/>
    <n v="0"/>
    <n v="0"/>
    <n v="0"/>
    <n v="0"/>
  </r>
  <r>
    <x v="9"/>
    <x v="11"/>
    <x v="4"/>
    <x v="4"/>
    <n v="0"/>
    <n v="1500"/>
    <n v="0"/>
    <n v="0"/>
    <n v="0"/>
    <n v="0"/>
    <n v="0"/>
    <n v="0"/>
    <n v="0"/>
  </r>
  <r>
    <x v="9"/>
    <x v="11"/>
    <x v="4"/>
    <x v="5"/>
    <n v="0"/>
    <n v="1500"/>
    <n v="0"/>
    <n v="0"/>
    <n v="0"/>
    <n v="0"/>
    <n v="0"/>
    <n v="0"/>
    <n v="0"/>
  </r>
  <r>
    <x v="9"/>
    <x v="11"/>
    <x v="4"/>
    <x v="6"/>
    <n v="0"/>
    <n v="1500"/>
    <n v="0"/>
    <n v="0"/>
    <n v="0"/>
    <n v="0"/>
    <n v="0"/>
    <n v="0"/>
    <n v="0"/>
  </r>
  <r>
    <x v="9"/>
    <x v="11"/>
    <x v="4"/>
    <x v="7"/>
    <n v="0"/>
    <n v="1500"/>
    <n v="0"/>
    <n v="0"/>
    <n v="0"/>
    <n v="0"/>
    <n v="0"/>
    <n v="0"/>
    <n v="0"/>
  </r>
  <r>
    <x v="9"/>
    <x v="11"/>
    <x v="4"/>
    <x v="8"/>
    <n v="0"/>
    <n v="1500"/>
    <n v="0"/>
    <n v="0"/>
    <n v="0"/>
    <n v="0"/>
    <n v="0"/>
    <n v="0"/>
    <n v="0"/>
  </r>
  <r>
    <x v="9"/>
    <x v="11"/>
    <x v="4"/>
    <x v="9"/>
    <n v="0"/>
    <n v="1500"/>
    <n v="0"/>
    <n v="0"/>
    <n v="0"/>
    <n v="0"/>
    <n v="0"/>
    <n v="0"/>
    <n v="0"/>
  </r>
  <r>
    <x v="9"/>
    <x v="11"/>
    <x v="4"/>
    <x v="10"/>
    <n v="1.06"/>
    <n v="1500"/>
    <n v="0"/>
    <n v="3.8510000000000003E-2"/>
    <n v="2.921E-2"/>
    <n v="1.2999999999999999E-4"/>
    <n v="1.08E-3"/>
    <n v="0.52036000000000004"/>
    <n v="0"/>
  </r>
  <r>
    <x v="9"/>
    <x v="11"/>
    <x v="5"/>
    <x v="0"/>
    <n v="0"/>
    <n v="1500"/>
    <n v="0"/>
    <n v="0"/>
    <n v="0"/>
    <n v="0"/>
    <n v="0"/>
    <n v="0"/>
    <n v="0"/>
  </r>
  <r>
    <x v="9"/>
    <x v="11"/>
    <x v="5"/>
    <x v="1"/>
    <n v="0"/>
    <n v="1500"/>
    <n v="0"/>
    <n v="0"/>
    <n v="0"/>
    <n v="0"/>
    <n v="0"/>
    <n v="0"/>
    <n v="0"/>
  </r>
  <r>
    <x v="9"/>
    <x v="11"/>
    <x v="5"/>
    <x v="2"/>
    <n v="0"/>
    <n v="1500"/>
    <n v="0"/>
    <n v="0"/>
    <n v="0"/>
    <n v="0"/>
    <n v="0"/>
    <n v="0"/>
    <n v="0"/>
  </r>
  <r>
    <x v="9"/>
    <x v="11"/>
    <x v="5"/>
    <x v="3"/>
    <n v="0"/>
    <n v="1500"/>
    <n v="0"/>
    <n v="0"/>
    <n v="0"/>
    <n v="0"/>
    <n v="0"/>
    <n v="0"/>
    <n v="0"/>
  </r>
  <r>
    <x v="9"/>
    <x v="11"/>
    <x v="5"/>
    <x v="4"/>
    <n v="0"/>
    <n v="1500"/>
    <n v="0"/>
    <n v="0"/>
    <n v="0"/>
    <n v="0"/>
    <n v="0"/>
    <n v="0"/>
    <n v="0"/>
  </r>
  <r>
    <x v="9"/>
    <x v="11"/>
    <x v="5"/>
    <x v="5"/>
    <n v="0"/>
    <n v="1500"/>
    <n v="0"/>
    <n v="0"/>
    <n v="0"/>
    <n v="0"/>
    <n v="0"/>
    <n v="0"/>
    <n v="0"/>
  </r>
  <r>
    <x v="9"/>
    <x v="11"/>
    <x v="5"/>
    <x v="6"/>
    <n v="0"/>
    <n v="1500"/>
    <n v="0"/>
    <n v="0"/>
    <n v="0"/>
    <n v="0"/>
    <n v="0"/>
    <n v="0"/>
    <n v="0"/>
  </r>
  <r>
    <x v="9"/>
    <x v="11"/>
    <x v="5"/>
    <x v="7"/>
    <n v="0"/>
    <n v="1500"/>
    <n v="0"/>
    <n v="0"/>
    <n v="0"/>
    <n v="0"/>
    <n v="0"/>
    <n v="0"/>
    <n v="0"/>
  </r>
  <r>
    <x v="9"/>
    <x v="11"/>
    <x v="5"/>
    <x v="8"/>
    <n v="0"/>
    <n v="1500"/>
    <n v="0"/>
    <n v="0"/>
    <n v="0"/>
    <n v="0"/>
    <n v="0"/>
    <n v="0"/>
    <n v="0"/>
  </r>
  <r>
    <x v="9"/>
    <x v="11"/>
    <x v="5"/>
    <x v="9"/>
    <n v="0"/>
    <n v="1500"/>
    <n v="0"/>
    <n v="0"/>
    <n v="0"/>
    <n v="0"/>
    <n v="0"/>
    <n v="0"/>
    <n v="0"/>
  </r>
  <r>
    <x v="9"/>
    <x v="11"/>
    <x v="5"/>
    <x v="10"/>
    <n v="0"/>
    <n v="1500"/>
    <n v="0"/>
    <n v="0"/>
    <n v="0"/>
    <n v="0"/>
    <n v="0"/>
    <n v="0"/>
    <n v="0"/>
  </r>
  <r>
    <x v="9"/>
    <x v="11"/>
    <x v="6"/>
    <x v="0"/>
    <n v="0"/>
    <n v="1500"/>
    <n v="0"/>
    <n v="0"/>
    <n v="0"/>
    <n v="0"/>
    <n v="0"/>
    <n v="0"/>
    <n v="0"/>
  </r>
  <r>
    <x v="9"/>
    <x v="11"/>
    <x v="6"/>
    <x v="1"/>
    <n v="0"/>
    <n v="1500"/>
    <n v="0"/>
    <n v="0"/>
    <n v="0"/>
    <n v="0"/>
    <n v="0"/>
    <n v="0"/>
    <n v="0"/>
  </r>
  <r>
    <x v="9"/>
    <x v="11"/>
    <x v="6"/>
    <x v="2"/>
    <n v="0"/>
    <n v="1500"/>
    <n v="0"/>
    <n v="0"/>
    <n v="0"/>
    <n v="0"/>
    <n v="0"/>
    <n v="0"/>
    <n v="0"/>
  </r>
  <r>
    <x v="9"/>
    <x v="11"/>
    <x v="6"/>
    <x v="3"/>
    <n v="0"/>
    <n v="1500"/>
    <n v="0"/>
    <n v="0"/>
    <n v="0"/>
    <n v="0"/>
    <n v="0"/>
    <n v="0"/>
    <n v="0"/>
  </r>
  <r>
    <x v="9"/>
    <x v="11"/>
    <x v="6"/>
    <x v="4"/>
    <n v="0"/>
    <n v="1500"/>
    <n v="0"/>
    <n v="0"/>
    <n v="0"/>
    <n v="0"/>
    <n v="0"/>
    <n v="0"/>
    <n v="0"/>
  </r>
  <r>
    <x v="9"/>
    <x v="11"/>
    <x v="6"/>
    <x v="5"/>
    <n v="0"/>
    <n v="1500"/>
    <n v="0"/>
    <n v="0"/>
    <n v="0"/>
    <n v="0"/>
    <n v="0"/>
    <n v="0"/>
    <n v="0"/>
  </r>
  <r>
    <x v="9"/>
    <x v="11"/>
    <x v="6"/>
    <x v="6"/>
    <n v="0"/>
    <n v="1500"/>
    <n v="0"/>
    <n v="0"/>
    <n v="0"/>
    <n v="0"/>
    <n v="0"/>
    <n v="0"/>
    <n v="0"/>
  </r>
  <r>
    <x v="9"/>
    <x v="11"/>
    <x v="6"/>
    <x v="7"/>
    <n v="0"/>
    <n v="1500"/>
    <n v="0"/>
    <n v="0"/>
    <n v="0"/>
    <n v="0"/>
    <n v="0"/>
    <n v="0"/>
    <n v="0"/>
  </r>
  <r>
    <x v="9"/>
    <x v="11"/>
    <x v="6"/>
    <x v="8"/>
    <n v="0"/>
    <n v="1500"/>
    <n v="0"/>
    <n v="0"/>
    <n v="0"/>
    <n v="0"/>
    <n v="0"/>
    <n v="0"/>
    <n v="0"/>
  </r>
  <r>
    <x v="9"/>
    <x v="11"/>
    <x v="6"/>
    <x v="9"/>
    <n v="0"/>
    <n v="1500"/>
    <n v="0"/>
    <n v="0"/>
    <n v="0"/>
    <n v="0"/>
    <n v="0"/>
    <n v="0"/>
    <n v="0"/>
  </r>
  <r>
    <x v="9"/>
    <x v="11"/>
    <x v="6"/>
    <x v="10"/>
    <n v="0"/>
    <n v="1500"/>
    <n v="0"/>
    <n v="0"/>
    <n v="0"/>
    <n v="0"/>
    <n v="0"/>
    <n v="0"/>
    <n v="0"/>
  </r>
  <r>
    <x v="9"/>
    <x v="11"/>
    <x v="7"/>
    <x v="0"/>
    <n v="0"/>
    <n v="1500"/>
    <n v="0"/>
    <n v="0"/>
    <n v="0"/>
    <n v="0"/>
    <n v="0"/>
    <n v="0"/>
    <n v="0"/>
  </r>
  <r>
    <x v="9"/>
    <x v="11"/>
    <x v="7"/>
    <x v="1"/>
    <n v="0"/>
    <n v="1500"/>
    <n v="0"/>
    <n v="0"/>
    <n v="0"/>
    <n v="0"/>
    <n v="0"/>
    <n v="0"/>
    <n v="0"/>
  </r>
  <r>
    <x v="9"/>
    <x v="11"/>
    <x v="7"/>
    <x v="2"/>
    <n v="0"/>
    <n v="1500"/>
    <n v="0"/>
    <n v="0"/>
    <n v="0"/>
    <n v="0"/>
    <n v="0"/>
    <n v="0"/>
    <n v="0"/>
  </r>
  <r>
    <x v="9"/>
    <x v="11"/>
    <x v="7"/>
    <x v="3"/>
    <n v="0"/>
    <n v="1500"/>
    <n v="0"/>
    <n v="0"/>
    <n v="0"/>
    <n v="0"/>
    <n v="0"/>
    <n v="0"/>
    <n v="0"/>
  </r>
  <r>
    <x v="9"/>
    <x v="11"/>
    <x v="7"/>
    <x v="4"/>
    <n v="0"/>
    <n v="1500"/>
    <n v="0"/>
    <n v="0"/>
    <n v="0"/>
    <n v="0"/>
    <n v="0"/>
    <n v="0"/>
    <n v="0"/>
  </r>
  <r>
    <x v="9"/>
    <x v="11"/>
    <x v="7"/>
    <x v="5"/>
    <n v="0"/>
    <n v="1500"/>
    <n v="0"/>
    <n v="0"/>
    <n v="0"/>
    <n v="0"/>
    <n v="0"/>
    <n v="0"/>
    <n v="0"/>
  </r>
  <r>
    <x v="9"/>
    <x v="11"/>
    <x v="7"/>
    <x v="6"/>
    <n v="0"/>
    <n v="1500"/>
    <n v="0"/>
    <n v="0"/>
    <n v="0"/>
    <n v="0"/>
    <n v="0"/>
    <n v="0"/>
    <n v="0"/>
  </r>
  <r>
    <x v="9"/>
    <x v="11"/>
    <x v="7"/>
    <x v="7"/>
    <n v="0"/>
    <n v="1500"/>
    <n v="0"/>
    <n v="0"/>
    <n v="0"/>
    <n v="0"/>
    <n v="0"/>
    <n v="0"/>
    <n v="0"/>
  </r>
  <r>
    <x v="9"/>
    <x v="11"/>
    <x v="7"/>
    <x v="8"/>
    <n v="0"/>
    <n v="1500"/>
    <n v="0"/>
    <n v="0"/>
    <n v="0"/>
    <n v="0"/>
    <n v="0"/>
    <n v="0"/>
    <n v="0"/>
  </r>
  <r>
    <x v="9"/>
    <x v="11"/>
    <x v="7"/>
    <x v="9"/>
    <n v="0"/>
    <n v="1500"/>
    <n v="0"/>
    <n v="0"/>
    <n v="0"/>
    <n v="0"/>
    <n v="0"/>
    <n v="0"/>
    <n v="0"/>
  </r>
  <r>
    <x v="9"/>
    <x v="11"/>
    <x v="7"/>
    <x v="10"/>
    <n v="0"/>
    <n v="1500"/>
    <n v="0"/>
    <n v="0"/>
    <n v="0"/>
    <n v="0"/>
    <n v="0"/>
    <n v="0"/>
    <n v="0"/>
  </r>
  <r>
    <x v="9"/>
    <x v="11"/>
    <x v="8"/>
    <x v="0"/>
    <n v="0"/>
    <n v="1500"/>
    <n v="0"/>
    <n v="0"/>
    <n v="0"/>
    <n v="0"/>
    <n v="0"/>
    <n v="0"/>
    <n v="0"/>
  </r>
  <r>
    <x v="9"/>
    <x v="11"/>
    <x v="8"/>
    <x v="1"/>
    <n v="0"/>
    <n v="1500"/>
    <n v="0"/>
    <n v="0"/>
    <n v="0"/>
    <n v="0"/>
    <n v="0"/>
    <n v="0"/>
    <n v="0"/>
  </r>
  <r>
    <x v="9"/>
    <x v="11"/>
    <x v="8"/>
    <x v="2"/>
    <n v="0"/>
    <n v="1500"/>
    <n v="0"/>
    <n v="0"/>
    <n v="0"/>
    <n v="0"/>
    <n v="0"/>
    <n v="0"/>
    <n v="0"/>
  </r>
  <r>
    <x v="9"/>
    <x v="11"/>
    <x v="8"/>
    <x v="3"/>
    <n v="0"/>
    <n v="1500"/>
    <n v="0"/>
    <n v="0"/>
    <n v="0"/>
    <n v="0"/>
    <n v="0"/>
    <n v="0"/>
    <n v="0"/>
  </r>
  <r>
    <x v="9"/>
    <x v="11"/>
    <x v="8"/>
    <x v="4"/>
    <n v="0"/>
    <n v="1500"/>
    <n v="0"/>
    <n v="0"/>
    <n v="0"/>
    <n v="0"/>
    <n v="0"/>
    <n v="0"/>
    <n v="0"/>
  </r>
  <r>
    <x v="9"/>
    <x v="11"/>
    <x v="8"/>
    <x v="5"/>
    <n v="0"/>
    <n v="1500"/>
    <n v="0"/>
    <n v="0"/>
    <n v="0"/>
    <n v="0"/>
    <n v="0"/>
    <n v="0"/>
    <n v="0"/>
  </r>
  <r>
    <x v="9"/>
    <x v="11"/>
    <x v="8"/>
    <x v="6"/>
    <n v="0"/>
    <n v="1500"/>
    <n v="0"/>
    <n v="0"/>
    <n v="0"/>
    <n v="0"/>
    <n v="0"/>
    <n v="0"/>
    <n v="0"/>
  </r>
  <r>
    <x v="9"/>
    <x v="11"/>
    <x v="8"/>
    <x v="7"/>
    <n v="0"/>
    <n v="1500"/>
    <n v="0"/>
    <n v="0"/>
    <n v="0"/>
    <n v="0"/>
    <n v="0"/>
    <n v="0"/>
    <n v="0"/>
  </r>
  <r>
    <x v="9"/>
    <x v="11"/>
    <x v="8"/>
    <x v="8"/>
    <n v="0"/>
    <n v="1500"/>
    <n v="0"/>
    <n v="0"/>
    <n v="0"/>
    <n v="0"/>
    <n v="0"/>
    <n v="0"/>
    <n v="0"/>
  </r>
  <r>
    <x v="9"/>
    <x v="11"/>
    <x v="8"/>
    <x v="9"/>
    <n v="0"/>
    <n v="1500"/>
    <n v="0"/>
    <n v="0"/>
    <n v="0"/>
    <n v="0"/>
    <n v="0"/>
    <n v="0"/>
    <n v="0"/>
  </r>
  <r>
    <x v="9"/>
    <x v="11"/>
    <x v="8"/>
    <x v="10"/>
    <n v="0"/>
    <n v="1500"/>
    <n v="0"/>
    <n v="0"/>
    <n v="0"/>
    <n v="0"/>
    <n v="0"/>
    <n v="0"/>
    <n v="0"/>
  </r>
  <r>
    <x v="9"/>
    <x v="12"/>
    <x v="0"/>
    <x v="0"/>
    <n v="0"/>
    <n v="1500"/>
    <n v="0"/>
    <n v="0"/>
    <n v="0"/>
    <n v="0"/>
    <n v="0"/>
    <n v="0"/>
    <n v="0"/>
  </r>
  <r>
    <x v="9"/>
    <x v="12"/>
    <x v="0"/>
    <x v="1"/>
    <n v="0.18"/>
    <n v="1500"/>
    <n v="0"/>
    <n v="6.7400000000000003E-3"/>
    <n v="5.7099999999999998E-3"/>
    <n v="1.1E-4"/>
    <n v="1.9000000000000001E-4"/>
    <n v="9.1079999999999994E-2"/>
    <n v="0"/>
  </r>
  <r>
    <x v="9"/>
    <x v="12"/>
    <x v="0"/>
    <x v="2"/>
    <n v="0"/>
    <n v="1500"/>
    <n v="0"/>
    <n v="0"/>
    <n v="0"/>
    <n v="0"/>
    <n v="0"/>
    <n v="0"/>
    <n v="0"/>
  </r>
  <r>
    <x v="9"/>
    <x v="12"/>
    <x v="0"/>
    <x v="3"/>
    <n v="0"/>
    <n v="1500"/>
    <n v="0"/>
    <n v="0"/>
    <n v="0"/>
    <n v="0"/>
    <n v="0"/>
    <n v="0"/>
    <n v="0"/>
  </r>
  <r>
    <x v="9"/>
    <x v="12"/>
    <x v="0"/>
    <x v="4"/>
    <n v="0"/>
    <n v="1500"/>
    <n v="0"/>
    <n v="0"/>
    <n v="0"/>
    <n v="0"/>
    <n v="0"/>
    <n v="0"/>
    <n v="0"/>
  </r>
  <r>
    <x v="9"/>
    <x v="12"/>
    <x v="0"/>
    <x v="5"/>
    <n v="0"/>
    <n v="1500"/>
    <n v="0"/>
    <n v="0"/>
    <n v="0"/>
    <n v="0"/>
    <n v="0"/>
    <n v="0"/>
    <n v="0"/>
  </r>
  <r>
    <x v="9"/>
    <x v="12"/>
    <x v="0"/>
    <x v="6"/>
    <n v="0"/>
    <n v="1500"/>
    <n v="0"/>
    <n v="0"/>
    <n v="0"/>
    <n v="0"/>
    <n v="0"/>
    <n v="0"/>
    <n v="0"/>
  </r>
  <r>
    <x v="9"/>
    <x v="12"/>
    <x v="0"/>
    <x v="7"/>
    <n v="0"/>
    <n v="1500"/>
    <n v="0"/>
    <n v="0"/>
    <n v="0"/>
    <n v="0"/>
    <n v="0"/>
    <n v="0"/>
    <n v="0"/>
  </r>
  <r>
    <x v="9"/>
    <x v="12"/>
    <x v="0"/>
    <x v="8"/>
    <n v="0"/>
    <n v="1500"/>
    <n v="0"/>
    <n v="0"/>
    <n v="0"/>
    <n v="0"/>
    <n v="0"/>
    <n v="0"/>
    <n v="0"/>
  </r>
  <r>
    <x v="9"/>
    <x v="12"/>
    <x v="0"/>
    <x v="9"/>
    <n v="0"/>
    <n v="1500"/>
    <n v="0"/>
    <n v="0"/>
    <n v="0"/>
    <n v="0"/>
    <n v="0"/>
    <n v="0"/>
    <n v="0"/>
  </r>
  <r>
    <x v="9"/>
    <x v="12"/>
    <x v="0"/>
    <x v="10"/>
    <n v="0.14000000000000001"/>
    <n v="1500"/>
    <n v="0"/>
    <n v="5.0099999999999997E-3"/>
    <n v="4.0299999999999997E-3"/>
    <n v="1.0000000000000001E-5"/>
    <n v="2.0000000000000001E-4"/>
    <n v="6.7699999999999996E-2"/>
    <n v="0"/>
  </r>
  <r>
    <x v="9"/>
    <x v="12"/>
    <x v="1"/>
    <x v="0"/>
    <n v="0"/>
    <n v="1500"/>
    <n v="0"/>
    <n v="0"/>
    <n v="0"/>
    <n v="0"/>
    <n v="0"/>
    <n v="0"/>
    <n v="0"/>
  </r>
  <r>
    <x v="9"/>
    <x v="12"/>
    <x v="1"/>
    <x v="1"/>
    <n v="0"/>
    <n v="1500"/>
    <n v="0"/>
    <n v="0"/>
    <n v="0"/>
    <n v="0"/>
    <n v="0"/>
    <n v="0"/>
    <n v="0"/>
  </r>
  <r>
    <x v="9"/>
    <x v="12"/>
    <x v="1"/>
    <x v="2"/>
    <n v="0"/>
    <n v="1500"/>
    <n v="0"/>
    <n v="0"/>
    <n v="0"/>
    <n v="0"/>
    <n v="0"/>
    <n v="0"/>
    <n v="0"/>
  </r>
  <r>
    <x v="9"/>
    <x v="12"/>
    <x v="1"/>
    <x v="3"/>
    <n v="0"/>
    <n v="1500"/>
    <n v="0"/>
    <n v="0"/>
    <n v="0"/>
    <n v="0"/>
    <n v="0"/>
    <n v="0"/>
    <n v="0"/>
  </r>
  <r>
    <x v="9"/>
    <x v="12"/>
    <x v="1"/>
    <x v="4"/>
    <n v="0"/>
    <n v="1500"/>
    <n v="0"/>
    <n v="0"/>
    <n v="0"/>
    <n v="0"/>
    <n v="0"/>
    <n v="0"/>
    <n v="0"/>
  </r>
  <r>
    <x v="9"/>
    <x v="12"/>
    <x v="1"/>
    <x v="5"/>
    <n v="0"/>
    <n v="1500"/>
    <n v="0"/>
    <n v="0"/>
    <n v="0"/>
    <n v="0"/>
    <n v="0"/>
    <n v="0"/>
    <n v="0"/>
  </r>
  <r>
    <x v="9"/>
    <x v="12"/>
    <x v="1"/>
    <x v="6"/>
    <n v="0"/>
    <n v="1500"/>
    <n v="0"/>
    <n v="0"/>
    <n v="0"/>
    <n v="0"/>
    <n v="0"/>
    <n v="0"/>
    <n v="0"/>
  </r>
  <r>
    <x v="9"/>
    <x v="12"/>
    <x v="1"/>
    <x v="7"/>
    <n v="0"/>
    <n v="1500"/>
    <n v="0"/>
    <n v="0"/>
    <n v="0"/>
    <n v="0"/>
    <n v="0"/>
    <n v="0"/>
    <n v="0"/>
  </r>
  <r>
    <x v="9"/>
    <x v="12"/>
    <x v="1"/>
    <x v="8"/>
    <n v="0"/>
    <n v="1500"/>
    <n v="0"/>
    <n v="0"/>
    <n v="0"/>
    <n v="0"/>
    <n v="0"/>
    <n v="0"/>
    <n v="0"/>
  </r>
  <r>
    <x v="9"/>
    <x v="12"/>
    <x v="1"/>
    <x v="9"/>
    <n v="0"/>
    <n v="1500"/>
    <n v="0"/>
    <n v="0"/>
    <n v="0"/>
    <n v="0"/>
    <n v="0"/>
    <n v="0"/>
    <n v="0"/>
  </r>
  <r>
    <x v="9"/>
    <x v="12"/>
    <x v="1"/>
    <x v="10"/>
    <n v="0"/>
    <n v="1500"/>
    <n v="0"/>
    <n v="0"/>
    <n v="0"/>
    <n v="0"/>
    <n v="0"/>
    <n v="0"/>
    <n v="0"/>
  </r>
  <r>
    <x v="9"/>
    <x v="12"/>
    <x v="2"/>
    <x v="0"/>
    <n v="0"/>
    <n v="1500"/>
    <n v="0"/>
    <n v="0"/>
    <n v="0"/>
    <n v="0"/>
    <n v="0"/>
    <n v="0"/>
    <n v="0"/>
  </r>
  <r>
    <x v="9"/>
    <x v="12"/>
    <x v="2"/>
    <x v="1"/>
    <n v="0.11"/>
    <n v="1500"/>
    <n v="0"/>
    <n v="4.0800000000000003E-3"/>
    <n v="3.5799999999999998E-3"/>
    <n v="1.1E-4"/>
    <n v="6.2E-4"/>
    <n v="5.5140000000000002E-2"/>
    <n v="0"/>
  </r>
  <r>
    <x v="9"/>
    <x v="12"/>
    <x v="2"/>
    <x v="2"/>
    <n v="0"/>
    <n v="1500"/>
    <n v="0"/>
    <n v="0"/>
    <n v="0"/>
    <n v="0"/>
    <n v="0"/>
    <n v="0"/>
    <n v="0"/>
  </r>
  <r>
    <x v="9"/>
    <x v="12"/>
    <x v="2"/>
    <x v="3"/>
    <n v="0"/>
    <n v="1500"/>
    <n v="0"/>
    <n v="0"/>
    <n v="0"/>
    <n v="0"/>
    <n v="0"/>
    <n v="0"/>
    <n v="0"/>
  </r>
  <r>
    <x v="9"/>
    <x v="12"/>
    <x v="2"/>
    <x v="4"/>
    <n v="0"/>
    <n v="1500"/>
    <n v="0"/>
    <n v="0"/>
    <n v="0"/>
    <n v="0"/>
    <n v="0"/>
    <n v="0"/>
    <n v="0"/>
  </r>
  <r>
    <x v="9"/>
    <x v="12"/>
    <x v="2"/>
    <x v="5"/>
    <n v="0"/>
    <n v="1500"/>
    <n v="0"/>
    <n v="0"/>
    <n v="0"/>
    <n v="0"/>
    <n v="0"/>
    <n v="0"/>
    <n v="0"/>
  </r>
  <r>
    <x v="9"/>
    <x v="12"/>
    <x v="2"/>
    <x v="6"/>
    <n v="0"/>
    <n v="1500"/>
    <n v="0"/>
    <n v="0"/>
    <n v="0"/>
    <n v="0"/>
    <n v="0"/>
    <n v="0"/>
    <n v="0"/>
  </r>
  <r>
    <x v="9"/>
    <x v="12"/>
    <x v="2"/>
    <x v="7"/>
    <n v="0"/>
    <n v="1500"/>
    <n v="0"/>
    <n v="0"/>
    <n v="0"/>
    <n v="0"/>
    <n v="0"/>
    <n v="0"/>
    <n v="0"/>
  </r>
  <r>
    <x v="9"/>
    <x v="12"/>
    <x v="2"/>
    <x v="8"/>
    <n v="0"/>
    <n v="1500"/>
    <n v="0"/>
    <n v="0"/>
    <n v="0"/>
    <n v="0"/>
    <n v="0"/>
    <n v="0"/>
    <n v="0"/>
  </r>
  <r>
    <x v="9"/>
    <x v="12"/>
    <x v="2"/>
    <x v="9"/>
    <n v="0"/>
    <n v="1500"/>
    <n v="0"/>
    <n v="0"/>
    <n v="0"/>
    <n v="0"/>
    <n v="0"/>
    <n v="0"/>
    <n v="0"/>
  </r>
  <r>
    <x v="9"/>
    <x v="12"/>
    <x v="2"/>
    <x v="10"/>
    <n v="0"/>
    <n v="1500"/>
    <n v="0"/>
    <n v="0"/>
    <n v="0"/>
    <n v="0"/>
    <n v="0"/>
    <n v="0"/>
    <n v="0"/>
  </r>
  <r>
    <x v="9"/>
    <x v="12"/>
    <x v="3"/>
    <x v="0"/>
    <n v="0"/>
    <n v="1500"/>
    <n v="0"/>
    <n v="0"/>
    <n v="0"/>
    <n v="0"/>
    <n v="0"/>
    <n v="0"/>
    <n v="0"/>
  </r>
  <r>
    <x v="9"/>
    <x v="12"/>
    <x v="3"/>
    <x v="1"/>
    <n v="2.91"/>
    <n v="1500"/>
    <n v="0"/>
    <n v="0.10595"/>
    <n v="9.1819999999999999E-2"/>
    <n v="9.7999999999999997E-4"/>
    <n v="8.9099999999999995E-3"/>
    <n v="1.4317500000000001"/>
    <n v="0"/>
  </r>
  <r>
    <x v="9"/>
    <x v="12"/>
    <x v="3"/>
    <x v="2"/>
    <n v="0"/>
    <n v="1500"/>
    <n v="0"/>
    <n v="0"/>
    <n v="0"/>
    <n v="0"/>
    <n v="0"/>
    <n v="0"/>
    <n v="0"/>
  </r>
  <r>
    <x v="9"/>
    <x v="12"/>
    <x v="3"/>
    <x v="3"/>
    <n v="0"/>
    <n v="1500"/>
    <n v="0"/>
    <n v="0"/>
    <n v="0"/>
    <n v="0"/>
    <n v="0"/>
    <n v="0"/>
    <n v="0"/>
  </r>
  <r>
    <x v="9"/>
    <x v="12"/>
    <x v="3"/>
    <x v="4"/>
    <n v="0"/>
    <n v="1500"/>
    <n v="0"/>
    <n v="0"/>
    <n v="0"/>
    <n v="0"/>
    <n v="0"/>
    <n v="0"/>
    <n v="0"/>
  </r>
  <r>
    <x v="9"/>
    <x v="12"/>
    <x v="3"/>
    <x v="5"/>
    <n v="0"/>
    <n v="1500"/>
    <n v="0"/>
    <n v="0"/>
    <n v="0"/>
    <n v="0"/>
    <n v="0"/>
    <n v="0"/>
    <n v="0"/>
  </r>
  <r>
    <x v="9"/>
    <x v="12"/>
    <x v="3"/>
    <x v="6"/>
    <n v="0"/>
    <n v="1500"/>
    <n v="0"/>
    <n v="0"/>
    <n v="0"/>
    <n v="0"/>
    <n v="0"/>
    <n v="0"/>
    <n v="0"/>
  </r>
  <r>
    <x v="9"/>
    <x v="12"/>
    <x v="3"/>
    <x v="7"/>
    <n v="0"/>
    <n v="1500"/>
    <n v="0"/>
    <n v="0"/>
    <n v="0"/>
    <n v="0"/>
    <n v="0"/>
    <n v="0"/>
    <n v="0"/>
  </r>
  <r>
    <x v="9"/>
    <x v="12"/>
    <x v="3"/>
    <x v="8"/>
    <n v="0"/>
    <n v="1500"/>
    <n v="0"/>
    <n v="0"/>
    <n v="0"/>
    <n v="0"/>
    <n v="0"/>
    <n v="0"/>
    <n v="0"/>
  </r>
  <r>
    <x v="9"/>
    <x v="12"/>
    <x v="3"/>
    <x v="9"/>
    <n v="0"/>
    <n v="1500"/>
    <n v="0"/>
    <n v="0"/>
    <n v="0"/>
    <n v="0"/>
    <n v="0"/>
    <n v="0"/>
    <n v="0"/>
  </r>
  <r>
    <x v="9"/>
    <x v="12"/>
    <x v="3"/>
    <x v="10"/>
    <n v="0.09"/>
    <n v="1500"/>
    <n v="0"/>
    <n v="3.0999999999999999E-3"/>
    <n v="2.9099999999999998E-3"/>
    <n v="1.0000000000000001E-5"/>
    <n v="5.0000000000000002E-5"/>
    <n v="4.1939999999999998E-2"/>
    <n v="0"/>
  </r>
  <r>
    <x v="9"/>
    <x v="12"/>
    <x v="4"/>
    <x v="0"/>
    <n v="0"/>
    <n v="1500"/>
    <n v="0"/>
    <n v="0"/>
    <n v="0"/>
    <n v="0"/>
    <n v="0"/>
    <n v="0"/>
    <n v="0"/>
  </r>
  <r>
    <x v="9"/>
    <x v="12"/>
    <x v="4"/>
    <x v="1"/>
    <n v="0"/>
    <n v="1500"/>
    <n v="0"/>
    <n v="0"/>
    <n v="0"/>
    <n v="0"/>
    <n v="0"/>
    <n v="0"/>
    <n v="0"/>
  </r>
  <r>
    <x v="9"/>
    <x v="12"/>
    <x v="4"/>
    <x v="2"/>
    <n v="0"/>
    <n v="1500"/>
    <n v="0"/>
    <n v="0"/>
    <n v="0"/>
    <n v="0"/>
    <n v="0"/>
    <n v="0"/>
    <n v="0"/>
  </r>
  <r>
    <x v="9"/>
    <x v="12"/>
    <x v="4"/>
    <x v="3"/>
    <n v="0"/>
    <n v="1500"/>
    <n v="0"/>
    <n v="0"/>
    <n v="0"/>
    <n v="0"/>
    <n v="0"/>
    <n v="0"/>
    <n v="0"/>
  </r>
  <r>
    <x v="9"/>
    <x v="12"/>
    <x v="4"/>
    <x v="4"/>
    <n v="0"/>
    <n v="1500"/>
    <n v="0"/>
    <n v="0"/>
    <n v="0"/>
    <n v="0"/>
    <n v="0"/>
    <n v="0"/>
    <n v="0"/>
  </r>
  <r>
    <x v="9"/>
    <x v="12"/>
    <x v="4"/>
    <x v="5"/>
    <n v="0"/>
    <n v="1500"/>
    <n v="0"/>
    <n v="0"/>
    <n v="0"/>
    <n v="0"/>
    <n v="0"/>
    <n v="0"/>
    <n v="0"/>
  </r>
  <r>
    <x v="9"/>
    <x v="12"/>
    <x v="4"/>
    <x v="6"/>
    <n v="0"/>
    <n v="1500"/>
    <n v="0"/>
    <n v="0"/>
    <n v="0"/>
    <n v="0"/>
    <n v="0"/>
    <n v="0"/>
    <n v="0"/>
  </r>
  <r>
    <x v="9"/>
    <x v="12"/>
    <x v="4"/>
    <x v="7"/>
    <n v="0"/>
    <n v="1500"/>
    <n v="0"/>
    <n v="0"/>
    <n v="0"/>
    <n v="0"/>
    <n v="0"/>
    <n v="0"/>
    <n v="0"/>
  </r>
  <r>
    <x v="9"/>
    <x v="12"/>
    <x v="4"/>
    <x v="8"/>
    <n v="0"/>
    <n v="1500"/>
    <n v="0"/>
    <n v="0"/>
    <n v="0"/>
    <n v="0"/>
    <n v="0"/>
    <n v="0"/>
    <n v="0"/>
  </r>
  <r>
    <x v="9"/>
    <x v="12"/>
    <x v="4"/>
    <x v="9"/>
    <n v="0"/>
    <n v="1500"/>
    <n v="0"/>
    <n v="0"/>
    <n v="0"/>
    <n v="0"/>
    <n v="0"/>
    <n v="0"/>
    <n v="0"/>
  </r>
  <r>
    <x v="9"/>
    <x v="12"/>
    <x v="4"/>
    <x v="10"/>
    <n v="1.06"/>
    <n v="1500"/>
    <n v="0"/>
    <n v="3.8510000000000003E-2"/>
    <n v="2.921E-2"/>
    <n v="1.2999999999999999E-4"/>
    <n v="1.08E-3"/>
    <n v="0.52036000000000004"/>
    <n v="0"/>
  </r>
  <r>
    <x v="9"/>
    <x v="12"/>
    <x v="5"/>
    <x v="0"/>
    <n v="0"/>
    <n v="1500"/>
    <n v="0"/>
    <n v="0"/>
    <n v="0"/>
    <n v="0"/>
    <n v="0"/>
    <n v="0"/>
    <n v="0"/>
  </r>
  <r>
    <x v="9"/>
    <x v="12"/>
    <x v="5"/>
    <x v="1"/>
    <n v="0"/>
    <n v="1500"/>
    <n v="0"/>
    <n v="0"/>
    <n v="0"/>
    <n v="0"/>
    <n v="0"/>
    <n v="0"/>
    <n v="0"/>
  </r>
  <r>
    <x v="9"/>
    <x v="12"/>
    <x v="5"/>
    <x v="2"/>
    <n v="0"/>
    <n v="1500"/>
    <n v="0"/>
    <n v="0"/>
    <n v="0"/>
    <n v="0"/>
    <n v="0"/>
    <n v="0"/>
    <n v="0"/>
  </r>
  <r>
    <x v="9"/>
    <x v="12"/>
    <x v="5"/>
    <x v="3"/>
    <n v="0"/>
    <n v="1500"/>
    <n v="0"/>
    <n v="0"/>
    <n v="0"/>
    <n v="0"/>
    <n v="0"/>
    <n v="0"/>
    <n v="0"/>
  </r>
  <r>
    <x v="9"/>
    <x v="12"/>
    <x v="5"/>
    <x v="4"/>
    <n v="0"/>
    <n v="1500"/>
    <n v="0"/>
    <n v="0"/>
    <n v="0"/>
    <n v="0"/>
    <n v="0"/>
    <n v="0"/>
    <n v="0"/>
  </r>
  <r>
    <x v="9"/>
    <x v="12"/>
    <x v="5"/>
    <x v="5"/>
    <n v="0"/>
    <n v="1500"/>
    <n v="0"/>
    <n v="0"/>
    <n v="0"/>
    <n v="0"/>
    <n v="0"/>
    <n v="0"/>
    <n v="0"/>
  </r>
  <r>
    <x v="9"/>
    <x v="12"/>
    <x v="5"/>
    <x v="6"/>
    <n v="0"/>
    <n v="1500"/>
    <n v="0"/>
    <n v="0"/>
    <n v="0"/>
    <n v="0"/>
    <n v="0"/>
    <n v="0"/>
    <n v="0"/>
  </r>
  <r>
    <x v="9"/>
    <x v="12"/>
    <x v="5"/>
    <x v="7"/>
    <n v="0"/>
    <n v="1500"/>
    <n v="0"/>
    <n v="0"/>
    <n v="0"/>
    <n v="0"/>
    <n v="0"/>
    <n v="0"/>
    <n v="0"/>
  </r>
  <r>
    <x v="9"/>
    <x v="12"/>
    <x v="5"/>
    <x v="8"/>
    <n v="0"/>
    <n v="1500"/>
    <n v="0"/>
    <n v="0"/>
    <n v="0"/>
    <n v="0"/>
    <n v="0"/>
    <n v="0"/>
    <n v="0"/>
  </r>
  <r>
    <x v="9"/>
    <x v="12"/>
    <x v="5"/>
    <x v="9"/>
    <n v="0"/>
    <n v="1500"/>
    <n v="0"/>
    <n v="0"/>
    <n v="0"/>
    <n v="0"/>
    <n v="0"/>
    <n v="0"/>
    <n v="0"/>
  </r>
  <r>
    <x v="9"/>
    <x v="12"/>
    <x v="5"/>
    <x v="10"/>
    <n v="0"/>
    <n v="1500"/>
    <n v="0"/>
    <n v="0"/>
    <n v="0"/>
    <n v="0"/>
    <n v="0"/>
    <n v="0"/>
    <n v="0"/>
  </r>
  <r>
    <x v="9"/>
    <x v="12"/>
    <x v="6"/>
    <x v="0"/>
    <n v="0"/>
    <n v="1500"/>
    <n v="0"/>
    <n v="0"/>
    <n v="0"/>
    <n v="0"/>
    <n v="0"/>
    <n v="0"/>
    <n v="0"/>
  </r>
  <r>
    <x v="9"/>
    <x v="12"/>
    <x v="6"/>
    <x v="1"/>
    <n v="0"/>
    <n v="1500"/>
    <n v="0"/>
    <n v="0"/>
    <n v="0"/>
    <n v="0"/>
    <n v="0"/>
    <n v="0"/>
    <n v="0"/>
  </r>
  <r>
    <x v="9"/>
    <x v="12"/>
    <x v="6"/>
    <x v="2"/>
    <n v="0"/>
    <n v="1500"/>
    <n v="0"/>
    <n v="0"/>
    <n v="0"/>
    <n v="0"/>
    <n v="0"/>
    <n v="0"/>
    <n v="0"/>
  </r>
  <r>
    <x v="9"/>
    <x v="12"/>
    <x v="6"/>
    <x v="3"/>
    <n v="0"/>
    <n v="1500"/>
    <n v="0"/>
    <n v="0"/>
    <n v="0"/>
    <n v="0"/>
    <n v="0"/>
    <n v="0"/>
    <n v="0"/>
  </r>
  <r>
    <x v="9"/>
    <x v="12"/>
    <x v="6"/>
    <x v="4"/>
    <n v="0"/>
    <n v="1500"/>
    <n v="0"/>
    <n v="0"/>
    <n v="0"/>
    <n v="0"/>
    <n v="0"/>
    <n v="0"/>
    <n v="0"/>
  </r>
  <r>
    <x v="9"/>
    <x v="12"/>
    <x v="6"/>
    <x v="5"/>
    <n v="0"/>
    <n v="1500"/>
    <n v="0"/>
    <n v="0"/>
    <n v="0"/>
    <n v="0"/>
    <n v="0"/>
    <n v="0"/>
    <n v="0"/>
  </r>
  <r>
    <x v="9"/>
    <x v="12"/>
    <x v="6"/>
    <x v="6"/>
    <n v="0"/>
    <n v="1500"/>
    <n v="0"/>
    <n v="0"/>
    <n v="0"/>
    <n v="0"/>
    <n v="0"/>
    <n v="0"/>
    <n v="0"/>
  </r>
  <r>
    <x v="9"/>
    <x v="12"/>
    <x v="6"/>
    <x v="7"/>
    <n v="0"/>
    <n v="1500"/>
    <n v="0"/>
    <n v="0"/>
    <n v="0"/>
    <n v="0"/>
    <n v="0"/>
    <n v="0"/>
    <n v="0"/>
  </r>
  <r>
    <x v="9"/>
    <x v="12"/>
    <x v="6"/>
    <x v="8"/>
    <n v="0"/>
    <n v="1500"/>
    <n v="0"/>
    <n v="0"/>
    <n v="0"/>
    <n v="0"/>
    <n v="0"/>
    <n v="0"/>
    <n v="0"/>
  </r>
  <r>
    <x v="9"/>
    <x v="12"/>
    <x v="6"/>
    <x v="9"/>
    <n v="0"/>
    <n v="1500"/>
    <n v="0"/>
    <n v="0"/>
    <n v="0"/>
    <n v="0"/>
    <n v="0"/>
    <n v="0"/>
    <n v="0"/>
  </r>
  <r>
    <x v="9"/>
    <x v="12"/>
    <x v="6"/>
    <x v="10"/>
    <n v="0"/>
    <n v="1500"/>
    <n v="0"/>
    <n v="0"/>
    <n v="0"/>
    <n v="0"/>
    <n v="0"/>
    <n v="0"/>
    <n v="0"/>
  </r>
  <r>
    <x v="9"/>
    <x v="12"/>
    <x v="7"/>
    <x v="0"/>
    <n v="0"/>
    <n v="1500"/>
    <n v="0"/>
    <n v="0"/>
    <n v="0"/>
    <n v="0"/>
    <n v="0"/>
    <n v="0"/>
    <n v="0"/>
  </r>
  <r>
    <x v="9"/>
    <x v="12"/>
    <x v="7"/>
    <x v="1"/>
    <n v="0"/>
    <n v="1500"/>
    <n v="0"/>
    <n v="0"/>
    <n v="0"/>
    <n v="0"/>
    <n v="0"/>
    <n v="0"/>
    <n v="0"/>
  </r>
  <r>
    <x v="9"/>
    <x v="12"/>
    <x v="7"/>
    <x v="2"/>
    <n v="0"/>
    <n v="1500"/>
    <n v="0"/>
    <n v="0"/>
    <n v="0"/>
    <n v="0"/>
    <n v="0"/>
    <n v="0"/>
    <n v="0"/>
  </r>
  <r>
    <x v="9"/>
    <x v="12"/>
    <x v="7"/>
    <x v="3"/>
    <n v="0"/>
    <n v="1500"/>
    <n v="0"/>
    <n v="0"/>
    <n v="0"/>
    <n v="0"/>
    <n v="0"/>
    <n v="0"/>
    <n v="0"/>
  </r>
  <r>
    <x v="9"/>
    <x v="12"/>
    <x v="7"/>
    <x v="4"/>
    <n v="0"/>
    <n v="1500"/>
    <n v="0"/>
    <n v="0"/>
    <n v="0"/>
    <n v="0"/>
    <n v="0"/>
    <n v="0"/>
    <n v="0"/>
  </r>
  <r>
    <x v="9"/>
    <x v="12"/>
    <x v="7"/>
    <x v="5"/>
    <n v="0"/>
    <n v="1500"/>
    <n v="0"/>
    <n v="0"/>
    <n v="0"/>
    <n v="0"/>
    <n v="0"/>
    <n v="0"/>
    <n v="0"/>
  </r>
  <r>
    <x v="9"/>
    <x v="12"/>
    <x v="7"/>
    <x v="6"/>
    <n v="0"/>
    <n v="1500"/>
    <n v="0"/>
    <n v="0"/>
    <n v="0"/>
    <n v="0"/>
    <n v="0"/>
    <n v="0"/>
    <n v="0"/>
  </r>
  <r>
    <x v="9"/>
    <x v="12"/>
    <x v="7"/>
    <x v="7"/>
    <n v="0"/>
    <n v="1500"/>
    <n v="0"/>
    <n v="0"/>
    <n v="0"/>
    <n v="0"/>
    <n v="0"/>
    <n v="0"/>
    <n v="0"/>
  </r>
  <r>
    <x v="9"/>
    <x v="12"/>
    <x v="7"/>
    <x v="8"/>
    <n v="0"/>
    <n v="1500"/>
    <n v="0"/>
    <n v="0"/>
    <n v="0"/>
    <n v="0"/>
    <n v="0"/>
    <n v="0"/>
    <n v="0"/>
  </r>
  <r>
    <x v="9"/>
    <x v="12"/>
    <x v="7"/>
    <x v="9"/>
    <n v="0"/>
    <n v="1500"/>
    <n v="0"/>
    <n v="0"/>
    <n v="0"/>
    <n v="0"/>
    <n v="0"/>
    <n v="0"/>
    <n v="0"/>
  </r>
  <r>
    <x v="9"/>
    <x v="12"/>
    <x v="7"/>
    <x v="10"/>
    <n v="0"/>
    <n v="1500"/>
    <n v="0"/>
    <n v="0"/>
    <n v="0"/>
    <n v="0"/>
    <n v="0"/>
    <n v="0"/>
    <n v="0"/>
  </r>
  <r>
    <x v="9"/>
    <x v="12"/>
    <x v="8"/>
    <x v="0"/>
    <n v="0"/>
    <n v="1500"/>
    <n v="0"/>
    <n v="0"/>
    <n v="0"/>
    <n v="0"/>
    <n v="0"/>
    <n v="0"/>
    <n v="0"/>
  </r>
  <r>
    <x v="9"/>
    <x v="12"/>
    <x v="8"/>
    <x v="1"/>
    <n v="0"/>
    <n v="1500"/>
    <n v="0"/>
    <n v="0"/>
    <n v="0"/>
    <n v="0"/>
    <n v="0"/>
    <n v="0"/>
    <n v="0"/>
  </r>
  <r>
    <x v="9"/>
    <x v="12"/>
    <x v="8"/>
    <x v="2"/>
    <n v="0"/>
    <n v="1500"/>
    <n v="0"/>
    <n v="0"/>
    <n v="0"/>
    <n v="0"/>
    <n v="0"/>
    <n v="0"/>
    <n v="0"/>
  </r>
  <r>
    <x v="9"/>
    <x v="12"/>
    <x v="8"/>
    <x v="3"/>
    <n v="0"/>
    <n v="1500"/>
    <n v="0"/>
    <n v="0"/>
    <n v="0"/>
    <n v="0"/>
    <n v="0"/>
    <n v="0"/>
    <n v="0"/>
  </r>
  <r>
    <x v="9"/>
    <x v="12"/>
    <x v="8"/>
    <x v="4"/>
    <n v="0"/>
    <n v="1500"/>
    <n v="0"/>
    <n v="0"/>
    <n v="0"/>
    <n v="0"/>
    <n v="0"/>
    <n v="0"/>
    <n v="0"/>
  </r>
  <r>
    <x v="9"/>
    <x v="12"/>
    <x v="8"/>
    <x v="5"/>
    <n v="0"/>
    <n v="1500"/>
    <n v="0"/>
    <n v="0"/>
    <n v="0"/>
    <n v="0"/>
    <n v="0"/>
    <n v="0"/>
    <n v="0"/>
  </r>
  <r>
    <x v="9"/>
    <x v="12"/>
    <x v="8"/>
    <x v="6"/>
    <n v="0"/>
    <n v="1500"/>
    <n v="0"/>
    <n v="0"/>
    <n v="0"/>
    <n v="0"/>
    <n v="0"/>
    <n v="0"/>
    <n v="0"/>
  </r>
  <r>
    <x v="9"/>
    <x v="12"/>
    <x v="8"/>
    <x v="7"/>
    <n v="0"/>
    <n v="1500"/>
    <n v="0"/>
    <n v="0"/>
    <n v="0"/>
    <n v="0"/>
    <n v="0"/>
    <n v="0"/>
    <n v="0"/>
  </r>
  <r>
    <x v="9"/>
    <x v="12"/>
    <x v="8"/>
    <x v="8"/>
    <n v="0"/>
    <n v="1500"/>
    <n v="0"/>
    <n v="0"/>
    <n v="0"/>
    <n v="0"/>
    <n v="0"/>
    <n v="0"/>
    <n v="0"/>
  </r>
  <r>
    <x v="9"/>
    <x v="12"/>
    <x v="8"/>
    <x v="9"/>
    <n v="0"/>
    <n v="1500"/>
    <n v="0"/>
    <n v="0"/>
    <n v="0"/>
    <n v="0"/>
    <n v="0"/>
    <n v="0"/>
    <n v="0"/>
  </r>
  <r>
    <x v="9"/>
    <x v="12"/>
    <x v="8"/>
    <x v="10"/>
    <n v="0"/>
    <n v="1500"/>
    <n v="0"/>
    <n v="0"/>
    <n v="0"/>
    <n v="0"/>
    <n v="0"/>
    <n v="0"/>
    <n v="0"/>
  </r>
  <r>
    <x v="9"/>
    <x v="13"/>
    <x v="0"/>
    <x v="0"/>
    <n v="0"/>
    <n v="1500"/>
    <n v="0"/>
    <n v="0"/>
    <n v="0"/>
    <n v="0"/>
    <n v="0"/>
    <n v="0"/>
    <n v="0"/>
  </r>
  <r>
    <x v="9"/>
    <x v="13"/>
    <x v="0"/>
    <x v="1"/>
    <n v="0.18"/>
    <n v="1500"/>
    <n v="0"/>
    <n v="6.7400000000000003E-3"/>
    <n v="5.7099999999999998E-3"/>
    <n v="1.1E-4"/>
    <n v="1.9000000000000001E-4"/>
    <n v="9.1079999999999994E-2"/>
    <n v="0"/>
  </r>
  <r>
    <x v="9"/>
    <x v="13"/>
    <x v="0"/>
    <x v="2"/>
    <n v="0"/>
    <n v="1500"/>
    <n v="0"/>
    <n v="0"/>
    <n v="0"/>
    <n v="0"/>
    <n v="0"/>
    <n v="0"/>
    <n v="0"/>
  </r>
  <r>
    <x v="9"/>
    <x v="13"/>
    <x v="0"/>
    <x v="3"/>
    <n v="0"/>
    <n v="1500"/>
    <n v="0"/>
    <n v="0"/>
    <n v="0"/>
    <n v="0"/>
    <n v="0"/>
    <n v="0"/>
    <n v="0"/>
  </r>
  <r>
    <x v="9"/>
    <x v="13"/>
    <x v="0"/>
    <x v="4"/>
    <n v="0"/>
    <n v="1500"/>
    <n v="0"/>
    <n v="0"/>
    <n v="0"/>
    <n v="0"/>
    <n v="0"/>
    <n v="0"/>
    <n v="0"/>
  </r>
  <r>
    <x v="9"/>
    <x v="13"/>
    <x v="0"/>
    <x v="5"/>
    <n v="0"/>
    <n v="1500"/>
    <n v="0"/>
    <n v="0"/>
    <n v="0"/>
    <n v="0"/>
    <n v="0"/>
    <n v="0"/>
    <n v="0"/>
  </r>
  <r>
    <x v="9"/>
    <x v="13"/>
    <x v="0"/>
    <x v="6"/>
    <n v="0"/>
    <n v="1500"/>
    <n v="0"/>
    <n v="0"/>
    <n v="0"/>
    <n v="0"/>
    <n v="0"/>
    <n v="0"/>
    <n v="0"/>
  </r>
  <r>
    <x v="9"/>
    <x v="13"/>
    <x v="0"/>
    <x v="7"/>
    <n v="0"/>
    <n v="1500"/>
    <n v="0"/>
    <n v="0"/>
    <n v="0"/>
    <n v="0"/>
    <n v="0"/>
    <n v="0"/>
    <n v="0"/>
  </r>
  <r>
    <x v="9"/>
    <x v="13"/>
    <x v="0"/>
    <x v="8"/>
    <n v="0"/>
    <n v="1500"/>
    <n v="0"/>
    <n v="0"/>
    <n v="0"/>
    <n v="0"/>
    <n v="0"/>
    <n v="0"/>
    <n v="0"/>
  </r>
  <r>
    <x v="9"/>
    <x v="13"/>
    <x v="0"/>
    <x v="9"/>
    <n v="0"/>
    <n v="1500"/>
    <n v="0"/>
    <n v="0"/>
    <n v="0"/>
    <n v="0"/>
    <n v="0"/>
    <n v="0"/>
    <n v="0"/>
  </r>
  <r>
    <x v="9"/>
    <x v="13"/>
    <x v="0"/>
    <x v="10"/>
    <n v="0.14000000000000001"/>
    <n v="1500"/>
    <n v="0"/>
    <n v="5.0099999999999997E-3"/>
    <n v="4.0299999999999997E-3"/>
    <n v="1.0000000000000001E-5"/>
    <n v="2.0000000000000001E-4"/>
    <n v="6.7699999999999996E-2"/>
    <n v="0"/>
  </r>
  <r>
    <x v="9"/>
    <x v="13"/>
    <x v="1"/>
    <x v="0"/>
    <n v="0"/>
    <n v="1500"/>
    <n v="0"/>
    <n v="0"/>
    <n v="0"/>
    <n v="0"/>
    <n v="0"/>
    <n v="0"/>
    <n v="0"/>
  </r>
  <r>
    <x v="9"/>
    <x v="13"/>
    <x v="1"/>
    <x v="1"/>
    <n v="0"/>
    <n v="1500"/>
    <n v="0"/>
    <n v="0"/>
    <n v="0"/>
    <n v="0"/>
    <n v="0"/>
    <n v="0"/>
    <n v="0"/>
  </r>
  <r>
    <x v="9"/>
    <x v="13"/>
    <x v="1"/>
    <x v="2"/>
    <n v="0"/>
    <n v="1500"/>
    <n v="0"/>
    <n v="0"/>
    <n v="0"/>
    <n v="0"/>
    <n v="0"/>
    <n v="0"/>
    <n v="0"/>
  </r>
  <r>
    <x v="9"/>
    <x v="13"/>
    <x v="1"/>
    <x v="3"/>
    <n v="0"/>
    <n v="1500"/>
    <n v="0"/>
    <n v="0"/>
    <n v="0"/>
    <n v="0"/>
    <n v="0"/>
    <n v="0"/>
    <n v="0"/>
  </r>
  <r>
    <x v="9"/>
    <x v="13"/>
    <x v="1"/>
    <x v="4"/>
    <n v="0"/>
    <n v="1500"/>
    <n v="0"/>
    <n v="0"/>
    <n v="0"/>
    <n v="0"/>
    <n v="0"/>
    <n v="0"/>
    <n v="0"/>
  </r>
  <r>
    <x v="9"/>
    <x v="13"/>
    <x v="1"/>
    <x v="5"/>
    <n v="0"/>
    <n v="1500"/>
    <n v="0"/>
    <n v="0"/>
    <n v="0"/>
    <n v="0"/>
    <n v="0"/>
    <n v="0"/>
    <n v="0"/>
  </r>
  <r>
    <x v="9"/>
    <x v="13"/>
    <x v="1"/>
    <x v="6"/>
    <n v="0"/>
    <n v="1500"/>
    <n v="0"/>
    <n v="0"/>
    <n v="0"/>
    <n v="0"/>
    <n v="0"/>
    <n v="0"/>
    <n v="0"/>
  </r>
  <r>
    <x v="9"/>
    <x v="13"/>
    <x v="1"/>
    <x v="7"/>
    <n v="0"/>
    <n v="1500"/>
    <n v="0"/>
    <n v="0"/>
    <n v="0"/>
    <n v="0"/>
    <n v="0"/>
    <n v="0"/>
    <n v="0"/>
  </r>
  <r>
    <x v="9"/>
    <x v="13"/>
    <x v="1"/>
    <x v="8"/>
    <n v="0"/>
    <n v="1500"/>
    <n v="0"/>
    <n v="0"/>
    <n v="0"/>
    <n v="0"/>
    <n v="0"/>
    <n v="0"/>
    <n v="0"/>
  </r>
  <r>
    <x v="9"/>
    <x v="13"/>
    <x v="1"/>
    <x v="9"/>
    <n v="0"/>
    <n v="1500"/>
    <n v="0"/>
    <n v="0"/>
    <n v="0"/>
    <n v="0"/>
    <n v="0"/>
    <n v="0"/>
    <n v="0"/>
  </r>
  <r>
    <x v="9"/>
    <x v="13"/>
    <x v="1"/>
    <x v="10"/>
    <n v="0"/>
    <n v="1500"/>
    <n v="0"/>
    <n v="0"/>
    <n v="0"/>
    <n v="0"/>
    <n v="0"/>
    <n v="0"/>
    <n v="0"/>
  </r>
  <r>
    <x v="9"/>
    <x v="13"/>
    <x v="2"/>
    <x v="0"/>
    <n v="0"/>
    <n v="1500"/>
    <n v="0"/>
    <n v="0"/>
    <n v="0"/>
    <n v="0"/>
    <n v="0"/>
    <n v="0"/>
    <n v="0"/>
  </r>
  <r>
    <x v="9"/>
    <x v="13"/>
    <x v="2"/>
    <x v="1"/>
    <n v="0.11"/>
    <n v="1500"/>
    <n v="0"/>
    <n v="4.0800000000000003E-3"/>
    <n v="3.5799999999999998E-3"/>
    <n v="1.1E-4"/>
    <n v="6.2E-4"/>
    <n v="5.5140000000000002E-2"/>
    <n v="0"/>
  </r>
  <r>
    <x v="9"/>
    <x v="13"/>
    <x v="2"/>
    <x v="2"/>
    <n v="0"/>
    <n v="1500"/>
    <n v="0"/>
    <n v="0"/>
    <n v="0"/>
    <n v="0"/>
    <n v="0"/>
    <n v="0"/>
    <n v="0"/>
  </r>
  <r>
    <x v="9"/>
    <x v="13"/>
    <x v="2"/>
    <x v="3"/>
    <n v="0"/>
    <n v="1500"/>
    <n v="0"/>
    <n v="0"/>
    <n v="0"/>
    <n v="0"/>
    <n v="0"/>
    <n v="0"/>
    <n v="0"/>
  </r>
  <r>
    <x v="9"/>
    <x v="13"/>
    <x v="2"/>
    <x v="4"/>
    <n v="0"/>
    <n v="1500"/>
    <n v="0"/>
    <n v="0"/>
    <n v="0"/>
    <n v="0"/>
    <n v="0"/>
    <n v="0"/>
    <n v="0"/>
  </r>
  <r>
    <x v="9"/>
    <x v="13"/>
    <x v="2"/>
    <x v="5"/>
    <n v="0"/>
    <n v="1500"/>
    <n v="0"/>
    <n v="0"/>
    <n v="0"/>
    <n v="0"/>
    <n v="0"/>
    <n v="0"/>
    <n v="0"/>
  </r>
  <r>
    <x v="9"/>
    <x v="13"/>
    <x v="2"/>
    <x v="6"/>
    <n v="0"/>
    <n v="1500"/>
    <n v="0"/>
    <n v="0"/>
    <n v="0"/>
    <n v="0"/>
    <n v="0"/>
    <n v="0"/>
    <n v="0"/>
  </r>
  <r>
    <x v="9"/>
    <x v="13"/>
    <x v="2"/>
    <x v="7"/>
    <n v="0"/>
    <n v="1500"/>
    <n v="0"/>
    <n v="0"/>
    <n v="0"/>
    <n v="0"/>
    <n v="0"/>
    <n v="0"/>
    <n v="0"/>
  </r>
  <r>
    <x v="9"/>
    <x v="13"/>
    <x v="2"/>
    <x v="8"/>
    <n v="0"/>
    <n v="1500"/>
    <n v="0"/>
    <n v="0"/>
    <n v="0"/>
    <n v="0"/>
    <n v="0"/>
    <n v="0"/>
    <n v="0"/>
  </r>
  <r>
    <x v="9"/>
    <x v="13"/>
    <x v="2"/>
    <x v="9"/>
    <n v="0"/>
    <n v="1500"/>
    <n v="0"/>
    <n v="0"/>
    <n v="0"/>
    <n v="0"/>
    <n v="0"/>
    <n v="0"/>
    <n v="0"/>
  </r>
  <r>
    <x v="9"/>
    <x v="13"/>
    <x v="2"/>
    <x v="10"/>
    <n v="0"/>
    <n v="1500"/>
    <n v="0"/>
    <n v="0"/>
    <n v="0"/>
    <n v="0"/>
    <n v="0"/>
    <n v="0"/>
    <n v="0"/>
  </r>
  <r>
    <x v="9"/>
    <x v="13"/>
    <x v="3"/>
    <x v="0"/>
    <n v="0"/>
    <n v="1500"/>
    <n v="0"/>
    <n v="0"/>
    <n v="0"/>
    <n v="0"/>
    <n v="0"/>
    <n v="0"/>
    <n v="0"/>
  </r>
  <r>
    <x v="9"/>
    <x v="13"/>
    <x v="3"/>
    <x v="1"/>
    <n v="2.91"/>
    <n v="1500"/>
    <n v="0"/>
    <n v="0.10595"/>
    <n v="9.1819999999999999E-2"/>
    <n v="9.7999999999999997E-4"/>
    <n v="8.9099999999999995E-3"/>
    <n v="1.4317500000000001"/>
    <n v="0"/>
  </r>
  <r>
    <x v="9"/>
    <x v="13"/>
    <x v="3"/>
    <x v="2"/>
    <n v="0"/>
    <n v="1500"/>
    <n v="0"/>
    <n v="0"/>
    <n v="0"/>
    <n v="0"/>
    <n v="0"/>
    <n v="0"/>
    <n v="0"/>
  </r>
  <r>
    <x v="9"/>
    <x v="13"/>
    <x v="3"/>
    <x v="3"/>
    <n v="0"/>
    <n v="1500"/>
    <n v="0"/>
    <n v="0"/>
    <n v="0"/>
    <n v="0"/>
    <n v="0"/>
    <n v="0"/>
    <n v="0"/>
  </r>
  <r>
    <x v="9"/>
    <x v="13"/>
    <x v="3"/>
    <x v="4"/>
    <n v="0"/>
    <n v="1500"/>
    <n v="0"/>
    <n v="0"/>
    <n v="0"/>
    <n v="0"/>
    <n v="0"/>
    <n v="0"/>
    <n v="0"/>
  </r>
  <r>
    <x v="9"/>
    <x v="13"/>
    <x v="3"/>
    <x v="5"/>
    <n v="0"/>
    <n v="1500"/>
    <n v="0"/>
    <n v="0"/>
    <n v="0"/>
    <n v="0"/>
    <n v="0"/>
    <n v="0"/>
    <n v="0"/>
  </r>
  <r>
    <x v="9"/>
    <x v="13"/>
    <x v="3"/>
    <x v="6"/>
    <n v="0"/>
    <n v="1500"/>
    <n v="0"/>
    <n v="0"/>
    <n v="0"/>
    <n v="0"/>
    <n v="0"/>
    <n v="0"/>
    <n v="0"/>
  </r>
  <r>
    <x v="9"/>
    <x v="13"/>
    <x v="3"/>
    <x v="7"/>
    <n v="0"/>
    <n v="1500"/>
    <n v="0"/>
    <n v="0"/>
    <n v="0"/>
    <n v="0"/>
    <n v="0"/>
    <n v="0"/>
    <n v="0"/>
  </r>
  <r>
    <x v="9"/>
    <x v="13"/>
    <x v="3"/>
    <x v="8"/>
    <n v="0"/>
    <n v="1500"/>
    <n v="0"/>
    <n v="0"/>
    <n v="0"/>
    <n v="0"/>
    <n v="0"/>
    <n v="0"/>
    <n v="0"/>
  </r>
  <r>
    <x v="9"/>
    <x v="13"/>
    <x v="3"/>
    <x v="9"/>
    <n v="0"/>
    <n v="1500"/>
    <n v="0"/>
    <n v="0"/>
    <n v="0"/>
    <n v="0"/>
    <n v="0"/>
    <n v="0"/>
    <n v="0"/>
  </r>
  <r>
    <x v="9"/>
    <x v="13"/>
    <x v="3"/>
    <x v="10"/>
    <n v="0.09"/>
    <n v="1500"/>
    <n v="0"/>
    <n v="3.0999999999999999E-3"/>
    <n v="2.9099999999999998E-3"/>
    <n v="1.0000000000000001E-5"/>
    <n v="5.0000000000000002E-5"/>
    <n v="4.1939999999999998E-2"/>
    <n v="0"/>
  </r>
  <r>
    <x v="9"/>
    <x v="13"/>
    <x v="4"/>
    <x v="0"/>
    <n v="0"/>
    <n v="1500"/>
    <n v="0"/>
    <n v="0"/>
    <n v="0"/>
    <n v="0"/>
    <n v="0"/>
    <n v="0"/>
    <n v="0"/>
  </r>
  <r>
    <x v="9"/>
    <x v="13"/>
    <x v="4"/>
    <x v="1"/>
    <n v="0"/>
    <n v="1500"/>
    <n v="0"/>
    <n v="0"/>
    <n v="0"/>
    <n v="0"/>
    <n v="0"/>
    <n v="0"/>
    <n v="0"/>
  </r>
  <r>
    <x v="9"/>
    <x v="13"/>
    <x v="4"/>
    <x v="2"/>
    <n v="0"/>
    <n v="1500"/>
    <n v="0"/>
    <n v="0"/>
    <n v="0"/>
    <n v="0"/>
    <n v="0"/>
    <n v="0"/>
    <n v="0"/>
  </r>
  <r>
    <x v="9"/>
    <x v="13"/>
    <x v="4"/>
    <x v="3"/>
    <n v="0"/>
    <n v="1500"/>
    <n v="0"/>
    <n v="0"/>
    <n v="0"/>
    <n v="0"/>
    <n v="0"/>
    <n v="0"/>
    <n v="0"/>
  </r>
  <r>
    <x v="9"/>
    <x v="13"/>
    <x v="4"/>
    <x v="4"/>
    <n v="0"/>
    <n v="1500"/>
    <n v="0"/>
    <n v="0"/>
    <n v="0"/>
    <n v="0"/>
    <n v="0"/>
    <n v="0"/>
    <n v="0"/>
  </r>
  <r>
    <x v="9"/>
    <x v="13"/>
    <x v="4"/>
    <x v="5"/>
    <n v="0"/>
    <n v="1500"/>
    <n v="0"/>
    <n v="0"/>
    <n v="0"/>
    <n v="0"/>
    <n v="0"/>
    <n v="0"/>
    <n v="0"/>
  </r>
  <r>
    <x v="9"/>
    <x v="13"/>
    <x v="4"/>
    <x v="6"/>
    <n v="0"/>
    <n v="1500"/>
    <n v="0"/>
    <n v="0"/>
    <n v="0"/>
    <n v="0"/>
    <n v="0"/>
    <n v="0"/>
    <n v="0"/>
  </r>
  <r>
    <x v="9"/>
    <x v="13"/>
    <x v="4"/>
    <x v="7"/>
    <n v="0"/>
    <n v="1500"/>
    <n v="0"/>
    <n v="0"/>
    <n v="0"/>
    <n v="0"/>
    <n v="0"/>
    <n v="0"/>
    <n v="0"/>
  </r>
  <r>
    <x v="9"/>
    <x v="13"/>
    <x v="4"/>
    <x v="8"/>
    <n v="0"/>
    <n v="1500"/>
    <n v="0"/>
    <n v="0"/>
    <n v="0"/>
    <n v="0"/>
    <n v="0"/>
    <n v="0"/>
    <n v="0"/>
  </r>
  <r>
    <x v="9"/>
    <x v="13"/>
    <x v="4"/>
    <x v="9"/>
    <n v="0"/>
    <n v="1500"/>
    <n v="0"/>
    <n v="0"/>
    <n v="0"/>
    <n v="0"/>
    <n v="0"/>
    <n v="0"/>
    <n v="0"/>
  </r>
  <r>
    <x v="9"/>
    <x v="13"/>
    <x v="4"/>
    <x v="10"/>
    <n v="1.06"/>
    <n v="1500"/>
    <n v="0"/>
    <n v="3.8510000000000003E-2"/>
    <n v="2.921E-2"/>
    <n v="1.2999999999999999E-4"/>
    <n v="1.08E-3"/>
    <n v="0.52036000000000004"/>
    <n v="0"/>
  </r>
  <r>
    <x v="9"/>
    <x v="13"/>
    <x v="5"/>
    <x v="0"/>
    <n v="0"/>
    <n v="1500"/>
    <n v="0"/>
    <n v="0"/>
    <n v="0"/>
    <n v="0"/>
    <n v="0"/>
    <n v="0"/>
    <n v="0"/>
  </r>
  <r>
    <x v="9"/>
    <x v="13"/>
    <x v="5"/>
    <x v="1"/>
    <n v="0"/>
    <n v="1500"/>
    <n v="0"/>
    <n v="0"/>
    <n v="0"/>
    <n v="0"/>
    <n v="0"/>
    <n v="0"/>
    <n v="0"/>
  </r>
  <r>
    <x v="9"/>
    <x v="13"/>
    <x v="5"/>
    <x v="2"/>
    <n v="0"/>
    <n v="1500"/>
    <n v="0"/>
    <n v="0"/>
    <n v="0"/>
    <n v="0"/>
    <n v="0"/>
    <n v="0"/>
    <n v="0"/>
  </r>
  <r>
    <x v="9"/>
    <x v="13"/>
    <x v="5"/>
    <x v="3"/>
    <n v="0"/>
    <n v="1500"/>
    <n v="0"/>
    <n v="0"/>
    <n v="0"/>
    <n v="0"/>
    <n v="0"/>
    <n v="0"/>
    <n v="0"/>
  </r>
  <r>
    <x v="9"/>
    <x v="13"/>
    <x v="5"/>
    <x v="4"/>
    <n v="0"/>
    <n v="1500"/>
    <n v="0"/>
    <n v="0"/>
    <n v="0"/>
    <n v="0"/>
    <n v="0"/>
    <n v="0"/>
    <n v="0"/>
  </r>
  <r>
    <x v="9"/>
    <x v="13"/>
    <x v="5"/>
    <x v="5"/>
    <n v="0"/>
    <n v="1500"/>
    <n v="0"/>
    <n v="0"/>
    <n v="0"/>
    <n v="0"/>
    <n v="0"/>
    <n v="0"/>
    <n v="0"/>
  </r>
  <r>
    <x v="9"/>
    <x v="13"/>
    <x v="5"/>
    <x v="6"/>
    <n v="0"/>
    <n v="1500"/>
    <n v="0"/>
    <n v="0"/>
    <n v="0"/>
    <n v="0"/>
    <n v="0"/>
    <n v="0"/>
    <n v="0"/>
  </r>
  <r>
    <x v="9"/>
    <x v="13"/>
    <x v="5"/>
    <x v="7"/>
    <n v="0"/>
    <n v="1500"/>
    <n v="0"/>
    <n v="0"/>
    <n v="0"/>
    <n v="0"/>
    <n v="0"/>
    <n v="0"/>
    <n v="0"/>
  </r>
  <r>
    <x v="9"/>
    <x v="13"/>
    <x v="5"/>
    <x v="8"/>
    <n v="0"/>
    <n v="1500"/>
    <n v="0"/>
    <n v="0"/>
    <n v="0"/>
    <n v="0"/>
    <n v="0"/>
    <n v="0"/>
    <n v="0"/>
  </r>
  <r>
    <x v="9"/>
    <x v="13"/>
    <x v="5"/>
    <x v="9"/>
    <n v="0"/>
    <n v="1500"/>
    <n v="0"/>
    <n v="0"/>
    <n v="0"/>
    <n v="0"/>
    <n v="0"/>
    <n v="0"/>
    <n v="0"/>
  </r>
  <r>
    <x v="9"/>
    <x v="13"/>
    <x v="5"/>
    <x v="10"/>
    <n v="0"/>
    <n v="1500"/>
    <n v="0"/>
    <n v="0"/>
    <n v="0"/>
    <n v="0"/>
    <n v="0"/>
    <n v="0"/>
    <n v="0"/>
  </r>
  <r>
    <x v="9"/>
    <x v="13"/>
    <x v="6"/>
    <x v="0"/>
    <n v="0"/>
    <n v="1500"/>
    <n v="0"/>
    <n v="0"/>
    <n v="0"/>
    <n v="0"/>
    <n v="0"/>
    <n v="0"/>
    <n v="0"/>
  </r>
  <r>
    <x v="9"/>
    <x v="13"/>
    <x v="6"/>
    <x v="1"/>
    <n v="0"/>
    <n v="1500"/>
    <n v="0"/>
    <n v="0"/>
    <n v="0"/>
    <n v="0"/>
    <n v="0"/>
    <n v="0"/>
    <n v="0"/>
  </r>
  <r>
    <x v="9"/>
    <x v="13"/>
    <x v="6"/>
    <x v="2"/>
    <n v="0"/>
    <n v="1500"/>
    <n v="0"/>
    <n v="0"/>
    <n v="0"/>
    <n v="0"/>
    <n v="0"/>
    <n v="0"/>
    <n v="0"/>
  </r>
  <r>
    <x v="9"/>
    <x v="13"/>
    <x v="6"/>
    <x v="3"/>
    <n v="0"/>
    <n v="1500"/>
    <n v="0"/>
    <n v="0"/>
    <n v="0"/>
    <n v="0"/>
    <n v="0"/>
    <n v="0"/>
    <n v="0"/>
  </r>
  <r>
    <x v="9"/>
    <x v="13"/>
    <x v="6"/>
    <x v="4"/>
    <n v="0"/>
    <n v="1500"/>
    <n v="0"/>
    <n v="0"/>
    <n v="0"/>
    <n v="0"/>
    <n v="0"/>
    <n v="0"/>
    <n v="0"/>
  </r>
  <r>
    <x v="9"/>
    <x v="13"/>
    <x v="6"/>
    <x v="5"/>
    <n v="0"/>
    <n v="1500"/>
    <n v="0"/>
    <n v="0"/>
    <n v="0"/>
    <n v="0"/>
    <n v="0"/>
    <n v="0"/>
    <n v="0"/>
  </r>
  <r>
    <x v="9"/>
    <x v="13"/>
    <x v="6"/>
    <x v="6"/>
    <n v="0"/>
    <n v="1500"/>
    <n v="0"/>
    <n v="0"/>
    <n v="0"/>
    <n v="0"/>
    <n v="0"/>
    <n v="0"/>
    <n v="0"/>
  </r>
  <r>
    <x v="9"/>
    <x v="13"/>
    <x v="6"/>
    <x v="7"/>
    <n v="0"/>
    <n v="1500"/>
    <n v="0"/>
    <n v="0"/>
    <n v="0"/>
    <n v="0"/>
    <n v="0"/>
    <n v="0"/>
    <n v="0"/>
  </r>
  <r>
    <x v="9"/>
    <x v="13"/>
    <x v="6"/>
    <x v="8"/>
    <n v="0"/>
    <n v="1500"/>
    <n v="0"/>
    <n v="0"/>
    <n v="0"/>
    <n v="0"/>
    <n v="0"/>
    <n v="0"/>
    <n v="0"/>
  </r>
  <r>
    <x v="9"/>
    <x v="13"/>
    <x v="6"/>
    <x v="9"/>
    <n v="0"/>
    <n v="1500"/>
    <n v="0"/>
    <n v="0"/>
    <n v="0"/>
    <n v="0"/>
    <n v="0"/>
    <n v="0"/>
    <n v="0"/>
  </r>
  <r>
    <x v="9"/>
    <x v="13"/>
    <x v="6"/>
    <x v="10"/>
    <n v="0"/>
    <n v="1500"/>
    <n v="0"/>
    <n v="0"/>
    <n v="0"/>
    <n v="0"/>
    <n v="0"/>
    <n v="0"/>
    <n v="0"/>
  </r>
  <r>
    <x v="9"/>
    <x v="13"/>
    <x v="7"/>
    <x v="0"/>
    <n v="0"/>
    <n v="1500"/>
    <n v="0"/>
    <n v="0"/>
    <n v="0"/>
    <n v="0"/>
    <n v="0"/>
    <n v="0"/>
    <n v="0"/>
  </r>
  <r>
    <x v="9"/>
    <x v="13"/>
    <x v="7"/>
    <x v="1"/>
    <n v="0"/>
    <n v="1500"/>
    <n v="0"/>
    <n v="0"/>
    <n v="0"/>
    <n v="0"/>
    <n v="0"/>
    <n v="0"/>
    <n v="0"/>
  </r>
  <r>
    <x v="9"/>
    <x v="13"/>
    <x v="7"/>
    <x v="2"/>
    <n v="0"/>
    <n v="1500"/>
    <n v="0"/>
    <n v="0"/>
    <n v="0"/>
    <n v="0"/>
    <n v="0"/>
    <n v="0"/>
    <n v="0"/>
  </r>
  <r>
    <x v="9"/>
    <x v="13"/>
    <x v="7"/>
    <x v="3"/>
    <n v="0"/>
    <n v="1500"/>
    <n v="0"/>
    <n v="0"/>
    <n v="0"/>
    <n v="0"/>
    <n v="0"/>
    <n v="0"/>
    <n v="0"/>
  </r>
  <r>
    <x v="9"/>
    <x v="13"/>
    <x v="7"/>
    <x v="4"/>
    <n v="0"/>
    <n v="1500"/>
    <n v="0"/>
    <n v="0"/>
    <n v="0"/>
    <n v="0"/>
    <n v="0"/>
    <n v="0"/>
    <n v="0"/>
  </r>
  <r>
    <x v="9"/>
    <x v="13"/>
    <x v="7"/>
    <x v="5"/>
    <n v="0"/>
    <n v="1500"/>
    <n v="0"/>
    <n v="0"/>
    <n v="0"/>
    <n v="0"/>
    <n v="0"/>
    <n v="0"/>
    <n v="0"/>
  </r>
  <r>
    <x v="9"/>
    <x v="13"/>
    <x v="7"/>
    <x v="6"/>
    <n v="0"/>
    <n v="1500"/>
    <n v="0"/>
    <n v="0"/>
    <n v="0"/>
    <n v="0"/>
    <n v="0"/>
    <n v="0"/>
    <n v="0"/>
  </r>
  <r>
    <x v="9"/>
    <x v="13"/>
    <x v="7"/>
    <x v="7"/>
    <n v="0"/>
    <n v="1500"/>
    <n v="0"/>
    <n v="0"/>
    <n v="0"/>
    <n v="0"/>
    <n v="0"/>
    <n v="0"/>
    <n v="0"/>
  </r>
  <r>
    <x v="9"/>
    <x v="13"/>
    <x v="7"/>
    <x v="8"/>
    <n v="0"/>
    <n v="1500"/>
    <n v="0"/>
    <n v="0"/>
    <n v="0"/>
    <n v="0"/>
    <n v="0"/>
    <n v="0"/>
    <n v="0"/>
  </r>
  <r>
    <x v="9"/>
    <x v="13"/>
    <x v="7"/>
    <x v="9"/>
    <n v="0"/>
    <n v="1500"/>
    <n v="0"/>
    <n v="0"/>
    <n v="0"/>
    <n v="0"/>
    <n v="0"/>
    <n v="0"/>
    <n v="0"/>
  </r>
  <r>
    <x v="9"/>
    <x v="13"/>
    <x v="7"/>
    <x v="10"/>
    <n v="0"/>
    <n v="1500"/>
    <n v="0"/>
    <n v="0"/>
    <n v="0"/>
    <n v="0"/>
    <n v="0"/>
    <n v="0"/>
    <n v="0"/>
  </r>
  <r>
    <x v="9"/>
    <x v="13"/>
    <x v="8"/>
    <x v="0"/>
    <n v="0"/>
    <n v="1500"/>
    <n v="0"/>
    <n v="0"/>
    <n v="0"/>
    <n v="0"/>
    <n v="0"/>
    <n v="0"/>
    <n v="0"/>
  </r>
  <r>
    <x v="9"/>
    <x v="13"/>
    <x v="8"/>
    <x v="1"/>
    <n v="0"/>
    <n v="1500"/>
    <n v="0"/>
    <n v="0"/>
    <n v="0"/>
    <n v="0"/>
    <n v="0"/>
    <n v="0"/>
    <n v="0"/>
  </r>
  <r>
    <x v="9"/>
    <x v="13"/>
    <x v="8"/>
    <x v="2"/>
    <n v="0"/>
    <n v="1500"/>
    <n v="0"/>
    <n v="0"/>
    <n v="0"/>
    <n v="0"/>
    <n v="0"/>
    <n v="0"/>
    <n v="0"/>
  </r>
  <r>
    <x v="9"/>
    <x v="13"/>
    <x v="8"/>
    <x v="3"/>
    <n v="0"/>
    <n v="1500"/>
    <n v="0"/>
    <n v="0"/>
    <n v="0"/>
    <n v="0"/>
    <n v="0"/>
    <n v="0"/>
    <n v="0"/>
  </r>
  <r>
    <x v="9"/>
    <x v="13"/>
    <x v="8"/>
    <x v="4"/>
    <n v="0"/>
    <n v="1500"/>
    <n v="0"/>
    <n v="0"/>
    <n v="0"/>
    <n v="0"/>
    <n v="0"/>
    <n v="0"/>
    <n v="0"/>
  </r>
  <r>
    <x v="9"/>
    <x v="13"/>
    <x v="8"/>
    <x v="5"/>
    <n v="0"/>
    <n v="1500"/>
    <n v="0"/>
    <n v="0"/>
    <n v="0"/>
    <n v="0"/>
    <n v="0"/>
    <n v="0"/>
    <n v="0"/>
  </r>
  <r>
    <x v="9"/>
    <x v="13"/>
    <x v="8"/>
    <x v="6"/>
    <n v="0"/>
    <n v="1500"/>
    <n v="0"/>
    <n v="0"/>
    <n v="0"/>
    <n v="0"/>
    <n v="0"/>
    <n v="0"/>
    <n v="0"/>
  </r>
  <r>
    <x v="9"/>
    <x v="13"/>
    <x v="8"/>
    <x v="7"/>
    <n v="0"/>
    <n v="1500"/>
    <n v="0"/>
    <n v="0"/>
    <n v="0"/>
    <n v="0"/>
    <n v="0"/>
    <n v="0"/>
    <n v="0"/>
  </r>
  <r>
    <x v="9"/>
    <x v="13"/>
    <x v="8"/>
    <x v="8"/>
    <n v="0"/>
    <n v="1500"/>
    <n v="0"/>
    <n v="0"/>
    <n v="0"/>
    <n v="0"/>
    <n v="0"/>
    <n v="0"/>
    <n v="0"/>
  </r>
  <r>
    <x v="9"/>
    <x v="13"/>
    <x v="8"/>
    <x v="9"/>
    <n v="0"/>
    <n v="1500"/>
    <n v="0"/>
    <n v="0"/>
    <n v="0"/>
    <n v="0"/>
    <n v="0"/>
    <n v="0"/>
    <n v="0"/>
  </r>
  <r>
    <x v="9"/>
    <x v="13"/>
    <x v="8"/>
    <x v="10"/>
    <n v="0"/>
    <n v="1500"/>
    <n v="0"/>
    <n v="0"/>
    <n v="0"/>
    <n v="0"/>
    <n v="0"/>
    <n v="0"/>
    <n v="0"/>
  </r>
  <r>
    <x v="9"/>
    <x v="14"/>
    <x v="0"/>
    <x v="0"/>
    <n v="0"/>
    <n v="1500"/>
    <n v="0"/>
    <n v="0"/>
    <n v="0"/>
    <n v="0"/>
    <n v="0"/>
    <n v="0"/>
    <n v="0"/>
  </r>
  <r>
    <x v="9"/>
    <x v="14"/>
    <x v="0"/>
    <x v="1"/>
    <n v="0.18"/>
    <n v="1500"/>
    <n v="0"/>
    <n v="6.7400000000000003E-3"/>
    <n v="5.7099999999999998E-3"/>
    <n v="1.1E-4"/>
    <n v="1.9000000000000001E-4"/>
    <n v="9.1079999999999994E-2"/>
    <n v="0"/>
  </r>
  <r>
    <x v="9"/>
    <x v="14"/>
    <x v="0"/>
    <x v="2"/>
    <n v="0"/>
    <n v="1500"/>
    <n v="0"/>
    <n v="0"/>
    <n v="0"/>
    <n v="0"/>
    <n v="0"/>
    <n v="0"/>
    <n v="0"/>
  </r>
  <r>
    <x v="9"/>
    <x v="14"/>
    <x v="0"/>
    <x v="3"/>
    <n v="0"/>
    <n v="1500"/>
    <n v="0"/>
    <n v="0"/>
    <n v="0"/>
    <n v="0"/>
    <n v="0"/>
    <n v="0"/>
    <n v="0"/>
  </r>
  <r>
    <x v="9"/>
    <x v="14"/>
    <x v="0"/>
    <x v="4"/>
    <n v="0"/>
    <n v="1500"/>
    <n v="0"/>
    <n v="0"/>
    <n v="0"/>
    <n v="0"/>
    <n v="0"/>
    <n v="0"/>
    <n v="0"/>
  </r>
  <r>
    <x v="9"/>
    <x v="14"/>
    <x v="0"/>
    <x v="5"/>
    <n v="0"/>
    <n v="1500"/>
    <n v="0"/>
    <n v="0"/>
    <n v="0"/>
    <n v="0"/>
    <n v="0"/>
    <n v="0"/>
    <n v="0"/>
  </r>
  <r>
    <x v="9"/>
    <x v="14"/>
    <x v="0"/>
    <x v="6"/>
    <n v="0"/>
    <n v="1500"/>
    <n v="0"/>
    <n v="0"/>
    <n v="0"/>
    <n v="0"/>
    <n v="0"/>
    <n v="0"/>
    <n v="0"/>
  </r>
  <r>
    <x v="9"/>
    <x v="14"/>
    <x v="0"/>
    <x v="7"/>
    <n v="0"/>
    <n v="1500"/>
    <n v="0"/>
    <n v="0"/>
    <n v="0"/>
    <n v="0"/>
    <n v="0"/>
    <n v="0"/>
    <n v="0"/>
  </r>
  <r>
    <x v="9"/>
    <x v="14"/>
    <x v="0"/>
    <x v="8"/>
    <n v="0"/>
    <n v="1500"/>
    <n v="0"/>
    <n v="0"/>
    <n v="0"/>
    <n v="0"/>
    <n v="0"/>
    <n v="0"/>
    <n v="0"/>
  </r>
  <r>
    <x v="9"/>
    <x v="14"/>
    <x v="0"/>
    <x v="9"/>
    <n v="0"/>
    <n v="1500"/>
    <n v="0"/>
    <n v="0"/>
    <n v="0"/>
    <n v="0"/>
    <n v="0"/>
    <n v="0"/>
    <n v="0"/>
  </r>
  <r>
    <x v="9"/>
    <x v="14"/>
    <x v="0"/>
    <x v="10"/>
    <n v="0.14000000000000001"/>
    <n v="1500"/>
    <n v="0"/>
    <n v="5.0099999999999997E-3"/>
    <n v="4.0299999999999997E-3"/>
    <n v="1.0000000000000001E-5"/>
    <n v="2.0000000000000001E-4"/>
    <n v="6.7699999999999996E-2"/>
    <n v="0"/>
  </r>
  <r>
    <x v="9"/>
    <x v="14"/>
    <x v="1"/>
    <x v="0"/>
    <n v="0"/>
    <n v="1500"/>
    <n v="0"/>
    <n v="0"/>
    <n v="0"/>
    <n v="0"/>
    <n v="0"/>
    <n v="0"/>
    <n v="0"/>
  </r>
  <r>
    <x v="9"/>
    <x v="14"/>
    <x v="1"/>
    <x v="1"/>
    <n v="0"/>
    <n v="1500"/>
    <n v="0"/>
    <n v="0"/>
    <n v="0"/>
    <n v="0"/>
    <n v="0"/>
    <n v="0"/>
    <n v="0"/>
  </r>
  <r>
    <x v="9"/>
    <x v="14"/>
    <x v="1"/>
    <x v="2"/>
    <n v="0"/>
    <n v="1500"/>
    <n v="0"/>
    <n v="0"/>
    <n v="0"/>
    <n v="0"/>
    <n v="0"/>
    <n v="0"/>
    <n v="0"/>
  </r>
  <r>
    <x v="9"/>
    <x v="14"/>
    <x v="1"/>
    <x v="3"/>
    <n v="0"/>
    <n v="1500"/>
    <n v="0"/>
    <n v="0"/>
    <n v="0"/>
    <n v="0"/>
    <n v="0"/>
    <n v="0"/>
    <n v="0"/>
  </r>
  <r>
    <x v="9"/>
    <x v="14"/>
    <x v="1"/>
    <x v="4"/>
    <n v="0"/>
    <n v="1500"/>
    <n v="0"/>
    <n v="0"/>
    <n v="0"/>
    <n v="0"/>
    <n v="0"/>
    <n v="0"/>
    <n v="0"/>
  </r>
  <r>
    <x v="9"/>
    <x v="14"/>
    <x v="1"/>
    <x v="5"/>
    <n v="0"/>
    <n v="1500"/>
    <n v="0"/>
    <n v="0"/>
    <n v="0"/>
    <n v="0"/>
    <n v="0"/>
    <n v="0"/>
    <n v="0"/>
  </r>
  <r>
    <x v="9"/>
    <x v="14"/>
    <x v="1"/>
    <x v="6"/>
    <n v="0"/>
    <n v="1500"/>
    <n v="0"/>
    <n v="0"/>
    <n v="0"/>
    <n v="0"/>
    <n v="0"/>
    <n v="0"/>
    <n v="0"/>
  </r>
  <r>
    <x v="9"/>
    <x v="14"/>
    <x v="1"/>
    <x v="7"/>
    <n v="0"/>
    <n v="1500"/>
    <n v="0"/>
    <n v="0"/>
    <n v="0"/>
    <n v="0"/>
    <n v="0"/>
    <n v="0"/>
    <n v="0"/>
  </r>
  <r>
    <x v="9"/>
    <x v="14"/>
    <x v="1"/>
    <x v="8"/>
    <n v="0"/>
    <n v="1500"/>
    <n v="0"/>
    <n v="0"/>
    <n v="0"/>
    <n v="0"/>
    <n v="0"/>
    <n v="0"/>
    <n v="0"/>
  </r>
  <r>
    <x v="9"/>
    <x v="14"/>
    <x v="1"/>
    <x v="9"/>
    <n v="0"/>
    <n v="1500"/>
    <n v="0"/>
    <n v="0"/>
    <n v="0"/>
    <n v="0"/>
    <n v="0"/>
    <n v="0"/>
    <n v="0"/>
  </r>
  <r>
    <x v="9"/>
    <x v="14"/>
    <x v="1"/>
    <x v="10"/>
    <n v="0"/>
    <n v="1500"/>
    <n v="0"/>
    <n v="0"/>
    <n v="0"/>
    <n v="0"/>
    <n v="0"/>
    <n v="0"/>
    <n v="0"/>
  </r>
  <r>
    <x v="9"/>
    <x v="14"/>
    <x v="2"/>
    <x v="0"/>
    <n v="0"/>
    <n v="1500"/>
    <n v="0"/>
    <n v="0"/>
    <n v="0"/>
    <n v="0"/>
    <n v="0"/>
    <n v="0"/>
    <n v="0"/>
  </r>
  <r>
    <x v="9"/>
    <x v="14"/>
    <x v="2"/>
    <x v="1"/>
    <n v="0.11"/>
    <n v="1500"/>
    <n v="0"/>
    <n v="4.0800000000000003E-3"/>
    <n v="3.5799999999999998E-3"/>
    <n v="1.1E-4"/>
    <n v="6.2E-4"/>
    <n v="5.5140000000000002E-2"/>
    <n v="0"/>
  </r>
  <r>
    <x v="9"/>
    <x v="14"/>
    <x v="2"/>
    <x v="2"/>
    <n v="0"/>
    <n v="1500"/>
    <n v="0"/>
    <n v="0"/>
    <n v="0"/>
    <n v="0"/>
    <n v="0"/>
    <n v="0"/>
    <n v="0"/>
  </r>
  <r>
    <x v="9"/>
    <x v="14"/>
    <x v="2"/>
    <x v="3"/>
    <n v="0"/>
    <n v="1500"/>
    <n v="0"/>
    <n v="0"/>
    <n v="0"/>
    <n v="0"/>
    <n v="0"/>
    <n v="0"/>
    <n v="0"/>
  </r>
  <r>
    <x v="9"/>
    <x v="14"/>
    <x v="2"/>
    <x v="4"/>
    <n v="0"/>
    <n v="1500"/>
    <n v="0"/>
    <n v="0"/>
    <n v="0"/>
    <n v="0"/>
    <n v="0"/>
    <n v="0"/>
    <n v="0"/>
  </r>
  <r>
    <x v="9"/>
    <x v="14"/>
    <x v="2"/>
    <x v="5"/>
    <n v="0"/>
    <n v="1500"/>
    <n v="0"/>
    <n v="0"/>
    <n v="0"/>
    <n v="0"/>
    <n v="0"/>
    <n v="0"/>
    <n v="0"/>
  </r>
  <r>
    <x v="9"/>
    <x v="14"/>
    <x v="2"/>
    <x v="6"/>
    <n v="0"/>
    <n v="1500"/>
    <n v="0"/>
    <n v="0"/>
    <n v="0"/>
    <n v="0"/>
    <n v="0"/>
    <n v="0"/>
    <n v="0"/>
  </r>
  <r>
    <x v="9"/>
    <x v="14"/>
    <x v="2"/>
    <x v="7"/>
    <n v="0"/>
    <n v="1500"/>
    <n v="0"/>
    <n v="0"/>
    <n v="0"/>
    <n v="0"/>
    <n v="0"/>
    <n v="0"/>
    <n v="0"/>
  </r>
  <r>
    <x v="9"/>
    <x v="14"/>
    <x v="2"/>
    <x v="8"/>
    <n v="0"/>
    <n v="1500"/>
    <n v="0"/>
    <n v="0"/>
    <n v="0"/>
    <n v="0"/>
    <n v="0"/>
    <n v="0"/>
    <n v="0"/>
  </r>
  <r>
    <x v="9"/>
    <x v="14"/>
    <x v="2"/>
    <x v="9"/>
    <n v="0"/>
    <n v="1500"/>
    <n v="0"/>
    <n v="0"/>
    <n v="0"/>
    <n v="0"/>
    <n v="0"/>
    <n v="0"/>
    <n v="0"/>
  </r>
  <r>
    <x v="9"/>
    <x v="14"/>
    <x v="2"/>
    <x v="10"/>
    <n v="0"/>
    <n v="1500"/>
    <n v="0"/>
    <n v="0"/>
    <n v="0"/>
    <n v="0"/>
    <n v="0"/>
    <n v="0"/>
    <n v="0"/>
  </r>
  <r>
    <x v="9"/>
    <x v="14"/>
    <x v="3"/>
    <x v="0"/>
    <n v="0"/>
    <n v="1500"/>
    <n v="0"/>
    <n v="0"/>
    <n v="0"/>
    <n v="0"/>
    <n v="0"/>
    <n v="0"/>
    <n v="0"/>
  </r>
  <r>
    <x v="9"/>
    <x v="14"/>
    <x v="3"/>
    <x v="1"/>
    <n v="2.91"/>
    <n v="1500"/>
    <n v="0"/>
    <n v="0.10595"/>
    <n v="9.1819999999999999E-2"/>
    <n v="9.7999999999999997E-4"/>
    <n v="8.9099999999999995E-3"/>
    <n v="1.4317500000000001"/>
    <n v="0"/>
  </r>
  <r>
    <x v="9"/>
    <x v="14"/>
    <x v="3"/>
    <x v="2"/>
    <n v="0"/>
    <n v="1500"/>
    <n v="0"/>
    <n v="0"/>
    <n v="0"/>
    <n v="0"/>
    <n v="0"/>
    <n v="0"/>
    <n v="0"/>
  </r>
  <r>
    <x v="9"/>
    <x v="14"/>
    <x v="3"/>
    <x v="3"/>
    <n v="0"/>
    <n v="1500"/>
    <n v="0"/>
    <n v="0"/>
    <n v="0"/>
    <n v="0"/>
    <n v="0"/>
    <n v="0"/>
    <n v="0"/>
  </r>
  <r>
    <x v="9"/>
    <x v="14"/>
    <x v="3"/>
    <x v="4"/>
    <n v="0"/>
    <n v="1500"/>
    <n v="0"/>
    <n v="0"/>
    <n v="0"/>
    <n v="0"/>
    <n v="0"/>
    <n v="0"/>
    <n v="0"/>
  </r>
  <r>
    <x v="9"/>
    <x v="14"/>
    <x v="3"/>
    <x v="5"/>
    <n v="0"/>
    <n v="1500"/>
    <n v="0"/>
    <n v="0"/>
    <n v="0"/>
    <n v="0"/>
    <n v="0"/>
    <n v="0"/>
    <n v="0"/>
  </r>
  <r>
    <x v="9"/>
    <x v="14"/>
    <x v="3"/>
    <x v="6"/>
    <n v="0"/>
    <n v="1500"/>
    <n v="0"/>
    <n v="0"/>
    <n v="0"/>
    <n v="0"/>
    <n v="0"/>
    <n v="0"/>
    <n v="0"/>
  </r>
  <r>
    <x v="9"/>
    <x v="14"/>
    <x v="3"/>
    <x v="7"/>
    <n v="0"/>
    <n v="1500"/>
    <n v="0"/>
    <n v="0"/>
    <n v="0"/>
    <n v="0"/>
    <n v="0"/>
    <n v="0"/>
    <n v="0"/>
  </r>
  <r>
    <x v="9"/>
    <x v="14"/>
    <x v="3"/>
    <x v="8"/>
    <n v="0"/>
    <n v="1500"/>
    <n v="0"/>
    <n v="0"/>
    <n v="0"/>
    <n v="0"/>
    <n v="0"/>
    <n v="0"/>
    <n v="0"/>
  </r>
  <r>
    <x v="9"/>
    <x v="14"/>
    <x v="3"/>
    <x v="9"/>
    <n v="0"/>
    <n v="1500"/>
    <n v="0"/>
    <n v="0"/>
    <n v="0"/>
    <n v="0"/>
    <n v="0"/>
    <n v="0"/>
    <n v="0"/>
  </r>
  <r>
    <x v="9"/>
    <x v="14"/>
    <x v="3"/>
    <x v="10"/>
    <n v="0.09"/>
    <n v="1500"/>
    <n v="0"/>
    <n v="3.0999999999999999E-3"/>
    <n v="2.9099999999999998E-3"/>
    <n v="1.0000000000000001E-5"/>
    <n v="5.0000000000000002E-5"/>
    <n v="4.1939999999999998E-2"/>
    <n v="0"/>
  </r>
  <r>
    <x v="9"/>
    <x v="14"/>
    <x v="4"/>
    <x v="0"/>
    <n v="0"/>
    <n v="1500"/>
    <n v="0"/>
    <n v="0"/>
    <n v="0"/>
    <n v="0"/>
    <n v="0"/>
    <n v="0"/>
    <n v="0"/>
  </r>
  <r>
    <x v="9"/>
    <x v="14"/>
    <x v="4"/>
    <x v="1"/>
    <n v="0"/>
    <n v="1500"/>
    <n v="0"/>
    <n v="0"/>
    <n v="0"/>
    <n v="0"/>
    <n v="0"/>
    <n v="0"/>
    <n v="0"/>
  </r>
  <r>
    <x v="9"/>
    <x v="14"/>
    <x v="4"/>
    <x v="2"/>
    <n v="0"/>
    <n v="1500"/>
    <n v="0"/>
    <n v="0"/>
    <n v="0"/>
    <n v="0"/>
    <n v="0"/>
    <n v="0"/>
    <n v="0"/>
  </r>
  <r>
    <x v="9"/>
    <x v="14"/>
    <x v="4"/>
    <x v="3"/>
    <n v="0"/>
    <n v="1500"/>
    <n v="0"/>
    <n v="0"/>
    <n v="0"/>
    <n v="0"/>
    <n v="0"/>
    <n v="0"/>
    <n v="0"/>
  </r>
  <r>
    <x v="9"/>
    <x v="14"/>
    <x v="4"/>
    <x v="4"/>
    <n v="0"/>
    <n v="1500"/>
    <n v="0"/>
    <n v="0"/>
    <n v="0"/>
    <n v="0"/>
    <n v="0"/>
    <n v="0"/>
    <n v="0"/>
  </r>
  <r>
    <x v="9"/>
    <x v="14"/>
    <x v="4"/>
    <x v="5"/>
    <n v="0"/>
    <n v="1500"/>
    <n v="0"/>
    <n v="0"/>
    <n v="0"/>
    <n v="0"/>
    <n v="0"/>
    <n v="0"/>
    <n v="0"/>
  </r>
  <r>
    <x v="9"/>
    <x v="14"/>
    <x v="4"/>
    <x v="6"/>
    <n v="0"/>
    <n v="1500"/>
    <n v="0"/>
    <n v="0"/>
    <n v="0"/>
    <n v="0"/>
    <n v="0"/>
    <n v="0"/>
    <n v="0"/>
  </r>
  <r>
    <x v="9"/>
    <x v="14"/>
    <x v="4"/>
    <x v="7"/>
    <n v="0"/>
    <n v="1500"/>
    <n v="0"/>
    <n v="0"/>
    <n v="0"/>
    <n v="0"/>
    <n v="0"/>
    <n v="0"/>
    <n v="0"/>
  </r>
  <r>
    <x v="9"/>
    <x v="14"/>
    <x v="4"/>
    <x v="8"/>
    <n v="0"/>
    <n v="1500"/>
    <n v="0"/>
    <n v="0"/>
    <n v="0"/>
    <n v="0"/>
    <n v="0"/>
    <n v="0"/>
    <n v="0"/>
  </r>
  <r>
    <x v="9"/>
    <x v="14"/>
    <x v="4"/>
    <x v="9"/>
    <n v="0"/>
    <n v="1500"/>
    <n v="0"/>
    <n v="0"/>
    <n v="0"/>
    <n v="0"/>
    <n v="0"/>
    <n v="0"/>
    <n v="0"/>
  </r>
  <r>
    <x v="9"/>
    <x v="14"/>
    <x v="4"/>
    <x v="10"/>
    <n v="1.06"/>
    <n v="1500"/>
    <n v="0"/>
    <n v="3.8510000000000003E-2"/>
    <n v="2.921E-2"/>
    <n v="1.2999999999999999E-4"/>
    <n v="1.08E-3"/>
    <n v="0.52036000000000004"/>
    <n v="0"/>
  </r>
  <r>
    <x v="9"/>
    <x v="14"/>
    <x v="5"/>
    <x v="0"/>
    <n v="0"/>
    <n v="1500"/>
    <n v="0"/>
    <n v="0"/>
    <n v="0"/>
    <n v="0"/>
    <n v="0"/>
    <n v="0"/>
    <n v="0"/>
  </r>
  <r>
    <x v="9"/>
    <x v="14"/>
    <x v="5"/>
    <x v="1"/>
    <n v="0"/>
    <n v="1500"/>
    <n v="0"/>
    <n v="0"/>
    <n v="0"/>
    <n v="0"/>
    <n v="0"/>
    <n v="0"/>
    <n v="0"/>
  </r>
  <r>
    <x v="9"/>
    <x v="14"/>
    <x v="5"/>
    <x v="2"/>
    <n v="0"/>
    <n v="1500"/>
    <n v="0"/>
    <n v="0"/>
    <n v="0"/>
    <n v="0"/>
    <n v="0"/>
    <n v="0"/>
    <n v="0"/>
  </r>
  <r>
    <x v="9"/>
    <x v="14"/>
    <x v="5"/>
    <x v="3"/>
    <n v="0"/>
    <n v="1500"/>
    <n v="0"/>
    <n v="0"/>
    <n v="0"/>
    <n v="0"/>
    <n v="0"/>
    <n v="0"/>
    <n v="0"/>
  </r>
  <r>
    <x v="9"/>
    <x v="14"/>
    <x v="5"/>
    <x v="4"/>
    <n v="0"/>
    <n v="1500"/>
    <n v="0"/>
    <n v="0"/>
    <n v="0"/>
    <n v="0"/>
    <n v="0"/>
    <n v="0"/>
    <n v="0"/>
  </r>
  <r>
    <x v="9"/>
    <x v="14"/>
    <x v="5"/>
    <x v="5"/>
    <n v="0"/>
    <n v="1500"/>
    <n v="0"/>
    <n v="0"/>
    <n v="0"/>
    <n v="0"/>
    <n v="0"/>
    <n v="0"/>
    <n v="0"/>
  </r>
  <r>
    <x v="9"/>
    <x v="14"/>
    <x v="5"/>
    <x v="6"/>
    <n v="0"/>
    <n v="1500"/>
    <n v="0"/>
    <n v="0"/>
    <n v="0"/>
    <n v="0"/>
    <n v="0"/>
    <n v="0"/>
    <n v="0"/>
  </r>
  <r>
    <x v="9"/>
    <x v="14"/>
    <x v="5"/>
    <x v="7"/>
    <n v="0"/>
    <n v="1500"/>
    <n v="0"/>
    <n v="0"/>
    <n v="0"/>
    <n v="0"/>
    <n v="0"/>
    <n v="0"/>
    <n v="0"/>
  </r>
  <r>
    <x v="9"/>
    <x v="14"/>
    <x v="5"/>
    <x v="8"/>
    <n v="0"/>
    <n v="1500"/>
    <n v="0"/>
    <n v="0"/>
    <n v="0"/>
    <n v="0"/>
    <n v="0"/>
    <n v="0"/>
    <n v="0"/>
  </r>
  <r>
    <x v="9"/>
    <x v="14"/>
    <x v="5"/>
    <x v="9"/>
    <n v="0"/>
    <n v="1500"/>
    <n v="0"/>
    <n v="0"/>
    <n v="0"/>
    <n v="0"/>
    <n v="0"/>
    <n v="0"/>
    <n v="0"/>
  </r>
  <r>
    <x v="9"/>
    <x v="14"/>
    <x v="5"/>
    <x v="10"/>
    <n v="0"/>
    <n v="1500"/>
    <n v="0"/>
    <n v="0"/>
    <n v="0"/>
    <n v="0"/>
    <n v="0"/>
    <n v="0"/>
    <n v="0"/>
  </r>
  <r>
    <x v="9"/>
    <x v="14"/>
    <x v="6"/>
    <x v="0"/>
    <n v="0"/>
    <n v="1500"/>
    <n v="0"/>
    <n v="0"/>
    <n v="0"/>
    <n v="0"/>
    <n v="0"/>
    <n v="0"/>
    <n v="0"/>
  </r>
  <r>
    <x v="9"/>
    <x v="14"/>
    <x v="6"/>
    <x v="1"/>
    <n v="0"/>
    <n v="1500"/>
    <n v="0"/>
    <n v="0"/>
    <n v="0"/>
    <n v="0"/>
    <n v="0"/>
    <n v="0"/>
    <n v="0"/>
  </r>
  <r>
    <x v="9"/>
    <x v="14"/>
    <x v="6"/>
    <x v="2"/>
    <n v="0"/>
    <n v="1500"/>
    <n v="0"/>
    <n v="0"/>
    <n v="0"/>
    <n v="0"/>
    <n v="0"/>
    <n v="0"/>
    <n v="0"/>
  </r>
  <r>
    <x v="9"/>
    <x v="14"/>
    <x v="6"/>
    <x v="3"/>
    <n v="0"/>
    <n v="1500"/>
    <n v="0"/>
    <n v="0"/>
    <n v="0"/>
    <n v="0"/>
    <n v="0"/>
    <n v="0"/>
    <n v="0"/>
  </r>
  <r>
    <x v="9"/>
    <x v="14"/>
    <x v="6"/>
    <x v="4"/>
    <n v="0"/>
    <n v="1500"/>
    <n v="0"/>
    <n v="0"/>
    <n v="0"/>
    <n v="0"/>
    <n v="0"/>
    <n v="0"/>
    <n v="0"/>
  </r>
  <r>
    <x v="9"/>
    <x v="14"/>
    <x v="6"/>
    <x v="5"/>
    <n v="0"/>
    <n v="1500"/>
    <n v="0"/>
    <n v="0"/>
    <n v="0"/>
    <n v="0"/>
    <n v="0"/>
    <n v="0"/>
    <n v="0"/>
  </r>
  <r>
    <x v="9"/>
    <x v="14"/>
    <x v="6"/>
    <x v="6"/>
    <n v="0"/>
    <n v="1500"/>
    <n v="0"/>
    <n v="0"/>
    <n v="0"/>
    <n v="0"/>
    <n v="0"/>
    <n v="0"/>
    <n v="0"/>
  </r>
  <r>
    <x v="9"/>
    <x v="14"/>
    <x v="6"/>
    <x v="7"/>
    <n v="0"/>
    <n v="1500"/>
    <n v="0"/>
    <n v="0"/>
    <n v="0"/>
    <n v="0"/>
    <n v="0"/>
    <n v="0"/>
    <n v="0"/>
  </r>
  <r>
    <x v="9"/>
    <x v="14"/>
    <x v="6"/>
    <x v="8"/>
    <n v="0"/>
    <n v="1500"/>
    <n v="0"/>
    <n v="0"/>
    <n v="0"/>
    <n v="0"/>
    <n v="0"/>
    <n v="0"/>
    <n v="0"/>
  </r>
  <r>
    <x v="9"/>
    <x v="14"/>
    <x v="6"/>
    <x v="9"/>
    <n v="0"/>
    <n v="1500"/>
    <n v="0"/>
    <n v="0"/>
    <n v="0"/>
    <n v="0"/>
    <n v="0"/>
    <n v="0"/>
    <n v="0"/>
  </r>
  <r>
    <x v="9"/>
    <x v="14"/>
    <x v="6"/>
    <x v="10"/>
    <n v="0"/>
    <n v="1500"/>
    <n v="0"/>
    <n v="0"/>
    <n v="0"/>
    <n v="0"/>
    <n v="0"/>
    <n v="0"/>
    <n v="0"/>
  </r>
  <r>
    <x v="9"/>
    <x v="14"/>
    <x v="7"/>
    <x v="0"/>
    <n v="0"/>
    <n v="1500"/>
    <n v="0"/>
    <n v="0"/>
    <n v="0"/>
    <n v="0"/>
    <n v="0"/>
    <n v="0"/>
    <n v="0"/>
  </r>
  <r>
    <x v="9"/>
    <x v="14"/>
    <x v="7"/>
    <x v="1"/>
    <n v="0"/>
    <n v="1500"/>
    <n v="0"/>
    <n v="0"/>
    <n v="0"/>
    <n v="0"/>
    <n v="0"/>
    <n v="0"/>
    <n v="0"/>
  </r>
  <r>
    <x v="9"/>
    <x v="14"/>
    <x v="7"/>
    <x v="2"/>
    <n v="0"/>
    <n v="1500"/>
    <n v="0"/>
    <n v="0"/>
    <n v="0"/>
    <n v="0"/>
    <n v="0"/>
    <n v="0"/>
    <n v="0"/>
  </r>
  <r>
    <x v="9"/>
    <x v="14"/>
    <x v="7"/>
    <x v="3"/>
    <n v="0"/>
    <n v="1500"/>
    <n v="0"/>
    <n v="0"/>
    <n v="0"/>
    <n v="0"/>
    <n v="0"/>
    <n v="0"/>
    <n v="0"/>
  </r>
  <r>
    <x v="9"/>
    <x v="14"/>
    <x v="7"/>
    <x v="4"/>
    <n v="0"/>
    <n v="1500"/>
    <n v="0"/>
    <n v="0"/>
    <n v="0"/>
    <n v="0"/>
    <n v="0"/>
    <n v="0"/>
    <n v="0"/>
  </r>
  <r>
    <x v="9"/>
    <x v="14"/>
    <x v="7"/>
    <x v="5"/>
    <n v="0"/>
    <n v="1500"/>
    <n v="0"/>
    <n v="0"/>
    <n v="0"/>
    <n v="0"/>
    <n v="0"/>
    <n v="0"/>
    <n v="0"/>
  </r>
  <r>
    <x v="9"/>
    <x v="14"/>
    <x v="7"/>
    <x v="6"/>
    <n v="0"/>
    <n v="1500"/>
    <n v="0"/>
    <n v="0"/>
    <n v="0"/>
    <n v="0"/>
    <n v="0"/>
    <n v="0"/>
    <n v="0"/>
  </r>
  <r>
    <x v="9"/>
    <x v="14"/>
    <x v="7"/>
    <x v="7"/>
    <n v="0"/>
    <n v="1500"/>
    <n v="0"/>
    <n v="0"/>
    <n v="0"/>
    <n v="0"/>
    <n v="0"/>
    <n v="0"/>
    <n v="0"/>
  </r>
  <r>
    <x v="9"/>
    <x v="14"/>
    <x v="7"/>
    <x v="8"/>
    <n v="0"/>
    <n v="1500"/>
    <n v="0"/>
    <n v="0"/>
    <n v="0"/>
    <n v="0"/>
    <n v="0"/>
    <n v="0"/>
    <n v="0"/>
  </r>
  <r>
    <x v="9"/>
    <x v="14"/>
    <x v="7"/>
    <x v="9"/>
    <n v="0"/>
    <n v="1500"/>
    <n v="0"/>
    <n v="0"/>
    <n v="0"/>
    <n v="0"/>
    <n v="0"/>
    <n v="0"/>
    <n v="0"/>
  </r>
  <r>
    <x v="9"/>
    <x v="14"/>
    <x v="7"/>
    <x v="10"/>
    <n v="0"/>
    <n v="1500"/>
    <n v="0"/>
    <n v="0"/>
    <n v="0"/>
    <n v="0"/>
    <n v="0"/>
    <n v="0"/>
    <n v="0"/>
  </r>
  <r>
    <x v="9"/>
    <x v="14"/>
    <x v="8"/>
    <x v="0"/>
    <n v="0"/>
    <n v="1500"/>
    <n v="0"/>
    <n v="0"/>
    <n v="0"/>
    <n v="0"/>
    <n v="0"/>
    <n v="0"/>
    <n v="0"/>
  </r>
  <r>
    <x v="9"/>
    <x v="14"/>
    <x v="8"/>
    <x v="1"/>
    <n v="0"/>
    <n v="1500"/>
    <n v="0"/>
    <n v="0"/>
    <n v="0"/>
    <n v="0"/>
    <n v="0"/>
    <n v="0"/>
    <n v="0"/>
  </r>
  <r>
    <x v="9"/>
    <x v="14"/>
    <x v="8"/>
    <x v="2"/>
    <n v="0"/>
    <n v="1500"/>
    <n v="0"/>
    <n v="0"/>
    <n v="0"/>
    <n v="0"/>
    <n v="0"/>
    <n v="0"/>
    <n v="0"/>
  </r>
  <r>
    <x v="9"/>
    <x v="14"/>
    <x v="8"/>
    <x v="3"/>
    <n v="0"/>
    <n v="1500"/>
    <n v="0"/>
    <n v="0"/>
    <n v="0"/>
    <n v="0"/>
    <n v="0"/>
    <n v="0"/>
    <n v="0"/>
  </r>
  <r>
    <x v="9"/>
    <x v="14"/>
    <x v="8"/>
    <x v="4"/>
    <n v="0"/>
    <n v="1500"/>
    <n v="0"/>
    <n v="0"/>
    <n v="0"/>
    <n v="0"/>
    <n v="0"/>
    <n v="0"/>
    <n v="0"/>
  </r>
  <r>
    <x v="9"/>
    <x v="14"/>
    <x v="8"/>
    <x v="5"/>
    <n v="0"/>
    <n v="1500"/>
    <n v="0"/>
    <n v="0"/>
    <n v="0"/>
    <n v="0"/>
    <n v="0"/>
    <n v="0"/>
    <n v="0"/>
  </r>
  <r>
    <x v="9"/>
    <x v="14"/>
    <x v="8"/>
    <x v="6"/>
    <n v="0"/>
    <n v="1500"/>
    <n v="0"/>
    <n v="0"/>
    <n v="0"/>
    <n v="0"/>
    <n v="0"/>
    <n v="0"/>
    <n v="0"/>
  </r>
  <r>
    <x v="9"/>
    <x v="14"/>
    <x v="8"/>
    <x v="7"/>
    <n v="0"/>
    <n v="1500"/>
    <n v="0"/>
    <n v="0"/>
    <n v="0"/>
    <n v="0"/>
    <n v="0"/>
    <n v="0"/>
    <n v="0"/>
  </r>
  <r>
    <x v="9"/>
    <x v="14"/>
    <x v="8"/>
    <x v="8"/>
    <n v="0"/>
    <n v="1500"/>
    <n v="0"/>
    <n v="0"/>
    <n v="0"/>
    <n v="0"/>
    <n v="0"/>
    <n v="0"/>
    <n v="0"/>
  </r>
  <r>
    <x v="9"/>
    <x v="14"/>
    <x v="8"/>
    <x v="9"/>
    <n v="0"/>
    <n v="1500"/>
    <n v="0"/>
    <n v="0"/>
    <n v="0"/>
    <n v="0"/>
    <n v="0"/>
    <n v="0"/>
    <n v="0"/>
  </r>
  <r>
    <x v="9"/>
    <x v="14"/>
    <x v="8"/>
    <x v="10"/>
    <n v="0"/>
    <n v="1500"/>
    <n v="0"/>
    <n v="0"/>
    <n v="0"/>
    <n v="0"/>
    <n v="0"/>
    <n v="0"/>
    <n v="0"/>
  </r>
  <r>
    <x v="9"/>
    <x v="15"/>
    <x v="0"/>
    <x v="0"/>
    <n v="0"/>
    <n v="1500"/>
    <n v="0"/>
    <n v="0"/>
    <n v="0"/>
    <n v="0"/>
    <n v="0"/>
    <n v="0"/>
    <n v="0"/>
  </r>
  <r>
    <x v="9"/>
    <x v="15"/>
    <x v="0"/>
    <x v="1"/>
    <n v="0.18"/>
    <n v="1500"/>
    <n v="0"/>
    <n v="6.7400000000000003E-3"/>
    <n v="5.7099999999999998E-3"/>
    <n v="1.1E-4"/>
    <n v="1.9000000000000001E-4"/>
    <n v="9.1079999999999994E-2"/>
    <n v="0"/>
  </r>
  <r>
    <x v="9"/>
    <x v="15"/>
    <x v="0"/>
    <x v="2"/>
    <n v="0"/>
    <n v="1500"/>
    <n v="0"/>
    <n v="0"/>
    <n v="0"/>
    <n v="0"/>
    <n v="0"/>
    <n v="0"/>
    <n v="0"/>
  </r>
  <r>
    <x v="9"/>
    <x v="15"/>
    <x v="0"/>
    <x v="3"/>
    <n v="0"/>
    <n v="1500"/>
    <n v="0"/>
    <n v="0"/>
    <n v="0"/>
    <n v="0"/>
    <n v="0"/>
    <n v="0"/>
    <n v="0"/>
  </r>
  <r>
    <x v="9"/>
    <x v="15"/>
    <x v="0"/>
    <x v="4"/>
    <n v="0"/>
    <n v="1500"/>
    <n v="0"/>
    <n v="0"/>
    <n v="0"/>
    <n v="0"/>
    <n v="0"/>
    <n v="0"/>
    <n v="0"/>
  </r>
  <r>
    <x v="9"/>
    <x v="15"/>
    <x v="0"/>
    <x v="5"/>
    <n v="0"/>
    <n v="1500"/>
    <n v="0"/>
    <n v="0"/>
    <n v="0"/>
    <n v="0"/>
    <n v="0"/>
    <n v="0"/>
    <n v="0"/>
  </r>
  <r>
    <x v="9"/>
    <x v="15"/>
    <x v="0"/>
    <x v="6"/>
    <n v="0"/>
    <n v="1500"/>
    <n v="0"/>
    <n v="0"/>
    <n v="0"/>
    <n v="0"/>
    <n v="0"/>
    <n v="0"/>
    <n v="0"/>
  </r>
  <r>
    <x v="9"/>
    <x v="15"/>
    <x v="0"/>
    <x v="7"/>
    <n v="0"/>
    <n v="1500"/>
    <n v="0"/>
    <n v="0"/>
    <n v="0"/>
    <n v="0"/>
    <n v="0"/>
    <n v="0"/>
    <n v="0"/>
  </r>
  <r>
    <x v="9"/>
    <x v="15"/>
    <x v="0"/>
    <x v="8"/>
    <n v="0"/>
    <n v="1500"/>
    <n v="0"/>
    <n v="0"/>
    <n v="0"/>
    <n v="0"/>
    <n v="0"/>
    <n v="0"/>
    <n v="0"/>
  </r>
  <r>
    <x v="9"/>
    <x v="15"/>
    <x v="0"/>
    <x v="9"/>
    <n v="0"/>
    <n v="1500"/>
    <n v="0"/>
    <n v="0"/>
    <n v="0"/>
    <n v="0"/>
    <n v="0"/>
    <n v="0"/>
    <n v="0"/>
  </r>
  <r>
    <x v="9"/>
    <x v="15"/>
    <x v="0"/>
    <x v="10"/>
    <n v="0.14000000000000001"/>
    <n v="1500"/>
    <n v="0"/>
    <n v="5.0099999999999997E-3"/>
    <n v="4.0299999999999997E-3"/>
    <n v="1.0000000000000001E-5"/>
    <n v="2.0000000000000001E-4"/>
    <n v="6.7699999999999996E-2"/>
    <n v="0"/>
  </r>
  <r>
    <x v="9"/>
    <x v="15"/>
    <x v="1"/>
    <x v="0"/>
    <n v="0"/>
    <n v="1500"/>
    <n v="0"/>
    <n v="0"/>
    <n v="0"/>
    <n v="0"/>
    <n v="0"/>
    <n v="0"/>
    <n v="0"/>
  </r>
  <r>
    <x v="9"/>
    <x v="15"/>
    <x v="1"/>
    <x v="1"/>
    <n v="0"/>
    <n v="1500"/>
    <n v="0"/>
    <n v="0"/>
    <n v="0"/>
    <n v="0"/>
    <n v="0"/>
    <n v="0"/>
    <n v="0"/>
  </r>
  <r>
    <x v="9"/>
    <x v="15"/>
    <x v="1"/>
    <x v="2"/>
    <n v="0"/>
    <n v="1500"/>
    <n v="0"/>
    <n v="0"/>
    <n v="0"/>
    <n v="0"/>
    <n v="0"/>
    <n v="0"/>
    <n v="0"/>
  </r>
  <r>
    <x v="9"/>
    <x v="15"/>
    <x v="1"/>
    <x v="3"/>
    <n v="0"/>
    <n v="1500"/>
    <n v="0"/>
    <n v="0"/>
    <n v="0"/>
    <n v="0"/>
    <n v="0"/>
    <n v="0"/>
    <n v="0"/>
  </r>
  <r>
    <x v="9"/>
    <x v="15"/>
    <x v="1"/>
    <x v="4"/>
    <n v="0"/>
    <n v="1500"/>
    <n v="0"/>
    <n v="0"/>
    <n v="0"/>
    <n v="0"/>
    <n v="0"/>
    <n v="0"/>
    <n v="0"/>
  </r>
  <r>
    <x v="9"/>
    <x v="15"/>
    <x v="1"/>
    <x v="5"/>
    <n v="0"/>
    <n v="1500"/>
    <n v="0"/>
    <n v="0"/>
    <n v="0"/>
    <n v="0"/>
    <n v="0"/>
    <n v="0"/>
    <n v="0"/>
  </r>
  <r>
    <x v="9"/>
    <x v="15"/>
    <x v="1"/>
    <x v="6"/>
    <n v="0"/>
    <n v="1500"/>
    <n v="0"/>
    <n v="0"/>
    <n v="0"/>
    <n v="0"/>
    <n v="0"/>
    <n v="0"/>
    <n v="0"/>
  </r>
  <r>
    <x v="9"/>
    <x v="15"/>
    <x v="1"/>
    <x v="7"/>
    <n v="0"/>
    <n v="1500"/>
    <n v="0"/>
    <n v="0"/>
    <n v="0"/>
    <n v="0"/>
    <n v="0"/>
    <n v="0"/>
    <n v="0"/>
  </r>
  <r>
    <x v="9"/>
    <x v="15"/>
    <x v="1"/>
    <x v="8"/>
    <n v="0"/>
    <n v="1500"/>
    <n v="0"/>
    <n v="0"/>
    <n v="0"/>
    <n v="0"/>
    <n v="0"/>
    <n v="0"/>
    <n v="0"/>
  </r>
  <r>
    <x v="9"/>
    <x v="15"/>
    <x v="1"/>
    <x v="9"/>
    <n v="0"/>
    <n v="1500"/>
    <n v="0"/>
    <n v="0"/>
    <n v="0"/>
    <n v="0"/>
    <n v="0"/>
    <n v="0"/>
    <n v="0"/>
  </r>
  <r>
    <x v="9"/>
    <x v="15"/>
    <x v="1"/>
    <x v="10"/>
    <n v="0"/>
    <n v="1500"/>
    <n v="0"/>
    <n v="0"/>
    <n v="0"/>
    <n v="0"/>
    <n v="0"/>
    <n v="0"/>
    <n v="0"/>
  </r>
  <r>
    <x v="9"/>
    <x v="15"/>
    <x v="2"/>
    <x v="0"/>
    <n v="0"/>
    <n v="1500"/>
    <n v="0"/>
    <n v="0"/>
    <n v="0"/>
    <n v="0"/>
    <n v="0"/>
    <n v="0"/>
    <n v="0"/>
  </r>
  <r>
    <x v="9"/>
    <x v="15"/>
    <x v="2"/>
    <x v="1"/>
    <n v="0.11"/>
    <n v="1500"/>
    <n v="0"/>
    <n v="4.0800000000000003E-3"/>
    <n v="3.5799999999999998E-3"/>
    <n v="1.1E-4"/>
    <n v="6.2E-4"/>
    <n v="5.5140000000000002E-2"/>
    <n v="0"/>
  </r>
  <r>
    <x v="9"/>
    <x v="15"/>
    <x v="2"/>
    <x v="2"/>
    <n v="0"/>
    <n v="1500"/>
    <n v="0"/>
    <n v="0"/>
    <n v="0"/>
    <n v="0"/>
    <n v="0"/>
    <n v="0"/>
    <n v="0"/>
  </r>
  <r>
    <x v="9"/>
    <x v="15"/>
    <x v="2"/>
    <x v="3"/>
    <n v="0"/>
    <n v="1500"/>
    <n v="0"/>
    <n v="0"/>
    <n v="0"/>
    <n v="0"/>
    <n v="0"/>
    <n v="0"/>
    <n v="0"/>
  </r>
  <r>
    <x v="9"/>
    <x v="15"/>
    <x v="2"/>
    <x v="4"/>
    <n v="0"/>
    <n v="1500"/>
    <n v="0"/>
    <n v="0"/>
    <n v="0"/>
    <n v="0"/>
    <n v="0"/>
    <n v="0"/>
    <n v="0"/>
  </r>
  <r>
    <x v="9"/>
    <x v="15"/>
    <x v="2"/>
    <x v="5"/>
    <n v="0"/>
    <n v="1500"/>
    <n v="0"/>
    <n v="0"/>
    <n v="0"/>
    <n v="0"/>
    <n v="0"/>
    <n v="0"/>
    <n v="0"/>
  </r>
  <r>
    <x v="9"/>
    <x v="15"/>
    <x v="2"/>
    <x v="6"/>
    <n v="0"/>
    <n v="1500"/>
    <n v="0"/>
    <n v="0"/>
    <n v="0"/>
    <n v="0"/>
    <n v="0"/>
    <n v="0"/>
    <n v="0"/>
  </r>
  <r>
    <x v="9"/>
    <x v="15"/>
    <x v="2"/>
    <x v="7"/>
    <n v="0"/>
    <n v="1500"/>
    <n v="0"/>
    <n v="0"/>
    <n v="0"/>
    <n v="0"/>
    <n v="0"/>
    <n v="0"/>
    <n v="0"/>
  </r>
  <r>
    <x v="9"/>
    <x v="15"/>
    <x v="2"/>
    <x v="8"/>
    <n v="0"/>
    <n v="1500"/>
    <n v="0"/>
    <n v="0"/>
    <n v="0"/>
    <n v="0"/>
    <n v="0"/>
    <n v="0"/>
    <n v="0"/>
  </r>
  <r>
    <x v="9"/>
    <x v="15"/>
    <x v="2"/>
    <x v="9"/>
    <n v="0"/>
    <n v="1500"/>
    <n v="0"/>
    <n v="0"/>
    <n v="0"/>
    <n v="0"/>
    <n v="0"/>
    <n v="0"/>
    <n v="0"/>
  </r>
  <r>
    <x v="9"/>
    <x v="15"/>
    <x v="2"/>
    <x v="10"/>
    <n v="0"/>
    <n v="1500"/>
    <n v="0"/>
    <n v="0"/>
    <n v="0"/>
    <n v="0"/>
    <n v="0"/>
    <n v="0"/>
    <n v="0"/>
  </r>
  <r>
    <x v="9"/>
    <x v="15"/>
    <x v="3"/>
    <x v="0"/>
    <n v="0"/>
    <n v="1500"/>
    <n v="0"/>
    <n v="0"/>
    <n v="0"/>
    <n v="0"/>
    <n v="0"/>
    <n v="0"/>
    <n v="0"/>
  </r>
  <r>
    <x v="9"/>
    <x v="15"/>
    <x v="3"/>
    <x v="1"/>
    <n v="2.91"/>
    <n v="1500"/>
    <n v="0"/>
    <n v="0.10595"/>
    <n v="9.1819999999999999E-2"/>
    <n v="9.7999999999999997E-4"/>
    <n v="8.9099999999999995E-3"/>
    <n v="1.4317500000000001"/>
    <n v="0"/>
  </r>
  <r>
    <x v="9"/>
    <x v="15"/>
    <x v="3"/>
    <x v="2"/>
    <n v="0"/>
    <n v="1500"/>
    <n v="0"/>
    <n v="0"/>
    <n v="0"/>
    <n v="0"/>
    <n v="0"/>
    <n v="0"/>
    <n v="0"/>
  </r>
  <r>
    <x v="9"/>
    <x v="15"/>
    <x v="3"/>
    <x v="3"/>
    <n v="0"/>
    <n v="1500"/>
    <n v="0"/>
    <n v="0"/>
    <n v="0"/>
    <n v="0"/>
    <n v="0"/>
    <n v="0"/>
    <n v="0"/>
  </r>
  <r>
    <x v="9"/>
    <x v="15"/>
    <x v="3"/>
    <x v="4"/>
    <n v="0"/>
    <n v="1500"/>
    <n v="0"/>
    <n v="0"/>
    <n v="0"/>
    <n v="0"/>
    <n v="0"/>
    <n v="0"/>
    <n v="0"/>
  </r>
  <r>
    <x v="9"/>
    <x v="15"/>
    <x v="3"/>
    <x v="5"/>
    <n v="0"/>
    <n v="1500"/>
    <n v="0"/>
    <n v="0"/>
    <n v="0"/>
    <n v="0"/>
    <n v="0"/>
    <n v="0"/>
    <n v="0"/>
  </r>
  <r>
    <x v="9"/>
    <x v="15"/>
    <x v="3"/>
    <x v="6"/>
    <n v="0"/>
    <n v="1500"/>
    <n v="0"/>
    <n v="0"/>
    <n v="0"/>
    <n v="0"/>
    <n v="0"/>
    <n v="0"/>
    <n v="0"/>
  </r>
  <r>
    <x v="9"/>
    <x v="15"/>
    <x v="3"/>
    <x v="7"/>
    <n v="0"/>
    <n v="1500"/>
    <n v="0"/>
    <n v="0"/>
    <n v="0"/>
    <n v="0"/>
    <n v="0"/>
    <n v="0"/>
    <n v="0"/>
  </r>
  <r>
    <x v="9"/>
    <x v="15"/>
    <x v="3"/>
    <x v="8"/>
    <n v="0"/>
    <n v="1500"/>
    <n v="0"/>
    <n v="0"/>
    <n v="0"/>
    <n v="0"/>
    <n v="0"/>
    <n v="0"/>
    <n v="0"/>
  </r>
  <r>
    <x v="9"/>
    <x v="15"/>
    <x v="3"/>
    <x v="9"/>
    <n v="0"/>
    <n v="1500"/>
    <n v="0"/>
    <n v="0"/>
    <n v="0"/>
    <n v="0"/>
    <n v="0"/>
    <n v="0"/>
    <n v="0"/>
  </r>
  <r>
    <x v="9"/>
    <x v="15"/>
    <x v="3"/>
    <x v="10"/>
    <n v="0.09"/>
    <n v="1500"/>
    <n v="0"/>
    <n v="3.0999999999999999E-3"/>
    <n v="2.9099999999999998E-3"/>
    <n v="1.0000000000000001E-5"/>
    <n v="5.0000000000000002E-5"/>
    <n v="4.1939999999999998E-2"/>
    <n v="0"/>
  </r>
  <r>
    <x v="9"/>
    <x v="15"/>
    <x v="4"/>
    <x v="0"/>
    <n v="0"/>
    <n v="1500"/>
    <n v="0"/>
    <n v="0"/>
    <n v="0"/>
    <n v="0"/>
    <n v="0"/>
    <n v="0"/>
    <n v="0"/>
  </r>
  <r>
    <x v="9"/>
    <x v="15"/>
    <x v="4"/>
    <x v="1"/>
    <n v="0"/>
    <n v="1500"/>
    <n v="0"/>
    <n v="0"/>
    <n v="0"/>
    <n v="0"/>
    <n v="0"/>
    <n v="0"/>
    <n v="0"/>
  </r>
  <r>
    <x v="9"/>
    <x v="15"/>
    <x v="4"/>
    <x v="2"/>
    <n v="0"/>
    <n v="1500"/>
    <n v="0"/>
    <n v="0"/>
    <n v="0"/>
    <n v="0"/>
    <n v="0"/>
    <n v="0"/>
    <n v="0"/>
  </r>
  <r>
    <x v="9"/>
    <x v="15"/>
    <x v="4"/>
    <x v="3"/>
    <n v="0"/>
    <n v="1500"/>
    <n v="0"/>
    <n v="0"/>
    <n v="0"/>
    <n v="0"/>
    <n v="0"/>
    <n v="0"/>
    <n v="0"/>
  </r>
  <r>
    <x v="9"/>
    <x v="15"/>
    <x v="4"/>
    <x v="4"/>
    <n v="0"/>
    <n v="1500"/>
    <n v="0"/>
    <n v="0"/>
    <n v="0"/>
    <n v="0"/>
    <n v="0"/>
    <n v="0"/>
    <n v="0"/>
  </r>
  <r>
    <x v="9"/>
    <x v="15"/>
    <x v="4"/>
    <x v="5"/>
    <n v="0"/>
    <n v="1500"/>
    <n v="0"/>
    <n v="0"/>
    <n v="0"/>
    <n v="0"/>
    <n v="0"/>
    <n v="0"/>
    <n v="0"/>
  </r>
  <r>
    <x v="9"/>
    <x v="15"/>
    <x v="4"/>
    <x v="6"/>
    <n v="0"/>
    <n v="1500"/>
    <n v="0"/>
    <n v="0"/>
    <n v="0"/>
    <n v="0"/>
    <n v="0"/>
    <n v="0"/>
    <n v="0"/>
  </r>
  <r>
    <x v="9"/>
    <x v="15"/>
    <x v="4"/>
    <x v="7"/>
    <n v="0"/>
    <n v="1500"/>
    <n v="0"/>
    <n v="0"/>
    <n v="0"/>
    <n v="0"/>
    <n v="0"/>
    <n v="0"/>
    <n v="0"/>
  </r>
  <r>
    <x v="9"/>
    <x v="15"/>
    <x v="4"/>
    <x v="8"/>
    <n v="0"/>
    <n v="1500"/>
    <n v="0"/>
    <n v="0"/>
    <n v="0"/>
    <n v="0"/>
    <n v="0"/>
    <n v="0"/>
    <n v="0"/>
  </r>
  <r>
    <x v="9"/>
    <x v="15"/>
    <x v="4"/>
    <x v="9"/>
    <n v="0"/>
    <n v="1500"/>
    <n v="0"/>
    <n v="0"/>
    <n v="0"/>
    <n v="0"/>
    <n v="0"/>
    <n v="0"/>
    <n v="0"/>
  </r>
  <r>
    <x v="9"/>
    <x v="15"/>
    <x v="4"/>
    <x v="10"/>
    <n v="1.06"/>
    <n v="1500"/>
    <n v="0"/>
    <n v="3.8510000000000003E-2"/>
    <n v="2.921E-2"/>
    <n v="1.2999999999999999E-4"/>
    <n v="1.08E-3"/>
    <n v="0.52036000000000004"/>
    <n v="0"/>
  </r>
  <r>
    <x v="9"/>
    <x v="15"/>
    <x v="5"/>
    <x v="0"/>
    <n v="0"/>
    <n v="1500"/>
    <n v="0"/>
    <n v="0"/>
    <n v="0"/>
    <n v="0"/>
    <n v="0"/>
    <n v="0"/>
    <n v="0"/>
  </r>
  <r>
    <x v="9"/>
    <x v="15"/>
    <x v="5"/>
    <x v="1"/>
    <n v="0"/>
    <n v="1500"/>
    <n v="0"/>
    <n v="0"/>
    <n v="0"/>
    <n v="0"/>
    <n v="0"/>
    <n v="0"/>
    <n v="0"/>
  </r>
  <r>
    <x v="9"/>
    <x v="15"/>
    <x v="5"/>
    <x v="2"/>
    <n v="0"/>
    <n v="1500"/>
    <n v="0"/>
    <n v="0"/>
    <n v="0"/>
    <n v="0"/>
    <n v="0"/>
    <n v="0"/>
    <n v="0"/>
  </r>
  <r>
    <x v="9"/>
    <x v="15"/>
    <x v="5"/>
    <x v="3"/>
    <n v="0"/>
    <n v="1500"/>
    <n v="0"/>
    <n v="0"/>
    <n v="0"/>
    <n v="0"/>
    <n v="0"/>
    <n v="0"/>
    <n v="0"/>
  </r>
  <r>
    <x v="9"/>
    <x v="15"/>
    <x v="5"/>
    <x v="4"/>
    <n v="0"/>
    <n v="1500"/>
    <n v="0"/>
    <n v="0"/>
    <n v="0"/>
    <n v="0"/>
    <n v="0"/>
    <n v="0"/>
    <n v="0"/>
  </r>
  <r>
    <x v="9"/>
    <x v="15"/>
    <x v="5"/>
    <x v="5"/>
    <n v="0"/>
    <n v="1500"/>
    <n v="0"/>
    <n v="0"/>
    <n v="0"/>
    <n v="0"/>
    <n v="0"/>
    <n v="0"/>
    <n v="0"/>
  </r>
  <r>
    <x v="9"/>
    <x v="15"/>
    <x v="5"/>
    <x v="6"/>
    <n v="0"/>
    <n v="1500"/>
    <n v="0"/>
    <n v="0"/>
    <n v="0"/>
    <n v="0"/>
    <n v="0"/>
    <n v="0"/>
    <n v="0"/>
  </r>
  <r>
    <x v="9"/>
    <x v="15"/>
    <x v="5"/>
    <x v="7"/>
    <n v="0"/>
    <n v="1500"/>
    <n v="0"/>
    <n v="0"/>
    <n v="0"/>
    <n v="0"/>
    <n v="0"/>
    <n v="0"/>
    <n v="0"/>
  </r>
  <r>
    <x v="9"/>
    <x v="15"/>
    <x v="5"/>
    <x v="8"/>
    <n v="0"/>
    <n v="1500"/>
    <n v="0"/>
    <n v="0"/>
    <n v="0"/>
    <n v="0"/>
    <n v="0"/>
    <n v="0"/>
    <n v="0"/>
  </r>
  <r>
    <x v="9"/>
    <x v="15"/>
    <x v="5"/>
    <x v="9"/>
    <n v="0"/>
    <n v="1500"/>
    <n v="0"/>
    <n v="0"/>
    <n v="0"/>
    <n v="0"/>
    <n v="0"/>
    <n v="0"/>
    <n v="0"/>
  </r>
  <r>
    <x v="9"/>
    <x v="15"/>
    <x v="5"/>
    <x v="10"/>
    <n v="0"/>
    <n v="1500"/>
    <n v="0"/>
    <n v="0"/>
    <n v="0"/>
    <n v="0"/>
    <n v="0"/>
    <n v="0"/>
    <n v="0"/>
  </r>
  <r>
    <x v="9"/>
    <x v="15"/>
    <x v="6"/>
    <x v="0"/>
    <n v="0"/>
    <n v="1500"/>
    <n v="0"/>
    <n v="0"/>
    <n v="0"/>
    <n v="0"/>
    <n v="0"/>
    <n v="0"/>
    <n v="0"/>
  </r>
  <r>
    <x v="9"/>
    <x v="15"/>
    <x v="6"/>
    <x v="1"/>
    <n v="0"/>
    <n v="1500"/>
    <n v="0"/>
    <n v="0"/>
    <n v="0"/>
    <n v="0"/>
    <n v="0"/>
    <n v="0"/>
    <n v="0"/>
  </r>
  <r>
    <x v="9"/>
    <x v="15"/>
    <x v="6"/>
    <x v="2"/>
    <n v="0"/>
    <n v="1500"/>
    <n v="0"/>
    <n v="0"/>
    <n v="0"/>
    <n v="0"/>
    <n v="0"/>
    <n v="0"/>
    <n v="0"/>
  </r>
  <r>
    <x v="9"/>
    <x v="15"/>
    <x v="6"/>
    <x v="3"/>
    <n v="0"/>
    <n v="1500"/>
    <n v="0"/>
    <n v="0"/>
    <n v="0"/>
    <n v="0"/>
    <n v="0"/>
    <n v="0"/>
    <n v="0"/>
  </r>
  <r>
    <x v="9"/>
    <x v="15"/>
    <x v="6"/>
    <x v="4"/>
    <n v="0"/>
    <n v="1500"/>
    <n v="0"/>
    <n v="0"/>
    <n v="0"/>
    <n v="0"/>
    <n v="0"/>
    <n v="0"/>
    <n v="0"/>
  </r>
  <r>
    <x v="9"/>
    <x v="15"/>
    <x v="6"/>
    <x v="5"/>
    <n v="0"/>
    <n v="1500"/>
    <n v="0"/>
    <n v="0"/>
    <n v="0"/>
    <n v="0"/>
    <n v="0"/>
    <n v="0"/>
    <n v="0"/>
  </r>
  <r>
    <x v="9"/>
    <x v="15"/>
    <x v="6"/>
    <x v="6"/>
    <n v="0"/>
    <n v="1500"/>
    <n v="0"/>
    <n v="0"/>
    <n v="0"/>
    <n v="0"/>
    <n v="0"/>
    <n v="0"/>
    <n v="0"/>
  </r>
  <r>
    <x v="9"/>
    <x v="15"/>
    <x v="6"/>
    <x v="7"/>
    <n v="0"/>
    <n v="1500"/>
    <n v="0"/>
    <n v="0"/>
    <n v="0"/>
    <n v="0"/>
    <n v="0"/>
    <n v="0"/>
    <n v="0"/>
  </r>
  <r>
    <x v="9"/>
    <x v="15"/>
    <x v="6"/>
    <x v="8"/>
    <n v="0"/>
    <n v="1500"/>
    <n v="0"/>
    <n v="0"/>
    <n v="0"/>
    <n v="0"/>
    <n v="0"/>
    <n v="0"/>
    <n v="0"/>
  </r>
  <r>
    <x v="9"/>
    <x v="15"/>
    <x v="6"/>
    <x v="9"/>
    <n v="0"/>
    <n v="1500"/>
    <n v="0"/>
    <n v="0"/>
    <n v="0"/>
    <n v="0"/>
    <n v="0"/>
    <n v="0"/>
    <n v="0"/>
  </r>
  <r>
    <x v="9"/>
    <x v="15"/>
    <x v="6"/>
    <x v="10"/>
    <n v="0"/>
    <n v="1500"/>
    <n v="0"/>
    <n v="0"/>
    <n v="0"/>
    <n v="0"/>
    <n v="0"/>
    <n v="0"/>
    <n v="0"/>
  </r>
  <r>
    <x v="9"/>
    <x v="15"/>
    <x v="7"/>
    <x v="0"/>
    <n v="0"/>
    <n v="1500"/>
    <n v="0"/>
    <n v="0"/>
    <n v="0"/>
    <n v="0"/>
    <n v="0"/>
    <n v="0"/>
    <n v="0"/>
  </r>
  <r>
    <x v="9"/>
    <x v="15"/>
    <x v="7"/>
    <x v="1"/>
    <n v="0"/>
    <n v="1500"/>
    <n v="0"/>
    <n v="0"/>
    <n v="0"/>
    <n v="0"/>
    <n v="0"/>
    <n v="0"/>
    <n v="0"/>
  </r>
  <r>
    <x v="9"/>
    <x v="15"/>
    <x v="7"/>
    <x v="2"/>
    <n v="0"/>
    <n v="1500"/>
    <n v="0"/>
    <n v="0"/>
    <n v="0"/>
    <n v="0"/>
    <n v="0"/>
    <n v="0"/>
    <n v="0"/>
  </r>
  <r>
    <x v="9"/>
    <x v="15"/>
    <x v="7"/>
    <x v="3"/>
    <n v="0"/>
    <n v="1500"/>
    <n v="0"/>
    <n v="0"/>
    <n v="0"/>
    <n v="0"/>
    <n v="0"/>
    <n v="0"/>
    <n v="0"/>
  </r>
  <r>
    <x v="9"/>
    <x v="15"/>
    <x v="7"/>
    <x v="4"/>
    <n v="0"/>
    <n v="1500"/>
    <n v="0"/>
    <n v="0"/>
    <n v="0"/>
    <n v="0"/>
    <n v="0"/>
    <n v="0"/>
    <n v="0"/>
  </r>
  <r>
    <x v="9"/>
    <x v="15"/>
    <x v="7"/>
    <x v="5"/>
    <n v="0"/>
    <n v="1500"/>
    <n v="0"/>
    <n v="0"/>
    <n v="0"/>
    <n v="0"/>
    <n v="0"/>
    <n v="0"/>
    <n v="0"/>
  </r>
  <r>
    <x v="9"/>
    <x v="15"/>
    <x v="7"/>
    <x v="6"/>
    <n v="0"/>
    <n v="1500"/>
    <n v="0"/>
    <n v="0"/>
    <n v="0"/>
    <n v="0"/>
    <n v="0"/>
    <n v="0"/>
    <n v="0"/>
  </r>
  <r>
    <x v="9"/>
    <x v="15"/>
    <x v="7"/>
    <x v="7"/>
    <n v="0"/>
    <n v="1500"/>
    <n v="0"/>
    <n v="0"/>
    <n v="0"/>
    <n v="0"/>
    <n v="0"/>
    <n v="0"/>
    <n v="0"/>
  </r>
  <r>
    <x v="9"/>
    <x v="15"/>
    <x v="7"/>
    <x v="8"/>
    <n v="0"/>
    <n v="1500"/>
    <n v="0"/>
    <n v="0"/>
    <n v="0"/>
    <n v="0"/>
    <n v="0"/>
    <n v="0"/>
    <n v="0"/>
  </r>
  <r>
    <x v="9"/>
    <x v="15"/>
    <x v="7"/>
    <x v="9"/>
    <n v="0"/>
    <n v="1500"/>
    <n v="0"/>
    <n v="0"/>
    <n v="0"/>
    <n v="0"/>
    <n v="0"/>
    <n v="0"/>
    <n v="0"/>
  </r>
  <r>
    <x v="9"/>
    <x v="15"/>
    <x v="7"/>
    <x v="10"/>
    <n v="0"/>
    <n v="1500"/>
    <n v="0"/>
    <n v="0"/>
    <n v="0"/>
    <n v="0"/>
    <n v="0"/>
    <n v="0"/>
    <n v="0"/>
  </r>
  <r>
    <x v="9"/>
    <x v="15"/>
    <x v="8"/>
    <x v="0"/>
    <n v="0"/>
    <n v="1500"/>
    <n v="0"/>
    <n v="0"/>
    <n v="0"/>
    <n v="0"/>
    <n v="0"/>
    <n v="0"/>
    <n v="0"/>
  </r>
  <r>
    <x v="9"/>
    <x v="15"/>
    <x v="8"/>
    <x v="1"/>
    <n v="0"/>
    <n v="1500"/>
    <n v="0"/>
    <n v="0"/>
    <n v="0"/>
    <n v="0"/>
    <n v="0"/>
    <n v="0"/>
    <n v="0"/>
  </r>
  <r>
    <x v="9"/>
    <x v="15"/>
    <x v="8"/>
    <x v="2"/>
    <n v="0"/>
    <n v="1500"/>
    <n v="0"/>
    <n v="0"/>
    <n v="0"/>
    <n v="0"/>
    <n v="0"/>
    <n v="0"/>
    <n v="0"/>
  </r>
  <r>
    <x v="9"/>
    <x v="15"/>
    <x v="8"/>
    <x v="3"/>
    <n v="0"/>
    <n v="1500"/>
    <n v="0"/>
    <n v="0"/>
    <n v="0"/>
    <n v="0"/>
    <n v="0"/>
    <n v="0"/>
    <n v="0"/>
  </r>
  <r>
    <x v="9"/>
    <x v="15"/>
    <x v="8"/>
    <x v="4"/>
    <n v="0"/>
    <n v="1500"/>
    <n v="0"/>
    <n v="0"/>
    <n v="0"/>
    <n v="0"/>
    <n v="0"/>
    <n v="0"/>
    <n v="0"/>
  </r>
  <r>
    <x v="9"/>
    <x v="15"/>
    <x v="8"/>
    <x v="5"/>
    <n v="0"/>
    <n v="1500"/>
    <n v="0"/>
    <n v="0"/>
    <n v="0"/>
    <n v="0"/>
    <n v="0"/>
    <n v="0"/>
    <n v="0"/>
  </r>
  <r>
    <x v="9"/>
    <x v="15"/>
    <x v="8"/>
    <x v="6"/>
    <n v="0"/>
    <n v="1500"/>
    <n v="0"/>
    <n v="0"/>
    <n v="0"/>
    <n v="0"/>
    <n v="0"/>
    <n v="0"/>
    <n v="0"/>
  </r>
  <r>
    <x v="9"/>
    <x v="15"/>
    <x v="8"/>
    <x v="7"/>
    <n v="0"/>
    <n v="1500"/>
    <n v="0"/>
    <n v="0"/>
    <n v="0"/>
    <n v="0"/>
    <n v="0"/>
    <n v="0"/>
    <n v="0"/>
  </r>
  <r>
    <x v="9"/>
    <x v="15"/>
    <x v="8"/>
    <x v="8"/>
    <n v="0"/>
    <n v="1500"/>
    <n v="0"/>
    <n v="0"/>
    <n v="0"/>
    <n v="0"/>
    <n v="0"/>
    <n v="0"/>
    <n v="0"/>
  </r>
  <r>
    <x v="9"/>
    <x v="15"/>
    <x v="8"/>
    <x v="9"/>
    <n v="0"/>
    <n v="1500"/>
    <n v="0"/>
    <n v="0"/>
    <n v="0"/>
    <n v="0"/>
    <n v="0"/>
    <n v="0"/>
    <n v="0"/>
  </r>
  <r>
    <x v="9"/>
    <x v="15"/>
    <x v="8"/>
    <x v="10"/>
    <n v="0"/>
    <n v="1500"/>
    <n v="0"/>
    <n v="0"/>
    <n v="0"/>
    <n v="0"/>
    <n v="0"/>
    <n v="0"/>
    <n v="0"/>
  </r>
  <r>
    <x v="9"/>
    <x v="16"/>
    <x v="0"/>
    <x v="0"/>
    <n v="0"/>
    <n v="1500"/>
    <n v="0"/>
    <n v="0"/>
    <n v="0"/>
    <n v="0"/>
    <n v="0"/>
    <n v="0"/>
    <n v="0"/>
  </r>
  <r>
    <x v="9"/>
    <x v="16"/>
    <x v="0"/>
    <x v="1"/>
    <n v="0.18"/>
    <n v="1500"/>
    <n v="0"/>
    <n v="6.7400000000000003E-3"/>
    <n v="5.7099999999999998E-3"/>
    <n v="1.1E-4"/>
    <n v="1.9000000000000001E-4"/>
    <n v="9.1079999999999994E-2"/>
    <n v="0"/>
  </r>
  <r>
    <x v="9"/>
    <x v="16"/>
    <x v="0"/>
    <x v="2"/>
    <n v="0"/>
    <n v="1500"/>
    <n v="0"/>
    <n v="0"/>
    <n v="0"/>
    <n v="0"/>
    <n v="0"/>
    <n v="0"/>
    <n v="0"/>
  </r>
  <r>
    <x v="9"/>
    <x v="16"/>
    <x v="0"/>
    <x v="3"/>
    <n v="0"/>
    <n v="1500"/>
    <n v="0"/>
    <n v="0"/>
    <n v="0"/>
    <n v="0"/>
    <n v="0"/>
    <n v="0"/>
    <n v="0"/>
  </r>
  <r>
    <x v="9"/>
    <x v="16"/>
    <x v="0"/>
    <x v="4"/>
    <n v="0"/>
    <n v="1500"/>
    <n v="0"/>
    <n v="0"/>
    <n v="0"/>
    <n v="0"/>
    <n v="0"/>
    <n v="0"/>
    <n v="0"/>
  </r>
  <r>
    <x v="9"/>
    <x v="16"/>
    <x v="0"/>
    <x v="5"/>
    <n v="0"/>
    <n v="1500"/>
    <n v="0"/>
    <n v="0"/>
    <n v="0"/>
    <n v="0"/>
    <n v="0"/>
    <n v="0"/>
    <n v="0"/>
  </r>
  <r>
    <x v="9"/>
    <x v="16"/>
    <x v="0"/>
    <x v="6"/>
    <n v="0"/>
    <n v="1500"/>
    <n v="0"/>
    <n v="0"/>
    <n v="0"/>
    <n v="0"/>
    <n v="0"/>
    <n v="0"/>
    <n v="0"/>
  </r>
  <r>
    <x v="9"/>
    <x v="16"/>
    <x v="0"/>
    <x v="7"/>
    <n v="0"/>
    <n v="1500"/>
    <n v="0"/>
    <n v="0"/>
    <n v="0"/>
    <n v="0"/>
    <n v="0"/>
    <n v="0"/>
    <n v="0"/>
  </r>
  <r>
    <x v="9"/>
    <x v="16"/>
    <x v="0"/>
    <x v="8"/>
    <n v="0"/>
    <n v="1500"/>
    <n v="0"/>
    <n v="0"/>
    <n v="0"/>
    <n v="0"/>
    <n v="0"/>
    <n v="0"/>
    <n v="0"/>
  </r>
  <r>
    <x v="9"/>
    <x v="16"/>
    <x v="0"/>
    <x v="9"/>
    <n v="0"/>
    <n v="1500"/>
    <n v="0"/>
    <n v="0"/>
    <n v="0"/>
    <n v="0"/>
    <n v="0"/>
    <n v="0"/>
    <n v="0"/>
  </r>
  <r>
    <x v="9"/>
    <x v="16"/>
    <x v="0"/>
    <x v="10"/>
    <n v="0.14000000000000001"/>
    <n v="1500"/>
    <n v="0"/>
    <n v="5.0099999999999997E-3"/>
    <n v="4.0299999999999997E-3"/>
    <n v="1.0000000000000001E-5"/>
    <n v="2.0000000000000001E-4"/>
    <n v="6.7699999999999996E-2"/>
    <n v="0"/>
  </r>
  <r>
    <x v="9"/>
    <x v="16"/>
    <x v="1"/>
    <x v="0"/>
    <n v="0"/>
    <n v="1500"/>
    <n v="0"/>
    <n v="0"/>
    <n v="0"/>
    <n v="0"/>
    <n v="0"/>
    <n v="0"/>
    <n v="0"/>
  </r>
  <r>
    <x v="9"/>
    <x v="16"/>
    <x v="1"/>
    <x v="1"/>
    <n v="0"/>
    <n v="1500"/>
    <n v="0"/>
    <n v="0"/>
    <n v="0"/>
    <n v="0"/>
    <n v="0"/>
    <n v="0"/>
    <n v="0"/>
  </r>
  <r>
    <x v="9"/>
    <x v="16"/>
    <x v="1"/>
    <x v="2"/>
    <n v="0"/>
    <n v="1500"/>
    <n v="0"/>
    <n v="0"/>
    <n v="0"/>
    <n v="0"/>
    <n v="0"/>
    <n v="0"/>
    <n v="0"/>
  </r>
  <r>
    <x v="9"/>
    <x v="16"/>
    <x v="1"/>
    <x v="3"/>
    <n v="0"/>
    <n v="1500"/>
    <n v="0"/>
    <n v="0"/>
    <n v="0"/>
    <n v="0"/>
    <n v="0"/>
    <n v="0"/>
    <n v="0"/>
  </r>
  <r>
    <x v="9"/>
    <x v="16"/>
    <x v="1"/>
    <x v="4"/>
    <n v="0"/>
    <n v="1500"/>
    <n v="0"/>
    <n v="0"/>
    <n v="0"/>
    <n v="0"/>
    <n v="0"/>
    <n v="0"/>
    <n v="0"/>
  </r>
  <r>
    <x v="9"/>
    <x v="16"/>
    <x v="1"/>
    <x v="5"/>
    <n v="0"/>
    <n v="1500"/>
    <n v="0"/>
    <n v="0"/>
    <n v="0"/>
    <n v="0"/>
    <n v="0"/>
    <n v="0"/>
    <n v="0"/>
  </r>
  <r>
    <x v="9"/>
    <x v="16"/>
    <x v="1"/>
    <x v="6"/>
    <n v="0"/>
    <n v="1500"/>
    <n v="0"/>
    <n v="0"/>
    <n v="0"/>
    <n v="0"/>
    <n v="0"/>
    <n v="0"/>
    <n v="0"/>
  </r>
  <r>
    <x v="9"/>
    <x v="16"/>
    <x v="1"/>
    <x v="7"/>
    <n v="0"/>
    <n v="1500"/>
    <n v="0"/>
    <n v="0"/>
    <n v="0"/>
    <n v="0"/>
    <n v="0"/>
    <n v="0"/>
    <n v="0"/>
  </r>
  <r>
    <x v="9"/>
    <x v="16"/>
    <x v="1"/>
    <x v="8"/>
    <n v="0"/>
    <n v="1500"/>
    <n v="0"/>
    <n v="0"/>
    <n v="0"/>
    <n v="0"/>
    <n v="0"/>
    <n v="0"/>
    <n v="0"/>
  </r>
  <r>
    <x v="9"/>
    <x v="16"/>
    <x v="1"/>
    <x v="9"/>
    <n v="0"/>
    <n v="1500"/>
    <n v="0"/>
    <n v="0"/>
    <n v="0"/>
    <n v="0"/>
    <n v="0"/>
    <n v="0"/>
    <n v="0"/>
  </r>
  <r>
    <x v="9"/>
    <x v="16"/>
    <x v="1"/>
    <x v="10"/>
    <n v="0"/>
    <n v="1500"/>
    <n v="0"/>
    <n v="0"/>
    <n v="0"/>
    <n v="0"/>
    <n v="0"/>
    <n v="0"/>
    <n v="0"/>
  </r>
  <r>
    <x v="9"/>
    <x v="16"/>
    <x v="2"/>
    <x v="0"/>
    <n v="0"/>
    <n v="1500"/>
    <n v="0"/>
    <n v="0"/>
    <n v="0"/>
    <n v="0"/>
    <n v="0"/>
    <n v="0"/>
    <n v="0"/>
  </r>
  <r>
    <x v="9"/>
    <x v="16"/>
    <x v="2"/>
    <x v="1"/>
    <n v="0.11"/>
    <n v="1500"/>
    <n v="0"/>
    <n v="4.0800000000000003E-3"/>
    <n v="3.5799999999999998E-3"/>
    <n v="1.1E-4"/>
    <n v="6.2E-4"/>
    <n v="5.5140000000000002E-2"/>
    <n v="0"/>
  </r>
  <r>
    <x v="9"/>
    <x v="16"/>
    <x v="2"/>
    <x v="2"/>
    <n v="0"/>
    <n v="1500"/>
    <n v="0"/>
    <n v="0"/>
    <n v="0"/>
    <n v="0"/>
    <n v="0"/>
    <n v="0"/>
    <n v="0"/>
  </r>
  <r>
    <x v="9"/>
    <x v="16"/>
    <x v="2"/>
    <x v="3"/>
    <n v="0"/>
    <n v="1500"/>
    <n v="0"/>
    <n v="0"/>
    <n v="0"/>
    <n v="0"/>
    <n v="0"/>
    <n v="0"/>
    <n v="0"/>
  </r>
  <r>
    <x v="9"/>
    <x v="16"/>
    <x v="2"/>
    <x v="4"/>
    <n v="0"/>
    <n v="1500"/>
    <n v="0"/>
    <n v="0"/>
    <n v="0"/>
    <n v="0"/>
    <n v="0"/>
    <n v="0"/>
    <n v="0"/>
  </r>
  <r>
    <x v="9"/>
    <x v="16"/>
    <x v="2"/>
    <x v="5"/>
    <n v="0"/>
    <n v="1500"/>
    <n v="0"/>
    <n v="0"/>
    <n v="0"/>
    <n v="0"/>
    <n v="0"/>
    <n v="0"/>
    <n v="0"/>
  </r>
  <r>
    <x v="9"/>
    <x v="16"/>
    <x v="2"/>
    <x v="6"/>
    <n v="0"/>
    <n v="1500"/>
    <n v="0"/>
    <n v="0"/>
    <n v="0"/>
    <n v="0"/>
    <n v="0"/>
    <n v="0"/>
    <n v="0"/>
  </r>
  <r>
    <x v="9"/>
    <x v="16"/>
    <x v="2"/>
    <x v="7"/>
    <n v="0"/>
    <n v="1500"/>
    <n v="0"/>
    <n v="0"/>
    <n v="0"/>
    <n v="0"/>
    <n v="0"/>
    <n v="0"/>
    <n v="0"/>
  </r>
  <r>
    <x v="9"/>
    <x v="16"/>
    <x v="2"/>
    <x v="8"/>
    <n v="0"/>
    <n v="1500"/>
    <n v="0"/>
    <n v="0"/>
    <n v="0"/>
    <n v="0"/>
    <n v="0"/>
    <n v="0"/>
    <n v="0"/>
  </r>
  <r>
    <x v="9"/>
    <x v="16"/>
    <x v="2"/>
    <x v="9"/>
    <n v="0"/>
    <n v="1500"/>
    <n v="0"/>
    <n v="0"/>
    <n v="0"/>
    <n v="0"/>
    <n v="0"/>
    <n v="0"/>
    <n v="0"/>
  </r>
  <r>
    <x v="9"/>
    <x v="16"/>
    <x v="2"/>
    <x v="10"/>
    <n v="0"/>
    <n v="1500"/>
    <n v="0"/>
    <n v="0"/>
    <n v="0"/>
    <n v="0"/>
    <n v="0"/>
    <n v="0"/>
    <n v="0"/>
  </r>
  <r>
    <x v="9"/>
    <x v="16"/>
    <x v="3"/>
    <x v="0"/>
    <n v="0"/>
    <n v="1500"/>
    <n v="0"/>
    <n v="0"/>
    <n v="0"/>
    <n v="0"/>
    <n v="0"/>
    <n v="0"/>
    <n v="0"/>
  </r>
  <r>
    <x v="9"/>
    <x v="16"/>
    <x v="3"/>
    <x v="1"/>
    <n v="2.91"/>
    <n v="1500"/>
    <n v="0"/>
    <n v="0.10595"/>
    <n v="9.1819999999999999E-2"/>
    <n v="9.7999999999999997E-4"/>
    <n v="8.9099999999999995E-3"/>
    <n v="1.4317500000000001"/>
    <n v="0"/>
  </r>
  <r>
    <x v="9"/>
    <x v="16"/>
    <x v="3"/>
    <x v="2"/>
    <n v="0"/>
    <n v="1500"/>
    <n v="0"/>
    <n v="0"/>
    <n v="0"/>
    <n v="0"/>
    <n v="0"/>
    <n v="0"/>
    <n v="0"/>
  </r>
  <r>
    <x v="9"/>
    <x v="16"/>
    <x v="3"/>
    <x v="3"/>
    <n v="0"/>
    <n v="1500"/>
    <n v="0"/>
    <n v="0"/>
    <n v="0"/>
    <n v="0"/>
    <n v="0"/>
    <n v="0"/>
    <n v="0"/>
  </r>
  <r>
    <x v="9"/>
    <x v="16"/>
    <x v="3"/>
    <x v="4"/>
    <n v="0"/>
    <n v="1500"/>
    <n v="0"/>
    <n v="0"/>
    <n v="0"/>
    <n v="0"/>
    <n v="0"/>
    <n v="0"/>
    <n v="0"/>
  </r>
  <r>
    <x v="9"/>
    <x v="16"/>
    <x v="3"/>
    <x v="5"/>
    <n v="0"/>
    <n v="1500"/>
    <n v="0"/>
    <n v="0"/>
    <n v="0"/>
    <n v="0"/>
    <n v="0"/>
    <n v="0"/>
    <n v="0"/>
  </r>
  <r>
    <x v="9"/>
    <x v="16"/>
    <x v="3"/>
    <x v="6"/>
    <n v="0"/>
    <n v="1500"/>
    <n v="0"/>
    <n v="0"/>
    <n v="0"/>
    <n v="0"/>
    <n v="0"/>
    <n v="0"/>
    <n v="0"/>
  </r>
  <r>
    <x v="9"/>
    <x v="16"/>
    <x v="3"/>
    <x v="7"/>
    <n v="0"/>
    <n v="1500"/>
    <n v="0"/>
    <n v="0"/>
    <n v="0"/>
    <n v="0"/>
    <n v="0"/>
    <n v="0"/>
    <n v="0"/>
  </r>
  <r>
    <x v="9"/>
    <x v="16"/>
    <x v="3"/>
    <x v="8"/>
    <n v="0"/>
    <n v="1500"/>
    <n v="0"/>
    <n v="0"/>
    <n v="0"/>
    <n v="0"/>
    <n v="0"/>
    <n v="0"/>
    <n v="0"/>
  </r>
  <r>
    <x v="9"/>
    <x v="16"/>
    <x v="3"/>
    <x v="9"/>
    <n v="0"/>
    <n v="1500"/>
    <n v="0"/>
    <n v="0"/>
    <n v="0"/>
    <n v="0"/>
    <n v="0"/>
    <n v="0"/>
    <n v="0"/>
  </r>
  <r>
    <x v="9"/>
    <x v="16"/>
    <x v="3"/>
    <x v="10"/>
    <n v="0.09"/>
    <n v="1500"/>
    <n v="0"/>
    <n v="3.0999999999999999E-3"/>
    <n v="2.9099999999999998E-3"/>
    <n v="1.0000000000000001E-5"/>
    <n v="5.0000000000000002E-5"/>
    <n v="4.1939999999999998E-2"/>
    <n v="0"/>
  </r>
  <r>
    <x v="9"/>
    <x v="16"/>
    <x v="4"/>
    <x v="0"/>
    <n v="0"/>
    <n v="1500"/>
    <n v="0"/>
    <n v="0"/>
    <n v="0"/>
    <n v="0"/>
    <n v="0"/>
    <n v="0"/>
    <n v="0"/>
  </r>
  <r>
    <x v="9"/>
    <x v="16"/>
    <x v="4"/>
    <x v="1"/>
    <n v="0"/>
    <n v="1500"/>
    <n v="0"/>
    <n v="0"/>
    <n v="0"/>
    <n v="0"/>
    <n v="0"/>
    <n v="0"/>
    <n v="0"/>
  </r>
  <r>
    <x v="9"/>
    <x v="16"/>
    <x v="4"/>
    <x v="2"/>
    <n v="0"/>
    <n v="1500"/>
    <n v="0"/>
    <n v="0"/>
    <n v="0"/>
    <n v="0"/>
    <n v="0"/>
    <n v="0"/>
    <n v="0"/>
  </r>
  <r>
    <x v="9"/>
    <x v="16"/>
    <x v="4"/>
    <x v="3"/>
    <n v="0"/>
    <n v="1500"/>
    <n v="0"/>
    <n v="0"/>
    <n v="0"/>
    <n v="0"/>
    <n v="0"/>
    <n v="0"/>
    <n v="0"/>
  </r>
  <r>
    <x v="9"/>
    <x v="16"/>
    <x v="4"/>
    <x v="4"/>
    <n v="0"/>
    <n v="1500"/>
    <n v="0"/>
    <n v="0"/>
    <n v="0"/>
    <n v="0"/>
    <n v="0"/>
    <n v="0"/>
    <n v="0"/>
  </r>
  <r>
    <x v="9"/>
    <x v="16"/>
    <x v="4"/>
    <x v="5"/>
    <n v="0"/>
    <n v="1500"/>
    <n v="0"/>
    <n v="0"/>
    <n v="0"/>
    <n v="0"/>
    <n v="0"/>
    <n v="0"/>
    <n v="0"/>
  </r>
  <r>
    <x v="9"/>
    <x v="16"/>
    <x v="4"/>
    <x v="6"/>
    <n v="0"/>
    <n v="1500"/>
    <n v="0"/>
    <n v="0"/>
    <n v="0"/>
    <n v="0"/>
    <n v="0"/>
    <n v="0"/>
    <n v="0"/>
  </r>
  <r>
    <x v="9"/>
    <x v="16"/>
    <x v="4"/>
    <x v="7"/>
    <n v="0"/>
    <n v="1500"/>
    <n v="0"/>
    <n v="0"/>
    <n v="0"/>
    <n v="0"/>
    <n v="0"/>
    <n v="0"/>
    <n v="0"/>
  </r>
  <r>
    <x v="9"/>
    <x v="16"/>
    <x v="4"/>
    <x v="8"/>
    <n v="0"/>
    <n v="1500"/>
    <n v="0"/>
    <n v="0"/>
    <n v="0"/>
    <n v="0"/>
    <n v="0"/>
    <n v="0"/>
    <n v="0"/>
  </r>
  <r>
    <x v="9"/>
    <x v="16"/>
    <x v="4"/>
    <x v="9"/>
    <n v="0"/>
    <n v="1500"/>
    <n v="0"/>
    <n v="0"/>
    <n v="0"/>
    <n v="0"/>
    <n v="0"/>
    <n v="0"/>
    <n v="0"/>
  </r>
  <r>
    <x v="9"/>
    <x v="16"/>
    <x v="4"/>
    <x v="10"/>
    <n v="1.06"/>
    <n v="1500"/>
    <n v="0"/>
    <n v="3.8510000000000003E-2"/>
    <n v="2.921E-2"/>
    <n v="1.2999999999999999E-4"/>
    <n v="1.08E-3"/>
    <n v="0.52036000000000004"/>
    <n v="0"/>
  </r>
  <r>
    <x v="9"/>
    <x v="16"/>
    <x v="5"/>
    <x v="0"/>
    <n v="0"/>
    <n v="1500"/>
    <n v="0"/>
    <n v="0"/>
    <n v="0"/>
    <n v="0"/>
    <n v="0"/>
    <n v="0"/>
    <n v="0"/>
  </r>
  <r>
    <x v="9"/>
    <x v="16"/>
    <x v="5"/>
    <x v="1"/>
    <n v="0"/>
    <n v="1500"/>
    <n v="0"/>
    <n v="0"/>
    <n v="0"/>
    <n v="0"/>
    <n v="0"/>
    <n v="0"/>
    <n v="0"/>
  </r>
  <r>
    <x v="9"/>
    <x v="16"/>
    <x v="5"/>
    <x v="2"/>
    <n v="0"/>
    <n v="1500"/>
    <n v="0"/>
    <n v="0"/>
    <n v="0"/>
    <n v="0"/>
    <n v="0"/>
    <n v="0"/>
    <n v="0"/>
  </r>
  <r>
    <x v="9"/>
    <x v="16"/>
    <x v="5"/>
    <x v="3"/>
    <n v="0"/>
    <n v="1500"/>
    <n v="0"/>
    <n v="0"/>
    <n v="0"/>
    <n v="0"/>
    <n v="0"/>
    <n v="0"/>
    <n v="0"/>
  </r>
  <r>
    <x v="9"/>
    <x v="16"/>
    <x v="5"/>
    <x v="4"/>
    <n v="0"/>
    <n v="1500"/>
    <n v="0"/>
    <n v="0"/>
    <n v="0"/>
    <n v="0"/>
    <n v="0"/>
    <n v="0"/>
    <n v="0"/>
  </r>
  <r>
    <x v="9"/>
    <x v="16"/>
    <x v="5"/>
    <x v="5"/>
    <n v="0"/>
    <n v="1500"/>
    <n v="0"/>
    <n v="0"/>
    <n v="0"/>
    <n v="0"/>
    <n v="0"/>
    <n v="0"/>
    <n v="0"/>
  </r>
  <r>
    <x v="9"/>
    <x v="16"/>
    <x v="5"/>
    <x v="6"/>
    <n v="0"/>
    <n v="1500"/>
    <n v="0"/>
    <n v="0"/>
    <n v="0"/>
    <n v="0"/>
    <n v="0"/>
    <n v="0"/>
    <n v="0"/>
  </r>
  <r>
    <x v="9"/>
    <x v="16"/>
    <x v="5"/>
    <x v="7"/>
    <n v="0"/>
    <n v="1500"/>
    <n v="0"/>
    <n v="0"/>
    <n v="0"/>
    <n v="0"/>
    <n v="0"/>
    <n v="0"/>
    <n v="0"/>
  </r>
  <r>
    <x v="9"/>
    <x v="16"/>
    <x v="5"/>
    <x v="8"/>
    <n v="0"/>
    <n v="1500"/>
    <n v="0"/>
    <n v="0"/>
    <n v="0"/>
    <n v="0"/>
    <n v="0"/>
    <n v="0"/>
    <n v="0"/>
  </r>
  <r>
    <x v="9"/>
    <x v="16"/>
    <x v="5"/>
    <x v="9"/>
    <n v="0"/>
    <n v="1500"/>
    <n v="0"/>
    <n v="0"/>
    <n v="0"/>
    <n v="0"/>
    <n v="0"/>
    <n v="0"/>
    <n v="0"/>
  </r>
  <r>
    <x v="9"/>
    <x v="16"/>
    <x v="5"/>
    <x v="10"/>
    <n v="0"/>
    <n v="1500"/>
    <n v="0"/>
    <n v="0"/>
    <n v="0"/>
    <n v="0"/>
    <n v="0"/>
    <n v="0"/>
    <n v="0"/>
  </r>
  <r>
    <x v="9"/>
    <x v="16"/>
    <x v="6"/>
    <x v="0"/>
    <n v="0"/>
    <n v="1500"/>
    <n v="0"/>
    <n v="0"/>
    <n v="0"/>
    <n v="0"/>
    <n v="0"/>
    <n v="0"/>
    <n v="0"/>
  </r>
  <r>
    <x v="9"/>
    <x v="16"/>
    <x v="6"/>
    <x v="1"/>
    <n v="0"/>
    <n v="1500"/>
    <n v="0"/>
    <n v="0"/>
    <n v="0"/>
    <n v="0"/>
    <n v="0"/>
    <n v="0"/>
    <n v="0"/>
  </r>
  <r>
    <x v="9"/>
    <x v="16"/>
    <x v="6"/>
    <x v="2"/>
    <n v="0"/>
    <n v="1500"/>
    <n v="0"/>
    <n v="0"/>
    <n v="0"/>
    <n v="0"/>
    <n v="0"/>
    <n v="0"/>
    <n v="0"/>
  </r>
  <r>
    <x v="9"/>
    <x v="16"/>
    <x v="6"/>
    <x v="3"/>
    <n v="0"/>
    <n v="1500"/>
    <n v="0"/>
    <n v="0"/>
    <n v="0"/>
    <n v="0"/>
    <n v="0"/>
    <n v="0"/>
    <n v="0"/>
  </r>
  <r>
    <x v="9"/>
    <x v="16"/>
    <x v="6"/>
    <x v="4"/>
    <n v="0"/>
    <n v="1500"/>
    <n v="0"/>
    <n v="0"/>
    <n v="0"/>
    <n v="0"/>
    <n v="0"/>
    <n v="0"/>
    <n v="0"/>
  </r>
  <r>
    <x v="9"/>
    <x v="16"/>
    <x v="6"/>
    <x v="5"/>
    <n v="0"/>
    <n v="1500"/>
    <n v="0"/>
    <n v="0"/>
    <n v="0"/>
    <n v="0"/>
    <n v="0"/>
    <n v="0"/>
    <n v="0"/>
  </r>
  <r>
    <x v="9"/>
    <x v="16"/>
    <x v="6"/>
    <x v="6"/>
    <n v="0"/>
    <n v="1500"/>
    <n v="0"/>
    <n v="0"/>
    <n v="0"/>
    <n v="0"/>
    <n v="0"/>
    <n v="0"/>
    <n v="0"/>
  </r>
  <r>
    <x v="9"/>
    <x v="16"/>
    <x v="6"/>
    <x v="7"/>
    <n v="0"/>
    <n v="1500"/>
    <n v="0"/>
    <n v="0"/>
    <n v="0"/>
    <n v="0"/>
    <n v="0"/>
    <n v="0"/>
    <n v="0"/>
  </r>
  <r>
    <x v="9"/>
    <x v="16"/>
    <x v="6"/>
    <x v="8"/>
    <n v="0"/>
    <n v="1500"/>
    <n v="0"/>
    <n v="0"/>
    <n v="0"/>
    <n v="0"/>
    <n v="0"/>
    <n v="0"/>
    <n v="0"/>
  </r>
  <r>
    <x v="9"/>
    <x v="16"/>
    <x v="6"/>
    <x v="9"/>
    <n v="0"/>
    <n v="1500"/>
    <n v="0"/>
    <n v="0"/>
    <n v="0"/>
    <n v="0"/>
    <n v="0"/>
    <n v="0"/>
    <n v="0"/>
  </r>
  <r>
    <x v="9"/>
    <x v="16"/>
    <x v="6"/>
    <x v="10"/>
    <n v="0"/>
    <n v="1500"/>
    <n v="0"/>
    <n v="0"/>
    <n v="0"/>
    <n v="0"/>
    <n v="0"/>
    <n v="0"/>
    <n v="0"/>
  </r>
  <r>
    <x v="9"/>
    <x v="16"/>
    <x v="7"/>
    <x v="0"/>
    <n v="0"/>
    <n v="1500"/>
    <n v="0"/>
    <n v="0"/>
    <n v="0"/>
    <n v="0"/>
    <n v="0"/>
    <n v="0"/>
    <n v="0"/>
  </r>
  <r>
    <x v="9"/>
    <x v="16"/>
    <x v="7"/>
    <x v="1"/>
    <n v="0"/>
    <n v="1500"/>
    <n v="0"/>
    <n v="0"/>
    <n v="0"/>
    <n v="0"/>
    <n v="0"/>
    <n v="0"/>
    <n v="0"/>
  </r>
  <r>
    <x v="9"/>
    <x v="16"/>
    <x v="7"/>
    <x v="2"/>
    <n v="0"/>
    <n v="1500"/>
    <n v="0"/>
    <n v="0"/>
    <n v="0"/>
    <n v="0"/>
    <n v="0"/>
    <n v="0"/>
    <n v="0"/>
  </r>
  <r>
    <x v="9"/>
    <x v="16"/>
    <x v="7"/>
    <x v="3"/>
    <n v="0"/>
    <n v="1500"/>
    <n v="0"/>
    <n v="0"/>
    <n v="0"/>
    <n v="0"/>
    <n v="0"/>
    <n v="0"/>
    <n v="0"/>
  </r>
  <r>
    <x v="9"/>
    <x v="16"/>
    <x v="7"/>
    <x v="4"/>
    <n v="0"/>
    <n v="1500"/>
    <n v="0"/>
    <n v="0"/>
    <n v="0"/>
    <n v="0"/>
    <n v="0"/>
    <n v="0"/>
    <n v="0"/>
  </r>
  <r>
    <x v="9"/>
    <x v="16"/>
    <x v="7"/>
    <x v="5"/>
    <n v="0"/>
    <n v="1500"/>
    <n v="0"/>
    <n v="0"/>
    <n v="0"/>
    <n v="0"/>
    <n v="0"/>
    <n v="0"/>
    <n v="0"/>
  </r>
  <r>
    <x v="9"/>
    <x v="16"/>
    <x v="7"/>
    <x v="6"/>
    <n v="0"/>
    <n v="1500"/>
    <n v="0"/>
    <n v="0"/>
    <n v="0"/>
    <n v="0"/>
    <n v="0"/>
    <n v="0"/>
    <n v="0"/>
  </r>
  <r>
    <x v="9"/>
    <x v="16"/>
    <x v="7"/>
    <x v="7"/>
    <n v="0"/>
    <n v="1500"/>
    <n v="0"/>
    <n v="0"/>
    <n v="0"/>
    <n v="0"/>
    <n v="0"/>
    <n v="0"/>
    <n v="0"/>
  </r>
  <r>
    <x v="9"/>
    <x v="16"/>
    <x v="7"/>
    <x v="8"/>
    <n v="0"/>
    <n v="1500"/>
    <n v="0"/>
    <n v="0"/>
    <n v="0"/>
    <n v="0"/>
    <n v="0"/>
    <n v="0"/>
    <n v="0"/>
  </r>
  <r>
    <x v="9"/>
    <x v="16"/>
    <x v="7"/>
    <x v="9"/>
    <n v="0"/>
    <n v="1500"/>
    <n v="0"/>
    <n v="0"/>
    <n v="0"/>
    <n v="0"/>
    <n v="0"/>
    <n v="0"/>
    <n v="0"/>
  </r>
  <r>
    <x v="9"/>
    <x v="16"/>
    <x v="7"/>
    <x v="10"/>
    <n v="0"/>
    <n v="1500"/>
    <n v="0"/>
    <n v="0"/>
    <n v="0"/>
    <n v="0"/>
    <n v="0"/>
    <n v="0"/>
    <n v="0"/>
  </r>
  <r>
    <x v="9"/>
    <x v="16"/>
    <x v="8"/>
    <x v="0"/>
    <n v="0"/>
    <n v="1500"/>
    <n v="0"/>
    <n v="0"/>
    <n v="0"/>
    <n v="0"/>
    <n v="0"/>
    <n v="0"/>
    <n v="0"/>
  </r>
  <r>
    <x v="9"/>
    <x v="16"/>
    <x v="8"/>
    <x v="1"/>
    <n v="0"/>
    <n v="1500"/>
    <n v="0"/>
    <n v="0"/>
    <n v="0"/>
    <n v="0"/>
    <n v="0"/>
    <n v="0"/>
    <n v="0"/>
  </r>
  <r>
    <x v="9"/>
    <x v="16"/>
    <x v="8"/>
    <x v="2"/>
    <n v="0"/>
    <n v="1500"/>
    <n v="0"/>
    <n v="0"/>
    <n v="0"/>
    <n v="0"/>
    <n v="0"/>
    <n v="0"/>
    <n v="0"/>
  </r>
  <r>
    <x v="9"/>
    <x v="16"/>
    <x v="8"/>
    <x v="3"/>
    <n v="0"/>
    <n v="1500"/>
    <n v="0"/>
    <n v="0"/>
    <n v="0"/>
    <n v="0"/>
    <n v="0"/>
    <n v="0"/>
    <n v="0"/>
  </r>
  <r>
    <x v="9"/>
    <x v="16"/>
    <x v="8"/>
    <x v="4"/>
    <n v="0"/>
    <n v="1500"/>
    <n v="0"/>
    <n v="0"/>
    <n v="0"/>
    <n v="0"/>
    <n v="0"/>
    <n v="0"/>
    <n v="0"/>
  </r>
  <r>
    <x v="9"/>
    <x v="16"/>
    <x v="8"/>
    <x v="5"/>
    <n v="0"/>
    <n v="1500"/>
    <n v="0"/>
    <n v="0"/>
    <n v="0"/>
    <n v="0"/>
    <n v="0"/>
    <n v="0"/>
    <n v="0"/>
  </r>
  <r>
    <x v="9"/>
    <x v="16"/>
    <x v="8"/>
    <x v="6"/>
    <n v="0"/>
    <n v="1500"/>
    <n v="0"/>
    <n v="0"/>
    <n v="0"/>
    <n v="0"/>
    <n v="0"/>
    <n v="0"/>
    <n v="0"/>
  </r>
  <r>
    <x v="9"/>
    <x v="16"/>
    <x v="8"/>
    <x v="7"/>
    <n v="0"/>
    <n v="1500"/>
    <n v="0"/>
    <n v="0"/>
    <n v="0"/>
    <n v="0"/>
    <n v="0"/>
    <n v="0"/>
    <n v="0"/>
  </r>
  <r>
    <x v="9"/>
    <x v="16"/>
    <x v="8"/>
    <x v="8"/>
    <n v="0"/>
    <n v="1500"/>
    <n v="0"/>
    <n v="0"/>
    <n v="0"/>
    <n v="0"/>
    <n v="0"/>
    <n v="0"/>
    <n v="0"/>
  </r>
  <r>
    <x v="9"/>
    <x v="16"/>
    <x v="8"/>
    <x v="9"/>
    <n v="0"/>
    <n v="1500"/>
    <n v="0"/>
    <n v="0"/>
    <n v="0"/>
    <n v="0"/>
    <n v="0"/>
    <n v="0"/>
    <n v="0"/>
  </r>
  <r>
    <x v="9"/>
    <x v="16"/>
    <x v="8"/>
    <x v="10"/>
    <n v="0"/>
    <n v="1500"/>
    <n v="0"/>
    <n v="0"/>
    <n v="0"/>
    <n v="0"/>
    <n v="0"/>
    <n v="0"/>
    <n v="0"/>
  </r>
  <r>
    <x v="9"/>
    <x v="17"/>
    <x v="0"/>
    <x v="0"/>
    <n v="0"/>
    <n v="1500"/>
    <n v="0"/>
    <n v="0"/>
    <n v="0"/>
    <n v="0"/>
    <n v="0"/>
    <n v="0"/>
    <n v="0"/>
  </r>
  <r>
    <x v="9"/>
    <x v="17"/>
    <x v="0"/>
    <x v="1"/>
    <n v="0.18"/>
    <n v="1500"/>
    <n v="0"/>
    <n v="6.7400000000000003E-3"/>
    <n v="5.7099999999999998E-3"/>
    <n v="1.1E-4"/>
    <n v="1.9000000000000001E-4"/>
    <n v="9.1079999999999994E-2"/>
    <n v="0"/>
  </r>
  <r>
    <x v="9"/>
    <x v="17"/>
    <x v="0"/>
    <x v="2"/>
    <n v="0"/>
    <n v="1500"/>
    <n v="0"/>
    <n v="0"/>
    <n v="0"/>
    <n v="0"/>
    <n v="0"/>
    <n v="0"/>
    <n v="0"/>
  </r>
  <r>
    <x v="9"/>
    <x v="17"/>
    <x v="0"/>
    <x v="3"/>
    <n v="0"/>
    <n v="1500"/>
    <n v="0"/>
    <n v="0"/>
    <n v="0"/>
    <n v="0"/>
    <n v="0"/>
    <n v="0"/>
    <n v="0"/>
  </r>
  <r>
    <x v="9"/>
    <x v="17"/>
    <x v="0"/>
    <x v="4"/>
    <n v="0"/>
    <n v="1500"/>
    <n v="0"/>
    <n v="0"/>
    <n v="0"/>
    <n v="0"/>
    <n v="0"/>
    <n v="0"/>
    <n v="0"/>
  </r>
  <r>
    <x v="9"/>
    <x v="17"/>
    <x v="0"/>
    <x v="5"/>
    <n v="0"/>
    <n v="1500"/>
    <n v="0"/>
    <n v="0"/>
    <n v="0"/>
    <n v="0"/>
    <n v="0"/>
    <n v="0"/>
    <n v="0"/>
  </r>
  <r>
    <x v="9"/>
    <x v="17"/>
    <x v="0"/>
    <x v="6"/>
    <n v="0"/>
    <n v="1500"/>
    <n v="0"/>
    <n v="0"/>
    <n v="0"/>
    <n v="0"/>
    <n v="0"/>
    <n v="0"/>
    <n v="0"/>
  </r>
  <r>
    <x v="9"/>
    <x v="17"/>
    <x v="0"/>
    <x v="7"/>
    <n v="0"/>
    <n v="1500"/>
    <n v="0"/>
    <n v="0"/>
    <n v="0"/>
    <n v="0"/>
    <n v="0"/>
    <n v="0"/>
    <n v="0"/>
  </r>
  <r>
    <x v="9"/>
    <x v="17"/>
    <x v="0"/>
    <x v="8"/>
    <n v="0"/>
    <n v="1500"/>
    <n v="0"/>
    <n v="0"/>
    <n v="0"/>
    <n v="0"/>
    <n v="0"/>
    <n v="0"/>
    <n v="0"/>
  </r>
  <r>
    <x v="9"/>
    <x v="17"/>
    <x v="0"/>
    <x v="9"/>
    <n v="0"/>
    <n v="1500"/>
    <n v="0"/>
    <n v="0"/>
    <n v="0"/>
    <n v="0"/>
    <n v="0"/>
    <n v="0"/>
    <n v="0"/>
  </r>
  <r>
    <x v="9"/>
    <x v="17"/>
    <x v="0"/>
    <x v="10"/>
    <n v="0.14000000000000001"/>
    <n v="1500"/>
    <n v="0"/>
    <n v="5.0099999999999997E-3"/>
    <n v="4.0299999999999997E-3"/>
    <n v="1.0000000000000001E-5"/>
    <n v="2.0000000000000001E-4"/>
    <n v="6.7699999999999996E-2"/>
    <n v="0"/>
  </r>
  <r>
    <x v="9"/>
    <x v="17"/>
    <x v="1"/>
    <x v="0"/>
    <n v="0"/>
    <n v="1500"/>
    <n v="0"/>
    <n v="0"/>
    <n v="0"/>
    <n v="0"/>
    <n v="0"/>
    <n v="0"/>
    <n v="0"/>
  </r>
  <r>
    <x v="9"/>
    <x v="17"/>
    <x v="1"/>
    <x v="1"/>
    <n v="0"/>
    <n v="1500"/>
    <n v="0"/>
    <n v="0"/>
    <n v="0"/>
    <n v="0"/>
    <n v="0"/>
    <n v="0"/>
    <n v="0"/>
  </r>
  <r>
    <x v="9"/>
    <x v="17"/>
    <x v="1"/>
    <x v="2"/>
    <n v="0"/>
    <n v="1500"/>
    <n v="0"/>
    <n v="0"/>
    <n v="0"/>
    <n v="0"/>
    <n v="0"/>
    <n v="0"/>
    <n v="0"/>
  </r>
  <r>
    <x v="9"/>
    <x v="17"/>
    <x v="1"/>
    <x v="3"/>
    <n v="0"/>
    <n v="1500"/>
    <n v="0"/>
    <n v="0"/>
    <n v="0"/>
    <n v="0"/>
    <n v="0"/>
    <n v="0"/>
    <n v="0"/>
  </r>
  <r>
    <x v="9"/>
    <x v="17"/>
    <x v="1"/>
    <x v="4"/>
    <n v="0"/>
    <n v="1500"/>
    <n v="0"/>
    <n v="0"/>
    <n v="0"/>
    <n v="0"/>
    <n v="0"/>
    <n v="0"/>
    <n v="0"/>
  </r>
  <r>
    <x v="9"/>
    <x v="17"/>
    <x v="1"/>
    <x v="5"/>
    <n v="0"/>
    <n v="1500"/>
    <n v="0"/>
    <n v="0"/>
    <n v="0"/>
    <n v="0"/>
    <n v="0"/>
    <n v="0"/>
    <n v="0"/>
  </r>
  <r>
    <x v="9"/>
    <x v="17"/>
    <x v="1"/>
    <x v="6"/>
    <n v="0"/>
    <n v="1500"/>
    <n v="0"/>
    <n v="0"/>
    <n v="0"/>
    <n v="0"/>
    <n v="0"/>
    <n v="0"/>
    <n v="0"/>
  </r>
  <r>
    <x v="9"/>
    <x v="17"/>
    <x v="1"/>
    <x v="7"/>
    <n v="0"/>
    <n v="1500"/>
    <n v="0"/>
    <n v="0"/>
    <n v="0"/>
    <n v="0"/>
    <n v="0"/>
    <n v="0"/>
    <n v="0"/>
  </r>
  <r>
    <x v="9"/>
    <x v="17"/>
    <x v="1"/>
    <x v="8"/>
    <n v="0"/>
    <n v="1500"/>
    <n v="0"/>
    <n v="0"/>
    <n v="0"/>
    <n v="0"/>
    <n v="0"/>
    <n v="0"/>
    <n v="0"/>
  </r>
  <r>
    <x v="9"/>
    <x v="17"/>
    <x v="1"/>
    <x v="9"/>
    <n v="0"/>
    <n v="1500"/>
    <n v="0"/>
    <n v="0"/>
    <n v="0"/>
    <n v="0"/>
    <n v="0"/>
    <n v="0"/>
    <n v="0"/>
  </r>
  <r>
    <x v="9"/>
    <x v="17"/>
    <x v="1"/>
    <x v="10"/>
    <n v="0"/>
    <n v="1500"/>
    <n v="0"/>
    <n v="0"/>
    <n v="0"/>
    <n v="0"/>
    <n v="0"/>
    <n v="0"/>
    <n v="0"/>
  </r>
  <r>
    <x v="9"/>
    <x v="17"/>
    <x v="2"/>
    <x v="0"/>
    <n v="0"/>
    <n v="1500"/>
    <n v="0"/>
    <n v="0"/>
    <n v="0"/>
    <n v="0"/>
    <n v="0"/>
    <n v="0"/>
    <n v="0"/>
  </r>
  <r>
    <x v="9"/>
    <x v="17"/>
    <x v="2"/>
    <x v="1"/>
    <n v="0.11"/>
    <n v="1500"/>
    <n v="0"/>
    <n v="4.0800000000000003E-3"/>
    <n v="3.5799999999999998E-3"/>
    <n v="1.1E-4"/>
    <n v="6.2E-4"/>
    <n v="5.5140000000000002E-2"/>
    <n v="0"/>
  </r>
  <r>
    <x v="9"/>
    <x v="17"/>
    <x v="2"/>
    <x v="2"/>
    <n v="0"/>
    <n v="1500"/>
    <n v="0"/>
    <n v="0"/>
    <n v="0"/>
    <n v="0"/>
    <n v="0"/>
    <n v="0"/>
    <n v="0"/>
  </r>
  <r>
    <x v="9"/>
    <x v="17"/>
    <x v="2"/>
    <x v="3"/>
    <n v="0"/>
    <n v="1500"/>
    <n v="0"/>
    <n v="0"/>
    <n v="0"/>
    <n v="0"/>
    <n v="0"/>
    <n v="0"/>
    <n v="0"/>
  </r>
  <r>
    <x v="9"/>
    <x v="17"/>
    <x v="2"/>
    <x v="4"/>
    <n v="0"/>
    <n v="1500"/>
    <n v="0"/>
    <n v="0"/>
    <n v="0"/>
    <n v="0"/>
    <n v="0"/>
    <n v="0"/>
    <n v="0"/>
  </r>
  <r>
    <x v="9"/>
    <x v="17"/>
    <x v="2"/>
    <x v="5"/>
    <n v="0"/>
    <n v="1500"/>
    <n v="0"/>
    <n v="0"/>
    <n v="0"/>
    <n v="0"/>
    <n v="0"/>
    <n v="0"/>
    <n v="0"/>
  </r>
  <r>
    <x v="9"/>
    <x v="17"/>
    <x v="2"/>
    <x v="6"/>
    <n v="0"/>
    <n v="1500"/>
    <n v="0"/>
    <n v="0"/>
    <n v="0"/>
    <n v="0"/>
    <n v="0"/>
    <n v="0"/>
    <n v="0"/>
  </r>
  <r>
    <x v="9"/>
    <x v="17"/>
    <x v="2"/>
    <x v="7"/>
    <n v="0"/>
    <n v="1500"/>
    <n v="0"/>
    <n v="0"/>
    <n v="0"/>
    <n v="0"/>
    <n v="0"/>
    <n v="0"/>
    <n v="0"/>
  </r>
  <r>
    <x v="9"/>
    <x v="17"/>
    <x v="2"/>
    <x v="8"/>
    <n v="0"/>
    <n v="1500"/>
    <n v="0"/>
    <n v="0"/>
    <n v="0"/>
    <n v="0"/>
    <n v="0"/>
    <n v="0"/>
    <n v="0"/>
  </r>
  <r>
    <x v="9"/>
    <x v="17"/>
    <x v="2"/>
    <x v="9"/>
    <n v="0"/>
    <n v="1500"/>
    <n v="0"/>
    <n v="0"/>
    <n v="0"/>
    <n v="0"/>
    <n v="0"/>
    <n v="0"/>
    <n v="0"/>
  </r>
  <r>
    <x v="9"/>
    <x v="17"/>
    <x v="2"/>
    <x v="10"/>
    <n v="0"/>
    <n v="1500"/>
    <n v="0"/>
    <n v="0"/>
    <n v="0"/>
    <n v="0"/>
    <n v="0"/>
    <n v="0"/>
    <n v="0"/>
  </r>
  <r>
    <x v="9"/>
    <x v="17"/>
    <x v="3"/>
    <x v="0"/>
    <n v="0"/>
    <n v="1500"/>
    <n v="0"/>
    <n v="0"/>
    <n v="0"/>
    <n v="0"/>
    <n v="0"/>
    <n v="0"/>
    <n v="0"/>
  </r>
  <r>
    <x v="9"/>
    <x v="17"/>
    <x v="3"/>
    <x v="1"/>
    <n v="2.91"/>
    <n v="1500"/>
    <n v="0"/>
    <n v="0.10595"/>
    <n v="9.1819999999999999E-2"/>
    <n v="9.7999999999999997E-4"/>
    <n v="8.9099999999999995E-3"/>
    <n v="1.4317500000000001"/>
    <n v="0"/>
  </r>
  <r>
    <x v="9"/>
    <x v="17"/>
    <x v="3"/>
    <x v="2"/>
    <n v="0"/>
    <n v="1500"/>
    <n v="0"/>
    <n v="0"/>
    <n v="0"/>
    <n v="0"/>
    <n v="0"/>
    <n v="0"/>
    <n v="0"/>
  </r>
  <r>
    <x v="9"/>
    <x v="17"/>
    <x v="3"/>
    <x v="3"/>
    <n v="0"/>
    <n v="1500"/>
    <n v="0"/>
    <n v="0"/>
    <n v="0"/>
    <n v="0"/>
    <n v="0"/>
    <n v="0"/>
    <n v="0"/>
  </r>
  <r>
    <x v="9"/>
    <x v="17"/>
    <x v="3"/>
    <x v="4"/>
    <n v="0"/>
    <n v="1500"/>
    <n v="0"/>
    <n v="0"/>
    <n v="0"/>
    <n v="0"/>
    <n v="0"/>
    <n v="0"/>
    <n v="0"/>
  </r>
  <r>
    <x v="9"/>
    <x v="17"/>
    <x v="3"/>
    <x v="5"/>
    <n v="0"/>
    <n v="1500"/>
    <n v="0"/>
    <n v="0"/>
    <n v="0"/>
    <n v="0"/>
    <n v="0"/>
    <n v="0"/>
    <n v="0"/>
  </r>
  <r>
    <x v="9"/>
    <x v="17"/>
    <x v="3"/>
    <x v="6"/>
    <n v="0"/>
    <n v="1500"/>
    <n v="0"/>
    <n v="0"/>
    <n v="0"/>
    <n v="0"/>
    <n v="0"/>
    <n v="0"/>
    <n v="0"/>
  </r>
  <r>
    <x v="9"/>
    <x v="17"/>
    <x v="3"/>
    <x v="7"/>
    <n v="0"/>
    <n v="1500"/>
    <n v="0"/>
    <n v="0"/>
    <n v="0"/>
    <n v="0"/>
    <n v="0"/>
    <n v="0"/>
    <n v="0"/>
  </r>
  <r>
    <x v="9"/>
    <x v="17"/>
    <x v="3"/>
    <x v="8"/>
    <n v="0"/>
    <n v="1500"/>
    <n v="0"/>
    <n v="0"/>
    <n v="0"/>
    <n v="0"/>
    <n v="0"/>
    <n v="0"/>
    <n v="0"/>
  </r>
  <r>
    <x v="9"/>
    <x v="17"/>
    <x v="3"/>
    <x v="9"/>
    <n v="0"/>
    <n v="1500"/>
    <n v="0"/>
    <n v="0"/>
    <n v="0"/>
    <n v="0"/>
    <n v="0"/>
    <n v="0"/>
    <n v="0"/>
  </r>
  <r>
    <x v="9"/>
    <x v="17"/>
    <x v="3"/>
    <x v="10"/>
    <n v="0.09"/>
    <n v="1500"/>
    <n v="0"/>
    <n v="3.0999999999999999E-3"/>
    <n v="2.9099999999999998E-3"/>
    <n v="1.0000000000000001E-5"/>
    <n v="5.0000000000000002E-5"/>
    <n v="4.1939999999999998E-2"/>
    <n v="0"/>
  </r>
  <r>
    <x v="9"/>
    <x v="17"/>
    <x v="4"/>
    <x v="0"/>
    <n v="0"/>
    <n v="1500"/>
    <n v="0"/>
    <n v="0"/>
    <n v="0"/>
    <n v="0"/>
    <n v="0"/>
    <n v="0"/>
    <n v="0"/>
  </r>
  <r>
    <x v="9"/>
    <x v="17"/>
    <x v="4"/>
    <x v="1"/>
    <n v="0"/>
    <n v="1500"/>
    <n v="0"/>
    <n v="0"/>
    <n v="0"/>
    <n v="0"/>
    <n v="0"/>
    <n v="0"/>
    <n v="0"/>
  </r>
  <r>
    <x v="9"/>
    <x v="17"/>
    <x v="4"/>
    <x v="2"/>
    <n v="0"/>
    <n v="1500"/>
    <n v="0"/>
    <n v="0"/>
    <n v="0"/>
    <n v="0"/>
    <n v="0"/>
    <n v="0"/>
    <n v="0"/>
  </r>
  <r>
    <x v="9"/>
    <x v="17"/>
    <x v="4"/>
    <x v="3"/>
    <n v="0"/>
    <n v="1500"/>
    <n v="0"/>
    <n v="0"/>
    <n v="0"/>
    <n v="0"/>
    <n v="0"/>
    <n v="0"/>
    <n v="0"/>
  </r>
  <r>
    <x v="9"/>
    <x v="17"/>
    <x v="4"/>
    <x v="4"/>
    <n v="0"/>
    <n v="1500"/>
    <n v="0"/>
    <n v="0"/>
    <n v="0"/>
    <n v="0"/>
    <n v="0"/>
    <n v="0"/>
    <n v="0"/>
  </r>
  <r>
    <x v="9"/>
    <x v="17"/>
    <x v="4"/>
    <x v="5"/>
    <n v="0"/>
    <n v="1500"/>
    <n v="0"/>
    <n v="0"/>
    <n v="0"/>
    <n v="0"/>
    <n v="0"/>
    <n v="0"/>
    <n v="0"/>
  </r>
  <r>
    <x v="9"/>
    <x v="17"/>
    <x v="4"/>
    <x v="6"/>
    <n v="0"/>
    <n v="1500"/>
    <n v="0"/>
    <n v="0"/>
    <n v="0"/>
    <n v="0"/>
    <n v="0"/>
    <n v="0"/>
    <n v="0"/>
  </r>
  <r>
    <x v="9"/>
    <x v="17"/>
    <x v="4"/>
    <x v="7"/>
    <n v="0"/>
    <n v="1500"/>
    <n v="0"/>
    <n v="0"/>
    <n v="0"/>
    <n v="0"/>
    <n v="0"/>
    <n v="0"/>
    <n v="0"/>
  </r>
  <r>
    <x v="9"/>
    <x v="17"/>
    <x v="4"/>
    <x v="8"/>
    <n v="0"/>
    <n v="1500"/>
    <n v="0"/>
    <n v="0"/>
    <n v="0"/>
    <n v="0"/>
    <n v="0"/>
    <n v="0"/>
    <n v="0"/>
  </r>
  <r>
    <x v="9"/>
    <x v="17"/>
    <x v="4"/>
    <x v="9"/>
    <n v="0"/>
    <n v="1500"/>
    <n v="0"/>
    <n v="0"/>
    <n v="0"/>
    <n v="0"/>
    <n v="0"/>
    <n v="0"/>
    <n v="0"/>
  </r>
  <r>
    <x v="9"/>
    <x v="17"/>
    <x v="4"/>
    <x v="10"/>
    <n v="1.06"/>
    <n v="1500"/>
    <n v="0"/>
    <n v="3.8510000000000003E-2"/>
    <n v="2.921E-2"/>
    <n v="1.2999999999999999E-4"/>
    <n v="1.08E-3"/>
    <n v="0.52036000000000004"/>
    <n v="0"/>
  </r>
  <r>
    <x v="9"/>
    <x v="17"/>
    <x v="5"/>
    <x v="0"/>
    <n v="0"/>
    <n v="1500"/>
    <n v="0"/>
    <n v="0"/>
    <n v="0"/>
    <n v="0"/>
    <n v="0"/>
    <n v="0"/>
    <n v="0"/>
  </r>
  <r>
    <x v="9"/>
    <x v="17"/>
    <x v="5"/>
    <x v="1"/>
    <n v="0"/>
    <n v="1500"/>
    <n v="0"/>
    <n v="0"/>
    <n v="0"/>
    <n v="0"/>
    <n v="0"/>
    <n v="0"/>
    <n v="0"/>
  </r>
  <r>
    <x v="9"/>
    <x v="17"/>
    <x v="5"/>
    <x v="2"/>
    <n v="0"/>
    <n v="1500"/>
    <n v="0"/>
    <n v="0"/>
    <n v="0"/>
    <n v="0"/>
    <n v="0"/>
    <n v="0"/>
    <n v="0"/>
  </r>
  <r>
    <x v="9"/>
    <x v="17"/>
    <x v="5"/>
    <x v="3"/>
    <n v="0"/>
    <n v="1500"/>
    <n v="0"/>
    <n v="0"/>
    <n v="0"/>
    <n v="0"/>
    <n v="0"/>
    <n v="0"/>
    <n v="0"/>
  </r>
  <r>
    <x v="9"/>
    <x v="17"/>
    <x v="5"/>
    <x v="4"/>
    <n v="0"/>
    <n v="1500"/>
    <n v="0"/>
    <n v="0"/>
    <n v="0"/>
    <n v="0"/>
    <n v="0"/>
    <n v="0"/>
    <n v="0"/>
  </r>
  <r>
    <x v="9"/>
    <x v="17"/>
    <x v="5"/>
    <x v="5"/>
    <n v="0"/>
    <n v="1500"/>
    <n v="0"/>
    <n v="0"/>
    <n v="0"/>
    <n v="0"/>
    <n v="0"/>
    <n v="0"/>
    <n v="0"/>
  </r>
  <r>
    <x v="9"/>
    <x v="17"/>
    <x v="5"/>
    <x v="6"/>
    <n v="0"/>
    <n v="1500"/>
    <n v="0"/>
    <n v="0"/>
    <n v="0"/>
    <n v="0"/>
    <n v="0"/>
    <n v="0"/>
    <n v="0"/>
  </r>
  <r>
    <x v="9"/>
    <x v="17"/>
    <x v="5"/>
    <x v="7"/>
    <n v="0"/>
    <n v="1500"/>
    <n v="0"/>
    <n v="0"/>
    <n v="0"/>
    <n v="0"/>
    <n v="0"/>
    <n v="0"/>
    <n v="0"/>
  </r>
  <r>
    <x v="9"/>
    <x v="17"/>
    <x v="5"/>
    <x v="8"/>
    <n v="0"/>
    <n v="1500"/>
    <n v="0"/>
    <n v="0"/>
    <n v="0"/>
    <n v="0"/>
    <n v="0"/>
    <n v="0"/>
    <n v="0"/>
  </r>
  <r>
    <x v="9"/>
    <x v="17"/>
    <x v="5"/>
    <x v="9"/>
    <n v="0"/>
    <n v="1500"/>
    <n v="0"/>
    <n v="0"/>
    <n v="0"/>
    <n v="0"/>
    <n v="0"/>
    <n v="0"/>
    <n v="0"/>
  </r>
  <r>
    <x v="9"/>
    <x v="17"/>
    <x v="5"/>
    <x v="10"/>
    <n v="0"/>
    <n v="1500"/>
    <n v="0"/>
    <n v="0"/>
    <n v="0"/>
    <n v="0"/>
    <n v="0"/>
    <n v="0"/>
    <n v="0"/>
  </r>
  <r>
    <x v="9"/>
    <x v="17"/>
    <x v="6"/>
    <x v="0"/>
    <n v="0"/>
    <n v="1500"/>
    <n v="0"/>
    <n v="0"/>
    <n v="0"/>
    <n v="0"/>
    <n v="0"/>
    <n v="0"/>
    <n v="0"/>
  </r>
  <r>
    <x v="9"/>
    <x v="17"/>
    <x v="6"/>
    <x v="1"/>
    <n v="0"/>
    <n v="1500"/>
    <n v="0"/>
    <n v="0"/>
    <n v="0"/>
    <n v="0"/>
    <n v="0"/>
    <n v="0"/>
    <n v="0"/>
  </r>
  <r>
    <x v="9"/>
    <x v="17"/>
    <x v="6"/>
    <x v="2"/>
    <n v="0"/>
    <n v="1500"/>
    <n v="0"/>
    <n v="0"/>
    <n v="0"/>
    <n v="0"/>
    <n v="0"/>
    <n v="0"/>
    <n v="0"/>
  </r>
  <r>
    <x v="9"/>
    <x v="17"/>
    <x v="6"/>
    <x v="3"/>
    <n v="0"/>
    <n v="1500"/>
    <n v="0"/>
    <n v="0"/>
    <n v="0"/>
    <n v="0"/>
    <n v="0"/>
    <n v="0"/>
    <n v="0"/>
  </r>
  <r>
    <x v="9"/>
    <x v="17"/>
    <x v="6"/>
    <x v="4"/>
    <n v="0"/>
    <n v="1500"/>
    <n v="0"/>
    <n v="0"/>
    <n v="0"/>
    <n v="0"/>
    <n v="0"/>
    <n v="0"/>
    <n v="0"/>
  </r>
  <r>
    <x v="9"/>
    <x v="17"/>
    <x v="6"/>
    <x v="5"/>
    <n v="0"/>
    <n v="1500"/>
    <n v="0"/>
    <n v="0"/>
    <n v="0"/>
    <n v="0"/>
    <n v="0"/>
    <n v="0"/>
    <n v="0"/>
  </r>
  <r>
    <x v="9"/>
    <x v="17"/>
    <x v="6"/>
    <x v="6"/>
    <n v="0"/>
    <n v="1500"/>
    <n v="0"/>
    <n v="0"/>
    <n v="0"/>
    <n v="0"/>
    <n v="0"/>
    <n v="0"/>
    <n v="0"/>
  </r>
  <r>
    <x v="9"/>
    <x v="17"/>
    <x v="6"/>
    <x v="7"/>
    <n v="0"/>
    <n v="1500"/>
    <n v="0"/>
    <n v="0"/>
    <n v="0"/>
    <n v="0"/>
    <n v="0"/>
    <n v="0"/>
    <n v="0"/>
  </r>
  <r>
    <x v="9"/>
    <x v="17"/>
    <x v="6"/>
    <x v="8"/>
    <n v="0"/>
    <n v="1500"/>
    <n v="0"/>
    <n v="0"/>
    <n v="0"/>
    <n v="0"/>
    <n v="0"/>
    <n v="0"/>
    <n v="0"/>
  </r>
  <r>
    <x v="9"/>
    <x v="17"/>
    <x v="6"/>
    <x v="9"/>
    <n v="0"/>
    <n v="1500"/>
    <n v="0"/>
    <n v="0"/>
    <n v="0"/>
    <n v="0"/>
    <n v="0"/>
    <n v="0"/>
    <n v="0"/>
  </r>
  <r>
    <x v="9"/>
    <x v="17"/>
    <x v="6"/>
    <x v="10"/>
    <n v="0"/>
    <n v="1500"/>
    <n v="0"/>
    <n v="0"/>
    <n v="0"/>
    <n v="0"/>
    <n v="0"/>
    <n v="0"/>
    <n v="0"/>
  </r>
  <r>
    <x v="9"/>
    <x v="17"/>
    <x v="7"/>
    <x v="0"/>
    <n v="0"/>
    <n v="1500"/>
    <n v="0"/>
    <n v="0"/>
    <n v="0"/>
    <n v="0"/>
    <n v="0"/>
    <n v="0"/>
    <n v="0"/>
  </r>
  <r>
    <x v="9"/>
    <x v="17"/>
    <x v="7"/>
    <x v="1"/>
    <n v="0"/>
    <n v="1500"/>
    <n v="0"/>
    <n v="0"/>
    <n v="0"/>
    <n v="0"/>
    <n v="0"/>
    <n v="0"/>
    <n v="0"/>
  </r>
  <r>
    <x v="9"/>
    <x v="17"/>
    <x v="7"/>
    <x v="2"/>
    <n v="0"/>
    <n v="1500"/>
    <n v="0"/>
    <n v="0"/>
    <n v="0"/>
    <n v="0"/>
    <n v="0"/>
    <n v="0"/>
    <n v="0"/>
  </r>
  <r>
    <x v="9"/>
    <x v="17"/>
    <x v="7"/>
    <x v="3"/>
    <n v="0"/>
    <n v="1500"/>
    <n v="0"/>
    <n v="0"/>
    <n v="0"/>
    <n v="0"/>
    <n v="0"/>
    <n v="0"/>
    <n v="0"/>
  </r>
  <r>
    <x v="9"/>
    <x v="17"/>
    <x v="7"/>
    <x v="4"/>
    <n v="0"/>
    <n v="1500"/>
    <n v="0"/>
    <n v="0"/>
    <n v="0"/>
    <n v="0"/>
    <n v="0"/>
    <n v="0"/>
    <n v="0"/>
  </r>
  <r>
    <x v="9"/>
    <x v="17"/>
    <x v="7"/>
    <x v="5"/>
    <n v="0"/>
    <n v="1500"/>
    <n v="0"/>
    <n v="0"/>
    <n v="0"/>
    <n v="0"/>
    <n v="0"/>
    <n v="0"/>
    <n v="0"/>
  </r>
  <r>
    <x v="9"/>
    <x v="17"/>
    <x v="7"/>
    <x v="6"/>
    <n v="0"/>
    <n v="1500"/>
    <n v="0"/>
    <n v="0"/>
    <n v="0"/>
    <n v="0"/>
    <n v="0"/>
    <n v="0"/>
    <n v="0"/>
  </r>
  <r>
    <x v="9"/>
    <x v="17"/>
    <x v="7"/>
    <x v="7"/>
    <n v="0"/>
    <n v="1500"/>
    <n v="0"/>
    <n v="0"/>
    <n v="0"/>
    <n v="0"/>
    <n v="0"/>
    <n v="0"/>
    <n v="0"/>
  </r>
  <r>
    <x v="9"/>
    <x v="17"/>
    <x v="7"/>
    <x v="8"/>
    <n v="0"/>
    <n v="1500"/>
    <n v="0"/>
    <n v="0"/>
    <n v="0"/>
    <n v="0"/>
    <n v="0"/>
    <n v="0"/>
    <n v="0"/>
  </r>
  <r>
    <x v="9"/>
    <x v="17"/>
    <x v="7"/>
    <x v="9"/>
    <n v="0"/>
    <n v="1500"/>
    <n v="0"/>
    <n v="0"/>
    <n v="0"/>
    <n v="0"/>
    <n v="0"/>
    <n v="0"/>
    <n v="0"/>
  </r>
  <r>
    <x v="9"/>
    <x v="17"/>
    <x v="7"/>
    <x v="10"/>
    <n v="0"/>
    <n v="1500"/>
    <n v="0"/>
    <n v="0"/>
    <n v="0"/>
    <n v="0"/>
    <n v="0"/>
    <n v="0"/>
    <n v="0"/>
  </r>
  <r>
    <x v="9"/>
    <x v="17"/>
    <x v="8"/>
    <x v="0"/>
    <n v="0"/>
    <n v="1500"/>
    <n v="0"/>
    <n v="0"/>
    <n v="0"/>
    <n v="0"/>
    <n v="0"/>
    <n v="0"/>
    <n v="0"/>
  </r>
  <r>
    <x v="9"/>
    <x v="17"/>
    <x v="8"/>
    <x v="1"/>
    <n v="0"/>
    <n v="1500"/>
    <n v="0"/>
    <n v="0"/>
    <n v="0"/>
    <n v="0"/>
    <n v="0"/>
    <n v="0"/>
    <n v="0"/>
  </r>
  <r>
    <x v="9"/>
    <x v="17"/>
    <x v="8"/>
    <x v="2"/>
    <n v="0"/>
    <n v="1500"/>
    <n v="0"/>
    <n v="0"/>
    <n v="0"/>
    <n v="0"/>
    <n v="0"/>
    <n v="0"/>
    <n v="0"/>
  </r>
  <r>
    <x v="9"/>
    <x v="17"/>
    <x v="8"/>
    <x v="3"/>
    <n v="0"/>
    <n v="1500"/>
    <n v="0"/>
    <n v="0"/>
    <n v="0"/>
    <n v="0"/>
    <n v="0"/>
    <n v="0"/>
    <n v="0"/>
  </r>
  <r>
    <x v="9"/>
    <x v="17"/>
    <x v="8"/>
    <x v="4"/>
    <n v="0"/>
    <n v="1500"/>
    <n v="0"/>
    <n v="0"/>
    <n v="0"/>
    <n v="0"/>
    <n v="0"/>
    <n v="0"/>
    <n v="0"/>
  </r>
  <r>
    <x v="9"/>
    <x v="17"/>
    <x v="8"/>
    <x v="5"/>
    <n v="0"/>
    <n v="1500"/>
    <n v="0"/>
    <n v="0"/>
    <n v="0"/>
    <n v="0"/>
    <n v="0"/>
    <n v="0"/>
    <n v="0"/>
  </r>
  <r>
    <x v="9"/>
    <x v="17"/>
    <x v="8"/>
    <x v="6"/>
    <n v="0"/>
    <n v="1500"/>
    <n v="0"/>
    <n v="0"/>
    <n v="0"/>
    <n v="0"/>
    <n v="0"/>
    <n v="0"/>
    <n v="0"/>
  </r>
  <r>
    <x v="9"/>
    <x v="17"/>
    <x v="8"/>
    <x v="7"/>
    <n v="0"/>
    <n v="1500"/>
    <n v="0"/>
    <n v="0"/>
    <n v="0"/>
    <n v="0"/>
    <n v="0"/>
    <n v="0"/>
    <n v="0"/>
  </r>
  <r>
    <x v="9"/>
    <x v="17"/>
    <x v="8"/>
    <x v="8"/>
    <n v="0"/>
    <n v="1500"/>
    <n v="0"/>
    <n v="0"/>
    <n v="0"/>
    <n v="0"/>
    <n v="0"/>
    <n v="0"/>
    <n v="0"/>
  </r>
  <r>
    <x v="9"/>
    <x v="17"/>
    <x v="8"/>
    <x v="9"/>
    <n v="0"/>
    <n v="1500"/>
    <n v="0"/>
    <n v="0"/>
    <n v="0"/>
    <n v="0"/>
    <n v="0"/>
    <n v="0"/>
    <n v="0"/>
  </r>
  <r>
    <x v="9"/>
    <x v="17"/>
    <x v="8"/>
    <x v="10"/>
    <n v="0"/>
    <n v="1500"/>
    <n v="0"/>
    <n v="0"/>
    <n v="0"/>
    <n v="0"/>
    <n v="0"/>
    <n v="0"/>
    <n v="0"/>
  </r>
  <r>
    <x v="9"/>
    <x v="18"/>
    <x v="0"/>
    <x v="0"/>
    <n v="0"/>
    <n v="1500"/>
    <n v="0"/>
    <n v="0"/>
    <n v="0"/>
    <n v="0"/>
    <n v="0"/>
    <n v="0"/>
    <n v="0"/>
  </r>
  <r>
    <x v="9"/>
    <x v="18"/>
    <x v="0"/>
    <x v="1"/>
    <n v="0.18"/>
    <n v="1500"/>
    <n v="0"/>
    <n v="6.7400000000000003E-3"/>
    <n v="5.7099999999999998E-3"/>
    <n v="1.1E-4"/>
    <n v="1.9000000000000001E-4"/>
    <n v="9.1079999999999994E-2"/>
    <n v="0"/>
  </r>
  <r>
    <x v="9"/>
    <x v="18"/>
    <x v="0"/>
    <x v="2"/>
    <n v="0"/>
    <n v="1500"/>
    <n v="0"/>
    <n v="0"/>
    <n v="0"/>
    <n v="0"/>
    <n v="0"/>
    <n v="0"/>
    <n v="0"/>
  </r>
  <r>
    <x v="9"/>
    <x v="18"/>
    <x v="0"/>
    <x v="3"/>
    <n v="0"/>
    <n v="1500"/>
    <n v="0"/>
    <n v="0"/>
    <n v="0"/>
    <n v="0"/>
    <n v="0"/>
    <n v="0"/>
    <n v="0"/>
  </r>
  <r>
    <x v="9"/>
    <x v="18"/>
    <x v="0"/>
    <x v="4"/>
    <n v="0"/>
    <n v="1500"/>
    <n v="0"/>
    <n v="0"/>
    <n v="0"/>
    <n v="0"/>
    <n v="0"/>
    <n v="0"/>
    <n v="0"/>
  </r>
  <r>
    <x v="9"/>
    <x v="18"/>
    <x v="0"/>
    <x v="5"/>
    <n v="0"/>
    <n v="1500"/>
    <n v="0"/>
    <n v="0"/>
    <n v="0"/>
    <n v="0"/>
    <n v="0"/>
    <n v="0"/>
    <n v="0"/>
  </r>
  <r>
    <x v="9"/>
    <x v="18"/>
    <x v="0"/>
    <x v="6"/>
    <n v="0"/>
    <n v="1500"/>
    <n v="0"/>
    <n v="0"/>
    <n v="0"/>
    <n v="0"/>
    <n v="0"/>
    <n v="0"/>
    <n v="0"/>
  </r>
  <r>
    <x v="9"/>
    <x v="18"/>
    <x v="0"/>
    <x v="7"/>
    <n v="0"/>
    <n v="1500"/>
    <n v="0"/>
    <n v="0"/>
    <n v="0"/>
    <n v="0"/>
    <n v="0"/>
    <n v="0"/>
    <n v="0"/>
  </r>
  <r>
    <x v="9"/>
    <x v="18"/>
    <x v="0"/>
    <x v="8"/>
    <n v="0"/>
    <n v="1500"/>
    <n v="0"/>
    <n v="0"/>
    <n v="0"/>
    <n v="0"/>
    <n v="0"/>
    <n v="0"/>
    <n v="0"/>
  </r>
  <r>
    <x v="9"/>
    <x v="18"/>
    <x v="0"/>
    <x v="9"/>
    <n v="0"/>
    <n v="1500"/>
    <n v="0"/>
    <n v="0"/>
    <n v="0"/>
    <n v="0"/>
    <n v="0"/>
    <n v="0"/>
    <n v="0"/>
  </r>
  <r>
    <x v="9"/>
    <x v="18"/>
    <x v="0"/>
    <x v="10"/>
    <n v="0.14000000000000001"/>
    <n v="1500"/>
    <n v="0"/>
    <n v="5.0099999999999997E-3"/>
    <n v="4.0299999999999997E-3"/>
    <n v="1.0000000000000001E-5"/>
    <n v="2.0000000000000001E-4"/>
    <n v="6.7699999999999996E-2"/>
    <n v="0"/>
  </r>
  <r>
    <x v="9"/>
    <x v="18"/>
    <x v="1"/>
    <x v="0"/>
    <n v="0"/>
    <n v="1500"/>
    <n v="0"/>
    <n v="0"/>
    <n v="0"/>
    <n v="0"/>
    <n v="0"/>
    <n v="0"/>
    <n v="0"/>
  </r>
  <r>
    <x v="9"/>
    <x v="18"/>
    <x v="1"/>
    <x v="1"/>
    <n v="0"/>
    <n v="1500"/>
    <n v="0"/>
    <n v="0"/>
    <n v="0"/>
    <n v="0"/>
    <n v="0"/>
    <n v="0"/>
    <n v="0"/>
  </r>
  <r>
    <x v="9"/>
    <x v="18"/>
    <x v="1"/>
    <x v="2"/>
    <n v="0"/>
    <n v="1500"/>
    <n v="0"/>
    <n v="0"/>
    <n v="0"/>
    <n v="0"/>
    <n v="0"/>
    <n v="0"/>
    <n v="0"/>
  </r>
  <r>
    <x v="9"/>
    <x v="18"/>
    <x v="1"/>
    <x v="3"/>
    <n v="0"/>
    <n v="1500"/>
    <n v="0"/>
    <n v="0"/>
    <n v="0"/>
    <n v="0"/>
    <n v="0"/>
    <n v="0"/>
    <n v="0"/>
  </r>
  <r>
    <x v="9"/>
    <x v="18"/>
    <x v="1"/>
    <x v="4"/>
    <n v="0"/>
    <n v="1500"/>
    <n v="0"/>
    <n v="0"/>
    <n v="0"/>
    <n v="0"/>
    <n v="0"/>
    <n v="0"/>
    <n v="0"/>
  </r>
  <r>
    <x v="9"/>
    <x v="18"/>
    <x v="1"/>
    <x v="5"/>
    <n v="0"/>
    <n v="1500"/>
    <n v="0"/>
    <n v="0"/>
    <n v="0"/>
    <n v="0"/>
    <n v="0"/>
    <n v="0"/>
    <n v="0"/>
  </r>
  <r>
    <x v="9"/>
    <x v="18"/>
    <x v="1"/>
    <x v="6"/>
    <n v="0"/>
    <n v="1500"/>
    <n v="0"/>
    <n v="0"/>
    <n v="0"/>
    <n v="0"/>
    <n v="0"/>
    <n v="0"/>
    <n v="0"/>
  </r>
  <r>
    <x v="9"/>
    <x v="18"/>
    <x v="1"/>
    <x v="7"/>
    <n v="0"/>
    <n v="1500"/>
    <n v="0"/>
    <n v="0"/>
    <n v="0"/>
    <n v="0"/>
    <n v="0"/>
    <n v="0"/>
    <n v="0"/>
  </r>
  <r>
    <x v="9"/>
    <x v="18"/>
    <x v="1"/>
    <x v="8"/>
    <n v="0"/>
    <n v="1500"/>
    <n v="0"/>
    <n v="0"/>
    <n v="0"/>
    <n v="0"/>
    <n v="0"/>
    <n v="0"/>
    <n v="0"/>
  </r>
  <r>
    <x v="9"/>
    <x v="18"/>
    <x v="1"/>
    <x v="9"/>
    <n v="0"/>
    <n v="1500"/>
    <n v="0"/>
    <n v="0"/>
    <n v="0"/>
    <n v="0"/>
    <n v="0"/>
    <n v="0"/>
    <n v="0"/>
  </r>
  <r>
    <x v="9"/>
    <x v="18"/>
    <x v="1"/>
    <x v="10"/>
    <n v="0"/>
    <n v="1500"/>
    <n v="0"/>
    <n v="0"/>
    <n v="0"/>
    <n v="0"/>
    <n v="0"/>
    <n v="0"/>
    <n v="0"/>
  </r>
  <r>
    <x v="9"/>
    <x v="18"/>
    <x v="2"/>
    <x v="0"/>
    <n v="0"/>
    <n v="1500"/>
    <n v="0"/>
    <n v="0"/>
    <n v="0"/>
    <n v="0"/>
    <n v="0"/>
    <n v="0"/>
    <n v="0"/>
  </r>
  <r>
    <x v="9"/>
    <x v="18"/>
    <x v="2"/>
    <x v="1"/>
    <n v="0.11"/>
    <n v="1500"/>
    <n v="0"/>
    <n v="4.0800000000000003E-3"/>
    <n v="3.5799999999999998E-3"/>
    <n v="1.1E-4"/>
    <n v="6.2E-4"/>
    <n v="5.5140000000000002E-2"/>
    <n v="0"/>
  </r>
  <r>
    <x v="9"/>
    <x v="18"/>
    <x v="2"/>
    <x v="2"/>
    <n v="0"/>
    <n v="1500"/>
    <n v="0"/>
    <n v="0"/>
    <n v="0"/>
    <n v="0"/>
    <n v="0"/>
    <n v="0"/>
    <n v="0"/>
  </r>
  <r>
    <x v="9"/>
    <x v="18"/>
    <x v="2"/>
    <x v="3"/>
    <n v="0"/>
    <n v="1500"/>
    <n v="0"/>
    <n v="0"/>
    <n v="0"/>
    <n v="0"/>
    <n v="0"/>
    <n v="0"/>
    <n v="0"/>
  </r>
  <r>
    <x v="9"/>
    <x v="18"/>
    <x v="2"/>
    <x v="4"/>
    <n v="0"/>
    <n v="1500"/>
    <n v="0"/>
    <n v="0"/>
    <n v="0"/>
    <n v="0"/>
    <n v="0"/>
    <n v="0"/>
    <n v="0"/>
  </r>
  <r>
    <x v="9"/>
    <x v="18"/>
    <x v="2"/>
    <x v="5"/>
    <n v="0"/>
    <n v="1500"/>
    <n v="0"/>
    <n v="0"/>
    <n v="0"/>
    <n v="0"/>
    <n v="0"/>
    <n v="0"/>
    <n v="0"/>
  </r>
  <r>
    <x v="9"/>
    <x v="18"/>
    <x v="2"/>
    <x v="6"/>
    <n v="0"/>
    <n v="1500"/>
    <n v="0"/>
    <n v="0"/>
    <n v="0"/>
    <n v="0"/>
    <n v="0"/>
    <n v="0"/>
    <n v="0"/>
  </r>
  <r>
    <x v="9"/>
    <x v="18"/>
    <x v="2"/>
    <x v="7"/>
    <n v="0"/>
    <n v="1500"/>
    <n v="0"/>
    <n v="0"/>
    <n v="0"/>
    <n v="0"/>
    <n v="0"/>
    <n v="0"/>
    <n v="0"/>
  </r>
  <r>
    <x v="9"/>
    <x v="18"/>
    <x v="2"/>
    <x v="8"/>
    <n v="0"/>
    <n v="1500"/>
    <n v="0"/>
    <n v="0"/>
    <n v="0"/>
    <n v="0"/>
    <n v="0"/>
    <n v="0"/>
    <n v="0"/>
  </r>
  <r>
    <x v="9"/>
    <x v="18"/>
    <x v="2"/>
    <x v="9"/>
    <n v="0"/>
    <n v="1500"/>
    <n v="0"/>
    <n v="0"/>
    <n v="0"/>
    <n v="0"/>
    <n v="0"/>
    <n v="0"/>
    <n v="0"/>
  </r>
  <r>
    <x v="9"/>
    <x v="18"/>
    <x v="2"/>
    <x v="10"/>
    <n v="0"/>
    <n v="1500"/>
    <n v="0"/>
    <n v="0"/>
    <n v="0"/>
    <n v="0"/>
    <n v="0"/>
    <n v="0"/>
    <n v="0"/>
  </r>
  <r>
    <x v="9"/>
    <x v="18"/>
    <x v="3"/>
    <x v="0"/>
    <n v="0"/>
    <n v="1500"/>
    <n v="0"/>
    <n v="0"/>
    <n v="0"/>
    <n v="0"/>
    <n v="0"/>
    <n v="0"/>
    <n v="0"/>
  </r>
  <r>
    <x v="9"/>
    <x v="18"/>
    <x v="3"/>
    <x v="1"/>
    <n v="2.91"/>
    <n v="1500"/>
    <n v="0"/>
    <n v="0.10595"/>
    <n v="9.1819999999999999E-2"/>
    <n v="9.7999999999999997E-4"/>
    <n v="8.9099999999999995E-3"/>
    <n v="1.4317500000000001"/>
    <n v="0"/>
  </r>
  <r>
    <x v="9"/>
    <x v="18"/>
    <x v="3"/>
    <x v="2"/>
    <n v="0"/>
    <n v="1500"/>
    <n v="0"/>
    <n v="0"/>
    <n v="0"/>
    <n v="0"/>
    <n v="0"/>
    <n v="0"/>
    <n v="0"/>
  </r>
  <r>
    <x v="9"/>
    <x v="18"/>
    <x v="3"/>
    <x v="3"/>
    <n v="0"/>
    <n v="1500"/>
    <n v="0"/>
    <n v="0"/>
    <n v="0"/>
    <n v="0"/>
    <n v="0"/>
    <n v="0"/>
    <n v="0"/>
  </r>
  <r>
    <x v="9"/>
    <x v="18"/>
    <x v="3"/>
    <x v="4"/>
    <n v="0"/>
    <n v="1500"/>
    <n v="0"/>
    <n v="0"/>
    <n v="0"/>
    <n v="0"/>
    <n v="0"/>
    <n v="0"/>
    <n v="0"/>
  </r>
  <r>
    <x v="9"/>
    <x v="18"/>
    <x v="3"/>
    <x v="5"/>
    <n v="0"/>
    <n v="1500"/>
    <n v="0"/>
    <n v="0"/>
    <n v="0"/>
    <n v="0"/>
    <n v="0"/>
    <n v="0"/>
    <n v="0"/>
  </r>
  <r>
    <x v="9"/>
    <x v="18"/>
    <x v="3"/>
    <x v="6"/>
    <n v="0"/>
    <n v="1500"/>
    <n v="0"/>
    <n v="0"/>
    <n v="0"/>
    <n v="0"/>
    <n v="0"/>
    <n v="0"/>
    <n v="0"/>
  </r>
  <r>
    <x v="9"/>
    <x v="18"/>
    <x v="3"/>
    <x v="7"/>
    <n v="0"/>
    <n v="1500"/>
    <n v="0"/>
    <n v="0"/>
    <n v="0"/>
    <n v="0"/>
    <n v="0"/>
    <n v="0"/>
    <n v="0"/>
  </r>
  <r>
    <x v="9"/>
    <x v="18"/>
    <x v="3"/>
    <x v="8"/>
    <n v="0"/>
    <n v="1500"/>
    <n v="0"/>
    <n v="0"/>
    <n v="0"/>
    <n v="0"/>
    <n v="0"/>
    <n v="0"/>
    <n v="0"/>
  </r>
  <r>
    <x v="9"/>
    <x v="18"/>
    <x v="3"/>
    <x v="9"/>
    <n v="0"/>
    <n v="1500"/>
    <n v="0"/>
    <n v="0"/>
    <n v="0"/>
    <n v="0"/>
    <n v="0"/>
    <n v="0"/>
    <n v="0"/>
  </r>
  <r>
    <x v="9"/>
    <x v="18"/>
    <x v="3"/>
    <x v="10"/>
    <n v="0.09"/>
    <n v="1500"/>
    <n v="0"/>
    <n v="3.0999999999999999E-3"/>
    <n v="2.9099999999999998E-3"/>
    <n v="1.0000000000000001E-5"/>
    <n v="5.0000000000000002E-5"/>
    <n v="4.1939999999999998E-2"/>
    <n v="0"/>
  </r>
  <r>
    <x v="9"/>
    <x v="18"/>
    <x v="4"/>
    <x v="0"/>
    <n v="0"/>
    <n v="1500"/>
    <n v="0"/>
    <n v="0"/>
    <n v="0"/>
    <n v="0"/>
    <n v="0"/>
    <n v="0"/>
    <n v="0"/>
  </r>
  <r>
    <x v="9"/>
    <x v="18"/>
    <x v="4"/>
    <x v="1"/>
    <n v="0"/>
    <n v="1500"/>
    <n v="0"/>
    <n v="0"/>
    <n v="0"/>
    <n v="0"/>
    <n v="0"/>
    <n v="0"/>
    <n v="0"/>
  </r>
  <r>
    <x v="9"/>
    <x v="18"/>
    <x v="4"/>
    <x v="2"/>
    <n v="0"/>
    <n v="1500"/>
    <n v="0"/>
    <n v="0"/>
    <n v="0"/>
    <n v="0"/>
    <n v="0"/>
    <n v="0"/>
    <n v="0"/>
  </r>
  <r>
    <x v="9"/>
    <x v="18"/>
    <x v="4"/>
    <x v="3"/>
    <n v="0"/>
    <n v="1500"/>
    <n v="0"/>
    <n v="0"/>
    <n v="0"/>
    <n v="0"/>
    <n v="0"/>
    <n v="0"/>
    <n v="0"/>
  </r>
  <r>
    <x v="9"/>
    <x v="18"/>
    <x v="4"/>
    <x v="4"/>
    <n v="0"/>
    <n v="1500"/>
    <n v="0"/>
    <n v="0"/>
    <n v="0"/>
    <n v="0"/>
    <n v="0"/>
    <n v="0"/>
    <n v="0"/>
  </r>
  <r>
    <x v="9"/>
    <x v="18"/>
    <x v="4"/>
    <x v="5"/>
    <n v="0"/>
    <n v="1500"/>
    <n v="0"/>
    <n v="0"/>
    <n v="0"/>
    <n v="0"/>
    <n v="0"/>
    <n v="0"/>
    <n v="0"/>
  </r>
  <r>
    <x v="9"/>
    <x v="18"/>
    <x v="4"/>
    <x v="6"/>
    <n v="0"/>
    <n v="1500"/>
    <n v="0"/>
    <n v="0"/>
    <n v="0"/>
    <n v="0"/>
    <n v="0"/>
    <n v="0"/>
    <n v="0"/>
  </r>
  <r>
    <x v="9"/>
    <x v="18"/>
    <x v="4"/>
    <x v="7"/>
    <n v="0"/>
    <n v="1500"/>
    <n v="0"/>
    <n v="0"/>
    <n v="0"/>
    <n v="0"/>
    <n v="0"/>
    <n v="0"/>
    <n v="0"/>
  </r>
  <r>
    <x v="9"/>
    <x v="18"/>
    <x v="4"/>
    <x v="8"/>
    <n v="0"/>
    <n v="1500"/>
    <n v="0"/>
    <n v="0"/>
    <n v="0"/>
    <n v="0"/>
    <n v="0"/>
    <n v="0"/>
    <n v="0"/>
  </r>
  <r>
    <x v="9"/>
    <x v="18"/>
    <x v="4"/>
    <x v="9"/>
    <n v="0"/>
    <n v="1500"/>
    <n v="0"/>
    <n v="0"/>
    <n v="0"/>
    <n v="0"/>
    <n v="0"/>
    <n v="0"/>
    <n v="0"/>
  </r>
  <r>
    <x v="9"/>
    <x v="18"/>
    <x v="4"/>
    <x v="10"/>
    <n v="1.06"/>
    <n v="1500"/>
    <n v="0"/>
    <n v="3.8510000000000003E-2"/>
    <n v="2.921E-2"/>
    <n v="1.2999999999999999E-4"/>
    <n v="1.08E-3"/>
    <n v="0.52036000000000004"/>
    <n v="0"/>
  </r>
  <r>
    <x v="9"/>
    <x v="18"/>
    <x v="5"/>
    <x v="0"/>
    <n v="0"/>
    <n v="1500"/>
    <n v="0"/>
    <n v="0"/>
    <n v="0"/>
    <n v="0"/>
    <n v="0"/>
    <n v="0"/>
    <n v="0"/>
  </r>
  <r>
    <x v="9"/>
    <x v="18"/>
    <x v="5"/>
    <x v="1"/>
    <n v="0"/>
    <n v="1500"/>
    <n v="0"/>
    <n v="0"/>
    <n v="0"/>
    <n v="0"/>
    <n v="0"/>
    <n v="0"/>
    <n v="0"/>
  </r>
  <r>
    <x v="9"/>
    <x v="18"/>
    <x v="5"/>
    <x v="2"/>
    <n v="0"/>
    <n v="1500"/>
    <n v="0"/>
    <n v="0"/>
    <n v="0"/>
    <n v="0"/>
    <n v="0"/>
    <n v="0"/>
    <n v="0"/>
  </r>
  <r>
    <x v="9"/>
    <x v="18"/>
    <x v="5"/>
    <x v="3"/>
    <n v="0"/>
    <n v="1500"/>
    <n v="0"/>
    <n v="0"/>
    <n v="0"/>
    <n v="0"/>
    <n v="0"/>
    <n v="0"/>
    <n v="0"/>
  </r>
  <r>
    <x v="9"/>
    <x v="18"/>
    <x v="5"/>
    <x v="4"/>
    <n v="0"/>
    <n v="1500"/>
    <n v="0"/>
    <n v="0"/>
    <n v="0"/>
    <n v="0"/>
    <n v="0"/>
    <n v="0"/>
    <n v="0"/>
  </r>
  <r>
    <x v="9"/>
    <x v="18"/>
    <x v="5"/>
    <x v="5"/>
    <n v="0"/>
    <n v="1500"/>
    <n v="0"/>
    <n v="0"/>
    <n v="0"/>
    <n v="0"/>
    <n v="0"/>
    <n v="0"/>
    <n v="0"/>
  </r>
  <r>
    <x v="9"/>
    <x v="18"/>
    <x v="5"/>
    <x v="6"/>
    <n v="0"/>
    <n v="1500"/>
    <n v="0"/>
    <n v="0"/>
    <n v="0"/>
    <n v="0"/>
    <n v="0"/>
    <n v="0"/>
    <n v="0"/>
  </r>
  <r>
    <x v="9"/>
    <x v="18"/>
    <x v="5"/>
    <x v="7"/>
    <n v="0"/>
    <n v="1500"/>
    <n v="0"/>
    <n v="0"/>
    <n v="0"/>
    <n v="0"/>
    <n v="0"/>
    <n v="0"/>
    <n v="0"/>
  </r>
  <r>
    <x v="9"/>
    <x v="18"/>
    <x v="5"/>
    <x v="8"/>
    <n v="0"/>
    <n v="1500"/>
    <n v="0"/>
    <n v="0"/>
    <n v="0"/>
    <n v="0"/>
    <n v="0"/>
    <n v="0"/>
    <n v="0"/>
  </r>
  <r>
    <x v="9"/>
    <x v="18"/>
    <x v="5"/>
    <x v="9"/>
    <n v="0"/>
    <n v="1500"/>
    <n v="0"/>
    <n v="0"/>
    <n v="0"/>
    <n v="0"/>
    <n v="0"/>
    <n v="0"/>
    <n v="0"/>
  </r>
  <r>
    <x v="9"/>
    <x v="18"/>
    <x v="5"/>
    <x v="10"/>
    <n v="0"/>
    <n v="1500"/>
    <n v="0"/>
    <n v="0"/>
    <n v="0"/>
    <n v="0"/>
    <n v="0"/>
    <n v="0"/>
    <n v="0"/>
  </r>
  <r>
    <x v="9"/>
    <x v="18"/>
    <x v="6"/>
    <x v="0"/>
    <n v="0"/>
    <n v="1500"/>
    <n v="0"/>
    <n v="0"/>
    <n v="0"/>
    <n v="0"/>
    <n v="0"/>
    <n v="0"/>
    <n v="0"/>
  </r>
  <r>
    <x v="9"/>
    <x v="18"/>
    <x v="6"/>
    <x v="1"/>
    <n v="0"/>
    <n v="1500"/>
    <n v="0"/>
    <n v="0"/>
    <n v="0"/>
    <n v="0"/>
    <n v="0"/>
    <n v="0"/>
    <n v="0"/>
  </r>
  <r>
    <x v="9"/>
    <x v="18"/>
    <x v="6"/>
    <x v="2"/>
    <n v="0"/>
    <n v="1500"/>
    <n v="0"/>
    <n v="0"/>
    <n v="0"/>
    <n v="0"/>
    <n v="0"/>
    <n v="0"/>
    <n v="0"/>
  </r>
  <r>
    <x v="9"/>
    <x v="18"/>
    <x v="6"/>
    <x v="3"/>
    <n v="0"/>
    <n v="1500"/>
    <n v="0"/>
    <n v="0"/>
    <n v="0"/>
    <n v="0"/>
    <n v="0"/>
    <n v="0"/>
    <n v="0"/>
  </r>
  <r>
    <x v="9"/>
    <x v="18"/>
    <x v="6"/>
    <x v="4"/>
    <n v="0"/>
    <n v="1500"/>
    <n v="0"/>
    <n v="0"/>
    <n v="0"/>
    <n v="0"/>
    <n v="0"/>
    <n v="0"/>
    <n v="0"/>
  </r>
  <r>
    <x v="9"/>
    <x v="18"/>
    <x v="6"/>
    <x v="5"/>
    <n v="0"/>
    <n v="1500"/>
    <n v="0"/>
    <n v="0"/>
    <n v="0"/>
    <n v="0"/>
    <n v="0"/>
    <n v="0"/>
    <n v="0"/>
  </r>
  <r>
    <x v="9"/>
    <x v="18"/>
    <x v="6"/>
    <x v="6"/>
    <n v="0"/>
    <n v="1500"/>
    <n v="0"/>
    <n v="0"/>
    <n v="0"/>
    <n v="0"/>
    <n v="0"/>
    <n v="0"/>
    <n v="0"/>
  </r>
  <r>
    <x v="9"/>
    <x v="18"/>
    <x v="6"/>
    <x v="7"/>
    <n v="0"/>
    <n v="1500"/>
    <n v="0"/>
    <n v="0"/>
    <n v="0"/>
    <n v="0"/>
    <n v="0"/>
    <n v="0"/>
    <n v="0"/>
  </r>
  <r>
    <x v="9"/>
    <x v="18"/>
    <x v="6"/>
    <x v="8"/>
    <n v="0"/>
    <n v="1500"/>
    <n v="0"/>
    <n v="0"/>
    <n v="0"/>
    <n v="0"/>
    <n v="0"/>
    <n v="0"/>
    <n v="0"/>
  </r>
  <r>
    <x v="9"/>
    <x v="18"/>
    <x v="6"/>
    <x v="9"/>
    <n v="0"/>
    <n v="1500"/>
    <n v="0"/>
    <n v="0"/>
    <n v="0"/>
    <n v="0"/>
    <n v="0"/>
    <n v="0"/>
    <n v="0"/>
  </r>
  <r>
    <x v="9"/>
    <x v="18"/>
    <x v="6"/>
    <x v="10"/>
    <n v="0"/>
    <n v="1500"/>
    <n v="0"/>
    <n v="0"/>
    <n v="0"/>
    <n v="0"/>
    <n v="0"/>
    <n v="0"/>
    <n v="0"/>
  </r>
  <r>
    <x v="9"/>
    <x v="18"/>
    <x v="7"/>
    <x v="0"/>
    <n v="0"/>
    <n v="1500"/>
    <n v="0"/>
    <n v="0"/>
    <n v="0"/>
    <n v="0"/>
    <n v="0"/>
    <n v="0"/>
    <n v="0"/>
  </r>
  <r>
    <x v="9"/>
    <x v="18"/>
    <x v="7"/>
    <x v="1"/>
    <n v="0"/>
    <n v="1500"/>
    <n v="0"/>
    <n v="0"/>
    <n v="0"/>
    <n v="0"/>
    <n v="0"/>
    <n v="0"/>
    <n v="0"/>
  </r>
  <r>
    <x v="9"/>
    <x v="18"/>
    <x v="7"/>
    <x v="2"/>
    <n v="0"/>
    <n v="1500"/>
    <n v="0"/>
    <n v="0"/>
    <n v="0"/>
    <n v="0"/>
    <n v="0"/>
    <n v="0"/>
    <n v="0"/>
  </r>
  <r>
    <x v="9"/>
    <x v="18"/>
    <x v="7"/>
    <x v="3"/>
    <n v="0"/>
    <n v="1500"/>
    <n v="0"/>
    <n v="0"/>
    <n v="0"/>
    <n v="0"/>
    <n v="0"/>
    <n v="0"/>
    <n v="0"/>
  </r>
  <r>
    <x v="9"/>
    <x v="18"/>
    <x v="7"/>
    <x v="4"/>
    <n v="0"/>
    <n v="1500"/>
    <n v="0"/>
    <n v="0"/>
    <n v="0"/>
    <n v="0"/>
    <n v="0"/>
    <n v="0"/>
    <n v="0"/>
  </r>
  <r>
    <x v="9"/>
    <x v="18"/>
    <x v="7"/>
    <x v="5"/>
    <n v="0"/>
    <n v="1500"/>
    <n v="0"/>
    <n v="0"/>
    <n v="0"/>
    <n v="0"/>
    <n v="0"/>
    <n v="0"/>
    <n v="0"/>
  </r>
  <r>
    <x v="9"/>
    <x v="18"/>
    <x v="7"/>
    <x v="6"/>
    <n v="0"/>
    <n v="1500"/>
    <n v="0"/>
    <n v="0"/>
    <n v="0"/>
    <n v="0"/>
    <n v="0"/>
    <n v="0"/>
    <n v="0"/>
  </r>
  <r>
    <x v="9"/>
    <x v="18"/>
    <x v="7"/>
    <x v="7"/>
    <n v="0"/>
    <n v="1500"/>
    <n v="0"/>
    <n v="0"/>
    <n v="0"/>
    <n v="0"/>
    <n v="0"/>
    <n v="0"/>
    <n v="0"/>
  </r>
  <r>
    <x v="9"/>
    <x v="18"/>
    <x v="7"/>
    <x v="8"/>
    <n v="0"/>
    <n v="1500"/>
    <n v="0"/>
    <n v="0"/>
    <n v="0"/>
    <n v="0"/>
    <n v="0"/>
    <n v="0"/>
    <n v="0"/>
  </r>
  <r>
    <x v="9"/>
    <x v="18"/>
    <x v="7"/>
    <x v="9"/>
    <n v="0"/>
    <n v="1500"/>
    <n v="0"/>
    <n v="0"/>
    <n v="0"/>
    <n v="0"/>
    <n v="0"/>
    <n v="0"/>
    <n v="0"/>
  </r>
  <r>
    <x v="9"/>
    <x v="18"/>
    <x v="7"/>
    <x v="10"/>
    <n v="0"/>
    <n v="1500"/>
    <n v="0"/>
    <n v="0"/>
    <n v="0"/>
    <n v="0"/>
    <n v="0"/>
    <n v="0"/>
    <n v="0"/>
  </r>
  <r>
    <x v="9"/>
    <x v="18"/>
    <x v="8"/>
    <x v="0"/>
    <n v="0"/>
    <n v="1500"/>
    <n v="0"/>
    <n v="0"/>
    <n v="0"/>
    <n v="0"/>
    <n v="0"/>
    <n v="0"/>
    <n v="0"/>
  </r>
  <r>
    <x v="9"/>
    <x v="18"/>
    <x v="8"/>
    <x v="1"/>
    <n v="0"/>
    <n v="1500"/>
    <n v="0"/>
    <n v="0"/>
    <n v="0"/>
    <n v="0"/>
    <n v="0"/>
    <n v="0"/>
    <n v="0"/>
  </r>
  <r>
    <x v="9"/>
    <x v="18"/>
    <x v="8"/>
    <x v="2"/>
    <n v="0"/>
    <n v="1500"/>
    <n v="0"/>
    <n v="0"/>
    <n v="0"/>
    <n v="0"/>
    <n v="0"/>
    <n v="0"/>
    <n v="0"/>
  </r>
  <r>
    <x v="9"/>
    <x v="18"/>
    <x v="8"/>
    <x v="3"/>
    <n v="0"/>
    <n v="1500"/>
    <n v="0"/>
    <n v="0"/>
    <n v="0"/>
    <n v="0"/>
    <n v="0"/>
    <n v="0"/>
    <n v="0"/>
  </r>
  <r>
    <x v="9"/>
    <x v="18"/>
    <x v="8"/>
    <x v="4"/>
    <n v="0"/>
    <n v="1500"/>
    <n v="0"/>
    <n v="0"/>
    <n v="0"/>
    <n v="0"/>
    <n v="0"/>
    <n v="0"/>
    <n v="0"/>
  </r>
  <r>
    <x v="9"/>
    <x v="18"/>
    <x v="8"/>
    <x v="5"/>
    <n v="0"/>
    <n v="1500"/>
    <n v="0"/>
    <n v="0"/>
    <n v="0"/>
    <n v="0"/>
    <n v="0"/>
    <n v="0"/>
    <n v="0"/>
  </r>
  <r>
    <x v="9"/>
    <x v="18"/>
    <x v="8"/>
    <x v="6"/>
    <n v="0"/>
    <n v="1500"/>
    <n v="0"/>
    <n v="0"/>
    <n v="0"/>
    <n v="0"/>
    <n v="0"/>
    <n v="0"/>
    <n v="0"/>
  </r>
  <r>
    <x v="9"/>
    <x v="18"/>
    <x v="8"/>
    <x v="7"/>
    <n v="0"/>
    <n v="1500"/>
    <n v="0"/>
    <n v="0"/>
    <n v="0"/>
    <n v="0"/>
    <n v="0"/>
    <n v="0"/>
    <n v="0"/>
  </r>
  <r>
    <x v="9"/>
    <x v="18"/>
    <x v="8"/>
    <x v="8"/>
    <n v="0"/>
    <n v="1500"/>
    <n v="0"/>
    <n v="0"/>
    <n v="0"/>
    <n v="0"/>
    <n v="0"/>
    <n v="0"/>
    <n v="0"/>
  </r>
  <r>
    <x v="9"/>
    <x v="18"/>
    <x v="8"/>
    <x v="9"/>
    <n v="0"/>
    <n v="1500"/>
    <n v="0"/>
    <n v="0"/>
    <n v="0"/>
    <n v="0"/>
    <n v="0"/>
    <n v="0"/>
    <n v="0"/>
  </r>
  <r>
    <x v="9"/>
    <x v="18"/>
    <x v="8"/>
    <x v="10"/>
    <n v="0"/>
    <n v="1500"/>
    <n v="0"/>
    <n v="0"/>
    <n v="0"/>
    <n v="0"/>
    <n v="0"/>
    <n v="0"/>
    <n v="0"/>
  </r>
  <r>
    <x v="9"/>
    <x v="19"/>
    <x v="0"/>
    <x v="0"/>
    <n v="0"/>
    <n v="1500"/>
    <n v="0"/>
    <n v="0"/>
    <n v="0"/>
    <n v="0"/>
    <n v="0"/>
    <n v="0"/>
    <n v="0"/>
  </r>
  <r>
    <x v="9"/>
    <x v="19"/>
    <x v="0"/>
    <x v="1"/>
    <n v="0.18"/>
    <n v="1500"/>
    <n v="0"/>
    <n v="6.7400000000000003E-3"/>
    <n v="5.7099999999999998E-3"/>
    <n v="1.1E-4"/>
    <n v="1.9000000000000001E-4"/>
    <n v="9.1079999999999994E-2"/>
    <n v="0"/>
  </r>
  <r>
    <x v="9"/>
    <x v="19"/>
    <x v="0"/>
    <x v="2"/>
    <n v="0"/>
    <n v="1500"/>
    <n v="0"/>
    <n v="0"/>
    <n v="0"/>
    <n v="0"/>
    <n v="0"/>
    <n v="0"/>
    <n v="0"/>
  </r>
  <r>
    <x v="9"/>
    <x v="19"/>
    <x v="0"/>
    <x v="3"/>
    <n v="0"/>
    <n v="1500"/>
    <n v="0"/>
    <n v="0"/>
    <n v="0"/>
    <n v="0"/>
    <n v="0"/>
    <n v="0"/>
    <n v="0"/>
  </r>
  <r>
    <x v="9"/>
    <x v="19"/>
    <x v="0"/>
    <x v="4"/>
    <n v="0"/>
    <n v="1500"/>
    <n v="0"/>
    <n v="0"/>
    <n v="0"/>
    <n v="0"/>
    <n v="0"/>
    <n v="0"/>
    <n v="0"/>
  </r>
  <r>
    <x v="9"/>
    <x v="19"/>
    <x v="0"/>
    <x v="5"/>
    <n v="0"/>
    <n v="1500"/>
    <n v="0"/>
    <n v="0"/>
    <n v="0"/>
    <n v="0"/>
    <n v="0"/>
    <n v="0"/>
    <n v="0"/>
  </r>
  <r>
    <x v="9"/>
    <x v="19"/>
    <x v="0"/>
    <x v="6"/>
    <n v="0"/>
    <n v="1500"/>
    <n v="0"/>
    <n v="0"/>
    <n v="0"/>
    <n v="0"/>
    <n v="0"/>
    <n v="0"/>
    <n v="0"/>
  </r>
  <r>
    <x v="9"/>
    <x v="19"/>
    <x v="0"/>
    <x v="7"/>
    <n v="0"/>
    <n v="1500"/>
    <n v="0"/>
    <n v="0"/>
    <n v="0"/>
    <n v="0"/>
    <n v="0"/>
    <n v="0"/>
    <n v="0"/>
  </r>
  <r>
    <x v="9"/>
    <x v="19"/>
    <x v="0"/>
    <x v="8"/>
    <n v="0"/>
    <n v="1500"/>
    <n v="0"/>
    <n v="0"/>
    <n v="0"/>
    <n v="0"/>
    <n v="0"/>
    <n v="0"/>
    <n v="0"/>
  </r>
  <r>
    <x v="9"/>
    <x v="19"/>
    <x v="0"/>
    <x v="9"/>
    <n v="0"/>
    <n v="1500"/>
    <n v="0"/>
    <n v="0"/>
    <n v="0"/>
    <n v="0"/>
    <n v="0"/>
    <n v="0"/>
    <n v="0"/>
  </r>
  <r>
    <x v="9"/>
    <x v="19"/>
    <x v="0"/>
    <x v="10"/>
    <n v="0.14000000000000001"/>
    <n v="1500"/>
    <n v="0"/>
    <n v="5.0099999999999997E-3"/>
    <n v="4.0299999999999997E-3"/>
    <n v="1.0000000000000001E-5"/>
    <n v="2.0000000000000001E-4"/>
    <n v="6.7699999999999996E-2"/>
    <n v="0"/>
  </r>
  <r>
    <x v="9"/>
    <x v="19"/>
    <x v="1"/>
    <x v="0"/>
    <n v="0"/>
    <n v="1500"/>
    <n v="0"/>
    <n v="0"/>
    <n v="0"/>
    <n v="0"/>
    <n v="0"/>
    <n v="0"/>
    <n v="0"/>
  </r>
  <r>
    <x v="9"/>
    <x v="19"/>
    <x v="1"/>
    <x v="1"/>
    <n v="0"/>
    <n v="1500"/>
    <n v="0"/>
    <n v="0"/>
    <n v="0"/>
    <n v="0"/>
    <n v="0"/>
    <n v="0"/>
    <n v="0"/>
  </r>
  <r>
    <x v="9"/>
    <x v="19"/>
    <x v="1"/>
    <x v="2"/>
    <n v="0"/>
    <n v="1500"/>
    <n v="0"/>
    <n v="0"/>
    <n v="0"/>
    <n v="0"/>
    <n v="0"/>
    <n v="0"/>
    <n v="0"/>
  </r>
  <r>
    <x v="9"/>
    <x v="19"/>
    <x v="1"/>
    <x v="3"/>
    <n v="0"/>
    <n v="1500"/>
    <n v="0"/>
    <n v="0"/>
    <n v="0"/>
    <n v="0"/>
    <n v="0"/>
    <n v="0"/>
    <n v="0"/>
  </r>
  <r>
    <x v="9"/>
    <x v="19"/>
    <x v="1"/>
    <x v="4"/>
    <n v="0"/>
    <n v="1500"/>
    <n v="0"/>
    <n v="0"/>
    <n v="0"/>
    <n v="0"/>
    <n v="0"/>
    <n v="0"/>
    <n v="0"/>
  </r>
  <r>
    <x v="9"/>
    <x v="19"/>
    <x v="1"/>
    <x v="5"/>
    <n v="0"/>
    <n v="1500"/>
    <n v="0"/>
    <n v="0"/>
    <n v="0"/>
    <n v="0"/>
    <n v="0"/>
    <n v="0"/>
    <n v="0"/>
  </r>
  <r>
    <x v="9"/>
    <x v="19"/>
    <x v="1"/>
    <x v="6"/>
    <n v="0"/>
    <n v="1500"/>
    <n v="0"/>
    <n v="0"/>
    <n v="0"/>
    <n v="0"/>
    <n v="0"/>
    <n v="0"/>
    <n v="0"/>
  </r>
  <r>
    <x v="9"/>
    <x v="19"/>
    <x v="1"/>
    <x v="7"/>
    <n v="0"/>
    <n v="1500"/>
    <n v="0"/>
    <n v="0"/>
    <n v="0"/>
    <n v="0"/>
    <n v="0"/>
    <n v="0"/>
    <n v="0"/>
  </r>
  <r>
    <x v="9"/>
    <x v="19"/>
    <x v="1"/>
    <x v="8"/>
    <n v="0"/>
    <n v="1500"/>
    <n v="0"/>
    <n v="0"/>
    <n v="0"/>
    <n v="0"/>
    <n v="0"/>
    <n v="0"/>
    <n v="0"/>
  </r>
  <r>
    <x v="9"/>
    <x v="19"/>
    <x v="1"/>
    <x v="9"/>
    <n v="0"/>
    <n v="1500"/>
    <n v="0"/>
    <n v="0"/>
    <n v="0"/>
    <n v="0"/>
    <n v="0"/>
    <n v="0"/>
    <n v="0"/>
  </r>
  <r>
    <x v="9"/>
    <x v="19"/>
    <x v="1"/>
    <x v="10"/>
    <n v="0"/>
    <n v="1500"/>
    <n v="0"/>
    <n v="0"/>
    <n v="0"/>
    <n v="0"/>
    <n v="0"/>
    <n v="0"/>
    <n v="0"/>
  </r>
  <r>
    <x v="9"/>
    <x v="19"/>
    <x v="2"/>
    <x v="0"/>
    <n v="0"/>
    <n v="1500"/>
    <n v="0"/>
    <n v="0"/>
    <n v="0"/>
    <n v="0"/>
    <n v="0"/>
    <n v="0"/>
    <n v="0"/>
  </r>
  <r>
    <x v="9"/>
    <x v="19"/>
    <x v="2"/>
    <x v="1"/>
    <n v="0.11"/>
    <n v="1500"/>
    <n v="0"/>
    <n v="4.0800000000000003E-3"/>
    <n v="3.5799999999999998E-3"/>
    <n v="1.1E-4"/>
    <n v="6.2E-4"/>
    <n v="5.5140000000000002E-2"/>
    <n v="0"/>
  </r>
  <r>
    <x v="9"/>
    <x v="19"/>
    <x v="2"/>
    <x v="2"/>
    <n v="0"/>
    <n v="1500"/>
    <n v="0"/>
    <n v="0"/>
    <n v="0"/>
    <n v="0"/>
    <n v="0"/>
    <n v="0"/>
    <n v="0"/>
  </r>
  <r>
    <x v="9"/>
    <x v="19"/>
    <x v="2"/>
    <x v="3"/>
    <n v="0"/>
    <n v="1500"/>
    <n v="0"/>
    <n v="0"/>
    <n v="0"/>
    <n v="0"/>
    <n v="0"/>
    <n v="0"/>
    <n v="0"/>
  </r>
  <r>
    <x v="9"/>
    <x v="19"/>
    <x v="2"/>
    <x v="4"/>
    <n v="0"/>
    <n v="1500"/>
    <n v="0"/>
    <n v="0"/>
    <n v="0"/>
    <n v="0"/>
    <n v="0"/>
    <n v="0"/>
    <n v="0"/>
  </r>
  <r>
    <x v="9"/>
    <x v="19"/>
    <x v="2"/>
    <x v="5"/>
    <n v="0"/>
    <n v="1500"/>
    <n v="0"/>
    <n v="0"/>
    <n v="0"/>
    <n v="0"/>
    <n v="0"/>
    <n v="0"/>
    <n v="0"/>
  </r>
  <r>
    <x v="9"/>
    <x v="19"/>
    <x v="2"/>
    <x v="6"/>
    <n v="0"/>
    <n v="1500"/>
    <n v="0"/>
    <n v="0"/>
    <n v="0"/>
    <n v="0"/>
    <n v="0"/>
    <n v="0"/>
    <n v="0"/>
  </r>
  <r>
    <x v="9"/>
    <x v="19"/>
    <x v="2"/>
    <x v="7"/>
    <n v="0"/>
    <n v="1500"/>
    <n v="0"/>
    <n v="0"/>
    <n v="0"/>
    <n v="0"/>
    <n v="0"/>
    <n v="0"/>
    <n v="0"/>
  </r>
  <r>
    <x v="9"/>
    <x v="19"/>
    <x v="2"/>
    <x v="8"/>
    <n v="0"/>
    <n v="1500"/>
    <n v="0"/>
    <n v="0"/>
    <n v="0"/>
    <n v="0"/>
    <n v="0"/>
    <n v="0"/>
    <n v="0"/>
  </r>
  <r>
    <x v="9"/>
    <x v="19"/>
    <x v="2"/>
    <x v="9"/>
    <n v="0"/>
    <n v="1500"/>
    <n v="0"/>
    <n v="0"/>
    <n v="0"/>
    <n v="0"/>
    <n v="0"/>
    <n v="0"/>
    <n v="0"/>
  </r>
  <r>
    <x v="9"/>
    <x v="19"/>
    <x v="2"/>
    <x v="10"/>
    <n v="0"/>
    <n v="1500"/>
    <n v="0"/>
    <n v="0"/>
    <n v="0"/>
    <n v="0"/>
    <n v="0"/>
    <n v="0"/>
    <n v="0"/>
  </r>
  <r>
    <x v="9"/>
    <x v="19"/>
    <x v="3"/>
    <x v="0"/>
    <n v="0"/>
    <n v="1500"/>
    <n v="0"/>
    <n v="0"/>
    <n v="0"/>
    <n v="0"/>
    <n v="0"/>
    <n v="0"/>
    <n v="0"/>
  </r>
  <r>
    <x v="9"/>
    <x v="19"/>
    <x v="3"/>
    <x v="1"/>
    <n v="2.91"/>
    <n v="1500"/>
    <n v="0"/>
    <n v="0.10595"/>
    <n v="9.1819999999999999E-2"/>
    <n v="9.7999999999999997E-4"/>
    <n v="8.9099999999999995E-3"/>
    <n v="1.4317500000000001"/>
    <n v="0"/>
  </r>
  <r>
    <x v="9"/>
    <x v="19"/>
    <x v="3"/>
    <x v="2"/>
    <n v="0"/>
    <n v="1500"/>
    <n v="0"/>
    <n v="0"/>
    <n v="0"/>
    <n v="0"/>
    <n v="0"/>
    <n v="0"/>
    <n v="0"/>
  </r>
  <r>
    <x v="9"/>
    <x v="19"/>
    <x v="3"/>
    <x v="3"/>
    <n v="0"/>
    <n v="1500"/>
    <n v="0"/>
    <n v="0"/>
    <n v="0"/>
    <n v="0"/>
    <n v="0"/>
    <n v="0"/>
    <n v="0"/>
  </r>
  <r>
    <x v="9"/>
    <x v="19"/>
    <x v="3"/>
    <x v="4"/>
    <n v="0"/>
    <n v="1500"/>
    <n v="0"/>
    <n v="0"/>
    <n v="0"/>
    <n v="0"/>
    <n v="0"/>
    <n v="0"/>
    <n v="0"/>
  </r>
  <r>
    <x v="9"/>
    <x v="19"/>
    <x v="3"/>
    <x v="5"/>
    <n v="0"/>
    <n v="1500"/>
    <n v="0"/>
    <n v="0"/>
    <n v="0"/>
    <n v="0"/>
    <n v="0"/>
    <n v="0"/>
    <n v="0"/>
  </r>
  <r>
    <x v="9"/>
    <x v="19"/>
    <x v="3"/>
    <x v="6"/>
    <n v="0"/>
    <n v="1500"/>
    <n v="0"/>
    <n v="0"/>
    <n v="0"/>
    <n v="0"/>
    <n v="0"/>
    <n v="0"/>
    <n v="0"/>
  </r>
  <r>
    <x v="9"/>
    <x v="19"/>
    <x v="3"/>
    <x v="7"/>
    <n v="0"/>
    <n v="1500"/>
    <n v="0"/>
    <n v="0"/>
    <n v="0"/>
    <n v="0"/>
    <n v="0"/>
    <n v="0"/>
    <n v="0"/>
  </r>
  <r>
    <x v="9"/>
    <x v="19"/>
    <x v="3"/>
    <x v="8"/>
    <n v="0"/>
    <n v="1500"/>
    <n v="0"/>
    <n v="0"/>
    <n v="0"/>
    <n v="0"/>
    <n v="0"/>
    <n v="0"/>
    <n v="0"/>
  </r>
  <r>
    <x v="9"/>
    <x v="19"/>
    <x v="3"/>
    <x v="9"/>
    <n v="0"/>
    <n v="1500"/>
    <n v="0"/>
    <n v="0"/>
    <n v="0"/>
    <n v="0"/>
    <n v="0"/>
    <n v="0"/>
    <n v="0"/>
  </r>
  <r>
    <x v="9"/>
    <x v="19"/>
    <x v="3"/>
    <x v="10"/>
    <n v="0.09"/>
    <n v="1500"/>
    <n v="0"/>
    <n v="3.0999999999999999E-3"/>
    <n v="2.9099999999999998E-3"/>
    <n v="1.0000000000000001E-5"/>
    <n v="5.0000000000000002E-5"/>
    <n v="4.1939999999999998E-2"/>
    <n v="0"/>
  </r>
  <r>
    <x v="9"/>
    <x v="19"/>
    <x v="4"/>
    <x v="0"/>
    <n v="0"/>
    <n v="1500"/>
    <n v="0"/>
    <n v="0"/>
    <n v="0"/>
    <n v="0"/>
    <n v="0"/>
    <n v="0"/>
    <n v="0"/>
  </r>
  <r>
    <x v="9"/>
    <x v="19"/>
    <x v="4"/>
    <x v="1"/>
    <n v="0"/>
    <n v="1500"/>
    <n v="0"/>
    <n v="0"/>
    <n v="0"/>
    <n v="0"/>
    <n v="0"/>
    <n v="0"/>
    <n v="0"/>
  </r>
  <r>
    <x v="9"/>
    <x v="19"/>
    <x v="4"/>
    <x v="2"/>
    <n v="0"/>
    <n v="1500"/>
    <n v="0"/>
    <n v="0"/>
    <n v="0"/>
    <n v="0"/>
    <n v="0"/>
    <n v="0"/>
    <n v="0"/>
  </r>
  <r>
    <x v="9"/>
    <x v="19"/>
    <x v="4"/>
    <x v="3"/>
    <n v="0"/>
    <n v="1500"/>
    <n v="0"/>
    <n v="0"/>
    <n v="0"/>
    <n v="0"/>
    <n v="0"/>
    <n v="0"/>
    <n v="0"/>
  </r>
  <r>
    <x v="9"/>
    <x v="19"/>
    <x v="4"/>
    <x v="4"/>
    <n v="0"/>
    <n v="1500"/>
    <n v="0"/>
    <n v="0"/>
    <n v="0"/>
    <n v="0"/>
    <n v="0"/>
    <n v="0"/>
    <n v="0"/>
  </r>
  <r>
    <x v="9"/>
    <x v="19"/>
    <x v="4"/>
    <x v="5"/>
    <n v="0"/>
    <n v="1500"/>
    <n v="0"/>
    <n v="0"/>
    <n v="0"/>
    <n v="0"/>
    <n v="0"/>
    <n v="0"/>
    <n v="0"/>
  </r>
  <r>
    <x v="9"/>
    <x v="19"/>
    <x v="4"/>
    <x v="6"/>
    <n v="0"/>
    <n v="1500"/>
    <n v="0"/>
    <n v="0"/>
    <n v="0"/>
    <n v="0"/>
    <n v="0"/>
    <n v="0"/>
    <n v="0"/>
  </r>
  <r>
    <x v="9"/>
    <x v="19"/>
    <x v="4"/>
    <x v="7"/>
    <n v="0"/>
    <n v="1500"/>
    <n v="0"/>
    <n v="0"/>
    <n v="0"/>
    <n v="0"/>
    <n v="0"/>
    <n v="0"/>
    <n v="0"/>
  </r>
  <r>
    <x v="9"/>
    <x v="19"/>
    <x v="4"/>
    <x v="8"/>
    <n v="0"/>
    <n v="1500"/>
    <n v="0"/>
    <n v="0"/>
    <n v="0"/>
    <n v="0"/>
    <n v="0"/>
    <n v="0"/>
    <n v="0"/>
  </r>
  <r>
    <x v="9"/>
    <x v="19"/>
    <x v="4"/>
    <x v="9"/>
    <n v="0"/>
    <n v="1500"/>
    <n v="0"/>
    <n v="0"/>
    <n v="0"/>
    <n v="0"/>
    <n v="0"/>
    <n v="0"/>
    <n v="0"/>
  </r>
  <r>
    <x v="9"/>
    <x v="19"/>
    <x v="4"/>
    <x v="10"/>
    <n v="1.06"/>
    <n v="1500"/>
    <n v="0"/>
    <n v="3.8510000000000003E-2"/>
    <n v="2.921E-2"/>
    <n v="1.2999999999999999E-4"/>
    <n v="1.08E-3"/>
    <n v="0.52036000000000004"/>
    <n v="0"/>
  </r>
  <r>
    <x v="9"/>
    <x v="19"/>
    <x v="5"/>
    <x v="0"/>
    <n v="0"/>
    <n v="1500"/>
    <n v="0"/>
    <n v="0"/>
    <n v="0"/>
    <n v="0"/>
    <n v="0"/>
    <n v="0"/>
    <n v="0"/>
  </r>
  <r>
    <x v="9"/>
    <x v="19"/>
    <x v="5"/>
    <x v="1"/>
    <n v="0"/>
    <n v="1500"/>
    <n v="0"/>
    <n v="0"/>
    <n v="0"/>
    <n v="0"/>
    <n v="0"/>
    <n v="0"/>
    <n v="0"/>
  </r>
  <r>
    <x v="9"/>
    <x v="19"/>
    <x v="5"/>
    <x v="2"/>
    <n v="0"/>
    <n v="1500"/>
    <n v="0"/>
    <n v="0"/>
    <n v="0"/>
    <n v="0"/>
    <n v="0"/>
    <n v="0"/>
    <n v="0"/>
  </r>
  <r>
    <x v="9"/>
    <x v="19"/>
    <x v="5"/>
    <x v="3"/>
    <n v="0"/>
    <n v="1500"/>
    <n v="0"/>
    <n v="0"/>
    <n v="0"/>
    <n v="0"/>
    <n v="0"/>
    <n v="0"/>
    <n v="0"/>
  </r>
  <r>
    <x v="9"/>
    <x v="19"/>
    <x v="5"/>
    <x v="4"/>
    <n v="0"/>
    <n v="1500"/>
    <n v="0"/>
    <n v="0"/>
    <n v="0"/>
    <n v="0"/>
    <n v="0"/>
    <n v="0"/>
    <n v="0"/>
  </r>
  <r>
    <x v="9"/>
    <x v="19"/>
    <x v="5"/>
    <x v="5"/>
    <n v="0"/>
    <n v="1500"/>
    <n v="0"/>
    <n v="0"/>
    <n v="0"/>
    <n v="0"/>
    <n v="0"/>
    <n v="0"/>
    <n v="0"/>
  </r>
  <r>
    <x v="9"/>
    <x v="19"/>
    <x v="5"/>
    <x v="6"/>
    <n v="0"/>
    <n v="1500"/>
    <n v="0"/>
    <n v="0"/>
    <n v="0"/>
    <n v="0"/>
    <n v="0"/>
    <n v="0"/>
    <n v="0"/>
  </r>
  <r>
    <x v="9"/>
    <x v="19"/>
    <x v="5"/>
    <x v="7"/>
    <n v="0"/>
    <n v="1500"/>
    <n v="0"/>
    <n v="0"/>
    <n v="0"/>
    <n v="0"/>
    <n v="0"/>
    <n v="0"/>
    <n v="0"/>
  </r>
  <r>
    <x v="9"/>
    <x v="19"/>
    <x v="5"/>
    <x v="8"/>
    <n v="0"/>
    <n v="1500"/>
    <n v="0"/>
    <n v="0"/>
    <n v="0"/>
    <n v="0"/>
    <n v="0"/>
    <n v="0"/>
    <n v="0"/>
  </r>
  <r>
    <x v="9"/>
    <x v="19"/>
    <x v="5"/>
    <x v="9"/>
    <n v="0"/>
    <n v="1500"/>
    <n v="0"/>
    <n v="0"/>
    <n v="0"/>
    <n v="0"/>
    <n v="0"/>
    <n v="0"/>
    <n v="0"/>
  </r>
  <r>
    <x v="9"/>
    <x v="19"/>
    <x v="5"/>
    <x v="10"/>
    <n v="0"/>
    <n v="1500"/>
    <n v="0"/>
    <n v="0"/>
    <n v="0"/>
    <n v="0"/>
    <n v="0"/>
    <n v="0"/>
    <n v="0"/>
  </r>
  <r>
    <x v="9"/>
    <x v="19"/>
    <x v="6"/>
    <x v="0"/>
    <n v="0"/>
    <n v="1500"/>
    <n v="0"/>
    <n v="0"/>
    <n v="0"/>
    <n v="0"/>
    <n v="0"/>
    <n v="0"/>
    <n v="0"/>
  </r>
  <r>
    <x v="9"/>
    <x v="19"/>
    <x v="6"/>
    <x v="1"/>
    <n v="0"/>
    <n v="1500"/>
    <n v="0"/>
    <n v="0"/>
    <n v="0"/>
    <n v="0"/>
    <n v="0"/>
    <n v="0"/>
    <n v="0"/>
  </r>
  <r>
    <x v="9"/>
    <x v="19"/>
    <x v="6"/>
    <x v="2"/>
    <n v="0"/>
    <n v="1500"/>
    <n v="0"/>
    <n v="0"/>
    <n v="0"/>
    <n v="0"/>
    <n v="0"/>
    <n v="0"/>
    <n v="0"/>
  </r>
  <r>
    <x v="9"/>
    <x v="19"/>
    <x v="6"/>
    <x v="3"/>
    <n v="0"/>
    <n v="1500"/>
    <n v="0"/>
    <n v="0"/>
    <n v="0"/>
    <n v="0"/>
    <n v="0"/>
    <n v="0"/>
    <n v="0"/>
  </r>
  <r>
    <x v="9"/>
    <x v="19"/>
    <x v="6"/>
    <x v="4"/>
    <n v="0"/>
    <n v="1500"/>
    <n v="0"/>
    <n v="0"/>
    <n v="0"/>
    <n v="0"/>
    <n v="0"/>
    <n v="0"/>
    <n v="0"/>
  </r>
  <r>
    <x v="9"/>
    <x v="19"/>
    <x v="6"/>
    <x v="5"/>
    <n v="0"/>
    <n v="1500"/>
    <n v="0"/>
    <n v="0"/>
    <n v="0"/>
    <n v="0"/>
    <n v="0"/>
    <n v="0"/>
    <n v="0"/>
  </r>
  <r>
    <x v="9"/>
    <x v="19"/>
    <x v="6"/>
    <x v="6"/>
    <n v="0"/>
    <n v="1500"/>
    <n v="0"/>
    <n v="0"/>
    <n v="0"/>
    <n v="0"/>
    <n v="0"/>
    <n v="0"/>
    <n v="0"/>
  </r>
  <r>
    <x v="9"/>
    <x v="19"/>
    <x v="6"/>
    <x v="7"/>
    <n v="0"/>
    <n v="1500"/>
    <n v="0"/>
    <n v="0"/>
    <n v="0"/>
    <n v="0"/>
    <n v="0"/>
    <n v="0"/>
    <n v="0"/>
  </r>
  <r>
    <x v="9"/>
    <x v="19"/>
    <x v="6"/>
    <x v="8"/>
    <n v="0"/>
    <n v="1500"/>
    <n v="0"/>
    <n v="0"/>
    <n v="0"/>
    <n v="0"/>
    <n v="0"/>
    <n v="0"/>
    <n v="0"/>
  </r>
  <r>
    <x v="9"/>
    <x v="19"/>
    <x v="6"/>
    <x v="9"/>
    <n v="0"/>
    <n v="1500"/>
    <n v="0"/>
    <n v="0"/>
    <n v="0"/>
    <n v="0"/>
    <n v="0"/>
    <n v="0"/>
    <n v="0"/>
  </r>
  <r>
    <x v="9"/>
    <x v="19"/>
    <x v="6"/>
    <x v="10"/>
    <n v="0"/>
    <n v="1500"/>
    <n v="0"/>
    <n v="0"/>
    <n v="0"/>
    <n v="0"/>
    <n v="0"/>
    <n v="0"/>
    <n v="0"/>
  </r>
  <r>
    <x v="9"/>
    <x v="19"/>
    <x v="7"/>
    <x v="0"/>
    <n v="0"/>
    <n v="1500"/>
    <n v="0"/>
    <n v="0"/>
    <n v="0"/>
    <n v="0"/>
    <n v="0"/>
    <n v="0"/>
    <n v="0"/>
  </r>
  <r>
    <x v="9"/>
    <x v="19"/>
    <x v="7"/>
    <x v="1"/>
    <n v="0"/>
    <n v="1500"/>
    <n v="0"/>
    <n v="0"/>
    <n v="0"/>
    <n v="0"/>
    <n v="0"/>
    <n v="0"/>
    <n v="0"/>
  </r>
  <r>
    <x v="9"/>
    <x v="19"/>
    <x v="7"/>
    <x v="2"/>
    <n v="0"/>
    <n v="1500"/>
    <n v="0"/>
    <n v="0"/>
    <n v="0"/>
    <n v="0"/>
    <n v="0"/>
    <n v="0"/>
    <n v="0"/>
  </r>
  <r>
    <x v="9"/>
    <x v="19"/>
    <x v="7"/>
    <x v="3"/>
    <n v="0"/>
    <n v="1500"/>
    <n v="0"/>
    <n v="0"/>
    <n v="0"/>
    <n v="0"/>
    <n v="0"/>
    <n v="0"/>
    <n v="0"/>
  </r>
  <r>
    <x v="9"/>
    <x v="19"/>
    <x v="7"/>
    <x v="4"/>
    <n v="0"/>
    <n v="1500"/>
    <n v="0"/>
    <n v="0"/>
    <n v="0"/>
    <n v="0"/>
    <n v="0"/>
    <n v="0"/>
    <n v="0"/>
  </r>
  <r>
    <x v="9"/>
    <x v="19"/>
    <x v="7"/>
    <x v="5"/>
    <n v="0"/>
    <n v="1500"/>
    <n v="0"/>
    <n v="0"/>
    <n v="0"/>
    <n v="0"/>
    <n v="0"/>
    <n v="0"/>
    <n v="0"/>
  </r>
  <r>
    <x v="9"/>
    <x v="19"/>
    <x v="7"/>
    <x v="6"/>
    <n v="0"/>
    <n v="1500"/>
    <n v="0"/>
    <n v="0"/>
    <n v="0"/>
    <n v="0"/>
    <n v="0"/>
    <n v="0"/>
    <n v="0"/>
  </r>
  <r>
    <x v="9"/>
    <x v="19"/>
    <x v="7"/>
    <x v="7"/>
    <n v="0"/>
    <n v="1500"/>
    <n v="0"/>
    <n v="0"/>
    <n v="0"/>
    <n v="0"/>
    <n v="0"/>
    <n v="0"/>
    <n v="0"/>
  </r>
  <r>
    <x v="9"/>
    <x v="19"/>
    <x v="7"/>
    <x v="8"/>
    <n v="0"/>
    <n v="1500"/>
    <n v="0"/>
    <n v="0"/>
    <n v="0"/>
    <n v="0"/>
    <n v="0"/>
    <n v="0"/>
    <n v="0"/>
  </r>
  <r>
    <x v="9"/>
    <x v="19"/>
    <x v="7"/>
    <x v="9"/>
    <n v="0"/>
    <n v="1500"/>
    <n v="0"/>
    <n v="0"/>
    <n v="0"/>
    <n v="0"/>
    <n v="0"/>
    <n v="0"/>
    <n v="0"/>
  </r>
  <r>
    <x v="9"/>
    <x v="19"/>
    <x v="7"/>
    <x v="10"/>
    <n v="0"/>
    <n v="1500"/>
    <n v="0"/>
    <n v="0"/>
    <n v="0"/>
    <n v="0"/>
    <n v="0"/>
    <n v="0"/>
    <n v="0"/>
  </r>
  <r>
    <x v="9"/>
    <x v="19"/>
    <x v="8"/>
    <x v="0"/>
    <n v="0"/>
    <n v="1500"/>
    <n v="0"/>
    <n v="0"/>
    <n v="0"/>
    <n v="0"/>
    <n v="0"/>
    <n v="0"/>
    <n v="0"/>
  </r>
  <r>
    <x v="9"/>
    <x v="19"/>
    <x v="8"/>
    <x v="1"/>
    <n v="0"/>
    <n v="1500"/>
    <n v="0"/>
    <n v="0"/>
    <n v="0"/>
    <n v="0"/>
    <n v="0"/>
    <n v="0"/>
    <n v="0"/>
  </r>
  <r>
    <x v="9"/>
    <x v="19"/>
    <x v="8"/>
    <x v="2"/>
    <n v="0"/>
    <n v="1500"/>
    <n v="0"/>
    <n v="0"/>
    <n v="0"/>
    <n v="0"/>
    <n v="0"/>
    <n v="0"/>
    <n v="0"/>
  </r>
  <r>
    <x v="9"/>
    <x v="19"/>
    <x v="8"/>
    <x v="3"/>
    <n v="0"/>
    <n v="1500"/>
    <n v="0"/>
    <n v="0"/>
    <n v="0"/>
    <n v="0"/>
    <n v="0"/>
    <n v="0"/>
    <n v="0"/>
  </r>
  <r>
    <x v="9"/>
    <x v="19"/>
    <x v="8"/>
    <x v="4"/>
    <n v="0"/>
    <n v="1500"/>
    <n v="0"/>
    <n v="0"/>
    <n v="0"/>
    <n v="0"/>
    <n v="0"/>
    <n v="0"/>
    <n v="0"/>
  </r>
  <r>
    <x v="9"/>
    <x v="19"/>
    <x v="8"/>
    <x v="5"/>
    <n v="0"/>
    <n v="1500"/>
    <n v="0"/>
    <n v="0"/>
    <n v="0"/>
    <n v="0"/>
    <n v="0"/>
    <n v="0"/>
    <n v="0"/>
  </r>
  <r>
    <x v="9"/>
    <x v="19"/>
    <x v="8"/>
    <x v="6"/>
    <n v="0"/>
    <n v="1500"/>
    <n v="0"/>
    <n v="0"/>
    <n v="0"/>
    <n v="0"/>
    <n v="0"/>
    <n v="0"/>
    <n v="0"/>
  </r>
  <r>
    <x v="9"/>
    <x v="19"/>
    <x v="8"/>
    <x v="7"/>
    <n v="0"/>
    <n v="1500"/>
    <n v="0"/>
    <n v="0"/>
    <n v="0"/>
    <n v="0"/>
    <n v="0"/>
    <n v="0"/>
    <n v="0"/>
  </r>
  <r>
    <x v="9"/>
    <x v="19"/>
    <x v="8"/>
    <x v="8"/>
    <n v="0"/>
    <n v="1500"/>
    <n v="0"/>
    <n v="0"/>
    <n v="0"/>
    <n v="0"/>
    <n v="0"/>
    <n v="0"/>
    <n v="0"/>
  </r>
  <r>
    <x v="9"/>
    <x v="19"/>
    <x v="8"/>
    <x v="9"/>
    <n v="0"/>
    <n v="1500"/>
    <n v="0"/>
    <n v="0"/>
    <n v="0"/>
    <n v="0"/>
    <n v="0"/>
    <n v="0"/>
    <n v="0"/>
  </r>
  <r>
    <x v="9"/>
    <x v="19"/>
    <x v="8"/>
    <x v="10"/>
    <n v="0"/>
    <n v="1500"/>
    <n v="0"/>
    <n v="0"/>
    <n v="0"/>
    <n v="0"/>
    <n v="0"/>
    <n v="0"/>
    <n v="0"/>
  </r>
  <r>
    <x v="9"/>
    <x v="20"/>
    <x v="0"/>
    <x v="0"/>
    <n v="0"/>
    <n v="1500"/>
    <n v="0"/>
    <n v="0"/>
    <n v="0"/>
    <n v="0"/>
    <n v="0"/>
    <n v="0"/>
    <n v="0"/>
  </r>
  <r>
    <x v="9"/>
    <x v="20"/>
    <x v="0"/>
    <x v="1"/>
    <n v="0.18"/>
    <n v="1500"/>
    <n v="0"/>
    <n v="6.7400000000000003E-3"/>
    <n v="5.7099999999999998E-3"/>
    <n v="1.1E-4"/>
    <n v="1.9000000000000001E-4"/>
    <n v="9.1079999999999994E-2"/>
    <n v="0"/>
  </r>
  <r>
    <x v="9"/>
    <x v="20"/>
    <x v="0"/>
    <x v="2"/>
    <n v="0"/>
    <n v="1500"/>
    <n v="0"/>
    <n v="0"/>
    <n v="0"/>
    <n v="0"/>
    <n v="0"/>
    <n v="0"/>
    <n v="0"/>
  </r>
  <r>
    <x v="9"/>
    <x v="20"/>
    <x v="0"/>
    <x v="3"/>
    <n v="0"/>
    <n v="1500"/>
    <n v="0"/>
    <n v="0"/>
    <n v="0"/>
    <n v="0"/>
    <n v="0"/>
    <n v="0"/>
    <n v="0"/>
  </r>
  <r>
    <x v="9"/>
    <x v="20"/>
    <x v="0"/>
    <x v="4"/>
    <n v="0"/>
    <n v="1500"/>
    <n v="0"/>
    <n v="0"/>
    <n v="0"/>
    <n v="0"/>
    <n v="0"/>
    <n v="0"/>
    <n v="0"/>
  </r>
  <r>
    <x v="9"/>
    <x v="20"/>
    <x v="0"/>
    <x v="5"/>
    <n v="0"/>
    <n v="1500"/>
    <n v="0"/>
    <n v="0"/>
    <n v="0"/>
    <n v="0"/>
    <n v="0"/>
    <n v="0"/>
    <n v="0"/>
  </r>
  <r>
    <x v="9"/>
    <x v="20"/>
    <x v="0"/>
    <x v="6"/>
    <n v="0"/>
    <n v="1500"/>
    <n v="0"/>
    <n v="0"/>
    <n v="0"/>
    <n v="0"/>
    <n v="0"/>
    <n v="0"/>
    <n v="0"/>
  </r>
  <r>
    <x v="9"/>
    <x v="20"/>
    <x v="0"/>
    <x v="7"/>
    <n v="0"/>
    <n v="1500"/>
    <n v="0"/>
    <n v="0"/>
    <n v="0"/>
    <n v="0"/>
    <n v="0"/>
    <n v="0"/>
    <n v="0"/>
  </r>
  <r>
    <x v="9"/>
    <x v="20"/>
    <x v="0"/>
    <x v="8"/>
    <n v="0"/>
    <n v="1500"/>
    <n v="0"/>
    <n v="0"/>
    <n v="0"/>
    <n v="0"/>
    <n v="0"/>
    <n v="0"/>
    <n v="0"/>
  </r>
  <r>
    <x v="9"/>
    <x v="20"/>
    <x v="0"/>
    <x v="9"/>
    <n v="0"/>
    <n v="1500"/>
    <n v="0"/>
    <n v="0"/>
    <n v="0"/>
    <n v="0"/>
    <n v="0"/>
    <n v="0"/>
    <n v="0"/>
  </r>
  <r>
    <x v="9"/>
    <x v="20"/>
    <x v="0"/>
    <x v="10"/>
    <n v="0.14000000000000001"/>
    <n v="1500"/>
    <n v="0"/>
    <n v="5.0099999999999997E-3"/>
    <n v="4.0299999999999997E-3"/>
    <n v="1.0000000000000001E-5"/>
    <n v="2.0000000000000001E-4"/>
    <n v="6.7699999999999996E-2"/>
    <n v="0"/>
  </r>
  <r>
    <x v="9"/>
    <x v="20"/>
    <x v="1"/>
    <x v="0"/>
    <n v="0"/>
    <n v="1500"/>
    <n v="0"/>
    <n v="0"/>
    <n v="0"/>
    <n v="0"/>
    <n v="0"/>
    <n v="0"/>
    <n v="0"/>
  </r>
  <r>
    <x v="9"/>
    <x v="20"/>
    <x v="1"/>
    <x v="1"/>
    <n v="0"/>
    <n v="1500"/>
    <n v="0"/>
    <n v="0"/>
    <n v="0"/>
    <n v="0"/>
    <n v="0"/>
    <n v="0"/>
    <n v="0"/>
  </r>
  <r>
    <x v="9"/>
    <x v="20"/>
    <x v="1"/>
    <x v="2"/>
    <n v="0"/>
    <n v="1500"/>
    <n v="0"/>
    <n v="0"/>
    <n v="0"/>
    <n v="0"/>
    <n v="0"/>
    <n v="0"/>
    <n v="0"/>
  </r>
  <r>
    <x v="9"/>
    <x v="20"/>
    <x v="1"/>
    <x v="3"/>
    <n v="0"/>
    <n v="1500"/>
    <n v="0"/>
    <n v="0"/>
    <n v="0"/>
    <n v="0"/>
    <n v="0"/>
    <n v="0"/>
    <n v="0"/>
  </r>
  <r>
    <x v="9"/>
    <x v="20"/>
    <x v="1"/>
    <x v="4"/>
    <n v="0"/>
    <n v="1500"/>
    <n v="0"/>
    <n v="0"/>
    <n v="0"/>
    <n v="0"/>
    <n v="0"/>
    <n v="0"/>
    <n v="0"/>
  </r>
  <r>
    <x v="9"/>
    <x v="20"/>
    <x v="1"/>
    <x v="5"/>
    <n v="0"/>
    <n v="1500"/>
    <n v="0"/>
    <n v="0"/>
    <n v="0"/>
    <n v="0"/>
    <n v="0"/>
    <n v="0"/>
    <n v="0"/>
  </r>
  <r>
    <x v="9"/>
    <x v="20"/>
    <x v="1"/>
    <x v="6"/>
    <n v="0"/>
    <n v="1500"/>
    <n v="0"/>
    <n v="0"/>
    <n v="0"/>
    <n v="0"/>
    <n v="0"/>
    <n v="0"/>
    <n v="0"/>
  </r>
  <r>
    <x v="9"/>
    <x v="20"/>
    <x v="1"/>
    <x v="7"/>
    <n v="0"/>
    <n v="1500"/>
    <n v="0"/>
    <n v="0"/>
    <n v="0"/>
    <n v="0"/>
    <n v="0"/>
    <n v="0"/>
    <n v="0"/>
  </r>
  <r>
    <x v="9"/>
    <x v="20"/>
    <x v="1"/>
    <x v="8"/>
    <n v="0"/>
    <n v="1500"/>
    <n v="0"/>
    <n v="0"/>
    <n v="0"/>
    <n v="0"/>
    <n v="0"/>
    <n v="0"/>
    <n v="0"/>
  </r>
  <r>
    <x v="9"/>
    <x v="20"/>
    <x v="1"/>
    <x v="9"/>
    <n v="0"/>
    <n v="1500"/>
    <n v="0"/>
    <n v="0"/>
    <n v="0"/>
    <n v="0"/>
    <n v="0"/>
    <n v="0"/>
    <n v="0"/>
  </r>
  <r>
    <x v="9"/>
    <x v="20"/>
    <x v="1"/>
    <x v="10"/>
    <n v="0"/>
    <n v="1500"/>
    <n v="0"/>
    <n v="0"/>
    <n v="0"/>
    <n v="0"/>
    <n v="0"/>
    <n v="0"/>
    <n v="0"/>
  </r>
  <r>
    <x v="9"/>
    <x v="20"/>
    <x v="2"/>
    <x v="0"/>
    <n v="0"/>
    <n v="1500"/>
    <n v="0"/>
    <n v="0"/>
    <n v="0"/>
    <n v="0"/>
    <n v="0"/>
    <n v="0"/>
    <n v="0"/>
  </r>
  <r>
    <x v="9"/>
    <x v="20"/>
    <x v="2"/>
    <x v="1"/>
    <n v="0.11"/>
    <n v="1500"/>
    <n v="0"/>
    <n v="4.0800000000000003E-3"/>
    <n v="3.5799999999999998E-3"/>
    <n v="1.1E-4"/>
    <n v="6.2E-4"/>
    <n v="5.5140000000000002E-2"/>
    <n v="0"/>
  </r>
  <r>
    <x v="9"/>
    <x v="20"/>
    <x v="2"/>
    <x v="2"/>
    <n v="0"/>
    <n v="1500"/>
    <n v="0"/>
    <n v="0"/>
    <n v="0"/>
    <n v="0"/>
    <n v="0"/>
    <n v="0"/>
    <n v="0"/>
  </r>
  <r>
    <x v="9"/>
    <x v="20"/>
    <x v="2"/>
    <x v="3"/>
    <n v="0"/>
    <n v="1500"/>
    <n v="0"/>
    <n v="0"/>
    <n v="0"/>
    <n v="0"/>
    <n v="0"/>
    <n v="0"/>
    <n v="0"/>
  </r>
  <r>
    <x v="9"/>
    <x v="20"/>
    <x v="2"/>
    <x v="4"/>
    <n v="0"/>
    <n v="1500"/>
    <n v="0"/>
    <n v="0"/>
    <n v="0"/>
    <n v="0"/>
    <n v="0"/>
    <n v="0"/>
    <n v="0"/>
  </r>
  <r>
    <x v="9"/>
    <x v="20"/>
    <x v="2"/>
    <x v="5"/>
    <n v="0"/>
    <n v="1500"/>
    <n v="0"/>
    <n v="0"/>
    <n v="0"/>
    <n v="0"/>
    <n v="0"/>
    <n v="0"/>
    <n v="0"/>
  </r>
  <r>
    <x v="9"/>
    <x v="20"/>
    <x v="2"/>
    <x v="6"/>
    <n v="0"/>
    <n v="1500"/>
    <n v="0"/>
    <n v="0"/>
    <n v="0"/>
    <n v="0"/>
    <n v="0"/>
    <n v="0"/>
    <n v="0"/>
  </r>
  <r>
    <x v="9"/>
    <x v="20"/>
    <x v="2"/>
    <x v="7"/>
    <n v="0"/>
    <n v="1500"/>
    <n v="0"/>
    <n v="0"/>
    <n v="0"/>
    <n v="0"/>
    <n v="0"/>
    <n v="0"/>
    <n v="0"/>
  </r>
  <r>
    <x v="9"/>
    <x v="20"/>
    <x v="2"/>
    <x v="8"/>
    <n v="0"/>
    <n v="1500"/>
    <n v="0"/>
    <n v="0"/>
    <n v="0"/>
    <n v="0"/>
    <n v="0"/>
    <n v="0"/>
    <n v="0"/>
  </r>
  <r>
    <x v="9"/>
    <x v="20"/>
    <x v="2"/>
    <x v="9"/>
    <n v="0"/>
    <n v="1500"/>
    <n v="0"/>
    <n v="0"/>
    <n v="0"/>
    <n v="0"/>
    <n v="0"/>
    <n v="0"/>
    <n v="0"/>
  </r>
  <r>
    <x v="9"/>
    <x v="20"/>
    <x v="2"/>
    <x v="10"/>
    <n v="0"/>
    <n v="1500"/>
    <n v="0"/>
    <n v="0"/>
    <n v="0"/>
    <n v="0"/>
    <n v="0"/>
    <n v="0"/>
    <n v="0"/>
  </r>
  <r>
    <x v="9"/>
    <x v="20"/>
    <x v="3"/>
    <x v="0"/>
    <n v="0"/>
    <n v="1500"/>
    <n v="0"/>
    <n v="0"/>
    <n v="0"/>
    <n v="0"/>
    <n v="0"/>
    <n v="0"/>
    <n v="0"/>
  </r>
  <r>
    <x v="9"/>
    <x v="20"/>
    <x v="3"/>
    <x v="1"/>
    <n v="2.91"/>
    <n v="1500"/>
    <n v="0"/>
    <n v="0.10595"/>
    <n v="9.1819999999999999E-2"/>
    <n v="9.7999999999999997E-4"/>
    <n v="8.9099999999999995E-3"/>
    <n v="1.4317500000000001"/>
    <n v="0"/>
  </r>
  <r>
    <x v="9"/>
    <x v="20"/>
    <x v="3"/>
    <x v="2"/>
    <n v="0"/>
    <n v="1500"/>
    <n v="0"/>
    <n v="0"/>
    <n v="0"/>
    <n v="0"/>
    <n v="0"/>
    <n v="0"/>
    <n v="0"/>
  </r>
  <r>
    <x v="9"/>
    <x v="20"/>
    <x v="3"/>
    <x v="3"/>
    <n v="0"/>
    <n v="1500"/>
    <n v="0"/>
    <n v="0"/>
    <n v="0"/>
    <n v="0"/>
    <n v="0"/>
    <n v="0"/>
    <n v="0"/>
  </r>
  <r>
    <x v="9"/>
    <x v="20"/>
    <x v="3"/>
    <x v="4"/>
    <n v="0"/>
    <n v="1500"/>
    <n v="0"/>
    <n v="0"/>
    <n v="0"/>
    <n v="0"/>
    <n v="0"/>
    <n v="0"/>
    <n v="0"/>
  </r>
  <r>
    <x v="9"/>
    <x v="20"/>
    <x v="3"/>
    <x v="5"/>
    <n v="0"/>
    <n v="1500"/>
    <n v="0"/>
    <n v="0"/>
    <n v="0"/>
    <n v="0"/>
    <n v="0"/>
    <n v="0"/>
    <n v="0"/>
  </r>
  <r>
    <x v="9"/>
    <x v="20"/>
    <x v="3"/>
    <x v="6"/>
    <n v="0"/>
    <n v="1500"/>
    <n v="0"/>
    <n v="0"/>
    <n v="0"/>
    <n v="0"/>
    <n v="0"/>
    <n v="0"/>
    <n v="0"/>
  </r>
  <r>
    <x v="9"/>
    <x v="20"/>
    <x v="3"/>
    <x v="7"/>
    <n v="0"/>
    <n v="1500"/>
    <n v="0"/>
    <n v="0"/>
    <n v="0"/>
    <n v="0"/>
    <n v="0"/>
    <n v="0"/>
    <n v="0"/>
  </r>
  <r>
    <x v="9"/>
    <x v="20"/>
    <x v="3"/>
    <x v="8"/>
    <n v="0"/>
    <n v="1500"/>
    <n v="0"/>
    <n v="0"/>
    <n v="0"/>
    <n v="0"/>
    <n v="0"/>
    <n v="0"/>
    <n v="0"/>
  </r>
  <r>
    <x v="9"/>
    <x v="20"/>
    <x v="3"/>
    <x v="9"/>
    <n v="0"/>
    <n v="1500"/>
    <n v="0"/>
    <n v="0"/>
    <n v="0"/>
    <n v="0"/>
    <n v="0"/>
    <n v="0"/>
    <n v="0"/>
  </r>
  <r>
    <x v="9"/>
    <x v="20"/>
    <x v="3"/>
    <x v="10"/>
    <n v="0.09"/>
    <n v="1500"/>
    <n v="0"/>
    <n v="3.0999999999999999E-3"/>
    <n v="2.9099999999999998E-3"/>
    <n v="1.0000000000000001E-5"/>
    <n v="5.0000000000000002E-5"/>
    <n v="4.1939999999999998E-2"/>
    <n v="0"/>
  </r>
  <r>
    <x v="9"/>
    <x v="20"/>
    <x v="4"/>
    <x v="0"/>
    <n v="0"/>
    <n v="1500"/>
    <n v="0"/>
    <n v="0"/>
    <n v="0"/>
    <n v="0"/>
    <n v="0"/>
    <n v="0"/>
    <n v="0"/>
  </r>
  <r>
    <x v="9"/>
    <x v="20"/>
    <x v="4"/>
    <x v="1"/>
    <n v="0"/>
    <n v="1500"/>
    <n v="0"/>
    <n v="0"/>
    <n v="0"/>
    <n v="0"/>
    <n v="0"/>
    <n v="0"/>
    <n v="0"/>
  </r>
  <r>
    <x v="9"/>
    <x v="20"/>
    <x v="4"/>
    <x v="2"/>
    <n v="0"/>
    <n v="1500"/>
    <n v="0"/>
    <n v="0"/>
    <n v="0"/>
    <n v="0"/>
    <n v="0"/>
    <n v="0"/>
    <n v="0"/>
  </r>
  <r>
    <x v="9"/>
    <x v="20"/>
    <x v="4"/>
    <x v="3"/>
    <n v="0"/>
    <n v="1500"/>
    <n v="0"/>
    <n v="0"/>
    <n v="0"/>
    <n v="0"/>
    <n v="0"/>
    <n v="0"/>
    <n v="0"/>
  </r>
  <r>
    <x v="9"/>
    <x v="20"/>
    <x v="4"/>
    <x v="4"/>
    <n v="0"/>
    <n v="1500"/>
    <n v="0"/>
    <n v="0"/>
    <n v="0"/>
    <n v="0"/>
    <n v="0"/>
    <n v="0"/>
    <n v="0"/>
  </r>
  <r>
    <x v="9"/>
    <x v="20"/>
    <x v="4"/>
    <x v="5"/>
    <n v="0"/>
    <n v="1500"/>
    <n v="0"/>
    <n v="0"/>
    <n v="0"/>
    <n v="0"/>
    <n v="0"/>
    <n v="0"/>
    <n v="0"/>
  </r>
  <r>
    <x v="9"/>
    <x v="20"/>
    <x v="4"/>
    <x v="6"/>
    <n v="0"/>
    <n v="1500"/>
    <n v="0"/>
    <n v="0"/>
    <n v="0"/>
    <n v="0"/>
    <n v="0"/>
    <n v="0"/>
    <n v="0"/>
  </r>
  <r>
    <x v="9"/>
    <x v="20"/>
    <x v="4"/>
    <x v="7"/>
    <n v="0"/>
    <n v="1500"/>
    <n v="0"/>
    <n v="0"/>
    <n v="0"/>
    <n v="0"/>
    <n v="0"/>
    <n v="0"/>
    <n v="0"/>
  </r>
  <r>
    <x v="9"/>
    <x v="20"/>
    <x v="4"/>
    <x v="8"/>
    <n v="0"/>
    <n v="1500"/>
    <n v="0"/>
    <n v="0"/>
    <n v="0"/>
    <n v="0"/>
    <n v="0"/>
    <n v="0"/>
    <n v="0"/>
  </r>
  <r>
    <x v="9"/>
    <x v="20"/>
    <x v="4"/>
    <x v="9"/>
    <n v="0"/>
    <n v="1500"/>
    <n v="0"/>
    <n v="0"/>
    <n v="0"/>
    <n v="0"/>
    <n v="0"/>
    <n v="0"/>
    <n v="0"/>
  </r>
  <r>
    <x v="9"/>
    <x v="20"/>
    <x v="4"/>
    <x v="10"/>
    <n v="1.06"/>
    <n v="1500"/>
    <n v="0"/>
    <n v="3.8510000000000003E-2"/>
    <n v="2.921E-2"/>
    <n v="1.2999999999999999E-4"/>
    <n v="1.08E-3"/>
    <n v="0.52036000000000004"/>
    <n v="0"/>
  </r>
  <r>
    <x v="9"/>
    <x v="20"/>
    <x v="5"/>
    <x v="0"/>
    <n v="0"/>
    <n v="1500"/>
    <n v="0"/>
    <n v="0"/>
    <n v="0"/>
    <n v="0"/>
    <n v="0"/>
    <n v="0"/>
    <n v="0"/>
  </r>
  <r>
    <x v="9"/>
    <x v="20"/>
    <x v="5"/>
    <x v="1"/>
    <n v="0"/>
    <n v="1500"/>
    <n v="0"/>
    <n v="0"/>
    <n v="0"/>
    <n v="0"/>
    <n v="0"/>
    <n v="0"/>
    <n v="0"/>
  </r>
  <r>
    <x v="9"/>
    <x v="20"/>
    <x v="5"/>
    <x v="2"/>
    <n v="0"/>
    <n v="1500"/>
    <n v="0"/>
    <n v="0"/>
    <n v="0"/>
    <n v="0"/>
    <n v="0"/>
    <n v="0"/>
    <n v="0"/>
  </r>
  <r>
    <x v="9"/>
    <x v="20"/>
    <x v="5"/>
    <x v="3"/>
    <n v="0"/>
    <n v="1500"/>
    <n v="0"/>
    <n v="0"/>
    <n v="0"/>
    <n v="0"/>
    <n v="0"/>
    <n v="0"/>
    <n v="0"/>
  </r>
  <r>
    <x v="9"/>
    <x v="20"/>
    <x v="5"/>
    <x v="4"/>
    <n v="0"/>
    <n v="1500"/>
    <n v="0"/>
    <n v="0"/>
    <n v="0"/>
    <n v="0"/>
    <n v="0"/>
    <n v="0"/>
    <n v="0"/>
  </r>
  <r>
    <x v="9"/>
    <x v="20"/>
    <x v="5"/>
    <x v="5"/>
    <n v="0"/>
    <n v="1500"/>
    <n v="0"/>
    <n v="0"/>
    <n v="0"/>
    <n v="0"/>
    <n v="0"/>
    <n v="0"/>
    <n v="0"/>
  </r>
  <r>
    <x v="9"/>
    <x v="20"/>
    <x v="5"/>
    <x v="6"/>
    <n v="0"/>
    <n v="1500"/>
    <n v="0"/>
    <n v="0"/>
    <n v="0"/>
    <n v="0"/>
    <n v="0"/>
    <n v="0"/>
    <n v="0"/>
  </r>
  <r>
    <x v="9"/>
    <x v="20"/>
    <x v="5"/>
    <x v="7"/>
    <n v="0"/>
    <n v="1500"/>
    <n v="0"/>
    <n v="0"/>
    <n v="0"/>
    <n v="0"/>
    <n v="0"/>
    <n v="0"/>
    <n v="0"/>
  </r>
  <r>
    <x v="9"/>
    <x v="20"/>
    <x v="5"/>
    <x v="8"/>
    <n v="0"/>
    <n v="1500"/>
    <n v="0"/>
    <n v="0"/>
    <n v="0"/>
    <n v="0"/>
    <n v="0"/>
    <n v="0"/>
    <n v="0"/>
  </r>
  <r>
    <x v="9"/>
    <x v="20"/>
    <x v="5"/>
    <x v="9"/>
    <n v="0"/>
    <n v="1500"/>
    <n v="0"/>
    <n v="0"/>
    <n v="0"/>
    <n v="0"/>
    <n v="0"/>
    <n v="0"/>
    <n v="0"/>
  </r>
  <r>
    <x v="9"/>
    <x v="20"/>
    <x v="5"/>
    <x v="10"/>
    <n v="0"/>
    <n v="1500"/>
    <n v="0"/>
    <n v="0"/>
    <n v="0"/>
    <n v="0"/>
    <n v="0"/>
    <n v="0"/>
    <n v="0"/>
  </r>
  <r>
    <x v="9"/>
    <x v="20"/>
    <x v="6"/>
    <x v="0"/>
    <n v="0"/>
    <n v="1500"/>
    <n v="0"/>
    <n v="0"/>
    <n v="0"/>
    <n v="0"/>
    <n v="0"/>
    <n v="0"/>
    <n v="0"/>
  </r>
  <r>
    <x v="9"/>
    <x v="20"/>
    <x v="6"/>
    <x v="1"/>
    <n v="0"/>
    <n v="1500"/>
    <n v="0"/>
    <n v="0"/>
    <n v="0"/>
    <n v="0"/>
    <n v="0"/>
    <n v="0"/>
    <n v="0"/>
  </r>
  <r>
    <x v="9"/>
    <x v="20"/>
    <x v="6"/>
    <x v="2"/>
    <n v="0"/>
    <n v="1500"/>
    <n v="0"/>
    <n v="0"/>
    <n v="0"/>
    <n v="0"/>
    <n v="0"/>
    <n v="0"/>
    <n v="0"/>
  </r>
  <r>
    <x v="9"/>
    <x v="20"/>
    <x v="6"/>
    <x v="3"/>
    <n v="0"/>
    <n v="1500"/>
    <n v="0"/>
    <n v="0"/>
    <n v="0"/>
    <n v="0"/>
    <n v="0"/>
    <n v="0"/>
    <n v="0"/>
  </r>
  <r>
    <x v="9"/>
    <x v="20"/>
    <x v="6"/>
    <x v="4"/>
    <n v="0"/>
    <n v="1500"/>
    <n v="0"/>
    <n v="0"/>
    <n v="0"/>
    <n v="0"/>
    <n v="0"/>
    <n v="0"/>
    <n v="0"/>
  </r>
  <r>
    <x v="9"/>
    <x v="20"/>
    <x v="6"/>
    <x v="5"/>
    <n v="0"/>
    <n v="1500"/>
    <n v="0"/>
    <n v="0"/>
    <n v="0"/>
    <n v="0"/>
    <n v="0"/>
    <n v="0"/>
    <n v="0"/>
  </r>
  <r>
    <x v="9"/>
    <x v="20"/>
    <x v="6"/>
    <x v="6"/>
    <n v="0"/>
    <n v="1500"/>
    <n v="0"/>
    <n v="0"/>
    <n v="0"/>
    <n v="0"/>
    <n v="0"/>
    <n v="0"/>
    <n v="0"/>
  </r>
  <r>
    <x v="9"/>
    <x v="20"/>
    <x v="6"/>
    <x v="7"/>
    <n v="0"/>
    <n v="1500"/>
    <n v="0"/>
    <n v="0"/>
    <n v="0"/>
    <n v="0"/>
    <n v="0"/>
    <n v="0"/>
    <n v="0"/>
  </r>
  <r>
    <x v="9"/>
    <x v="20"/>
    <x v="6"/>
    <x v="8"/>
    <n v="0"/>
    <n v="1500"/>
    <n v="0"/>
    <n v="0"/>
    <n v="0"/>
    <n v="0"/>
    <n v="0"/>
    <n v="0"/>
    <n v="0"/>
  </r>
  <r>
    <x v="9"/>
    <x v="20"/>
    <x v="6"/>
    <x v="9"/>
    <n v="0"/>
    <n v="1500"/>
    <n v="0"/>
    <n v="0"/>
    <n v="0"/>
    <n v="0"/>
    <n v="0"/>
    <n v="0"/>
    <n v="0"/>
  </r>
  <r>
    <x v="9"/>
    <x v="20"/>
    <x v="6"/>
    <x v="10"/>
    <n v="0"/>
    <n v="1500"/>
    <n v="0"/>
    <n v="0"/>
    <n v="0"/>
    <n v="0"/>
    <n v="0"/>
    <n v="0"/>
    <n v="0"/>
  </r>
  <r>
    <x v="9"/>
    <x v="20"/>
    <x v="7"/>
    <x v="0"/>
    <n v="0"/>
    <n v="1500"/>
    <n v="0"/>
    <n v="0"/>
    <n v="0"/>
    <n v="0"/>
    <n v="0"/>
    <n v="0"/>
    <n v="0"/>
  </r>
  <r>
    <x v="9"/>
    <x v="20"/>
    <x v="7"/>
    <x v="1"/>
    <n v="0"/>
    <n v="1500"/>
    <n v="0"/>
    <n v="0"/>
    <n v="0"/>
    <n v="0"/>
    <n v="0"/>
    <n v="0"/>
    <n v="0"/>
  </r>
  <r>
    <x v="9"/>
    <x v="20"/>
    <x v="7"/>
    <x v="2"/>
    <n v="0"/>
    <n v="1500"/>
    <n v="0"/>
    <n v="0"/>
    <n v="0"/>
    <n v="0"/>
    <n v="0"/>
    <n v="0"/>
    <n v="0"/>
  </r>
  <r>
    <x v="9"/>
    <x v="20"/>
    <x v="7"/>
    <x v="3"/>
    <n v="0"/>
    <n v="1500"/>
    <n v="0"/>
    <n v="0"/>
    <n v="0"/>
    <n v="0"/>
    <n v="0"/>
    <n v="0"/>
    <n v="0"/>
  </r>
  <r>
    <x v="9"/>
    <x v="20"/>
    <x v="7"/>
    <x v="4"/>
    <n v="0"/>
    <n v="1500"/>
    <n v="0"/>
    <n v="0"/>
    <n v="0"/>
    <n v="0"/>
    <n v="0"/>
    <n v="0"/>
    <n v="0"/>
  </r>
  <r>
    <x v="9"/>
    <x v="20"/>
    <x v="7"/>
    <x v="5"/>
    <n v="0"/>
    <n v="1500"/>
    <n v="0"/>
    <n v="0"/>
    <n v="0"/>
    <n v="0"/>
    <n v="0"/>
    <n v="0"/>
    <n v="0"/>
  </r>
  <r>
    <x v="9"/>
    <x v="20"/>
    <x v="7"/>
    <x v="6"/>
    <n v="0"/>
    <n v="1500"/>
    <n v="0"/>
    <n v="0"/>
    <n v="0"/>
    <n v="0"/>
    <n v="0"/>
    <n v="0"/>
    <n v="0"/>
  </r>
  <r>
    <x v="9"/>
    <x v="20"/>
    <x v="7"/>
    <x v="7"/>
    <n v="0"/>
    <n v="1500"/>
    <n v="0"/>
    <n v="0"/>
    <n v="0"/>
    <n v="0"/>
    <n v="0"/>
    <n v="0"/>
    <n v="0"/>
  </r>
  <r>
    <x v="9"/>
    <x v="20"/>
    <x v="7"/>
    <x v="8"/>
    <n v="0"/>
    <n v="1500"/>
    <n v="0"/>
    <n v="0"/>
    <n v="0"/>
    <n v="0"/>
    <n v="0"/>
    <n v="0"/>
    <n v="0"/>
  </r>
  <r>
    <x v="9"/>
    <x v="20"/>
    <x v="7"/>
    <x v="9"/>
    <n v="0"/>
    <n v="1500"/>
    <n v="0"/>
    <n v="0"/>
    <n v="0"/>
    <n v="0"/>
    <n v="0"/>
    <n v="0"/>
    <n v="0"/>
  </r>
  <r>
    <x v="9"/>
    <x v="20"/>
    <x v="7"/>
    <x v="10"/>
    <n v="0"/>
    <n v="1500"/>
    <n v="0"/>
    <n v="0"/>
    <n v="0"/>
    <n v="0"/>
    <n v="0"/>
    <n v="0"/>
    <n v="0"/>
  </r>
  <r>
    <x v="9"/>
    <x v="20"/>
    <x v="8"/>
    <x v="0"/>
    <n v="0"/>
    <n v="1500"/>
    <n v="0"/>
    <n v="0"/>
    <n v="0"/>
    <n v="0"/>
    <n v="0"/>
    <n v="0"/>
    <n v="0"/>
  </r>
  <r>
    <x v="9"/>
    <x v="20"/>
    <x v="8"/>
    <x v="1"/>
    <n v="0"/>
    <n v="1500"/>
    <n v="0"/>
    <n v="0"/>
    <n v="0"/>
    <n v="0"/>
    <n v="0"/>
    <n v="0"/>
    <n v="0"/>
  </r>
  <r>
    <x v="9"/>
    <x v="20"/>
    <x v="8"/>
    <x v="2"/>
    <n v="0"/>
    <n v="1500"/>
    <n v="0"/>
    <n v="0"/>
    <n v="0"/>
    <n v="0"/>
    <n v="0"/>
    <n v="0"/>
    <n v="0"/>
  </r>
  <r>
    <x v="9"/>
    <x v="20"/>
    <x v="8"/>
    <x v="3"/>
    <n v="0"/>
    <n v="1500"/>
    <n v="0"/>
    <n v="0"/>
    <n v="0"/>
    <n v="0"/>
    <n v="0"/>
    <n v="0"/>
    <n v="0"/>
  </r>
  <r>
    <x v="9"/>
    <x v="20"/>
    <x v="8"/>
    <x v="4"/>
    <n v="0"/>
    <n v="1500"/>
    <n v="0"/>
    <n v="0"/>
    <n v="0"/>
    <n v="0"/>
    <n v="0"/>
    <n v="0"/>
    <n v="0"/>
  </r>
  <r>
    <x v="9"/>
    <x v="20"/>
    <x v="8"/>
    <x v="5"/>
    <n v="0"/>
    <n v="1500"/>
    <n v="0"/>
    <n v="0"/>
    <n v="0"/>
    <n v="0"/>
    <n v="0"/>
    <n v="0"/>
    <n v="0"/>
  </r>
  <r>
    <x v="9"/>
    <x v="20"/>
    <x v="8"/>
    <x v="6"/>
    <n v="0"/>
    <n v="1500"/>
    <n v="0"/>
    <n v="0"/>
    <n v="0"/>
    <n v="0"/>
    <n v="0"/>
    <n v="0"/>
    <n v="0"/>
  </r>
  <r>
    <x v="9"/>
    <x v="20"/>
    <x v="8"/>
    <x v="7"/>
    <n v="0"/>
    <n v="1500"/>
    <n v="0"/>
    <n v="0"/>
    <n v="0"/>
    <n v="0"/>
    <n v="0"/>
    <n v="0"/>
    <n v="0"/>
  </r>
  <r>
    <x v="9"/>
    <x v="20"/>
    <x v="8"/>
    <x v="8"/>
    <n v="0"/>
    <n v="1500"/>
    <n v="0"/>
    <n v="0"/>
    <n v="0"/>
    <n v="0"/>
    <n v="0"/>
    <n v="0"/>
    <n v="0"/>
  </r>
  <r>
    <x v="9"/>
    <x v="20"/>
    <x v="8"/>
    <x v="9"/>
    <n v="0"/>
    <n v="1500"/>
    <n v="0"/>
    <n v="0"/>
    <n v="0"/>
    <n v="0"/>
    <n v="0"/>
    <n v="0"/>
    <n v="0"/>
  </r>
  <r>
    <x v="9"/>
    <x v="20"/>
    <x v="8"/>
    <x v="10"/>
    <n v="0"/>
    <n v="1500"/>
    <n v="0"/>
    <n v="0"/>
    <n v="0"/>
    <n v="0"/>
    <n v="0"/>
    <n v="0"/>
    <n v="0"/>
  </r>
  <r>
    <x v="9"/>
    <x v="21"/>
    <x v="0"/>
    <x v="0"/>
    <n v="0"/>
    <n v="1500"/>
    <n v="0"/>
    <n v="0"/>
    <n v="0"/>
    <n v="0"/>
    <n v="0"/>
    <n v="0"/>
    <n v="0"/>
  </r>
  <r>
    <x v="9"/>
    <x v="21"/>
    <x v="0"/>
    <x v="1"/>
    <n v="0.18"/>
    <n v="1500"/>
    <n v="0"/>
    <n v="6.7400000000000003E-3"/>
    <n v="5.7099999999999998E-3"/>
    <n v="1.1E-4"/>
    <n v="1.9000000000000001E-4"/>
    <n v="9.1079999999999994E-2"/>
    <n v="0"/>
  </r>
  <r>
    <x v="9"/>
    <x v="21"/>
    <x v="0"/>
    <x v="2"/>
    <n v="0"/>
    <n v="1500"/>
    <n v="0"/>
    <n v="0"/>
    <n v="0"/>
    <n v="0"/>
    <n v="0"/>
    <n v="0"/>
    <n v="0"/>
  </r>
  <r>
    <x v="9"/>
    <x v="21"/>
    <x v="0"/>
    <x v="3"/>
    <n v="0"/>
    <n v="1500"/>
    <n v="0"/>
    <n v="0"/>
    <n v="0"/>
    <n v="0"/>
    <n v="0"/>
    <n v="0"/>
    <n v="0"/>
  </r>
  <r>
    <x v="9"/>
    <x v="21"/>
    <x v="0"/>
    <x v="4"/>
    <n v="0"/>
    <n v="1500"/>
    <n v="0"/>
    <n v="0"/>
    <n v="0"/>
    <n v="0"/>
    <n v="0"/>
    <n v="0"/>
    <n v="0"/>
  </r>
  <r>
    <x v="9"/>
    <x v="21"/>
    <x v="0"/>
    <x v="5"/>
    <n v="0"/>
    <n v="1500"/>
    <n v="0"/>
    <n v="0"/>
    <n v="0"/>
    <n v="0"/>
    <n v="0"/>
    <n v="0"/>
    <n v="0"/>
  </r>
  <r>
    <x v="9"/>
    <x v="21"/>
    <x v="0"/>
    <x v="6"/>
    <n v="0"/>
    <n v="1500"/>
    <n v="0"/>
    <n v="0"/>
    <n v="0"/>
    <n v="0"/>
    <n v="0"/>
    <n v="0"/>
    <n v="0"/>
  </r>
  <r>
    <x v="9"/>
    <x v="21"/>
    <x v="0"/>
    <x v="7"/>
    <n v="0"/>
    <n v="1500"/>
    <n v="0"/>
    <n v="0"/>
    <n v="0"/>
    <n v="0"/>
    <n v="0"/>
    <n v="0"/>
    <n v="0"/>
  </r>
  <r>
    <x v="9"/>
    <x v="21"/>
    <x v="0"/>
    <x v="8"/>
    <n v="0"/>
    <n v="1500"/>
    <n v="0"/>
    <n v="0"/>
    <n v="0"/>
    <n v="0"/>
    <n v="0"/>
    <n v="0"/>
    <n v="0"/>
  </r>
  <r>
    <x v="9"/>
    <x v="21"/>
    <x v="0"/>
    <x v="9"/>
    <n v="0"/>
    <n v="1500"/>
    <n v="0"/>
    <n v="0"/>
    <n v="0"/>
    <n v="0"/>
    <n v="0"/>
    <n v="0"/>
    <n v="0"/>
  </r>
  <r>
    <x v="9"/>
    <x v="21"/>
    <x v="0"/>
    <x v="10"/>
    <n v="0.14000000000000001"/>
    <n v="1500"/>
    <n v="0"/>
    <n v="5.0099999999999997E-3"/>
    <n v="4.0299999999999997E-3"/>
    <n v="1.0000000000000001E-5"/>
    <n v="2.0000000000000001E-4"/>
    <n v="6.7699999999999996E-2"/>
    <n v="0"/>
  </r>
  <r>
    <x v="9"/>
    <x v="21"/>
    <x v="1"/>
    <x v="0"/>
    <n v="0"/>
    <n v="1500"/>
    <n v="0"/>
    <n v="0"/>
    <n v="0"/>
    <n v="0"/>
    <n v="0"/>
    <n v="0"/>
    <n v="0"/>
  </r>
  <r>
    <x v="9"/>
    <x v="21"/>
    <x v="1"/>
    <x v="1"/>
    <n v="0"/>
    <n v="1500"/>
    <n v="0"/>
    <n v="0"/>
    <n v="0"/>
    <n v="0"/>
    <n v="0"/>
    <n v="0"/>
    <n v="0"/>
  </r>
  <r>
    <x v="9"/>
    <x v="21"/>
    <x v="1"/>
    <x v="2"/>
    <n v="0"/>
    <n v="1500"/>
    <n v="0"/>
    <n v="0"/>
    <n v="0"/>
    <n v="0"/>
    <n v="0"/>
    <n v="0"/>
    <n v="0"/>
  </r>
  <r>
    <x v="9"/>
    <x v="21"/>
    <x v="1"/>
    <x v="3"/>
    <n v="0"/>
    <n v="1500"/>
    <n v="0"/>
    <n v="0"/>
    <n v="0"/>
    <n v="0"/>
    <n v="0"/>
    <n v="0"/>
    <n v="0"/>
  </r>
  <r>
    <x v="9"/>
    <x v="21"/>
    <x v="1"/>
    <x v="4"/>
    <n v="0"/>
    <n v="1500"/>
    <n v="0"/>
    <n v="0"/>
    <n v="0"/>
    <n v="0"/>
    <n v="0"/>
    <n v="0"/>
    <n v="0"/>
  </r>
  <r>
    <x v="9"/>
    <x v="21"/>
    <x v="1"/>
    <x v="5"/>
    <n v="0"/>
    <n v="1500"/>
    <n v="0"/>
    <n v="0"/>
    <n v="0"/>
    <n v="0"/>
    <n v="0"/>
    <n v="0"/>
    <n v="0"/>
  </r>
  <r>
    <x v="9"/>
    <x v="21"/>
    <x v="1"/>
    <x v="6"/>
    <n v="0"/>
    <n v="1500"/>
    <n v="0"/>
    <n v="0"/>
    <n v="0"/>
    <n v="0"/>
    <n v="0"/>
    <n v="0"/>
    <n v="0"/>
  </r>
  <r>
    <x v="9"/>
    <x v="21"/>
    <x v="1"/>
    <x v="7"/>
    <n v="0"/>
    <n v="1500"/>
    <n v="0"/>
    <n v="0"/>
    <n v="0"/>
    <n v="0"/>
    <n v="0"/>
    <n v="0"/>
    <n v="0"/>
  </r>
  <r>
    <x v="9"/>
    <x v="21"/>
    <x v="1"/>
    <x v="8"/>
    <n v="0"/>
    <n v="1500"/>
    <n v="0"/>
    <n v="0"/>
    <n v="0"/>
    <n v="0"/>
    <n v="0"/>
    <n v="0"/>
    <n v="0"/>
  </r>
  <r>
    <x v="9"/>
    <x v="21"/>
    <x v="1"/>
    <x v="9"/>
    <n v="0"/>
    <n v="1500"/>
    <n v="0"/>
    <n v="0"/>
    <n v="0"/>
    <n v="0"/>
    <n v="0"/>
    <n v="0"/>
    <n v="0"/>
  </r>
  <r>
    <x v="9"/>
    <x v="21"/>
    <x v="1"/>
    <x v="10"/>
    <n v="0"/>
    <n v="1500"/>
    <n v="0"/>
    <n v="0"/>
    <n v="0"/>
    <n v="0"/>
    <n v="0"/>
    <n v="0"/>
    <n v="0"/>
  </r>
  <r>
    <x v="9"/>
    <x v="21"/>
    <x v="2"/>
    <x v="0"/>
    <n v="0"/>
    <n v="1500"/>
    <n v="0"/>
    <n v="0"/>
    <n v="0"/>
    <n v="0"/>
    <n v="0"/>
    <n v="0"/>
    <n v="0"/>
  </r>
  <r>
    <x v="9"/>
    <x v="21"/>
    <x v="2"/>
    <x v="1"/>
    <n v="0.11"/>
    <n v="1500"/>
    <n v="0"/>
    <n v="4.0800000000000003E-3"/>
    <n v="3.5799999999999998E-3"/>
    <n v="1.1E-4"/>
    <n v="6.2E-4"/>
    <n v="5.5140000000000002E-2"/>
    <n v="0"/>
  </r>
  <r>
    <x v="9"/>
    <x v="21"/>
    <x v="2"/>
    <x v="2"/>
    <n v="0"/>
    <n v="1500"/>
    <n v="0"/>
    <n v="0"/>
    <n v="0"/>
    <n v="0"/>
    <n v="0"/>
    <n v="0"/>
    <n v="0"/>
  </r>
  <r>
    <x v="9"/>
    <x v="21"/>
    <x v="2"/>
    <x v="3"/>
    <n v="0"/>
    <n v="1500"/>
    <n v="0"/>
    <n v="0"/>
    <n v="0"/>
    <n v="0"/>
    <n v="0"/>
    <n v="0"/>
    <n v="0"/>
  </r>
  <r>
    <x v="9"/>
    <x v="21"/>
    <x v="2"/>
    <x v="4"/>
    <n v="0"/>
    <n v="1500"/>
    <n v="0"/>
    <n v="0"/>
    <n v="0"/>
    <n v="0"/>
    <n v="0"/>
    <n v="0"/>
    <n v="0"/>
  </r>
  <r>
    <x v="9"/>
    <x v="21"/>
    <x v="2"/>
    <x v="5"/>
    <n v="0"/>
    <n v="1500"/>
    <n v="0"/>
    <n v="0"/>
    <n v="0"/>
    <n v="0"/>
    <n v="0"/>
    <n v="0"/>
    <n v="0"/>
  </r>
  <r>
    <x v="9"/>
    <x v="21"/>
    <x v="2"/>
    <x v="6"/>
    <n v="0"/>
    <n v="1500"/>
    <n v="0"/>
    <n v="0"/>
    <n v="0"/>
    <n v="0"/>
    <n v="0"/>
    <n v="0"/>
    <n v="0"/>
  </r>
  <r>
    <x v="9"/>
    <x v="21"/>
    <x v="2"/>
    <x v="7"/>
    <n v="0"/>
    <n v="1500"/>
    <n v="0"/>
    <n v="0"/>
    <n v="0"/>
    <n v="0"/>
    <n v="0"/>
    <n v="0"/>
    <n v="0"/>
  </r>
  <r>
    <x v="9"/>
    <x v="21"/>
    <x v="2"/>
    <x v="8"/>
    <n v="0"/>
    <n v="1500"/>
    <n v="0"/>
    <n v="0"/>
    <n v="0"/>
    <n v="0"/>
    <n v="0"/>
    <n v="0"/>
    <n v="0"/>
  </r>
  <r>
    <x v="9"/>
    <x v="21"/>
    <x v="2"/>
    <x v="9"/>
    <n v="0"/>
    <n v="1500"/>
    <n v="0"/>
    <n v="0"/>
    <n v="0"/>
    <n v="0"/>
    <n v="0"/>
    <n v="0"/>
    <n v="0"/>
  </r>
  <r>
    <x v="9"/>
    <x v="21"/>
    <x v="2"/>
    <x v="10"/>
    <n v="0"/>
    <n v="1500"/>
    <n v="0"/>
    <n v="0"/>
    <n v="0"/>
    <n v="0"/>
    <n v="0"/>
    <n v="0"/>
    <n v="0"/>
  </r>
  <r>
    <x v="9"/>
    <x v="21"/>
    <x v="3"/>
    <x v="0"/>
    <n v="0"/>
    <n v="1500"/>
    <n v="0"/>
    <n v="0"/>
    <n v="0"/>
    <n v="0"/>
    <n v="0"/>
    <n v="0"/>
    <n v="0"/>
  </r>
  <r>
    <x v="9"/>
    <x v="21"/>
    <x v="3"/>
    <x v="1"/>
    <n v="2.91"/>
    <n v="1500"/>
    <n v="0"/>
    <n v="0.10595"/>
    <n v="9.1819999999999999E-2"/>
    <n v="9.7999999999999997E-4"/>
    <n v="8.9099999999999995E-3"/>
    <n v="1.4317500000000001"/>
    <n v="0"/>
  </r>
  <r>
    <x v="9"/>
    <x v="21"/>
    <x v="3"/>
    <x v="2"/>
    <n v="0"/>
    <n v="1500"/>
    <n v="0"/>
    <n v="0"/>
    <n v="0"/>
    <n v="0"/>
    <n v="0"/>
    <n v="0"/>
    <n v="0"/>
  </r>
  <r>
    <x v="9"/>
    <x v="21"/>
    <x v="3"/>
    <x v="3"/>
    <n v="0"/>
    <n v="1500"/>
    <n v="0"/>
    <n v="0"/>
    <n v="0"/>
    <n v="0"/>
    <n v="0"/>
    <n v="0"/>
    <n v="0"/>
  </r>
  <r>
    <x v="9"/>
    <x v="21"/>
    <x v="3"/>
    <x v="4"/>
    <n v="0"/>
    <n v="1500"/>
    <n v="0"/>
    <n v="0"/>
    <n v="0"/>
    <n v="0"/>
    <n v="0"/>
    <n v="0"/>
    <n v="0"/>
  </r>
  <r>
    <x v="9"/>
    <x v="21"/>
    <x v="3"/>
    <x v="5"/>
    <n v="0"/>
    <n v="1500"/>
    <n v="0"/>
    <n v="0"/>
    <n v="0"/>
    <n v="0"/>
    <n v="0"/>
    <n v="0"/>
    <n v="0"/>
  </r>
  <r>
    <x v="9"/>
    <x v="21"/>
    <x v="3"/>
    <x v="6"/>
    <n v="0"/>
    <n v="1500"/>
    <n v="0"/>
    <n v="0"/>
    <n v="0"/>
    <n v="0"/>
    <n v="0"/>
    <n v="0"/>
    <n v="0"/>
  </r>
  <r>
    <x v="9"/>
    <x v="21"/>
    <x v="3"/>
    <x v="7"/>
    <n v="0"/>
    <n v="1500"/>
    <n v="0"/>
    <n v="0"/>
    <n v="0"/>
    <n v="0"/>
    <n v="0"/>
    <n v="0"/>
    <n v="0"/>
  </r>
  <r>
    <x v="9"/>
    <x v="21"/>
    <x v="3"/>
    <x v="8"/>
    <n v="0"/>
    <n v="1500"/>
    <n v="0"/>
    <n v="0"/>
    <n v="0"/>
    <n v="0"/>
    <n v="0"/>
    <n v="0"/>
    <n v="0"/>
  </r>
  <r>
    <x v="9"/>
    <x v="21"/>
    <x v="3"/>
    <x v="9"/>
    <n v="0"/>
    <n v="1500"/>
    <n v="0"/>
    <n v="0"/>
    <n v="0"/>
    <n v="0"/>
    <n v="0"/>
    <n v="0"/>
    <n v="0"/>
  </r>
  <r>
    <x v="9"/>
    <x v="21"/>
    <x v="3"/>
    <x v="10"/>
    <n v="0.09"/>
    <n v="1500"/>
    <n v="0"/>
    <n v="3.0999999999999999E-3"/>
    <n v="2.9099999999999998E-3"/>
    <n v="1.0000000000000001E-5"/>
    <n v="5.0000000000000002E-5"/>
    <n v="4.1939999999999998E-2"/>
    <n v="0"/>
  </r>
  <r>
    <x v="9"/>
    <x v="21"/>
    <x v="4"/>
    <x v="0"/>
    <n v="0"/>
    <n v="1500"/>
    <n v="0"/>
    <n v="0"/>
    <n v="0"/>
    <n v="0"/>
    <n v="0"/>
    <n v="0"/>
    <n v="0"/>
  </r>
  <r>
    <x v="9"/>
    <x v="21"/>
    <x v="4"/>
    <x v="1"/>
    <n v="0"/>
    <n v="1500"/>
    <n v="0"/>
    <n v="0"/>
    <n v="0"/>
    <n v="0"/>
    <n v="0"/>
    <n v="0"/>
    <n v="0"/>
  </r>
  <r>
    <x v="9"/>
    <x v="21"/>
    <x v="4"/>
    <x v="2"/>
    <n v="0"/>
    <n v="1500"/>
    <n v="0"/>
    <n v="0"/>
    <n v="0"/>
    <n v="0"/>
    <n v="0"/>
    <n v="0"/>
    <n v="0"/>
  </r>
  <r>
    <x v="9"/>
    <x v="21"/>
    <x v="4"/>
    <x v="3"/>
    <n v="0"/>
    <n v="1500"/>
    <n v="0"/>
    <n v="0"/>
    <n v="0"/>
    <n v="0"/>
    <n v="0"/>
    <n v="0"/>
    <n v="0"/>
  </r>
  <r>
    <x v="9"/>
    <x v="21"/>
    <x v="4"/>
    <x v="4"/>
    <n v="0"/>
    <n v="1500"/>
    <n v="0"/>
    <n v="0"/>
    <n v="0"/>
    <n v="0"/>
    <n v="0"/>
    <n v="0"/>
    <n v="0"/>
  </r>
  <r>
    <x v="9"/>
    <x v="21"/>
    <x v="4"/>
    <x v="5"/>
    <n v="0"/>
    <n v="1500"/>
    <n v="0"/>
    <n v="0"/>
    <n v="0"/>
    <n v="0"/>
    <n v="0"/>
    <n v="0"/>
    <n v="0"/>
  </r>
  <r>
    <x v="9"/>
    <x v="21"/>
    <x v="4"/>
    <x v="6"/>
    <n v="0"/>
    <n v="1500"/>
    <n v="0"/>
    <n v="0"/>
    <n v="0"/>
    <n v="0"/>
    <n v="0"/>
    <n v="0"/>
    <n v="0"/>
  </r>
  <r>
    <x v="9"/>
    <x v="21"/>
    <x v="4"/>
    <x v="7"/>
    <n v="0"/>
    <n v="1500"/>
    <n v="0"/>
    <n v="0"/>
    <n v="0"/>
    <n v="0"/>
    <n v="0"/>
    <n v="0"/>
    <n v="0"/>
  </r>
  <r>
    <x v="9"/>
    <x v="21"/>
    <x v="4"/>
    <x v="8"/>
    <n v="0"/>
    <n v="1500"/>
    <n v="0"/>
    <n v="0"/>
    <n v="0"/>
    <n v="0"/>
    <n v="0"/>
    <n v="0"/>
    <n v="0"/>
  </r>
  <r>
    <x v="9"/>
    <x v="21"/>
    <x v="4"/>
    <x v="9"/>
    <n v="0"/>
    <n v="1500"/>
    <n v="0"/>
    <n v="0"/>
    <n v="0"/>
    <n v="0"/>
    <n v="0"/>
    <n v="0"/>
    <n v="0"/>
  </r>
  <r>
    <x v="9"/>
    <x v="21"/>
    <x v="4"/>
    <x v="10"/>
    <n v="1.06"/>
    <n v="1500"/>
    <n v="0"/>
    <n v="3.8510000000000003E-2"/>
    <n v="2.921E-2"/>
    <n v="1.2999999999999999E-4"/>
    <n v="1.08E-3"/>
    <n v="0.52036000000000004"/>
    <n v="0"/>
  </r>
  <r>
    <x v="9"/>
    <x v="21"/>
    <x v="5"/>
    <x v="0"/>
    <n v="0"/>
    <n v="1500"/>
    <n v="0"/>
    <n v="0"/>
    <n v="0"/>
    <n v="0"/>
    <n v="0"/>
    <n v="0"/>
    <n v="0"/>
  </r>
  <r>
    <x v="9"/>
    <x v="21"/>
    <x v="5"/>
    <x v="1"/>
    <n v="0"/>
    <n v="1500"/>
    <n v="0"/>
    <n v="0"/>
    <n v="0"/>
    <n v="0"/>
    <n v="0"/>
    <n v="0"/>
    <n v="0"/>
  </r>
  <r>
    <x v="9"/>
    <x v="21"/>
    <x v="5"/>
    <x v="2"/>
    <n v="0"/>
    <n v="1500"/>
    <n v="0"/>
    <n v="0"/>
    <n v="0"/>
    <n v="0"/>
    <n v="0"/>
    <n v="0"/>
    <n v="0"/>
  </r>
  <r>
    <x v="9"/>
    <x v="21"/>
    <x v="5"/>
    <x v="3"/>
    <n v="0"/>
    <n v="1500"/>
    <n v="0"/>
    <n v="0"/>
    <n v="0"/>
    <n v="0"/>
    <n v="0"/>
    <n v="0"/>
    <n v="0"/>
  </r>
  <r>
    <x v="9"/>
    <x v="21"/>
    <x v="5"/>
    <x v="4"/>
    <n v="0"/>
    <n v="1500"/>
    <n v="0"/>
    <n v="0"/>
    <n v="0"/>
    <n v="0"/>
    <n v="0"/>
    <n v="0"/>
    <n v="0"/>
  </r>
  <r>
    <x v="9"/>
    <x v="21"/>
    <x v="5"/>
    <x v="5"/>
    <n v="0"/>
    <n v="1500"/>
    <n v="0"/>
    <n v="0"/>
    <n v="0"/>
    <n v="0"/>
    <n v="0"/>
    <n v="0"/>
    <n v="0"/>
  </r>
  <r>
    <x v="9"/>
    <x v="21"/>
    <x v="5"/>
    <x v="6"/>
    <n v="0"/>
    <n v="1500"/>
    <n v="0"/>
    <n v="0"/>
    <n v="0"/>
    <n v="0"/>
    <n v="0"/>
    <n v="0"/>
    <n v="0"/>
  </r>
  <r>
    <x v="9"/>
    <x v="21"/>
    <x v="5"/>
    <x v="7"/>
    <n v="0"/>
    <n v="1500"/>
    <n v="0"/>
    <n v="0"/>
    <n v="0"/>
    <n v="0"/>
    <n v="0"/>
    <n v="0"/>
    <n v="0"/>
  </r>
  <r>
    <x v="9"/>
    <x v="21"/>
    <x v="5"/>
    <x v="8"/>
    <n v="0"/>
    <n v="1500"/>
    <n v="0"/>
    <n v="0"/>
    <n v="0"/>
    <n v="0"/>
    <n v="0"/>
    <n v="0"/>
    <n v="0"/>
  </r>
  <r>
    <x v="9"/>
    <x v="21"/>
    <x v="5"/>
    <x v="9"/>
    <n v="0"/>
    <n v="1500"/>
    <n v="0"/>
    <n v="0"/>
    <n v="0"/>
    <n v="0"/>
    <n v="0"/>
    <n v="0"/>
    <n v="0"/>
  </r>
  <r>
    <x v="9"/>
    <x v="21"/>
    <x v="5"/>
    <x v="10"/>
    <n v="0"/>
    <n v="1500"/>
    <n v="0"/>
    <n v="0"/>
    <n v="0"/>
    <n v="0"/>
    <n v="0"/>
    <n v="0"/>
    <n v="0"/>
  </r>
  <r>
    <x v="9"/>
    <x v="21"/>
    <x v="6"/>
    <x v="0"/>
    <n v="0"/>
    <n v="1500"/>
    <n v="0"/>
    <n v="0"/>
    <n v="0"/>
    <n v="0"/>
    <n v="0"/>
    <n v="0"/>
    <n v="0"/>
  </r>
  <r>
    <x v="9"/>
    <x v="21"/>
    <x v="6"/>
    <x v="1"/>
    <n v="0"/>
    <n v="1500"/>
    <n v="0"/>
    <n v="0"/>
    <n v="0"/>
    <n v="0"/>
    <n v="0"/>
    <n v="0"/>
    <n v="0"/>
  </r>
  <r>
    <x v="9"/>
    <x v="21"/>
    <x v="6"/>
    <x v="2"/>
    <n v="0"/>
    <n v="1500"/>
    <n v="0"/>
    <n v="0"/>
    <n v="0"/>
    <n v="0"/>
    <n v="0"/>
    <n v="0"/>
    <n v="0"/>
  </r>
  <r>
    <x v="9"/>
    <x v="21"/>
    <x v="6"/>
    <x v="3"/>
    <n v="0"/>
    <n v="1500"/>
    <n v="0"/>
    <n v="0"/>
    <n v="0"/>
    <n v="0"/>
    <n v="0"/>
    <n v="0"/>
    <n v="0"/>
  </r>
  <r>
    <x v="9"/>
    <x v="21"/>
    <x v="6"/>
    <x v="4"/>
    <n v="0"/>
    <n v="1500"/>
    <n v="0"/>
    <n v="0"/>
    <n v="0"/>
    <n v="0"/>
    <n v="0"/>
    <n v="0"/>
    <n v="0"/>
  </r>
  <r>
    <x v="9"/>
    <x v="21"/>
    <x v="6"/>
    <x v="5"/>
    <n v="0"/>
    <n v="1500"/>
    <n v="0"/>
    <n v="0"/>
    <n v="0"/>
    <n v="0"/>
    <n v="0"/>
    <n v="0"/>
    <n v="0"/>
  </r>
  <r>
    <x v="9"/>
    <x v="21"/>
    <x v="6"/>
    <x v="6"/>
    <n v="0"/>
    <n v="1500"/>
    <n v="0"/>
    <n v="0"/>
    <n v="0"/>
    <n v="0"/>
    <n v="0"/>
    <n v="0"/>
    <n v="0"/>
  </r>
  <r>
    <x v="9"/>
    <x v="21"/>
    <x v="6"/>
    <x v="7"/>
    <n v="0"/>
    <n v="1500"/>
    <n v="0"/>
    <n v="0"/>
    <n v="0"/>
    <n v="0"/>
    <n v="0"/>
    <n v="0"/>
    <n v="0"/>
  </r>
  <r>
    <x v="9"/>
    <x v="21"/>
    <x v="6"/>
    <x v="8"/>
    <n v="0"/>
    <n v="1500"/>
    <n v="0"/>
    <n v="0"/>
    <n v="0"/>
    <n v="0"/>
    <n v="0"/>
    <n v="0"/>
    <n v="0"/>
  </r>
  <r>
    <x v="9"/>
    <x v="21"/>
    <x v="6"/>
    <x v="9"/>
    <n v="0"/>
    <n v="1500"/>
    <n v="0"/>
    <n v="0"/>
    <n v="0"/>
    <n v="0"/>
    <n v="0"/>
    <n v="0"/>
    <n v="0"/>
  </r>
  <r>
    <x v="9"/>
    <x v="21"/>
    <x v="6"/>
    <x v="10"/>
    <n v="0"/>
    <n v="1500"/>
    <n v="0"/>
    <n v="0"/>
    <n v="0"/>
    <n v="0"/>
    <n v="0"/>
    <n v="0"/>
    <n v="0"/>
  </r>
  <r>
    <x v="9"/>
    <x v="21"/>
    <x v="7"/>
    <x v="0"/>
    <n v="0"/>
    <n v="1500"/>
    <n v="0"/>
    <n v="0"/>
    <n v="0"/>
    <n v="0"/>
    <n v="0"/>
    <n v="0"/>
    <n v="0"/>
  </r>
  <r>
    <x v="9"/>
    <x v="21"/>
    <x v="7"/>
    <x v="1"/>
    <n v="0"/>
    <n v="1500"/>
    <n v="0"/>
    <n v="0"/>
    <n v="0"/>
    <n v="0"/>
    <n v="0"/>
    <n v="0"/>
    <n v="0"/>
  </r>
  <r>
    <x v="9"/>
    <x v="21"/>
    <x v="7"/>
    <x v="2"/>
    <n v="0"/>
    <n v="1500"/>
    <n v="0"/>
    <n v="0"/>
    <n v="0"/>
    <n v="0"/>
    <n v="0"/>
    <n v="0"/>
    <n v="0"/>
  </r>
  <r>
    <x v="9"/>
    <x v="21"/>
    <x v="7"/>
    <x v="3"/>
    <n v="0"/>
    <n v="1500"/>
    <n v="0"/>
    <n v="0"/>
    <n v="0"/>
    <n v="0"/>
    <n v="0"/>
    <n v="0"/>
    <n v="0"/>
  </r>
  <r>
    <x v="9"/>
    <x v="21"/>
    <x v="7"/>
    <x v="4"/>
    <n v="0"/>
    <n v="1500"/>
    <n v="0"/>
    <n v="0"/>
    <n v="0"/>
    <n v="0"/>
    <n v="0"/>
    <n v="0"/>
    <n v="0"/>
  </r>
  <r>
    <x v="9"/>
    <x v="21"/>
    <x v="7"/>
    <x v="5"/>
    <n v="0"/>
    <n v="1500"/>
    <n v="0"/>
    <n v="0"/>
    <n v="0"/>
    <n v="0"/>
    <n v="0"/>
    <n v="0"/>
    <n v="0"/>
  </r>
  <r>
    <x v="9"/>
    <x v="21"/>
    <x v="7"/>
    <x v="6"/>
    <n v="0"/>
    <n v="1500"/>
    <n v="0"/>
    <n v="0"/>
    <n v="0"/>
    <n v="0"/>
    <n v="0"/>
    <n v="0"/>
    <n v="0"/>
  </r>
  <r>
    <x v="9"/>
    <x v="21"/>
    <x v="7"/>
    <x v="7"/>
    <n v="0"/>
    <n v="1500"/>
    <n v="0"/>
    <n v="0"/>
    <n v="0"/>
    <n v="0"/>
    <n v="0"/>
    <n v="0"/>
    <n v="0"/>
  </r>
  <r>
    <x v="9"/>
    <x v="21"/>
    <x v="7"/>
    <x v="8"/>
    <n v="0"/>
    <n v="1500"/>
    <n v="0"/>
    <n v="0"/>
    <n v="0"/>
    <n v="0"/>
    <n v="0"/>
    <n v="0"/>
    <n v="0"/>
  </r>
  <r>
    <x v="9"/>
    <x v="21"/>
    <x v="7"/>
    <x v="9"/>
    <n v="0"/>
    <n v="1500"/>
    <n v="0"/>
    <n v="0"/>
    <n v="0"/>
    <n v="0"/>
    <n v="0"/>
    <n v="0"/>
    <n v="0"/>
  </r>
  <r>
    <x v="9"/>
    <x v="21"/>
    <x v="7"/>
    <x v="10"/>
    <n v="0"/>
    <n v="1500"/>
    <n v="0"/>
    <n v="0"/>
    <n v="0"/>
    <n v="0"/>
    <n v="0"/>
    <n v="0"/>
    <n v="0"/>
  </r>
  <r>
    <x v="9"/>
    <x v="21"/>
    <x v="8"/>
    <x v="0"/>
    <n v="0"/>
    <n v="1500"/>
    <n v="0"/>
    <n v="0"/>
    <n v="0"/>
    <n v="0"/>
    <n v="0"/>
    <n v="0"/>
    <n v="0"/>
  </r>
  <r>
    <x v="9"/>
    <x v="21"/>
    <x v="8"/>
    <x v="1"/>
    <n v="0"/>
    <n v="1500"/>
    <n v="0"/>
    <n v="0"/>
    <n v="0"/>
    <n v="0"/>
    <n v="0"/>
    <n v="0"/>
    <n v="0"/>
  </r>
  <r>
    <x v="9"/>
    <x v="21"/>
    <x v="8"/>
    <x v="2"/>
    <n v="0"/>
    <n v="1500"/>
    <n v="0"/>
    <n v="0"/>
    <n v="0"/>
    <n v="0"/>
    <n v="0"/>
    <n v="0"/>
    <n v="0"/>
  </r>
  <r>
    <x v="9"/>
    <x v="21"/>
    <x v="8"/>
    <x v="3"/>
    <n v="0"/>
    <n v="1500"/>
    <n v="0"/>
    <n v="0"/>
    <n v="0"/>
    <n v="0"/>
    <n v="0"/>
    <n v="0"/>
    <n v="0"/>
  </r>
  <r>
    <x v="9"/>
    <x v="21"/>
    <x v="8"/>
    <x v="4"/>
    <n v="0"/>
    <n v="1500"/>
    <n v="0"/>
    <n v="0"/>
    <n v="0"/>
    <n v="0"/>
    <n v="0"/>
    <n v="0"/>
    <n v="0"/>
  </r>
  <r>
    <x v="9"/>
    <x v="21"/>
    <x v="8"/>
    <x v="5"/>
    <n v="0"/>
    <n v="1500"/>
    <n v="0"/>
    <n v="0"/>
    <n v="0"/>
    <n v="0"/>
    <n v="0"/>
    <n v="0"/>
    <n v="0"/>
  </r>
  <r>
    <x v="9"/>
    <x v="21"/>
    <x v="8"/>
    <x v="6"/>
    <n v="0"/>
    <n v="1500"/>
    <n v="0"/>
    <n v="0"/>
    <n v="0"/>
    <n v="0"/>
    <n v="0"/>
    <n v="0"/>
    <n v="0"/>
  </r>
  <r>
    <x v="9"/>
    <x v="21"/>
    <x v="8"/>
    <x v="7"/>
    <n v="0"/>
    <n v="1500"/>
    <n v="0"/>
    <n v="0"/>
    <n v="0"/>
    <n v="0"/>
    <n v="0"/>
    <n v="0"/>
    <n v="0"/>
  </r>
  <r>
    <x v="9"/>
    <x v="21"/>
    <x v="8"/>
    <x v="8"/>
    <n v="0"/>
    <n v="1500"/>
    <n v="0"/>
    <n v="0"/>
    <n v="0"/>
    <n v="0"/>
    <n v="0"/>
    <n v="0"/>
    <n v="0"/>
  </r>
  <r>
    <x v="9"/>
    <x v="21"/>
    <x v="8"/>
    <x v="9"/>
    <n v="0"/>
    <n v="1500"/>
    <n v="0"/>
    <n v="0"/>
    <n v="0"/>
    <n v="0"/>
    <n v="0"/>
    <n v="0"/>
    <n v="0"/>
  </r>
  <r>
    <x v="9"/>
    <x v="21"/>
    <x v="8"/>
    <x v="10"/>
    <n v="0"/>
    <n v="1500"/>
    <n v="0"/>
    <n v="0"/>
    <n v="0"/>
    <n v="0"/>
    <n v="0"/>
    <n v="0"/>
    <n v="0"/>
  </r>
  <r>
    <x v="9"/>
    <x v="22"/>
    <x v="0"/>
    <x v="0"/>
    <n v="0"/>
    <n v="1500"/>
    <n v="0"/>
    <n v="0"/>
    <n v="0"/>
    <n v="0"/>
    <n v="0"/>
    <n v="0"/>
    <n v="0"/>
  </r>
  <r>
    <x v="9"/>
    <x v="22"/>
    <x v="0"/>
    <x v="1"/>
    <n v="0.18"/>
    <n v="1500"/>
    <n v="0"/>
    <n v="6.7400000000000003E-3"/>
    <n v="5.7099999999999998E-3"/>
    <n v="1.1E-4"/>
    <n v="1.9000000000000001E-4"/>
    <n v="9.1079999999999994E-2"/>
    <n v="0"/>
  </r>
  <r>
    <x v="9"/>
    <x v="22"/>
    <x v="0"/>
    <x v="2"/>
    <n v="0"/>
    <n v="1500"/>
    <n v="0"/>
    <n v="0"/>
    <n v="0"/>
    <n v="0"/>
    <n v="0"/>
    <n v="0"/>
    <n v="0"/>
  </r>
  <r>
    <x v="9"/>
    <x v="22"/>
    <x v="0"/>
    <x v="3"/>
    <n v="0"/>
    <n v="1500"/>
    <n v="0"/>
    <n v="0"/>
    <n v="0"/>
    <n v="0"/>
    <n v="0"/>
    <n v="0"/>
    <n v="0"/>
  </r>
  <r>
    <x v="9"/>
    <x v="22"/>
    <x v="0"/>
    <x v="4"/>
    <n v="0"/>
    <n v="1500"/>
    <n v="0"/>
    <n v="0"/>
    <n v="0"/>
    <n v="0"/>
    <n v="0"/>
    <n v="0"/>
    <n v="0"/>
  </r>
  <r>
    <x v="9"/>
    <x v="22"/>
    <x v="0"/>
    <x v="5"/>
    <n v="0"/>
    <n v="1500"/>
    <n v="0"/>
    <n v="0"/>
    <n v="0"/>
    <n v="0"/>
    <n v="0"/>
    <n v="0"/>
    <n v="0"/>
  </r>
  <r>
    <x v="9"/>
    <x v="22"/>
    <x v="0"/>
    <x v="6"/>
    <n v="0"/>
    <n v="1500"/>
    <n v="0"/>
    <n v="0"/>
    <n v="0"/>
    <n v="0"/>
    <n v="0"/>
    <n v="0"/>
    <n v="0"/>
  </r>
  <r>
    <x v="9"/>
    <x v="22"/>
    <x v="0"/>
    <x v="7"/>
    <n v="0"/>
    <n v="1500"/>
    <n v="0"/>
    <n v="0"/>
    <n v="0"/>
    <n v="0"/>
    <n v="0"/>
    <n v="0"/>
    <n v="0"/>
  </r>
  <r>
    <x v="9"/>
    <x v="22"/>
    <x v="0"/>
    <x v="8"/>
    <n v="0"/>
    <n v="1500"/>
    <n v="0"/>
    <n v="0"/>
    <n v="0"/>
    <n v="0"/>
    <n v="0"/>
    <n v="0"/>
    <n v="0"/>
  </r>
  <r>
    <x v="9"/>
    <x v="22"/>
    <x v="0"/>
    <x v="9"/>
    <n v="0"/>
    <n v="1500"/>
    <n v="0"/>
    <n v="0"/>
    <n v="0"/>
    <n v="0"/>
    <n v="0"/>
    <n v="0"/>
    <n v="0"/>
  </r>
  <r>
    <x v="9"/>
    <x v="22"/>
    <x v="0"/>
    <x v="10"/>
    <n v="0.14000000000000001"/>
    <n v="1500"/>
    <n v="0"/>
    <n v="5.0099999999999997E-3"/>
    <n v="4.0299999999999997E-3"/>
    <n v="1.0000000000000001E-5"/>
    <n v="2.0000000000000001E-4"/>
    <n v="6.7699999999999996E-2"/>
    <n v="0"/>
  </r>
  <r>
    <x v="9"/>
    <x v="22"/>
    <x v="1"/>
    <x v="0"/>
    <n v="0"/>
    <n v="1500"/>
    <n v="0"/>
    <n v="0"/>
    <n v="0"/>
    <n v="0"/>
    <n v="0"/>
    <n v="0"/>
    <n v="0"/>
  </r>
  <r>
    <x v="9"/>
    <x v="22"/>
    <x v="1"/>
    <x v="1"/>
    <n v="0"/>
    <n v="1500"/>
    <n v="0"/>
    <n v="0"/>
    <n v="0"/>
    <n v="0"/>
    <n v="0"/>
    <n v="0"/>
    <n v="0"/>
  </r>
  <r>
    <x v="9"/>
    <x v="22"/>
    <x v="1"/>
    <x v="2"/>
    <n v="0"/>
    <n v="1500"/>
    <n v="0"/>
    <n v="0"/>
    <n v="0"/>
    <n v="0"/>
    <n v="0"/>
    <n v="0"/>
    <n v="0"/>
  </r>
  <r>
    <x v="9"/>
    <x v="22"/>
    <x v="1"/>
    <x v="3"/>
    <n v="0"/>
    <n v="1500"/>
    <n v="0"/>
    <n v="0"/>
    <n v="0"/>
    <n v="0"/>
    <n v="0"/>
    <n v="0"/>
    <n v="0"/>
  </r>
  <r>
    <x v="9"/>
    <x v="22"/>
    <x v="1"/>
    <x v="4"/>
    <n v="0"/>
    <n v="1500"/>
    <n v="0"/>
    <n v="0"/>
    <n v="0"/>
    <n v="0"/>
    <n v="0"/>
    <n v="0"/>
    <n v="0"/>
  </r>
  <r>
    <x v="9"/>
    <x v="22"/>
    <x v="1"/>
    <x v="5"/>
    <n v="0"/>
    <n v="1500"/>
    <n v="0"/>
    <n v="0"/>
    <n v="0"/>
    <n v="0"/>
    <n v="0"/>
    <n v="0"/>
    <n v="0"/>
  </r>
  <r>
    <x v="9"/>
    <x v="22"/>
    <x v="1"/>
    <x v="6"/>
    <n v="0"/>
    <n v="1500"/>
    <n v="0"/>
    <n v="0"/>
    <n v="0"/>
    <n v="0"/>
    <n v="0"/>
    <n v="0"/>
    <n v="0"/>
  </r>
  <r>
    <x v="9"/>
    <x v="22"/>
    <x v="1"/>
    <x v="7"/>
    <n v="0"/>
    <n v="1500"/>
    <n v="0"/>
    <n v="0"/>
    <n v="0"/>
    <n v="0"/>
    <n v="0"/>
    <n v="0"/>
    <n v="0"/>
  </r>
  <r>
    <x v="9"/>
    <x v="22"/>
    <x v="1"/>
    <x v="8"/>
    <n v="0"/>
    <n v="1500"/>
    <n v="0"/>
    <n v="0"/>
    <n v="0"/>
    <n v="0"/>
    <n v="0"/>
    <n v="0"/>
    <n v="0"/>
  </r>
  <r>
    <x v="9"/>
    <x v="22"/>
    <x v="1"/>
    <x v="9"/>
    <n v="0"/>
    <n v="1500"/>
    <n v="0"/>
    <n v="0"/>
    <n v="0"/>
    <n v="0"/>
    <n v="0"/>
    <n v="0"/>
    <n v="0"/>
  </r>
  <r>
    <x v="9"/>
    <x v="22"/>
    <x v="1"/>
    <x v="10"/>
    <n v="0"/>
    <n v="1500"/>
    <n v="0"/>
    <n v="0"/>
    <n v="0"/>
    <n v="0"/>
    <n v="0"/>
    <n v="0"/>
    <n v="0"/>
  </r>
  <r>
    <x v="9"/>
    <x v="22"/>
    <x v="2"/>
    <x v="0"/>
    <n v="0"/>
    <n v="1500"/>
    <n v="0"/>
    <n v="0"/>
    <n v="0"/>
    <n v="0"/>
    <n v="0"/>
    <n v="0"/>
    <n v="0"/>
  </r>
  <r>
    <x v="9"/>
    <x v="22"/>
    <x v="2"/>
    <x v="1"/>
    <n v="0.11"/>
    <n v="1500"/>
    <n v="0"/>
    <n v="4.0800000000000003E-3"/>
    <n v="3.5799999999999998E-3"/>
    <n v="1.1E-4"/>
    <n v="6.2E-4"/>
    <n v="5.5140000000000002E-2"/>
    <n v="0"/>
  </r>
  <r>
    <x v="9"/>
    <x v="22"/>
    <x v="2"/>
    <x v="2"/>
    <n v="0"/>
    <n v="1500"/>
    <n v="0"/>
    <n v="0"/>
    <n v="0"/>
    <n v="0"/>
    <n v="0"/>
    <n v="0"/>
    <n v="0"/>
  </r>
  <r>
    <x v="9"/>
    <x v="22"/>
    <x v="2"/>
    <x v="3"/>
    <n v="0"/>
    <n v="1500"/>
    <n v="0"/>
    <n v="0"/>
    <n v="0"/>
    <n v="0"/>
    <n v="0"/>
    <n v="0"/>
    <n v="0"/>
  </r>
  <r>
    <x v="9"/>
    <x v="22"/>
    <x v="2"/>
    <x v="4"/>
    <n v="0"/>
    <n v="1500"/>
    <n v="0"/>
    <n v="0"/>
    <n v="0"/>
    <n v="0"/>
    <n v="0"/>
    <n v="0"/>
    <n v="0"/>
  </r>
  <r>
    <x v="9"/>
    <x v="22"/>
    <x v="2"/>
    <x v="5"/>
    <n v="0"/>
    <n v="1500"/>
    <n v="0"/>
    <n v="0"/>
    <n v="0"/>
    <n v="0"/>
    <n v="0"/>
    <n v="0"/>
    <n v="0"/>
  </r>
  <r>
    <x v="9"/>
    <x v="22"/>
    <x v="2"/>
    <x v="6"/>
    <n v="0"/>
    <n v="1500"/>
    <n v="0"/>
    <n v="0"/>
    <n v="0"/>
    <n v="0"/>
    <n v="0"/>
    <n v="0"/>
    <n v="0"/>
  </r>
  <r>
    <x v="9"/>
    <x v="22"/>
    <x v="2"/>
    <x v="7"/>
    <n v="0"/>
    <n v="1500"/>
    <n v="0"/>
    <n v="0"/>
    <n v="0"/>
    <n v="0"/>
    <n v="0"/>
    <n v="0"/>
    <n v="0"/>
  </r>
  <r>
    <x v="9"/>
    <x v="22"/>
    <x v="2"/>
    <x v="8"/>
    <n v="0"/>
    <n v="1500"/>
    <n v="0"/>
    <n v="0"/>
    <n v="0"/>
    <n v="0"/>
    <n v="0"/>
    <n v="0"/>
    <n v="0"/>
  </r>
  <r>
    <x v="9"/>
    <x v="22"/>
    <x v="2"/>
    <x v="9"/>
    <n v="0"/>
    <n v="1500"/>
    <n v="0"/>
    <n v="0"/>
    <n v="0"/>
    <n v="0"/>
    <n v="0"/>
    <n v="0"/>
    <n v="0"/>
  </r>
  <r>
    <x v="9"/>
    <x v="22"/>
    <x v="2"/>
    <x v="10"/>
    <n v="0"/>
    <n v="1500"/>
    <n v="0"/>
    <n v="0"/>
    <n v="0"/>
    <n v="0"/>
    <n v="0"/>
    <n v="0"/>
    <n v="0"/>
  </r>
  <r>
    <x v="9"/>
    <x v="22"/>
    <x v="3"/>
    <x v="0"/>
    <n v="0"/>
    <n v="1500"/>
    <n v="0"/>
    <n v="0"/>
    <n v="0"/>
    <n v="0"/>
    <n v="0"/>
    <n v="0"/>
    <n v="0"/>
  </r>
  <r>
    <x v="9"/>
    <x v="22"/>
    <x v="3"/>
    <x v="1"/>
    <n v="2.91"/>
    <n v="1500"/>
    <n v="0"/>
    <n v="0.10595"/>
    <n v="9.1819999999999999E-2"/>
    <n v="9.7999999999999997E-4"/>
    <n v="8.9099999999999995E-3"/>
    <n v="1.4317500000000001"/>
    <n v="0"/>
  </r>
  <r>
    <x v="9"/>
    <x v="22"/>
    <x v="3"/>
    <x v="2"/>
    <n v="0"/>
    <n v="1500"/>
    <n v="0"/>
    <n v="0"/>
    <n v="0"/>
    <n v="0"/>
    <n v="0"/>
    <n v="0"/>
    <n v="0"/>
  </r>
  <r>
    <x v="9"/>
    <x v="22"/>
    <x v="3"/>
    <x v="3"/>
    <n v="0"/>
    <n v="1500"/>
    <n v="0"/>
    <n v="0"/>
    <n v="0"/>
    <n v="0"/>
    <n v="0"/>
    <n v="0"/>
    <n v="0"/>
  </r>
  <r>
    <x v="9"/>
    <x v="22"/>
    <x v="3"/>
    <x v="4"/>
    <n v="0"/>
    <n v="1500"/>
    <n v="0"/>
    <n v="0"/>
    <n v="0"/>
    <n v="0"/>
    <n v="0"/>
    <n v="0"/>
    <n v="0"/>
  </r>
  <r>
    <x v="9"/>
    <x v="22"/>
    <x v="3"/>
    <x v="5"/>
    <n v="0"/>
    <n v="1500"/>
    <n v="0"/>
    <n v="0"/>
    <n v="0"/>
    <n v="0"/>
    <n v="0"/>
    <n v="0"/>
    <n v="0"/>
  </r>
  <r>
    <x v="9"/>
    <x v="22"/>
    <x v="3"/>
    <x v="6"/>
    <n v="0"/>
    <n v="1500"/>
    <n v="0"/>
    <n v="0"/>
    <n v="0"/>
    <n v="0"/>
    <n v="0"/>
    <n v="0"/>
    <n v="0"/>
  </r>
  <r>
    <x v="9"/>
    <x v="22"/>
    <x v="3"/>
    <x v="7"/>
    <n v="0"/>
    <n v="1500"/>
    <n v="0"/>
    <n v="0"/>
    <n v="0"/>
    <n v="0"/>
    <n v="0"/>
    <n v="0"/>
    <n v="0"/>
  </r>
  <r>
    <x v="9"/>
    <x v="22"/>
    <x v="3"/>
    <x v="8"/>
    <n v="0"/>
    <n v="1500"/>
    <n v="0"/>
    <n v="0"/>
    <n v="0"/>
    <n v="0"/>
    <n v="0"/>
    <n v="0"/>
    <n v="0"/>
  </r>
  <r>
    <x v="9"/>
    <x v="22"/>
    <x v="3"/>
    <x v="9"/>
    <n v="0"/>
    <n v="1500"/>
    <n v="0"/>
    <n v="0"/>
    <n v="0"/>
    <n v="0"/>
    <n v="0"/>
    <n v="0"/>
    <n v="0"/>
  </r>
  <r>
    <x v="9"/>
    <x v="22"/>
    <x v="3"/>
    <x v="10"/>
    <n v="0.09"/>
    <n v="1500"/>
    <n v="0"/>
    <n v="3.0999999999999999E-3"/>
    <n v="2.9099999999999998E-3"/>
    <n v="1.0000000000000001E-5"/>
    <n v="5.0000000000000002E-5"/>
    <n v="4.1939999999999998E-2"/>
    <n v="0"/>
  </r>
  <r>
    <x v="9"/>
    <x v="22"/>
    <x v="4"/>
    <x v="0"/>
    <n v="0"/>
    <n v="1500"/>
    <n v="0"/>
    <n v="0"/>
    <n v="0"/>
    <n v="0"/>
    <n v="0"/>
    <n v="0"/>
    <n v="0"/>
  </r>
  <r>
    <x v="9"/>
    <x v="22"/>
    <x v="4"/>
    <x v="1"/>
    <n v="0"/>
    <n v="1500"/>
    <n v="0"/>
    <n v="0"/>
    <n v="0"/>
    <n v="0"/>
    <n v="0"/>
    <n v="0"/>
    <n v="0"/>
  </r>
  <r>
    <x v="9"/>
    <x v="22"/>
    <x v="4"/>
    <x v="2"/>
    <n v="0"/>
    <n v="1500"/>
    <n v="0"/>
    <n v="0"/>
    <n v="0"/>
    <n v="0"/>
    <n v="0"/>
    <n v="0"/>
    <n v="0"/>
  </r>
  <r>
    <x v="9"/>
    <x v="22"/>
    <x v="4"/>
    <x v="3"/>
    <n v="0"/>
    <n v="1500"/>
    <n v="0"/>
    <n v="0"/>
    <n v="0"/>
    <n v="0"/>
    <n v="0"/>
    <n v="0"/>
    <n v="0"/>
  </r>
  <r>
    <x v="9"/>
    <x v="22"/>
    <x v="4"/>
    <x v="4"/>
    <n v="0"/>
    <n v="1500"/>
    <n v="0"/>
    <n v="0"/>
    <n v="0"/>
    <n v="0"/>
    <n v="0"/>
    <n v="0"/>
    <n v="0"/>
  </r>
  <r>
    <x v="9"/>
    <x v="22"/>
    <x v="4"/>
    <x v="5"/>
    <n v="0"/>
    <n v="1500"/>
    <n v="0"/>
    <n v="0"/>
    <n v="0"/>
    <n v="0"/>
    <n v="0"/>
    <n v="0"/>
    <n v="0"/>
  </r>
  <r>
    <x v="9"/>
    <x v="22"/>
    <x v="4"/>
    <x v="6"/>
    <n v="0"/>
    <n v="1500"/>
    <n v="0"/>
    <n v="0"/>
    <n v="0"/>
    <n v="0"/>
    <n v="0"/>
    <n v="0"/>
    <n v="0"/>
  </r>
  <r>
    <x v="9"/>
    <x v="22"/>
    <x v="4"/>
    <x v="7"/>
    <n v="0"/>
    <n v="1500"/>
    <n v="0"/>
    <n v="0"/>
    <n v="0"/>
    <n v="0"/>
    <n v="0"/>
    <n v="0"/>
    <n v="0"/>
  </r>
  <r>
    <x v="9"/>
    <x v="22"/>
    <x v="4"/>
    <x v="8"/>
    <n v="0"/>
    <n v="1500"/>
    <n v="0"/>
    <n v="0"/>
    <n v="0"/>
    <n v="0"/>
    <n v="0"/>
    <n v="0"/>
    <n v="0"/>
  </r>
  <r>
    <x v="9"/>
    <x v="22"/>
    <x v="4"/>
    <x v="9"/>
    <n v="0"/>
    <n v="1500"/>
    <n v="0"/>
    <n v="0"/>
    <n v="0"/>
    <n v="0"/>
    <n v="0"/>
    <n v="0"/>
    <n v="0"/>
  </r>
  <r>
    <x v="9"/>
    <x v="22"/>
    <x v="4"/>
    <x v="10"/>
    <n v="1.06"/>
    <n v="1500"/>
    <n v="0"/>
    <n v="3.8510000000000003E-2"/>
    <n v="2.921E-2"/>
    <n v="1.2999999999999999E-4"/>
    <n v="1.08E-3"/>
    <n v="0.52036000000000004"/>
    <n v="0"/>
  </r>
  <r>
    <x v="9"/>
    <x v="22"/>
    <x v="5"/>
    <x v="0"/>
    <n v="0"/>
    <n v="1500"/>
    <n v="0"/>
    <n v="0"/>
    <n v="0"/>
    <n v="0"/>
    <n v="0"/>
    <n v="0"/>
    <n v="0"/>
  </r>
  <r>
    <x v="9"/>
    <x v="22"/>
    <x v="5"/>
    <x v="1"/>
    <n v="0"/>
    <n v="1500"/>
    <n v="0"/>
    <n v="0"/>
    <n v="0"/>
    <n v="0"/>
    <n v="0"/>
    <n v="0"/>
    <n v="0"/>
  </r>
  <r>
    <x v="9"/>
    <x v="22"/>
    <x v="5"/>
    <x v="2"/>
    <n v="0"/>
    <n v="1500"/>
    <n v="0"/>
    <n v="0"/>
    <n v="0"/>
    <n v="0"/>
    <n v="0"/>
    <n v="0"/>
    <n v="0"/>
  </r>
  <r>
    <x v="9"/>
    <x v="22"/>
    <x v="5"/>
    <x v="3"/>
    <n v="0"/>
    <n v="1500"/>
    <n v="0"/>
    <n v="0"/>
    <n v="0"/>
    <n v="0"/>
    <n v="0"/>
    <n v="0"/>
    <n v="0"/>
  </r>
  <r>
    <x v="9"/>
    <x v="22"/>
    <x v="5"/>
    <x v="4"/>
    <n v="0"/>
    <n v="1500"/>
    <n v="0"/>
    <n v="0"/>
    <n v="0"/>
    <n v="0"/>
    <n v="0"/>
    <n v="0"/>
    <n v="0"/>
  </r>
  <r>
    <x v="9"/>
    <x v="22"/>
    <x v="5"/>
    <x v="5"/>
    <n v="0"/>
    <n v="1500"/>
    <n v="0"/>
    <n v="0"/>
    <n v="0"/>
    <n v="0"/>
    <n v="0"/>
    <n v="0"/>
    <n v="0"/>
  </r>
  <r>
    <x v="9"/>
    <x v="22"/>
    <x v="5"/>
    <x v="6"/>
    <n v="0"/>
    <n v="1500"/>
    <n v="0"/>
    <n v="0"/>
    <n v="0"/>
    <n v="0"/>
    <n v="0"/>
    <n v="0"/>
    <n v="0"/>
  </r>
  <r>
    <x v="9"/>
    <x v="22"/>
    <x v="5"/>
    <x v="7"/>
    <n v="0"/>
    <n v="1500"/>
    <n v="0"/>
    <n v="0"/>
    <n v="0"/>
    <n v="0"/>
    <n v="0"/>
    <n v="0"/>
    <n v="0"/>
  </r>
  <r>
    <x v="9"/>
    <x v="22"/>
    <x v="5"/>
    <x v="8"/>
    <n v="0"/>
    <n v="1500"/>
    <n v="0"/>
    <n v="0"/>
    <n v="0"/>
    <n v="0"/>
    <n v="0"/>
    <n v="0"/>
    <n v="0"/>
  </r>
  <r>
    <x v="9"/>
    <x v="22"/>
    <x v="5"/>
    <x v="9"/>
    <n v="0"/>
    <n v="1500"/>
    <n v="0"/>
    <n v="0"/>
    <n v="0"/>
    <n v="0"/>
    <n v="0"/>
    <n v="0"/>
    <n v="0"/>
  </r>
  <r>
    <x v="9"/>
    <x v="22"/>
    <x v="5"/>
    <x v="10"/>
    <n v="0"/>
    <n v="1500"/>
    <n v="0"/>
    <n v="0"/>
    <n v="0"/>
    <n v="0"/>
    <n v="0"/>
    <n v="0"/>
    <n v="0"/>
  </r>
  <r>
    <x v="9"/>
    <x v="22"/>
    <x v="6"/>
    <x v="0"/>
    <n v="0"/>
    <n v="1500"/>
    <n v="0"/>
    <n v="0"/>
    <n v="0"/>
    <n v="0"/>
    <n v="0"/>
    <n v="0"/>
    <n v="0"/>
  </r>
  <r>
    <x v="9"/>
    <x v="22"/>
    <x v="6"/>
    <x v="1"/>
    <n v="0"/>
    <n v="1500"/>
    <n v="0"/>
    <n v="0"/>
    <n v="0"/>
    <n v="0"/>
    <n v="0"/>
    <n v="0"/>
    <n v="0"/>
  </r>
  <r>
    <x v="9"/>
    <x v="22"/>
    <x v="6"/>
    <x v="2"/>
    <n v="0"/>
    <n v="1500"/>
    <n v="0"/>
    <n v="0"/>
    <n v="0"/>
    <n v="0"/>
    <n v="0"/>
    <n v="0"/>
    <n v="0"/>
  </r>
  <r>
    <x v="9"/>
    <x v="22"/>
    <x v="6"/>
    <x v="3"/>
    <n v="0"/>
    <n v="1500"/>
    <n v="0"/>
    <n v="0"/>
    <n v="0"/>
    <n v="0"/>
    <n v="0"/>
    <n v="0"/>
    <n v="0"/>
  </r>
  <r>
    <x v="9"/>
    <x v="22"/>
    <x v="6"/>
    <x v="4"/>
    <n v="0"/>
    <n v="1500"/>
    <n v="0"/>
    <n v="0"/>
    <n v="0"/>
    <n v="0"/>
    <n v="0"/>
    <n v="0"/>
    <n v="0"/>
  </r>
  <r>
    <x v="9"/>
    <x v="22"/>
    <x v="6"/>
    <x v="5"/>
    <n v="0"/>
    <n v="1500"/>
    <n v="0"/>
    <n v="0"/>
    <n v="0"/>
    <n v="0"/>
    <n v="0"/>
    <n v="0"/>
    <n v="0"/>
  </r>
  <r>
    <x v="9"/>
    <x v="22"/>
    <x v="6"/>
    <x v="6"/>
    <n v="0"/>
    <n v="1500"/>
    <n v="0"/>
    <n v="0"/>
    <n v="0"/>
    <n v="0"/>
    <n v="0"/>
    <n v="0"/>
    <n v="0"/>
  </r>
  <r>
    <x v="9"/>
    <x v="22"/>
    <x v="6"/>
    <x v="7"/>
    <n v="0"/>
    <n v="1500"/>
    <n v="0"/>
    <n v="0"/>
    <n v="0"/>
    <n v="0"/>
    <n v="0"/>
    <n v="0"/>
    <n v="0"/>
  </r>
  <r>
    <x v="9"/>
    <x v="22"/>
    <x v="6"/>
    <x v="8"/>
    <n v="0"/>
    <n v="1500"/>
    <n v="0"/>
    <n v="0"/>
    <n v="0"/>
    <n v="0"/>
    <n v="0"/>
    <n v="0"/>
    <n v="0"/>
  </r>
  <r>
    <x v="9"/>
    <x v="22"/>
    <x v="6"/>
    <x v="9"/>
    <n v="0"/>
    <n v="1500"/>
    <n v="0"/>
    <n v="0"/>
    <n v="0"/>
    <n v="0"/>
    <n v="0"/>
    <n v="0"/>
    <n v="0"/>
  </r>
  <r>
    <x v="9"/>
    <x v="22"/>
    <x v="6"/>
    <x v="10"/>
    <n v="0"/>
    <n v="1500"/>
    <n v="0"/>
    <n v="0"/>
    <n v="0"/>
    <n v="0"/>
    <n v="0"/>
    <n v="0"/>
    <n v="0"/>
  </r>
  <r>
    <x v="9"/>
    <x v="22"/>
    <x v="7"/>
    <x v="0"/>
    <n v="0"/>
    <n v="1500"/>
    <n v="0"/>
    <n v="0"/>
    <n v="0"/>
    <n v="0"/>
    <n v="0"/>
    <n v="0"/>
    <n v="0"/>
  </r>
  <r>
    <x v="9"/>
    <x v="22"/>
    <x v="7"/>
    <x v="1"/>
    <n v="0"/>
    <n v="1500"/>
    <n v="0"/>
    <n v="0"/>
    <n v="0"/>
    <n v="0"/>
    <n v="0"/>
    <n v="0"/>
    <n v="0"/>
  </r>
  <r>
    <x v="9"/>
    <x v="22"/>
    <x v="7"/>
    <x v="2"/>
    <n v="0"/>
    <n v="1500"/>
    <n v="0"/>
    <n v="0"/>
    <n v="0"/>
    <n v="0"/>
    <n v="0"/>
    <n v="0"/>
    <n v="0"/>
  </r>
  <r>
    <x v="9"/>
    <x v="22"/>
    <x v="7"/>
    <x v="3"/>
    <n v="0"/>
    <n v="1500"/>
    <n v="0"/>
    <n v="0"/>
    <n v="0"/>
    <n v="0"/>
    <n v="0"/>
    <n v="0"/>
    <n v="0"/>
  </r>
  <r>
    <x v="9"/>
    <x v="22"/>
    <x v="7"/>
    <x v="4"/>
    <n v="0"/>
    <n v="1500"/>
    <n v="0"/>
    <n v="0"/>
    <n v="0"/>
    <n v="0"/>
    <n v="0"/>
    <n v="0"/>
    <n v="0"/>
  </r>
  <r>
    <x v="9"/>
    <x v="22"/>
    <x v="7"/>
    <x v="5"/>
    <n v="0"/>
    <n v="1500"/>
    <n v="0"/>
    <n v="0"/>
    <n v="0"/>
    <n v="0"/>
    <n v="0"/>
    <n v="0"/>
    <n v="0"/>
  </r>
  <r>
    <x v="9"/>
    <x v="22"/>
    <x v="7"/>
    <x v="6"/>
    <n v="0"/>
    <n v="1500"/>
    <n v="0"/>
    <n v="0"/>
    <n v="0"/>
    <n v="0"/>
    <n v="0"/>
    <n v="0"/>
    <n v="0"/>
  </r>
  <r>
    <x v="9"/>
    <x v="22"/>
    <x v="7"/>
    <x v="7"/>
    <n v="0"/>
    <n v="1500"/>
    <n v="0"/>
    <n v="0"/>
    <n v="0"/>
    <n v="0"/>
    <n v="0"/>
    <n v="0"/>
    <n v="0"/>
  </r>
  <r>
    <x v="9"/>
    <x v="22"/>
    <x v="7"/>
    <x v="8"/>
    <n v="0"/>
    <n v="1500"/>
    <n v="0"/>
    <n v="0"/>
    <n v="0"/>
    <n v="0"/>
    <n v="0"/>
    <n v="0"/>
    <n v="0"/>
  </r>
  <r>
    <x v="9"/>
    <x v="22"/>
    <x v="7"/>
    <x v="9"/>
    <n v="0"/>
    <n v="1500"/>
    <n v="0"/>
    <n v="0"/>
    <n v="0"/>
    <n v="0"/>
    <n v="0"/>
    <n v="0"/>
    <n v="0"/>
  </r>
  <r>
    <x v="9"/>
    <x v="22"/>
    <x v="7"/>
    <x v="10"/>
    <n v="0"/>
    <n v="1500"/>
    <n v="0"/>
    <n v="0"/>
    <n v="0"/>
    <n v="0"/>
    <n v="0"/>
    <n v="0"/>
    <n v="0"/>
  </r>
  <r>
    <x v="9"/>
    <x v="22"/>
    <x v="8"/>
    <x v="0"/>
    <n v="0"/>
    <n v="1500"/>
    <n v="0"/>
    <n v="0"/>
    <n v="0"/>
    <n v="0"/>
    <n v="0"/>
    <n v="0"/>
    <n v="0"/>
  </r>
  <r>
    <x v="9"/>
    <x v="22"/>
    <x v="8"/>
    <x v="1"/>
    <n v="0"/>
    <n v="1500"/>
    <n v="0"/>
    <n v="0"/>
    <n v="0"/>
    <n v="0"/>
    <n v="0"/>
    <n v="0"/>
    <n v="0"/>
  </r>
  <r>
    <x v="9"/>
    <x v="22"/>
    <x v="8"/>
    <x v="2"/>
    <n v="0"/>
    <n v="1500"/>
    <n v="0"/>
    <n v="0"/>
    <n v="0"/>
    <n v="0"/>
    <n v="0"/>
    <n v="0"/>
    <n v="0"/>
  </r>
  <r>
    <x v="9"/>
    <x v="22"/>
    <x v="8"/>
    <x v="3"/>
    <n v="0"/>
    <n v="1500"/>
    <n v="0"/>
    <n v="0"/>
    <n v="0"/>
    <n v="0"/>
    <n v="0"/>
    <n v="0"/>
    <n v="0"/>
  </r>
  <r>
    <x v="9"/>
    <x v="22"/>
    <x v="8"/>
    <x v="4"/>
    <n v="0"/>
    <n v="1500"/>
    <n v="0"/>
    <n v="0"/>
    <n v="0"/>
    <n v="0"/>
    <n v="0"/>
    <n v="0"/>
    <n v="0"/>
  </r>
  <r>
    <x v="9"/>
    <x v="22"/>
    <x v="8"/>
    <x v="5"/>
    <n v="0"/>
    <n v="1500"/>
    <n v="0"/>
    <n v="0"/>
    <n v="0"/>
    <n v="0"/>
    <n v="0"/>
    <n v="0"/>
    <n v="0"/>
  </r>
  <r>
    <x v="9"/>
    <x v="22"/>
    <x v="8"/>
    <x v="6"/>
    <n v="0"/>
    <n v="1500"/>
    <n v="0"/>
    <n v="0"/>
    <n v="0"/>
    <n v="0"/>
    <n v="0"/>
    <n v="0"/>
    <n v="0"/>
  </r>
  <r>
    <x v="9"/>
    <x v="22"/>
    <x v="8"/>
    <x v="7"/>
    <n v="0"/>
    <n v="1500"/>
    <n v="0"/>
    <n v="0"/>
    <n v="0"/>
    <n v="0"/>
    <n v="0"/>
    <n v="0"/>
    <n v="0"/>
  </r>
  <r>
    <x v="9"/>
    <x v="22"/>
    <x v="8"/>
    <x v="8"/>
    <n v="0"/>
    <n v="1500"/>
    <n v="0"/>
    <n v="0"/>
    <n v="0"/>
    <n v="0"/>
    <n v="0"/>
    <n v="0"/>
    <n v="0"/>
  </r>
  <r>
    <x v="9"/>
    <x v="22"/>
    <x v="8"/>
    <x v="9"/>
    <n v="0"/>
    <n v="1500"/>
    <n v="0"/>
    <n v="0"/>
    <n v="0"/>
    <n v="0"/>
    <n v="0"/>
    <n v="0"/>
    <n v="0"/>
  </r>
  <r>
    <x v="9"/>
    <x v="22"/>
    <x v="8"/>
    <x v="10"/>
    <n v="0"/>
    <n v="1500"/>
    <n v="0"/>
    <n v="0"/>
    <n v="0"/>
    <n v="0"/>
    <n v="0"/>
    <n v="0"/>
    <n v="0"/>
  </r>
  <r>
    <x v="9"/>
    <x v="23"/>
    <x v="0"/>
    <x v="0"/>
    <n v="0"/>
    <n v="1500"/>
    <n v="0"/>
    <n v="0"/>
    <n v="0"/>
    <n v="0"/>
    <n v="0"/>
    <n v="0"/>
    <n v="0"/>
  </r>
  <r>
    <x v="9"/>
    <x v="23"/>
    <x v="0"/>
    <x v="1"/>
    <n v="0.18"/>
    <n v="1500"/>
    <n v="0"/>
    <n v="6.7400000000000003E-3"/>
    <n v="5.7099999999999998E-3"/>
    <n v="1.1E-4"/>
    <n v="1.9000000000000001E-4"/>
    <n v="9.1079999999999994E-2"/>
    <n v="0"/>
  </r>
  <r>
    <x v="9"/>
    <x v="23"/>
    <x v="0"/>
    <x v="2"/>
    <n v="0"/>
    <n v="1500"/>
    <n v="0"/>
    <n v="0"/>
    <n v="0"/>
    <n v="0"/>
    <n v="0"/>
    <n v="0"/>
    <n v="0"/>
  </r>
  <r>
    <x v="9"/>
    <x v="23"/>
    <x v="0"/>
    <x v="3"/>
    <n v="0"/>
    <n v="1500"/>
    <n v="0"/>
    <n v="0"/>
    <n v="0"/>
    <n v="0"/>
    <n v="0"/>
    <n v="0"/>
    <n v="0"/>
  </r>
  <r>
    <x v="9"/>
    <x v="23"/>
    <x v="0"/>
    <x v="4"/>
    <n v="0"/>
    <n v="1500"/>
    <n v="0"/>
    <n v="0"/>
    <n v="0"/>
    <n v="0"/>
    <n v="0"/>
    <n v="0"/>
    <n v="0"/>
  </r>
  <r>
    <x v="9"/>
    <x v="23"/>
    <x v="0"/>
    <x v="5"/>
    <n v="0"/>
    <n v="1500"/>
    <n v="0"/>
    <n v="0"/>
    <n v="0"/>
    <n v="0"/>
    <n v="0"/>
    <n v="0"/>
    <n v="0"/>
  </r>
  <r>
    <x v="9"/>
    <x v="23"/>
    <x v="0"/>
    <x v="6"/>
    <n v="0"/>
    <n v="1500"/>
    <n v="0"/>
    <n v="0"/>
    <n v="0"/>
    <n v="0"/>
    <n v="0"/>
    <n v="0"/>
    <n v="0"/>
  </r>
  <r>
    <x v="9"/>
    <x v="23"/>
    <x v="0"/>
    <x v="7"/>
    <n v="0"/>
    <n v="1500"/>
    <n v="0"/>
    <n v="0"/>
    <n v="0"/>
    <n v="0"/>
    <n v="0"/>
    <n v="0"/>
    <n v="0"/>
  </r>
  <r>
    <x v="9"/>
    <x v="23"/>
    <x v="0"/>
    <x v="8"/>
    <n v="0"/>
    <n v="1500"/>
    <n v="0"/>
    <n v="0"/>
    <n v="0"/>
    <n v="0"/>
    <n v="0"/>
    <n v="0"/>
    <n v="0"/>
  </r>
  <r>
    <x v="9"/>
    <x v="23"/>
    <x v="0"/>
    <x v="9"/>
    <n v="0"/>
    <n v="1500"/>
    <n v="0"/>
    <n v="0"/>
    <n v="0"/>
    <n v="0"/>
    <n v="0"/>
    <n v="0"/>
    <n v="0"/>
  </r>
  <r>
    <x v="9"/>
    <x v="23"/>
    <x v="0"/>
    <x v="10"/>
    <n v="0.14000000000000001"/>
    <n v="1500"/>
    <n v="0"/>
    <n v="5.0099999999999997E-3"/>
    <n v="4.0299999999999997E-3"/>
    <n v="1.0000000000000001E-5"/>
    <n v="2.0000000000000001E-4"/>
    <n v="6.7699999999999996E-2"/>
    <n v="0"/>
  </r>
  <r>
    <x v="9"/>
    <x v="23"/>
    <x v="1"/>
    <x v="0"/>
    <n v="0"/>
    <n v="1500"/>
    <n v="0"/>
    <n v="0"/>
    <n v="0"/>
    <n v="0"/>
    <n v="0"/>
    <n v="0"/>
    <n v="0"/>
  </r>
  <r>
    <x v="9"/>
    <x v="23"/>
    <x v="1"/>
    <x v="1"/>
    <n v="0"/>
    <n v="1500"/>
    <n v="0"/>
    <n v="0"/>
    <n v="0"/>
    <n v="0"/>
    <n v="0"/>
    <n v="0"/>
    <n v="0"/>
  </r>
  <r>
    <x v="9"/>
    <x v="23"/>
    <x v="1"/>
    <x v="2"/>
    <n v="0"/>
    <n v="1500"/>
    <n v="0"/>
    <n v="0"/>
    <n v="0"/>
    <n v="0"/>
    <n v="0"/>
    <n v="0"/>
    <n v="0"/>
  </r>
  <r>
    <x v="9"/>
    <x v="23"/>
    <x v="1"/>
    <x v="3"/>
    <n v="0"/>
    <n v="1500"/>
    <n v="0"/>
    <n v="0"/>
    <n v="0"/>
    <n v="0"/>
    <n v="0"/>
    <n v="0"/>
    <n v="0"/>
  </r>
  <r>
    <x v="9"/>
    <x v="23"/>
    <x v="1"/>
    <x v="4"/>
    <n v="0"/>
    <n v="1500"/>
    <n v="0"/>
    <n v="0"/>
    <n v="0"/>
    <n v="0"/>
    <n v="0"/>
    <n v="0"/>
    <n v="0"/>
  </r>
  <r>
    <x v="9"/>
    <x v="23"/>
    <x v="1"/>
    <x v="5"/>
    <n v="0"/>
    <n v="1500"/>
    <n v="0"/>
    <n v="0"/>
    <n v="0"/>
    <n v="0"/>
    <n v="0"/>
    <n v="0"/>
    <n v="0"/>
  </r>
  <r>
    <x v="9"/>
    <x v="23"/>
    <x v="1"/>
    <x v="6"/>
    <n v="0"/>
    <n v="1500"/>
    <n v="0"/>
    <n v="0"/>
    <n v="0"/>
    <n v="0"/>
    <n v="0"/>
    <n v="0"/>
    <n v="0"/>
  </r>
  <r>
    <x v="9"/>
    <x v="23"/>
    <x v="1"/>
    <x v="7"/>
    <n v="0"/>
    <n v="1500"/>
    <n v="0"/>
    <n v="0"/>
    <n v="0"/>
    <n v="0"/>
    <n v="0"/>
    <n v="0"/>
    <n v="0"/>
  </r>
  <r>
    <x v="9"/>
    <x v="23"/>
    <x v="1"/>
    <x v="8"/>
    <n v="0"/>
    <n v="1500"/>
    <n v="0"/>
    <n v="0"/>
    <n v="0"/>
    <n v="0"/>
    <n v="0"/>
    <n v="0"/>
    <n v="0"/>
  </r>
  <r>
    <x v="9"/>
    <x v="23"/>
    <x v="1"/>
    <x v="9"/>
    <n v="0"/>
    <n v="1500"/>
    <n v="0"/>
    <n v="0"/>
    <n v="0"/>
    <n v="0"/>
    <n v="0"/>
    <n v="0"/>
    <n v="0"/>
  </r>
  <r>
    <x v="9"/>
    <x v="23"/>
    <x v="1"/>
    <x v="10"/>
    <n v="0"/>
    <n v="1500"/>
    <n v="0"/>
    <n v="0"/>
    <n v="0"/>
    <n v="0"/>
    <n v="0"/>
    <n v="0"/>
    <n v="0"/>
  </r>
  <r>
    <x v="9"/>
    <x v="23"/>
    <x v="2"/>
    <x v="0"/>
    <n v="0"/>
    <n v="1500"/>
    <n v="0"/>
    <n v="0"/>
    <n v="0"/>
    <n v="0"/>
    <n v="0"/>
    <n v="0"/>
    <n v="0"/>
  </r>
  <r>
    <x v="9"/>
    <x v="23"/>
    <x v="2"/>
    <x v="1"/>
    <n v="0.11"/>
    <n v="1500"/>
    <n v="0"/>
    <n v="4.0800000000000003E-3"/>
    <n v="3.5799999999999998E-3"/>
    <n v="1.1E-4"/>
    <n v="6.2E-4"/>
    <n v="5.5140000000000002E-2"/>
    <n v="0"/>
  </r>
  <r>
    <x v="9"/>
    <x v="23"/>
    <x v="2"/>
    <x v="2"/>
    <n v="0"/>
    <n v="1500"/>
    <n v="0"/>
    <n v="0"/>
    <n v="0"/>
    <n v="0"/>
    <n v="0"/>
    <n v="0"/>
    <n v="0"/>
  </r>
  <r>
    <x v="9"/>
    <x v="23"/>
    <x v="2"/>
    <x v="3"/>
    <n v="0"/>
    <n v="1500"/>
    <n v="0"/>
    <n v="0"/>
    <n v="0"/>
    <n v="0"/>
    <n v="0"/>
    <n v="0"/>
    <n v="0"/>
  </r>
  <r>
    <x v="9"/>
    <x v="23"/>
    <x v="2"/>
    <x v="4"/>
    <n v="0"/>
    <n v="1500"/>
    <n v="0"/>
    <n v="0"/>
    <n v="0"/>
    <n v="0"/>
    <n v="0"/>
    <n v="0"/>
    <n v="0"/>
  </r>
  <r>
    <x v="9"/>
    <x v="23"/>
    <x v="2"/>
    <x v="5"/>
    <n v="0"/>
    <n v="1500"/>
    <n v="0"/>
    <n v="0"/>
    <n v="0"/>
    <n v="0"/>
    <n v="0"/>
    <n v="0"/>
    <n v="0"/>
  </r>
  <r>
    <x v="9"/>
    <x v="23"/>
    <x v="2"/>
    <x v="6"/>
    <n v="0"/>
    <n v="1500"/>
    <n v="0"/>
    <n v="0"/>
    <n v="0"/>
    <n v="0"/>
    <n v="0"/>
    <n v="0"/>
    <n v="0"/>
  </r>
  <r>
    <x v="9"/>
    <x v="23"/>
    <x v="2"/>
    <x v="7"/>
    <n v="0"/>
    <n v="1500"/>
    <n v="0"/>
    <n v="0"/>
    <n v="0"/>
    <n v="0"/>
    <n v="0"/>
    <n v="0"/>
    <n v="0"/>
  </r>
  <r>
    <x v="9"/>
    <x v="23"/>
    <x v="2"/>
    <x v="8"/>
    <n v="0"/>
    <n v="1500"/>
    <n v="0"/>
    <n v="0"/>
    <n v="0"/>
    <n v="0"/>
    <n v="0"/>
    <n v="0"/>
    <n v="0"/>
  </r>
  <r>
    <x v="9"/>
    <x v="23"/>
    <x v="2"/>
    <x v="9"/>
    <n v="0"/>
    <n v="1500"/>
    <n v="0"/>
    <n v="0"/>
    <n v="0"/>
    <n v="0"/>
    <n v="0"/>
    <n v="0"/>
    <n v="0"/>
  </r>
  <r>
    <x v="9"/>
    <x v="23"/>
    <x v="2"/>
    <x v="10"/>
    <n v="0"/>
    <n v="1500"/>
    <n v="0"/>
    <n v="0"/>
    <n v="0"/>
    <n v="0"/>
    <n v="0"/>
    <n v="0"/>
    <n v="0"/>
  </r>
  <r>
    <x v="9"/>
    <x v="23"/>
    <x v="3"/>
    <x v="0"/>
    <n v="0"/>
    <n v="1500"/>
    <n v="0"/>
    <n v="0"/>
    <n v="0"/>
    <n v="0"/>
    <n v="0"/>
    <n v="0"/>
    <n v="0"/>
  </r>
  <r>
    <x v="9"/>
    <x v="23"/>
    <x v="3"/>
    <x v="1"/>
    <n v="2.91"/>
    <n v="1500"/>
    <n v="0"/>
    <n v="0.10595"/>
    <n v="9.1819999999999999E-2"/>
    <n v="9.7999999999999997E-4"/>
    <n v="8.9099999999999995E-3"/>
    <n v="1.4317500000000001"/>
    <n v="0"/>
  </r>
  <r>
    <x v="9"/>
    <x v="23"/>
    <x v="3"/>
    <x v="2"/>
    <n v="0"/>
    <n v="1500"/>
    <n v="0"/>
    <n v="0"/>
    <n v="0"/>
    <n v="0"/>
    <n v="0"/>
    <n v="0"/>
    <n v="0"/>
  </r>
  <r>
    <x v="9"/>
    <x v="23"/>
    <x v="3"/>
    <x v="3"/>
    <n v="0"/>
    <n v="1500"/>
    <n v="0"/>
    <n v="0"/>
    <n v="0"/>
    <n v="0"/>
    <n v="0"/>
    <n v="0"/>
    <n v="0"/>
  </r>
  <r>
    <x v="9"/>
    <x v="23"/>
    <x v="3"/>
    <x v="4"/>
    <n v="0"/>
    <n v="1500"/>
    <n v="0"/>
    <n v="0"/>
    <n v="0"/>
    <n v="0"/>
    <n v="0"/>
    <n v="0"/>
    <n v="0"/>
  </r>
  <r>
    <x v="9"/>
    <x v="23"/>
    <x v="3"/>
    <x v="5"/>
    <n v="0"/>
    <n v="1500"/>
    <n v="0"/>
    <n v="0"/>
    <n v="0"/>
    <n v="0"/>
    <n v="0"/>
    <n v="0"/>
    <n v="0"/>
  </r>
  <r>
    <x v="9"/>
    <x v="23"/>
    <x v="3"/>
    <x v="6"/>
    <n v="0"/>
    <n v="1500"/>
    <n v="0"/>
    <n v="0"/>
    <n v="0"/>
    <n v="0"/>
    <n v="0"/>
    <n v="0"/>
    <n v="0"/>
  </r>
  <r>
    <x v="9"/>
    <x v="23"/>
    <x v="3"/>
    <x v="7"/>
    <n v="0"/>
    <n v="1500"/>
    <n v="0"/>
    <n v="0"/>
    <n v="0"/>
    <n v="0"/>
    <n v="0"/>
    <n v="0"/>
    <n v="0"/>
  </r>
  <r>
    <x v="9"/>
    <x v="23"/>
    <x v="3"/>
    <x v="8"/>
    <n v="0"/>
    <n v="1500"/>
    <n v="0"/>
    <n v="0"/>
    <n v="0"/>
    <n v="0"/>
    <n v="0"/>
    <n v="0"/>
    <n v="0"/>
  </r>
  <r>
    <x v="9"/>
    <x v="23"/>
    <x v="3"/>
    <x v="9"/>
    <n v="0"/>
    <n v="1500"/>
    <n v="0"/>
    <n v="0"/>
    <n v="0"/>
    <n v="0"/>
    <n v="0"/>
    <n v="0"/>
    <n v="0"/>
  </r>
  <r>
    <x v="9"/>
    <x v="23"/>
    <x v="3"/>
    <x v="10"/>
    <n v="0.09"/>
    <n v="1500"/>
    <n v="0"/>
    <n v="3.0999999999999999E-3"/>
    <n v="2.9099999999999998E-3"/>
    <n v="1.0000000000000001E-5"/>
    <n v="5.0000000000000002E-5"/>
    <n v="4.1939999999999998E-2"/>
    <n v="0"/>
  </r>
  <r>
    <x v="9"/>
    <x v="23"/>
    <x v="4"/>
    <x v="0"/>
    <n v="0"/>
    <n v="1500"/>
    <n v="0"/>
    <n v="0"/>
    <n v="0"/>
    <n v="0"/>
    <n v="0"/>
    <n v="0"/>
    <n v="0"/>
  </r>
  <r>
    <x v="9"/>
    <x v="23"/>
    <x v="4"/>
    <x v="1"/>
    <n v="0"/>
    <n v="1500"/>
    <n v="0"/>
    <n v="0"/>
    <n v="0"/>
    <n v="0"/>
    <n v="0"/>
    <n v="0"/>
    <n v="0"/>
  </r>
  <r>
    <x v="9"/>
    <x v="23"/>
    <x v="4"/>
    <x v="2"/>
    <n v="0"/>
    <n v="1500"/>
    <n v="0"/>
    <n v="0"/>
    <n v="0"/>
    <n v="0"/>
    <n v="0"/>
    <n v="0"/>
    <n v="0"/>
  </r>
  <r>
    <x v="9"/>
    <x v="23"/>
    <x v="4"/>
    <x v="3"/>
    <n v="0"/>
    <n v="1500"/>
    <n v="0"/>
    <n v="0"/>
    <n v="0"/>
    <n v="0"/>
    <n v="0"/>
    <n v="0"/>
    <n v="0"/>
  </r>
  <r>
    <x v="9"/>
    <x v="23"/>
    <x v="4"/>
    <x v="4"/>
    <n v="0"/>
    <n v="1500"/>
    <n v="0"/>
    <n v="0"/>
    <n v="0"/>
    <n v="0"/>
    <n v="0"/>
    <n v="0"/>
    <n v="0"/>
  </r>
  <r>
    <x v="9"/>
    <x v="23"/>
    <x v="4"/>
    <x v="5"/>
    <n v="0"/>
    <n v="1500"/>
    <n v="0"/>
    <n v="0"/>
    <n v="0"/>
    <n v="0"/>
    <n v="0"/>
    <n v="0"/>
    <n v="0"/>
  </r>
  <r>
    <x v="9"/>
    <x v="23"/>
    <x v="4"/>
    <x v="6"/>
    <n v="0"/>
    <n v="1500"/>
    <n v="0"/>
    <n v="0"/>
    <n v="0"/>
    <n v="0"/>
    <n v="0"/>
    <n v="0"/>
    <n v="0"/>
  </r>
  <r>
    <x v="9"/>
    <x v="23"/>
    <x v="4"/>
    <x v="7"/>
    <n v="0"/>
    <n v="1500"/>
    <n v="0"/>
    <n v="0"/>
    <n v="0"/>
    <n v="0"/>
    <n v="0"/>
    <n v="0"/>
    <n v="0"/>
  </r>
  <r>
    <x v="9"/>
    <x v="23"/>
    <x v="4"/>
    <x v="8"/>
    <n v="0"/>
    <n v="1500"/>
    <n v="0"/>
    <n v="0"/>
    <n v="0"/>
    <n v="0"/>
    <n v="0"/>
    <n v="0"/>
    <n v="0"/>
  </r>
  <r>
    <x v="9"/>
    <x v="23"/>
    <x v="4"/>
    <x v="9"/>
    <n v="0"/>
    <n v="1500"/>
    <n v="0"/>
    <n v="0"/>
    <n v="0"/>
    <n v="0"/>
    <n v="0"/>
    <n v="0"/>
    <n v="0"/>
  </r>
  <r>
    <x v="9"/>
    <x v="23"/>
    <x v="4"/>
    <x v="10"/>
    <n v="1.06"/>
    <n v="1500"/>
    <n v="0"/>
    <n v="3.8510000000000003E-2"/>
    <n v="2.921E-2"/>
    <n v="1.2999999999999999E-4"/>
    <n v="1.08E-3"/>
    <n v="0.52036000000000004"/>
    <n v="0"/>
  </r>
  <r>
    <x v="9"/>
    <x v="23"/>
    <x v="5"/>
    <x v="0"/>
    <n v="0"/>
    <n v="1500"/>
    <n v="0"/>
    <n v="0"/>
    <n v="0"/>
    <n v="0"/>
    <n v="0"/>
    <n v="0"/>
    <n v="0"/>
  </r>
  <r>
    <x v="9"/>
    <x v="23"/>
    <x v="5"/>
    <x v="1"/>
    <n v="0"/>
    <n v="1500"/>
    <n v="0"/>
    <n v="0"/>
    <n v="0"/>
    <n v="0"/>
    <n v="0"/>
    <n v="0"/>
    <n v="0"/>
  </r>
  <r>
    <x v="9"/>
    <x v="23"/>
    <x v="5"/>
    <x v="2"/>
    <n v="0"/>
    <n v="1500"/>
    <n v="0"/>
    <n v="0"/>
    <n v="0"/>
    <n v="0"/>
    <n v="0"/>
    <n v="0"/>
    <n v="0"/>
  </r>
  <r>
    <x v="9"/>
    <x v="23"/>
    <x v="5"/>
    <x v="3"/>
    <n v="0"/>
    <n v="1500"/>
    <n v="0"/>
    <n v="0"/>
    <n v="0"/>
    <n v="0"/>
    <n v="0"/>
    <n v="0"/>
    <n v="0"/>
  </r>
  <r>
    <x v="9"/>
    <x v="23"/>
    <x v="5"/>
    <x v="4"/>
    <n v="0"/>
    <n v="1500"/>
    <n v="0"/>
    <n v="0"/>
    <n v="0"/>
    <n v="0"/>
    <n v="0"/>
    <n v="0"/>
    <n v="0"/>
  </r>
  <r>
    <x v="9"/>
    <x v="23"/>
    <x v="5"/>
    <x v="5"/>
    <n v="0"/>
    <n v="1500"/>
    <n v="0"/>
    <n v="0"/>
    <n v="0"/>
    <n v="0"/>
    <n v="0"/>
    <n v="0"/>
    <n v="0"/>
  </r>
  <r>
    <x v="9"/>
    <x v="23"/>
    <x v="5"/>
    <x v="6"/>
    <n v="0"/>
    <n v="1500"/>
    <n v="0"/>
    <n v="0"/>
    <n v="0"/>
    <n v="0"/>
    <n v="0"/>
    <n v="0"/>
    <n v="0"/>
  </r>
  <r>
    <x v="9"/>
    <x v="23"/>
    <x v="5"/>
    <x v="7"/>
    <n v="0"/>
    <n v="1500"/>
    <n v="0"/>
    <n v="0"/>
    <n v="0"/>
    <n v="0"/>
    <n v="0"/>
    <n v="0"/>
    <n v="0"/>
  </r>
  <r>
    <x v="9"/>
    <x v="23"/>
    <x v="5"/>
    <x v="8"/>
    <n v="0"/>
    <n v="1500"/>
    <n v="0"/>
    <n v="0"/>
    <n v="0"/>
    <n v="0"/>
    <n v="0"/>
    <n v="0"/>
    <n v="0"/>
  </r>
  <r>
    <x v="9"/>
    <x v="23"/>
    <x v="5"/>
    <x v="9"/>
    <n v="0"/>
    <n v="1500"/>
    <n v="0"/>
    <n v="0"/>
    <n v="0"/>
    <n v="0"/>
    <n v="0"/>
    <n v="0"/>
    <n v="0"/>
  </r>
  <r>
    <x v="9"/>
    <x v="23"/>
    <x v="5"/>
    <x v="10"/>
    <n v="0"/>
    <n v="1500"/>
    <n v="0"/>
    <n v="0"/>
    <n v="0"/>
    <n v="0"/>
    <n v="0"/>
    <n v="0"/>
    <n v="0"/>
  </r>
  <r>
    <x v="9"/>
    <x v="23"/>
    <x v="6"/>
    <x v="0"/>
    <n v="0"/>
    <n v="1500"/>
    <n v="0"/>
    <n v="0"/>
    <n v="0"/>
    <n v="0"/>
    <n v="0"/>
    <n v="0"/>
    <n v="0"/>
  </r>
  <r>
    <x v="9"/>
    <x v="23"/>
    <x v="6"/>
    <x v="1"/>
    <n v="0"/>
    <n v="1500"/>
    <n v="0"/>
    <n v="0"/>
    <n v="0"/>
    <n v="0"/>
    <n v="0"/>
    <n v="0"/>
    <n v="0"/>
  </r>
  <r>
    <x v="9"/>
    <x v="23"/>
    <x v="6"/>
    <x v="2"/>
    <n v="0"/>
    <n v="1500"/>
    <n v="0"/>
    <n v="0"/>
    <n v="0"/>
    <n v="0"/>
    <n v="0"/>
    <n v="0"/>
    <n v="0"/>
  </r>
  <r>
    <x v="9"/>
    <x v="23"/>
    <x v="6"/>
    <x v="3"/>
    <n v="0"/>
    <n v="1500"/>
    <n v="0"/>
    <n v="0"/>
    <n v="0"/>
    <n v="0"/>
    <n v="0"/>
    <n v="0"/>
    <n v="0"/>
  </r>
  <r>
    <x v="9"/>
    <x v="23"/>
    <x v="6"/>
    <x v="4"/>
    <n v="0"/>
    <n v="1500"/>
    <n v="0"/>
    <n v="0"/>
    <n v="0"/>
    <n v="0"/>
    <n v="0"/>
    <n v="0"/>
    <n v="0"/>
  </r>
  <r>
    <x v="9"/>
    <x v="23"/>
    <x v="6"/>
    <x v="5"/>
    <n v="0"/>
    <n v="1500"/>
    <n v="0"/>
    <n v="0"/>
    <n v="0"/>
    <n v="0"/>
    <n v="0"/>
    <n v="0"/>
    <n v="0"/>
  </r>
  <r>
    <x v="9"/>
    <x v="23"/>
    <x v="6"/>
    <x v="6"/>
    <n v="0"/>
    <n v="1500"/>
    <n v="0"/>
    <n v="0"/>
    <n v="0"/>
    <n v="0"/>
    <n v="0"/>
    <n v="0"/>
    <n v="0"/>
  </r>
  <r>
    <x v="9"/>
    <x v="23"/>
    <x v="6"/>
    <x v="7"/>
    <n v="0"/>
    <n v="1500"/>
    <n v="0"/>
    <n v="0"/>
    <n v="0"/>
    <n v="0"/>
    <n v="0"/>
    <n v="0"/>
    <n v="0"/>
  </r>
  <r>
    <x v="9"/>
    <x v="23"/>
    <x v="6"/>
    <x v="8"/>
    <n v="0"/>
    <n v="1500"/>
    <n v="0"/>
    <n v="0"/>
    <n v="0"/>
    <n v="0"/>
    <n v="0"/>
    <n v="0"/>
    <n v="0"/>
  </r>
  <r>
    <x v="9"/>
    <x v="23"/>
    <x v="6"/>
    <x v="9"/>
    <n v="0"/>
    <n v="1500"/>
    <n v="0"/>
    <n v="0"/>
    <n v="0"/>
    <n v="0"/>
    <n v="0"/>
    <n v="0"/>
    <n v="0"/>
  </r>
  <r>
    <x v="9"/>
    <x v="23"/>
    <x v="6"/>
    <x v="10"/>
    <n v="0"/>
    <n v="1500"/>
    <n v="0"/>
    <n v="0"/>
    <n v="0"/>
    <n v="0"/>
    <n v="0"/>
    <n v="0"/>
    <n v="0"/>
  </r>
  <r>
    <x v="9"/>
    <x v="23"/>
    <x v="7"/>
    <x v="0"/>
    <n v="0"/>
    <n v="1500"/>
    <n v="0"/>
    <n v="0"/>
    <n v="0"/>
    <n v="0"/>
    <n v="0"/>
    <n v="0"/>
    <n v="0"/>
  </r>
  <r>
    <x v="9"/>
    <x v="23"/>
    <x v="7"/>
    <x v="1"/>
    <n v="0"/>
    <n v="1500"/>
    <n v="0"/>
    <n v="0"/>
    <n v="0"/>
    <n v="0"/>
    <n v="0"/>
    <n v="0"/>
    <n v="0"/>
  </r>
  <r>
    <x v="9"/>
    <x v="23"/>
    <x v="7"/>
    <x v="2"/>
    <n v="0"/>
    <n v="1500"/>
    <n v="0"/>
    <n v="0"/>
    <n v="0"/>
    <n v="0"/>
    <n v="0"/>
    <n v="0"/>
    <n v="0"/>
  </r>
  <r>
    <x v="9"/>
    <x v="23"/>
    <x v="7"/>
    <x v="3"/>
    <n v="0"/>
    <n v="1500"/>
    <n v="0"/>
    <n v="0"/>
    <n v="0"/>
    <n v="0"/>
    <n v="0"/>
    <n v="0"/>
    <n v="0"/>
  </r>
  <r>
    <x v="9"/>
    <x v="23"/>
    <x v="7"/>
    <x v="4"/>
    <n v="0"/>
    <n v="1500"/>
    <n v="0"/>
    <n v="0"/>
    <n v="0"/>
    <n v="0"/>
    <n v="0"/>
    <n v="0"/>
    <n v="0"/>
  </r>
  <r>
    <x v="9"/>
    <x v="23"/>
    <x v="7"/>
    <x v="5"/>
    <n v="0"/>
    <n v="1500"/>
    <n v="0"/>
    <n v="0"/>
    <n v="0"/>
    <n v="0"/>
    <n v="0"/>
    <n v="0"/>
    <n v="0"/>
  </r>
  <r>
    <x v="9"/>
    <x v="23"/>
    <x v="7"/>
    <x v="6"/>
    <n v="0"/>
    <n v="1500"/>
    <n v="0"/>
    <n v="0"/>
    <n v="0"/>
    <n v="0"/>
    <n v="0"/>
    <n v="0"/>
    <n v="0"/>
  </r>
  <r>
    <x v="9"/>
    <x v="23"/>
    <x v="7"/>
    <x v="7"/>
    <n v="0"/>
    <n v="1500"/>
    <n v="0"/>
    <n v="0"/>
    <n v="0"/>
    <n v="0"/>
    <n v="0"/>
    <n v="0"/>
    <n v="0"/>
  </r>
  <r>
    <x v="9"/>
    <x v="23"/>
    <x v="7"/>
    <x v="8"/>
    <n v="0"/>
    <n v="1500"/>
    <n v="0"/>
    <n v="0"/>
    <n v="0"/>
    <n v="0"/>
    <n v="0"/>
    <n v="0"/>
    <n v="0"/>
  </r>
  <r>
    <x v="9"/>
    <x v="23"/>
    <x v="7"/>
    <x v="9"/>
    <n v="0"/>
    <n v="1500"/>
    <n v="0"/>
    <n v="0"/>
    <n v="0"/>
    <n v="0"/>
    <n v="0"/>
    <n v="0"/>
    <n v="0"/>
  </r>
  <r>
    <x v="9"/>
    <x v="23"/>
    <x v="7"/>
    <x v="10"/>
    <n v="0"/>
    <n v="1500"/>
    <n v="0"/>
    <n v="0"/>
    <n v="0"/>
    <n v="0"/>
    <n v="0"/>
    <n v="0"/>
    <n v="0"/>
  </r>
  <r>
    <x v="9"/>
    <x v="23"/>
    <x v="8"/>
    <x v="0"/>
    <n v="0"/>
    <n v="1500"/>
    <n v="0"/>
    <n v="0"/>
    <n v="0"/>
    <n v="0"/>
    <n v="0"/>
    <n v="0"/>
    <n v="0"/>
  </r>
  <r>
    <x v="9"/>
    <x v="23"/>
    <x v="8"/>
    <x v="1"/>
    <n v="0"/>
    <n v="1500"/>
    <n v="0"/>
    <n v="0"/>
    <n v="0"/>
    <n v="0"/>
    <n v="0"/>
    <n v="0"/>
    <n v="0"/>
  </r>
  <r>
    <x v="9"/>
    <x v="23"/>
    <x v="8"/>
    <x v="2"/>
    <n v="0"/>
    <n v="1500"/>
    <n v="0"/>
    <n v="0"/>
    <n v="0"/>
    <n v="0"/>
    <n v="0"/>
    <n v="0"/>
    <n v="0"/>
  </r>
  <r>
    <x v="9"/>
    <x v="23"/>
    <x v="8"/>
    <x v="3"/>
    <n v="0"/>
    <n v="1500"/>
    <n v="0"/>
    <n v="0"/>
    <n v="0"/>
    <n v="0"/>
    <n v="0"/>
    <n v="0"/>
    <n v="0"/>
  </r>
  <r>
    <x v="9"/>
    <x v="23"/>
    <x v="8"/>
    <x v="4"/>
    <n v="0"/>
    <n v="1500"/>
    <n v="0"/>
    <n v="0"/>
    <n v="0"/>
    <n v="0"/>
    <n v="0"/>
    <n v="0"/>
    <n v="0"/>
  </r>
  <r>
    <x v="9"/>
    <x v="23"/>
    <x v="8"/>
    <x v="5"/>
    <n v="0"/>
    <n v="1500"/>
    <n v="0"/>
    <n v="0"/>
    <n v="0"/>
    <n v="0"/>
    <n v="0"/>
    <n v="0"/>
    <n v="0"/>
  </r>
  <r>
    <x v="9"/>
    <x v="23"/>
    <x v="8"/>
    <x v="6"/>
    <n v="0"/>
    <n v="1500"/>
    <n v="0"/>
    <n v="0"/>
    <n v="0"/>
    <n v="0"/>
    <n v="0"/>
    <n v="0"/>
    <n v="0"/>
  </r>
  <r>
    <x v="9"/>
    <x v="23"/>
    <x v="8"/>
    <x v="7"/>
    <n v="0"/>
    <n v="1500"/>
    <n v="0"/>
    <n v="0"/>
    <n v="0"/>
    <n v="0"/>
    <n v="0"/>
    <n v="0"/>
    <n v="0"/>
  </r>
  <r>
    <x v="9"/>
    <x v="23"/>
    <x v="8"/>
    <x v="8"/>
    <n v="0"/>
    <n v="1500"/>
    <n v="0"/>
    <n v="0"/>
    <n v="0"/>
    <n v="0"/>
    <n v="0"/>
    <n v="0"/>
    <n v="0"/>
  </r>
  <r>
    <x v="9"/>
    <x v="23"/>
    <x v="8"/>
    <x v="9"/>
    <n v="0"/>
    <n v="1500"/>
    <n v="0"/>
    <n v="0"/>
    <n v="0"/>
    <n v="0"/>
    <n v="0"/>
    <n v="0"/>
    <n v="0"/>
  </r>
  <r>
    <x v="9"/>
    <x v="23"/>
    <x v="8"/>
    <x v="10"/>
    <n v="0"/>
    <n v="1500"/>
    <n v="0"/>
    <n v="0"/>
    <n v="0"/>
    <n v="0"/>
    <n v="0"/>
    <n v="0"/>
    <n v="0"/>
  </r>
  <r>
    <x v="9"/>
    <x v="24"/>
    <x v="0"/>
    <x v="0"/>
    <n v="0"/>
    <n v="1500"/>
    <n v="0"/>
    <n v="0"/>
    <n v="0"/>
    <n v="0"/>
    <n v="0"/>
    <n v="0"/>
    <n v="0"/>
  </r>
  <r>
    <x v="9"/>
    <x v="24"/>
    <x v="0"/>
    <x v="1"/>
    <n v="0.18"/>
    <n v="1500"/>
    <n v="0"/>
    <n v="6.7400000000000003E-3"/>
    <n v="5.7099999999999998E-3"/>
    <n v="1.1E-4"/>
    <n v="1.9000000000000001E-4"/>
    <n v="9.1079999999999994E-2"/>
    <n v="0"/>
  </r>
  <r>
    <x v="9"/>
    <x v="24"/>
    <x v="0"/>
    <x v="2"/>
    <n v="0"/>
    <n v="1500"/>
    <n v="0"/>
    <n v="0"/>
    <n v="0"/>
    <n v="0"/>
    <n v="0"/>
    <n v="0"/>
    <n v="0"/>
  </r>
  <r>
    <x v="9"/>
    <x v="24"/>
    <x v="0"/>
    <x v="3"/>
    <n v="0"/>
    <n v="1500"/>
    <n v="0"/>
    <n v="0"/>
    <n v="0"/>
    <n v="0"/>
    <n v="0"/>
    <n v="0"/>
    <n v="0"/>
  </r>
  <r>
    <x v="9"/>
    <x v="24"/>
    <x v="0"/>
    <x v="4"/>
    <n v="0"/>
    <n v="1500"/>
    <n v="0"/>
    <n v="0"/>
    <n v="0"/>
    <n v="0"/>
    <n v="0"/>
    <n v="0"/>
    <n v="0"/>
  </r>
  <r>
    <x v="9"/>
    <x v="24"/>
    <x v="0"/>
    <x v="5"/>
    <n v="0"/>
    <n v="1500"/>
    <n v="0"/>
    <n v="0"/>
    <n v="0"/>
    <n v="0"/>
    <n v="0"/>
    <n v="0"/>
    <n v="0"/>
  </r>
  <r>
    <x v="9"/>
    <x v="24"/>
    <x v="0"/>
    <x v="6"/>
    <n v="0"/>
    <n v="1500"/>
    <n v="0"/>
    <n v="0"/>
    <n v="0"/>
    <n v="0"/>
    <n v="0"/>
    <n v="0"/>
    <n v="0"/>
  </r>
  <r>
    <x v="9"/>
    <x v="24"/>
    <x v="0"/>
    <x v="7"/>
    <n v="0"/>
    <n v="1500"/>
    <n v="0"/>
    <n v="0"/>
    <n v="0"/>
    <n v="0"/>
    <n v="0"/>
    <n v="0"/>
    <n v="0"/>
  </r>
  <r>
    <x v="9"/>
    <x v="24"/>
    <x v="0"/>
    <x v="8"/>
    <n v="0"/>
    <n v="1500"/>
    <n v="0"/>
    <n v="0"/>
    <n v="0"/>
    <n v="0"/>
    <n v="0"/>
    <n v="0"/>
    <n v="0"/>
  </r>
  <r>
    <x v="9"/>
    <x v="24"/>
    <x v="0"/>
    <x v="9"/>
    <n v="0"/>
    <n v="1500"/>
    <n v="0"/>
    <n v="0"/>
    <n v="0"/>
    <n v="0"/>
    <n v="0"/>
    <n v="0"/>
    <n v="0"/>
  </r>
  <r>
    <x v="9"/>
    <x v="24"/>
    <x v="0"/>
    <x v="10"/>
    <n v="0.14000000000000001"/>
    <n v="1500"/>
    <n v="0"/>
    <n v="5.0099999999999997E-3"/>
    <n v="4.0299999999999997E-3"/>
    <n v="1.0000000000000001E-5"/>
    <n v="2.0000000000000001E-4"/>
    <n v="6.7699999999999996E-2"/>
    <n v="0"/>
  </r>
  <r>
    <x v="9"/>
    <x v="24"/>
    <x v="1"/>
    <x v="0"/>
    <n v="0"/>
    <n v="1500"/>
    <n v="0"/>
    <n v="0"/>
    <n v="0"/>
    <n v="0"/>
    <n v="0"/>
    <n v="0"/>
    <n v="0"/>
  </r>
  <r>
    <x v="9"/>
    <x v="24"/>
    <x v="1"/>
    <x v="1"/>
    <n v="0"/>
    <n v="1500"/>
    <n v="0"/>
    <n v="0"/>
    <n v="0"/>
    <n v="0"/>
    <n v="0"/>
    <n v="0"/>
    <n v="0"/>
  </r>
  <r>
    <x v="9"/>
    <x v="24"/>
    <x v="1"/>
    <x v="2"/>
    <n v="0"/>
    <n v="1500"/>
    <n v="0"/>
    <n v="0"/>
    <n v="0"/>
    <n v="0"/>
    <n v="0"/>
    <n v="0"/>
    <n v="0"/>
  </r>
  <r>
    <x v="9"/>
    <x v="24"/>
    <x v="1"/>
    <x v="3"/>
    <n v="0"/>
    <n v="1500"/>
    <n v="0"/>
    <n v="0"/>
    <n v="0"/>
    <n v="0"/>
    <n v="0"/>
    <n v="0"/>
    <n v="0"/>
  </r>
  <r>
    <x v="9"/>
    <x v="24"/>
    <x v="1"/>
    <x v="4"/>
    <n v="0"/>
    <n v="1500"/>
    <n v="0"/>
    <n v="0"/>
    <n v="0"/>
    <n v="0"/>
    <n v="0"/>
    <n v="0"/>
    <n v="0"/>
  </r>
  <r>
    <x v="9"/>
    <x v="24"/>
    <x v="1"/>
    <x v="5"/>
    <n v="0"/>
    <n v="1500"/>
    <n v="0"/>
    <n v="0"/>
    <n v="0"/>
    <n v="0"/>
    <n v="0"/>
    <n v="0"/>
    <n v="0"/>
  </r>
  <r>
    <x v="9"/>
    <x v="24"/>
    <x v="1"/>
    <x v="6"/>
    <n v="0"/>
    <n v="1500"/>
    <n v="0"/>
    <n v="0"/>
    <n v="0"/>
    <n v="0"/>
    <n v="0"/>
    <n v="0"/>
    <n v="0"/>
  </r>
  <r>
    <x v="9"/>
    <x v="24"/>
    <x v="1"/>
    <x v="7"/>
    <n v="0"/>
    <n v="1500"/>
    <n v="0"/>
    <n v="0"/>
    <n v="0"/>
    <n v="0"/>
    <n v="0"/>
    <n v="0"/>
    <n v="0"/>
  </r>
  <r>
    <x v="9"/>
    <x v="24"/>
    <x v="1"/>
    <x v="8"/>
    <n v="0"/>
    <n v="1500"/>
    <n v="0"/>
    <n v="0"/>
    <n v="0"/>
    <n v="0"/>
    <n v="0"/>
    <n v="0"/>
    <n v="0"/>
  </r>
  <r>
    <x v="9"/>
    <x v="24"/>
    <x v="1"/>
    <x v="9"/>
    <n v="0"/>
    <n v="1500"/>
    <n v="0"/>
    <n v="0"/>
    <n v="0"/>
    <n v="0"/>
    <n v="0"/>
    <n v="0"/>
    <n v="0"/>
  </r>
  <r>
    <x v="9"/>
    <x v="24"/>
    <x v="1"/>
    <x v="10"/>
    <n v="0"/>
    <n v="1500"/>
    <n v="0"/>
    <n v="0"/>
    <n v="0"/>
    <n v="0"/>
    <n v="0"/>
    <n v="0"/>
    <n v="0"/>
  </r>
  <r>
    <x v="9"/>
    <x v="24"/>
    <x v="2"/>
    <x v="0"/>
    <n v="0"/>
    <n v="1500"/>
    <n v="0"/>
    <n v="0"/>
    <n v="0"/>
    <n v="0"/>
    <n v="0"/>
    <n v="0"/>
    <n v="0"/>
  </r>
  <r>
    <x v="9"/>
    <x v="24"/>
    <x v="2"/>
    <x v="1"/>
    <n v="0.11"/>
    <n v="1500"/>
    <n v="0"/>
    <n v="4.0800000000000003E-3"/>
    <n v="3.5799999999999998E-3"/>
    <n v="1.1E-4"/>
    <n v="6.2E-4"/>
    <n v="5.5140000000000002E-2"/>
    <n v="0"/>
  </r>
  <r>
    <x v="9"/>
    <x v="24"/>
    <x v="2"/>
    <x v="2"/>
    <n v="0"/>
    <n v="1500"/>
    <n v="0"/>
    <n v="0"/>
    <n v="0"/>
    <n v="0"/>
    <n v="0"/>
    <n v="0"/>
    <n v="0"/>
  </r>
  <r>
    <x v="9"/>
    <x v="24"/>
    <x v="2"/>
    <x v="3"/>
    <n v="0"/>
    <n v="1500"/>
    <n v="0"/>
    <n v="0"/>
    <n v="0"/>
    <n v="0"/>
    <n v="0"/>
    <n v="0"/>
    <n v="0"/>
  </r>
  <r>
    <x v="9"/>
    <x v="24"/>
    <x v="2"/>
    <x v="4"/>
    <n v="0"/>
    <n v="1500"/>
    <n v="0"/>
    <n v="0"/>
    <n v="0"/>
    <n v="0"/>
    <n v="0"/>
    <n v="0"/>
    <n v="0"/>
  </r>
  <r>
    <x v="9"/>
    <x v="24"/>
    <x v="2"/>
    <x v="5"/>
    <n v="0"/>
    <n v="1500"/>
    <n v="0"/>
    <n v="0"/>
    <n v="0"/>
    <n v="0"/>
    <n v="0"/>
    <n v="0"/>
    <n v="0"/>
  </r>
  <r>
    <x v="9"/>
    <x v="24"/>
    <x v="2"/>
    <x v="6"/>
    <n v="0"/>
    <n v="1500"/>
    <n v="0"/>
    <n v="0"/>
    <n v="0"/>
    <n v="0"/>
    <n v="0"/>
    <n v="0"/>
    <n v="0"/>
  </r>
  <r>
    <x v="9"/>
    <x v="24"/>
    <x v="2"/>
    <x v="7"/>
    <n v="0"/>
    <n v="1500"/>
    <n v="0"/>
    <n v="0"/>
    <n v="0"/>
    <n v="0"/>
    <n v="0"/>
    <n v="0"/>
    <n v="0"/>
  </r>
  <r>
    <x v="9"/>
    <x v="24"/>
    <x v="2"/>
    <x v="8"/>
    <n v="0"/>
    <n v="1500"/>
    <n v="0"/>
    <n v="0"/>
    <n v="0"/>
    <n v="0"/>
    <n v="0"/>
    <n v="0"/>
    <n v="0"/>
  </r>
  <r>
    <x v="9"/>
    <x v="24"/>
    <x v="2"/>
    <x v="9"/>
    <n v="0"/>
    <n v="1500"/>
    <n v="0"/>
    <n v="0"/>
    <n v="0"/>
    <n v="0"/>
    <n v="0"/>
    <n v="0"/>
    <n v="0"/>
  </r>
  <r>
    <x v="9"/>
    <x v="24"/>
    <x v="2"/>
    <x v="10"/>
    <n v="0"/>
    <n v="1500"/>
    <n v="0"/>
    <n v="0"/>
    <n v="0"/>
    <n v="0"/>
    <n v="0"/>
    <n v="0"/>
    <n v="0"/>
  </r>
  <r>
    <x v="9"/>
    <x v="24"/>
    <x v="3"/>
    <x v="0"/>
    <n v="0"/>
    <n v="1500"/>
    <n v="0"/>
    <n v="0"/>
    <n v="0"/>
    <n v="0"/>
    <n v="0"/>
    <n v="0"/>
    <n v="0"/>
  </r>
  <r>
    <x v="9"/>
    <x v="24"/>
    <x v="3"/>
    <x v="1"/>
    <n v="2.91"/>
    <n v="1500"/>
    <n v="0"/>
    <n v="0.10595"/>
    <n v="9.1819999999999999E-2"/>
    <n v="9.7999999999999997E-4"/>
    <n v="8.9099999999999995E-3"/>
    <n v="1.4317500000000001"/>
    <n v="0"/>
  </r>
  <r>
    <x v="9"/>
    <x v="24"/>
    <x v="3"/>
    <x v="2"/>
    <n v="0"/>
    <n v="1500"/>
    <n v="0"/>
    <n v="0"/>
    <n v="0"/>
    <n v="0"/>
    <n v="0"/>
    <n v="0"/>
    <n v="0"/>
  </r>
  <r>
    <x v="9"/>
    <x v="24"/>
    <x v="3"/>
    <x v="3"/>
    <n v="0"/>
    <n v="1500"/>
    <n v="0"/>
    <n v="0"/>
    <n v="0"/>
    <n v="0"/>
    <n v="0"/>
    <n v="0"/>
    <n v="0"/>
  </r>
  <r>
    <x v="9"/>
    <x v="24"/>
    <x v="3"/>
    <x v="4"/>
    <n v="0"/>
    <n v="1500"/>
    <n v="0"/>
    <n v="0"/>
    <n v="0"/>
    <n v="0"/>
    <n v="0"/>
    <n v="0"/>
    <n v="0"/>
  </r>
  <r>
    <x v="9"/>
    <x v="24"/>
    <x v="3"/>
    <x v="5"/>
    <n v="0"/>
    <n v="1500"/>
    <n v="0"/>
    <n v="0"/>
    <n v="0"/>
    <n v="0"/>
    <n v="0"/>
    <n v="0"/>
    <n v="0"/>
  </r>
  <r>
    <x v="9"/>
    <x v="24"/>
    <x v="3"/>
    <x v="6"/>
    <n v="0"/>
    <n v="1500"/>
    <n v="0"/>
    <n v="0"/>
    <n v="0"/>
    <n v="0"/>
    <n v="0"/>
    <n v="0"/>
    <n v="0"/>
  </r>
  <r>
    <x v="9"/>
    <x v="24"/>
    <x v="3"/>
    <x v="7"/>
    <n v="0"/>
    <n v="1500"/>
    <n v="0"/>
    <n v="0"/>
    <n v="0"/>
    <n v="0"/>
    <n v="0"/>
    <n v="0"/>
    <n v="0"/>
  </r>
  <r>
    <x v="9"/>
    <x v="24"/>
    <x v="3"/>
    <x v="8"/>
    <n v="0"/>
    <n v="1500"/>
    <n v="0"/>
    <n v="0"/>
    <n v="0"/>
    <n v="0"/>
    <n v="0"/>
    <n v="0"/>
    <n v="0"/>
  </r>
  <r>
    <x v="9"/>
    <x v="24"/>
    <x v="3"/>
    <x v="9"/>
    <n v="0"/>
    <n v="1500"/>
    <n v="0"/>
    <n v="0"/>
    <n v="0"/>
    <n v="0"/>
    <n v="0"/>
    <n v="0"/>
    <n v="0"/>
  </r>
  <r>
    <x v="9"/>
    <x v="24"/>
    <x v="3"/>
    <x v="10"/>
    <n v="0.09"/>
    <n v="1500"/>
    <n v="0"/>
    <n v="3.0999999999999999E-3"/>
    <n v="2.9099999999999998E-3"/>
    <n v="1.0000000000000001E-5"/>
    <n v="5.0000000000000002E-5"/>
    <n v="4.1939999999999998E-2"/>
    <n v="0"/>
  </r>
  <r>
    <x v="9"/>
    <x v="24"/>
    <x v="4"/>
    <x v="0"/>
    <n v="0"/>
    <n v="1500"/>
    <n v="0"/>
    <n v="0"/>
    <n v="0"/>
    <n v="0"/>
    <n v="0"/>
    <n v="0"/>
    <n v="0"/>
  </r>
  <r>
    <x v="9"/>
    <x v="24"/>
    <x v="4"/>
    <x v="1"/>
    <n v="0"/>
    <n v="1500"/>
    <n v="0"/>
    <n v="0"/>
    <n v="0"/>
    <n v="0"/>
    <n v="0"/>
    <n v="0"/>
    <n v="0"/>
  </r>
  <r>
    <x v="9"/>
    <x v="24"/>
    <x v="4"/>
    <x v="2"/>
    <n v="0"/>
    <n v="1500"/>
    <n v="0"/>
    <n v="0"/>
    <n v="0"/>
    <n v="0"/>
    <n v="0"/>
    <n v="0"/>
    <n v="0"/>
  </r>
  <r>
    <x v="9"/>
    <x v="24"/>
    <x v="4"/>
    <x v="3"/>
    <n v="0"/>
    <n v="1500"/>
    <n v="0"/>
    <n v="0"/>
    <n v="0"/>
    <n v="0"/>
    <n v="0"/>
    <n v="0"/>
    <n v="0"/>
  </r>
  <r>
    <x v="9"/>
    <x v="24"/>
    <x v="4"/>
    <x v="4"/>
    <n v="0"/>
    <n v="1500"/>
    <n v="0"/>
    <n v="0"/>
    <n v="0"/>
    <n v="0"/>
    <n v="0"/>
    <n v="0"/>
    <n v="0"/>
  </r>
  <r>
    <x v="9"/>
    <x v="24"/>
    <x v="4"/>
    <x v="5"/>
    <n v="0"/>
    <n v="1500"/>
    <n v="0"/>
    <n v="0"/>
    <n v="0"/>
    <n v="0"/>
    <n v="0"/>
    <n v="0"/>
    <n v="0"/>
  </r>
  <r>
    <x v="9"/>
    <x v="24"/>
    <x v="4"/>
    <x v="6"/>
    <n v="0"/>
    <n v="1500"/>
    <n v="0"/>
    <n v="0"/>
    <n v="0"/>
    <n v="0"/>
    <n v="0"/>
    <n v="0"/>
    <n v="0"/>
  </r>
  <r>
    <x v="9"/>
    <x v="24"/>
    <x v="4"/>
    <x v="7"/>
    <n v="0"/>
    <n v="1500"/>
    <n v="0"/>
    <n v="0"/>
    <n v="0"/>
    <n v="0"/>
    <n v="0"/>
    <n v="0"/>
    <n v="0"/>
  </r>
  <r>
    <x v="9"/>
    <x v="24"/>
    <x v="4"/>
    <x v="8"/>
    <n v="0"/>
    <n v="1500"/>
    <n v="0"/>
    <n v="0"/>
    <n v="0"/>
    <n v="0"/>
    <n v="0"/>
    <n v="0"/>
    <n v="0"/>
  </r>
  <r>
    <x v="9"/>
    <x v="24"/>
    <x v="4"/>
    <x v="9"/>
    <n v="0"/>
    <n v="1500"/>
    <n v="0"/>
    <n v="0"/>
    <n v="0"/>
    <n v="0"/>
    <n v="0"/>
    <n v="0"/>
    <n v="0"/>
  </r>
  <r>
    <x v="9"/>
    <x v="24"/>
    <x v="4"/>
    <x v="10"/>
    <n v="1.06"/>
    <n v="1500"/>
    <n v="0"/>
    <n v="3.8510000000000003E-2"/>
    <n v="2.921E-2"/>
    <n v="1.2999999999999999E-4"/>
    <n v="1.08E-3"/>
    <n v="0.52036000000000004"/>
    <n v="0"/>
  </r>
  <r>
    <x v="9"/>
    <x v="24"/>
    <x v="5"/>
    <x v="0"/>
    <n v="0"/>
    <n v="1500"/>
    <n v="0"/>
    <n v="0"/>
    <n v="0"/>
    <n v="0"/>
    <n v="0"/>
    <n v="0"/>
    <n v="0"/>
  </r>
  <r>
    <x v="9"/>
    <x v="24"/>
    <x v="5"/>
    <x v="1"/>
    <n v="0"/>
    <n v="1500"/>
    <n v="0"/>
    <n v="0"/>
    <n v="0"/>
    <n v="0"/>
    <n v="0"/>
    <n v="0"/>
    <n v="0"/>
  </r>
  <r>
    <x v="9"/>
    <x v="24"/>
    <x v="5"/>
    <x v="2"/>
    <n v="0"/>
    <n v="1500"/>
    <n v="0"/>
    <n v="0"/>
    <n v="0"/>
    <n v="0"/>
    <n v="0"/>
    <n v="0"/>
    <n v="0"/>
  </r>
  <r>
    <x v="9"/>
    <x v="24"/>
    <x v="5"/>
    <x v="3"/>
    <n v="0"/>
    <n v="1500"/>
    <n v="0"/>
    <n v="0"/>
    <n v="0"/>
    <n v="0"/>
    <n v="0"/>
    <n v="0"/>
    <n v="0"/>
  </r>
  <r>
    <x v="9"/>
    <x v="24"/>
    <x v="5"/>
    <x v="4"/>
    <n v="0"/>
    <n v="1500"/>
    <n v="0"/>
    <n v="0"/>
    <n v="0"/>
    <n v="0"/>
    <n v="0"/>
    <n v="0"/>
    <n v="0"/>
  </r>
  <r>
    <x v="9"/>
    <x v="24"/>
    <x v="5"/>
    <x v="5"/>
    <n v="0"/>
    <n v="1500"/>
    <n v="0"/>
    <n v="0"/>
    <n v="0"/>
    <n v="0"/>
    <n v="0"/>
    <n v="0"/>
    <n v="0"/>
  </r>
  <r>
    <x v="9"/>
    <x v="24"/>
    <x v="5"/>
    <x v="6"/>
    <n v="0"/>
    <n v="1500"/>
    <n v="0"/>
    <n v="0"/>
    <n v="0"/>
    <n v="0"/>
    <n v="0"/>
    <n v="0"/>
    <n v="0"/>
  </r>
  <r>
    <x v="9"/>
    <x v="24"/>
    <x v="5"/>
    <x v="7"/>
    <n v="0"/>
    <n v="1500"/>
    <n v="0"/>
    <n v="0"/>
    <n v="0"/>
    <n v="0"/>
    <n v="0"/>
    <n v="0"/>
    <n v="0"/>
  </r>
  <r>
    <x v="9"/>
    <x v="24"/>
    <x v="5"/>
    <x v="8"/>
    <n v="0"/>
    <n v="1500"/>
    <n v="0"/>
    <n v="0"/>
    <n v="0"/>
    <n v="0"/>
    <n v="0"/>
    <n v="0"/>
    <n v="0"/>
  </r>
  <r>
    <x v="9"/>
    <x v="24"/>
    <x v="5"/>
    <x v="9"/>
    <n v="0"/>
    <n v="1500"/>
    <n v="0"/>
    <n v="0"/>
    <n v="0"/>
    <n v="0"/>
    <n v="0"/>
    <n v="0"/>
    <n v="0"/>
  </r>
  <r>
    <x v="9"/>
    <x v="24"/>
    <x v="5"/>
    <x v="10"/>
    <n v="0"/>
    <n v="1500"/>
    <n v="0"/>
    <n v="0"/>
    <n v="0"/>
    <n v="0"/>
    <n v="0"/>
    <n v="0"/>
    <n v="0"/>
  </r>
  <r>
    <x v="9"/>
    <x v="24"/>
    <x v="6"/>
    <x v="0"/>
    <n v="0"/>
    <n v="1500"/>
    <n v="0"/>
    <n v="0"/>
    <n v="0"/>
    <n v="0"/>
    <n v="0"/>
    <n v="0"/>
    <n v="0"/>
  </r>
  <r>
    <x v="9"/>
    <x v="24"/>
    <x v="6"/>
    <x v="1"/>
    <n v="0"/>
    <n v="1500"/>
    <n v="0"/>
    <n v="0"/>
    <n v="0"/>
    <n v="0"/>
    <n v="0"/>
    <n v="0"/>
    <n v="0"/>
  </r>
  <r>
    <x v="9"/>
    <x v="24"/>
    <x v="6"/>
    <x v="2"/>
    <n v="0"/>
    <n v="1500"/>
    <n v="0"/>
    <n v="0"/>
    <n v="0"/>
    <n v="0"/>
    <n v="0"/>
    <n v="0"/>
    <n v="0"/>
  </r>
  <r>
    <x v="9"/>
    <x v="24"/>
    <x v="6"/>
    <x v="3"/>
    <n v="0"/>
    <n v="1500"/>
    <n v="0"/>
    <n v="0"/>
    <n v="0"/>
    <n v="0"/>
    <n v="0"/>
    <n v="0"/>
    <n v="0"/>
  </r>
  <r>
    <x v="9"/>
    <x v="24"/>
    <x v="6"/>
    <x v="4"/>
    <n v="0"/>
    <n v="1500"/>
    <n v="0"/>
    <n v="0"/>
    <n v="0"/>
    <n v="0"/>
    <n v="0"/>
    <n v="0"/>
    <n v="0"/>
  </r>
  <r>
    <x v="9"/>
    <x v="24"/>
    <x v="6"/>
    <x v="5"/>
    <n v="0"/>
    <n v="1500"/>
    <n v="0"/>
    <n v="0"/>
    <n v="0"/>
    <n v="0"/>
    <n v="0"/>
    <n v="0"/>
    <n v="0"/>
  </r>
  <r>
    <x v="9"/>
    <x v="24"/>
    <x v="6"/>
    <x v="6"/>
    <n v="0"/>
    <n v="1500"/>
    <n v="0"/>
    <n v="0"/>
    <n v="0"/>
    <n v="0"/>
    <n v="0"/>
    <n v="0"/>
    <n v="0"/>
  </r>
  <r>
    <x v="9"/>
    <x v="24"/>
    <x v="6"/>
    <x v="7"/>
    <n v="0"/>
    <n v="1500"/>
    <n v="0"/>
    <n v="0"/>
    <n v="0"/>
    <n v="0"/>
    <n v="0"/>
    <n v="0"/>
    <n v="0"/>
  </r>
  <r>
    <x v="9"/>
    <x v="24"/>
    <x v="6"/>
    <x v="8"/>
    <n v="0"/>
    <n v="1500"/>
    <n v="0"/>
    <n v="0"/>
    <n v="0"/>
    <n v="0"/>
    <n v="0"/>
    <n v="0"/>
    <n v="0"/>
  </r>
  <r>
    <x v="9"/>
    <x v="24"/>
    <x v="6"/>
    <x v="9"/>
    <n v="0"/>
    <n v="1500"/>
    <n v="0"/>
    <n v="0"/>
    <n v="0"/>
    <n v="0"/>
    <n v="0"/>
    <n v="0"/>
    <n v="0"/>
  </r>
  <r>
    <x v="9"/>
    <x v="24"/>
    <x v="6"/>
    <x v="10"/>
    <n v="0"/>
    <n v="1500"/>
    <n v="0"/>
    <n v="0"/>
    <n v="0"/>
    <n v="0"/>
    <n v="0"/>
    <n v="0"/>
    <n v="0"/>
  </r>
  <r>
    <x v="9"/>
    <x v="24"/>
    <x v="7"/>
    <x v="0"/>
    <n v="0"/>
    <n v="1500"/>
    <n v="0"/>
    <n v="0"/>
    <n v="0"/>
    <n v="0"/>
    <n v="0"/>
    <n v="0"/>
    <n v="0"/>
  </r>
  <r>
    <x v="9"/>
    <x v="24"/>
    <x v="7"/>
    <x v="1"/>
    <n v="0"/>
    <n v="1500"/>
    <n v="0"/>
    <n v="0"/>
    <n v="0"/>
    <n v="0"/>
    <n v="0"/>
    <n v="0"/>
    <n v="0"/>
  </r>
  <r>
    <x v="9"/>
    <x v="24"/>
    <x v="7"/>
    <x v="2"/>
    <n v="0"/>
    <n v="1500"/>
    <n v="0"/>
    <n v="0"/>
    <n v="0"/>
    <n v="0"/>
    <n v="0"/>
    <n v="0"/>
    <n v="0"/>
  </r>
  <r>
    <x v="9"/>
    <x v="24"/>
    <x v="7"/>
    <x v="3"/>
    <n v="0"/>
    <n v="1500"/>
    <n v="0"/>
    <n v="0"/>
    <n v="0"/>
    <n v="0"/>
    <n v="0"/>
    <n v="0"/>
    <n v="0"/>
  </r>
  <r>
    <x v="9"/>
    <x v="24"/>
    <x v="7"/>
    <x v="4"/>
    <n v="0"/>
    <n v="1500"/>
    <n v="0"/>
    <n v="0"/>
    <n v="0"/>
    <n v="0"/>
    <n v="0"/>
    <n v="0"/>
    <n v="0"/>
  </r>
  <r>
    <x v="9"/>
    <x v="24"/>
    <x v="7"/>
    <x v="5"/>
    <n v="0"/>
    <n v="1500"/>
    <n v="0"/>
    <n v="0"/>
    <n v="0"/>
    <n v="0"/>
    <n v="0"/>
    <n v="0"/>
    <n v="0"/>
  </r>
  <r>
    <x v="9"/>
    <x v="24"/>
    <x v="7"/>
    <x v="6"/>
    <n v="0"/>
    <n v="1500"/>
    <n v="0"/>
    <n v="0"/>
    <n v="0"/>
    <n v="0"/>
    <n v="0"/>
    <n v="0"/>
    <n v="0"/>
  </r>
  <r>
    <x v="9"/>
    <x v="24"/>
    <x v="7"/>
    <x v="7"/>
    <n v="0"/>
    <n v="1500"/>
    <n v="0"/>
    <n v="0"/>
    <n v="0"/>
    <n v="0"/>
    <n v="0"/>
    <n v="0"/>
    <n v="0"/>
  </r>
  <r>
    <x v="9"/>
    <x v="24"/>
    <x v="7"/>
    <x v="8"/>
    <n v="0"/>
    <n v="1500"/>
    <n v="0"/>
    <n v="0"/>
    <n v="0"/>
    <n v="0"/>
    <n v="0"/>
    <n v="0"/>
    <n v="0"/>
  </r>
  <r>
    <x v="9"/>
    <x v="24"/>
    <x v="7"/>
    <x v="9"/>
    <n v="0"/>
    <n v="1500"/>
    <n v="0"/>
    <n v="0"/>
    <n v="0"/>
    <n v="0"/>
    <n v="0"/>
    <n v="0"/>
    <n v="0"/>
  </r>
  <r>
    <x v="9"/>
    <x v="24"/>
    <x v="7"/>
    <x v="10"/>
    <n v="0"/>
    <n v="1500"/>
    <n v="0"/>
    <n v="0"/>
    <n v="0"/>
    <n v="0"/>
    <n v="0"/>
    <n v="0"/>
    <n v="0"/>
  </r>
  <r>
    <x v="9"/>
    <x v="24"/>
    <x v="8"/>
    <x v="0"/>
    <n v="0"/>
    <n v="1500"/>
    <n v="0"/>
    <n v="0"/>
    <n v="0"/>
    <n v="0"/>
    <n v="0"/>
    <n v="0"/>
    <n v="0"/>
  </r>
  <r>
    <x v="9"/>
    <x v="24"/>
    <x v="8"/>
    <x v="1"/>
    <n v="0"/>
    <n v="1500"/>
    <n v="0"/>
    <n v="0"/>
    <n v="0"/>
    <n v="0"/>
    <n v="0"/>
    <n v="0"/>
    <n v="0"/>
  </r>
  <r>
    <x v="9"/>
    <x v="24"/>
    <x v="8"/>
    <x v="2"/>
    <n v="0"/>
    <n v="1500"/>
    <n v="0"/>
    <n v="0"/>
    <n v="0"/>
    <n v="0"/>
    <n v="0"/>
    <n v="0"/>
    <n v="0"/>
  </r>
  <r>
    <x v="9"/>
    <x v="24"/>
    <x v="8"/>
    <x v="3"/>
    <n v="0"/>
    <n v="1500"/>
    <n v="0"/>
    <n v="0"/>
    <n v="0"/>
    <n v="0"/>
    <n v="0"/>
    <n v="0"/>
    <n v="0"/>
  </r>
  <r>
    <x v="9"/>
    <x v="24"/>
    <x v="8"/>
    <x v="4"/>
    <n v="0"/>
    <n v="1500"/>
    <n v="0"/>
    <n v="0"/>
    <n v="0"/>
    <n v="0"/>
    <n v="0"/>
    <n v="0"/>
    <n v="0"/>
  </r>
  <r>
    <x v="9"/>
    <x v="24"/>
    <x v="8"/>
    <x v="5"/>
    <n v="0"/>
    <n v="1500"/>
    <n v="0"/>
    <n v="0"/>
    <n v="0"/>
    <n v="0"/>
    <n v="0"/>
    <n v="0"/>
    <n v="0"/>
  </r>
  <r>
    <x v="9"/>
    <x v="24"/>
    <x v="8"/>
    <x v="6"/>
    <n v="0"/>
    <n v="1500"/>
    <n v="0"/>
    <n v="0"/>
    <n v="0"/>
    <n v="0"/>
    <n v="0"/>
    <n v="0"/>
    <n v="0"/>
  </r>
  <r>
    <x v="9"/>
    <x v="24"/>
    <x v="8"/>
    <x v="7"/>
    <n v="0"/>
    <n v="1500"/>
    <n v="0"/>
    <n v="0"/>
    <n v="0"/>
    <n v="0"/>
    <n v="0"/>
    <n v="0"/>
    <n v="0"/>
  </r>
  <r>
    <x v="9"/>
    <x v="24"/>
    <x v="8"/>
    <x v="8"/>
    <n v="0"/>
    <n v="1500"/>
    <n v="0"/>
    <n v="0"/>
    <n v="0"/>
    <n v="0"/>
    <n v="0"/>
    <n v="0"/>
    <n v="0"/>
  </r>
  <r>
    <x v="9"/>
    <x v="24"/>
    <x v="8"/>
    <x v="9"/>
    <n v="0"/>
    <n v="1500"/>
    <n v="0"/>
    <n v="0"/>
    <n v="0"/>
    <n v="0"/>
    <n v="0"/>
    <n v="0"/>
    <n v="0"/>
  </r>
  <r>
    <x v="9"/>
    <x v="24"/>
    <x v="8"/>
    <x v="10"/>
    <n v="0"/>
    <n v="1500"/>
    <n v="0"/>
    <n v="0"/>
    <n v="0"/>
    <n v="0"/>
    <n v="0"/>
    <n v="0"/>
    <n v="0"/>
  </r>
  <r>
    <x v="9"/>
    <x v="25"/>
    <x v="0"/>
    <x v="0"/>
    <n v="0"/>
    <n v="1500"/>
    <n v="0"/>
    <n v="0"/>
    <n v="0"/>
    <n v="0"/>
    <n v="0"/>
    <n v="0"/>
    <n v="0"/>
  </r>
  <r>
    <x v="9"/>
    <x v="25"/>
    <x v="0"/>
    <x v="1"/>
    <n v="0.18"/>
    <n v="1500"/>
    <n v="0"/>
    <n v="6.7400000000000003E-3"/>
    <n v="5.7099999999999998E-3"/>
    <n v="1.1E-4"/>
    <n v="1.9000000000000001E-4"/>
    <n v="9.1079999999999994E-2"/>
    <n v="0"/>
  </r>
  <r>
    <x v="9"/>
    <x v="25"/>
    <x v="0"/>
    <x v="2"/>
    <n v="0"/>
    <n v="1500"/>
    <n v="0"/>
    <n v="0"/>
    <n v="0"/>
    <n v="0"/>
    <n v="0"/>
    <n v="0"/>
    <n v="0"/>
  </r>
  <r>
    <x v="9"/>
    <x v="25"/>
    <x v="0"/>
    <x v="3"/>
    <n v="0"/>
    <n v="1500"/>
    <n v="0"/>
    <n v="0"/>
    <n v="0"/>
    <n v="0"/>
    <n v="0"/>
    <n v="0"/>
    <n v="0"/>
  </r>
  <r>
    <x v="9"/>
    <x v="25"/>
    <x v="0"/>
    <x v="4"/>
    <n v="0"/>
    <n v="1500"/>
    <n v="0"/>
    <n v="0"/>
    <n v="0"/>
    <n v="0"/>
    <n v="0"/>
    <n v="0"/>
    <n v="0"/>
  </r>
  <r>
    <x v="9"/>
    <x v="25"/>
    <x v="0"/>
    <x v="5"/>
    <n v="0"/>
    <n v="1500"/>
    <n v="0"/>
    <n v="0"/>
    <n v="0"/>
    <n v="0"/>
    <n v="0"/>
    <n v="0"/>
    <n v="0"/>
  </r>
  <r>
    <x v="9"/>
    <x v="25"/>
    <x v="0"/>
    <x v="6"/>
    <n v="0"/>
    <n v="1500"/>
    <n v="0"/>
    <n v="0"/>
    <n v="0"/>
    <n v="0"/>
    <n v="0"/>
    <n v="0"/>
    <n v="0"/>
  </r>
  <r>
    <x v="9"/>
    <x v="25"/>
    <x v="0"/>
    <x v="7"/>
    <n v="0"/>
    <n v="1500"/>
    <n v="0"/>
    <n v="0"/>
    <n v="0"/>
    <n v="0"/>
    <n v="0"/>
    <n v="0"/>
    <n v="0"/>
  </r>
  <r>
    <x v="9"/>
    <x v="25"/>
    <x v="0"/>
    <x v="8"/>
    <n v="0"/>
    <n v="1500"/>
    <n v="0"/>
    <n v="0"/>
    <n v="0"/>
    <n v="0"/>
    <n v="0"/>
    <n v="0"/>
    <n v="0"/>
  </r>
  <r>
    <x v="9"/>
    <x v="25"/>
    <x v="0"/>
    <x v="9"/>
    <n v="0"/>
    <n v="1500"/>
    <n v="0"/>
    <n v="0"/>
    <n v="0"/>
    <n v="0"/>
    <n v="0"/>
    <n v="0"/>
    <n v="0"/>
  </r>
  <r>
    <x v="9"/>
    <x v="25"/>
    <x v="0"/>
    <x v="10"/>
    <n v="0.14000000000000001"/>
    <n v="1500"/>
    <n v="0"/>
    <n v="5.0099999999999997E-3"/>
    <n v="4.0299999999999997E-3"/>
    <n v="1.0000000000000001E-5"/>
    <n v="2.0000000000000001E-4"/>
    <n v="6.7699999999999996E-2"/>
    <n v="0"/>
  </r>
  <r>
    <x v="9"/>
    <x v="25"/>
    <x v="1"/>
    <x v="0"/>
    <n v="0"/>
    <n v="1500"/>
    <n v="0"/>
    <n v="0"/>
    <n v="0"/>
    <n v="0"/>
    <n v="0"/>
    <n v="0"/>
    <n v="0"/>
  </r>
  <r>
    <x v="9"/>
    <x v="25"/>
    <x v="1"/>
    <x v="1"/>
    <n v="0"/>
    <n v="1500"/>
    <n v="0"/>
    <n v="0"/>
    <n v="0"/>
    <n v="0"/>
    <n v="0"/>
    <n v="0"/>
    <n v="0"/>
  </r>
  <r>
    <x v="9"/>
    <x v="25"/>
    <x v="1"/>
    <x v="2"/>
    <n v="0"/>
    <n v="1500"/>
    <n v="0"/>
    <n v="0"/>
    <n v="0"/>
    <n v="0"/>
    <n v="0"/>
    <n v="0"/>
    <n v="0"/>
  </r>
  <r>
    <x v="9"/>
    <x v="25"/>
    <x v="1"/>
    <x v="3"/>
    <n v="0"/>
    <n v="1500"/>
    <n v="0"/>
    <n v="0"/>
    <n v="0"/>
    <n v="0"/>
    <n v="0"/>
    <n v="0"/>
    <n v="0"/>
  </r>
  <r>
    <x v="9"/>
    <x v="25"/>
    <x v="1"/>
    <x v="4"/>
    <n v="0"/>
    <n v="1500"/>
    <n v="0"/>
    <n v="0"/>
    <n v="0"/>
    <n v="0"/>
    <n v="0"/>
    <n v="0"/>
    <n v="0"/>
  </r>
  <r>
    <x v="9"/>
    <x v="25"/>
    <x v="1"/>
    <x v="5"/>
    <n v="0"/>
    <n v="1500"/>
    <n v="0"/>
    <n v="0"/>
    <n v="0"/>
    <n v="0"/>
    <n v="0"/>
    <n v="0"/>
    <n v="0"/>
  </r>
  <r>
    <x v="9"/>
    <x v="25"/>
    <x v="1"/>
    <x v="6"/>
    <n v="0"/>
    <n v="1500"/>
    <n v="0"/>
    <n v="0"/>
    <n v="0"/>
    <n v="0"/>
    <n v="0"/>
    <n v="0"/>
    <n v="0"/>
  </r>
  <r>
    <x v="9"/>
    <x v="25"/>
    <x v="1"/>
    <x v="7"/>
    <n v="0"/>
    <n v="1500"/>
    <n v="0"/>
    <n v="0"/>
    <n v="0"/>
    <n v="0"/>
    <n v="0"/>
    <n v="0"/>
    <n v="0"/>
  </r>
  <r>
    <x v="9"/>
    <x v="25"/>
    <x v="1"/>
    <x v="8"/>
    <n v="0"/>
    <n v="1500"/>
    <n v="0"/>
    <n v="0"/>
    <n v="0"/>
    <n v="0"/>
    <n v="0"/>
    <n v="0"/>
    <n v="0"/>
  </r>
  <r>
    <x v="9"/>
    <x v="25"/>
    <x v="1"/>
    <x v="9"/>
    <n v="0"/>
    <n v="1500"/>
    <n v="0"/>
    <n v="0"/>
    <n v="0"/>
    <n v="0"/>
    <n v="0"/>
    <n v="0"/>
    <n v="0"/>
  </r>
  <r>
    <x v="9"/>
    <x v="25"/>
    <x v="1"/>
    <x v="10"/>
    <n v="0"/>
    <n v="1500"/>
    <n v="0"/>
    <n v="0"/>
    <n v="0"/>
    <n v="0"/>
    <n v="0"/>
    <n v="0"/>
    <n v="0"/>
  </r>
  <r>
    <x v="9"/>
    <x v="25"/>
    <x v="2"/>
    <x v="0"/>
    <n v="0"/>
    <n v="1500"/>
    <n v="0"/>
    <n v="0"/>
    <n v="0"/>
    <n v="0"/>
    <n v="0"/>
    <n v="0"/>
    <n v="0"/>
  </r>
  <r>
    <x v="9"/>
    <x v="25"/>
    <x v="2"/>
    <x v="1"/>
    <n v="0.11"/>
    <n v="1500"/>
    <n v="0"/>
    <n v="4.0800000000000003E-3"/>
    <n v="3.5799999999999998E-3"/>
    <n v="1.1E-4"/>
    <n v="6.2E-4"/>
    <n v="5.5140000000000002E-2"/>
    <n v="0"/>
  </r>
  <r>
    <x v="9"/>
    <x v="25"/>
    <x v="2"/>
    <x v="2"/>
    <n v="0"/>
    <n v="1500"/>
    <n v="0"/>
    <n v="0"/>
    <n v="0"/>
    <n v="0"/>
    <n v="0"/>
    <n v="0"/>
    <n v="0"/>
  </r>
  <r>
    <x v="9"/>
    <x v="25"/>
    <x v="2"/>
    <x v="3"/>
    <n v="0"/>
    <n v="1500"/>
    <n v="0"/>
    <n v="0"/>
    <n v="0"/>
    <n v="0"/>
    <n v="0"/>
    <n v="0"/>
    <n v="0"/>
  </r>
  <r>
    <x v="9"/>
    <x v="25"/>
    <x v="2"/>
    <x v="4"/>
    <n v="0"/>
    <n v="1500"/>
    <n v="0"/>
    <n v="0"/>
    <n v="0"/>
    <n v="0"/>
    <n v="0"/>
    <n v="0"/>
    <n v="0"/>
  </r>
  <r>
    <x v="9"/>
    <x v="25"/>
    <x v="2"/>
    <x v="5"/>
    <n v="0"/>
    <n v="1500"/>
    <n v="0"/>
    <n v="0"/>
    <n v="0"/>
    <n v="0"/>
    <n v="0"/>
    <n v="0"/>
    <n v="0"/>
  </r>
  <r>
    <x v="9"/>
    <x v="25"/>
    <x v="2"/>
    <x v="6"/>
    <n v="0"/>
    <n v="1500"/>
    <n v="0"/>
    <n v="0"/>
    <n v="0"/>
    <n v="0"/>
    <n v="0"/>
    <n v="0"/>
    <n v="0"/>
  </r>
  <r>
    <x v="9"/>
    <x v="25"/>
    <x v="2"/>
    <x v="7"/>
    <n v="0"/>
    <n v="1500"/>
    <n v="0"/>
    <n v="0"/>
    <n v="0"/>
    <n v="0"/>
    <n v="0"/>
    <n v="0"/>
    <n v="0"/>
  </r>
  <r>
    <x v="9"/>
    <x v="25"/>
    <x v="2"/>
    <x v="8"/>
    <n v="0"/>
    <n v="1500"/>
    <n v="0"/>
    <n v="0"/>
    <n v="0"/>
    <n v="0"/>
    <n v="0"/>
    <n v="0"/>
    <n v="0"/>
  </r>
  <r>
    <x v="9"/>
    <x v="25"/>
    <x v="2"/>
    <x v="9"/>
    <n v="0"/>
    <n v="1500"/>
    <n v="0"/>
    <n v="0"/>
    <n v="0"/>
    <n v="0"/>
    <n v="0"/>
    <n v="0"/>
    <n v="0"/>
  </r>
  <r>
    <x v="9"/>
    <x v="25"/>
    <x v="2"/>
    <x v="10"/>
    <n v="0"/>
    <n v="1500"/>
    <n v="0"/>
    <n v="0"/>
    <n v="0"/>
    <n v="0"/>
    <n v="0"/>
    <n v="0"/>
    <n v="0"/>
  </r>
  <r>
    <x v="9"/>
    <x v="25"/>
    <x v="3"/>
    <x v="0"/>
    <n v="0"/>
    <n v="1500"/>
    <n v="0"/>
    <n v="0"/>
    <n v="0"/>
    <n v="0"/>
    <n v="0"/>
    <n v="0"/>
    <n v="0"/>
  </r>
  <r>
    <x v="9"/>
    <x v="25"/>
    <x v="3"/>
    <x v="1"/>
    <n v="2.91"/>
    <n v="1500"/>
    <n v="0"/>
    <n v="0.10595"/>
    <n v="9.1819999999999999E-2"/>
    <n v="9.7999999999999997E-4"/>
    <n v="8.9099999999999995E-3"/>
    <n v="1.4317500000000001"/>
    <n v="0"/>
  </r>
  <r>
    <x v="9"/>
    <x v="25"/>
    <x v="3"/>
    <x v="2"/>
    <n v="0"/>
    <n v="1500"/>
    <n v="0"/>
    <n v="0"/>
    <n v="0"/>
    <n v="0"/>
    <n v="0"/>
    <n v="0"/>
    <n v="0"/>
  </r>
  <r>
    <x v="9"/>
    <x v="25"/>
    <x v="3"/>
    <x v="3"/>
    <n v="0"/>
    <n v="1500"/>
    <n v="0"/>
    <n v="0"/>
    <n v="0"/>
    <n v="0"/>
    <n v="0"/>
    <n v="0"/>
    <n v="0"/>
  </r>
  <r>
    <x v="9"/>
    <x v="25"/>
    <x v="3"/>
    <x v="4"/>
    <n v="0"/>
    <n v="1500"/>
    <n v="0"/>
    <n v="0"/>
    <n v="0"/>
    <n v="0"/>
    <n v="0"/>
    <n v="0"/>
    <n v="0"/>
  </r>
  <r>
    <x v="9"/>
    <x v="25"/>
    <x v="3"/>
    <x v="5"/>
    <n v="0"/>
    <n v="1500"/>
    <n v="0"/>
    <n v="0"/>
    <n v="0"/>
    <n v="0"/>
    <n v="0"/>
    <n v="0"/>
    <n v="0"/>
  </r>
  <r>
    <x v="9"/>
    <x v="25"/>
    <x v="3"/>
    <x v="6"/>
    <n v="0"/>
    <n v="1500"/>
    <n v="0"/>
    <n v="0"/>
    <n v="0"/>
    <n v="0"/>
    <n v="0"/>
    <n v="0"/>
    <n v="0"/>
  </r>
  <r>
    <x v="9"/>
    <x v="25"/>
    <x v="3"/>
    <x v="7"/>
    <n v="0"/>
    <n v="1500"/>
    <n v="0"/>
    <n v="0"/>
    <n v="0"/>
    <n v="0"/>
    <n v="0"/>
    <n v="0"/>
    <n v="0"/>
  </r>
  <r>
    <x v="9"/>
    <x v="25"/>
    <x v="3"/>
    <x v="8"/>
    <n v="0"/>
    <n v="1500"/>
    <n v="0"/>
    <n v="0"/>
    <n v="0"/>
    <n v="0"/>
    <n v="0"/>
    <n v="0"/>
    <n v="0"/>
  </r>
  <r>
    <x v="9"/>
    <x v="25"/>
    <x v="3"/>
    <x v="9"/>
    <n v="0"/>
    <n v="1500"/>
    <n v="0"/>
    <n v="0"/>
    <n v="0"/>
    <n v="0"/>
    <n v="0"/>
    <n v="0"/>
    <n v="0"/>
  </r>
  <r>
    <x v="9"/>
    <x v="25"/>
    <x v="3"/>
    <x v="10"/>
    <n v="0.09"/>
    <n v="1500"/>
    <n v="0"/>
    <n v="3.0999999999999999E-3"/>
    <n v="2.9099999999999998E-3"/>
    <n v="1.0000000000000001E-5"/>
    <n v="5.0000000000000002E-5"/>
    <n v="4.1939999999999998E-2"/>
    <n v="0"/>
  </r>
  <r>
    <x v="9"/>
    <x v="25"/>
    <x v="4"/>
    <x v="0"/>
    <n v="0"/>
    <n v="1500"/>
    <n v="0"/>
    <n v="0"/>
    <n v="0"/>
    <n v="0"/>
    <n v="0"/>
    <n v="0"/>
    <n v="0"/>
  </r>
  <r>
    <x v="9"/>
    <x v="25"/>
    <x v="4"/>
    <x v="1"/>
    <n v="0"/>
    <n v="1500"/>
    <n v="0"/>
    <n v="0"/>
    <n v="0"/>
    <n v="0"/>
    <n v="0"/>
    <n v="0"/>
    <n v="0"/>
  </r>
  <r>
    <x v="9"/>
    <x v="25"/>
    <x v="4"/>
    <x v="2"/>
    <n v="0"/>
    <n v="1500"/>
    <n v="0"/>
    <n v="0"/>
    <n v="0"/>
    <n v="0"/>
    <n v="0"/>
    <n v="0"/>
    <n v="0"/>
  </r>
  <r>
    <x v="9"/>
    <x v="25"/>
    <x v="4"/>
    <x v="3"/>
    <n v="0"/>
    <n v="1500"/>
    <n v="0"/>
    <n v="0"/>
    <n v="0"/>
    <n v="0"/>
    <n v="0"/>
    <n v="0"/>
    <n v="0"/>
  </r>
  <r>
    <x v="9"/>
    <x v="25"/>
    <x v="4"/>
    <x v="4"/>
    <n v="0"/>
    <n v="1500"/>
    <n v="0"/>
    <n v="0"/>
    <n v="0"/>
    <n v="0"/>
    <n v="0"/>
    <n v="0"/>
    <n v="0"/>
  </r>
  <r>
    <x v="9"/>
    <x v="25"/>
    <x v="4"/>
    <x v="5"/>
    <n v="0"/>
    <n v="1500"/>
    <n v="0"/>
    <n v="0"/>
    <n v="0"/>
    <n v="0"/>
    <n v="0"/>
    <n v="0"/>
    <n v="0"/>
  </r>
  <r>
    <x v="9"/>
    <x v="25"/>
    <x v="4"/>
    <x v="6"/>
    <n v="0"/>
    <n v="1500"/>
    <n v="0"/>
    <n v="0"/>
    <n v="0"/>
    <n v="0"/>
    <n v="0"/>
    <n v="0"/>
    <n v="0"/>
  </r>
  <r>
    <x v="9"/>
    <x v="25"/>
    <x v="4"/>
    <x v="7"/>
    <n v="0"/>
    <n v="1500"/>
    <n v="0"/>
    <n v="0"/>
    <n v="0"/>
    <n v="0"/>
    <n v="0"/>
    <n v="0"/>
    <n v="0"/>
  </r>
  <r>
    <x v="9"/>
    <x v="25"/>
    <x v="4"/>
    <x v="8"/>
    <n v="0"/>
    <n v="1500"/>
    <n v="0"/>
    <n v="0"/>
    <n v="0"/>
    <n v="0"/>
    <n v="0"/>
    <n v="0"/>
    <n v="0"/>
  </r>
  <r>
    <x v="9"/>
    <x v="25"/>
    <x v="4"/>
    <x v="9"/>
    <n v="0"/>
    <n v="1500"/>
    <n v="0"/>
    <n v="0"/>
    <n v="0"/>
    <n v="0"/>
    <n v="0"/>
    <n v="0"/>
    <n v="0"/>
  </r>
  <r>
    <x v="9"/>
    <x v="25"/>
    <x v="4"/>
    <x v="10"/>
    <n v="1.06"/>
    <n v="1500"/>
    <n v="0"/>
    <n v="3.8510000000000003E-2"/>
    <n v="2.921E-2"/>
    <n v="1.2999999999999999E-4"/>
    <n v="1.08E-3"/>
    <n v="0.52036000000000004"/>
    <n v="0"/>
  </r>
  <r>
    <x v="9"/>
    <x v="25"/>
    <x v="5"/>
    <x v="0"/>
    <n v="0"/>
    <n v="1500"/>
    <n v="0"/>
    <n v="0"/>
    <n v="0"/>
    <n v="0"/>
    <n v="0"/>
    <n v="0"/>
    <n v="0"/>
  </r>
  <r>
    <x v="9"/>
    <x v="25"/>
    <x v="5"/>
    <x v="1"/>
    <n v="0"/>
    <n v="1500"/>
    <n v="0"/>
    <n v="0"/>
    <n v="0"/>
    <n v="0"/>
    <n v="0"/>
    <n v="0"/>
    <n v="0"/>
  </r>
  <r>
    <x v="9"/>
    <x v="25"/>
    <x v="5"/>
    <x v="2"/>
    <n v="0"/>
    <n v="1500"/>
    <n v="0"/>
    <n v="0"/>
    <n v="0"/>
    <n v="0"/>
    <n v="0"/>
    <n v="0"/>
    <n v="0"/>
  </r>
  <r>
    <x v="9"/>
    <x v="25"/>
    <x v="5"/>
    <x v="3"/>
    <n v="0"/>
    <n v="1500"/>
    <n v="0"/>
    <n v="0"/>
    <n v="0"/>
    <n v="0"/>
    <n v="0"/>
    <n v="0"/>
    <n v="0"/>
  </r>
  <r>
    <x v="9"/>
    <x v="25"/>
    <x v="5"/>
    <x v="4"/>
    <n v="0"/>
    <n v="1500"/>
    <n v="0"/>
    <n v="0"/>
    <n v="0"/>
    <n v="0"/>
    <n v="0"/>
    <n v="0"/>
    <n v="0"/>
  </r>
  <r>
    <x v="9"/>
    <x v="25"/>
    <x v="5"/>
    <x v="5"/>
    <n v="0"/>
    <n v="1500"/>
    <n v="0"/>
    <n v="0"/>
    <n v="0"/>
    <n v="0"/>
    <n v="0"/>
    <n v="0"/>
    <n v="0"/>
  </r>
  <r>
    <x v="9"/>
    <x v="25"/>
    <x v="5"/>
    <x v="6"/>
    <n v="0"/>
    <n v="1500"/>
    <n v="0"/>
    <n v="0"/>
    <n v="0"/>
    <n v="0"/>
    <n v="0"/>
    <n v="0"/>
    <n v="0"/>
  </r>
  <r>
    <x v="9"/>
    <x v="25"/>
    <x v="5"/>
    <x v="7"/>
    <n v="0"/>
    <n v="1500"/>
    <n v="0"/>
    <n v="0"/>
    <n v="0"/>
    <n v="0"/>
    <n v="0"/>
    <n v="0"/>
    <n v="0"/>
  </r>
  <r>
    <x v="9"/>
    <x v="25"/>
    <x v="5"/>
    <x v="8"/>
    <n v="0"/>
    <n v="1500"/>
    <n v="0"/>
    <n v="0"/>
    <n v="0"/>
    <n v="0"/>
    <n v="0"/>
    <n v="0"/>
    <n v="0"/>
  </r>
  <r>
    <x v="9"/>
    <x v="25"/>
    <x v="5"/>
    <x v="9"/>
    <n v="0"/>
    <n v="1500"/>
    <n v="0"/>
    <n v="0"/>
    <n v="0"/>
    <n v="0"/>
    <n v="0"/>
    <n v="0"/>
    <n v="0"/>
  </r>
  <r>
    <x v="9"/>
    <x v="25"/>
    <x v="5"/>
    <x v="10"/>
    <n v="0"/>
    <n v="1500"/>
    <n v="0"/>
    <n v="0"/>
    <n v="0"/>
    <n v="0"/>
    <n v="0"/>
    <n v="0"/>
    <n v="0"/>
  </r>
  <r>
    <x v="9"/>
    <x v="25"/>
    <x v="6"/>
    <x v="0"/>
    <n v="0"/>
    <n v="1500"/>
    <n v="0"/>
    <n v="0"/>
    <n v="0"/>
    <n v="0"/>
    <n v="0"/>
    <n v="0"/>
    <n v="0"/>
  </r>
  <r>
    <x v="9"/>
    <x v="25"/>
    <x v="6"/>
    <x v="1"/>
    <n v="0"/>
    <n v="1500"/>
    <n v="0"/>
    <n v="0"/>
    <n v="0"/>
    <n v="0"/>
    <n v="0"/>
    <n v="0"/>
    <n v="0"/>
  </r>
  <r>
    <x v="9"/>
    <x v="25"/>
    <x v="6"/>
    <x v="2"/>
    <n v="0"/>
    <n v="1500"/>
    <n v="0"/>
    <n v="0"/>
    <n v="0"/>
    <n v="0"/>
    <n v="0"/>
    <n v="0"/>
    <n v="0"/>
  </r>
  <r>
    <x v="9"/>
    <x v="25"/>
    <x v="6"/>
    <x v="3"/>
    <n v="0"/>
    <n v="1500"/>
    <n v="0"/>
    <n v="0"/>
    <n v="0"/>
    <n v="0"/>
    <n v="0"/>
    <n v="0"/>
    <n v="0"/>
  </r>
  <r>
    <x v="9"/>
    <x v="25"/>
    <x v="6"/>
    <x v="4"/>
    <n v="0"/>
    <n v="1500"/>
    <n v="0"/>
    <n v="0"/>
    <n v="0"/>
    <n v="0"/>
    <n v="0"/>
    <n v="0"/>
    <n v="0"/>
  </r>
  <r>
    <x v="9"/>
    <x v="25"/>
    <x v="6"/>
    <x v="5"/>
    <n v="0"/>
    <n v="1500"/>
    <n v="0"/>
    <n v="0"/>
    <n v="0"/>
    <n v="0"/>
    <n v="0"/>
    <n v="0"/>
    <n v="0"/>
  </r>
  <r>
    <x v="9"/>
    <x v="25"/>
    <x v="6"/>
    <x v="6"/>
    <n v="0"/>
    <n v="1500"/>
    <n v="0"/>
    <n v="0"/>
    <n v="0"/>
    <n v="0"/>
    <n v="0"/>
    <n v="0"/>
    <n v="0"/>
  </r>
  <r>
    <x v="9"/>
    <x v="25"/>
    <x v="6"/>
    <x v="7"/>
    <n v="0"/>
    <n v="1500"/>
    <n v="0"/>
    <n v="0"/>
    <n v="0"/>
    <n v="0"/>
    <n v="0"/>
    <n v="0"/>
    <n v="0"/>
  </r>
  <r>
    <x v="9"/>
    <x v="25"/>
    <x v="6"/>
    <x v="8"/>
    <n v="0"/>
    <n v="1500"/>
    <n v="0"/>
    <n v="0"/>
    <n v="0"/>
    <n v="0"/>
    <n v="0"/>
    <n v="0"/>
    <n v="0"/>
  </r>
  <r>
    <x v="9"/>
    <x v="25"/>
    <x v="6"/>
    <x v="9"/>
    <n v="0"/>
    <n v="1500"/>
    <n v="0"/>
    <n v="0"/>
    <n v="0"/>
    <n v="0"/>
    <n v="0"/>
    <n v="0"/>
    <n v="0"/>
  </r>
  <r>
    <x v="9"/>
    <x v="25"/>
    <x v="6"/>
    <x v="10"/>
    <n v="0"/>
    <n v="1500"/>
    <n v="0"/>
    <n v="0"/>
    <n v="0"/>
    <n v="0"/>
    <n v="0"/>
    <n v="0"/>
    <n v="0"/>
  </r>
  <r>
    <x v="9"/>
    <x v="25"/>
    <x v="7"/>
    <x v="0"/>
    <n v="0"/>
    <n v="1500"/>
    <n v="0"/>
    <n v="0"/>
    <n v="0"/>
    <n v="0"/>
    <n v="0"/>
    <n v="0"/>
    <n v="0"/>
  </r>
  <r>
    <x v="9"/>
    <x v="25"/>
    <x v="7"/>
    <x v="1"/>
    <n v="0"/>
    <n v="1500"/>
    <n v="0"/>
    <n v="0"/>
    <n v="0"/>
    <n v="0"/>
    <n v="0"/>
    <n v="0"/>
    <n v="0"/>
  </r>
  <r>
    <x v="9"/>
    <x v="25"/>
    <x v="7"/>
    <x v="2"/>
    <n v="0"/>
    <n v="1500"/>
    <n v="0"/>
    <n v="0"/>
    <n v="0"/>
    <n v="0"/>
    <n v="0"/>
    <n v="0"/>
    <n v="0"/>
  </r>
  <r>
    <x v="9"/>
    <x v="25"/>
    <x v="7"/>
    <x v="3"/>
    <n v="0"/>
    <n v="1500"/>
    <n v="0"/>
    <n v="0"/>
    <n v="0"/>
    <n v="0"/>
    <n v="0"/>
    <n v="0"/>
    <n v="0"/>
  </r>
  <r>
    <x v="9"/>
    <x v="25"/>
    <x v="7"/>
    <x v="4"/>
    <n v="0"/>
    <n v="1500"/>
    <n v="0"/>
    <n v="0"/>
    <n v="0"/>
    <n v="0"/>
    <n v="0"/>
    <n v="0"/>
    <n v="0"/>
  </r>
  <r>
    <x v="9"/>
    <x v="25"/>
    <x v="7"/>
    <x v="5"/>
    <n v="0"/>
    <n v="1500"/>
    <n v="0"/>
    <n v="0"/>
    <n v="0"/>
    <n v="0"/>
    <n v="0"/>
    <n v="0"/>
    <n v="0"/>
  </r>
  <r>
    <x v="9"/>
    <x v="25"/>
    <x v="7"/>
    <x v="6"/>
    <n v="0"/>
    <n v="1500"/>
    <n v="0"/>
    <n v="0"/>
    <n v="0"/>
    <n v="0"/>
    <n v="0"/>
    <n v="0"/>
    <n v="0"/>
  </r>
  <r>
    <x v="9"/>
    <x v="25"/>
    <x v="7"/>
    <x v="7"/>
    <n v="0"/>
    <n v="1500"/>
    <n v="0"/>
    <n v="0"/>
    <n v="0"/>
    <n v="0"/>
    <n v="0"/>
    <n v="0"/>
    <n v="0"/>
  </r>
  <r>
    <x v="9"/>
    <x v="25"/>
    <x v="7"/>
    <x v="8"/>
    <n v="0"/>
    <n v="1500"/>
    <n v="0"/>
    <n v="0"/>
    <n v="0"/>
    <n v="0"/>
    <n v="0"/>
    <n v="0"/>
    <n v="0"/>
  </r>
  <r>
    <x v="9"/>
    <x v="25"/>
    <x v="7"/>
    <x v="9"/>
    <n v="0"/>
    <n v="1500"/>
    <n v="0"/>
    <n v="0"/>
    <n v="0"/>
    <n v="0"/>
    <n v="0"/>
    <n v="0"/>
    <n v="0"/>
  </r>
  <r>
    <x v="9"/>
    <x v="25"/>
    <x v="7"/>
    <x v="10"/>
    <n v="0"/>
    <n v="1500"/>
    <n v="0"/>
    <n v="0"/>
    <n v="0"/>
    <n v="0"/>
    <n v="0"/>
    <n v="0"/>
    <n v="0"/>
  </r>
  <r>
    <x v="9"/>
    <x v="25"/>
    <x v="8"/>
    <x v="0"/>
    <n v="0"/>
    <n v="1500"/>
    <n v="0"/>
    <n v="0"/>
    <n v="0"/>
    <n v="0"/>
    <n v="0"/>
    <n v="0"/>
    <n v="0"/>
  </r>
  <r>
    <x v="9"/>
    <x v="25"/>
    <x v="8"/>
    <x v="1"/>
    <n v="0"/>
    <n v="1500"/>
    <n v="0"/>
    <n v="0"/>
    <n v="0"/>
    <n v="0"/>
    <n v="0"/>
    <n v="0"/>
    <n v="0"/>
  </r>
  <r>
    <x v="9"/>
    <x v="25"/>
    <x v="8"/>
    <x v="2"/>
    <n v="0"/>
    <n v="1500"/>
    <n v="0"/>
    <n v="0"/>
    <n v="0"/>
    <n v="0"/>
    <n v="0"/>
    <n v="0"/>
    <n v="0"/>
  </r>
  <r>
    <x v="9"/>
    <x v="25"/>
    <x v="8"/>
    <x v="3"/>
    <n v="0"/>
    <n v="1500"/>
    <n v="0"/>
    <n v="0"/>
    <n v="0"/>
    <n v="0"/>
    <n v="0"/>
    <n v="0"/>
    <n v="0"/>
  </r>
  <r>
    <x v="9"/>
    <x v="25"/>
    <x v="8"/>
    <x v="4"/>
    <n v="0"/>
    <n v="1500"/>
    <n v="0"/>
    <n v="0"/>
    <n v="0"/>
    <n v="0"/>
    <n v="0"/>
    <n v="0"/>
    <n v="0"/>
  </r>
  <r>
    <x v="9"/>
    <x v="25"/>
    <x v="8"/>
    <x v="5"/>
    <n v="0"/>
    <n v="1500"/>
    <n v="0"/>
    <n v="0"/>
    <n v="0"/>
    <n v="0"/>
    <n v="0"/>
    <n v="0"/>
    <n v="0"/>
  </r>
  <r>
    <x v="9"/>
    <x v="25"/>
    <x v="8"/>
    <x v="6"/>
    <n v="0"/>
    <n v="1500"/>
    <n v="0"/>
    <n v="0"/>
    <n v="0"/>
    <n v="0"/>
    <n v="0"/>
    <n v="0"/>
    <n v="0"/>
  </r>
  <r>
    <x v="9"/>
    <x v="25"/>
    <x v="8"/>
    <x v="7"/>
    <n v="0"/>
    <n v="1500"/>
    <n v="0"/>
    <n v="0"/>
    <n v="0"/>
    <n v="0"/>
    <n v="0"/>
    <n v="0"/>
    <n v="0"/>
  </r>
  <r>
    <x v="9"/>
    <x v="25"/>
    <x v="8"/>
    <x v="8"/>
    <n v="0"/>
    <n v="1500"/>
    <n v="0"/>
    <n v="0"/>
    <n v="0"/>
    <n v="0"/>
    <n v="0"/>
    <n v="0"/>
    <n v="0"/>
  </r>
  <r>
    <x v="9"/>
    <x v="25"/>
    <x v="8"/>
    <x v="9"/>
    <n v="0"/>
    <n v="1500"/>
    <n v="0"/>
    <n v="0"/>
    <n v="0"/>
    <n v="0"/>
    <n v="0"/>
    <n v="0"/>
    <n v="0"/>
  </r>
  <r>
    <x v="9"/>
    <x v="25"/>
    <x v="8"/>
    <x v="10"/>
    <n v="0"/>
    <n v="1500"/>
    <n v="0"/>
    <n v="0"/>
    <n v="0"/>
    <n v="0"/>
    <n v="0"/>
    <n v="0"/>
    <n v="0"/>
  </r>
  <r>
    <x v="9"/>
    <x v="26"/>
    <x v="0"/>
    <x v="0"/>
    <n v="0"/>
    <n v="1500"/>
    <n v="0"/>
    <n v="0"/>
    <n v="0"/>
    <n v="0"/>
    <n v="0"/>
    <n v="0"/>
    <n v="0"/>
  </r>
  <r>
    <x v="9"/>
    <x v="26"/>
    <x v="0"/>
    <x v="1"/>
    <n v="0.18"/>
    <n v="1500"/>
    <n v="0"/>
    <n v="6.7400000000000003E-3"/>
    <n v="5.7099999999999998E-3"/>
    <n v="1.1E-4"/>
    <n v="1.9000000000000001E-4"/>
    <n v="9.1079999999999994E-2"/>
    <n v="0"/>
  </r>
  <r>
    <x v="9"/>
    <x v="26"/>
    <x v="0"/>
    <x v="2"/>
    <n v="0"/>
    <n v="1500"/>
    <n v="0"/>
    <n v="0"/>
    <n v="0"/>
    <n v="0"/>
    <n v="0"/>
    <n v="0"/>
    <n v="0"/>
  </r>
  <r>
    <x v="9"/>
    <x v="26"/>
    <x v="0"/>
    <x v="3"/>
    <n v="0"/>
    <n v="1500"/>
    <n v="0"/>
    <n v="0"/>
    <n v="0"/>
    <n v="0"/>
    <n v="0"/>
    <n v="0"/>
    <n v="0"/>
  </r>
  <r>
    <x v="9"/>
    <x v="26"/>
    <x v="0"/>
    <x v="4"/>
    <n v="0"/>
    <n v="1500"/>
    <n v="0"/>
    <n v="0"/>
    <n v="0"/>
    <n v="0"/>
    <n v="0"/>
    <n v="0"/>
    <n v="0"/>
  </r>
  <r>
    <x v="9"/>
    <x v="26"/>
    <x v="0"/>
    <x v="5"/>
    <n v="0"/>
    <n v="1500"/>
    <n v="0"/>
    <n v="0"/>
    <n v="0"/>
    <n v="0"/>
    <n v="0"/>
    <n v="0"/>
    <n v="0"/>
  </r>
  <r>
    <x v="9"/>
    <x v="26"/>
    <x v="0"/>
    <x v="6"/>
    <n v="0"/>
    <n v="1500"/>
    <n v="0"/>
    <n v="0"/>
    <n v="0"/>
    <n v="0"/>
    <n v="0"/>
    <n v="0"/>
    <n v="0"/>
  </r>
  <r>
    <x v="9"/>
    <x v="26"/>
    <x v="0"/>
    <x v="7"/>
    <n v="0"/>
    <n v="1500"/>
    <n v="0"/>
    <n v="0"/>
    <n v="0"/>
    <n v="0"/>
    <n v="0"/>
    <n v="0"/>
    <n v="0"/>
  </r>
  <r>
    <x v="9"/>
    <x v="26"/>
    <x v="0"/>
    <x v="8"/>
    <n v="0"/>
    <n v="1500"/>
    <n v="0"/>
    <n v="0"/>
    <n v="0"/>
    <n v="0"/>
    <n v="0"/>
    <n v="0"/>
    <n v="0"/>
  </r>
  <r>
    <x v="9"/>
    <x v="26"/>
    <x v="0"/>
    <x v="9"/>
    <n v="0"/>
    <n v="1500"/>
    <n v="0"/>
    <n v="0"/>
    <n v="0"/>
    <n v="0"/>
    <n v="0"/>
    <n v="0"/>
    <n v="0"/>
  </r>
  <r>
    <x v="9"/>
    <x v="26"/>
    <x v="0"/>
    <x v="10"/>
    <n v="0.14000000000000001"/>
    <n v="1500"/>
    <n v="0"/>
    <n v="5.0099999999999997E-3"/>
    <n v="4.0299999999999997E-3"/>
    <n v="1.0000000000000001E-5"/>
    <n v="2.0000000000000001E-4"/>
    <n v="6.7699999999999996E-2"/>
    <n v="0"/>
  </r>
  <r>
    <x v="9"/>
    <x v="26"/>
    <x v="1"/>
    <x v="0"/>
    <n v="0"/>
    <n v="1500"/>
    <n v="0"/>
    <n v="0"/>
    <n v="0"/>
    <n v="0"/>
    <n v="0"/>
    <n v="0"/>
    <n v="0"/>
  </r>
  <r>
    <x v="9"/>
    <x v="26"/>
    <x v="1"/>
    <x v="1"/>
    <n v="0"/>
    <n v="1500"/>
    <n v="0"/>
    <n v="0"/>
    <n v="0"/>
    <n v="0"/>
    <n v="0"/>
    <n v="0"/>
    <n v="0"/>
  </r>
  <r>
    <x v="9"/>
    <x v="26"/>
    <x v="1"/>
    <x v="2"/>
    <n v="0"/>
    <n v="1500"/>
    <n v="0"/>
    <n v="0"/>
    <n v="0"/>
    <n v="0"/>
    <n v="0"/>
    <n v="0"/>
    <n v="0"/>
  </r>
  <r>
    <x v="9"/>
    <x v="26"/>
    <x v="1"/>
    <x v="3"/>
    <n v="0"/>
    <n v="1500"/>
    <n v="0"/>
    <n v="0"/>
    <n v="0"/>
    <n v="0"/>
    <n v="0"/>
    <n v="0"/>
    <n v="0"/>
  </r>
  <r>
    <x v="9"/>
    <x v="26"/>
    <x v="1"/>
    <x v="4"/>
    <n v="0"/>
    <n v="1500"/>
    <n v="0"/>
    <n v="0"/>
    <n v="0"/>
    <n v="0"/>
    <n v="0"/>
    <n v="0"/>
    <n v="0"/>
  </r>
  <r>
    <x v="9"/>
    <x v="26"/>
    <x v="1"/>
    <x v="5"/>
    <n v="0"/>
    <n v="1500"/>
    <n v="0"/>
    <n v="0"/>
    <n v="0"/>
    <n v="0"/>
    <n v="0"/>
    <n v="0"/>
    <n v="0"/>
  </r>
  <r>
    <x v="9"/>
    <x v="26"/>
    <x v="1"/>
    <x v="6"/>
    <n v="0"/>
    <n v="1500"/>
    <n v="0"/>
    <n v="0"/>
    <n v="0"/>
    <n v="0"/>
    <n v="0"/>
    <n v="0"/>
    <n v="0"/>
  </r>
  <r>
    <x v="9"/>
    <x v="26"/>
    <x v="1"/>
    <x v="7"/>
    <n v="0"/>
    <n v="1500"/>
    <n v="0"/>
    <n v="0"/>
    <n v="0"/>
    <n v="0"/>
    <n v="0"/>
    <n v="0"/>
    <n v="0"/>
  </r>
  <r>
    <x v="9"/>
    <x v="26"/>
    <x v="1"/>
    <x v="8"/>
    <n v="0"/>
    <n v="1500"/>
    <n v="0"/>
    <n v="0"/>
    <n v="0"/>
    <n v="0"/>
    <n v="0"/>
    <n v="0"/>
    <n v="0"/>
  </r>
  <r>
    <x v="9"/>
    <x v="26"/>
    <x v="1"/>
    <x v="9"/>
    <n v="0"/>
    <n v="1500"/>
    <n v="0"/>
    <n v="0"/>
    <n v="0"/>
    <n v="0"/>
    <n v="0"/>
    <n v="0"/>
    <n v="0"/>
  </r>
  <r>
    <x v="9"/>
    <x v="26"/>
    <x v="1"/>
    <x v="10"/>
    <n v="0"/>
    <n v="1500"/>
    <n v="0"/>
    <n v="0"/>
    <n v="0"/>
    <n v="0"/>
    <n v="0"/>
    <n v="0"/>
    <n v="0"/>
  </r>
  <r>
    <x v="9"/>
    <x v="26"/>
    <x v="2"/>
    <x v="0"/>
    <n v="0"/>
    <n v="1500"/>
    <n v="0"/>
    <n v="0"/>
    <n v="0"/>
    <n v="0"/>
    <n v="0"/>
    <n v="0"/>
    <n v="0"/>
  </r>
  <r>
    <x v="9"/>
    <x v="26"/>
    <x v="2"/>
    <x v="1"/>
    <n v="0.11"/>
    <n v="1500"/>
    <n v="0"/>
    <n v="4.0800000000000003E-3"/>
    <n v="3.5799999999999998E-3"/>
    <n v="1.1E-4"/>
    <n v="6.2E-4"/>
    <n v="5.5140000000000002E-2"/>
    <n v="0"/>
  </r>
  <r>
    <x v="9"/>
    <x v="26"/>
    <x v="2"/>
    <x v="2"/>
    <n v="0"/>
    <n v="1500"/>
    <n v="0"/>
    <n v="0"/>
    <n v="0"/>
    <n v="0"/>
    <n v="0"/>
    <n v="0"/>
    <n v="0"/>
  </r>
  <r>
    <x v="9"/>
    <x v="26"/>
    <x v="2"/>
    <x v="3"/>
    <n v="0"/>
    <n v="1500"/>
    <n v="0"/>
    <n v="0"/>
    <n v="0"/>
    <n v="0"/>
    <n v="0"/>
    <n v="0"/>
    <n v="0"/>
  </r>
  <r>
    <x v="9"/>
    <x v="26"/>
    <x v="2"/>
    <x v="4"/>
    <n v="0"/>
    <n v="1500"/>
    <n v="0"/>
    <n v="0"/>
    <n v="0"/>
    <n v="0"/>
    <n v="0"/>
    <n v="0"/>
    <n v="0"/>
  </r>
  <r>
    <x v="9"/>
    <x v="26"/>
    <x v="2"/>
    <x v="5"/>
    <n v="0"/>
    <n v="1500"/>
    <n v="0"/>
    <n v="0"/>
    <n v="0"/>
    <n v="0"/>
    <n v="0"/>
    <n v="0"/>
    <n v="0"/>
  </r>
  <r>
    <x v="9"/>
    <x v="26"/>
    <x v="2"/>
    <x v="6"/>
    <n v="0"/>
    <n v="1500"/>
    <n v="0"/>
    <n v="0"/>
    <n v="0"/>
    <n v="0"/>
    <n v="0"/>
    <n v="0"/>
    <n v="0"/>
  </r>
  <r>
    <x v="9"/>
    <x v="26"/>
    <x v="2"/>
    <x v="7"/>
    <n v="0"/>
    <n v="1500"/>
    <n v="0"/>
    <n v="0"/>
    <n v="0"/>
    <n v="0"/>
    <n v="0"/>
    <n v="0"/>
    <n v="0"/>
  </r>
  <r>
    <x v="9"/>
    <x v="26"/>
    <x v="2"/>
    <x v="8"/>
    <n v="0"/>
    <n v="1500"/>
    <n v="0"/>
    <n v="0"/>
    <n v="0"/>
    <n v="0"/>
    <n v="0"/>
    <n v="0"/>
    <n v="0"/>
  </r>
  <r>
    <x v="9"/>
    <x v="26"/>
    <x v="2"/>
    <x v="9"/>
    <n v="0"/>
    <n v="1500"/>
    <n v="0"/>
    <n v="0"/>
    <n v="0"/>
    <n v="0"/>
    <n v="0"/>
    <n v="0"/>
    <n v="0"/>
  </r>
  <r>
    <x v="9"/>
    <x v="26"/>
    <x v="2"/>
    <x v="10"/>
    <n v="0"/>
    <n v="1500"/>
    <n v="0"/>
    <n v="0"/>
    <n v="0"/>
    <n v="0"/>
    <n v="0"/>
    <n v="0"/>
    <n v="0"/>
  </r>
  <r>
    <x v="9"/>
    <x v="26"/>
    <x v="3"/>
    <x v="0"/>
    <n v="0"/>
    <n v="1500"/>
    <n v="0"/>
    <n v="0"/>
    <n v="0"/>
    <n v="0"/>
    <n v="0"/>
    <n v="0"/>
    <n v="0"/>
  </r>
  <r>
    <x v="9"/>
    <x v="26"/>
    <x v="3"/>
    <x v="1"/>
    <n v="2.91"/>
    <n v="1500"/>
    <n v="0"/>
    <n v="0.10595"/>
    <n v="9.1819999999999999E-2"/>
    <n v="9.7999999999999997E-4"/>
    <n v="8.9099999999999995E-3"/>
    <n v="1.4317500000000001"/>
    <n v="0"/>
  </r>
  <r>
    <x v="9"/>
    <x v="26"/>
    <x v="3"/>
    <x v="2"/>
    <n v="0"/>
    <n v="1500"/>
    <n v="0"/>
    <n v="0"/>
    <n v="0"/>
    <n v="0"/>
    <n v="0"/>
    <n v="0"/>
    <n v="0"/>
  </r>
  <r>
    <x v="9"/>
    <x v="26"/>
    <x v="3"/>
    <x v="3"/>
    <n v="0"/>
    <n v="1500"/>
    <n v="0"/>
    <n v="0"/>
    <n v="0"/>
    <n v="0"/>
    <n v="0"/>
    <n v="0"/>
    <n v="0"/>
  </r>
  <r>
    <x v="9"/>
    <x v="26"/>
    <x v="3"/>
    <x v="4"/>
    <n v="0"/>
    <n v="1500"/>
    <n v="0"/>
    <n v="0"/>
    <n v="0"/>
    <n v="0"/>
    <n v="0"/>
    <n v="0"/>
    <n v="0"/>
  </r>
  <r>
    <x v="9"/>
    <x v="26"/>
    <x v="3"/>
    <x v="5"/>
    <n v="0"/>
    <n v="1500"/>
    <n v="0"/>
    <n v="0"/>
    <n v="0"/>
    <n v="0"/>
    <n v="0"/>
    <n v="0"/>
    <n v="0"/>
  </r>
  <r>
    <x v="9"/>
    <x v="26"/>
    <x v="3"/>
    <x v="6"/>
    <n v="0"/>
    <n v="1500"/>
    <n v="0"/>
    <n v="0"/>
    <n v="0"/>
    <n v="0"/>
    <n v="0"/>
    <n v="0"/>
    <n v="0"/>
  </r>
  <r>
    <x v="9"/>
    <x v="26"/>
    <x v="3"/>
    <x v="7"/>
    <n v="0"/>
    <n v="1500"/>
    <n v="0"/>
    <n v="0"/>
    <n v="0"/>
    <n v="0"/>
    <n v="0"/>
    <n v="0"/>
    <n v="0"/>
  </r>
  <r>
    <x v="9"/>
    <x v="26"/>
    <x v="3"/>
    <x v="8"/>
    <n v="0"/>
    <n v="1500"/>
    <n v="0"/>
    <n v="0"/>
    <n v="0"/>
    <n v="0"/>
    <n v="0"/>
    <n v="0"/>
    <n v="0"/>
  </r>
  <r>
    <x v="9"/>
    <x v="26"/>
    <x v="3"/>
    <x v="9"/>
    <n v="0"/>
    <n v="1500"/>
    <n v="0"/>
    <n v="0"/>
    <n v="0"/>
    <n v="0"/>
    <n v="0"/>
    <n v="0"/>
    <n v="0"/>
  </r>
  <r>
    <x v="9"/>
    <x v="26"/>
    <x v="3"/>
    <x v="10"/>
    <n v="0.09"/>
    <n v="1500"/>
    <n v="0"/>
    <n v="3.0999999999999999E-3"/>
    <n v="2.9099999999999998E-3"/>
    <n v="1.0000000000000001E-5"/>
    <n v="5.0000000000000002E-5"/>
    <n v="4.1939999999999998E-2"/>
    <n v="0"/>
  </r>
  <r>
    <x v="9"/>
    <x v="26"/>
    <x v="4"/>
    <x v="0"/>
    <n v="0"/>
    <n v="1500"/>
    <n v="0"/>
    <n v="0"/>
    <n v="0"/>
    <n v="0"/>
    <n v="0"/>
    <n v="0"/>
    <n v="0"/>
  </r>
  <r>
    <x v="9"/>
    <x v="26"/>
    <x v="4"/>
    <x v="1"/>
    <n v="0"/>
    <n v="1500"/>
    <n v="0"/>
    <n v="0"/>
    <n v="0"/>
    <n v="0"/>
    <n v="0"/>
    <n v="0"/>
    <n v="0"/>
  </r>
  <r>
    <x v="9"/>
    <x v="26"/>
    <x v="4"/>
    <x v="2"/>
    <n v="0"/>
    <n v="1500"/>
    <n v="0"/>
    <n v="0"/>
    <n v="0"/>
    <n v="0"/>
    <n v="0"/>
    <n v="0"/>
    <n v="0"/>
  </r>
  <r>
    <x v="9"/>
    <x v="26"/>
    <x v="4"/>
    <x v="3"/>
    <n v="0"/>
    <n v="1500"/>
    <n v="0"/>
    <n v="0"/>
    <n v="0"/>
    <n v="0"/>
    <n v="0"/>
    <n v="0"/>
    <n v="0"/>
  </r>
  <r>
    <x v="9"/>
    <x v="26"/>
    <x v="4"/>
    <x v="4"/>
    <n v="0"/>
    <n v="1500"/>
    <n v="0"/>
    <n v="0"/>
    <n v="0"/>
    <n v="0"/>
    <n v="0"/>
    <n v="0"/>
    <n v="0"/>
  </r>
  <r>
    <x v="9"/>
    <x v="26"/>
    <x v="4"/>
    <x v="5"/>
    <n v="0"/>
    <n v="1500"/>
    <n v="0"/>
    <n v="0"/>
    <n v="0"/>
    <n v="0"/>
    <n v="0"/>
    <n v="0"/>
    <n v="0"/>
  </r>
  <r>
    <x v="9"/>
    <x v="26"/>
    <x v="4"/>
    <x v="6"/>
    <n v="0"/>
    <n v="1500"/>
    <n v="0"/>
    <n v="0"/>
    <n v="0"/>
    <n v="0"/>
    <n v="0"/>
    <n v="0"/>
    <n v="0"/>
  </r>
  <r>
    <x v="9"/>
    <x v="26"/>
    <x v="4"/>
    <x v="7"/>
    <n v="0"/>
    <n v="1500"/>
    <n v="0"/>
    <n v="0"/>
    <n v="0"/>
    <n v="0"/>
    <n v="0"/>
    <n v="0"/>
    <n v="0"/>
  </r>
  <r>
    <x v="9"/>
    <x v="26"/>
    <x v="4"/>
    <x v="8"/>
    <n v="0"/>
    <n v="1500"/>
    <n v="0"/>
    <n v="0"/>
    <n v="0"/>
    <n v="0"/>
    <n v="0"/>
    <n v="0"/>
    <n v="0"/>
  </r>
  <r>
    <x v="9"/>
    <x v="26"/>
    <x v="4"/>
    <x v="9"/>
    <n v="0"/>
    <n v="1500"/>
    <n v="0"/>
    <n v="0"/>
    <n v="0"/>
    <n v="0"/>
    <n v="0"/>
    <n v="0"/>
    <n v="0"/>
  </r>
  <r>
    <x v="9"/>
    <x v="26"/>
    <x v="4"/>
    <x v="10"/>
    <n v="1.06"/>
    <n v="1500"/>
    <n v="0"/>
    <n v="3.8510000000000003E-2"/>
    <n v="2.921E-2"/>
    <n v="1.2999999999999999E-4"/>
    <n v="1.08E-3"/>
    <n v="0.52036000000000004"/>
    <n v="0"/>
  </r>
  <r>
    <x v="9"/>
    <x v="26"/>
    <x v="5"/>
    <x v="0"/>
    <n v="0"/>
    <n v="1500"/>
    <n v="0"/>
    <n v="0"/>
    <n v="0"/>
    <n v="0"/>
    <n v="0"/>
    <n v="0"/>
    <n v="0"/>
  </r>
  <r>
    <x v="9"/>
    <x v="26"/>
    <x v="5"/>
    <x v="1"/>
    <n v="0"/>
    <n v="1500"/>
    <n v="0"/>
    <n v="0"/>
    <n v="0"/>
    <n v="0"/>
    <n v="0"/>
    <n v="0"/>
    <n v="0"/>
  </r>
  <r>
    <x v="9"/>
    <x v="26"/>
    <x v="5"/>
    <x v="2"/>
    <n v="0"/>
    <n v="1500"/>
    <n v="0"/>
    <n v="0"/>
    <n v="0"/>
    <n v="0"/>
    <n v="0"/>
    <n v="0"/>
    <n v="0"/>
  </r>
  <r>
    <x v="9"/>
    <x v="26"/>
    <x v="5"/>
    <x v="3"/>
    <n v="0"/>
    <n v="1500"/>
    <n v="0"/>
    <n v="0"/>
    <n v="0"/>
    <n v="0"/>
    <n v="0"/>
    <n v="0"/>
    <n v="0"/>
  </r>
  <r>
    <x v="9"/>
    <x v="26"/>
    <x v="5"/>
    <x v="4"/>
    <n v="0"/>
    <n v="1500"/>
    <n v="0"/>
    <n v="0"/>
    <n v="0"/>
    <n v="0"/>
    <n v="0"/>
    <n v="0"/>
    <n v="0"/>
  </r>
  <r>
    <x v="9"/>
    <x v="26"/>
    <x v="5"/>
    <x v="5"/>
    <n v="0"/>
    <n v="1500"/>
    <n v="0"/>
    <n v="0"/>
    <n v="0"/>
    <n v="0"/>
    <n v="0"/>
    <n v="0"/>
    <n v="0"/>
  </r>
  <r>
    <x v="9"/>
    <x v="26"/>
    <x v="5"/>
    <x v="6"/>
    <n v="0"/>
    <n v="1500"/>
    <n v="0"/>
    <n v="0"/>
    <n v="0"/>
    <n v="0"/>
    <n v="0"/>
    <n v="0"/>
    <n v="0"/>
  </r>
  <r>
    <x v="9"/>
    <x v="26"/>
    <x v="5"/>
    <x v="7"/>
    <n v="0"/>
    <n v="1500"/>
    <n v="0"/>
    <n v="0"/>
    <n v="0"/>
    <n v="0"/>
    <n v="0"/>
    <n v="0"/>
    <n v="0"/>
  </r>
  <r>
    <x v="9"/>
    <x v="26"/>
    <x v="5"/>
    <x v="8"/>
    <n v="0"/>
    <n v="1500"/>
    <n v="0"/>
    <n v="0"/>
    <n v="0"/>
    <n v="0"/>
    <n v="0"/>
    <n v="0"/>
    <n v="0"/>
  </r>
  <r>
    <x v="9"/>
    <x v="26"/>
    <x v="5"/>
    <x v="9"/>
    <n v="0"/>
    <n v="1500"/>
    <n v="0"/>
    <n v="0"/>
    <n v="0"/>
    <n v="0"/>
    <n v="0"/>
    <n v="0"/>
    <n v="0"/>
  </r>
  <r>
    <x v="9"/>
    <x v="26"/>
    <x v="5"/>
    <x v="10"/>
    <n v="0"/>
    <n v="1500"/>
    <n v="0"/>
    <n v="0"/>
    <n v="0"/>
    <n v="0"/>
    <n v="0"/>
    <n v="0"/>
    <n v="0"/>
  </r>
  <r>
    <x v="9"/>
    <x v="26"/>
    <x v="6"/>
    <x v="0"/>
    <n v="0"/>
    <n v="1500"/>
    <n v="0"/>
    <n v="0"/>
    <n v="0"/>
    <n v="0"/>
    <n v="0"/>
    <n v="0"/>
    <n v="0"/>
  </r>
  <r>
    <x v="9"/>
    <x v="26"/>
    <x v="6"/>
    <x v="1"/>
    <n v="0"/>
    <n v="1500"/>
    <n v="0"/>
    <n v="0"/>
    <n v="0"/>
    <n v="0"/>
    <n v="0"/>
    <n v="0"/>
    <n v="0"/>
  </r>
  <r>
    <x v="9"/>
    <x v="26"/>
    <x v="6"/>
    <x v="2"/>
    <n v="0"/>
    <n v="1500"/>
    <n v="0"/>
    <n v="0"/>
    <n v="0"/>
    <n v="0"/>
    <n v="0"/>
    <n v="0"/>
    <n v="0"/>
  </r>
  <r>
    <x v="9"/>
    <x v="26"/>
    <x v="6"/>
    <x v="3"/>
    <n v="0"/>
    <n v="1500"/>
    <n v="0"/>
    <n v="0"/>
    <n v="0"/>
    <n v="0"/>
    <n v="0"/>
    <n v="0"/>
    <n v="0"/>
  </r>
  <r>
    <x v="9"/>
    <x v="26"/>
    <x v="6"/>
    <x v="4"/>
    <n v="0"/>
    <n v="1500"/>
    <n v="0"/>
    <n v="0"/>
    <n v="0"/>
    <n v="0"/>
    <n v="0"/>
    <n v="0"/>
    <n v="0"/>
  </r>
  <r>
    <x v="9"/>
    <x v="26"/>
    <x v="6"/>
    <x v="5"/>
    <n v="0"/>
    <n v="1500"/>
    <n v="0"/>
    <n v="0"/>
    <n v="0"/>
    <n v="0"/>
    <n v="0"/>
    <n v="0"/>
    <n v="0"/>
  </r>
  <r>
    <x v="9"/>
    <x v="26"/>
    <x v="6"/>
    <x v="6"/>
    <n v="0"/>
    <n v="1500"/>
    <n v="0"/>
    <n v="0"/>
    <n v="0"/>
    <n v="0"/>
    <n v="0"/>
    <n v="0"/>
    <n v="0"/>
  </r>
  <r>
    <x v="9"/>
    <x v="26"/>
    <x v="6"/>
    <x v="7"/>
    <n v="0"/>
    <n v="1500"/>
    <n v="0"/>
    <n v="0"/>
    <n v="0"/>
    <n v="0"/>
    <n v="0"/>
    <n v="0"/>
    <n v="0"/>
  </r>
  <r>
    <x v="9"/>
    <x v="26"/>
    <x v="6"/>
    <x v="8"/>
    <n v="0"/>
    <n v="1500"/>
    <n v="0"/>
    <n v="0"/>
    <n v="0"/>
    <n v="0"/>
    <n v="0"/>
    <n v="0"/>
    <n v="0"/>
  </r>
  <r>
    <x v="9"/>
    <x v="26"/>
    <x v="6"/>
    <x v="9"/>
    <n v="0"/>
    <n v="1500"/>
    <n v="0"/>
    <n v="0"/>
    <n v="0"/>
    <n v="0"/>
    <n v="0"/>
    <n v="0"/>
    <n v="0"/>
  </r>
  <r>
    <x v="9"/>
    <x v="26"/>
    <x v="6"/>
    <x v="10"/>
    <n v="0"/>
    <n v="1500"/>
    <n v="0"/>
    <n v="0"/>
    <n v="0"/>
    <n v="0"/>
    <n v="0"/>
    <n v="0"/>
    <n v="0"/>
  </r>
  <r>
    <x v="9"/>
    <x v="26"/>
    <x v="7"/>
    <x v="0"/>
    <n v="0"/>
    <n v="1500"/>
    <n v="0"/>
    <n v="0"/>
    <n v="0"/>
    <n v="0"/>
    <n v="0"/>
    <n v="0"/>
    <n v="0"/>
  </r>
  <r>
    <x v="9"/>
    <x v="26"/>
    <x v="7"/>
    <x v="1"/>
    <n v="0"/>
    <n v="1500"/>
    <n v="0"/>
    <n v="0"/>
    <n v="0"/>
    <n v="0"/>
    <n v="0"/>
    <n v="0"/>
    <n v="0"/>
  </r>
  <r>
    <x v="9"/>
    <x v="26"/>
    <x v="7"/>
    <x v="2"/>
    <n v="0"/>
    <n v="1500"/>
    <n v="0"/>
    <n v="0"/>
    <n v="0"/>
    <n v="0"/>
    <n v="0"/>
    <n v="0"/>
    <n v="0"/>
  </r>
  <r>
    <x v="9"/>
    <x v="26"/>
    <x v="7"/>
    <x v="3"/>
    <n v="0"/>
    <n v="1500"/>
    <n v="0"/>
    <n v="0"/>
    <n v="0"/>
    <n v="0"/>
    <n v="0"/>
    <n v="0"/>
    <n v="0"/>
  </r>
  <r>
    <x v="9"/>
    <x v="26"/>
    <x v="7"/>
    <x v="4"/>
    <n v="0"/>
    <n v="1500"/>
    <n v="0"/>
    <n v="0"/>
    <n v="0"/>
    <n v="0"/>
    <n v="0"/>
    <n v="0"/>
    <n v="0"/>
  </r>
  <r>
    <x v="9"/>
    <x v="26"/>
    <x v="7"/>
    <x v="5"/>
    <n v="0"/>
    <n v="1500"/>
    <n v="0"/>
    <n v="0"/>
    <n v="0"/>
    <n v="0"/>
    <n v="0"/>
    <n v="0"/>
    <n v="0"/>
  </r>
  <r>
    <x v="9"/>
    <x v="26"/>
    <x v="7"/>
    <x v="6"/>
    <n v="0"/>
    <n v="1500"/>
    <n v="0"/>
    <n v="0"/>
    <n v="0"/>
    <n v="0"/>
    <n v="0"/>
    <n v="0"/>
    <n v="0"/>
  </r>
  <r>
    <x v="9"/>
    <x v="26"/>
    <x v="7"/>
    <x v="7"/>
    <n v="0"/>
    <n v="1500"/>
    <n v="0"/>
    <n v="0"/>
    <n v="0"/>
    <n v="0"/>
    <n v="0"/>
    <n v="0"/>
    <n v="0"/>
  </r>
  <r>
    <x v="9"/>
    <x v="26"/>
    <x v="7"/>
    <x v="8"/>
    <n v="0"/>
    <n v="1500"/>
    <n v="0"/>
    <n v="0"/>
    <n v="0"/>
    <n v="0"/>
    <n v="0"/>
    <n v="0"/>
    <n v="0"/>
  </r>
  <r>
    <x v="9"/>
    <x v="26"/>
    <x v="7"/>
    <x v="9"/>
    <n v="0"/>
    <n v="1500"/>
    <n v="0"/>
    <n v="0"/>
    <n v="0"/>
    <n v="0"/>
    <n v="0"/>
    <n v="0"/>
    <n v="0"/>
  </r>
  <r>
    <x v="9"/>
    <x v="26"/>
    <x v="7"/>
    <x v="10"/>
    <n v="0"/>
    <n v="1500"/>
    <n v="0"/>
    <n v="0"/>
    <n v="0"/>
    <n v="0"/>
    <n v="0"/>
    <n v="0"/>
    <n v="0"/>
  </r>
  <r>
    <x v="9"/>
    <x v="26"/>
    <x v="8"/>
    <x v="0"/>
    <n v="0"/>
    <n v="1500"/>
    <n v="0"/>
    <n v="0"/>
    <n v="0"/>
    <n v="0"/>
    <n v="0"/>
    <n v="0"/>
    <n v="0"/>
  </r>
  <r>
    <x v="9"/>
    <x v="26"/>
    <x v="8"/>
    <x v="1"/>
    <n v="0"/>
    <n v="1500"/>
    <n v="0"/>
    <n v="0"/>
    <n v="0"/>
    <n v="0"/>
    <n v="0"/>
    <n v="0"/>
    <n v="0"/>
  </r>
  <r>
    <x v="9"/>
    <x v="26"/>
    <x v="8"/>
    <x v="2"/>
    <n v="0"/>
    <n v="1500"/>
    <n v="0"/>
    <n v="0"/>
    <n v="0"/>
    <n v="0"/>
    <n v="0"/>
    <n v="0"/>
    <n v="0"/>
  </r>
  <r>
    <x v="9"/>
    <x v="26"/>
    <x v="8"/>
    <x v="3"/>
    <n v="0"/>
    <n v="1500"/>
    <n v="0"/>
    <n v="0"/>
    <n v="0"/>
    <n v="0"/>
    <n v="0"/>
    <n v="0"/>
    <n v="0"/>
  </r>
  <r>
    <x v="9"/>
    <x v="26"/>
    <x v="8"/>
    <x v="4"/>
    <n v="0"/>
    <n v="1500"/>
    <n v="0"/>
    <n v="0"/>
    <n v="0"/>
    <n v="0"/>
    <n v="0"/>
    <n v="0"/>
    <n v="0"/>
  </r>
  <r>
    <x v="9"/>
    <x v="26"/>
    <x v="8"/>
    <x v="5"/>
    <n v="0"/>
    <n v="1500"/>
    <n v="0"/>
    <n v="0"/>
    <n v="0"/>
    <n v="0"/>
    <n v="0"/>
    <n v="0"/>
    <n v="0"/>
  </r>
  <r>
    <x v="9"/>
    <x v="26"/>
    <x v="8"/>
    <x v="6"/>
    <n v="0"/>
    <n v="1500"/>
    <n v="0"/>
    <n v="0"/>
    <n v="0"/>
    <n v="0"/>
    <n v="0"/>
    <n v="0"/>
    <n v="0"/>
  </r>
  <r>
    <x v="9"/>
    <x v="26"/>
    <x v="8"/>
    <x v="7"/>
    <n v="0"/>
    <n v="1500"/>
    <n v="0"/>
    <n v="0"/>
    <n v="0"/>
    <n v="0"/>
    <n v="0"/>
    <n v="0"/>
    <n v="0"/>
  </r>
  <r>
    <x v="9"/>
    <x v="26"/>
    <x v="8"/>
    <x v="8"/>
    <n v="0"/>
    <n v="1500"/>
    <n v="0"/>
    <n v="0"/>
    <n v="0"/>
    <n v="0"/>
    <n v="0"/>
    <n v="0"/>
    <n v="0"/>
  </r>
  <r>
    <x v="9"/>
    <x v="26"/>
    <x v="8"/>
    <x v="9"/>
    <n v="0"/>
    <n v="1500"/>
    <n v="0"/>
    <n v="0"/>
    <n v="0"/>
    <n v="0"/>
    <n v="0"/>
    <n v="0"/>
    <n v="0"/>
  </r>
  <r>
    <x v="9"/>
    <x v="26"/>
    <x v="8"/>
    <x v="10"/>
    <n v="0"/>
    <n v="1500"/>
    <n v="0"/>
    <n v="0"/>
    <n v="0"/>
    <n v="0"/>
    <n v="0"/>
    <n v="0"/>
    <n v="0"/>
  </r>
  <r>
    <x v="9"/>
    <x v="27"/>
    <x v="0"/>
    <x v="0"/>
    <n v="0"/>
    <n v="1500"/>
    <n v="0"/>
    <n v="0"/>
    <n v="0"/>
    <n v="0"/>
    <n v="0"/>
    <n v="0"/>
    <n v="0"/>
  </r>
  <r>
    <x v="9"/>
    <x v="27"/>
    <x v="0"/>
    <x v="1"/>
    <n v="0.18"/>
    <n v="1500"/>
    <n v="0"/>
    <n v="6.7400000000000003E-3"/>
    <n v="5.7099999999999998E-3"/>
    <n v="1.1E-4"/>
    <n v="1.9000000000000001E-4"/>
    <n v="9.1079999999999994E-2"/>
    <n v="0"/>
  </r>
  <r>
    <x v="9"/>
    <x v="27"/>
    <x v="0"/>
    <x v="2"/>
    <n v="0"/>
    <n v="1500"/>
    <n v="0"/>
    <n v="0"/>
    <n v="0"/>
    <n v="0"/>
    <n v="0"/>
    <n v="0"/>
    <n v="0"/>
  </r>
  <r>
    <x v="9"/>
    <x v="27"/>
    <x v="0"/>
    <x v="3"/>
    <n v="0"/>
    <n v="1500"/>
    <n v="0"/>
    <n v="0"/>
    <n v="0"/>
    <n v="0"/>
    <n v="0"/>
    <n v="0"/>
    <n v="0"/>
  </r>
  <r>
    <x v="9"/>
    <x v="27"/>
    <x v="0"/>
    <x v="4"/>
    <n v="0"/>
    <n v="1500"/>
    <n v="0"/>
    <n v="0"/>
    <n v="0"/>
    <n v="0"/>
    <n v="0"/>
    <n v="0"/>
    <n v="0"/>
  </r>
  <r>
    <x v="9"/>
    <x v="27"/>
    <x v="0"/>
    <x v="5"/>
    <n v="0"/>
    <n v="1500"/>
    <n v="0"/>
    <n v="0"/>
    <n v="0"/>
    <n v="0"/>
    <n v="0"/>
    <n v="0"/>
    <n v="0"/>
  </r>
  <r>
    <x v="9"/>
    <x v="27"/>
    <x v="0"/>
    <x v="6"/>
    <n v="0"/>
    <n v="1500"/>
    <n v="0"/>
    <n v="0"/>
    <n v="0"/>
    <n v="0"/>
    <n v="0"/>
    <n v="0"/>
    <n v="0"/>
  </r>
  <r>
    <x v="9"/>
    <x v="27"/>
    <x v="0"/>
    <x v="7"/>
    <n v="0"/>
    <n v="1500"/>
    <n v="0"/>
    <n v="0"/>
    <n v="0"/>
    <n v="0"/>
    <n v="0"/>
    <n v="0"/>
    <n v="0"/>
  </r>
  <r>
    <x v="9"/>
    <x v="27"/>
    <x v="0"/>
    <x v="8"/>
    <n v="0"/>
    <n v="1500"/>
    <n v="0"/>
    <n v="0"/>
    <n v="0"/>
    <n v="0"/>
    <n v="0"/>
    <n v="0"/>
    <n v="0"/>
  </r>
  <r>
    <x v="9"/>
    <x v="27"/>
    <x v="0"/>
    <x v="9"/>
    <n v="0"/>
    <n v="1500"/>
    <n v="0"/>
    <n v="0"/>
    <n v="0"/>
    <n v="0"/>
    <n v="0"/>
    <n v="0"/>
    <n v="0"/>
  </r>
  <r>
    <x v="9"/>
    <x v="27"/>
    <x v="0"/>
    <x v="10"/>
    <n v="0.14000000000000001"/>
    <n v="1500"/>
    <n v="0"/>
    <n v="5.0099999999999997E-3"/>
    <n v="4.0299999999999997E-3"/>
    <n v="1.0000000000000001E-5"/>
    <n v="2.0000000000000001E-4"/>
    <n v="6.7699999999999996E-2"/>
    <n v="0"/>
  </r>
  <r>
    <x v="9"/>
    <x v="27"/>
    <x v="1"/>
    <x v="0"/>
    <n v="0"/>
    <n v="1500"/>
    <n v="0"/>
    <n v="0"/>
    <n v="0"/>
    <n v="0"/>
    <n v="0"/>
    <n v="0"/>
    <n v="0"/>
  </r>
  <r>
    <x v="9"/>
    <x v="27"/>
    <x v="1"/>
    <x v="1"/>
    <n v="0"/>
    <n v="1500"/>
    <n v="0"/>
    <n v="0"/>
    <n v="0"/>
    <n v="0"/>
    <n v="0"/>
    <n v="0"/>
    <n v="0"/>
  </r>
  <r>
    <x v="9"/>
    <x v="27"/>
    <x v="1"/>
    <x v="2"/>
    <n v="0"/>
    <n v="1500"/>
    <n v="0"/>
    <n v="0"/>
    <n v="0"/>
    <n v="0"/>
    <n v="0"/>
    <n v="0"/>
    <n v="0"/>
  </r>
  <r>
    <x v="9"/>
    <x v="27"/>
    <x v="1"/>
    <x v="3"/>
    <n v="0"/>
    <n v="1500"/>
    <n v="0"/>
    <n v="0"/>
    <n v="0"/>
    <n v="0"/>
    <n v="0"/>
    <n v="0"/>
    <n v="0"/>
  </r>
  <r>
    <x v="9"/>
    <x v="27"/>
    <x v="1"/>
    <x v="4"/>
    <n v="0"/>
    <n v="1500"/>
    <n v="0"/>
    <n v="0"/>
    <n v="0"/>
    <n v="0"/>
    <n v="0"/>
    <n v="0"/>
    <n v="0"/>
  </r>
  <r>
    <x v="9"/>
    <x v="27"/>
    <x v="1"/>
    <x v="5"/>
    <n v="0"/>
    <n v="1500"/>
    <n v="0"/>
    <n v="0"/>
    <n v="0"/>
    <n v="0"/>
    <n v="0"/>
    <n v="0"/>
    <n v="0"/>
  </r>
  <r>
    <x v="9"/>
    <x v="27"/>
    <x v="1"/>
    <x v="6"/>
    <n v="0"/>
    <n v="1500"/>
    <n v="0"/>
    <n v="0"/>
    <n v="0"/>
    <n v="0"/>
    <n v="0"/>
    <n v="0"/>
    <n v="0"/>
  </r>
  <r>
    <x v="9"/>
    <x v="27"/>
    <x v="1"/>
    <x v="7"/>
    <n v="0"/>
    <n v="1500"/>
    <n v="0"/>
    <n v="0"/>
    <n v="0"/>
    <n v="0"/>
    <n v="0"/>
    <n v="0"/>
    <n v="0"/>
  </r>
  <r>
    <x v="9"/>
    <x v="27"/>
    <x v="1"/>
    <x v="8"/>
    <n v="0"/>
    <n v="1500"/>
    <n v="0"/>
    <n v="0"/>
    <n v="0"/>
    <n v="0"/>
    <n v="0"/>
    <n v="0"/>
    <n v="0"/>
  </r>
  <r>
    <x v="9"/>
    <x v="27"/>
    <x v="1"/>
    <x v="9"/>
    <n v="0"/>
    <n v="1500"/>
    <n v="0"/>
    <n v="0"/>
    <n v="0"/>
    <n v="0"/>
    <n v="0"/>
    <n v="0"/>
    <n v="0"/>
  </r>
  <r>
    <x v="9"/>
    <x v="27"/>
    <x v="1"/>
    <x v="10"/>
    <n v="0"/>
    <n v="1500"/>
    <n v="0"/>
    <n v="0"/>
    <n v="0"/>
    <n v="0"/>
    <n v="0"/>
    <n v="0"/>
    <n v="0"/>
  </r>
  <r>
    <x v="9"/>
    <x v="27"/>
    <x v="2"/>
    <x v="0"/>
    <n v="0"/>
    <n v="1500"/>
    <n v="0"/>
    <n v="0"/>
    <n v="0"/>
    <n v="0"/>
    <n v="0"/>
    <n v="0"/>
    <n v="0"/>
  </r>
  <r>
    <x v="9"/>
    <x v="27"/>
    <x v="2"/>
    <x v="1"/>
    <n v="0.11"/>
    <n v="1500"/>
    <n v="0"/>
    <n v="4.0800000000000003E-3"/>
    <n v="3.5799999999999998E-3"/>
    <n v="1.1E-4"/>
    <n v="6.2E-4"/>
    <n v="5.5140000000000002E-2"/>
    <n v="0"/>
  </r>
  <r>
    <x v="9"/>
    <x v="27"/>
    <x v="2"/>
    <x v="2"/>
    <n v="0"/>
    <n v="1500"/>
    <n v="0"/>
    <n v="0"/>
    <n v="0"/>
    <n v="0"/>
    <n v="0"/>
    <n v="0"/>
    <n v="0"/>
  </r>
  <r>
    <x v="9"/>
    <x v="27"/>
    <x v="2"/>
    <x v="3"/>
    <n v="0"/>
    <n v="1500"/>
    <n v="0"/>
    <n v="0"/>
    <n v="0"/>
    <n v="0"/>
    <n v="0"/>
    <n v="0"/>
    <n v="0"/>
  </r>
  <r>
    <x v="9"/>
    <x v="27"/>
    <x v="2"/>
    <x v="4"/>
    <n v="0"/>
    <n v="1500"/>
    <n v="0"/>
    <n v="0"/>
    <n v="0"/>
    <n v="0"/>
    <n v="0"/>
    <n v="0"/>
    <n v="0"/>
  </r>
  <r>
    <x v="9"/>
    <x v="27"/>
    <x v="2"/>
    <x v="5"/>
    <n v="0"/>
    <n v="1500"/>
    <n v="0"/>
    <n v="0"/>
    <n v="0"/>
    <n v="0"/>
    <n v="0"/>
    <n v="0"/>
    <n v="0"/>
  </r>
  <r>
    <x v="9"/>
    <x v="27"/>
    <x v="2"/>
    <x v="6"/>
    <n v="0"/>
    <n v="1500"/>
    <n v="0"/>
    <n v="0"/>
    <n v="0"/>
    <n v="0"/>
    <n v="0"/>
    <n v="0"/>
    <n v="0"/>
  </r>
  <r>
    <x v="9"/>
    <x v="27"/>
    <x v="2"/>
    <x v="7"/>
    <n v="0"/>
    <n v="1500"/>
    <n v="0"/>
    <n v="0"/>
    <n v="0"/>
    <n v="0"/>
    <n v="0"/>
    <n v="0"/>
    <n v="0"/>
  </r>
  <r>
    <x v="9"/>
    <x v="27"/>
    <x v="2"/>
    <x v="8"/>
    <n v="0"/>
    <n v="1500"/>
    <n v="0"/>
    <n v="0"/>
    <n v="0"/>
    <n v="0"/>
    <n v="0"/>
    <n v="0"/>
    <n v="0"/>
  </r>
  <r>
    <x v="9"/>
    <x v="27"/>
    <x v="2"/>
    <x v="9"/>
    <n v="0"/>
    <n v="1500"/>
    <n v="0"/>
    <n v="0"/>
    <n v="0"/>
    <n v="0"/>
    <n v="0"/>
    <n v="0"/>
    <n v="0"/>
  </r>
  <r>
    <x v="9"/>
    <x v="27"/>
    <x v="2"/>
    <x v="10"/>
    <n v="0"/>
    <n v="1500"/>
    <n v="0"/>
    <n v="0"/>
    <n v="0"/>
    <n v="0"/>
    <n v="0"/>
    <n v="0"/>
    <n v="0"/>
  </r>
  <r>
    <x v="9"/>
    <x v="27"/>
    <x v="3"/>
    <x v="0"/>
    <n v="0"/>
    <n v="1500"/>
    <n v="0"/>
    <n v="0"/>
    <n v="0"/>
    <n v="0"/>
    <n v="0"/>
    <n v="0"/>
    <n v="0"/>
  </r>
  <r>
    <x v="9"/>
    <x v="27"/>
    <x v="3"/>
    <x v="1"/>
    <n v="2.91"/>
    <n v="1500"/>
    <n v="0"/>
    <n v="0.10595"/>
    <n v="9.1819999999999999E-2"/>
    <n v="9.7999999999999997E-4"/>
    <n v="8.9099999999999995E-3"/>
    <n v="1.4317500000000001"/>
    <n v="0"/>
  </r>
  <r>
    <x v="9"/>
    <x v="27"/>
    <x v="3"/>
    <x v="2"/>
    <n v="0"/>
    <n v="1500"/>
    <n v="0"/>
    <n v="0"/>
    <n v="0"/>
    <n v="0"/>
    <n v="0"/>
    <n v="0"/>
    <n v="0"/>
  </r>
  <r>
    <x v="9"/>
    <x v="27"/>
    <x v="3"/>
    <x v="3"/>
    <n v="0"/>
    <n v="1500"/>
    <n v="0"/>
    <n v="0"/>
    <n v="0"/>
    <n v="0"/>
    <n v="0"/>
    <n v="0"/>
    <n v="0"/>
  </r>
  <r>
    <x v="9"/>
    <x v="27"/>
    <x v="3"/>
    <x v="4"/>
    <n v="0"/>
    <n v="1500"/>
    <n v="0"/>
    <n v="0"/>
    <n v="0"/>
    <n v="0"/>
    <n v="0"/>
    <n v="0"/>
    <n v="0"/>
  </r>
  <r>
    <x v="9"/>
    <x v="27"/>
    <x v="3"/>
    <x v="5"/>
    <n v="0"/>
    <n v="1500"/>
    <n v="0"/>
    <n v="0"/>
    <n v="0"/>
    <n v="0"/>
    <n v="0"/>
    <n v="0"/>
    <n v="0"/>
  </r>
  <r>
    <x v="9"/>
    <x v="27"/>
    <x v="3"/>
    <x v="6"/>
    <n v="0"/>
    <n v="1500"/>
    <n v="0"/>
    <n v="0"/>
    <n v="0"/>
    <n v="0"/>
    <n v="0"/>
    <n v="0"/>
    <n v="0"/>
  </r>
  <r>
    <x v="9"/>
    <x v="27"/>
    <x v="3"/>
    <x v="7"/>
    <n v="0"/>
    <n v="1500"/>
    <n v="0"/>
    <n v="0"/>
    <n v="0"/>
    <n v="0"/>
    <n v="0"/>
    <n v="0"/>
    <n v="0"/>
  </r>
  <r>
    <x v="9"/>
    <x v="27"/>
    <x v="3"/>
    <x v="8"/>
    <n v="0"/>
    <n v="1500"/>
    <n v="0"/>
    <n v="0"/>
    <n v="0"/>
    <n v="0"/>
    <n v="0"/>
    <n v="0"/>
    <n v="0"/>
  </r>
  <r>
    <x v="9"/>
    <x v="27"/>
    <x v="3"/>
    <x v="9"/>
    <n v="0"/>
    <n v="1500"/>
    <n v="0"/>
    <n v="0"/>
    <n v="0"/>
    <n v="0"/>
    <n v="0"/>
    <n v="0"/>
    <n v="0"/>
  </r>
  <r>
    <x v="9"/>
    <x v="27"/>
    <x v="3"/>
    <x v="10"/>
    <n v="0.09"/>
    <n v="1500"/>
    <n v="0"/>
    <n v="3.0999999999999999E-3"/>
    <n v="2.9099999999999998E-3"/>
    <n v="1.0000000000000001E-5"/>
    <n v="5.0000000000000002E-5"/>
    <n v="4.1939999999999998E-2"/>
    <n v="0"/>
  </r>
  <r>
    <x v="9"/>
    <x v="27"/>
    <x v="4"/>
    <x v="0"/>
    <n v="0"/>
    <n v="1500"/>
    <n v="0"/>
    <n v="0"/>
    <n v="0"/>
    <n v="0"/>
    <n v="0"/>
    <n v="0"/>
    <n v="0"/>
  </r>
  <r>
    <x v="9"/>
    <x v="27"/>
    <x v="4"/>
    <x v="1"/>
    <n v="0"/>
    <n v="1500"/>
    <n v="0"/>
    <n v="0"/>
    <n v="0"/>
    <n v="0"/>
    <n v="0"/>
    <n v="0"/>
    <n v="0"/>
  </r>
  <r>
    <x v="9"/>
    <x v="27"/>
    <x v="4"/>
    <x v="2"/>
    <n v="0"/>
    <n v="1500"/>
    <n v="0"/>
    <n v="0"/>
    <n v="0"/>
    <n v="0"/>
    <n v="0"/>
    <n v="0"/>
    <n v="0"/>
  </r>
  <r>
    <x v="9"/>
    <x v="27"/>
    <x v="4"/>
    <x v="3"/>
    <n v="0"/>
    <n v="1500"/>
    <n v="0"/>
    <n v="0"/>
    <n v="0"/>
    <n v="0"/>
    <n v="0"/>
    <n v="0"/>
    <n v="0"/>
  </r>
  <r>
    <x v="9"/>
    <x v="27"/>
    <x v="4"/>
    <x v="4"/>
    <n v="0"/>
    <n v="1500"/>
    <n v="0"/>
    <n v="0"/>
    <n v="0"/>
    <n v="0"/>
    <n v="0"/>
    <n v="0"/>
    <n v="0"/>
  </r>
  <r>
    <x v="9"/>
    <x v="27"/>
    <x v="4"/>
    <x v="5"/>
    <n v="0"/>
    <n v="1500"/>
    <n v="0"/>
    <n v="0"/>
    <n v="0"/>
    <n v="0"/>
    <n v="0"/>
    <n v="0"/>
    <n v="0"/>
  </r>
  <r>
    <x v="9"/>
    <x v="27"/>
    <x v="4"/>
    <x v="6"/>
    <n v="0"/>
    <n v="1500"/>
    <n v="0"/>
    <n v="0"/>
    <n v="0"/>
    <n v="0"/>
    <n v="0"/>
    <n v="0"/>
    <n v="0"/>
  </r>
  <r>
    <x v="9"/>
    <x v="27"/>
    <x v="4"/>
    <x v="7"/>
    <n v="0"/>
    <n v="1500"/>
    <n v="0"/>
    <n v="0"/>
    <n v="0"/>
    <n v="0"/>
    <n v="0"/>
    <n v="0"/>
    <n v="0"/>
  </r>
  <r>
    <x v="9"/>
    <x v="27"/>
    <x v="4"/>
    <x v="8"/>
    <n v="0"/>
    <n v="1500"/>
    <n v="0"/>
    <n v="0"/>
    <n v="0"/>
    <n v="0"/>
    <n v="0"/>
    <n v="0"/>
    <n v="0"/>
  </r>
  <r>
    <x v="9"/>
    <x v="27"/>
    <x v="4"/>
    <x v="9"/>
    <n v="0"/>
    <n v="1500"/>
    <n v="0"/>
    <n v="0"/>
    <n v="0"/>
    <n v="0"/>
    <n v="0"/>
    <n v="0"/>
    <n v="0"/>
  </r>
  <r>
    <x v="9"/>
    <x v="27"/>
    <x v="4"/>
    <x v="10"/>
    <n v="1.06"/>
    <n v="1500"/>
    <n v="0"/>
    <n v="3.8510000000000003E-2"/>
    <n v="2.921E-2"/>
    <n v="1.2999999999999999E-4"/>
    <n v="1.08E-3"/>
    <n v="0.52036000000000004"/>
    <n v="0"/>
  </r>
  <r>
    <x v="9"/>
    <x v="27"/>
    <x v="5"/>
    <x v="0"/>
    <n v="0"/>
    <n v="1500"/>
    <n v="0"/>
    <n v="0"/>
    <n v="0"/>
    <n v="0"/>
    <n v="0"/>
    <n v="0"/>
    <n v="0"/>
  </r>
  <r>
    <x v="9"/>
    <x v="27"/>
    <x v="5"/>
    <x v="1"/>
    <n v="0"/>
    <n v="1500"/>
    <n v="0"/>
    <n v="0"/>
    <n v="0"/>
    <n v="0"/>
    <n v="0"/>
    <n v="0"/>
    <n v="0"/>
  </r>
  <r>
    <x v="9"/>
    <x v="27"/>
    <x v="5"/>
    <x v="2"/>
    <n v="0"/>
    <n v="1500"/>
    <n v="0"/>
    <n v="0"/>
    <n v="0"/>
    <n v="0"/>
    <n v="0"/>
    <n v="0"/>
    <n v="0"/>
  </r>
  <r>
    <x v="9"/>
    <x v="27"/>
    <x v="5"/>
    <x v="3"/>
    <n v="0"/>
    <n v="1500"/>
    <n v="0"/>
    <n v="0"/>
    <n v="0"/>
    <n v="0"/>
    <n v="0"/>
    <n v="0"/>
    <n v="0"/>
  </r>
  <r>
    <x v="9"/>
    <x v="27"/>
    <x v="5"/>
    <x v="4"/>
    <n v="0"/>
    <n v="1500"/>
    <n v="0"/>
    <n v="0"/>
    <n v="0"/>
    <n v="0"/>
    <n v="0"/>
    <n v="0"/>
    <n v="0"/>
  </r>
  <r>
    <x v="9"/>
    <x v="27"/>
    <x v="5"/>
    <x v="5"/>
    <n v="0"/>
    <n v="1500"/>
    <n v="0"/>
    <n v="0"/>
    <n v="0"/>
    <n v="0"/>
    <n v="0"/>
    <n v="0"/>
    <n v="0"/>
  </r>
  <r>
    <x v="9"/>
    <x v="27"/>
    <x v="5"/>
    <x v="6"/>
    <n v="0"/>
    <n v="1500"/>
    <n v="0"/>
    <n v="0"/>
    <n v="0"/>
    <n v="0"/>
    <n v="0"/>
    <n v="0"/>
    <n v="0"/>
  </r>
  <r>
    <x v="9"/>
    <x v="27"/>
    <x v="5"/>
    <x v="7"/>
    <n v="0"/>
    <n v="1500"/>
    <n v="0"/>
    <n v="0"/>
    <n v="0"/>
    <n v="0"/>
    <n v="0"/>
    <n v="0"/>
    <n v="0"/>
  </r>
  <r>
    <x v="9"/>
    <x v="27"/>
    <x v="5"/>
    <x v="8"/>
    <n v="0"/>
    <n v="1500"/>
    <n v="0"/>
    <n v="0"/>
    <n v="0"/>
    <n v="0"/>
    <n v="0"/>
    <n v="0"/>
    <n v="0"/>
  </r>
  <r>
    <x v="9"/>
    <x v="27"/>
    <x v="5"/>
    <x v="9"/>
    <n v="0"/>
    <n v="1500"/>
    <n v="0"/>
    <n v="0"/>
    <n v="0"/>
    <n v="0"/>
    <n v="0"/>
    <n v="0"/>
    <n v="0"/>
  </r>
  <r>
    <x v="9"/>
    <x v="27"/>
    <x v="5"/>
    <x v="10"/>
    <n v="0"/>
    <n v="1500"/>
    <n v="0"/>
    <n v="0"/>
    <n v="0"/>
    <n v="0"/>
    <n v="0"/>
    <n v="0"/>
    <n v="0"/>
  </r>
  <r>
    <x v="9"/>
    <x v="27"/>
    <x v="6"/>
    <x v="0"/>
    <n v="0"/>
    <n v="1500"/>
    <n v="0"/>
    <n v="0"/>
    <n v="0"/>
    <n v="0"/>
    <n v="0"/>
    <n v="0"/>
    <n v="0"/>
  </r>
  <r>
    <x v="9"/>
    <x v="27"/>
    <x v="6"/>
    <x v="1"/>
    <n v="0"/>
    <n v="1500"/>
    <n v="0"/>
    <n v="0"/>
    <n v="0"/>
    <n v="0"/>
    <n v="0"/>
    <n v="0"/>
    <n v="0"/>
  </r>
  <r>
    <x v="9"/>
    <x v="27"/>
    <x v="6"/>
    <x v="2"/>
    <n v="0"/>
    <n v="1500"/>
    <n v="0"/>
    <n v="0"/>
    <n v="0"/>
    <n v="0"/>
    <n v="0"/>
    <n v="0"/>
    <n v="0"/>
  </r>
  <r>
    <x v="9"/>
    <x v="27"/>
    <x v="6"/>
    <x v="3"/>
    <n v="0"/>
    <n v="1500"/>
    <n v="0"/>
    <n v="0"/>
    <n v="0"/>
    <n v="0"/>
    <n v="0"/>
    <n v="0"/>
    <n v="0"/>
  </r>
  <r>
    <x v="9"/>
    <x v="27"/>
    <x v="6"/>
    <x v="4"/>
    <n v="0"/>
    <n v="1500"/>
    <n v="0"/>
    <n v="0"/>
    <n v="0"/>
    <n v="0"/>
    <n v="0"/>
    <n v="0"/>
    <n v="0"/>
  </r>
  <r>
    <x v="9"/>
    <x v="27"/>
    <x v="6"/>
    <x v="5"/>
    <n v="0"/>
    <n v="1500"/>
    <n v="0"/>
    <n v="0"/>
    <n v="0"/>
    <n v="0"/>
    <n v="0"/>
    <n v="0"/>
    <n v="0"/>
  </r>
  <r>
    <x v="9"/>
    <x v="27"/>
    <x v="6"/>
    <x v="6"/>
    <n v="0"/>
    <n v="1500"/>
    <n v="0"/>
    <n v="0"/>
    <n v="0"/>
    <n v="0"/>
    <n v="0"/>
    <n v="0"/>
    <n v="0"/>
  </r>
  <r>
    <x v="9"/>
    <x v="27"/>
    <x v="6"/>
    <x v="7"/>
    <n v="0"/>
    <n v="1500"/>
    <n v="0"/>
    <n v="0"/>
    <n v="0"/>
    <n v="0"/>
    <n v="0"/>
    <n v="0"/>
    <n v="0"/>
  </r>
  <r>
    <x v="9"/>
    <x v="27"/>
    <x v="6"/>
    <x v="8"/>
    <n v="0"/>
    <n v="1500"/>
    <n v="0"/>
    <n v="0"/>
    <n v="0"/>
    <n v="0"/>
    <n v="0"/>
    <n v="0"/>
    <n v="0"/>
  </r>
  <r>
    <x v="9"/>
    <x v="27"/>
    <x v="6"/>
    <x v="9"/>
    <n v="0"/>
    <n v="1500"/>
    <n v="0"/>
    <n v="0"/>
    <n v="0"/>
    <n v="0"/>
    <n v="0"/>
    <n v="0"/>
    <n v="0"/>
  </r>
  <r>
    <x v="9"/>
    <x v="27"/>
    <x v="6"/>
    <x v="10"/>
    <n v="0"/>
    <n v="1500"/>
    <n v="0"/>
    <n v="0"/>
    <n v="0"/>
    <n v="0"/>
    <n v="0"/>
    <n v="0"/>
    <n v="0"/>
  </r>
  <r>
    <x v="9"/>
    <x v="27"/>
    <x v="7"/>
    <x v="0"/>
    <n v="0"/>
    <n v="1500"/>
    <n v="0"/>
    <n v="0"/>
    <n v="0"/>
    <n v="0"/>
    <n v="0"/>
    <n v="0"/>
    <n v="0"/>
  </r>
  <r>
    <x v="9"/>
    <x v="27"/>
    <x v="7"/>
    <x v="1"/>
    <n v="0"/>
    <n v="1500"/>
    <n v="0"/>
    <n v="0"/>
    <n v="0"/>
    <n v="0"/>
    <n v="0"/>
    <n v="0"/>
    <n v="0"/>
  </r>
  <r>
    <x v="9"/>
    <x v="27"/>
    <x v="7"/>
    <x v="2"/>
    <n v="0"/>
    <n v="1500"/>
    <n v="0"/>
    <n v="0"/>
    <n v="0"/>
    <n v="0"/>
    <n v="0"/>
    <n v="0"/>
    <n v="0"/>
  </r>
  <r>
    <x v="9"/>
    <x v="27"/>
    <x v="7"/>
    <x v="3"/>
    <n v="0"/>
    <n v="1500"/>
    <n v="0"/>
    <n v="0"/>
    <n v="0"/>
    <n v="0"/>
    <n v="0"/>
    <n v="0"/>
    <n v="0"/>
  </r>
  <r>
    <x v="9"/>
    <x v="27"/>
    <x v="7"/>
    <x v="4"/>
    <n v="0"/>
    <n v="1500"/>
    <n v="0"/>
    <n v="0"/>
    <n v="0"/>
    <n v="0"/>
    <n v="0"/>
    <n v="0"/>
    <n v="0"/>
  </r>
  <r>
    <x v="9"/>
    <x v="27"/>
    <x v="7"/>
    <x v="5"/>
    <n v="0"/>
    <n v="1500"/>
    <n v="0"/>
    <n v="0"/>
    <n v="0"/>
    <n v="0"/>
    <n v="0"/>
    <n v="0"/>
    <n v="0"/>
  </r>
  <r>
    <x v="9"/>
    <x v="27"/>
    <x v="7"/>
    <x v="6"/>
    <n v="0"/>
    <n v="1500"/>
    <n v="0"/>
    <n v="0"/>
    <n v="0"/>
    <n v="0"/>
    <n v="0"/>
    <n v="0"/>
    <n v="0"/>
  </r>
  <r>
    <x v="9"/>
    <x v="27"/>
    <x v="7"/>
    <x v="7"/>
    <n v="0"/>
    <n v="1500"/>
    <n v="0"/>
    <n v="0"/>
    <n v="0"/>
    <n v="0"/>
    <n v="0"/>
    <n v="0"/>
    <n v="0"/>
  </r>
  <r>
    <x v="9"/>
    <x v="27"/>
    <x v="7"/>
    <x v="8"/>
    <n v="0"/>
    <n v="1500"/>
    <n v="0"/>
    <n v="0"/>
    <n v="0"/>
    <n v="0"/>
    <n v="0"/>
    <n v="0"/>
    <n v="0"/>
  </r>
  <r>
    <x v="9"/>
    <x v="27"/>
    <x v="7"/>
    <x v="9"/>
    <n v="0"/>
    <n v="1500"/>
    <n v="0"/>
    <n v="0"/>
    <n v="0"/>
    <n v="0"/>
    <n v="0"/>
    <n v="0"/>
    <n v="0"/>
  </r>
  <r>
    <x v="9"/>
    <x v="27"/>
    <x v="7"/>
    <x v="10"/>
    <n v="0"/>
    <n v="1500"/>
    <n v="0"/>
    <n v="0"/>
    <n v="0"/>
    <n v="0"/>
    <n v="0"/>
    <n v="0"/>
    <n v="0"/>
  </r>
  <r>
    <x v="9"/>
    <x v="27"/>
    <x v="8"/>
    <x v="0"/>
    <n v="0"/>
    <n v="1500"/>
    <n v="0"/>
    <n v="0"/>
    <n v="0"/>
    <n v="0"/>
    <n v="0"/>
    <n v="0"/>
    <n v="0"/>
  </r>
  <r>
    <x v="9"/>
    <x v="27"/>
    <x v="8"/>
    <x v="1"/>
    <n v="0"/>
    <n v="1500"/>
    <n v="0"/>
    <n v="0"/>
    <n v="0"/>
    <n v="0"/>
    <n v="0"/>
    <n v="0"/>
    <n v="0"/>
  </r>
  <r>
    <x v="9"/>
    <x v="27"/>
    <x v="8"/>
    <x v="2"/>
    <n v="0"/>
    <n v="1500"/>
    <n v="0"/>
    <n v="0"/>
    <n v="0"/>
    <n v="0"/>
    <n v="0"/>
    <n v="0"/>
    <n v="0"/>
  </r>
  <r>
    <x v="9"/>
    <x v="27"/>
    <x v="8"/>
    <x v="3"/>
    <n v="0"/>
    <n v="1500"/>
    <n v="0"/>
    <n v="0"/>
    <n v="0"/>
    <n v="0"/>
    <n v="0"/>
    <n v="0"/>
    <n v="0"/>
  </r>
  <r>
    <x v="9"/>
    <x v="27"/>
    <x v="8"/>
    <x v="4"/>
    <n v="0"/>
    <n v="1500"/>
    <n v="0"/>
    <n v="0"/>
    <n v="0"/>
    <n v="0"/>
    <n v="0"/>
    <n v="0"/>
    <n v="0"/>
  </r>
  <r>
    <x v="9"/>
    <x v="27"/>
    <x v="8"/>
    <x v="5"/>
    <n v="0"/>
    <n v="1500"/>
    <n v="0"/>
    <n v="0"/>
    <n v="0"/>
    <n v="0"/>
    <n v="0"/>
    <n v="0"/>
    <n v="0"/>
  </r>
  <r>
    <x v="9"/>
    <x v="27"/>
    <x v="8"/>
    <x v="6"/>
    <n v="0"/>
    <n v="1500"/>
    <n v="0"/>
    <n v="0"/>
    <n v="0"/>
    <n v="0"/>
    <n v="0"/>
    <n v="0"/>
    <n v="0"/>
  </r>
  <r>
    <x v="9"/>
    <x v="27"/>
    <x v="8"/>
    <x v="7"/>
    <n v="0"/>
    <n v="1500"/>
    <n v="0"/>
    <n v="0"/>
    <n v="0"/>
    <n v="0"/>
    <n v="0"/>
    <n v="0"/>
    <n v="0"/>
  </r>
  <r>
    <x v="9"/>
    <x v="27"/>
    <x v="8"/>
    <x v="8"/>
    <n v="0"/>
    <n v="1500"/>
    <n v="0"/>
    <n v="0"/>
    <n v="0"/>
    <n v="0"/>
    <n v="0"/>
    <n v="0"/>
    <n v="0"/>
  </r>
  <r>
    <x v="9"/>
    <x v="27"/>
    <x v="8"/>
    <x v="9"/>
    <n v="0"/>
    <n v="1500"/>
    <n v="0"/>
    <n v="0"/>
    <n v="0"/>
    <n v="0"/>
    <n v="0"/>
    <n v="0"/>
    <n v="0"/>
  </r>
  <r>
    <x v="9"/>
    <x v="27"/>
    <x v="8"/>
    <x v="10"/>
    <n v="0"/>
    <n v="1500"/>
    <n v="0"/>
    <n v="0"/>
    <n v="0"/>
    <n v="0"/>
    <n v="0"/>
    <n v="0"/>
    <n v="0"/>
  </r>
  <r>
    <x v="9"/>
    <x v="28"/>
    <x v="0"/>
    <x v="0"/>
    <n v="0"/>
    <n v="1500"/>
    <n v="0"/>
    <n v="0"/>
    <n v="0"/>
    <n v="0"/>
    <n v="0"/>
    <n v="0"/>
    <n v="0"/>
  </r>
  <r>
    <x v="9"/>
    <x v="28"/>
    <x v="0"/>
    <x v="1"/>
    <n v="0.18"/>
    <n v="1500"/>
    <n v="0"/>
    <n v="6.7400000000000003E-3"/>
    <n v="5.7099999999999998E-3"/>
    <n v="1.1E-4"/>
    <n v="1.9000000000000001E-4"/>
    <n v="9.1079999999999994E-2"/>
    <n v="0"/>
  </r>
  <r>
    <x v="9"/>
    <x v="28"/>
    <x v="0"/>
    <x v="2"/>
    <n v="0"/>
    <n v="1500"/>
    <n v="0"/>
    <n v="0"/>
    <n v="0"/>
    <n v="0"/>
    <n v="0"/>
    <n v="0"/>
    <n v="0"/>
  </r>
  <r>
    <x v="9"/>
    <x v="28"/>
    <x v="0"/>
    <x v="3"/>
    <n v="0"/>
    <n v="1500"/>
    <n v="0"/>
    <n v="0"/>
    <n v="0"/>
    <n v="0"/>
    <n v="0"/>
    <n v="0"/>
    <n v="0"/>
  </r>
  <r>
    <x v="9"/>
    <x v="28"/>
    <x v="0"/>
    <x v="4"/>
    <n v="0"/>
    <n v="1500"/>
    <n v="0"/>
    <n v="0"/>
    <n v="0"/>
    <n v="0"/>
    <n v="0"/>
    <n v="0"/>
    <n v="0"/>
  </r>
  <r>
    <x v="9"/>
    <x v="28"/>
    <x v="0"/>
    <x v="5"/>
    <n v="0"/>
    <n v="1500"/>
    <n v="0"/>
    <n v="0"/>
    <n v="0"/>
    <n v="0"/>
    <n v="0"/>
    <n v="0"/>
    <n v="0"/>
  </r>
  <r>
    <x v="9"/>
    <x v="28"/>
    <x v="0"/>
    <x v="6"/>
    <n v="0"/>
    <n v="1500"/>
    <n v="0"/>
    <n v="0"/>
    <n v="0"/>
    <n v="0"/>
    <n v="0"/>
    <n v="0"/>
    <n v="0"/>
  </r>
  <r>
    <x v="9"/>
    <x v="28"/>
    <x v="0"/>
    <x v="7"/>
    <n v="0"/>
    <n v="1500"/>
    <n v="0"/>
    <n v="0"/>
    <n v="0"/>
    <n v="0"/>
    <n v="0"/>
    <n v="0"/>
    <n v="0"/>
  </r>
  <r>
    <x v="9"/>
    <x v="28"/>
    <x v="0"/>
    <x v="8"/>
    <n v="0"/>
    <n v="1500"/>
    <n v="0"/>
    <n v="0"/>
    <n v="0"/>
    <n v="0"/>
    <n v="0"/>
    <n v="0"/>
    <n v="0"/>
  </r>
  <r>
    <x v="9"/>
    <x v="28"/>
    <x v="0"/>
    <x v="9"/>
    <n v="0"/>
    <n v="1500"/>
    <n v="0"/>
    <n v="0"/>
    <n v="0"/>
    <n v="0"/>
    <n v="0"/>
    <n v="0"/>
    <n v="0"/>
  </r>
  <r>
    <x v="9"/>
    <x v="28"/>
    <x v="0"/>
    <x v="10"/>
    <n v="0.14000000000000001"/>
    <n v="1500"/>
    <n v="0"/>
    <n v="5.0099999999999997E-3"/>
    <n v="4.0299999999999997E-3"/>
    <n v="1.0000000000000001E-5"/>
    <n v="2.0000000000000001E-4"/>
    <n v="6.7699999999999996E-2"/>
    <n v="0"/>
  </r>
  <r>
    <x v="9"/>
    <x v="28"/>
    <x v="1"/>
    <x v="0"/>
    <n v="0"/>
    <n v="1500"/>
    <n v="0"/>
    <n v="0"/>
    <n v="0"/>
    <n v="0"/>
    <n v="0"/>
    <n v="0"/>
    <n v="0"/>
  </r>
  <r>
    <x v="9"/>
    <x v="28"/>
    <x v="1"/>
    <x v="1"/>
    <n v="0"/>
    <n v="1500"/>
    <n v="0"/>
    <n v="0"/>
    <n v="0"/>
    <n v="0"/>
    <n v="0"/>
    <n v="0"/>
    <n v="0"/>
  </r>
  <r>
    <x v="9"/>
    <x v="28"/>
    <x v="1"/>
    <x v="2"/>
    <n v="0"/>
    <n v="1500"/>
    <n v="0"/>
    <n v="0"/>
    <n v="0"/>
    <n v="0"/>
    <n v="0"/>
    <n v="0"/>
    <n v="0"/>
  </r>
  <r>
    <x v="9"/>
    <x v="28"/>
    <x v="1"/>
    <x v="3"/>
    <n v="0"/>
    <n v="1500"/>
    <n v="0"/>
    <n v="0"/>
    <n v="0"/>
    <n v="0"/>
    <n v="0"/>
    <n v="0"/>
    <n v="0"/>
  </r>
  <r>
    <x v="9"/>
    <x v="28"/>
    <x v="1"/>
    <x v="4"/>
    <n v="0"/>
    <n v="1500"/>
    <n v="0"/>
    <n v="0"/>
    <n v="0"/>
    <n v="0"/>
    <n v="0"/>
    <n v="0"/>
    <n v="0"/>
  </r>
  <r>
    <x v="9"/>
    <x v="28"/>
    <x v="1"/>
    <x v="5"/>
    <n v="0"/>
    <n v="1500"/>
    <n v="0"/>
    <n v="0"/>
    <n v="0"/>
    <n v="0"/>
    <n v="0"/>
    <n v="0"/>
    <n v="0"/>
  </r>
  <r>
    <x v="9"/>
    <x v="28"/>
    <x v="1"/>
    <x v="6"/>
    <n v="0"/>
    <n v="1500"/>
    <n v="0"/>
    <n v="0"/>
    <n v="0"/>
    <n v="0"/>
    <n v="0"/>
    <n v="0"/>
    <n v="0"/>
  </r>
  <r>
    <x v="9"/>
    <x v="28"/>
    <x v="1"/>
    <x v="7"/>
    <n v="0"/>
    <n v="1500"/>
    <n v="0"/>
    <n v="0"/>
    <n v="0"/>
    <n v="0"/>
    <n v="0"/>
    <n v="0"/>
    <n v="0"/>
  </r>
  <r>
    <x v="9"/>
    <x v="28"/>
    <x v="1"/>
    <x v="8"/>
    <n v="0"/>
    <n v="1500"/>
    <n v="0"/>
    <n v="0"/>
    <n v="0"/>
    <n v="0"/>
    <n v="0"/>
    <n v="0"/>
    <n v="0"/>
  </r>
  <r>
    <x v="9"/>
    <x v="28"/>
    <x v="1"/>
    <x v="9"/>
    <n v="0"/>
    <n v="1500"/>
    <n v="0"/>
    <n v="0"/>
    <n v="0"/>
    <n v="0"/>
    <n v="0"/>
    <n v="0"/>
    <n v="0"/>
  </r>
  <r>
    <x v="9"/>
    <x v="28"/>
    <x v="1"/>
    <x v="10"/>
    <n v="0"/>
    <n v="1500"/>
    <n v="0"/>
    <n v="0"/>
    <n v="0"/>
    <n v="0"/>
    <n v="0"/>
    <n v="0"/>
    <n v="0"/>
  </r>
  <r>
    <x v="9"/>
    <x v="28"/>
    <x v="2"/>
    <x v="0"/>
    <n v="0"/>
    <n v="1500"/>
    <n v="0"/>
    <n v="0"/>
    <n v="0"/>
    <n v="0"/>
    <n v="0"/>
    <n v="0"/>
    <n v="0"/>
  </r>
  <r>
    <x v="9"/>
    <x v="28"/>
    <x v="2"/>
    <x v="1"/>
    <n v="0.11"/>
    <n v="1500"/>
    <n v="0"/>
    <n v="4.0800000000000003E-3"/>
    <n v="3.5799999999999998E-3"/>
    <n v="1.1E-4"/>
    <n v="6.2E-4"/>
    <n v="5.5140000000000002E-2"/>
    <n v="0"/>
  </r>
  <r>
    <x v="9"/>
    <x v="28"/>
    <x v="2"/>
    <x v="2"/>
    <n v="0"/>
    <n v="1500"/>
    <n v="0"/>
    <n v="0"/>
    <n v="0"/>
    <n v="0"/>
    <n v="0"/>
    <n v="0"/>
    <n v="0"/>
  </r>
  <r>
    <x v="9"/>
    <x v="28"/>
    <x v="2"/>
    <x v="3"/>
    <n v="0"/>
    <n v="1500"/>
    <n v="0"/>
    <n v="0"/>
    <n v="0"/>
    <n v="0"/>
    <n v="0"/>
    <n v="0"/>
    <n v="0"/>
  </r>
  <r>
    <x v="9"/>
    <x v="28"/>
    <x v="2"/>
    <x v="4"/>
    <n v="0"/>
    <n v="1500"/>
    <n v="0"/>
    <n v="0"/>
    <n v="0"/>
    <n v="0"/>
    <n v="0"/>
    <n v="0"/>
    <n v="0"/>
  </r>
  <r>
    <x v="9"/>
    <x v="28"/>
    <x v="2"/>
    <x v="5"/>
    <n v="0"/>
    <n v="1500"/>
    <n v="0"/>
    <n v="0"/>
    <n v="0"/>
    <n v="0"/>
    <n v="0"/>
    <n v="0"/>
    <n v="0"/>
  </r>
  <r>
    <x v="9"/>
    <x v="28"/>
    <x v="2"/>
    <x v="6"/>
    <n v="0"/>
    <n v="1500"/>
    <n v="0"/>
    <n v="0"/>
    <n v="0"/>
    <n v="0"/>
    <n v="0"/>
    <n v="0"/>
    <n v="0"/>
  </r>
  <r>
    <x v="9"/>
    <x v="28"/>
    <x v="2"/>
    <x v="7"/>
    <n v="0"/>
    <n v="1500"/>
    <n v="0"/>
    <n v="0"/>
    <n v="0"/>
    <n v="0"/>
    <n v="0"/>
    <n v="0"/>
    <n v="0"/>
  </r>
  <r>
    <x v="9"/>
    <x v="28"/>
    <x v="2"/>
    <x v="8"/>
    <n v="0"/>
    <n v="1500"/>
    <n v="0"/>
    <n v="0"/>
    <n v="0"/>
    <n v="0"/>
    <n v="0"/>
    <n v="0"/>
    <n v="0"/>
  </r>
  <r>
    <x v="9"/>
    <x v="28"/>
    <x v="2"/>
    <x v="9"/>
    <n v="0"/>
    <n v="1500"/>
    <n v="0"/>
    <n v="0"/>
    <n v="0"/>
    <n v="0"/>
    <n v="0"/>
    <n v="0"/>
    <n v="0"/>
  </r>
  <r>
    <x v="9"/>
    <x v="28"/>
    <x v="2"/>
    <x v="10"/>
    <n v="0"/>
    <n v="1500"/>
    <n v="0"/>
    <n v="0"/>
    <n v="0"/>
    <n v="0"/>
    <n v="0"/>
    <n v="0"/>
    <n v="0"/>
  </r>
  <r>
    <x v="9"/>
    <x v="28"/>
    <x v="3"/>
    <x v="0"/>
    <n v="0"/>
    <n v="1500"/>
    <n v="0"/>
    <n v="0"/>
    <n v="0"/>
    <n v="0"/>
    <n v="0"/>
    <n v="0"/>
    <n v="0"/>
  </r>
  <r>
    <x v="9"/>
    <x v="28"/>
    <x v="3"/>
    <x v="1"/>
    <n v="2.91"/>
    <n v="1500"/>
    <n v="0"/>
    <n v="0.10595"/>
    <n v="9.1819999999999999E-2"/>
    <n v="9.7999999999999997E-4"/>
    <n v="8.9099999999999995E-3"/>
    <n v="1.4317500000000001"/>
    <n v="0"/>
  </r>
  <r>
    <x v="9"/>
    <x v="28"/>
    <x v="3"/>
    <x v="2"/>
    <n v="0"/>
    <n v="1500"/>
    <n v="0"/>
    <n v="0"/>
    <n v="0"/>
    <n v="0"/>
    <n v="0"/>
    <n v="0"/>
    <n v="0"/>
  </r>
  <r>
    <x v="9"/>
    <x v="28"/>
    <x v="3"/>
    <x v="3"/>
    <n v="0"/>
    <n v="1500"/>
    <n v="0"/>
    <n v="0"/>
    <n v="0"/>
    <n v="0"/>
    <n v="0"/>
    <n v="0"/>
    <n v="0"/>
  </r>
  <r>
    <x v="9"/>
    <x v="28"/>
    <x v="3"/>
    <x v="4"/>
    <n v="0"/>
    <n v="1500"/>
    <n v="0"/>
    <n v="0"/>
    <n v="0"/>
    <n v="0"/>
    <n v="0"/>
    <n v="0"/>
    <n v="0"/>
  </r>
  <r>
    <x v="9"/>
    <x v="28"/>
    <x v="3"/>
    <x v="5"/>
    <n v="0"/>
    <n v="1500"/>
    <n v="0"/>
    <n v="0"/>
    <n v="0"/>
    <n v="0"/>
    <n v="0"/>
    <n v="0"/>
    <n v="0"/>
  </r>
  <r>
    <x v="9"/>
    <x v="28"/>
    <x v="3"/>
    <x v="6"/>
    <n v="0"/>
    <n v="1500"/>
    <n v="0"/>
    <n v="0"/>
    <n v="0"/>
    <n v="0"/>
    <n v="0"/>
    <n v="0"/>
    <n v="0"/>
  </r>
  <r>
    <x v="9"/>
    <x v="28"/>
    <x v="3"/>
    <x v="7"/>
    <n v="0"/>
    <n v="1500"/>
    <n v="0"/>
    <n v="0"/>
    <n v="0"/>
    <n v="0"/>
    <n v="0"/>
    <n v="0"/>
    <n v="0"/>
  </r>
  <r>
    <x v="9"/>
    <x v="28"/>
    <x v="3"/>
    <x v="8"/>
    <n v="0"/>
    <n v="1500"/>
    <n v="0"/>
    <n v="0"/>
    <n v="0"/>
    <n v="0"/>
    <n v="0"/>
    <n v="0"/>
    <n v="0"/>
  </r>
  <r>
    <x v="9"/>
    <x v="28"/>
    <x v="3"/>
    <x v="9"/>
    <n v="0"/>
    <n v="1500"/>
    <n v="0"/>
    <n v="0"/>
    <n v="0"/>
    <n v="0"/>
    <n v="0"/>
    <n v="0"/>
    <n v="0"/>
  </r>
  <r>
    <x v="9"/>
    <x v="28"/>
    <x v="3"/>
    <x v="10"/>
    <n v="0.09"/>
    <n v="1500"/>
    <n v="0"/>
    <n v="3.0999999999999999E-3"/>
    <n v="2.9099999999999998E-3"/>
    <n v="1.0000000000000001E-5"/>
    <n v="5.0000000000000002E-5"/>
    <n v="4.1939999999999998E-2"/>
    <n v="0"/>
  </r>
  <r>
    <x v="9"/>
    <x v="28"/>
    <x v="4"/>
    <x v="0"/>
    <n v="0"/>
    <n v="1500"/>
    <n v="0"/>
    <n v="0"/>
    <n v="0"/>
    <n v="0"/>
    <n v="0"/>
    <n v="0"/>
    <n v="0"/>
  </r>
  <r>
    <x v="9"/>
    <x v="28"/>
    <x v="4"/>
    <x v="1"/>
    <n v="0"/>
    <n v="1500"/>
    <n v="0"/>
    <n v="0"/>
    <n v="0"/>
    <n v="0"/>
    <n v="0"/>
    <n v="0"/>
    <n v="0"/>
  </r>
  <r>
    <x v="9"/>
    <x v="28"/>
    <x v="4"/>
    <x v="2"/>
    <n v="0"/>
    <n v="1500"/>
    <n v="0"/>
    <n v="0"/>
    <n v="0"/>
    <n v="0"/>
    <n v="0"/>
    <n v="0"/>
    <n v="0"/>
  </r>
  <r>
    <x v="9"/>
    <x v="28"/>
    <x v="4"/>
    <x v="3"/>
    <n v="0"/>
    <n v="1500"/>
    <n v="0"/>
    <n v="0"/>
    <n v="0"/>
    <n v="0"/>
    <n v="0"/>
    <n v="0"/>
    <n v="0"/>
  </r>
  <r>
    <x v="9"/>
    <x v="28"/>
    <x v="4"/>
    <x v="4"/>
    <n v="0"/>
    <n v="1500"/>
    <n v="0"/>
    <n v="0"/>
    <n v="0"/>
    <n v="0"/>
    <n v="0"/>
    <n v="0"/>
    <n v="0"/>
  </r>
  <r>
    <x v="9"/>
    <x v="28"/>
    <x v="4"/>
    <x v="5"/>
    <n v="0"/>
    <n v="1500"/>
    <n v="0"/>
    <n v="0"/>
    <n v="0"/>
    <n v="0"/>
    <n v="0"/>
    <n v="0"/>
    <n v="0"/>
  </r>
  <r>
    <x v="9"/>
    <x v="28"/>
    <x v="4"/>
    <x v="6"/>
    <n v="0"/>
    <n v="1500"/>
    <n v="0"/>
    <n v="0"/>
    <n v="0"/>
    <n v="0"/>
    <n v="0"/>
    <n v="0"/>
    <n v="0"/>
  </r>
  <r>
    <x v="9"/>
    <x v="28"/>
    <x v="4"/>
    <x v="7"/>
    <n v="0"/>
    <n v="1500"/>
    <n v="0"/>
    <n v="0"/>
    <n v="0"/>
    <n v="0"/>
    <n v="0"/>
    <n v="0"/>
    <n v="0"/>
  </r>
  <r>
    <x v="9"/>
    <x v="28"/>
    <x v="4"/>
    <x v="8"/>
    <n v="0"/>
    <n v="1500"/>
    <n v="0"/>
    <n v="0"/>
    <n v="0"/>
    <n v="0"/>
    <n v="0"/>
    <n v="0"/>
    <n v="0"/>
  </r>
  <r>
    <x v="9"/>
    <x v="28"/>
    <x v="4"/>
    <x v="9"/>
    <n v="0"/>
    <n v="1500"/>
    <n v="0"/>
    <n v="0"/>
    <n v="0"/>
    <n v="0"/>
    <n v="0"/>
    <n v="0"/>
    <n v="0"/>
  </r>
  <r>
    <x v="9"/>
    <x v="28"/>
    <x v="4"/>
    <x v="10"/>
    <n v="1.06"/>
    <n v="1500"/>
    <n v="0"/>
    <n v="3.8510000000000003E-2"/>
    <n v="2.921E-2"/>
    <n v="1.2999999999999999E-4"/>
    <n v="1.08E-3"/>
    <n v="0.52036000000000004"/>
    <n v="0"/>
  </r>
  <r>
    <x v="9"/>
    <x v="28"/>
    <x v="5"/>
    <x v="0"/>
    <n v="0"/>
    <n v="1500"/>
    <n v="0"/>
    <n v="0"/>
    <n v="0"/>
    <n v="0"/>
    <n v="0"/>
    <n v="0"/>
    <n v="0"/>
  </r>
  <r>
    <x v="9"/>
    <x v="28"/>
    <x v="5"/>
    <x v="1"/>
    <n v="0"/>
    <n v="1500"/>
    <n v="0"/>
    <n v="0"/>
    <n v="0"/>
    <n v="0"/>
    <n v="0"/>
    <n v="0"/>
    <n v="0"/>
  </r>
  <r>
    <x v="9"/>
    <x v="28"/>
    <x v="5"/>
    <x v="2"/>
    <n v="0"/>
    <n v="1500"/>
    <n v="0"/>
    <n v="0"/>
    <n v="0"/>
    <n v="0"/>
    <n v="0"/>
    <n v="0"/>
    <n v="0"/>
  </r>
  <r>
    <x v="9"/>
    <x v="28"/>
    <x v="5"/>
    <x v="3"/>
    <n v="0"/>
    <n v="1500"/>
    <n v="0"/>
    <n v="0"/>
    <n v="0"/>
    <n v="0"/>
    <n v="0"/>
    <n v="0"/>
    <n v="0"/>
  </r>
  <r>
    <x v="9"/>
    <x v="28"/>
    <x v="5"/>
    <x v="4"/>
    <n v="0"/>
    <n v="1500"/>
    <n v="0"/>
    <n v="0"/>
    <n v="0"/>
    <n v="0"/>
    <n v="0"/>
    <n v="0"/>
    <n v="0"/>
  </r>
  <r>
    <x v="9"/>
    <x v="28"/>
    <x v="5"/>
    <x v="5"/>
    <n v="0"/>
    <n v="1500"/>
    <n v="0"/>
    <n v="0"/>
    <n v="0"/>
    <n v="0"/>
    <n v="0"/>
    <n v="0"/>
    <n v="0"/>
  </r>
  <r>
    <x v="9"/>
    <x v="28"/>
    <x v="5"/>
    <x v="6"/>
    <n v="0"/>
    <n v="1500"/>
    <n v="0"/>
    <n v="0"/>
    <n v="0"/>
    <n v="0"/>
    <n v="0"/>
    <n v="0"/>
    <n v="0"/>
  </r>
  <r>
    <x v="9"/>
    <x v="28"/>
    <x v="5"/>
    <x v="7"/>
    <n v="0"/>
    <n v="1500"/>
    <n v="0"/>
    <n v="0"/>
    <n v="0"/>
    <n v="0"/>
    <n v="0"/>
    <n v="0"/>
    <n v="0"/>
  </r>
  <r>
    <x v="9"/>
    <x v="28"/>
    <x v="5"/>
    <x v="8"/>
    <n v="0"/>
    <n v="1500"/>
    <n v="0"/>
    <n v="0"/>
    <n v="0"/>
    <n v="0"/>
    <n v="0"/>
    <n v="0"/>
    <n v="0"/>
  </r>
  <r>
    <x v="9"/>
    <x v="28"/>
    <x v="5"/>
    <x v="9"/>
    <n v="0"/>
    <n v="1500"/>
    <n v="0"/>
    <n v="0"/>
    <n v="0"/>
    <n v="0"/>
    <n v="0"/>
    <n v="0"/>
    <n v="0"/>
  </r>
  <r>
    <x v="9"/>
    <x v="28"/>
    <x v="5"/>
    <x v="10"/>
    <n v="0"/>
    <n v="1500"/>
    <n v="0"/>
    <n v="0"/>
    <n v="0"/>
    <n v="0"/>
    <n v="0"/>
    <n v="0"/>
    <n v="0"/>
  </r>
  <r>
    <x v="9"/>
    <x v="28"/>
    <x v="6"/>
    <x v="0"/>
    <n v="0"/>
    <n v="1500"/>
    <n v="0"/>
    <n v="0"/>
    <n v="0"/>
    <n v="0"/>
    <n v="0"/>
    <n v="0"/>
    <n v="0"/>
  </r>
  <r>
    <x v="9"/>
    <x v="28"/>
    <x v="6"/>
    <x v="1"/>
    <n v="0"/>
    <n v="1500"/>
    <n v="0"/>
    <n v="0"/>
    <n v="0"/>
    <n v="0"/>
    <n v="0"/>
    <n v="0"/>
    <n v="0"/>
  </r>
  <r>
    <x v="9"/>
    <x v="28"/>
    <x v="6"/>
    <x v="2"/>
    <n v="0"/>
    <n v="1500"/>
    <n v="0"/>
    <n v="0"/>
    <n v="0"/>
    <n v="0"/>
    <n v="0"/>
    <n v="0"/>
    <n v="0"/>
  </r>
  <r>
    <x v="9"/>
    <x v="28"/>
    <x v="6"/>
    <x v="3"/>
    <n v="0"/>
    <n v="1500"/>
    <n v="0"/>
    <n v="0"/>
    <n v="0"/>
    <n v="0"/>
    <n v="0"/>
    <n v="0"/>
    <n v="0"/>
  </r>
  <r>
    <x v="9"/>
    <x v="28"/>
    <x v="6"/>
    <x v="4"/>
    <n v="0"/>
    <n v="1500"/>
    <n v="0"/>
    <n v="0"/>
    <n v="0"/>
    <n v="0"/>
    <n v="0"/>
    <n v="0"/>
    <n v="0"/>
  </r>
  <r>
    <x v="9"/>
    <x v="28"/>
    <x v="6"/>
    <x v="5"/>
    <n v="0"/>
    <n v="1500"/>
    <n v="0"/>
    <n v="0"/>
    <n v="0"/>
    <n v="0"/>
    <n v="0"/>
    <n v="0"/>
    <n v="0"/>
  </r>
  <r>
    <x v="9"/>
    <x v="28"/>
    <x v="6"/>
    <x v="6"/>
    <n v="0"/>
    <n v="1500"/>
    <n v="0"/>
    <n v="0"/>
    <n v="0"/>
    <n v="0"/>
    <n v="0"/>
    <n v="0"/>
    <n v="0"/>
  </r>
  <r>
    <x v="9"/>
    <x v="28"/>
    <x v="6"/>
    <x v="7"/>
    <n v="0"/>
    <n v="1500"/>
    <n v="0"/>
    <n v="0"/>
    <n v="0"/>
    <n v="0"/>
    <n v="0"/>
    <n v="0"/>
    <n v="0"/>
  </r>
  <r>
    <x v="9"/>
    <x v="28"/>
    <x v="6"/>
    <x v="8"/>
    <n v="0"/>
    <n v="1500"/>
    <n v="0"/>
    <n v="0"/>
    <n v="0"/>
    <n v="0"/>
    <n v="0"/>
    <n v="0"/>
    <n v="0"/>
  </r>
  <r>
    <x v="9"/>
    <x v="28"/>
    <x v="6"/>
    <x v="9"/>
    <n v="0"/>
    <n v="1500"/>
    <n v="0"/>
    <n v="0"/>
    <n v="0"/>
    <n v="0"/>
    <n v="0"/>
    <n v="0"/>
    <n v="0"/>
  </r>
  <r>
    <x v="9"/>
    <x v="28"/>
    <x v="6"/>
    <x v="10"/>
    <n v="0"/>
    <n v="1500"/>
    <n v="0"/>
    <n v="0"/>
    <n v="0"/>
    <n v="0"/>
    <n v="0"/>
    <n v="0"/>
    <n v="0"/>
  </r>
  <r>
    <x v="9"/>
    <x v="28"/>
    <x v="7"/>
    <x v="0"/>
    <n v="0"/>
    <n v="1500"/>
    <n v="0"/>
    <n v="0"/>
    <n v="0"/>
    <n v="0"/>
    <n v="0"/>
    <n v="0"/>
    <n v="0"/>
  </r>
  <r>
    <x v="9"/>
    <x v="28"/>
    <x v="7"/>
    <x v="1"/>
    <n v="0"/>
    <n v="1500"/>
    <n v="0"/>
    <n v="0"/>
    <n v="0"/>
    <n v="0"/>
    <n v="0"/>
    <n v="0"/>
    <n v="0"/>
  </r>
  <r>
    <x v="9"/>
    <x v="28"/>
    <x v="7"/>
    <x v="2"/>
    <n v="0"/>
    <n v="1500"/>
    <n v="0"/>
    <n v="0"/>
    <n v="0"/>
    <n v="0"/>
    <n v="0"/>
    <n v="0"/>
    <n v="0"/>
  </r>
  <r>
    <x v="9"/>
    <x v="28"/>
    <x v="7"/>
    <x v="3"/>
    <n v="0"/>
    <n v="1500"/>
    <n v="0"/>
    <n v="0"/>
    <n v="0"/>
    <n v="0"/>
    <n v="0"/>
    <n v="0"/>
    <n v="0"/>
  </r>
  <r>
    <x v="9"/>
    <x v="28"/>
    <x v="7"/>
    <x v="4"/>
    <n v="0"/>
    <n v="1500"/>
    <n v="0"/>
    <n v="0"/>
    <n v="0"/>
    <n v="0"/>
    <n v="0"/>
    <n v="0"/>
    <n v="0"/>
  </r>
  <r>
    <x v="9"/>
    <x v="28"/>
    <x v="7"/>
    <x v="5"/>
    <n v="0"/>
    <n v="1500"/>
    <n v="0"/>
    <n v="0"/>
    <n v="0"/>
    <n v="0"/>
    <n v="0"/>
    <n v="0"/>
    <n v="0"/>
  </r>
  <r>
    <x v="9"/>
    <x v="28"/>
    <x v="7"/>
    <x v="6"/>
    <n v="0"/>
    <n v="1500"/>
    <n v="0"/>
    <n v="0"/>
    <n v="0"/>
    <n v="0"/>
    <n v="0"/>
    <n v="0"/>
    <n v="0"/>
  </r>
  <r>
    <x v="9"/>
    <x v="28"/>
    <x v="7"/>
    <x v="7"/>
    <n v="0"/>
    <n v="1500"/>
    <n v="0"/>
    <n v="0"/>
    <n v="0"/>
    <n v="0"/>
    <n v="0"/>
    <n v="0"/>
    <n v="0"/>
  </r>
  <r>
    <x v="9"/>
    <x v="28"/>
    <x v="7"/>
    <x v="8"/>
    <n v="0"/>
    <n v="1500"/>
    <n v="0"/>
    <n v="0"/>
    <n v="0"/>
    <n v="0"/>
    <n v="0"/>
    <n v="0"/>
    <n v="0"/>
  </r>
  <r>
    <x v="9"/>
    <x v="28"/>
    <x v="7"/>
    <x v="9"/>
    <n v="0"/>
    <n v="1500"/>
    <n v="0"/>
    <n v="0"/>
    <n v="0"/>
    <n v="0"/>
    <n v="0"/>
    <n v="0"/>
    <n v="0"/>
  </r>
  <r>
    <x v="9"/>
    <x v="28"/>
    <x v="7"/>
    <x v="10"/>
    <n v="0"/>
    <n v="1500"/>
    <n v="0"/>
    <n v="0"/>
    <n v="0"/>
    <n v="0"/>
    <n v="0"/>
    <n v="0"/>
    <n v="0"/>
  </r>
  <r>
    <x v="9"/>
    <x v="28"/>
    <x v="8"/>
    <x v="0"/>
    <n v="0"/>
    <n v="1500"/>
    <n v="0"/>
    <n v="0"/>
    <n v="0"/>
    <n v="0"/>
    <n v="0"/>
    <n v="0"/>
    <n v="0"/>
  </r>
  <r>
    <x v="9"/>
    <x v="28"/>
    <x v="8"/>
    <x v="1"/>
    <n v="0"/>
    <n v="1500"/>
    <n v="0"/>
    <n v="0"/>
    <n v="0"/>
    <n v="0"/>
    <n v="0"/>
    <n v="0"/>
    <n v="0"/>
  </r>
  <r>
    <x v="9"/>
    <x v="28"/>
    <x v="8"/>
    <x v="2"/>
    <n v="0"/>
    <n v="1500"/>
    <n v="0"/>
    <n v="0"/>
    <n v="0"/>
    <n v="0"/>
    <n v="0"/>
    <n v="0"/>
    <n v="0"/>
  </r>
  <r>
    <x v="9"/>
    <x v="28"/>
    <x v="8"/>
    <x v="3"/>
    <n v="0"/>
    <n v="1500"/>
    <n v="0"/>
    <n v="0"/>
    <n v="0"/>
    <n v="0"/>
    <n v="0"/>
    <n v="0"/>
    <n v="0"/>
  </r>
  <r>
    <x v="9"/>
    <x v="28"/>
    <x v="8"/>
    <x v="4"/>
    <n v="0"/>
    <n v="1500"/>
    <n v="0"/>
    <n v="0"/>
    <n v="0"/>
    <n v="0"/>
    <n v="0"/>
    <n v="0"/>
    <n v="0"/>
  </r>
  <r>
    <x v="9"/>
    <x v="28"/>
    <x v="8"/>
    <x v="5"/>
    <n v="0"/>
    <n v="1500"/>
    <n v="0"/>
    <n v="0"/>
    <n v="0"/>
    <n v="0"/>
    <n v="0"/>
    <n v="0"/>
    <n v="0"/>
  </r>
  <r>
    <x v="9"/>
    <x v="28"/>
    <x v="8"/>
    <x v="6"/>
    <n v="0"/>
    <n v="1500"/>
    <n v="0"/>
    <n v="0"/>
    <n v="0"/>
    <n v="0"/>
    <n v="0"/>
    <n v="0"/>
    <n v="0"/>
  </r>
  <r>
    <x v="9"/>
    <x v="28"/>
    <x v="8"/>
    <x v="7"/>
    <n v="0"/>
    <n v="1500"/>
    <n v="0"/>
    <n v="0"/>
    <n v="0"/>
    <n v="0"/>
    <n v="0"/>
    <n v="0"/>
    <n v="0"/>
  </r>
  <r>
    <x v="9"/>
    <x v="28"/>
    <x v="8"/>
    <x v="8"/>
    <n v="0"/>
    <n v="1500"/>
    <n v="0"/>
    <n v="0"/>
    <n v="0"/>
    <n v="0"/>
    <n v="0"/>
    <n v="0"/>
    <n v="0"/>
  </r>
  <r>
    <x v="9"/>
    <x v="28"/>
    <x v="8"/>
    <x v="9"/>
    <n v="0"/>
    <n v="1500"/>
    <n v="0"/>
    <n v="0"/>
    <n v="0"/>
    <n v="0"/>
    <n v="0"/>
    <n v="0"/>
    <n v="0"/>
  </r>
  <r>
    <x v="9"/>
    <x v="28"/>
    <x v="8"/>
    <x v="10"/>
    <n v="0"/>
    <n v="1500"/>
    <n v="0"/>
    <n v="0"/>
    <n v="0"/>
    <n v="0"/>
    <n v="0"/>
    <n v="0"/>
    <n v="0"/>
  </r>
  <r>
    <x v="9"/>
    <x v="29"/>
    <x v="0"/>
    <x v="0"/>
    <n v="0"/>
    <n v="1500"/>
    <n v="0"/>
    <n v="0"/>
    <n v="0"/>
    <n v="0"/>
    <n v="0"/>
    <n v="0"/>
    <n v="0"/>
  </r>
  <r>
    <x v="9"/>
    <x v="29"/>
    <x v="0"/>
    <x v="1"/>
    <n v="0.18"/>
    <n v="1500"/>
    <n v="0"/>
    <n v="6.7400000000000003E-3"/>
    <n v="5.7099999999999998E-3"/>
    <n v="1.1E-4"/>
    <n v="1.9000000000000001E-4"/>
    <n v="9.1079999999999994E-2"/>
    <n v="0"/>
  </r>
  <r>
    <x v="9"/>
    <x v="29"/>
    <x v="0"/>
    <x v="2"/>
    <n v="0"/>
    <n v="1500"/>
    <n v="0"/>
    <n v="0"/>
    <n v="0"/>
    <n v="0"/>
    <n v="0"/>
    <n v="0"/>
    <n v="0"/>
  </r>
  <r>
    <x v="9"/>
    <x v="29"/>
    <x v="0"/>
    <x v="3"/>
    <n v="0"/>
    <n v="1500"/>
    <n v="0"/>
    <n v="0"/>
    <n v="0"/>
    <n v="0"/>
    <n v="0"/>
    <n v="0"/>
    <n v="0"/>
  </r>
  <r>
    <x v="9"/>
    <x v="29"/>
    <x v="0"/>
    <x v="4"/>
    <n v="0"/>
    <n v="1500"/>
    <n v="0"/>
    <n v="0"/>
    <n v="0"/>
    <n v="0"/>
    <n v="0"/>
    <n v="0"/>
    <n v="0"/>
  </r>
  <r>
    <x v="9"/>
    <x v="29"/>
    <x v="0"/>
    <x v="5"/>
    <n v="0"/>
    <n v="1500"/>
    <n v="0"/>
    <n v="0"/>
    <n v="0"/>
    <n v="0"/>
    <n v="0"/>
    <n v="0"/>
    <n v="0"/>
  </r>
  <r>
    <x v="9"/>
    <x v="29"/>
    <x v="0"/>
    <x v="6"/>
    <n v="0"/>
    <n v="1500"/>
    <n v="0"/>
    <n v="0"/>
    <n v="0"/>
    <n v="0"/>
    <n v="0"/>
    <n v="0"/>
    <n v="0"/>
  </r>
  <r>
    <x v="9"/>
    <x v="29"/>
    <x v="0"/>
    <x v="7"/>
    <n v="0"/>
    <n v="1500"/>
    <n v="0"/>
    <n v="0"/>
    <n v="0"/>
    <n v="0"/>
    <n v="0"/>
    <n v="0"/>
    <n v="0"/>
  </r>
  <r>
    <x v="9"/>
    <x v="29"/>
    <x v="0"/>
    <x v="8"/>
    <n v="0"/>
    <n v="1500"/>
    <n v="0"/>
    <n v="0"/>
    <n v="0"/>
    <n v="0"/>
    <n v="0"/>
    <n v="0"/>
    <n v="0"/>
  </r>
  <r>
    <x v="9"/>
    <x v="29"/>
    <x v="0"/>
    <x v="9"/>
    <n v="0"/>
    <n v="1500"/>
    <n v="0"/>
    <n v="0"/>
    <n v="0"/>
    <n v="0"/>
    <n v="0"/>
    <n v="0"/>
    <n v="0"/>
  </r>
  <r>
    <x v="9"/>
    <x v="29"/>
    <x v="0"/>
    <x v="10"/>
    <n v="0.14000000000000001"/>
    <n v="1500"/>
    <n v="0"/>
    <n v="5.0099999999999997E-3"/>
    <n v="4.0299999999999997E-3"/>
    <n v="1.0000000000000001E-5"/>
    <n v="2.0000000000000001E-4"/>
    <n v="6.7699999999999996E-2"/>
    <n v="0"/>
  </r>
  <r>
    <x v="9"/>
    <x v="29"/>
    <x v="1"/>
    <x v="0"/>
    <n v="0"/>
    <n v="1500"/>
    <n v="0"/>
    <n v="0"/>
    <n v="0"/>
    <n v="0"/>
    <n v="0"/>
    <n v="0"/>
    <n v="0"/>
  </r>
  <r>
    <x v="9"/>
    <x v="29"/>
    <x v="1"/>
    <x v="1"/>
    <n v="0"/>
    <n v="1500"/>
    <n v="0"/>
    <n v="0"/>
    <n v="0"/>
    <n v="0"/>
    <n v="0"/>
    <n v="0"/>
    <n v="0"/>
  </r>
  <r>
    <x v="9"/>
    <x v="29"/>
    <x v="1"/>
    <x v="2"/>
    <n v="0"/>
    <n v="1500"/>
    <n v="0"/>
    <n v="0"/>
    <n v="0"/>
    <n v="0"/>
    <n v="0"/>
    <n v="0"/>
    <n v="0"/>
  </r>
  <r>
    <x v="9"/>
    <x v="29"/>
    <x v="1"/>
    <x v="3"/>
    <n v="0"/>
    <n v="1500"/>
    <n v="0"/>
    <n v="0"/>
    <n v="0"/>
    <n v="0"/>
    <n v="0"/>
    <n v="0"/>
    <n v="0"/>
  </r>
  <r>
    <x v="9"/>
    <x v="29"/>
    <x v="1"/>
    <x v="4"/>
    <n v="0"/>
    <n v="1500"/>
    <n v="0"/>
    <n v="0"/>
    <n v="0"/>
    <n v="0"/>
    <n v="0"/>
    <n v="0"/>
    <n v="0"/>
  </r>
  <r>
    <x v="9"/>
    <x v="29"/>
    <x v="1"/>
    <x v="5"/>
    <n v="0"/>
    <n v="1500"/>
    <n v="0"/>
    <n v="0"/>
    <n v="0"/>
    <n v="0"/>
    <n v="0"/>
    <n v="0"/>
    <n v="0"/>
  </r>
  <r>
    <x v="9"/>
    <x v="29"/>
    <x v="1"/>
    <x v="6"/>
    <n v="0"/>
    <n v="1500"/>
    <n v="0"/>
    <n v="0"/>
    <n v="0"/>
    <n v="0"/>
    <n v="0"/>
    <n v="0"/>
    <n v="0"/>
  </r>
  <r>
    <x v="9"/>
    <x v="29"/>
    <x v="1"/>
    <x v="7"/>
    <n v="0"/>
    <n v="1500"/>
    <n v="0"/>
    <n v="0"/>
    <n v="0"/>
    <n v="0"/>
    <n v="0"/>
    <n v="0"/>
    <n v="0"/>
  </r>
  <r>
    <x v="9"/>
    <x v="29"/>
    <x v="1"/>
    <x v="8"/>
    <n v="0"/>
    <n v="1500"/>
    <n v="0"/>
    <n v="0"/>
    <n v="0"/>
    <n v="0"/>
    <n v="0"/>
    <n v="0"/>
    <n v="0"/>
  </r>
  <r>
    <x v="9"/>
    <x v="29"/>
    <x v="1"/>
    <x v="9"/>
    <n v="0"/>
    <n v="1500"/>
    <n v="0"/>
    <n v="0"/>
    <n v="0"/>
    <n v="0"/>
    <n v="0"/>
    <n v="0"/>
    <n v="0"/>
  </r>
  <r>
    <x v="9"/>
    <x v="29"/>
    <x v="1"/>
    <x v="10"/>
    <n v="0"/>
    <n v="1500"/>
    <n v="0"/>
    <n v="0"/>
    <n v="0"/>
    <n v="0"/>
    <n v="0"/>
    <n v="0"/>
    <n v="0"/>
  </r>
  <r>
    <x v="9"/>
    <x v="29"/>
    <x v="2"/>
    <x v="0"/>
    <n v="0"/>
    <n v="1500"/>
    <n v="0"/>
    <n v="0"/>
    <n v="0"/>
    <n v="0"/>
    <n v="0"/>
    <n v="0"/>
    <n v="0"/>
  </r>
  <r>
    <x v="9"/>
    <x v="29"/>
    <x v="2"/>
    <x v="1"/>
    <n v="0.11"/>
    <n v="1500"/>
    <n v="0"/>
    <n v="4.0800000000000003E-3"/>
    <n v="3.5799999999999998E-3"/>
    <n v="1.1E-4"/>
    <n v="6.2E-4"/>
    <n v="5.5140000000000002E-2"/>
    <n v="0"/>
  </r>
  <r>
    <x v="9"/>
    <x v="29"/>
    <x v="2"/>
    <x v="2"/>
    <n v="0"/>
    <n v="1500"/>
    <n v="0"/>
    <n v="0"/>
    <n v="0"/>
    <n v="0"/>
    <n v="0"/>
    <n v="0"/>
    <n v="0"/>
  </r>
  <r>
    <x v="9"/>
    <x v="29"/>
    <x v="2"/>
    <x v="3"/>
    <n v="0"/>
    <n v="1500"/>
    <n v="0"/>
    <n v="0"/>
    <n v="0"/>
    <n v="0"/>
    <n v="0"/>
    <n v="0"/>
    <n v="0"/>
  </r>
  <r>
    <x v="9"/>
    <x v="29"/>
    <x v="2"/>
    <x v="4"/>
    <n v="0"/>
    <n v="1500"/>
    <n v="0"/>
    <n v="0"/>
    <n v="0"/>
    <n v="0"/>
    <n v="0"/>
    <n v="0"/>
    <n v="0"/>
  </r>
  <r>
    <x v="9"/>
    <x v="29"/>
    <x v="2"/>
    <x v="5"/>
    <n v="0"/>
    <n v="1500"/>
    <n v="0"/>
    <n v="0"/>
    <n v="0"/>
    <n v="0"/>
    <n v="0"/>
    <n v="0"/>
    <n v="0"/>
  </r>
  <r>
    <x v="9"/>
    <x v="29"/>
    <x v="2"/>
    <x v="6"/>
    <n v="0"/>
    <n v="1500"/>
    <n v="0"/>
    <n v="0"/>
    <n v="0"/>
    <n v="0"/>
    <n v="0"/>
    <n v="0"/>
    <n v="0"/>
  </r>
  <r>
    <x v="9"/>
    <x v="29"/>
    <x v="2"/>
    <x v="7"/>
    <n v="0"/>
    <n v="1500"/>
    <n v="0"/>
    <n v="0"/>
    <n v="0"/>
    <n v="0"/>
    <n v="0"/>
    <n v="0"/>
    <n v="0"/>
  </r>
  <r>
    <x v="9"/>
    <x v="29"/>
    <x v="2"/>
    <x v="8"/>
    <n v="0"/>
    <n v="1500"/>
    <n v="0"/>
    <n v="0"/>
    <n v="0"/>
    <n v="0"/>
    <n v="0"/>
    <n v="0"/>
    <n v="0"/>
  </r>
  <r>
    <x v="9"/>
    <x v="29"/>
    <x v="2"/>
    <x v="9"/>
    <n v="0"/>
    <n v="1500"/>
    <n v="0"/>
    <n v="0"/>
    <n v="0"/>
    <n v="0"/>
    <n v="0"/>
    <n v="0"/>
    <n v="0"/>
  </r>
  <r>
    <x v="9"/>
    <x v="29"/>
    <x v="2"/>
    <x v="10"/>
    <n v="0"/>
    <n v="1500"/>
    <n v="0"/>
    <n v="0"/>
    <n v="0"/>
    <n v="0"/>
    <n v="0"/>
    <n v="0"/>
    <n v="0"/>
  </r>
  <r>
    <x v="9"/>
    <x v="29"/>
    <x v="3"/>
    <x v="0"/>
    <n v="0"/>
    <n v="1500"/>
    <n v="0"/>
    <n v="0"/>
    <n v="0"/>
    <n v="0"/>
    <n v="0"/>
    <n v="0"/>
    <n v="0"/>
  </r>
  <r>
    <x v="9"/>
    <x v="29"/>
    <x v="3"/>
    <x v="1"/>
    <n v="2.91"/>
    <n v="1500"/>
    <n v="0"/>
    <n v="0.10595"/>
    <n v="9.1819999999999999E-2"/>
    <n v="9.7999999999999997E-4"/>
    <n v="8.9099999999999995E-3"/>
    <n v="1.4317500000000001"/>
    <n v="0"/>
  </r>
  <r>
    <x v="9"/>
    <x v="29"/>
    <x v="3"/>
    <x v="2"/>
    <n v="0"/>
    <n v="1500"/>
    <n v="0"/>
    <n v="0"/>
    <n v="0"/>
    <n v="0"/>
    <n v="0"/>
    <n v="0"/>
    <n v="0"/>
  </r>
  <r>
    <x v="9"/>
    <x v="29"/>
    <x v="3"/>
    <x v="3"/>
    <n v="0"/>
    <n v="1500"/>
    <n v="0"/>
    <n v="0"/>
    <n v="0"/>
    <n v="0"/>
    <n v="0"/>
    <n v="0"/>
    <n v="0"/>
  </r>
  <r>
    <x v="9"/>
    <x v="29"/>
    <x v="3"/>
    <x v="4"/>
    <n v="0"/>
    <n v="1500"/>
    <n v="0"/>
    <n v="0"/>
    <n v="0"/>
    <n v="0"/>
    <n v="0"/>
    <n v="0"/>
    <n v="0"/>
  </r>
  <r>
    <x v="9"/>
    <x v="29"/>
    <x v="3"/>
    <x v="5"/>
    <n v="0"/>
    <n v="1500"/>
    <n v="0"/>
    <n v="0"/>
    <n v="0"/>
    <n v="0"/>
    <n v="0"/>
    <n v="0"/>
    <n v="0"/>
  </r>
  <r>
    <x v="9"/>
    <x v="29"/>
    <x v="3"/>
    <x v="6"/>
    <n v="0"/>
    <n v="1500"/>
    <n v="0"/>
    <n v="0"/>
    <n v="0"/>
    <n v="0"/>
    <n v="0"/>
    <n v="0"/>
    <n v="0"/>
  </r>
  <r>
    <x v="9"/>
    <x v="29"/>
    <x v="3"/>
    <x v="7"/>
    <n v="0"/>
    <n v="1500"/>
    <n v="0"/>
    <n v="0"/>
    <n v="0"/>
    <n v="0"/>
    <n v="0"/>
    <n v="0"/>
    <n v="0"/>
  </r>
  <r>
    <x v="9"/>
    <x v="29"/>
    <x v="3"/>
    <x v="8"/>
    <n v="0"/>
    <n v="1500"/>
    <n v="0"/>
    <n v="0"/>
    <n v="0"/>
    <n v="0"/>
    <n v="0"/>
    <n v="0"/>
    <n v="0"/>
  </r>
  <r>
    <x v="9"/>
    <x v="29"/>
    <x v="3"/>
    <x v="9"/>
    <n v="0"/>
    <n v="1500"/>
    <n v="0"/>
    <n v="0"/>
    <n v="0"/>
    <n v="0"/>
    <n v="0"/>
    <n v="0"/>
    <n v="0"/>
  </r>
  <r>
    <x v="9"/>
    <x v="29"/>
    <x v="3"/>
    <x v="10"/>
    <n v="0.09"/>
    <n v="1500"/>
    <n v="0"/>
    <n v="3.0999999999999999E-3"/>
    <n v="2.9099999999999998E-3"/>
    <n v="1.0000000000000001E-5"/>
    <n v="5.0000000000000002E-5"/>
    <n v="4.1939999999999998E-2"/>
    <n v="0"/>
  </r>
  <r>
    <x v="9"/>
    <x v="29"/>
    <x v="4"/>
    <x v="0"/>
    <n v="0"/>
    <n v="1500"/>
    <n v="0"/>
    <n v="0"/>
    <n v="0"/>
    <n v="0"/>
    <n v="0"/>
    <n v="0"/>
    <n v="0"/>
  </r>
  <r>
    <x v="9"/>
    <x v="29"/>
    <x v="4"/>
    <x v="1"/>
    <n v="0"/>
    <n v="1500"/>
    <n v="0"/>
    <n v="0"/>
    <n v="0"/>
    <n v="0"/>
    <n v="0"/>
    <n v="0"/>
    <n v="0"/>
  </r>
  <r>
    <x v="9"/>
    <x v="29"/>
    <x v="4"/>
    <x v="2"/>
    <n v="0"/>
    <n v="1500"/>
    <n v="0"/>
    <n v="0"/>
    <n v="0"/>
    <n v="0"/>
    <n v="0"/>
    <n v="0"/>
    <n v="0"/>
  </r>
  <r>
    <x v="9"/>
    <x v="29"/>
    <x v="4"/>
    <x v="3"/>
    <n v="0"/>
    <n v="1500"/>
    <n v="0"/>
    <n v="0"/>
    <n v="0"/>
    <n v="0"/>
    <n v="0"/>
    <n v="0"/>
    <n v="0"/>
  </r>
  <r>
    <x v="9"/>
    <x v="29"/>
    <x v="4"/>
    <x v="4"/>
    <n v="0"/>
    <n v="1500"/>
    <n v="0"/>
    <n v="0"/>
    <n v="0"/>
    <n v="0"/>
    <n v="0"/>
    <n v="0"/>
    <n v="0"/>
  </r>
  <r>
    <x v="9"/>
    <x v="29"/>
    <x v="4"/>
    <x v="5"/>
    <n v="0"/>
    <n v="1500"/>
    <n v="0"/>
    <n v="0"/>
    <n v="0"/>
    <n v="0"/>
    <n v="0"/>
    <n v="0"/>
    <n v="0"/>
  </r>
  <r>
    <x v="9"/>
    <x v="29"/>
    <x v="4"/>
    <x v="6"/>
    <n v="0"/>
    <n v="1500"/>
    <n v="0"/>
    <n v="0"/>
    <n v="0"/>
    <n v="0"/>
    <n v="0"/>
    <n v="0"/>
    <n v="0"/>
  </r>
  <r>
    <x v="9"/>
    <x v="29"/>
    <x v="4"/>
    <x v="7"/>
    <n v="0"/>
    <n v="1500"/>
    <n v="0"/>
    <n v="0"/>
    <n v="0"/>
    <n v="0"/>
    <n v="0"/>
    <n v="0"/>
    <n v="0"/>
  </r>
  <r>
    <x v="9"/>
    <x v="29"/>
    <x v="4"/>
    <x v="8"/>
    <n v="0"/>
    <n v="1500"/>
    <n v="0"/>
    <n v="0"/>
    <n v="0"/>
    <n v="0"/>
    <n v="0"/>
    <n v="0"/>
    <n v="0"/>
  </r>
  <r>
    <x v="9"/>
    <x v="29"/>
    <x v="4"/>
    <x v="9"/>
    <n v="0"/>
    <n v="1500"/>
    <n v="0"/>
    <n v="0"/>
    <n v="0"/>
    <n v="0"/>
    <n v="0"/>
    <n v="0"/>
    <n v="0"/>
  </r>
  <r>
    <x v="9"/>
    <x v="29"/>
    <x v="4"/>
    <x v="10"/>
    <n v="1.06"/>
    <n v="1500"/>
    <n v="0"/>
    <n v="3.8510000000000003E-2"/>
    <n v="2.921E-2"/>
    <n v="1.2999999999999999E-4"/>
    <n v="1.08E-3"/>
    <n v="0.52036000000000004"/>
    <n v="0"/>
  </r>
  <r>
    <x v="9"/>
    <x v="29"/>
    <x v="5"/>
    <x v="0"/>
    <n v="0"/>
    <n v="1500"/>
    <n v="0"/>
    <n v="0"/>
    <n v="0"/>
    <n v="0"/>
    <n v="0"/>
    <n v="0"/>
    <n v="0"/>
  </r>
  <r>
    <x v="9"/>
    <x v="29"/>
    <x v="5"/>
    <x v="1"/>
    <n v="0"/>
    <n v="1500"/>
    <n v="0"/>
    <n v="0"/>
    <n v="0"/>
    <n v="0"/>
    <n v="0"/>
    <n v="0"/>
    <n v="0"/>
  </r>
  <r>
    <x v="9"/>
    <x v="29"/>
    <x v="5"/>
    <x v="2"/>
    <n v="0"/>
    <n v="1500"/>
    <n v="0"/>
    <n v="0"/>
    <n v="0"/>
    <n v="0"/>
    <n v="0"/>
    <n v="0"/>
    <n v="0"/>
  </r>
  <r>
    <x v="9"/>
    <x v="29"/>
    <x v="5"/>
    <x v="3"/>
    <n v="0"/>
    <n v="1500"/>
    <n v="0"/>
    <n v="0"/>
    <n v="0"/>
    <n v="0"/>
    <n v="0"/>
    <n v="0"/>
    <n v="0"/>
  </r>
  <r>
    <x v="9"/>
    <x v="29"/>
    <x v="5"/>
    <x v="4"/>
    <n v="0"/>
    <n v="1500"/>
    <n v="0"/>
    <n v="0"/>
    <n v="0"/>
    <n v="0"/>
    <n v="0"/>
    <n v="0"/>
    <n v="0"/>
  </r>
  <r>
    <x v="9"/>
    <x v="29"/>
    <x v="5"/>
    <x v="5"/>
    <n v="0"/>
    <n v="1500"/>
    <n v="0"/>
    <n v="0"/>
    <n v="0"/>
    <n v="0"/>
    <n v="0"/>
    <n v="0"/>
    <n v="0"/>
  </r>
  <r>
    <x v="9"/>
    <x v="29"/>
    <x v="5"/>
    <x v="6"/>
    <n v="0"/>
    <n v="1500"/>
    <n v="0"/>
    <n v="0"/>
    <n v="0"/>
    <n v="0"/>
    <n v="0"/>
    <n v="0"/>
    <n v="0"/>
  </r>
  <r>
    <x v="9"/>
    <x v="29"/>
    <x v="5"/>
    <x v="7"/>
    <n v="0"/>
    <n v="1500"/>
    <n v="0"/>
    <n v="0"/>
    <n v="0"/>
    <n v="0"/>
    <n v="0"/>
    <n v="0"/>
    <n v="0"/>
  </r>
  <r>
    <x v="9"/>
    <x v="29"/>
    <x v="5"/>
    <x v="8"/>
    <n v="0"/>
    <n v="1500"/>
    <n v="0"/>
    <n v="0"/>
    <n v="0"/>
    <n v="0"/>
    <n v="0"/>
    <n v="0"/>
    <n v="0"/>
  </r>
  <r>
    <x v="9"/>
    <x v="29"/>
    <x v="5"/>
    <x v="9"/>
    <n v="0"/>
    <n v="1500"/>
    <n v="0"/>
    <n v="0"/>
    <n v="0"/>
    <n v="0"/>
    <n v="0"/>
    <n v="0"/>
    <n v="0"/>
  </r>
  <r>
    <x v="9"/>
    <x v="29"/>
    <x v="5"/>
    <x v="10"/>
    <n v="0"/>
    <n v="1500"/>
    <n v="0"/>
    <n v="0"/>
    <n v="0"/>
    <n v="0"/>
    <n v="0"/>
    <n v="0"/>
    <n v="0"/>
  </r>
  <r>
    <x v="9"/>
    <x v="29"/>
    <x v="6"/>
    <x v="0"/>
    <n v="0"/>
    <n v="1500"/>
    <n v="0"/>
    <n v="0"/>
    <n v="0"/>
    <n v="0"/>
    <n v="0"/>
    <n v="0"/>
    <n v="0"/>
  </r>
  <r>
    <x v="9"/>
    <x v="29"/>
    <x v="6"/>
    <x v="1"/>
    <n v="0"/>
    <n v="1500"/>
    <n v="0"/>
    <n v="0"/>
    <n v="0"/>
    <n v="0"/>
    <n v="0"/>
    <n v="0"/>
    <n v="0"/>
  </r>
  <r>
    <x v="9"/>
    <x v="29"/>
    <x v="6"/>
    <x v="2"/>
    <n v="0"/>
    <n v="1500"/>
    <n v="0"/>
    <n v="0"/>
    <n v="0"/>
    <n v="0"/>
    <n v="0"/>
    <n v="0"/>
    <n v="0"/>
  </r>
  <r>
    <x v="9"/>
    <x v="29"/>
    <x v="6"/>
    <x v="3"/>
    <n v="0"/>
    <n v="1500"/>
    <n v="0"/>
    <n v="0"/>
    <n v="0"/>
    <n v="0"/>
    <n v="0"/>
    <n v="0"/>
    <n v="0"/>
  </r>
  <r>
    <x v="9"/>
    <x v="29"/>
    <x v="6"/>
    <x v="4"/>
    <n v="0"/>
    <n v="1500"/>
    <n v="0"/>
    <n v="0"/>
    <n v="0"/>
    <n v="0"/>
    <n v="0"/>
    <n v="0"/>
    <n v="0"/>
  </r>
  <r>
    <x v="9"/>
    <x v="29"/>
    <x v="6"/>
    <x v="5"/>
    <n v="0"/>
    <n v="1500"/>
    <n v="0"/>
    <n v="0"/>
    <n v="0"/>
    <n v="0"/>
    <n v="0"/>
    <n v="0"/>
    <n v="0"/>
  </r>
  <r>
    <x v="9"/>
    <x v="29"/>
    <x v="6"/>
    <x v="6"/>
    <n v="0"/>
    <n v="1500"/>
    <n v="0"/>
    <n v="0"/>
    <n v="0"/>
    <n v="0"/>
    <n v="0"/>
    <n v="0"/>
    <n v="0"/>
  </r>
  <r>
    <x v="9"/>
    <x v="29"/>
    <x v="6"/>
    <x v="7"/>
    <n v="0"/>
    <n v="1500"/>
    <n v="0"/>
    <n v="0"/>
    <n v="0"/>
    <n v="0"/>
    <n v="0"/>
    <n v="0"/>
    <n v="0"/>
  </r>
  <r>
    <x v="9"/>
    <x v="29"/>
    <x v="6"/>
    <x v="8"/>
    <n v="0"/>
    <n v="1500"/>
    <n v="0"/>
    <n v="0"/>
    <n v="0"/>
    <n v="0"/>
    <n v="0"/>
    <n v="0"/>
    <n v="0"/>
  </r>
  <r>
    <x v="9"/>
    <x v="29"/>
    <x v="6"/>
    <x v="9"/>
    <n v="0"/>
    <n v="1500"/>
    <n v="0"/>
    <n v="0"/>
    <n v="0"/>
    <n v="0"/>
    <n v="0"/>
    <n v="0"/>
    <n v="0"/>
  </r>
  <r>
    <x v="9"/>
    <x v="29"/>
    <x v="6"/>
    <x v="10"/>
    <n v="0"/>
    <n v="1500"/>
    <n v="0"/>
    <n v="0"/>
    <n v="0"/>
    <n v="0"/>
    <n v="0"/>
    <n v="0"/>
    <n v="0"/>
  </r>
  <r>
    <x v="9"/>
    <x v="29"/>
    <x v="7"/>
    <x v="0"/>
    <n v="0"/>
    <n v="1500"/>
    <n v="0"/>
    <n v="0"/>
    <n v="0"/>
    <n v="0"/>
    <n v="0"/>
    <n v="0"/>
    <n v="0"/>
  </r>
  <r>
    <x v="9"/>
    <x v="29"/>
    <x v="7"/>
    <x v="1"/>
    <n v="0"/>
    <n v="1500"/>
    <n v="0"/>
    <n v="0"/>
    <n v="0"/>
    <n v="0"/>
    <n v="0"/>
    <n v="0"/>
    <n v="0"/>
  </r>
  <r>
    <x v="9"/>
    <x v="29"/>
    <x v="7"/>
    <x v="2"/>
    <n v="0"/>
    <n v="1500"/>
    <n v="0"/>
    <n v="0"/>
    <n v="0"/>
    <n v="0"/>
    <n v="0"/>
    <n v="0"/>
    <n v="0"/>
  </r>
  <r>
    <x v="9"/>
    <x v="29"/>
    <x v="7"/>
    <x v="3"/>
    <n v="0"/>
    <n v="1500"/>
    <n v="0"/>
    <n v="0"/>
    <n v="0"/>
    <n v="0"/>
    <n v="0"/>
    <n v="0"/>
    <n v="0"/>
  </r>
  <r>
    <x v="9"/>
    <x v="29"/>
    <x v="7"/>
    <x v="4"/>
    <n v="0"/>
    <n v="1500"/>
    <n v="0"/>
    <n v="0"/>
    <n v="0"/>
    <n v="0"/>
    <n v="0"/>
    <n v="0"/>
    <n v="0"/>
  </r>
  <r>
    <x v="9"/>
    <x v="29"/>
    <x v="7"/>
    <x v="5"/>
    <n v="0"/>
    <n v="1500"/>
    <n v="0"/>
    <n v="0"/>
    <n v="0"/>
    <n v="0"/>
    <n v="0"/>
    <n v="0"/>
    <n v="0"/>
  </r>
  <r>
    <x v="9"/>
    <x v="29"/>
    <x v="7"/>
    <x v="6"/>
    <n v="0"/>
    <n v="1500"/>
    <n v="0"/>
    <n v="0"/>
    <n v="0"/>
    <n v="0"/>
    <n v="0"/>
    <n v="0"/>
    <n v="0"/>
  </r>
  <r>
    <x v="9"/>
    <x v="29"/>
    <x v="7"/>
    <x v="7"/>
    <n v="0"/>
    <n v="1500"/>
    <n v="0"/>
    <n v="0"/>
    <n v="0"/>
    <n v="0"/>
    <n v="0"/>
    <n v="0"/>
    <n v="0"/>
  </r>
  <r>
    <x v="9"/>
    <x v="29"/>
    <x v="7"/>
    <x v="8"/>
    <n v="0"/>
    <n v="1500"/>
    <n v="0"/>
    <n v="0"/>
    <n v="0"/>
    <n v="0"/>
    <n v="0"/>
    <n v="0"/>
    <n v="0"/>
  </r>
  <r>
    <x v="9"/>
    <x v="29"/>
    <x v="7"/>
    <x v="9"/>
    <n v="0"/>
    <n v="1500"/>
    <n v="0"/>
    <n v="0"/>
    <n v="0"/>
    <n v="0"/>
    <n v="0"/>
    <n v="0"/>
    <n v="0"/>
  </r>
  <r>
    <x v="9"/>
    <x v="29"/>
    <x v="7"/>
    <x v="10"/>
    <n v="0"/>
    <n v="1500"/>
    <n v="0"/>
    <n v="0"/>
    <n v="0"/>
    <n v="0"/>
    <n v="0"/>
    <n v="0"/>
    <n v="0"/>
  </r>
  <r>
    <x v="9"/>
    <x v="29"/>
    <x v="8"/>
    <x v="0"/>
    <n v="0"/>
    <n v="1500"/>
    <n v="0"/>
    <n v="0"/>
    <n v="0"/>
    <n v="0"/>
    <n v="0"/>
    <n v="0"/>
    <n v="0"/>
  </r>
  <r>
    <x v="9"/>
    <x v="29"/>
    <x v="8"/>
    <x v="1"/>
    <n v="0"/>
    <n v="1500"/>
    <n v="0"/>
    <n v="0"/>
    <n v="0"/>
    <n v="0"/>
    <n v="0"/>
    <n v="0"/>
    <n v="0"/>
  </r>
  <r>
    <x v="9"/>
    <x v="29"/>
    <x v="8"/>
    <x v="2"/>
    <n v="0"/>
    <n v="1500"/>
    <n v="0"/>
    <n v="0"/>
    <n v="0"/>
    <n v="0"/>
    <n v="0"/>
    <n v="0"/>
    <n v="0"/>
  </r>
  <r>
    <x v="9"/>
    <x v="29"/>
    <x v="8"/>
    <x v="3"/>
    <n v="0"/>
    <n v="1500"/>
    <n v="0"/>
    <n v="0"/>
    <n v="0"/>
    <n v="0"/>
    <n v="0"/>
    <n v="0"/>
    <n v="0"/>
  </r>
  <r>
    <x v="9"/>
    <x v="29"/>
    <x v="8"/>
    <x v="4"/>
    <n v="0"/>
    <n v="1500"/>
    <n v="0"/>
    <n v="0"/>
    <n v="0"/>
    <n v="0"/>
    <n v="0"/>
    <n v="0"/>
    <n v="0"/>
  </r>
  <r>
    <x v="9"/>
    <x v="29"/>
    <x v="8"/>
    <x v="5"/>
    <n v="0"/>
    <n v="1500"/>
    <n v="0"/>
    <n v="0"/>
    <n v="0"/>
    <n v="0"/>
    <n v="0"/>
    <n v="0"/>
    <n v="0"/>
  </r>
  <r>
    <x v="9"/>
    <x v="29"/>
    <x v="8"/>
    <x v="6"/>
    <n v="0"/>
    <n v="1500"/>
    <n v="0"/>
    <n v="0"/>
    <n v="0"/>
    <n v="0"/>
    <n v="0"/>
    <n v="0"/>
    <n v="0"/>
  </r>
  <r>
    <x v="9"/>
    <x v="29"/>
    <x v="8"/>
    <x v="7"/>
    <n v="0"/>
    <n v="1500"/>
    <n v="0"/>
    <n v="0"/>
    <n v="0"/>
    <n v="0"/>
    <n v="0"/>
    <n v="0"/>
    <n v="0"/>
  </r>
  <r>
    <x v="9"/>
    <x v="29"/>
    <x v="8"/>
    <x v="8"/>
    <n v="0"/>
    <n v="1500"/>
    <n v="0"/>
    <n v="0"/>
    <n v="0"/>
    <n v="0"/>
    <n v="0"/>
    <n v="0"/>
    <n v="0"/>
  </r>
  <r>
    <x v="9"/>
    <x v="29"/>
    <x v="8"/>
    <x v="9"/>
    <n v="0"/>
    <n v="1500"/>
    <n v="0"/>
    <n v="0"/>
    <n v="0"/>
    <n v="0"/>
    <n v="0"/>
    <n v="0"/>
    <n v="0"/>
  </r>
  <r>
    <x v="9"/>
    <x v="29"/>
    <x v="8"/>
    <x v="10"/>
    <n v="0"/>
    <n v="1500"/>
    <n v="0"/>
    <n v="0"/>
    <n v="0"/>
    <n v="0"/>
    <n v="0"/>
    <n v="0"/>
    <n v="0"/>
  </r>
  <r>
    <x v="9"/>
    <x v="30"/>
    <x v="0"/>
    <x v="0"/>
    <n v="0"/>
    <n v="1500"/>
    <n v="0"/>
    <n v="0"/>
    <n v="0"/>
    <n v="0"/>
    <n v="0"/>
    <n v="0"/>
    <n v="0"/>
  </r>
  <r>
    <x v="9"/>
    <x v="30"/>
    <x v="0"/>
    <x v="1"/>
    <n v="0.18"/>
    <n v="1500"/>
    <n v="0"/>
    <n v="6.7400000000000003E-3"/>
    <n v="5.7099999999999998E-3"/>
    <n v="1.1E-4"/>
    <n v="1.9000000000000001E-4"/>
    <n v="9.1079999999999994E-2"/>
    <n v="0"/>
  </r>
  <r>
    <x v="9"/>
    <x v="30"/>
    <x v="0"/>
    <x v="2"/>
    <n v="0"/>
    <n v="1500"/>
    <n v="0"/>
    <n v="0"/>
    <n v="0"/>
    <n v="0"/>
    <n v="0"/>
    <n v="0"/>
    <n v="0"/>
  </r>
  <r>
    <x v="9"/>
    <x v="30"/>
    <x v="0"/>
    <x v="3"/>
    <n v="0"/>
    <n v="1500"/>
    <n v="0"/>
    <n v="0"/>
    <n v="0"/>
    <n v="0"/>
    <n v="0"/>
    <n v="0"/>
    <n v="0"/>
  </r>
  <r>
    <x v="9"/>
    <x v="30"/>
    <x v="0"/>
    <x v="4"/>
    <n v="0"/>
    <n v="1500"/>
    <n v="0"/>
    <n v="0"/>
    <n v="0"/>
    <n v="0"/>
    <n v="0"/>
    <n v="0"/>
    <n v="0"/>
  </r>
  <r>
    <x v="9"/>
    <x v="30"/>
    <x v="0"/>
    <x v="5"/>
    <n v="0"/>
    <n v="1500"/>
    <n v="0"/>
    <n v="0"/>
    <n v="0"/>
    <n v="0"/>
    <n v="0"/>
    <n v="0"/>
    <n v="0"/>
  </r>
  <r>
    <x v="9"/>
    <x v="30"/>
    <x v="0"/>
    <x v="6"/>
    <n v="0"/>
    <n v="1500"/>
    <n v="0"/>
    <n v="0"/>
    <n v="0"/>
    <n v="0"/>
    <n v="0"/>
    <n v="0"/>
    <n v="0"/>
  </r>
  <r>
    <x v="9"/>
    <x v="30"/>
    <x v="0"/>
    <x v="7"/>
    <n v="0"/>
    <n v="1500"/>
    <n v="0"/>
    <n v="0"/>
    <n v="0"/>
    <n v="0"/>
    <n v="0"/>
    <n v="0"/>
    <n v="0"/>
  </r>
  <r>
    <x v="9"/>
    <x v="30"/>
    <x v="0"/>
    <x v="8"/>
    <n v="0"/>
    <n v="1500"/>
    <n v="0"/>
    <n v="0"/>
    <n v="0"/>
    <n v="0"/>
    <n v="0"/>
    <n v="0"/>
    <n v="0"/>
  </r>
  <r>
    <x v="9"/>
    <x v="30"/>
    <x v="0"/>
    <x v="9"/>
    <n v="0"/>
    <n v="1500"/>
    <n v="0"/>
    <n v="0"/>
    <n v="0"/>
    <n v="0"/>
    <n v="0"/>
    <n v="0"/>
    <n v="0"/>
  </r>
  <r>
    <x v="9"/>
    <x v="30"/>
    <x v="0"/>
    <x v="10"/>
    <n v="0.14000000000000001"/>
    <n v="1500"/>
    <n v="0"/>
    <n v="5.0099999999999997E-3"/>
    <n v="4.0299999999999997E-3"/>
    <n v="1.0000000000000001E-5"/>
    <n v="2.0000000000000001E-4"/>
    <n v="6.7699999999999996E-2"/>
    <n v="0"/>
  </r>
  <r>
    <x v="9"/>
    <x v="30"/>
    <x v="1"/>
    <x v="0"/>
    <n v="0"/>
    <n v="1500"/>
    <n v="0"/>
    <n v="0"/>
    <n v="0"/>
    <n v="0"/>
    <n v="0"/>
    <n v="0"/>
    <n v="0"/>
  </r>
  <r>
    <x v="9"/>
    <x v="30"/>
    <x v="1"/>
    <x v="1"/>
    <n v="0"/>
    <n v="1500"/>
    <n v="0"/>
    <n v="0"/>
    <n v="0"/>
    <n v="0"/>
    <n v="0"/>
    <n v="0"/>
    <n v="0"/>
  </r>
  <r>
    <x v="9"/>
    <x v="30"/>
    <x v="1"/>
    <x v="2"/>
    <n v="0"/>
    <n v="1500"/>
    <n v="0"/>
    <n v="0"/>
    <n v="0"/>
    <n v="0"/>
    <n v="0"/>
    <n v="0"/>
    <n v="0"/>
  </r>
  <r>
    <x v="9"/>
    <x v="30"/>
    <x v="1"/>
    <x v="3"/>
    <n v="0"/>
    <n v="1500"/>
    <n v="0"/>
    <n v="0"/>
    <n v="0"/>
    <n v="0"/>
    <n v="0"/>
    <n v="0"/>
    <n v="0"/>
  </r>
  <r>
    <x v="9"/>
    <x v="30"/>
    <x v="1"/>
    <x v="4"/>
    <n v="0"/>
    <n v="1500"/>
    <n v="0"/>
    <n v="0"/>
    <n v="0"/>
    <n v="0"/>
    <n v="0"/>
    <n v="0"/>
    <n v="0"/>
  </r>
  <r>
    <x v="9"/>
    <x v="30"/>
    <x v="1"/>
    <x v="5"/>
    <n v="0"/>
    <n v="1500"/>
    <n v="0"/>
    <n v="0"/>
    <n v="0"/>
    <n v="0"/>
    <n v="0"/>
    <n v="0"/>
    <n v="0"/>
  </r>
  <r>
    <x v="9"/>
    <x v="30"/>
    <x v="1"/>
    <x v="6"/>
    <n v="0"/>
    <n v="1500"/>
    <n v="0"/>
    <n v="0"/>
    <n v="0"/>
    <n v="0"/>
    <n v="0"/>
    <n v="0"/>
    <n v="0"/>
  </r>
  <r>
    <x v="9"/>
    <x v="30"/>
    <x v="1"/>
    <x v="7"/>
    <n v="0"/>
    <n v="1500"/>
    <n v="0"/>
    <n v="0"/>
    <n v="0"/>
    <n v="0"/>
    <n v="0"/>
    <n v="0"/>
    <n v="0"/>
  </r>
  <r>
    <x v="9"/>
    <x v="30"/>
    <x v="1"/>
    <x v="8"/>
    <n v="0"/>
    <n v="1500"/>
    <n v="0"/>
    <n v="0"/>
    <n v="0"/>
    <n v="0"/>
    <n v="0"/>
    <n v="0"/>
    <n v="0"/>
  </r>
  <r>
    <x v="9"/>
    <x v="30"/>
    <x v="1"/>
    <x v="9"/>
    <n v="0"/>
    <n v="1500"/>
    <n v="0"/>
    <n v="0"/>
    <n v="0"/>
    <n v="0"/>
    <n v="0"/>
    <n v="0"/>
    <n v="0"/>
  </r>
  <r>
    <x v="9"/>
    <x v="30"/>
    <x v="1"/>
    <x v="10"/>
    <n v="0"/>
    <n v="1500"/>
    <n v="0"/>
    <n v="0"/>
    <n v="0"/>
    <n v="0"/>
    <n v="0"/>
    <n v="0"/>
    <n v="0"/>
  </r>
  <r>
    <x v="9"/>
    <x v="30"/>
    <x v="2"/>
    <x v="0"/>
    <n v="0"/>
    <n v="1500"/>
    <n v="0"/>
    <n v="0"/>
    <n v="0"/>
    <n v="0"/>
    <n v="0"/>
    <n v="0"/>
    <n v="0"/>
  </r>
  <r>
    <x v="9"/>
    <x v="30"/>
    <x v="2"/>
    <x v="1"/>
    <n v="0.11"/>
    <n v="1500"/>
    <n v="0"/>
    <n v="4.0800000000000003E-3"/>
    <n v="3.5799999999999998E-3"/>
    <n v="1.1E-4"/>
    <n v="6.2E-4"/>
    <n v="5.5140000000000002E-2"/>
    <n v="0"/>
  </r>
  <r>
    <x v="9"/>
    <x v="30"/>
    <x v="2"/>
    <x v="2"/>
    <n v="0"/>
    <n v="1500"/>
    <n v="0"/>
    <n v="0"/>
    <n v="0"/>
    <n v="0"/>
    <n v="0"/>
    <n v="0"/>
    <n v="0"/>
  </r>
  <r>
    <x v="9"/>
    <x v="30"/>
    <x v="2"/>
    <x v="3"/>
    <n v="0"/>
    <n v="1500"/>
    <n v="0"/>
    <n v="0"/>
    <n v="0"/>
    <n v="0"/>
    <n v="0"/>
    <n v="0"/>
    <n v="0"/>
  </r>
  <r>
    <x v="9"/>
    <x v="30"/>
    <x v="2"/>
    <x v="4"/>
    <n v="0"/>
    <n v="1500"/>
    <n v="0"/>
    <n v="0"/>
    <n v="0"/>
    <n v="0"/>
    <n v="0"/>
    <n v="0"/>
    <n v="0"/>
  </r>
  <r>
    <x v="9"/>
    <x v="30"/>
    <x v="2"/>
    <x v="5"/>
    <n v="0"/>
    <n v="1500"/>
    <n v="0"/>
    <n v="0"/>
    <n v="0"/>
    <n v="0"/>
    <n v="0"/>
    <n v="0"/>
    <n v="0"/>
  </r>
  <r>
    <x v="9"/>
    <x v="30"/>
    <x v="2"/>
    <x v="6"/>
    <n v="0"/>
    <n v="1500"/>
    <n v="0"/>
    <n v="0"/>
    <n v="0"/>
    <n v="0"/>
    <n v="0"/>
    <n v="0"/>
    <n v="0"/>
  </r>
  <r>
    <x v="9"/>
    <x v="30"/>
    <x v="2"/>
    <x v="7"/>
    <n v="0"/>
    <n v="1500"/>
    <n v="0"/>
    <n v="0"/>
    <n v="0"/>
    <n v="0"/>
    <n v="0"/>
    <n v="0"/>
    <n v="0"/>
  </r>
  <r>
    <x v="9"/>
    <x v="30"/>
    <x v="2"/>
    <x v="8"/>
    <n v="0"/>
    <n v="1500"/>
    <n v="0"/>
    <n v="0"/>
    <n v="0"/>
    <n v="0"/>
    <n v="0"/>
    <n v="0"/>
    <n v="0"/>
  </r>
  <r>
    <x v="9"/>
    <x v="30"/>
    <x v="2"/>
    <x v="9"/>
    <n v="0"/>
    <n v="1500"/>
    <n v="0"/>
    <n v="0"/>
    <n v="0"/>
    <n v="0"/>
    <n v="0"/>
    <n v="0"/>
    <n v="0"/>
  </r>
  <r>
    <x v="9"/>
    <x v="30"/>
    <x v="2"/>
    <x v="10"/>
    <n v="0"/>
    <n v="1500"/>
    <n v="0"/>
    <n v="0"/>
    <n v="0"/>
    <n v="0"/>
    <n v="0"/>
    <n v="0"/>
    <n v="0"/>
  </r>
  <r>
    <x v="9"/>
    <x v="30"/>
    <x v="3"/>
    <x v="0"/>
    <n v="0"/>
    <n v="1500"/>
    <n v="0"/>
    <n v="0"/>
    <n v="0"/>
    <n v="0"/>
    <n v="0"/>
    <n v="0"/>
    <n v="0"/>
  </r>
  <r>
    <x v="9"/>
    <x v="30"/>
    <x v="3"/>
    <x v="1"/>
    <n v="2.91"/>
    <n v="1500"/>
    <n v="0"/>
    <n v="0.10595"/>
    <n v="9.1819999999999999E-2"/>
    <n v="9.7999999999999997E-4"/>
    <n v="8.9099999999999995E-3"/>
    <n v="1.4317500000000001"/>
    <n v="0"/>
  </r>
  <r>
    <x v="9"/>
    <x v="30"/>
    <x v="3"/>
    <x v="2"/>
    <n v="0"/>
    <n v="1500"/>
    <n v="0"/>
    <n v="0"/>
    <n v="0"/>
    <n v="0"/>
    <n v="0"/>
    <n v="0"/>
    <n v="0"/>
  </r>
  <r>
    <x v="9"/>
    <x v="30"/>
    <x v="3"/>
    <x v="3"/>
    <n v="0"/>
    <n v="1500"/>
    <n v="0"/>
    <n v="0"/>
    <n v="0"/>
    <n v="0"/>
    <n v="0"/>
    <n v="0"/>
    <n v="0"/>
  </r>
  <r>
    <x v="9"/>
    <x v="30"/>
    <x v="3"/>
    <x v="4"/>
    <n v="0"/>
    <n v="1500"/>
    <n v="0"/>
    <n v="0"/>
    <n v="0"/>
    <n v="0"/>
    <n v="0"/>
    <n v="0"/>
    <n v="0"/>
  </r>
  <r>
    <x v="9"/>
    <x v="30"/>
    <x v="3"/>
    <x v="5"/>
    <n v="0"/>
    <n v="1500"/>
    <n v="0"/>
    <n v="0"/>
    <n v="0"/>
    <n v="0"/>
    <n v="0"/>
    <n v="0"/>
    <n v="0"/>
  </r>
  <r>
    <x v="9"/>
    <x v="30"/>
    <x v="3"/>
    <x v="6"/>
    <n v="0"/>
    <n v="1500"/>
    <n v="0"/>
    <n v="0"/>
    <n v="0"/>
    <n v="0"/>
    <n v="0"/>
    <n v="0"/>
    <n v="0"/>
  </r>
  <r>
    <x v="9"/>
    <x v="30"/>
    <x v="3"/>
    <x v="7"/>
    <n v="0"/>
    <n v="1500"/>
    <n v="0"/>
    <n v="0"/>
    <n v="0"/>
    <n v="0"/>
    <n v="0"/>
    <n v="0"/>
    <n v="0"/>
  </r>
  <r>
    <x v="9"/>
    <x v="30"/>
    <x v="3"/>
    <x v="8"/>
    <n v="0"/>
    <n v="1500"/>
    <n v="0"/>
    <n v="0"/>
    <n v="0"/>
    <n v="0"/>
    <n v="0"/>
    <n v="0"/>
    <n v="0"/>
  </r>
  <r>
    <x v="9"/>
    <x v="30"/>
    <x v="3"/>
    <x v="9"/>
    <n v="0"/>
    <n v="1500"/>
    <n v="0"/>
    <n v="0"/>
    <n v="0"/>
    <n v="0"/>
    <n v="0"/>
    <n v="0"/>
    <n v="0"/>
  </r>
  <r>
    <x v="9"/>
    <x v="30"/>
    <x v="3"/>
    <x v="10"/>
    <n v="0.09"/>
    <n v="1500"/>
    <n v="0"/>
    <n v="3.0999999999999999E-3"/>
    <n v="2.9099999999999998E-3"/>
    <n v="1.0000000000000001E-5"/>
    <n v="5.0000000000000002E-5"/>
    <n v="4.1939999999999998E-2"/>
    <n v="0"/>
  </r>
  <r>
    <x v="9"/>
    <x v="30"/>
    <x v="4"/>
    <x v="0"/>
    <n v="0"/>
    <n v="1500"/>
    <n v="0"/>
    <n v="0"/>
    <n v="0"/>
    <n v="0"/>
    <n v="0"/>
    <n v="0"/>
    <n v="0"/>
  </r>
  <r>
    <x v="9"/>
    <x v="30"/>
    <x v="4"/>
    <x v="1"/>
    <n v="0"/>
    <n v="1500"/>
    <n v="0"/>
    <n v="0"/>
    <n v="0"/>
    <n v="0"/>
    <n v="0"/>
    <n v="0"/>
    <n v="0"/>
  </r>
  <r>
    <x v="9"/>
    <x v="30"/>
    <x v="4"/>
    <x v="2"/>
    <n v="0"/>
    <n v="1500"/>
    <n v="0"/>
    <n v="0"/>
    <n v="0"/>
    <n v="0"/>
    <n v="0"/>
    <n v="0"/>
    <n v="0"/>
  </r>
  <r>
    <x v="9"/>
    <x v="30"/>
    <x v="4"/>
    <x v="3"/>
    <n v="0"/>
    <n v="1500"/>
    <n v="0"/>
    <n v="0"/>
    <n v="0"/>
    <n v="0"/>
    <n v="0"/>
    <n v="0"/>
    <n v="0"/>
  </r>
  <r>
    <x v="9"/>
    <x v="30"/>
    <x v="4"/>
    <x v="4"/>
    <n v="0"/>
    <n v="1500"/>
    <n v="0"/>
    <n v="0"/>
    <n v="0"/>
    <n v="0"/>
    <n v="0"/>
    <n v="0"/>
    <n v="0"/>
  </r>
  <r>
    <x v="9"/>
    <x v="30"/>
    <x v="4"/>
    <x v="5"/>
    <n v="0"/>
    <n v="1500"/>
    <n v="0"/>
    <n v="0"/>
    <n v="0"/>
    <n v="0"/>
    <n v="0"/>
    <n v="0"/>
    <n v="0"/>
  </r>
  <r>
    <x v="9"/>
    <x v="30"/>
    <x v="4"/>
    <x v="6"/>
    <n v="0"/>
    <n v="1500"/>
    <n v="0"/>
    <n v="0"/>
    <n v="0"/>
    <n v="0"/>
    <n v="0"/>
    <n v="0"/>
    <n v="0"/>
  </r>
  <r>
    <x v="9"/>
    <x v="30"/>
    <x v="4"/>
    <x v="7"/>
    <n v="0"/>
    <n v="1500"/>
    <n v="0"/>
    <n v="0"/>
    <n v="0"/>
    <n v="0"/>
    <n v="0"/>
    <n v="0"/>
    <n v="0"/>
  </r>
  <r>
    <x v="9"/>
    <x v="30"/>
    <x v="4"/>
    <x v="8"/>
    <n v="0"/>
    <n v="1500"/>
    <n v="0"/>
    <n v="0"/>
    <n v="0"/>
    <n v="0"/>
    <n v="0"/>
    <n v="0"/>
    <n v="0"/>
  </r>
  <r>
    <x v="9"/>
    <x v="30"/>
    <x v="4"/>
    <x v="9"/>
    <n v="0"/>
    <n v="1500"/>
    <n v="0"/>
    <n v="0"/>
    <n v="0"/>
    <n v="0"/>
    <n v="0"/>
    <n v="0"/>
    <n v="0"/>
  </r>
  <r>
    <x v="9"/>
    <x v="30"/>
    <x v="4"/>
    <x v="10"/>
    <n v="1.06"/>
    <n v="1500"/>
    <n v="0"/>
    <n v="3.8510000000000003E-2"/>
    <n v="2.921E-2"/>
    <n v="1.2999999999999999E-4"/>
    <n v="1.08E-3"/>
    <n v="0.52036000000000004"/>
    <n v="0"/>
  </r>
  <r>
    <x v="9"/>
    <x v="30"/>
    <x v="5"/>
    <x v="0"/>
    <n v="0"/>
    <n v="1500"/>
    <n v="0"/>
    <n v="0"/>
    <n v="0"/>
    <n v="0"/>
    <n v="0"/>
    <n v="0"/>
    <n v="0"/>
  </r>
  <r>
    <x v="9"/>
    <x v="30"/>
    <x v="5"/>
    <x v="1"/>
    <n v="0"/>
    <n v="1500"/>
    <n v="0"/>
    <n v="0"/>
    <n v="0"/>
    <n v="0"/>
    <n v="0"/>
    <n v="0"/>
    <n v="0"/>
  </r>
  <r>
    <x v="9"/>
    <x v="30"/>
    <x v="5"/>
    <x v="2"/>
    <n v="0"/>
    <n v="1500"/>
    <n v="0"/>
    <n v="0"/>
    <n v="0"/>
    <n v="0"/>
    <n v="0"/>
    <n v="0"/>
    <n v="0"/>
  </r>
  <r>
    <x v="9"/>
    <x v="30"/>
    <x v="5"/>
    <x v="3"/>
    <n v="0"/>
    <n v="1500"/>
    <n v="0"/>
    <n v="0"/>
    <n v="0"/>
    <n v="0"/>
    <n v="0"/>
    <n v="0"/>
    <n v="0"/>
  </r>
  <r>
    <x v="9"/>
    <x v="30"/>
    <x v="5"/>
    <x v="4"/>
    <n v="0"/>
    <n v="1500"/>
    <n v="0"/>
    <n v="0"/>
    <n v="0"/>
    <n v="0"/>
    <n v="0"/>
    <n v="0"/>
    <n v="0"/>
  </r>
  <r>
    <x v="9"/>
    <x v="30"/>
    <x v="5"/>
    <x v="5"/>
    <n v="0"/>
    <n v="1500"/>
    <n v="0"/>
    <n v="0"/>
    <n v="0"/>
    <n v="0"/>
    <n v="0"/>
    <n v="0"/>
    <n v="0"/>
  </r>
  <r>
    <x v="9"/>
    <x v="30"/>
    <x v="5"/>
    <x v="6"/>
    <n v="0"/>
    <n v="1500"/>
    <n v="0"/>
    <n v="0"/>
    <n v="0"/>
    <n v="0"/>
    <n v="0"/>
    <n v="0"/>
    <n v="0"/>
  </r>
  <r>
    <x v="9"/>
    <x v="30"/>
    <x v="5"/>
    <x v="7"/>
    <n v="0"/>
    <n v="1500"/>
    <n v="0"/>
    <n v="0"/>
    <n v="0"/>
    <n v="0"/>
    <n v="0"/>
    <n v="0"/>
    <n v="0"/>
  </r>
  <r>
    <x v="9"/>
    <x v="30"/>
    <x v="5"/>
    <x v="8"/>
    <n v="0"/>
    <n v="1500"/>
    <n v="0"/>
    <n v="0"/>
    <n v="0"/>
    <n v="0"/>
    <n v="0"/>
    <n v="0"/>
    <n v="0"/>
  </r>
  <r>
    <x v="9"/>
    <x v="30"/>
    <x v="5"/>
    <x v="9"/>
    <n v="0"/>
    <n v="1500"/>
    <n v="0"/>
    <n v="0"/>
    <n v="0"/>
    <n v="0"/>
    <n v="0"/>
    <n v="0"/>
    <n v="0"/>
  </r>
  <r>
    <x v="9"/>
    <x v="30"/>
    <x v="5"/>
    <x v="10"/>
    <n v="0"/>
    <n v="1500"/>
    <n v="0"/>
    <n v="0"/>
    <n v="0"/>
    <n v="0"/>
    <n v="0"/>
    <n v="0"/>
    <n v="0"/>
  </r>
  <r>
    <x v="9"/>
    <x v="30"/>
    <x v="6"/>
    <x v="0"/>
    <n v="0"/>
    <n v="1500"/>
    <n v="0"/>
    <n v="0"/>
    <n v="0"/>
    <n v="0"/>
    <n v="0"/>
    <n v="0"/>
    <n v="0"/>
  </r>
  <r>
    <x v="9"/>
    <x v="30"/>
    <x v="6"/>
    <x v="1"/>
    <n v="0"/>
    <n v="1500"/>
    <n v="0"/>
    <n v="0"/>
    <n v="0"/>
    <n v="0"/>
    <n v="0"/>
    <n v="0"/>
    <n v="0"/>
  </r>
  <r>
    <x v="9"/>
    <x v="30"/>
    <x v="6"/>
    <x v="2"/>
    <n v="0"/>
    <n v="1500"/>
    <n v="0"/>
    <n v="0"/>
    <n v="0"/>
    <n v="0"/>
    <n v="0"/>
    <n v="0"/>
    <n v="0"/>
  </r>
  <r>
    <x v="9"/>
    <x v="30"/>
    <x v="6"/>
    <x v="3"/>
    <n v="0"/>
    <n v="1500"/>
    <n v="0"/>
    <n v="0"/>
    <n v="0"/>
    <n v="0"/>
    <n v="0"/>
    <n v="0"/>
    <n v="0"/>
  </r>
  <r>
    <x v="9"/>
    <x v="30"/>
    <x v="6"/>
    <x v="4"/>
    <n v="0"/>
    <n v="1500"/>
    <n v="0"/>
    <n v="0"/>
    <n v="0"/>
    <n v="0"/>
    <n v="0"/>
    <n v="0"/>
    <n v="0"/>
  </r>
  <r>
    <x v="9"/>
    <x v="30"/>
    <x v="6"/>
    <x v="5"/>
    <n v="0"/>
    <n v="1500"/>
    <n v="0"/>
    <n v="0"/>
    <n v="0"/>
    <n v="0"/>
    <n v="0"/>
    <n v="0"/>
    <n v="0"/>
  </r>
  <r>
    <x v="9"/>
    <x v="30"/>
    <x v="6"/>
    <x v="6"/>
    <n v="0"/>
    <n v="1500"/>
    <n v="0"/>
    <n v="0"/>
    <n v="0"/>
    <n v="0"/>
    <n v="0"/>
    <n v="0"/>
    <n v="0"/>
  </r>
  <r>
    <x v="9"/>
    <x v="30"/>
    <x v="6"/>
    <x v="7"/>
    <n v="0"/>
    <n v="1500"/>
    <n v="0"/>
    <n v="0"/>
    <n v="0"/>
    <n v="0"/>
    <n v="0"/>
    <n v="0"/>
    <n v="0"/>
  </r>
  <r>
    <x v="9"/>
    <x v="30"/>
    <x v="6"/>
    <x v="8"/>
    <n v="0"/>
    <n v="1500"/>
    <n v="0"/>
    <n v="0"/>
    <n v="0"/>
    <n v="0"/>
    <n v="0"/>
    <n v="0"/>
    <n v="0"/>
  </r>
  <r>
    <x v="9"/>
    <x v="30"/>
    <x v="6"/>
    <x v="9"/>
    <n v="0"/>
    <n v="1500"/>
    <n v="0"/>
    <n v="0"/>
    <n v="0"/>
    <n v="0"/>
    <n v="0"/>
    <n v="0"/>
    <n v="0"/>
  </r>
  <r>
    <x v="9"/>
    <x v="30"/>
    <x v="6"/>
    <x v="10"/>
    <n v="0"/>
    <n v="1500"/>
    <n v="0"/>
    <n v="0"/>
    <n v="0"/>
    <n v="0"/>
    <n v="0"/>
    <n v="0"/>
    <n v="0"/>
  </r>
  <r>
    <x v="9"/>
    <x v="30"/>
    <x v="7"/>
    <x v="0"/>
    <n v="0"/>
    <n v="1500"/>
    <n v="0"/>
    <n v="0"/>
    <n v="0"/>
    <n v="0"/>
    <n v="0"/>
    <n v="0"/>
    <n v="0"/>
  </r>
  <r>
    <x v="9"/>
    <x v="30"/>
    <x v="7"/>
    <x v="1"/>
    <n v="0"/>
    <n v="1500"/>
    <n v="0"/>
    <n v="0"/>
    <n v="0"/>
    <n v="0"/>
    <n v="0"/>
    <n v="0"/>
    <n v="0"/>
  </r>
  <r>
    <x v="9"/>
    <x v="30"/>
    <x v="7"/>
    <x v="2"/>
    <n v="0"/>
    <n v="1500"/>
    <n v="0"/>
    <n v="0"/>
    <n v="0"/>
    <n v="0"/>
    <n v="0"/>
    <n v="0"/>
    <n v="0"/>
  </r>
  <r>
    <x v="9"/>
    <x v="30"/>
    <x v="7"/>
    <x v="3"/>
    <n v="0"/>
    <n v="1500"/>
    <n v="0"/>
    <n v="0"/>
    <n v="0"/>
    <n v="0"/>
    <n v="0"/>
    <n v="0"/>
    <n v="0"/>
  </r>
  <r>
    <x v="9"/>
    <x v="30"/>
    <x v="7"/>
    <x v="4"/>
    <n v="0"/>
    <n v="1500"/>
    <n v="0"/>
    <n v="0"/>
    <n v="0"/>
    <n v="0"/>
    <n v="0"/>
    <n v="0"/>
    <n v="0"/>
  </r>
  <r>
    <x v="9"/>
    <x v="30"/>
    <x v="7"/>
    <x v="5"/>
    <n v="0"/>
    <n v="1500"/>
    <n v="0"/>
    <n v="0"/>
    <n v="0"/>
    <n v="0"/>
    <n v="0"/>
    <n v="0"/>
    <n v="0"/>
  </r>
  <r>
    <x v="9"/>
    <x v="30"/>
    <x v="7"/>
    <x v="6"/>
    <n v="0"/>
    <n v="1500"/>
    <n v="0"/>
    <n v="0"/>
    <n v="0"/>
    <n v="0"/>
    <n v="0"/>
    <n v="0"/>
    <n v="0"/>
  </r>
  <r>
    <x v="9"/>
    <x v="30"/>
    <x v="7"/>
    <x v="7"/>
    <n v="0"/>
    <n v="1500"/>
    <n v="0"/>
    <n v="0"/>
    <n v="0"/>
    <n v="0"/>
    <n v="0"/>
    <n v="0"/>
    <n v="0"/>
  </r>
  <r>
    <x v="9"/>
    <x v="30"/>
    <x v="7"/>
    <x v="8"/>
    <n v="0"/>
    <n v="1500"/>
    <n v="0"/>
    <n v="0"/>
    <n v="0"/>
    <n v="0"/>
    <n v="0"/>
    <n v="0"/>
    <n v="0"/>
  </r>
  <r>
    <x v="9"/>
    <x v="30"/>
    <x v="7"/>
    <x v="9"/>
    <n v="0"/>
    <n v="1500"/>
    <n v="0"/>
    <n v="0"/>
    <n v="0"/>
    <n v="0"/>
    <n v="0"/>
    <n v="0"/>
    <n v="0"/>
  </r>
  <r>
    <x v="9"/>
    <x v="30"/>
    <x v="7"/>
    <x v="10"/>
    <n v="0"/>
    <n v="1500"/>
    <n v="0"/>
    <n v="0"/>
    <n v="0"/>
    <n v="0"/>
    <n v="0"/>
    <n v="0"/>
    <n v="0"/>
  </r>
  <r>
    <x v="9"/>
    <x v="30"/>
    <x v="8"/>
    <x v="0"/>
    <n v="0"/>
    <n v="1500"/>
    <n v="0"/>
    <n v="0"/>
    <n v="0"/>
    <n v="0"/>
    <n v="0"/>
    <n v="0"/>
    <n v="0"/>
  </r>
  <r>
    <x v="9"/>
    <x v="30"/>
    <x v="8"/>
    <x v="1"/>
    <n v="0"/>
    <n v="1500"/>
    <n v="0"/>
    <n v="0"/>
    <n v="0"/>
    <n v="0"/>
    <n v="0"/>
    <n v="0"/>
    <n v="0"/>
  </r>
  <r>
    <x v="9"/>
    <x v="30"/>
    <x v="8"/>
    <x v="2"/>
    <n v="0"/>
    <n v="1500"/>
    <n v="0"/>
    <n v="0"/>
    <n v="0"/>
    <n v="0"/>
    <n v="0"/>
    <n v="0"/>
    <n v="0"/>
  </r>
  <r>
    <x v="9"/>
    <x v="30"/>
    <x v="8"/>
    <x v="3"/>
    <n v="0"/>
    <n v="1500"/>
    <n v="0"/>
    <n v="0"/>
    <n v="0"/>
    <n v="0"/>
    <n v="0"/>
    <n v="0"/>
    <n v="0"/>
  </r>
  <r>
    <x v="9"/>
    <x v="30"/>
    <x v="8"/>
    <x v="4"/>
    <n v="0"/>
    <n v="1500"/>
    <n v="0"/>
    <n v="0"/>
    <n v="0"/>
    <n v="0"/>
    <n v="0"/>
    <n v="0"/>
    <n v="0"/>
  </r>
  <r>
    <x v="9"/>
    <x v="30"/>
    <x v="8"/>
    <x v="5"/>
    <n v="0"/>
    <n v="1500"/>
    <n v="0"/>
    <n v="0"/>
    <n v="0"/>
    <n v="0"/>
    <n v="0"/>
    <n v="0"/>
    <n v="0"/>
  </r>
  <r>
    <x v="9"/>
    <x v="30"/>
    <x v="8"/>
    <x v="6"/>
    <n v="0"/>
    <n v="1500"/>
    <n v="0"/>
    <n v="0"/>
    <n v="0"/>
    <n v="0"/>
    <n v="0"/>
    <n v="0"/>
    <n v="0"/>
  </r>
  <r>
    <x v="9"/>
    <x v="30"/>
    <x v="8"/>
    <x v="7"/>
    <n v="0"/>
    <n v="1500"/>
    <n v="0"/>
    <n v="0"/>
    <n v="0"/>
    <n v="0"/>
    <n v="0"/>
    <n v="0"/>
    <n v="0"/>
  </r>
  <r>
    <x v="9"/>
    <x v="30"/>
    <x v="8"/>
    <x v="8"/>
    <n v="0"/>
    <n v="1500"/>
    <n v="0"/>
    <n v="0"/>
    <n v="0"/>
    <n v="0"/>
    <n v="0"/>
    <n v="0"/>
    <n v="0"/>
  </r>
  <r>
    <x v="9"/>
    <x v="30"/>
    <x v="8"/>
    <x v="9"/>
    <n v="0"/>
    <n v="1500"/>
    <n v="0"/>
    <n v="0"/>
    <n v="0"/>
    <n v="0"/>
    <n v="0"/>
    <n v="0"/>
    <n v="0"/>
  </r>
  <r>
    <x v="9"/>
    <x v="30"/>
    <x v="8"/>
    <x v="10"/>
    <n v="0"/>
    <n v="1500"/>
    <n v="0"/>
    <n v="0"/>
    <n v="0"/>
    <n v="0"/>
    <n v="0"/>
    <n v="0"/>
    <n v="0"/>
  </r>
  <r>
    <x v="9"/>
    <x v="31"/>
    <x v="0"/>
    <x v="0"/>
    <n v="0"/>
    <n v="1500"/>
    <n v="0"/>
    <n v="0"/>
    <n v="0"/>
    <n v="0"/>
    <n v="0"/>
    <n v="0"/>
    <n v="0"/>
  </r>
  <r>
    <x v="9"/>
    <x v="31"/>
    <x v="0"/>
    <x v="1"/>
    <n v="0.18"/>
    <n v="1500"/>
    <n v="0"/>
    <n v="6.7400000000000003E-3"/>
    <n v="5.7099999999999998E-3"/>
    <n v="1.1E-4"/>
    <n v="1.9000000000000001E-4"/>
    <n v="9.1079999999999994E-2"/>
    <n v="0"/>
  </r>
  <r>
    <x v="9"/>
    <x v="31"/>
    <x v="0"/>
    <x v="2"/>
    <n v="0"/>
    <n v="1500"/>
    <n v="0"/>
    <n v="0"/>
    <n v="0"/>
    <n v="0"/>
    <n v="0"/>
    <n v="0"/>
    <n v="0"/>
  </r>
  <r>
    <x v="9"/>
    <x v="31"/>
    <x v="0"/>
    <x v="3"/>
    <n v="0"/>
    <n v="1500"/>
    <n v="0"/>
    <n v="0"/>
    <n v="0"/>
    <n v="0"/>
    <n v="0"/>
    <n v="0"/>
    <n v="0"/>
  </r>
  <r>
    <x v="9"/>
    <x v="31"/>
    <x v="0"/>
    <x v="4"/>
    <n v="0"/>
    <n v="1500"/>
    <n v="0"/>
    <n v="0"/>
    <n v="0"/>
    <n v="0"/>
    <n v="0"/>
    <n v="0"/>
    <n v="0"/>
  </r>
  <r>
    <x v="9"/>
    <x v="31"/>
    <x v="0"/>
    <x v="5"/>
    <n v="0"/>
    <n v="1500"/>
    <n v="0"/>
    <n v="0"/>
    <n v="0"/>
    <n v="0"/>
    <n v="0"/>
    <n v="0"/>
    <n v="0"/>
  </r>
  <r>
    <x v="9"/>
    <x v="31"/>
    <x v="0"/>
    <x v="6"/>
    <n v="0"/>
    <n v="1500"/>
    <n v="0"/>
    <n v="0"/>
    <n v="0"/>
    <n v="0"/>
    <n v="0"/>
    <n v="0"/>
    <n v="0"/>
  </r>
  <r>
    <x v="9"/>
    <x v="31"/>
    <x v="0"/>
    <x v="7"/>
    <n v="0"/>
    <n v="1500"/>
    <n v="0"/>
    <n v="0"/>
    <n v="0"/>
    <n v="0"/>
    <n v="0"/>
    <n v="0"/>
    <n v="0"/>
  </r>
  <r>
    <x v="9"/>
    <x v="31"/>
    <x v="0"/>
    <x v="8"/>
    <n v="0"/>
    <n v="1500"/>
    <n v="0"/>
    <n v="0"/>
    <n v="0"/>
    <n v="0"/>
    <n v="0"/>
    <n v="0"/>
    <n v="0"/>
  </r>
  <r>
    <x v="9"/>
    <x v="31"/>
    <x v="0"/>
    <x v="9"/>
    <n v="0"/>
    <n v="1500"/>
    <n v="0"/>
    <n v="0"/>
    <n v="0"/>
    <n v="0"/>
    <n v="0"/>
    <n v="0"/>
    <n v="0"/>
  </r>
  <r>
    <x v="9"/>
    <x v="31"/>
    <x v="0"/>
    <x v="10"/>
    <n v="0.14000000000000001"/>
    <n v="1500"/>
    <n v="0"/>
    <n v="5.0099999999999997E-3"/>
    <n v="4.0299999999999997E-3"/>
    <n v="1.0000000000000001E-5"/>
    <n v="2.0000000000000001E-4"/>
    <n v="6.7699999999999996E-2"/>
    <n v="0"/>
  </r>
  <r>
    <x v="9"/>
    <x v="31"/>
    <x v="1"/>
    <x v="0"/>
    <n v="0"/>
    <n v="1500"/>
    <n v="0"/>
    <n v="0"/>
    <n v="0"/>
    <n v="0"/>
    <n v="0"/>
    <n v="0"/>
    <n v="0"/>
  </r>
  <r>
    <x v="9"/>
    <x v="31"/>
    <x v="1"/>
    <x v="1"/>
    <n v="0"/>
    <n v="1500"/>
    <n v="0"/>
    <n v="0"/>
    <n v="0"/>
    <n v="0"/>
    <n v="0"/>
    <n v="0"/>
    <n v="0"/>
  </r>
  <r>
    <x v="9"/>
    <x v="31"/>
    <x v="1"/>
    <x v="2"/>
    <n v="0"/>
    <n v="1500"/>
    <n v="0"/>
    <n v="0"/>
    <n v="0"/>
    <n v="0"/>
    <n v="0"/>
    <n v="0"/>
    <n v="0"/>
  </r>
  <r>
    <x v="9"/>
    <x v="31"/>
    <x v="1"/>
    <x v="3"/>
    <n v="0"/>
    <n v="1500"/>
    <n v="0"/>
    <n v="0"/>
    <n v="0"/>
    <n v="0"/>
    <n v="0"/>
    <n v="0"/>
    <n v="0"/>
  </r>
  <r>
    <x v="9"/>
    <x v="31"/>
    <x v="1"/>
    <x v="4"/>
    <n v="0"/>
    <n v="1500"/>
    <n v="0"/>
    <n v="0"/>
    <n v="0"/>
    <n v="0"/>
    <n v="0"/>
    <n v="0"/>
    <n v="0"/>
  </r>
  <r>
    <x v="9"/>
    <x v="31"/>
    <x v="1"/>
    <x v="5"/>
    <n v="0"/>
    <n v="1500"/>
    <n v="0"/>
    <n v="0"/>
    <n v="0"/>
    <n v="0"/>
    <n v="0"/>
    <n v="0"/>
    <n v="0"/>
  </r>
  <r>
    <x v="9"/>
    <x v="31"/>
    <x v="1"/>
    <x v="6"/>
    <n v="0"/>
    <n v="1500"/>
    <n v="0"/>
    <n v="0"/>
    <n v="0"/>
    <n v="0"/>
    <n v="0"/>
    <n v="0"/>
    <n v="0"/>
  </r>
  <r>
    <x v="9"/>
    <x v="31"/>
    <x v="1"/>
    <x v="7"/>
    <n v="0"/>
    <n v="1500"/>
    <n v="0"/>
    <n v="0"/>
    <n v="0"/>
    <n v="0"/>
    <n v="0"/>
    <n v="0"/>
    <n v="0"/>
  </r>
  <r>
    <x v="9"/>
    <x v="31"/>
    <x v="1"/>
    <x v="8"/>
    <n v="0"/>
    <n v="1500"/>
    <n v="0"/>
    <n v="0"/>
    <n v="0"/>
    <n v="0"/>
    <n v="0"/>
    <n v="0"/>
    <n v="0"/>
  </r>
  <r>
    <x v="9"/>
    <x v="31"/>
    <x v="1"/>
    <x v="9"/>
    <n v="0"/>
    <n v="1500"/>
    <n v="0"/>
    <n v="0"/>
    <n v="0"/>
    <n v="0"/>
    <n v="0"/>
    <n v="0"/>
    <n v="0"/>
  </r>
  <r>
    <x v="9"/>
    <x v="31"/>
    <x v="1"/>
    <x v="10"/>
    <n v="0"/>
    <n v="1500"/>
    <n v="0"/>
    <n v="0"/>
    <n v="0"/>
    <n v="0"/>
    <n v="0"/>
    <n v="0"/>
    <n v="0"/>
  </r>
  <r>
    <x v="9"/>
    <x v="31"/>
    <x v="2"/>
    <x v="0"/>
    <n v="0"/>
    <n v="1500"/>
    <n v="0"/>
    <n v="0"/>
    <n v="0"/>
    <n v="0"/>
    <n v="0"/>
    <n v="0"/>
    <n v="0"/>
  </r>
  <r>
    <x v="9"/>
    <x v="31"/>
    <x v="2"/>
    <x v="1"/>
    <n v="0.11"/>
    <n v="1500"/>
    <n v="0"/>
    <n v="4.0800000000000003E-3"/>
    <n v="3.5799999999999998E-3"/>
    <n v="1.1E-4"/>
    <n v="6.2E-4"/>
    <n v="5.5140000000000002E-2"/>
    <n v="0"/>
  </r>
  <r>
    <x v="9"/>
    <x v="31"/>
    <x v="2"/>
    <x v="2"/>
    <n v="0"/>
    <n v="1500"/>
    <n v="0"/>
    <n v="0"/>
    <n v="0"/>
    <n v="0"/>
    <n v="0"/>
    <n v="0"/>
    <n v="0"/>
  </r>
  <r>
    <x v="9"/>
    <x v="31"/>
    <x v="2"/>
    <x v="3"/>
    <n v="0"/>
    <n v="1500"/>
    <n v="0"/>
    <n v="0"/>
    <n v="0"/>
    <n v="0"/>
    <n v="0"/>
    <n v="0"/>
    <n v="0"/>
  </r>
  <r>
    <x v="9"/>
    <x v="31"/>
    <x v="2"/>
    <x v="4"/>
    <n v="0"/>
    <n v="1500"/>
    <n v="0"/>
    <n v="0"/>
    <n v="0"/>
    <n v="0"/>
    <n v="0"/>
    <n v="0"/>
    <n v="0"/>
  </r>
  <r>
    <x v="9"/>
    <x v="31"/>
    <x v="2"/>
    <x v="5"/>
    <n v="0"/>
    <n v="1500"/>
    <n v="0"/>
    <n v="0"/>
    <n v="0"/>
    <n v="0"/>
    <n v="0"/>
    <n v="0"/>
    <n v="0"/>
  </r>
  <r>
    <x v="9"/>
    <x v="31"/>
    <x v="2"/>
    <x v="6"/>
    <n v="0"/>
    <n v="1500"/>
    <n v="0"/>
    <n v="0"/>
    <n v="0"/>
    <n v="0"/>
    <n v="0"/>
    <n v="0"/>
    <n v="0"/>
  </r>
  <r>
    <x v="9"/>
    <x v="31"/>
    <x v="2"/>
    <x v="7"/>
    <n v="0"/>
    <n v="1500"/>
    <n v="0"/>
    <n v="0"/>
    <n v="0"/>
    <n v="0"/>
    <n v="0"/>
    <n v="0"/>
    <n v="0"/>
  </r>
  <r>
    <x v="9"/>
    <x v="31"/>
    <x v="2"/>
    <x v="8"/>
    <n v="0"/>
    <n v="1500"/>
    <n v="0"/>
    <n v="0"/>
    <n v="0"/>
    <n v="0"/>
    <n v="0"/>
    <n v="0"/>
    <n v="0"/>
  </r>
  <r>
    <x v="9"/>
    <x v="31"/>
    <x v="2"/>
    <x v="9"/>
    <n v="0"/>
    <n v="1500"/>
    <n v="0"/>
    <n v="0"/>
    <n v="0"/>
    <n v="0"/>
    <n v="0"/>
    <n v="0"/>
    <n v="0"/>
  </r>
  <r>
    <x v="9"/>
    <x v="31"/>
    <x v="2"/>
    <x v="10"/>
    <n v="0"/>
    <n v="1500"/>
    <n v="0"/>
    <n v="0"/>
    <n v="0"/>
    <n v="0"/>
    <n v="0"/>
    <n v="0"/>
    <n v="0"/>
  </r>
  <r>
    <x v="9"/>
    <x v="31"/>
    <x v="3"/>
    <x v="0"/>
    <n v="0"/>
    <n v="1500"/>
    <n v="0"/>
    <n v="0"/>
    <n v="0"/>
    <n v="0"/>
    <n v="0"/>
    <n v="0"/>
    <n v="0"/>
  </r>
  <r>
    <x v="9"/>
    <x v="31"/>
    <x v="3"/>
    <x v="1"/>
    <n v="2.91"/>
    <n v="1500"/>
    <n v="0"/>
    <n v="0.10595"/>
    <n v="9.1819999999999999E-2"/>
    <n v="9.7999999999999997E-4"/>
    <n v="8.9099999999999995E-3"/>
    <n v="1.4317500000000001"/>
    <n v="0"/>
  </r>
  <r>
    <x v="9"/>
    <x v="31"/>
    <x v="3"/>
    <x v="2"/>
    <n v="0"/>
    <n v="1500"/>
    <n v="0"/>
    <n v="0"/>
    <n v="0"/>
    <n v="0"/>
    <n v="0"/>
    <n v="0"/>
    <n v="0"/>
  </r>
  <r>
    <x v="9"/>
    <x v="31"/>
    <x v="3"/>
    <x v="3"/>
    <n v="0"/>
    <n v="1500"/>
    <n v="0"/>
    <n v="0"/>
    <n v="0"/>
    <n v="0"/>
    <n v="0"/>
    <n v="0"/>
    <n v="0"/>
  </r>
  <r>
    <x v="9"/>
    <x v="31"/>
    <x v="3"/>
    <x v="4"/>
    <n v="0"/>
    <n v="1500"/>
    <n v="0"/>
    <n v="0"/>
    <n v="0"/>
    <n v="0"/>
    <n v="0"/>
    <n v="0"/>
    <n v="0"/>
  </r>
  <r>
    <x v="9"/>
    <x v="31"/>
    <x v="3"/>
    <x v="5"/>
    <n v="0"/>
    <n v="1500"/>
    <n v="0"/>
    <n v="0"/>
    <n v="0"/>
    <n v="0"/>
    <n v="0"/>
    <n v="0"/>
    <n v="0"/>
  </r>
  <r>
    <x v="9"/>
    <x v="31"/>
    <x v="3"/>
    <x v="6"/>
    <n v="0"/>
    <n v="1500"/>
    <n v="0"/>
    <n v="0"/>
    <n v="0"/>
    <n v="0"/>
    <n v="0"/>
    <n v="0"/>
    <n v="0"/>
  </r>
  <r>
    <x v="9"/>
    <x v="31"/>
    <x v="3"/>
    <x v="7"/>
    <n v="0"/>
    <n v="1500"/>
    <n v="0"/>
    <n v="0"/>
    <n v="0"/>
    <n v="0"/>
    <n v="0"/>
    <n v="0"/>
    <n v="0"/>
  </r>
  <r>
    <x v="9"/>
    <x v="31"/>
    <x v="3"/>
    <x v="8"/>
    <n v="0"/>
    <n v="1500"/>
    <n v="0"/>
    <n v="0"/>
    <n v="0"/>
    <n v="0"/>
    <n v="0"/>
    <n v="0"/>
    <n v="0"/>
  </r>
  <r>
    <x v="9"/>
    <x v="31"/>
    <x v="3"/>
    <x v="9"/>
    <n v="0"/>
    <n v="1500"/>
    <n v="0"/>
    <n v="0"/>
    <n v="0"/>
    <n v="0"/>
    <n v="0"/>
    <n v="0"/>
    <n v="0"/>
  </r>
  <r>
    <x v="9"/>
    <x v="31"/>
    <x v="3"/>
    <x v="10"/>
    <n v="0.09"/>
    <n v="1500"/>
    <n v="0"/>
    <n v="3.0999999999999999E-3"/>
    <n v="2.9099999999999998E-3"/>
    <n v="1.0000000000000001E-5"/>
    <n v="5.0000000000000002E-5"/>
    <n v="4.1939999999999998E-2"/>
    <n v="0"/>
  </r>
  <r>
    <x v="9"/>
    <x v="31"/>
    <x v="4"/>
    <x v="0"/>
    <n v="0"/>
    <n v="1500"/>
    <n v="0"/>
    <n v="0"/>
    <n v="0"/>
    <n v="0"/>
    <n v="0"/>
    <n v="0"/>
    <n v="0"/>
  </r>
  <r>
    <x v="9"/>
    <x v="31"/>
    <x v="4"/>
    <x v="1"/>
    <n v="0"/>
    <n v="1500"/>
    <n v="0"/>
    <n v="0"/>
    <n v="0"/>
    <n v="0"/>
    <n v="0"/>
    <n v="0"/>
    <n v="0"/>
  </r>
  <r>
    <x v="9"/>
    <x v="31"/>
    <x v="4"/>
    <x v="2"/>
    <n v="0"/>
    <n v="1500"/>
    <n v="0"/>
    <n v="0"/>
    <n v="0"/>
    <n v="0"/>
    <n v="0"/>
    <n v="0"/>
    <n v="0"/>
  </r>
  <r>
    <x v="9"/>
    <x v="31"/>
    <x v="4"/>
    <x v="3"/>
    <n v="0"/>
    <n v="1500"/>
    <n v="0"/>
    <n v="0"/>
    <n v="0"/>
    <n v="0"/>
    <n v="0"/>
    <n v="0"/>
    <n v="0"/>
  </r>
  <r>
    <x v="9"/>
    <x v="31"/>
    <x v="4"/>
    <x v="4"/>
    <n v="0"/>
    <n v="1500"/>
    <n v="0"/>
    <n v="0"/>
    <n v="0"/>
    <n v="0"/>
    <n v="0"/>
    <n v="0"/>
    <n v="0"/>
  </r>
  <r>
    <x v="9"/>
    <x v="31"/>
    <x v="4"/>
    <x v="5"/>
    <n v="0"/>
    <n v="1500"/>
    <n v="0"/>
    <n v="0"/>
    <n v="0"/>
    <n v="0"/>
    <n v="0"/>
    <n v="0"/>
    <n v="0"/>
  </r>
  <r>
    <x v="9"/>
    <x v="31"/>
    <x v="4"/>
    <x v="6"/>
    <n v="0"/>
    <n v="1500"/>
    <n v="0"/>
    <n v="0"/>
    <n v="0"/>
    <n v="0"/>
    <n v="0"/>
    <n v="0"/>
    <n v="0"/>
  </r>
  <r>
    <x v="9"/>
    <x v="31"/>
    <x v="4"/>
    <x v="7"/>
    <n v="0"/>
    <n v="1500"/>
    <n v="0"/>
    <n v="0"/>
    <n v="0"/>
    <n v="0"/>
    <n v="0"/>
    <n v="0"/>
    <n v="0"/>
  </r>
  <r>
    <x v="9"/>
    <x v="31"/>
    <x v="4"/>
    <x v="8"/>
    <n v="0"/>
    <n v="1500"/>
    <n v="0"/>
    <n v="0"/>
    <n v="0"/>
    <n v="0"/>
    <n v="0"/>
    <n v="0"/>
    <n v="0"/>
  </r>
  <r>
    <x v="9"/>
    <x v="31"/>
    <x v="4"/>
    <x v="9"/>
    <n v="0"/>
    <n v="1500"/>
    <n v="0"/>
    <n v="0"/>
    <n v="0"/>
    <n v="0"/>
    <n v="0"/>
    <n v="0"/>
    <n v="0"/>
  </r>
  <r>
    <x v="9"/>
    <x v="31"/>
    <x v="4"/>
    <x v="10"/>
    <n v="1.06"/>
    <n v="1500"/>
    <n v="0"/>
    <n v="3.8510000000000003E-2"/>
    <n v="2.921E-2"/>
    <n v="1.2999999999999999E-4"/>
    <n v="1.08E-3"/>
    <n v="0.52036000000000004"/>
    <n v="0"/>
  </r>
  <r>
    <x v="9"/>
    <x v="31"/>
    <x v="5"/>
    <x v="0"/>
    <n v="0"/>
    <n v="1500"/>
    <n v="0"/>
    <n v="0"/>
    <n v="0"/>
    <n v="0"/>
    <n v="0"/>
    <n v="0"/>
    <n v="0"/>
  </r>
  <r>
    <x v="9"/>
    <x v="31"/>
    <x v="5"/>
    <x v="1"/>
    <n v="0"/>
    <n v="1500"/>
    <n v="0"/>
    <n v="0"/>
    <n v="0"/>
    <n v="0"/>
    <n v="0"/>
    <n v="0"/>
    <n v="0"/>
  </r>
  <r>
    <x v="9"/>
    <x v="31"/>
    <x v="5"/>
    <x v="2"/>
    <n v="0"/>
    <n v="1500"/>
    <n v="0"/>
    <n v="0"/>
    <n v="0"/>
    <n v="0"/>
    <n v="0"/>
    <n v="0"/>
    <n v="0"/>
  </r>
  <r>
    <x v="9"/>
    <x v="31"/>
    <x v="5"/>
    <x v="3"/>
    <n v="0"/>
    <n v="1500"/>
    <n v="0"/>
    <n v="0"/>
    <n v="0"/>
    <n v="0"/>
    <n v="0"/>
    <n v="0"/>
    <n v="0"/>
  </r>
  <r>
    <x v="9"/>
    <x v="31"/>
    <x v="5"/>
    <x v="4"/>
    <n v="0"/>
    <n v="1500"/>
    <n v="0"/>
    <n v="0"/>
    <n v="0"/>
    <n v="0"/>
    <n v="0"/>
    <n v="0"/>
    <n v="0"/>
  </r>
  <r>
    <x v="9"/>
    <x v="31"/>
    <x v="5"/>
    <x v="5"/>
    <n v="0"/>
    <n v="1500"/>
    <n v="0"/>
    <n v="0"/>
    <n v="0"/>
    <n v="0"/>
    <n v="0"/>
    <n v="0"/>
    <n v="0"/>
  </r>
  <r>
    <x v="9"/>
    <x v="31"/>
    <x v="5"/>
    <x v="6"/>
    <n v="0"/>
    <n v="1500"/>
    <n v="0"/>
    <n v="0"/>
    <n v="0"/>
    <n v="0"/>
    <n v="0"/>
    <n v="0"/>
    <n v="0"/>
  </r>
  <r>
    <x v="9"/>
    <x v="31"/>
    <x v="5"/>
    <x v="7"/>
    <n v="0"/>
    <n v="1500"/>
    <n v="0"/>
    <n v="0"/>
    <n v="0"/>
    <n v="0"/>
    <n v="0"/>
    <n v="0"/>
    <n v="0"/>
  </r>
  <r>
    <x v="9"/>
    <x v="31"/>
    <x v="5"/>
    <x v="8"/>
    <n v="0"/>
    <n v="1500"/>
    <n v="0"/>
    <n v="0"/>
    <n v="0"/>
    <n v="0"/>
    <n v="0"/>
    <n v="0"/>
    <n v="0"/>
  </r>
  <r>
    <x v="9"/>
    <x v="31"/>
    <x v="5"/>
    <x v="9"/>
    <n v="0"/>
    <n v="1500"/>
    <n v="0"/>
    <n v="0"/>
    <n v="0"/>
    <n v="0"/>
    <n v="0"/>
    <n v="0"/>
    <n v="0"/>
  </r>
  <r>
    <x v="9"/>
    <x v="31"/>
    <x v="5"/>
    <x v="10"/>
    <n v="0"/>
    <n v="1500"/>
    <n v="0"/>
    <n v="0"/>
    <n v="0"/>
    <n v="0"/>
    <n v="0"/>
    <n v="0"/>
    <n v="0"/>
  </r>
  <r>
    <x v="9"/>
    <x v="31"/>
    <x v="6"/>
    <x v="0"/>
    <n v="0"/>
    <n v="1500"/>
    <n v="0"/>
    <n v="0"/>
    <n v="0"/>
    <n v="0"/>
    <n v="0"/>
    <n v="0"/>
    <n v="0"/>
  </r>
  <r>
    <x v="9"/>
    <x v="31"/>
    <x v="6"/>
    <x v="1"/>
    <n v="0"/>
    <n v="1500"/>
    <n v="0"/>
    <n v="0"/>
    <n v="0"/>
    <n v="0"/>
    <n v="0"/>
    <n v="0"/>
    <n v="0"/>
  </r>
  <r>
    <x v="9"/>
    <x v="31"/>
    <x v="6"/>
    <x v="2"/>
    <n v="0"/>
    <n v="1500"/>
    <n v="0"/>
    <n v="0"/>
    <n v="0"/>
    <n v="0"/>
    <n v="0"/>
    <n v="0"/>
    <n v="0"/>
  </r>
  <r>
    <x v="9"/>
    <x v="31"/>
    <x v="6"/>
    <x v="3"/>
    <n v="0"/>
    <n v="1500"/>
    <n v="0"/>
    <n v="0"/>
    <n v="0"/>
    <n v="0"/>
    <n v="0"/>
    <n v="0"/>
    <n v="0"/>
  </r>
  <r>
    <x v="9"/>
    <x v="31"/>
    <x v="6"/>
    <x v="4"/>
    <n v="0"/>
    <n v="1500"/>
    <n v="0"/>
    <n v="0"/>
    <n v="0"/>
    <n v="0"/>
    <n v="0"/>
    <n v="0"/>
    <n v="0"/>
  </r>
  <r>
    <x v="9"/>
    <x v="31"/>
    <x v="6"/>
    <x v="5"/>
    <n v="0"/>
    <n v="1500"/>
    <n v="0"/>
    <n v="0"/>
    <n v="0"/>
    <n v="0"/>
    <n v="0"/>
    <n v="0"/>
    <n v="0"/>
  </r>
  <r>
    <x v="9"/>
    <x v="31"/>
    <x v="6"/>
    <x v="6"/>
    <n v="0"/>
    <n v="1500"/>
    <n v="0"/>
    <n v="0"/>
    <n v="0"/>
    <n v="0"/>
    <n v="0"/>
    <n v="0"/>
    <n v="0"/>
  </r>
  <r>
    <x v="9"/>
    <x v="31"/>
    <x v="6"/>
    <x v="7"/>
    <n v="0"/>
    <n v="1500"/>
    <n v="0"/>
    <n v="0"/>
    <n v="0"/>
    <n v="0"/>
    <n v="0"/>
    <n v="0"/>
    <n v="0"/>
  </r>
  <r>
    <x v="9"/>
    <x v="31"/>
    <x v="6"/>
    <x v="8"/>
    <n v="0"/>
    <n v="1500"/>
    <n v="0"/>
    <n v="0"/>
    <n v="0"/>
    <n v="0"/>
    <n v="0"/>
    <n v="0"/>
    <n v="0"/>
  </r>
  <r>
    <x v="9"/>
    <x v="31"/>
    <x v="6"/>
    <x v="9"/>
    <n v="0"/>
    <n v="1500"/>
    <n v="0"/>
    <n v="0"/>
    <n v="0"/>
    <n v="0"/>
    <n v="0"/>
    <n v="0"/>
    <n v="0"/>
  </r>
  <r>
    <x v="9"/>
    <x v="31"/>
    <x v="6"/>
    <x v="10"/>
    <n v="0"/>
    <n v="1500"/>
    <n v="0"/>
    <n v="0"/>
    <n v="0"/>
    <n v="0"/>
    <n v="0"/>
    <n v="0"/>
    <n v="0"/>
  </r>
  <r>
    <x v="9"/>
    <x v="31"/>
    <x v="7"/>
    <x v="0"/>
    <n v="0"/>
    <n v="1500"/>
    <n v="0"/>
    <n v="0"/>
    <n v="0"/>
    <n v="0"/>
    <n v="0"/>
    <n v="0"/>
    <n v="0"/>
  </r>
  <r>
    <x v="9"/>
    <x v="31"/>
    <x v="7"/>
    <x v="1"/>
    <n v="0"/>
    <n v="1500"/>
    <n v="0"/>
    <n v="0"/>
    <n v="0"/>
    <n v="0"/>
    <n v="0"/>
    <n v="0"/>
    <n v="0"/>
  </r>
  <r>
    <x v="9"/>
    <x v="31"/>
    <x v="7"/>
    <x v="2"/>
    <n v="0"/>
    <n v="1500"/>
    <n v="0"/>
    <n v="0"/>
    <n v="0"/>
    <n v="0"/>
    <n v="0"/>
    <n v="0"/>
    <n v="0"/>
  </r>
  <r>
    <x v="9"/>
    <x v="31"/>
    <x v="7"/>
    <x v="3"/>
    <n v="0"/>
    <n v="1500"/>
    <n v="0"/>
    <n v="0"/>
    <n v="0"/>
    <n v="0"/>
    <n v="0"/>
    <n v="0"/>
    <n v="0"/>
  </r>
  <r>
    <x v="9"/>
    <x v="31"/>
    <x v="7"/>
    <x v="4"/>
    <n v="0"/>
    <n v="1500"/>
    <n v="0"/>
    <n v="0"/>
    <n v="0"/>
    <n v="0"/>
    <n v="0"/>
    <n v="0"/>
    <n v="0"/>
  </r>
  <r>
    <x v="9"/>
    <x v="31"/>
    <x v="7"/>
    <x v="5"/>
    <n v="0"/>
    <n v="1500"/>
    <n v="0"/>
    <n v="0"/>
    <n v="0"/>
    <n v="0"/>
    <n v="0"/>
    <n v="0"/>
    <n v="0"/>
  </r>
  <r>
    <x v="9"/>
    <x v="31"/>
    <x v="7"/>
    <x v="6"/>
    <n v="0"/>
    <n v="1500"/>
    <n v="0"/>
    <n v="0"/>
    <n v="0"/>
    <n v="0"/>
    <n v="0"/>
    <n v="0"/>
    <n v="0"/>
  </r>
  <r>
    <x v="9"/>
    <x v="31"/>
    <x v="7"/>
    <x v="7"/>
    <n v="0"/>
    <n v="1500"/>
    <n v="0"/>
    <n v="0"/>
    <n v="0"/>
    <n v="0"/>
    <n v="0"/>
    <n v="0"/>
    <n v="0"/>
  </r>
  <r>
    <x v="9"/>
    <x v="31"/>
    <x v="7"/>
    <x v="8"/>
    <n v="0"/>
    <n v="1500"/>
    <n v="0"/>
    <n v="0"/>
    <n v="0"/>
    <n v="0"/>
    <n v="0"/>
    <n v="0"/>
    <n v="0"/>
  </r>
  <r>
    <x v="9"/>
    <x v="31"/>
    <x v="7"/>
    <x v="9"/>
    <n v="0"/>
    <n v="1500"/>
    <n v="0"/>
    <n v="0"/>
    <n v="0"/>
    <n v="0"/>
    <n v="0"/>
    <n v="0"/>
    <n v="0"/>
  </r>
  <r>
    <x v="9"/>
    <x v="31"/>
    <x v="7"/>
    <x v="10"/>
    <n v="0"/>
    <n v="1500"/>
    <n v="0"/>
    <n v="0"/>
    <n v="0"/>
    <n v="0"/>
    <n v="0"/>
    <n v="0"/>
    <n v="0"/>
  </r>
  <r>
    <x v="9"/>
    <x v="31"/>
    <x v="8"/>
    <x v="0"/>
    <n v="0"/>
    <n v="1500"/>
    <n v="0"/>
    <n v="0"/>
    <n v="0"/>
    <n v="0"/>
    <n v="0"/>
    <n v="0"/>
    <n v="0"/>
  </r>
  <r>
    <x v="9"/>
    <x v="31"/>
    <x v="8"/>
    <x v="1"/>
    <n v="0"/>
    <n v="1500"/>
    <n v="0"/>
    <n v="0"/>
    <n v="0"/>
    <n v="0"/>
    <n v="0"/>
    <n v="0"/>
    <n v="0"/>
  </r>
  <r>
    <x v="9"/>
    <x v="31"/>
    <x v="8"/>
    <x v="2"/>
    <n v="0"/>
    <n v="1500"/>
    <n v="0"/>
    <n v="0"/>
    <n v="0"/>
    <n v="0"/>
    <n v="0"/>
    <n v="0"/>
    <n v="0"/>
  </r>
  <r>
    <x v="9"/>
    <x v="31"/>
    <x v="8"/>
    <x v="3"/>
    <n v="0"/>
    <n v="1500"/>
    <n v="0"/>
    <n v="0"/>
    <n v="0"/>
    <n v="0"/>
    <n v="0"/>
    <n v="0"/>
    <n v="0"/>
  </r>
  <r>
    <x v="9"/>
    <x v="31"/>
    <x v="8"/>
    <x v="4"/>
    <n v="0"/>
    <n v="1500"/>
    <n v="0"/>
    <n v="0"/>
    <n v="0"/>
    <n v="0"/>
    <n v="0"/>
    <n v="0"/>
    <n v="0"/>
  </r>
  <r>
    <x v="9"/>
    <x v="31"/>
    <x v="8"/>
    <x v="5"/>
    <n v="0"/>
    <n v="1500"/>
    <n v="0"/>
    <n v="0"/>
    <n v="0"/>
    <n v="0"/>
    <n v="0"/>
    <n v="0"/>
    <n v="0"/>
  </r>
  <r>
    <x v="9"/>
    <x v="31"/>
    <x v="8"/>
    <x v="6"/>
    <n v="0"/>
    <n v="1500"/>
    <n v="0"/>
    <n v="0"/>
    <n v="0"/>
    <n v="0"/>
    <n v="0"/>
    <n v="0"/>
    <n v="0"/>
  </r>
  <r>
    <x v="9"/>
    <x v="31"/>
    <x v="8"/>
    <x v="7"/>
    <n v="0"/>
    <n v="1500"/>
    <n v="0"/>
    <n v="0"/>
    <n v="0"/>
    <n v="0"/>
    <n v="0"/>
    <n v="0"/>
    <n v="0"/>
  </r>
  <r>
    <x v="9"/>
    <x v="31"/>
    <x v="8"/>
    <x v="8"/>
    <n v="0"/>
    <n v="1500"/>
    <n v="0"/>
    <n v="0"/>
    <n v="0"/>
    <n v="0"/>
    <n v="0"/>
    <n v="0"/>
    <n v="0"/>
  </r>
  <r>
    <x v="9"/>
    <x v="31"/>
    <x v="8"/>
    <x v="9"/>
    <n v="0"/>
    <n v="1500"/>
    <n v="0"/>
    <n v="0"/>
    <n v="0"/>
    <n v="0"/>
    <n v="0"/>
    <n v="0"/>
    <n v="0"/>
  </r>
  <r>
    <x v="9"/>
    <x v="31"/>
    <x v="8"/>
    <x v="10"/>
    <n v="0"/>
    <n v="1500"/>
    <n v="0"/>
    <n v="0"/>
    <n v="0"/>
    <n v="0"/>
    <n v="0"/>
    <n v="0"/>
    <n v="0"/>
  </r>
  <r>
    <x v="9"/>
    <x v="32"/>
    <x v="0"/>
    <x v="0"/>
    <n v="0"/>
    <n v="1500"/>
    <n v="0"/>
    <n v="0"/>
    <n v="0"/>
    <n v="0"/>
    <n v="0"/>
    <n v="0"/>
    <n v="0"/>
  </r>
  <r>
    <x v="9"/>
    <x v="32"/>
    <x v="0"/>
    <x v="1"/>
    <n v="0.18"/>
    <n v="1500"/>
    <n v="0"/>
    <n v="6.7400000000000003E-3"/>
    <n v="5.7099999999999998E-3"/>
    <n v="1.1E-4"/>
    <n v="1.9000000000000001E-4"/>
    <n v="9.1079999999999994E-2"/>
    <n v="0"/>
  </r>
  <r>
    <x v="9"/>
    <x v="32"/>
    <x v="0"/>
    <x v="2"/>
    <n v="0"/>
    <n v="1500"/>
    <n v="0"/>
    <n v="0"/>
    <n v="0"/>
    <n v="0"/>
    <n v="0"/>
    <n v="0"/>
    <n v="0"/>
  </r>
  <r>
    <x v="9"/>
    <x v="32"/>
    <x v="0"/>
    <x v="3"/>
    <n v="0"/>
    <n v="1500"/>
    <n v="0"/>
    <n v="0"/>
    <n v="0"/>
    <n v="0"/>
    <n v="0"/>
    <n v="0"/>
    <n v="0"/>
  </r>
  <r>
    <x v="9"/>
    <x v="32"/>
    <x v="0"/>
    <x v="4"/>
    <n v="0"/>
    <n v="1500"/>
    <n v="0"/>
    <n v="0"/>
    <n v="0"/>
    <n v="0"/>
    <n v="0"/>
    <n v="0"/>
    <n v="0"/>
  </r>
  <r>
    <x v="9"/>
    <x v="32"/>
    <x v="0"/>
    <x v="5"/>
    <n v="0"/>
    <n v="1500"/>
    <n v="0"/>
    <n v="0"/>
    <n v="0"/>
    <n v="0"/>
    <n v="0"/>
    <n v="0"/>
    <n v="0"/>
  </r>
  <r>
    <x v="9"/>
    <x v="32"/>
    <x v="0"/>
    <x v="6"/>
    <n v="0"/>
    <n v="1500"/>
    <n v="0"/>
    <n v="0"/>
    <n v="0"/>
    <n v="0"/>
    <n v="0"/>
    <n v="0"/>
    <n v="0"/>
  </r>
  <r>
    <x v="9"/>
    <x v="32"/>
    <x v="0"/>
    <x v="7"/>
    <n v="0"/>
    <n v="1500"/>
    <n v="0"/>
    <n v="0"/>
    <n v="0"/>
    <n v="0"/>
    <n v="0"/>
    <n v="0"/>
    <n v="0"/>
  </r>
  <r>
    <x v="9"/>
    <x v="32"/>
    <x v="0"/>
    <x v="8"/>
    <n v="0"/>
    <n v="1500"/>
    <n v="0"/>
    <n v="0"/>
    <n v="0"/>
    <n v="0"/>
    <n v="0"/>
    <n v="0"/>
    <n v="0"/>
  </r>
  <r>
    <x v="9"/>
    <x v="32"/>
    <x v="0"/>
    <x v="9"/>
    <n v="0"/>
    <n v="1500"/>
    <n v="0"/>
    <n v="0"/>
    <n v="0"/>
    <n v="0"/>
    <n v="0"/>
    <n v="0"/>
    <n v="0"/>
  </r>
  <r>
    <x v="9"/>
    <x v="32"/>
    <x v="0"/>
    <x v="10"/>
    <n v="0.14000000000000001"/>
    <n v="1500"/>
    <n v="0"/>
    <n v="5.0099999999999997E-3"/>
    <n v="4.0299999999999997E-3"/>
    <n v="1.0000000000000001E-5"/>
    <n v="2.0000000000000001E-4"/>
    <n v="6.7699999999999996E-2"/>
    <n v="0"/>
  </r>
  <r>
    <x v="9"/>
    <x v="32"/>
    <x v="1"/>
    <x v="0"/>
    <n v="0"/>
    <n v="1500"/>
    <n v="0"/>
    <n v="0"/>
    <n v="0"/>
    <n v="0"/>
    <n v="0"/>
    <n v="0"/>
    <n v="0"/>
  </r>
  <r>
    <x v="9"/>
    <x v="32"/>
    <x v="1"/>
    <x v="1"/>
    <n v="0"/>
    <n v="1500"/>
    <n v="0"/>
    <n v="0"/>
    <n v="0"/>
    <n v="0"/>
    <n v="0"/>
    <n v="0"/>
    <n v="0"/>
  </r>
  <r>
    <x v="9"/>
    <x v="32"/>
    <x v="1"/>
    <x v="2"/>
    <n v="0"/>
    <n v="1500"/>
    <n v="0"/>
    <n v="0"/>
    <n v="0"/>
    <n v="0"/>
    <n v="0"/>
    <n v="0"/>
    <n v="0"/>
  </r>
  <r>
    <x v="9"/>
    <x v="32"/>
    <x v="1"/>
    <x v="3"/>
    <n v="0"/>
    <n v="1500"/>
    <n v="0"/>
    <n v="0"/>
    <n v="0"/>
    <n v="0"/>
    <n v="0"/>
    <n v="0"/>
    <n v="0"/>
  </r>
  <r>
    <x v="9"/>
    <x v="32"/>
    <x v="1"/>
    <x v="4"/>
    <n v="0"/>
    <n v="1500"/>
    <n v="0"/>
    <n v="0"/>
    <n v="0"/>
    <n v="0"/>
    <n v="0"/>
    <n v="0"/>
    <n v="0"/>
  </r>
  <r>
    <x v="9"/>
    <x v="32"/>
    <x v="1"/>
    <x v="5"/>
    <n v="0"/>
    <n v="1500"/>
    <n v="0"/>
    <n v="0"/>
    <n v="0"/>
    <n v="0"/>
    <n v="0"/>
    <n v="0"/>
    <n v="0"/>
  </r>
  <r>
    <x v="9"/>
    <x v="32"/>
    <x v="1"/>
    <x v="6"/>
    <n v="0"/>
    <n v="1500"/>
    <n v="0"/>
    <n v="0"/>
    <n v="0"/>
    <n v="0"/>
    <n v="0"/>
    <n v="0"/>
    <n v="0"/>
  </r>
  <r>
    <x v="9"/>
    <x v="32"/>
    <x v="1"/>
    <x v="7"/>
    <n v="0"/>
    <n v="1500"/>
    <n v="0"/>
    <n v="0"/>
    <n v="0"/>
    <n v="0"/>
    <n v="0"/>
    <n v="0"/>
    <n v="0"/>
  </r>
  <r>
    <x v="9"/>
    <x v="32"/>
    <x v="1"/>
    <x v="8"/>
    <n v="0"/>
    <n v="1500"/>
    <n v="0"/>
    <n v="0"/>
    <n v="0"/>
    <n v="0"/>
    <n v="0"/>
    <n v="0"/>
    <n v="0"/>
  </r>
  <r>
    <x v="9"/>
    <x v="32"/>
    <x v="1"/>
    <x v="9"/>
    <n v="0"/>
    <n v="1500"/>
    <n v="0"/>
    <n v="0"/>
    <n v="0"/>
    <n v="0"/>
    <n v="0"/>
    <n v="0"/>
    <n v="0"/>
  </r>
  <r>
    <x v="9"/>
    <x v="32"/>
    <x v="1"/>
    <x v="10"/>
    <n v="0"/>
    <n v="1500"/>
    <n v="0"/>
    <n v="0"/>
    <n v="0"/>
    <n v="0"/>
    <n v="0"/>
    <n v="0"/>
    <n v="0"/>
  </r>
  <r>
    <x v="9"/>
    <x v="32"/>
    <x v="2"/>
    <x v="0"/>
    <n v="0"/>
    <n v="1500"/>
    <n v="0"/>
    <n v="0"/>
    <n v="0"/>
    <n v="0"/>
    <n v="0"/>
    <n v="0"/>
    <n v="0"/>
  </r>
  <r>
    <x v="9"/>
    <x v="32"/>
    <x v="2"/>
    <x v="1"/>
    <n v="0.11"/>
    <n v="1500"/>
    <n v="0"/>
    <n v="4.0800000000000003E-3"/>
    <n v="3.5799999999999998E-3"/>
    <n v="1.1E-4"/>
    <n v="6.2E-4"/>
    <n v="5.5140000000000002E-2"/>
    <n v="0"/>
  </r>
  <r>
    <x v="9"/>
    <x v="32"/>
    <x v="2"/>
    <x v="2"/>
    <n v="0"/>
    <n v="1500"/>
    <n v="0"/>
    <n v="0"/>
    <n v="0"/>
    <n v="0"/>
    <n v="0"/>
    <n v="0"/>
    <n v="0"/>
  </r>
  <r>
    <x v="9"/>
    <x v="32"/>
    <x v="2"/>
    <x v="3"/>
    <n v="0"/>
    <n v="1500"/>
    <n v="0"/>
    <n v="0"/>
    <n v="0"/>
    <n v="0"/>
    <n v="0"/>
    <n v="0"/>
    <n v="0"/>
  </r>
  <r>
    <x v="9"/>
    <x v="32"/>
    <x v="2"/>
    <x v="4"/>
    <n v="0"/>
    <n v="1500"/>
    <n v="0"/>
    <n v="0"/>
    <n v="0"/>
    <n v="0"/>
    <n v="0"/>
    <n v="0"/>
    <n v="0"/>
  </r>
  <r>
    <x v="9"/>
    <x v="32"/>
    <x v="2"/>
    <x v="5"/>
    <n v="0"/>
    <n v="1500"/>
    <n v="0"/>
    <n v="0"/>
    <n v="0"/>
    <n v="0"/>
    <n v="0"/>
    <n v="0"/>
    <n v="0"/>
  </r>
  <r>
    <x v="9"/>
    <x v="32"/>
    <x v="2"/>
    <x v="6"/>
    <n v="0"/>
    <n v="1500"/>
    <n v="0"/>
    <n v="0"/>
    <n v="0"/>
    <n v="0"/>
    <n v="0"/>
    <n v="0"/>
    <n v="0"/>
  </r>
  <r>
    <x v="9"/>
    <x v="32"/>
    <x v="2"/>
    <x v="7"/>
    <n v="0"/>
    <n v="1500"/>
    <n v="0"/>
    <n v="0"/>
    <n v="0"/>
    <n v="0"/>
    <n v="0"/>
    <n v="0"/>
    <n v="0"/>
  </r>
  <r>
    <x v="9"/>
    <x v="32"/>
    <x v="2"/>
    <x v="8"/>
    <n v="0"/>
    <n v="1500"/>
    <n v="0"/>
    <n v="0"/>
    <n v="0"/>
    <n v="0"/>
    <n v="0"/>
    <n v="0"/>
    <n v="0"/>
  </r>
  <r>
    <x v="9"/>
    <x v="32"/>
    <x v="2"/>
    <x v="9"/>
    <n v="0"/>
    <n v="1500"/>
    <n v="0"/>
    <n v="0"/>
    <n v="0"/>
    <n v="0"/>
    <n v="0"/>
    <n v="0"/>
    <n v="0"/>
  </r>
  <r>
    <x v="9"/>
    <x v="32"/>
    <x v="2"/>
    <x v="10"/>
    <n v="0"/>
    <n v="1500"/>
    <n v="0"/>
    <n v="0"/>
    <n v="0"/>
    <n v="0"/>
    <n v="0"/>
    <n v="0"/>
    <n v="0"/>
  </r>
  <r>
    <x v="9"/>
    <x v="32"/>
    <x v="3"/>
    <x v="0"/>
    <n v="0"/>
    <n v="1500"/>
    <n v="0"/>
    <n v="0"/>
    <n v="0"/>
    <n v="0"/>
    <n v="0"/>
    <n v="0"/>
    <n v="0"/>
  </r>
  <r>
    <x v="9"/>
    <x v="32"/>
    <x v="3"/>
    <x v="1"/>
    <n v="2.91"/>
    <n v="1500"/>
    <n v="0"/>
    <n v="0.10595"/>
    <n v="9.1819999999999999E-2"/>
    <n v="9.7999999999999997E-4"/>
    <n v="8.9099999999999995E-3"/>
    <n v="1.4317500000000001"/>
    <n v="0"/>
  </r>
  <r>
    <x v="9"/>
    <x v="32"/>
    <x v="3"/>
    <x v="2"/>
    <n v="0"/>
    <n v="1500"/>
    <n v="0"/>
    <n v="0"/>
    <n v="0"/>
    <n v="0"/>
    <n v="0"/>
    <n v="0"/>
    <n v="0"/>
  </r>
  <r>
    <x v="9"/>
    <x v="32"/>
    <x v="3"/>
    <x v="3"/>
    <n v="0"/>
    <n v="1500"/>
    <n v="0"/>
    <n v="0"/>
    <n v="0"/>
    <n v="0"/>
    <n v="0"/>
    <n v="0"/>
    <n v="0"/>
  </r>
  <r>
    <x v="9"/>
    <x v="32"/>
    <x v="3"/>
    <x v="4"/>
    <n v="0"/>
    <n v="1500"/>
    <n v="0"/>
    <n v="0"/>
    <n v="0"/>
    <n v="0"/>
    <n v="0"/>
    <n v="0"/>
    <n v="0"/>
  </r>
  <r>
    <x v="9"/>
    <x v="32"/>
    <x v="3"/>
    <x v="5"/>
    <n v="0"/>
    <n v="1500"/>
    <n v="0"/>
    <n v="0"/>
    <n v="0"/>
    <n v="0"/>
    <n v="0"/>
    <n v="0"/>
    <n v="0"/>
  </r>
  <r>
    <x v="9"/>
    <x v="32"/>
    <x v="3"/>
    <x v="6"/>
    <n v="0"/>
    <n v="1500"/>
    <n v="0"/>
    <n v="0"/>
    <n v="0"/>
    <n v="0"/>
    <n v="0"/>
    <n v="0"/>
    <n v="0"/>
  </r>
  <r>
    <x v="9"/>
    <x v="32"/>
    <x v="3"/>
    <x v="7"/>
    <n v="0"/>
    <n v="1500"/>
    <n v="0"/>
    <n v="0"/>
    <n v="0"/>
    <n v="0"/>
    <n v="0"/>
    <n v="0"/>
    <n v="0"/>
  </r>
  <r>
    <x v="9"/>
    <x v="32"/>
    <x v="3"/>
    <x v="8"/>
    <n v="0"/>
    <n v="1500"/>
    <n v="0"/>
    <n v="0"/>
    <n v="0"/>
    <n v="0"/>
    <n v="0"/>
    <n v="0"/>
    <n v="0"/>
  </r>
  <r>
    <x v="9"/>
    <x v="32"/>
    <x v="3"/>
    <x v="9"/>
    <n v="0"/>
    <n v="1500"/>
    <n v="0"/>
    <n v="0"/>
    <n v="0"/>
    <n v="0"/>
    <n v="0"/>
    <n v="0"/>
    <n v="0"/>
  </r>
  <r>
    <x v="9"/>
    <x v="32"/>
    <x v="3"/>
    <x v="10"/>
    <n v="0.09"/>
    <n v="1500"/>
    <n v="0"/>
    <n v="3.0999999999999999E-3"/>
    <n v="2.9099999999999998E-3"/>
    <n v="1.0000000000000001E-5"/>
    <n v="5.0000000000000002E-5"/>
    <n v="4.1939999999999998E-2"/>
    <n v="0"/>
  </r>
  <r>
    <x v="9"/>
    <x v="32"/>
    <x v="4"/>
    <x v="0"/>
    <n v="0"/>
    <n v="1500"/>
    <n v="0"/>
    <n v="0"/>
    <n v="0"/>
    <n v="0"/>
    <n v="0"/>
    <n v="0"/>
    <n v="0"/>
  </r>
  <r>
    <x v="9"/>
    <x v="32"/>
    <x v="4"/>
    <x v="1"/>
    <n v="0"/>
    <n v="1500"/>
    <n v="0"/>
    <n v="0"/>
    <n v="0"/>
    <n v="0"/>
    <n v="0"/>
    <n v="0"/>
    <n v="0"/>
  </r>
  <r>
    <x v="9"/>
    <x v="32"/>
    <x v="4"/>
    <x v="2"/>
    <n v="0"/>
    <n v="1500"/>
    <n v="0"/>
    <n v="0"/>
    <n v="0"/>
    <n v="0"/>
    <n v="0"/>
    <n v="0"/>
    <n v="0"/>
  </r>
  <r>
    <x v="9"/>
    <x v="32"/>
    <x v="4"/>
    <x v="3"/>
    <n v="0"/>
    <n v="1500"/>
    <n v="0"/>
    <n v="0"/>
    <n v="0"/>
    <n v="0"/>
    <n v="0"/>
    <n v="0"/>
    <n v="0"/>
  </r>
  <r>
    <x v="9"/>
    <x v="32"/>
    <x v="4"/>
    <x v="4"/>
    <n v="0"/>
    <n v="1500"/>
    <n v="0"/>
    <n v="0"/>
    <n v="0"/>
    <n v="0"/>
    <n v="0"/>
    <n v="0"/>
    <n v="0"/>
  </r>
  <r>
    <x v="9"/>
    <x v="32"/>
    <x v="4"/>
    <x v="5"/>
    <n v="0"/>
    <n v="1500"/>
    <n v="0"/>
    <n v="0"/>
    <n v="0"/>
    <n v="0"/>
    <n v="0"/>
    <n v="0"/>
    <n v="0"/>
  </r>
  <r>
    <x v="9"/>
    <x v="32"/>
    <x v="4"/>
    <x v="6"/>
    <n v="0"/>
    <n v="1500"/>
    <n v="0"/>
    <n v="0"/>
    <n v="0"/>
    <n v="0"/>
    <n v="0"/>
    <n v="0"/>
    <n v="0"/>
  </r>
  <r>
    <x v="9"/>
    <x v="32"/>
    <x v="4"/>
    <x v="7"/>
    <n v="0"/>
    <n v="1500"/>
    <n v="0"/>
    <n v="0"/>
    <n v="0"/>
    <n v="0"/>
    <n v="0"/>
    <n v="0"/>
    <n v="0"/>
  </r>
  <r>
    <x v="9"/>
    <x v="32"/>
    <x v="4"/>
    <x v="8"/>
    <n v="0"/>
    <n v="1500"/>
    <n v="0"/>
    <n v="0"/>
    <n v="0"/>
    <n v="0"/>
    <n v="0"/>
    <n v="0"/>
    <n v="0"/>
  </r>
  <r>
    <x v="9"/>
    <x v="32"/>
    <x v="4"/>
    <x v="9"/>
    <n v="0"/>
    <n v="1500"/>
    <n v="0"/>
    <n v="0"/>
    <n v="0"/>
    <n v="0"/>
    <n v="0"/>
    <n v="0"/>
    <n v="0"/>
  </r>
  <r>
    <x v="9"/>
    <x v="32"/>
    <x v="4"/>
    <x v="10"/>
    <n v="1.06"/>
    <n v="1500"/>
    <n v="0"/>
    <n v="3.8510000000000003E-2"/>
    <n v="2.921E-2"/>
    <n v="1.2999999999999999E-4"/>
    <n v="1.08E-3"/>
    <n v="0.52036000000000004"/>
    <n v="0"/>
  </r>
  <r>
    <x v="9"/>
    <x v="32"/>
    <x v="5"/>
    <x v="0"/>
    <n v="0"/>
    <n v="1500"/>
    <n v="0"/>
    <n v="0"/>
    <n v="0"/>
    <n v="0"/>
    <n v="0"/>
    <n v="0"/>
    <n v="0"/>
  </r>
  <r>
    <x v="9"/>
    <x v="32"/>
    <x v="5"/>
    <x v="1"/>
    <n v="0"/>
    <n v="1500"/>
    <n v="0"/>
    <n v="0"/>
    <n v="0"/>
    <n v="0"/>
    <n v="0"/>
    <n v="0"/>
    <n v="0"/>
  </r>
  <r>
    <x v="9"/>
    <x v="32"/>
    <x v="5"/>
    <x v="2"/>
    <n v="0"/>
    <n v="1500"/>
    <n v="0"/>
    <n v="0"/>
    <n v="0"/>
    <n v="0"/>
    <n v="0"/>
    <n v="0"/>
    <n v="0"/>
  </r>
  <r>
    <x v="9"/>
    <x v="32"/>
    <x v="5"/>
    <x v="3"/>
    <n v="0"/>
    <n v="1500"/>
    <n v="0"/>
    <n v="0"/>
    <n v="0"/>
    <n v="0"/>
    <n v="0"/>
    <n v="0"/>
    <n v="0"/>
  </r>
  <r>
    <x v="9"/>
    <x v="32"/>
    <x v="5"/>
    <x v="4"/>
    <n v="0"/>
    <n v="1500"/>
    <n v="0"/>
    <n v="0"/>
    <n v="0"/>
    <n v="0"/>
    <n v="0"/>
    <n v="0"/>
    <n v="0"/>
  </r>
  <r>
    <x v="9"/>
    <x v="32"/>
    <x v="5"/>
    <x v="5"/>
    <n v="0"/>
    <n v="1500"/>
    <n v="0"/>
    <n v="0"/>
    <n v="0"/>
    <n v="0"/>
    <n v="0"/>
    <n v="0"/>
    <n v="0"/>
  </r>
  <r>
    <x v="9"/>
    <x v="32"/>
    <x v="5"/>
    <x v="6"/>
    <n v="0"/>
    <n v="1500"/>
    <n v="0"/>
    <n v="0"/>
    <n v="0"/>
    <n v="0"/>
    <n v="0"/>
    <n v="0"/>
    <n v="0"/>
  </r>
  <r>
    <x v="9"/>
    <x v="32"/>
    <x v="5"/>
    <x v="7"/>
    <n v="0"/>
    <n v="1500"/>
    <n v="0"/>
    <n v="0"/>
    <n v="0"/>
    <n v="0"/>
    <n v="0"/>
    <n v="0"/>
    <n v="0"/>
  </r>
  <r>
    <x v="9"/>
    <x v="32"/>
    <x v="5"/>
    <x v="8"/>
    <n v="0"/>
    <n v="1500"/>
    <n v="0"/>
    <n v="0"/>
    <n v="0"/>
    <n v="0"/>
    <n v="0"/>
    <n v="0"/>
    <n v="0"/>
  </r>
  <r>
    <x v="9"/>
    <x v="32"/>
    <x v="5"/>
    <x v="9"/>
    <n v="0"/>
    <n v="1500"/>
    <n v="0"/>
    <n v="0"/>
    <n v="0"/>
    <n v="0"/>
    <n v="0"/>
    <n v="0"/>
    <n v="0"/>
  </r>
  <r>
    <x v="9"/>
    <x v="32"/>
    <x v="5"/>
    <x v="10"/>
    <n v="0"/>
    <n v="1500"/>
    <n v="0"/>
    <n v="0"/>
    <n v="0"/>
    <n v="0"/>
    <n v="0"/>
    <n v="0"/>
    <n v="0"/>
  </r>
  <r>
    <x v="9"/>
    <x v="32"/>
    <x v="6"/>
    <x v="0"/>
    <n v="0"/>
    <n v="1500"/>
    <n v="0"/>
    <n v="0"/>
    <n v="0"/>
    <n v="0"/>
    <n v="0"/>
    <n v="0"/>
    <n v="0"/>
  </r>
  <r>
    <x v="9"/>
    <x v="32"/>
    <x v="6"/>
    <x v="1"/>
    <n v="0"/>
    <n v="1500"/>
    <n v="0"/>
    <n v="0"/>
    <n v="0"/>
    <n v="0"/>
    <n v="0"/>
    <n v="0"/>
    <n v="0"/>
  </r>
  <r>
    <x v="9"/>
    <x v="32"/>
    <x v="6"/>
    <x v="2"/>
    <n v="0"/>
    <n v="1500"/>
    <n v="0"/>
    <n v="0"/>
    <n v="0"/>
    <n v="0"/>
    <n v="0"/>
    <n v="0"/>
    <n v="0"/>
  </r>
  <r>
    <x v="9"/>
    <x v="32"/>
    <x v="6"/>
    <x v="3"/>
    <n v="0"/>
    <n v="1500"/>
    <n v="0"/>
    <n v="0"/>
    <n v="0"/>
    <n v="0"/>
    <n v="0"/>
    <n v="0"/>
    <n v="0"/>
  </r>
  <r>
    <x v="9"/>
    <x v="32"/>
    <x v="6"/>
    <x v="4"/>
    <n v="0"/>
    <n v="1500"/>
    <n v="0"/>
    <n v="0"/>
    <n v="0"/>
    <n v="0"/>
    <n v="0"/>
    <n v="0"/>
    <n v="0"/>
  </r>
  <r>
    <x v="9"/>
    <x v="32"/>
    <x v="6"/>
    <x v="5"/>
    <n v="0"/>
    <n v="1500"/>
    <n v="0"/>
    <n v="0"/>
    <n v="0"/>
    <n v="0"/>
    <n v="0"/>
    <n v="0"/>
    <n v="0"/>
  </r>
  <r>
    <x v="9"/>
    <x v="32"/>
    <x v="6"/>
    <x v="6"/>
    <n v="0"/>
    <n v="1500"/>
    <n v="0"/>
    <n v="0"/>
    <n v="0"/>
    <n v="0"/>
    <n v="0"/>
    <n v="0"/>
    <n v="0"/>
  </r>
  <r>
    <x v="9"/>
    <x v="32"/>
    <x v="6"/>
    <x v="7"/>
    <n v="0"/>
    <n v="1500"/>
    <n v="0"/>
    <n v="0"/>
    <n v="0"/>
    <n v="0"/>
    <n v="0"/>
    <n v="0"/>
    <n v="0"/>
  </r>
  <r>
    <x v="9"/>
    <x v="32"/>
    <x v="6"/>
    <x v="8"/>
    <n v="0"/>
    <n v="1500"/>
    <n v="0"/>
    <n v="0"/>
    <n v="0"/>
    <n v="0"/>
    <n v="0"/>
    <n v="0"/>
    <n v="0"/>
  </r>
  <r>
    <x v="9"/>
    <x v="32"/>
    <x v="6"/>
    <x v="9"/>
    <n v="0"/>
    <n v="1500"/>
    <n v="0"/>
    <n v="0"/>
    <n v="0"/>
    <n v="0"/>
    <n v="0"/>
    <n v="0"/>
    <n v="0"/>
  </r>
  <r>
    <x v="9"/>
    <x v="32"/>
    <x v="6"/>
    <x v="10"/>
    <n v="0"/>
    <n v="1500"/>
    <n v="0"/>
    <n v="0"/>
    <n v="0"/>
    <n v="0"/>
    <n v="0"/>
    <n v="0"/>
    <n v="0"/>
  </r>
  <r>
    <x v="9"/>
    <x v="32"/>
    <x v="7"/>
    <x v="0"/>
    <n v="0"/>
    <n v="1500"/>
    <n v="0"/>
    <n v="0"/>
    <n v="0"/>
    <n v="0"/>
    <n v="0"/>
    <n v="0"/>
    <n v="0"/>
  </r>
  <r>
    <x v="9"/>
    <x v="32"/>
    <x v="7"/>
    <x v="1"/>
    <n v="0"/>
    <n v="1500"/>
    <n v="0"/>
    <n v="0"/>
    <n v="0"/>
    <n v="0"/>
    <n v="0"/>
    <n v="0"/>
    <n v="0"/>
  </r>
  <r>
    <x v="9"/>
    <x v="32"/>
    <x v="7"/>
    <x v="2"/>
    <n v="0"/>
    <n v="1500"/>
    <n v="0"/>
    <n v="0"/>
    <n v="0"/>
    <n v="0"/>
    <n v="0"/>
    <n v="0"/>
    <n v="0"/>
  </r>
  <r>
    <x v="9"/>
    <x v="32"/>
    <x v="7"/>
    <x v="3"/>
    <n v="0"/>
    <n v="1500"/>
    <n v="0"/>
    <n v="0"/>
    <n v="0"/>
    <n v="0"/>
    <n v="0"/>
    <n v="0"/>
    <n v="0"/>
  </r>
  <r>
    <x v="9"/>
    <x v="32"/>
    <x v="7"/>
    <x v="4"/>
    <n v="0"/>
    <n v="1500"/>
    <n v="0"/>
    <n v="0"/>
    <n v="0"/>
    <n v="0"/>
    <n v="0"/>
    <n v="0"/>
    <n v="0"/>
  </r>
  <r>
    <x v="9"/>
    <x v="32"/>
    <x v="7"/>
    <x v="5"/>
    <n v="0"/>
    <n v="1500"/>
    <n v="0"/>
    <n v="0"/>
    <n v="0"/>
    <n v="0"/>
    <n v="0"/>
    <n v="0"/>
    <n v="0"/>
  </r>
  <r>
    <x v="9"/>
    <x v="32"/>
    <x v="7"/>
    <x v="6"/>
    <n v="0"/>
    <n v="1500"/>
    <n v="0"/>
    <n v="0"/>
    <n v="0"/>
    <n v="0"/>
    <n v="0"/>
    <n v="0"/>
    <n v="0"/>
  </r>
  <r>
    <x v="9"/>
    <x v="32"/>
    <x v="7"/>
    <x v="7"/>
    <n v="0"/>
    <n v="1500"/>
    <n v="0"/>
    <n v="0"/>
    <n v="0"/>
    <n v="0"/>
    <n v="0"/>
    <n v="0"/>
    <n v="0"/>
  </r>
  <r>
    <x v="9"/>
    <x v="32"/>
    <x v="7"/>
    <x v="8"/>
    <n v="0"/>
    <n v="1500"/>
    <n v="0"/>
    <n v="0"/>
    <n v="0"/>
    <n v="0"/>
    <n v="0"/>
    <n v="0"/>
    <n v="0"/>
  </r>
  <r>
    <x v="9"/>
    <x v="32"/>
    <x v="7"/>
    <x v="9"/>
    <n v="0"/>
    <n v="1500"/>
    <n v="0"/>
    <n v="0"/>
    <n v="0"/>
    <n v="0"/>
    <n v="0"/>
    <n v="0"/>
    <n v="0"/>
  </r>
  <r>
    <x v="9"/>
    <x v="32"/>
    <x v="7"/>
    <x v="10"/>
    <n v="0"/>
    <n v="1500"/>
    <n v="0"/>
    <n v="0"/>
    <n v="0"/>
    <n v="0"/>
    <n v="0"/>
    <n v="0"/>
    <n v="0"/>
  </r>
  <r>
    <x v="9"/>
    <x v="32"/>
    <x v="8"/>
    <x v="0"/>
    <n v="0"/>
    <n v="1500"/>
    <n v="0"/>
    <n v="0"/>
    <n v="0"/>
    <n v="0"/>
    <n v="0"/>
    <n v="0"/>
    <n v="0"/>
  </r>
  <r>
    <x v="9"/>
    <x v="32"/>
    <x v="8"/>
    <x v="1"/>
    <n v="0"/>
    <n v="1500"/>
    <n v="0"/>
    <n v="0"/>
    <n v="0"/>
    <n v="0"/>
    <n v="0"/>
    <n v="0"/>
    <n v="0"/>
  </r>
  <r>
    <x v="9"/>
    <x v="32"/>
    <x v="8"/>
    <x v="2"/>
    <n v="0"/>
    <n v="1500"/>
    <n v="0"/>
    <n v="0"/>
    <n v="0"/>
    <n v="0"/>
    <n v="0"/>
    <n v="0"/>
    <n v="0"/>
  </r>
  <r>
    <x v="9"/>
    <x v="32"/>
    <x v="8"/>
    <x v="3"/>
    <n v="0"/>
    <n v="1500"/>
    <n v="0"/>
    <n v="0"/>
    <n v="0"/>
    <n v="0"/>
    <n v="0"/>
    <n v="0"/>
    <n v="0"/>
  </r>
  <r>
    <x v="9"/>
    <x v="32"/>
    <x v="8"/>
    <x v="4"/>
    <n v="0"/>
    <n v="1500"/>
    <n v="0"/>
    <n v="0"/>
    <n v="0"/>
    <n v="0"/>
    <n v="0"/>
    <n v="0"/>
    <n v="0"/>
  </r>
  <r>
    <x v="9"/>
    <x v="32"/>
    <x v="8"/>
    <x v="5"/>
    <n v="0"/>
    <n v="1500"/>
    <n v="0"/>
    <n v="0"/>
    <n v="0"/>
    <n v="0"/>
    <n v="0"/>
    <n v="0"/>
    <n v="0"/>
  </r>
  <r>
    <x v="9"/>
    <x v="32"/>
    <x v="8"/>
    <x v="6"/>
    <n v="0"/>
    <n v="1500"/>
    <n v="0"/>
    <n v="0"/>
    <n v="0"/>
    <n v="0"/>
    <n v="0"/>
    <n v="0"/>
    <n v="0"/>
  </r>
  <r>
    <x v="9"/>
    <x v="32"/>
    <x v="8"/>
    <x v="7"/>
    <n v="0"/>
    <n v="1500"/>
    <n v="0"/>
    <n v="0"/>
    <n v="0"/>
    <n v="0"/>
    <n v="0"/>
    <n v="0"/>
    <n v="0"/>
  </r>
  <r>
    <x v="9"/>
    <x v="32"/>
    <x v="8"/>
    <x v="8"/>
    <n v="0"/>
    <n v="1500"/>
    <n v="0"/>
    <n v="0"/>
    <n v="0"/>
    <n v="0"/>
    <n v="0"/>
    <n v="0"/>
    <n v="0"/>
  </r>
  <r>
    <x v="9"/>
    <x v="32"/>
    <x v="8"/>
    <x v="9"/>
    <n v="0"/>
    <n v="1500"/>
    <n v="0"/>
    <n v="0"/>
    <n v="0"/>
    <n v="0"/>
    <n v="0"/>
    <n v="0"/>
    <n v="0"/>
  </r>
  <r>
    <x v="9"/>
    <x v="32"/>
    <x v="8"/>
    <x v="10"/>
    <n v="0"/>
    <n v="1500"/>
    <n v="0"/>
    <n v="0"/>
    <n v="0"/>
    <n v="0"/>
    <n v="0"/>
    <n v="0"/>
    <n v="0"/>
  </r>
  <r>
    <x v="9"/>
    <x v="33"/>
    <x v="0"/>
    <x v="0"/>
    <n v="0"/>
    <n v="1500"/>
    <n v="0"/>
    <n v="0"/>
    <n v="0"/>
    <n v="0"/>
    <n v="0"/>
    <n v="0"/>
    <n v="0"/>
  </r>
  <r>
    <x v="9"/>
    <x v="33"/>
    <x v="0"/>
    <x v="1"/>
    <n v="0.18"/>
    <n v="1500"/>
    <n v="0"/>
    <n v="6.7400000000000003E-3"/>
    <n v="5.7099999999999998E-3"/>
    <n v="1.1E-4"/>
    <n v="1.9000000000000001E-4"/>
    <n v="9.1079999999999994E-2"/>
    <n v="0"/>
  </r>
  <r>
    <x v="9"/>
    <x v="33"/>
    <x v="0"/>
    <x v="2"/>
    <n v="0"/>
    <n v="1500"/>
    <n v="0"/>
    <n v="0"/>
    <n v="0"/>
    <n v="0"/>
    <n v="0"/>
    <n v="0"/>
    <n v="0"/>
  </r>
  <r>
    <x v="9"/>
    <x v="33"/>
    <x v="0"/>
    <x v="3"/>
    <n v="0"/>
    <n v="1500"/>
    <n v="0"/>
    <n v="0"/>
    <n v="0"/>
    <n v="0"/>
    <n v="0"/>
    <n v="0"/>
    <n v="0"/>
  </r>
  <r>
    <x v="9"/>
    <x v="33"/>
    <x v="0"/>
    <x v="4"/>
    <n v="0"/>
    <n v="1500"/>
    <n v="0"/>
    <n v="0"/>
    <n v="0"/>
    <n v="0"/>
    <n v="0"/>
    <n v="0"/>
    <n v="0"/>
  </r>
  <r>
    <x v="9"/>
    <x v="33"/>
    <x v="0"/>
    <x v="5"/>
    <n v="0"/>
    <n v="1500"/>
    <n v="0"/>
    <n v="0"/>
    <n v="0"/>
    <n v="0"/>
    <n v="0"/>
    <n v="0"/>
    <n v="0"/>
  </r>
  <r>
    <x v="9"/>
    <x v="33"/>
    <x v="0"/>
    <x v="6"/>
    <n v="0"/>
    <n v="1500"/>
    <n v="0"/>
    <n v="0"/>
    <n v="0"/>
    <n v="0"/>
    <n v="0"/>
    <n v="0"/>
    <n v="0"/>
  </r>
  <r>
    <x v="9"/>
    <x v="33"/>
    <x v="0"/>
    <x v="7"/>
    <n v="0"/>
    <n v="1500"/>
    <n v="0"/>
    <n v="0"/>
    <n v="0"/>
    <n v="0"/>
    <n v="0"/>
    <n v="0"/>
    <n v="0"/>
  </r>
  <r>
    <x v="9"/>
    <x v="33"/>
    <x v="0"/>
    <x v="8"/>
    <n v="0"/>
    <n v="1500"/>
    <n v="0"/>
    <n v="0"/>
    <n v="0"/>
    <n v="0"/>
    <n v="0"/>
    <n v="0"/>
    <n v="0"/>
  </r>
  <r>
    <x v="9"/>
    <x v="33"/>
    <x v="0"/>
    <x v="9"/>
    <n v="0"/>
    <n v="1500"/>
    <n v="0"/>
    <n v="0"/>
    <n v="0"/>
    <n v="0"/>
    <n v="0"/>
    <n v="0"/>
    <n v="0"/>
  </r>
  <r>
    <x v="9"/>
    <x v="33"/>
    <x v="0"/>
    <x v="10"/>
    <n v="0.14000000000000001"/>
    <n v="1500"/>
    <n v="0"/>
    <n v="5.0099999999999997E-3"/>
    <n v="4.0299999999999997E-3"/>
    <n v="1.0000000000000001E-5"/>
    <n v="2.0000000000000001E-4"/>
    <n v="6.7699999999999996E-2"/>
    <n v="0"/>
  </r>
  <r>
    <x v="9"/>
    <x v="33"/>
    <x v="1"/>
    <x v="0"/>
    <n v="0"/>
    <n v="1500"/>
    <n v="0"/>
    <n v="0"/>
    <n v="0"/>
    <n v="0"/>
    <n v="0"/>
    <n v="0"/>
    <n v="0"/>
  </r>
  <r>
    <x v="9"/>
    <x v="33"/>
    <x v="1"/>
    <x v="1"/>
    <n v="0"/>
    <n v="1500"/>
    <n v="0"/>
    <n v="0"/>
    <n v="0"/>
    <n v="0"/>
    <n v="0"/>
    <n v="0"/>
    <n v="0"/>
  </r>
  <r>
    <x v="9"/>
    <x v="33"/>
    <x v="1"/>
    <x v="2"/>
    <n v="0"/>
    <n v="1500"/>
    <n v="0"/>
    <n v="0"/>
    <n v="0"/>
    <n v="0"/>
    <n v="0"/>
    <n v="0"/>
    <n v="0"/>
  </r>
  <r>
    <x v="9"/>
    <x v="33"/>
    <x v="1"/>
    <x v="3"/>
    <n v="0"/>
    <n v="1500"/>
    <n v="0"/>
    <n v="0"/>
    <n v="0"/>
    <n v="0"/>
    <n v="0"/>
    <n v="0"/>
    <n v="0"/>
  </r>
  <r>
    <x v="9"/>
    <x v="33"/>
    <x v="1"/>
    <x v="4"/>
    <n v="0"/>
    <n v="1500"/>
    <n v="0"/>
    <n v="0"/>
    <n v="0"/>
    <n v="0"/>
    <n v="0"/>
    <n v="0"/>
    <n v="0"/>
  </r>
  <r>
    <x v="9"/>
    <x v="33"/>
    <x v="1"/>
    <x v="5"/>
    <n v="0"/>
    <n v="1500"/>
    <n v="0"/>
    <n v="0"/>
    <n v="0"/>
    <n v="0"/>
    <n v="0"/>
    <n v="0"/>
    <n v="0"/>
  </r>
  <r>
    <x v="9"/>
    <x v="33"/>
    <x v="1"/>
    <x v="6"/>
    <n v="0"/>
    <n v="1500"/>
    <n v="0"/>
    <n v="0"/>
    <n v="0"/>
    <n v="0"/>
    <n v="0"/>
    <n v="0"/>
    <n v="0"/>
  </r>
  <r>
    <x v="9"/>
    <x v="33"/>
    <x v="1"/>
    <x v="7"/>
    <n v="0"/>
    <n v="1500"/>
    <n v="0"/>
    <n v="0"/>
    <n v="0"/>
    <n v="0"/>
    <n v="0"/>
    <n v="0"/>
    <n v="0"/>
  </r>
  <r>
    <x v="9"/>
    <x v="33"/>
    <x v="1"/>
    <x v="8"/>
    <n v="0"/>
    <n v="1500"/>
    <n v="0"/>
    <n v="0"/>
    <n v="0"/>
    <n v="0"/>
    <n v="0"/>
    <n v="0"/>
    <n v="0"/>
  </r>
  <r>
    <x v="9"/>
    <x v="33"/>
    <x v="1"/>
    <x v="9"/>
    <n v="0"/>
    <n v="1500"/>
    <n v="0"/>
    <n v="0"/>
    <n v="0"/>
    <n v="0"/>
    <n v="0"/>
    <n v="0"/>
    <n v="0"/>
  </r>
  <r>
    <x v="9"/>
    <x v="33"/>
    <x v="1"/>
    <x v="10"/>
    <n v="0"/>
    <n v="1500"/>
    <n v="0"/>
    <n v="0"/>
    <n v="0"/>
    <n v="0"/>
    <n v="0"/>
    <n v="0"/>
    <n v="0"/>
  </r>
  <r>
    <x v="9"/>
    <x v="33"/>
    <x v="2"/>
    <x v="0"/>
    <n v="0"/>
    <n v="1500"/>
    <n v="0"/>
    <n v="0"/>
    <n v="0"/>
    <n v="0"/>
    <n v="0"/>
    <n v="0"/>
    <n v="0"/>
  </r>
  <r>
    <x v="9"/>
    <x v="33"/>
    <x v="2"/>
    <x v="1"/>
    <n v="0.11"/>
    <n v="1500"/>
    <n v="0"/>
    <n v="4.0800000000000003E-3"/>
    <n v="3.5799999999999998E-3"/>
    <n v="1.1E-4"/>
    <n v="6.2E-4"/>
    <n v="5.5140000000000002E-2"/>
    <n v="0"/>
  </r>
  <r>
    <x v="9"/>
    <x v="33"/>
    <x v="2"/>
    <x v="2"/>
    <n v="0"/>
    <n v="1500"/>
    <n v="0"/>
    <n v="0"/>
    <n v="0"/>
    <n v="0"/>
    <n v="0"/>
    <n v="0"/>
    <n v="0"/>
  </r>
  <r>
    <x v="9"/>
    <x v="33"/>
    <x v="2"/>
    <x v="3"/>
    <n v="0"/>
    <n v="1500"/>
    <n v="0"/>
    <n v="0"/>
    <n v="0"/>
    <n v="0"/>
    <n v="0"/>
    <n v="0"/>
    <n v="0"/>
  </r>
  <r>
    <x v="9"/>
    <x v="33"/>
    <x v="2"/>
    <x v="4"/>
    <n v="0"/>
    <n v="1500"/>
    <n v="0"/>
    <n v="0"/>
    <n v="0"/>
    <n v="0"/>
    <n v="0"/>
    <n v="0"/>
    <n v="0"/>
  </r>
  <r>
    <x v="9"/>
    <x v="33"/>
    <x v="2"/>
    <x v="5"/>
    <n v="0"/>
    <n v="1500"/>
    <n v="0"/>
    <n v="0"/>
    <n v="0"/>
    <n v="0"/>
    <n v="0"/>
    <n v="0"/>
    <n v="0"/>
  </r>
  <r>
    <x v="9"/>
    <x v="33"/>
    <x v="2"/>
    <x v="6"/>
    <n v="0"/>
    <n v="1500"/>
    <n v="0"/>
    <n v="0"/>
    <n v="0"/>
    <n v="0"/>
    <n v="0"/>
    <n v="0"/>
    <n v="0"/>
  </r>
  <r>
    <x v="9"/>
    <x v="33"/>
    <x v="2"/>
    <x v="7"/>
    <n v="0"/>
    <n v="1500"/>
    <n v="0"/>
    <n v="0"/>
    <n v="0"/>
    <n v="0"/>
    <n v="0"/>
    <n v="0"/>
    <n v="0"/>
  </r>
  <r>
    <x v="9"/>
    <x v="33"/>
    <x v="2"/>
    <x v="8"/>
    <n v="0"/>
    <n v="1500"/>
    <n v="0"/>
    <n v="0"/>
    <n v="0"/>
    <n v="0"/>
    <n v="0"/>
    <n v="0"/>
    <n v="0"/>
  </r>
  <r>
    <x v="9"/>
    <x v="33"/>
    <x v="2"/>
    <x v="9"/>
    <n v="0"/>
    <n v="1500"/>
    <n v="0"/>
    <n v="0"/>
    <n v="0"/>
    <n v="0"/>
    <n v="0"/>
    <n v="0"/>
    <n v="0"/>
  </r>
  <r>
    <x v="9"/>
    <x v="33"/>
    <x v="2"/>
    <x v="10"/>
    <n v="0"/>
    <n v="1500"/>
    <n v="0"/>
    <n v="0"/>
    <n v="0"/>
    <n v="0"/>
    <n v="0"/>
    <n v="0"/>
    <n v="0"/>
  </r>
  <r>
    <x v="9"/>
    <x v="33"/>
    <x v="3"/>
    <x v="0"/>
    <n v="0"/>
    <n v="1500"/>
    <n v="0"/>
    <n v="0"/>
    <n v="0"/>
    <n v="0"/>
    <n v="0"/>
    <n v="0"/>
    <n v="0"/>
  </r>
  <r>
    <x v="9"/>
    <x v="33"/>
    <x v="3"/>
    <x v="1"/>
    <n v="2.91"/>
    <n v="1500"/>
    <n v="0"/>
    <n v="0.10595"/>
    <n v="9.1819999999999999E-2"/>
    <n v="9.7999999999999997E-4"/>
    <n v="8.9099999999999995E-3"/>
    <n v="1.4317500000000001"/>
    <n v="0"/>
  </r>
  <r>
    <x v="9"/>
    <x v="33"/>
    <x v="3"/>
    <x v="2"/>
    <n v="0"/>
    <n v="1500"/>
    <n v="0"/>
    <n v="0"/>
    <n v="0"/>
    <n v="0"/>
    <n v="0"/>
    <n v="0"/>
    <n v="0"/>
  </r>
  <r>
    <x v="9"/>
    <x v="33"/>
    <x v="3"/>
    <x v="3"/>
    <n v="0"/>
    <n v="1500"/>
    <n v="0"/>
    <n v="0"/>
    <n v="0"/>
    <n v="0"/>
    <n v="0"/>
    <n v="0"/>
    <n v="0"/>
  </r>
  <r>
    <x v="9"/>
    <x v="33"/>
    <x v="3"/>
    <x v="4"/>
    <n v="0"/>
    <n v="1500"/>
    <n v="0"/>
    <n v="0"/>
    <n v="0"/>
    <n v="0"/>
    <n v="0"/>
    <n v="0"/>
    <n v="0"/>
  </r>
  <r>
    <x v="9"/>
    <x v="33"/>
    <x v="3"/>
    <x v="5"/>
    <n v="0"/>
    <n v="1500"/>
    <n v="0"/>
    <n v="0"/>
    <n v="0"/>
    <n v="0"/>
    <n v="0"/>
    <n v="0"/>
    <n v="0"/>
  </r>
  <r>
    <x v="9"/>
    <x v="33"/>
    <x v="3"/>
    <x v="6"/>
    <n v="0"/>
    <n v="1500"/>
    <n v="0"/>
    <n v="0"/>
    <n v="0"/>
    <n v="0"/>
    <n v="0"/>
    <n v="0"/>
    <n v="0"/>
  </r>
  <r>
    <x v="9"/>
    <x v="33"/>
    <x v="3"/>
    <x v="7"/>
    <n v="0"/>
    <n v="1500"/>
    <n v="0"/>
    <n v="0"/>
    <n v="0"/>
    <n v="0"/>
    <n v="0"/>
    <n v="0"/>
    <n v="0"/>
  </r>
  <r>
    <x v="9"/>
    <x v="33"/>
    <x v="3"/>
    <x v="8"/>
    <n v="0"/>
    <n v="1500"/>
    <n v="0"/>
    <n v="0"/>
    <n v="0"/>
    <n v="0"/>
    <n v="0"/>
    <n v="0"/>
    <n v="0"/>
  </r>
  <r>
    <x v="9"/>
    <x v="33"/>
    <x v="3"/>
    <x v="9"/>
    <n v="0"/>
    <n v="1500"/>
    <n v="0"/>
    <n v="0"/>
    <n v="0"/>
    <n v="0"/>
    <n v="0"/>
    <n v="0"/>
    <n v="0"/>
  </r>
  <r>
    <x v="9"/>
    <x v="33"/>
    <x v="3"/>
    <x v="10"/>
    <n v="0.09"/>
    <n v="1500"/>
    <n v="0"/>
    <n v="3.0999999999999999E-3"/>
    <n v="2.9099999999999998E-3"/>
    <n v="1.0000000000000001E-5"/>
    <n v="5.0000000000000002E-5"/>
    <n v="4.1939999999999998E-2"/>
    <n v="0"/>
  </r>
  <r>
    <x v="9"/>
    <x v="33"/>
    <x v="4"/>
    <x v="0"/>
    <n v="0"/>
    <n v="1500"/>
    <n v="0"/>
    <n v="0"/>
    <n v="0"/>
    <n v="0"/>
    <n v="0"/>
    <n v="0"/>
    <n v="0"/>
  </r>
  <r>
    <x v="9"/>
    <x v="33"/>
    <x v="4"/>
    <x v="1"/>
    <n v="0"/>
    <n v="1500"/>
    <n v="0"/>
    <n v="0"/>
    <n v="0"/>
    <n v="0"/>
    <n v="0"/>
    <n v="0"/>
    <n v="0"/>
  </r>
  <r>
    <x v="9"/>
    <x v="33"/>
    <x v="4"/>
    <x v="2"/>
    <n v="0"/>
    <n v="1500"/>
    <n v="0"/>
    <n v="0"/>
    <n v="0"/>
    <n v="0"/>
    <n v="0"/>
    <n v="0"/>
    <n v="0"/>
  </r>
  <r>
    <x v="9"/>
    <x v="33"/>
    <x v="4"/>
    <x v="3"/>
    <n v="0"/>
    <n v="1500"/>
    <n v="0"/>
    <n v="0"/>
    <n v="0"/>
    <n v="0"/>
    <n v="0"/>
    <n v="0"/>
    <n v="0"/>
  </r>
  <r>
    <x v="9"/>
    <x v="33"/>
    <x v="4"/>
    <x v="4"/>
    <n v="0"/>
    <n v="1500"/>
    <n v="0"/>
    <n v="0"/>
    <n v="0"/>
    <n v="0"/>
    <n v="0"/>
    <n v="0"/>
    <n v="0"/>
  </r>
  <r>
    <x v="9"/>
    <x v="33"/>
    <x v="4"/>
    <x v="5"/>
    <n v="0"/>
    <n v="1500"/>
    <n v="0"/>
    <n v="0"/>
    <n v="0"/>
    <n v="0"/>
    <n v="0"/>
    <n v="0"/>
    <n v="0"/>
  </r>
  <r>
    <x v="9"/>
    <x v="33"/>
    <x v="4"/>
    <x v="6"/>
    <n v="0"/>
    <n v="1500"/>
    <n v="0"/>
    <n v="0"/>
    <n v="0"/>
    <n v="0"/>
    <n v="0"/>
    <n v="0"/>
    <n v="0"/>
  </r>
  <r>
    <x v="9"/>
    <x v="33"/>
    <x v="4"/>
    <x v="7"/>
    <n v="0"/>
    <n v="1500"/>
    <n v="0"/>
    <n v="0"/>
    <n v="0"/>
    <n v="0"/>
    <n v="0"/>
    <n v="0"/>
    <n v="0"/>
  </r>
  <r>
    <x v="9"/>
    <x v="33"/>
    <x v="4"/>
    <x v="8"/>
    <n v="0"/>
    <n v="1500"/>
    <n v="0"/>
    <n v="0"/>
    <n v="0"/>
    <n v="0"/>
    <n v="0"/>
    <n v="0"/>
    <n v="0"/>
  </r>
  <r>
    <x v="9"/>
    <x v="33"/>
    <x v="4"/>
    <x v="9"/>
    <n v="0"/>
    <n v="1500"/>
    <n v="0"/>
    <n v="0"/>
    <n v="0"/>
    <n v="0"/>
    <n v="0"/>
    <n v="0"/>
    <n v="0"/>
  </r>
  <r>
    <x v="9"/>
    <x v="33"/>
    <x v="4"/>
    <x v="10"/>
    <n v="1.06"/>
    <n v="1500"/>
    <n v="0"/>
    <n v="3.8510000000000003E-2"/>
    <n v="2.921E-2"/>
    <n v="1.2999999999999999E-4"/>
    <n v="1.08E-3"/>
    <n v="0.52036000000000004"/>
    <n v="0"/>
  </r>
  <r>
    <x v="9"/>
    <x v="33"/>
    <x v="5"/>
    <x v="0"/>
    <n v="0"/>
    <n v="1500"/>
    <n v="0"/>
    <n v="0"/>
    <n v="0"/>
    <n v="0"/>
    <n v="0"/>
    <n v="0"/>
    <n v="0"/>
  </r>
  <r>
    <x v="9"/>
    <x v="33"/>
    <x v="5"/>
    <x v="1"/>
    <n v="0"/>
    <n v="1500"/>
    <n v="0"/>
    <n v="0"/>
    <n v="0"/>
    <n v="0"/>
    <n v="0"/>
    <n v="0"/>
    <n v="0"/>
  </r>
  <r>
    <x v="9"/>
    <x v="33"/>
    <x v="5"/>
    <x v="2"/>
    <n v="0"/>
    <n v="1500"/>
    <n v="0"/>
    <n v="0"/>
    <n v="0"/>
    <n v="0"/>
    <n v="0"/>
    <n v="0"/>
    <n v="0"/>
  </r>
  <r>
    <x v="9"/>
    <x v="33"/>
    <x v="5"/>
    <x v="3"/>
    <n v="0"/>
    <n v="1500"/>
    <n v="0"/>
    <n v="0"/>
    <n v="0"/>
    <n v="0"/>
    <n v="0"/>
    <n v="0"/>
    <n v="0"/>
  </r>
  <r>
    <x v="9"/>
    <x v="33"/>
    <x v="5"/>
    <x v="4"/>
    <n v="0"/>
    <n v="1500"/>
    <n v="0"/>
    <n v="0"/>
    <n v="0"/>
    <n v="0"/>
    <n v="0"/>
    <n v="0"/>
    <n v="0"/>
  </r>
  <r>
    <x v="9"/>
    <x v="33"/>
    <x v="5"/>
    <x v="5"/>
    <n v="0"/>
    <n v="1500"/>
    <n v="0"/>
    <n v="0"/>
    <n v="0"/>
    <n v="0"/>
    <n v="0"/>
    <n v="0"/>
    <n v="0"/>
  </r>
  <r>
    <x v="9"/>
    <x v="33"/>
    <x v="5"/>
    <x v="6"/>
    <n v="0"/>
    <n v="1500"/>
    <n v="0"/>
    <n v="0"/>
    <n v="0"/>
    <n v="0"/>
    <n v="0"/>
    <n v="0"/>
    <n v="0"/>
  </r>
  <r>
    <x v="9"/>
    <x v="33"/>
    <x v="5"/>
    <x v="7"/>
    <n v="0"/>
    <n v="1500"/>
    <n v="0"/>
    <n v="0"/>
    <n v="0"/>
    <n v="0"/>
    <n v="0"/>
    <n v="0"/>
    <n v="0"/>
  </r>
  <r>
    <x v="9"/>
    <x v="33"/>
    <x v="5"/>
    <x v="8"/>
    <n v="0"/>
    <n v="1500"/>
    <n v="0"/>
    <n v="0"/>
    <n v="0"/>
    <n v="0"/>
    <n v="0"/>
    <n v="0"/>
    <n v="0"/>
  </r>
  <r>
    <x v="9"/>
    <x v="33"/>
    <x v="5"/>
    <x v="9"/>
    <n v="0"/>
    <n v="1500"/>
    <n v="0"/>
    <n v="0"/>
    <n v="0"/>
    <n v="0"/>
    <n v="0"/>
    <n v="0"/>
    <n v="0"/>
  </r>
  <r>
    <x v="9"/>
    <x v="33"/>
    <x v="5"/>
    <x v="10"/>
    <n v="0"/>
    <n v="1500"/>
    <n v="0"/>
    <n v="0"/>
    <n v="0"/>
    <n v="0"/>
    <n v="0"/>
    <n v="0"/>
    <n v="0"/>
  </r>
  <r>
    <x v="9"/>
    <x v="33"/>
    <x v="6"/>
    <x v="0"/>
    <n v="0"/>
    <n v="1500"/>
    <n v="0"/>
    <n v="0"/>
    <n v="0"/>
    <n v="0"/>
    <n v="0"/>
    <n v="0"/>
    <n v="0"/>
  </r>
  <r>
    <x v="9"/>
    <x v="33"/>
    <x v="6"/>
    <x v="1"/>
    <n v="0"/>
    <n v="1500"/>
    <n v="0"/>
    <n v="0"/>
    <n v="0"/>
    <n v="0"/>
    <n v="0"/>
    <n v="0"/>
    <n v="0"/>
  </r>
  <r>
    <x v="9"/>
    <x v="33"/>
    <x v="6"/>
    <x v="2"/>
    <n v="0"/>
    <n v="1500"/>
    <n v="0"/>
    <n v="0"/>
    <n v="0"/>
    <n v="0"/>
    <n v="0"/>
    <n v="0"/>
    <n v="0"/>
  </r>
  <r>
    <x v="9"/>
    <x v="33"/>
    <x v="6"/>
    <x v="3"/>
    <n v="0"/>
    <n v="1500"/>
    <n v="0"/>
    <n v="0"/>
    <n v="0"/>
    <n v="0"/>
    <n v="0"/>
    <n v="0"/>
    <n v="0"/>
  </r>
  <r>
    <x v="9"/>
    <x v="33"/>
    <x v="6"/>
    <x v="4"/>
    <n v="0"/>
    <n v="1500"/>
    <n v="0"/>
    <n v="0"/>
    <n v="0"/>
    <n v="0"/>
    <n v="0"/>
    <n v="0"/>
    <n v="0"/>
  </r>
  <r>
    <x v="9"/>
    <x v="33"/>
    <x v="6"/>
    <x v="5"/>
    <n v="0"/>
    <n v="1500"/>
    <n v="0"/>
    <n v="0"/>
    <n v="0"/>
    <n v="0"/>
    <n v="0"/>
    <n v="0"/>
    <n v="0"/>
  </r>
  <r>
    <x v="9"/>
    <x v="33"/>
    <x v="6"/>
    <x v="6"/>
    <n v="0"/>
    <n v="1500"/>
    <n v="0"/>
    <n v="0"/>
    <n v="0"/>
    <n v="0"/>
    <n v="0"/>
    <n v="0"/>
    <n v="0"/>
  </r>
  <r>
    <x v="9"/>
    <x v="33"/>
    <x v="6"/>
    <x v="7"/>
    <n v="0"/>
    <n v="1500"/>
    <n v="0"/>
    <n v="0"/>
    <n v="0"/>
    <n v="0"/>
    <n v="0"/>
    <n v="0"/>
    <n v="0"/>
  </r>
  <r>
    <x v="9"/>
    <x v="33"/>
    <x v="6"/>
    <x v="8"/>
    <n v="0"/>
    <n v="1500"/>
    <n v="0"/>
    <n v="0"/>
    <n v="0"/>
    <n v="0"/>
    <n v="0"/>
    <n v="0"/>
    <n v="0"/>
  </r>
  <r>
    <x v="9"/>
    <x v="33"/>
    <x v="6"/>
    <x v="9"/>
    <n v="0"/>
    <n v="1500"/>
    <n v="0"/>
    <n v="0"/>
    <n v="0"/>
    <n v="0"/>
    <n v="0"/>
    <n v="0"/>
    <n v="0"/>
  </r>
  <r>
    <x v="9"/>
    <x v="33"/>
    <x v="6"/>
    <x v="10"/>
    <n v="0"/>
    <n v="1500"/>
    <n v="0"/>
    <n v="0"/>
    <n v="0"/>
    <n v="0"/>
    <n v="0"/>
    <n v="0"/>
    <n v="0"/>
  </r>
  <r>
    <x v="9"/>
    <x v="33"/>
    <x v="7"/>
    <x v="0"/>
    <n v="0"/>
    <n v="1500"/>
    <n v="0"/>
    <n v="0"/>
    <n v="0"/>
    <n v="0"/>
    <n v="0"/>
    <n v="0"/>
    <n v="0"/>
  </r>
  <r>
    <x v="9"/>
    <x v="33"/>
    <x v="7"/>
    <x v="1"/>
    <n v="0"/>
    <n v="1500"/>
    <n v="0"/>
    <n v="0"/>
    <n v="0"/>
    <n v="0"/>
    <n v="0"/>
    <n v="0"/>
    <n v="0"/>
  </r>
  <r>
    <x v="9"/>
    <x v="33"/>
    <x v="7"/>
    <x v="2"/>
    <n v="0"/>
    <n v="1500"/>
    <n v="0"/>
    <n v="0"/>
    <n v="0"/>
    <n v="0"/>
    <n v="0"/>
    <n v="0"/>
    <n v="0"/>
  </r>
  <r>
    <x v="9"/>
    <x v="33"/>
    <x v="7"/>
    <x v="3"/>
    <n v="0"/>
    <n v="1500"/>
    <n v="0"/>
    <n v="0"/>
    <n v="0"/>
    <n v="0"/>
    <n v="0"/>
    <n v="0"/>
    <n v="0"/>
  </r>
  <r>
    <x v="9"/>
    <x v="33"/>
    <x v="7"/>
    <x v="4"/>
    <n v="0"/>
    <n v="1500"/>
    <n v="0"/>
    <n v="0"/>
    <n v="0"/>
    <n v="0"/>
    <n v="0"/>
    <n v="0"/>
    <n v="0"/>
  </r>
  <r>
    <x v="9"/>
    <x v="33"/>
    <x v="7"/>
    <x v="5"/>
    <n v="0"/>
    <n v="1500"/>
    <n v="0"/>
    <n v="0"/>
    <n v="0"/>
    <n v="0"/>
    <n v="0"/>
    <n v="0"/>
    <n v="0"/>
  </r>
  <r>
    <x v="9"/>
    <x v="33"/>
    <x v="7"/>
    <x v="6"/>
    <n v="0"/>
    <n v="1500"/>
    <n v="0"/>
    <n v="0"/>
    <n v="0"/>
    <n v="0"/>
    <n v="0"/>
    <n v="0"/>
    <n v="0"/>
  </r>
  <r>
    <x v="9"/>
    <x v="33"/>
    <x v="7"/>
    <x v="7"/>
    <n v="0"/>
    <n v="1500"/>
    <n v="0"/>
    <n v="0"/>
    <n v="0"/>
    <n v="0"/>
    <n v="0"/>
    <n v="0"/>
    <n v="0"/>
  </r>
  <r>
    <x v="9"/>
    <x v="33"/>
    <x v="7"/>
    <x v="8"/>
    <n v="0"/>
    <n v="1500"/>
    <n v="0"/>
    <n v="0"/>
    <n v="0"/>
    <n v="0"/>
    <n v="0"/>
    <n v="0"/>
    <n v="0"/>
  </r>
  <r>
    <x v="9"/>
    <x v="33"/>
    <x v="7"/>
    <x v="9"/>
    <n v="0"/>
    <n v="1500"/>
    <n v="0"/>
    <n v="0"/>
    <n v="0"/>
    <n v="0"/>
    <n v="0"/>
    <n v="0"/>
    <n v="0"/>
  </r>
  <r>
    <x v="9"/>
    <x v="33"/>
    <x v="7"/>
    <x v="10"/>
    <n v="0"/>
    <n v="1500"/>
    <n v="0"/>
    <n v="0"/>
    <n v="0"/>
    <n v="0"/>
    <n v="0"/>
    <n v="0"/>
    <n v="0"/>
  </r>
  <r>
    <x v="9"/>
    <x v="33"/>
    <x v="8"/>
    <x v="0"/>
    <n v="0"/>
    <n v="1500"/>
    <n v="0"/>
    <n v="0"/>
    <n v="0"/>
    <n v="0"/>
    <n v="0"/>
    <n v="0"/>
    <n v="0"/>
  </r>
  <r>
    <x v="9"/>
    <x v="33"/>
    <x v="8"/>
    <x v="1"/>
    <n v="0"/>
    <n v="1500"/>
    <n v="0"/>
    <n v="0"/>
    <n v="0"/>
    <n v="0"/>
    <n v="0"/>
    <n v="0"/>
    <n v="0"/>
  </r>
  <r>
    <x v="9"/>
    <x v="33"/>
    <x v="8"/>
    <x v="2"/>
    <n v="0"/>
    <n v="1500"/>
    <n v="0"/>
    <n v="0"/>
    <n v="0"/>
    <n v="0"/>
    <n v="0"/>
    <n v="0"/>
    <n v="0"/>
  </r>
  <r>
    <x v="9"/>
    <x v="33"/>
    <x v="8"/>
    <x v="3"/>
    <n v="0"/>
    <n v="1500"/>
    <n v="0"/>
    <n v="0"/>
    <n v="0"/>
    <n v="0"/>
    <n v="0"/>
    <n v="0"/>
    <n v="0"/>
  </r>
  <r>
    <x v="9"/>
    <x v="33"/>
    <x v="8"/>
    <x v="4"/>
    <n v="0"/>
    <n v="1500"/>
    <n v="0"/>
    <n v="0"/>
    <n v="0"/>
    <n v="0"/>
    <n v="0"/>
    <n v="0"/>
    <n v="0"/>
  </r>
  <r>
    <x v="9"/>
    <x v="33"/>
    <x v="8"/>
    <x v="5"/>
    <n v="0"/>
    <n v="1500"/>
    <n v="0"/>
    <n v="0"/>
    <n v="0"/>
    <n v="0"/>
    <n v="0"/>
    <n v="0"/>
    <n v="0"/>
  </r>
  <r>
    <x v="9"/>
    <x v="33"/>
    <x v="8"/>
    <x v="6"/>
    <n v="0"/>
    <n v="1500"/>
    <n v="0"/>
    <n v="0"/>
    <n v="0"/>
    <n v="0"/>
    <n v="0"/>
    <n v="0"/>
    <n v="0"/>
  </r>
  <r>
    <x v="9"/>
    <x v="33"/>
    <x v="8"/>
    <x v="7"/>
    <n v="0"/>
    <n v="1500"/>
    <n v="0"/>
    <n v="0"/>
    <n v="0"/>
    <n v="0"/>
    <n v="0"/>
    <n v="0"/>
    <n v="0"/>
  </r>
  <r>
    <x v="9"/>
    <x v="33"/>
    <x v="8"/>
    <x v="8"/>
    <n v="0"/>
    <n v="1500"/>
    <n v="0"/>
    <n v="0"/>
    <n v="0"/>
    <n v="0"/>
    <n v="0"/>
    <n v="0"/>
    <n v="0"/>
  </r>
  <r>
    <x v="9"/>
    <x v="33"/>
    <x v="8"/>
    <x v="9"/>
    <n v="0"/>
    <n v="1500"/>
    <n v="0"/>
    <n v="0"/>
    <n v="0"/>
    <n v="0"/>
    <n v="0"/>
    <n v="0"/>
    <n v="0"/>
  </r>
  <r>
    <x v="9"/>
    <x v="33"/>
    <x v="8"/>
    <x v="10"/>
    <n v="0"/>
    <n v="1500"/>
    <n v="0"/>
    <n v="0"/>
    <n v="0"/>
    <n v="0"/>
    <n v="0"/>
    <n v="0"/>
    <n v="0"/>
  </r>
  <r>
    <x v="9"/>
    <x v="34"/>
    <x v="0"/>
    <x v="0"/>
    <n v="0"/>
    <n v="1500"/>
    <n v="0"/>
    <n v="0"/>
    <n v="0"/>
    <n v="0"/>
    <n v="0"/>
    <n v="0"/>
    <n v="0"/>
  </r>
  <r>
    <x v="9"/>
    <x v="34"/>
    <x v="0"/>
    <x v="1"/>
    <n v="0.18"/>
    <n v="1500"/>
    <n v="0"/>
    <n v="6.7400000000000003E-3"/>
    <n v="5.7099999999999998E-3"/>
    <n v="1.1E-4"/>
    <n v="1.9000000000000001E-4"/>
    <n v="9.1079999999999994E-2"/>
    <n v="0"/>
  </r>
  <r>
    <x v="9"/>
    <x v="34"/>
    <x v="0"/>
    <x v="2"/>
    <n v="0"/>
    <n v="1500"/>
    <n v="0"/>
    <n v="0"/>
    <n v="0"/>
    <n v="0"/>
    <n v="0"/>
    <n v="0"/>
    <n v="0"/>
  </r>
  <r>
    <x v="9"/>
    <x v="34"/>
    <x v="0"/>
    <x v="3"/>
    <n v="0"/>
    <n v="1500"/>
    <n v="0"/>
    <n v="0"/>
    <n v="0"/>
    <n v="0"/>
    <n v="0"/>
    <n v="0"/>
    <n v="0"/>
  </r>
  <r>
    <x v="9"/>
    <x v="34"/>
    <x v="0"/>
    <x v="4"/>
    <n v="0"/>
    <n v="1500"/>
    <n v="0"/>
    <n v="0"/>
    <n v="0"/>
    <n v="0"/>
    <n v="0"/>
    <n v="0"/>
    <n v="0"/>
  </r>
  <r>
    <x v="9"/>
    <x v="34"/>
    <x v="0"/>
    <x v="5"/>
    <n v="0"/>
    <n v="1500"/>
    <n v="0"/>
    <n v="0"/>
    <n v="0"/>
    <n v="0"/>
    <n v="0"/>
    <n v="0"/>
    <n v="0"/>
  </r>
  <r>
    <x v="9"/>
    <x v="34"/>
    <x v="0"/>
    <x v="6"/>
    <n v="0"/>
    <n v="1500"/>
    <n v="0"/>
    <n v="0"/>
    <n v="0"/>
    <n v="0"/>
    <n v="0"/>
    <n v="0"/>
    <n v="0"/>
  </r>
  <r>
    <x v="9"/>
    <x v="34"/>
    <x v="0"/>
    <x v="7"/>
    <n v="0"/>
    <n v="1500"/>
    <n v="0"/>
    <n v="0"/>
    <n v="0"/>
    <n v="0"/>
    <n v="0"/>
    <n v="0"/>
    <n v="0"/>
  </r>
  <r>
    <x v="9"/>
    <x v="34"/>
    <x v="0"/>
    <x v="8"/>
    <n v="0"/>
    <n v="1500"/>
    <n v="0"/>
    <n v="0"/>
    <n v="0"/>
    <n v="0"/>
    <n v="0"/>
    <n v="0"/>
    <n v="0"/>
  </r>
  <r>
    <x v="9"/>
    <x v="34"/>
    <x v="0"/>
    <x v="9"/>
    <n v="0"/>
    <n v="1500"/>
    <n v="0"/>
    <n v="0"/>
    <n v="0"/>
    <n v="0"/>
    <n v="0"/>
    <n v="0"/>
    <n v="0"/>
  </r>
  <r>
    <x v="9"/>
    <x v="34"/>
    <x v="0"/>
    <x v="10"/>
    <n v="0.14000000000000001"/>
    <n v="1500"/>
    <n v="0"/>
    <n v="5.0099999999999997E-3"/>
    <n v="4.0299999999999997E-3"/>
    <n v="1.0000000000000001E-5"/>
    <n v="2.0000000000000001E-4"/>
    <n v="6.7699999999999996E-2"/>
    <n v="0"/>
  </r>
  <r>
    <x v="9"/>
    <x v="34"/>
    <x v="1"/>
    <x v="0"/>
    <n v="0"/>
    <n v="1500"/>
    <n v="0"/>
    <n v="0"/>
    <n v="0"/>
    <n v="0"/>
    <n v="0"/>
    <n v="0"/>
    <n v="0"/>
  </r>
  <r>
    <x v="9"/>
    <x v="34"/>
    <x v="1"/>
    <x v="1"/>
    <n v="0"/>
    <n v="1500"/>
    <n v="0"/>
    <n v="0"/>
    <n v="0"/>
    <n v="0"/>
    <n v="0"/>
    <n v="0"/>
    <n v="0"/>
  </r>
  <r>
    <x v="9"/>
    <x v="34"/>
    <x v="1"/>
    <x v="2"/>
    <n v="0"/>
    <n v="1500"/>
    <n v="0"/>
    <n v="0"/>
    <n v="0"/>
    <n v="0"/>
    <n v="0"/>
    <n v="0"/>
    <n v="0"/>
  </r>
  <r>
    <x v="9"/>
    <x v="34"/>
    <x v="1"/>
    <x v="3"/>
    <n v="0"/>
    <n v="1500"/>
    <n v="0"/>
    <n v="0"/>
    <n v="0"/>
    <n v="0"/>
    <n v="0"/>
    <n v="0"/>
    <n v="0"/>
  </r>
  <r>
    <x v="9"/>
    <x v="34"/>
    <x v="1"/>
    <x v="4"/>
    <n v="0"/>
    <n v="1500"/>
    <n v="0"/>
    <n v="0"/>
    <n v="0"/>
    <n v="0"/>
    <n v="0"/>
    <n v="0"/>
    <n v="0"/>
  </r>
  <r>
    <x v="9"/>
    <x v="34"/>
    <x v="1"/>
    <x v="5"/>
    <n v="0"/>
    <n v="1500"/>
    <n v="0"/>
    <n v="0"/>
    <n v="0"/>
    <n v="0"/>
    <n v="0"/>
    <n v="0"/>
    <n v="0"/>
  </r>
  <r>
    <x v="9"/>
    <x v="34"/>
    <x v="1"/>
    <x v="6"/>
    <n v="0"/>
    <n v="1500"/>
    <n v="0"/>
    <n v="0"/>
    <n v="0"/>
    <n v="0"/>
    <n v="0"/>
    <n v="0"/>
    <n v="0"/>
  </r>
  <r>
    <x v="9"/>
    <x v="34"/>
    <x v="1"/>
    <x v="7"/>
    <n v="0"/>
    <n v="1500"/>
    <n v="0"/>
    <n v="0"/>
    <n v="0"/>
    <n v="0"/>
    <n v="0"/>
    <n v="0"/>
    <n v="0"/>
  </r>
  <r>
    <x v="9"/>
    <x v="34"/>
    <x v="1"/>
    <x v="8"/>
    <n v="0"/>
    <n v="1500"/>
    <n v="0"/>
    <n v="0"/>
    <n v="0"/>
    <n v="0"/>
    <n v="0"/>
    <n v="0"/>
    <n v="0"/>
  </r>
  <r>
    <x v="9"/>
    <x v="34"/>
    <x v="1"/>
    <x v="9"/>
    <n v="0"/>
    <n v="1500"/>
    <n v="0"/>
    <n v="0"/>
    <n v="0"/>
    <n v="0"/>
    <n v="0"/>
    <n v="0"/>
    <n v="0"/>
  </r>
  <r>
    <x v="9"/>
    <x v="34"/>
    <x v="1"/>
    <x v="10"/>
    <n v="0"/>
    <n v="1500"/>
    <n v="0"/>
    <n v="0"/>
    <n v="0"/>
    <n v="0"/>
    <n v="0"/>
    <n v="0"/>
    <n v="0"/>
  </r>
  <r>
    <x v="9"/>
    <x v="34"/>
    <x v="2"/>
    <x v="0"/>
    <n v="0"/>
    <n v="1500"/>
    <n v="0"/>
    <n v="0"/>
    <n v="0"/>
    <n v="0"/>
    <n v="0"/>
    <n v="0"/>
    <n v="0"/>
  </r>
  <r>
    <x v="9"/>
    <x v="34"/>
    <x v="2"/>
    <x v="1"/>
    <n v="0.11"/>
    <n v="1500"/>
    <n v="0"/>
    <n v="4.0800000000000003E-3"/>
    <n v="3.5799999999999998E-3"/>
    <n v="1.1E-4"/>
    <n v="6.2E-4"/>
    <n v="5.5140000000000002E-2"/>
    <n v="0"/>
  </r>
  <r>
    <x v="9"/>
    <x v="34"/>
    <x v="2"/>
    <x v="2"/>
    <n v="0"/>
    <n v="1500"/>
    <n v="0"/>
    <n v="0"/>
    <n v="0"/>
    <n v="0"/>
    <n v="0"/>
    <n v="0"/>
    <n v="0"/>
  </r>
  <r>
    <x v="9"/>
    <x v="34"/>
    <x v="2"/>
    <x v="3"/>
    <n v="0"/>
    <n v="1500"/>
    <n v="0"/>
    <n v="0"/>
    <n v="0"/>
    <n v="0"/>
    <n v="0"/>
    <n v="0"/>
    <n v="0"/>
  </r>
  <r>
    <x v="9"/>
    <x v="34"/>
    <x v="2"/>
    <x v="4"/>
    <n v="0"/>
    <n v="1500"/>
    <n v="0"/>
    <n v="0"/>
    <n v="0"/>
    <n v="0"/>
    <n v="0"/>
    <n v="0"/>
    <n v="0"/>
  </r>
  <r>
    <x v="9"/>
    <x v="34"/>
    <x v="2"/>
    <x v="5"/>
    <n v="0"/>
    <n v="1500"/>
    <n v="0"/>
    <n v="0"/>
    <n v="0"/>
    <n v="0"/>
    <n v="0"/>
    <n v="0"/>
    <n v="0"/>
  </r>
  <r>
    <x v="9"/>
    <x v="34"/>
    <x v="2"/>
    <x v="6"/>
    <n v="0"/>
    <n v="1500"/>
    <n v="0"/>
    <n v="0"/>
    <n v="0"/>
    <n v="0"/>
    <n v="0"/>
    <n v="0"/>
    <n v="0"/>
  </r>
  <r>
    <x v="9"/>
    <x v="34"/>
    <x v="2"/>
    <x v="7"/>
    <n v="0"/>
    <n v="1500"/>
    <n v="0"/>
    <n v="0"/>
    <n v="0"/>
    <n v="0"/>
    <n v="0"/>
    <n v="0"/>
    <n v="0"/>
  </r>
  <r>
    <x v="9"/>
    <x v="34"/>
    <x v="2"/>
    <x v="8"/>
    <n v="0"/>
    <n v="1500"/>
    <n v="0"/>
    <n v="0"/>
    <n v="0"/>
    <n v="0"/>
    <n v="0"/>
    <n v="0"/>
    <n v="0"/>
  </r>
  <r>
    <x v="9"/>
    <x v="34"/>
    <x v="2"/>
    <x v="9"/>
    <n v="0"/>
    <n v="1500"/>
    <n v="0"/>
    <n v="0"/>
    <n v="0"/>
    <n v="0"/>
    <n v="0"/>
    <n v="0"/>
    <n v="0"/>
  </r>
  <r>
    <x v="9"/>
    <x v="34"/>
    <x v="2"/>
    <x v="10"/>
    <n v="0"/>
    <n v="1500"/>
    <n v="0"/>
    <n v="0"/>
    <n v="0"/>
    <n v="0"/>
    <n v="0"/>
    <n v="0"/>
    <n v="0"/>
  </r>
  <r>
    <x v="9"/>
    <x v="34"/>
    <x v="3"/>
    <x v="0"/>
    <n v="0"/>
    <n v="1500"/>
    <n v="0"/>
    <n v="0"/>
    <n v="0"/>
    <n v="0"/>
    <n v="0"/>
    <n v="0"/>
    <n v="0"/>
  </r>
  <r>
    <x v="9"/>
    <x v="34"/>
    <x v="3"/>
    <x v="1"/>
    <n v="2.91"/>
    <n v="1500"/>
    <n v="0"/>
    <n v="0.10595"/>
    <n v="9.1819999999999999E-2"/>
    <n v="9.7999999999999997E-4"/>
    <n v="8.9099999999999995E-3"/>
    <n v="1.4317500000000001"/>
    <n v="0"/>
  </r>
  <r>
    <x v="9"/>
    <x v="34"/>
    <x v="3"/>
    <x v="2"/>
    <n v="0"/>
    <n v="1500"/>
    <n v="0"/>
    <n v="0"/>
    <n v="0"/>
    <n v="0"/>
    <n v="0"/>
    <n v="0"/>
    <n v="0"/>
  </r>
  <r>
    <x v="9"/>
    <x v="34"/>
    <x v="3"/>
    <x v="3"/>
    <n v="0"/>
    <n v="1500"/>
    <n v="0"/>
    <n v="0"/>
    <n v="0"/>
    <n v="0"/>
    <n v="0"/>
    <n v="0"/>
    <n v="0"/>
  </r>
  <r>
    <x v="9"/>
    <x v="34"/>
    <x v="3"/>
    <x v="4"/>
    <n v="0"/>
    <n v="1500"/>
    <n v="0"/>
    <n v="0"/>
    <n v="0"/>
    <n v="0"/>
    <n v="0"/>
    <n v="0"/>
    <n v="0"/>
  </r>
  <r>
    <x v="9"/>
    <x v="34"/>
    <x v="3"/>
    <x v="5"/>
    <n v="0"/>
    <n v="1500"/>
    <n v="0"/>
    <n v="0"/>
    <n v="0"/>
    <n v="0"/>
    <n v="0"/>
    <n v="0"/>
    <n v="0"/>
  </r>
  <r>
    <x v="9"/>
    <x v="34"/>
    <x v="3"/>
    <x v="6"/>
    <n v="0"/>
    <n v="1500"/>
    <n v="0"/>
    <n v="0"/>
    <n v="0"/>
    <n v="0"/>
    <n v="0"/>
    <n v="0"/>
    <n v="0"/>
  </r>
  <r>
    <x v="9"/>
    <x v="34"/>
    <x v="3"/>
    <x v="7"/>
    <n v="0"/>
    <n v="1500"/>
    <n v="0"/>
    <n v="0"/>
    <n v="0"/>
    <n v="0"/>
    <n v="0"/>
    <n v="0"/>
    <n v="0"/>
  </r>
  <r>
    <x v="9"/>
    <x v="34"/>
    <x v="3"/>
    <x v="8"/>
    <n v="0"/>
    <n v="1500"/>
    <n v="0"/>
    <n v="0"/>
    <n v="0"/>
    <n v="0"/>
    <n v="0"/>
    <n v="0"/>
    <n v="0"/>
  </r>
  <r>
    <x v="9"/>
    <x v="34"/>
    <x v="3"/>
    <x v="9"/>
    <n v="0"/>
    <n v="1500"/>
    <n v="0"/>
    <n v="0"/>
    <n v="0"/>
    <n v="0"/>
    <n v="0"/>
    <n v="0"/>
    <n v="0"/>
  </r>
  <r>
    <x v="9"/>
    <x v="34"/>
    <x v="3"/>
    <x v="10"/>
    <n v="0.09"/>
    <n v="1500"/>
    <n v="0"/>
    <n v="3.0999999999999999E-3"/>
    <n v="2.9099999999999998E-3"/>
    <n v="1.0000000000000001E-5"/>
    <n v="5.0000000000000002E-5"/>
    <n v="4.1939999999999998E-2"/>
    <n v="0"/>
  </r>
  <r>
    <x v="9"/>
    <x v="34"/>
    <x v="4"/>
    <x v="0"/>
    <n v="0"/>
    <n v="1500"/>
    <n v="0"/>
    <n v="0"/>
    <n v="0"/>
    <n v="0"/>
    <n v="0"/>
    <n v="0"/>
    <n v="0"/>
  </r>
  <r>
    <x v="9"/>
    <x v="34"/>
    <x v="4"/>
    <x v="1"/>
    <n v="0"/>
    <n v="1500"/>
    <n v="0"/>
    <n v="0"/>
    <n v="0"/>
    <n v="0"/>
    <n v="0"/>
    <n v="0"/>
    <n v="0"/>
  </r>
  <r>
    <x v="9"/>
    <x v="34"/>
    <x v="4"/>
    <x v="2"/>
    <n v="0"/>
    <n v="1500"/>
    <n v="0"/>
    <n v="0"/>
    <n v="0"/>
    <n v="0"/>
    <n v="0"/>
    <n v="0"/>
    <n v="0"/>
  </r>
  <r>
    <x v="9"/>
    <x v="34"/>
    <x v="4"/>
    <x v="3"/>
    <n v="0"/>
    <n v="1500"/>
    <n v="0"/>
    <n v="0"/>
    <n v="0"/>
    <n v="0"/>
    <n v="0"/>
    <n v="0"/>
    <n v="0"/>
  </r>
  <r>
    <x v="9"/>
    <x v="34"/>
    <x v="4"/>
    <x v="4"/>
    <n v="0"/>
    <n v="1500"/>
    <n v="0"/>
    <n v="0"/>
    <n v="0"/>
    <n v="0"/>
    <n v="0"/>
    <n v="0"/>
    <n v="0"/>
  </r>
  <r>
    <x v="9"/>
    <x v="34"/>
    <x v="4"/>
    <x v="5"/>
    <n v="0"/>
    <n v="1500"/>
    <n v="0"/>
    <n v="0"/>
    <n v="0"/>
    <n v="0"/>
    <n v="0"/>
    <n v="0"/>
    <n v="0"/>
  </r>
  <r>
    <x v="9"/>
    <x v="34"/>
    <x v="4"/>
    <x v="6"/>
    <n v="0"/>
    <n v="1500"/>
    <n v="0"/>
    <n v="0"/>
    <n v="0"/>
    <n v="0"/>
    <n v="0"/>
    <n v="0"/>
    <n v="0"/>
  </r>
  <r>
    <x v="9"/>
    <x v="34"/>
    <x v="4"/>
    <x v="7"/>
    <n v="0"/>
    <n v="1500"/>
    <n v="0"/>
    <n v="0"/>
    <n v="0"/>
    <n v="0"/>
    <n v="0"/>
    <n v="0"/>
    <n v="0"/>
  </r>
  <r>
    <x v="9"/>
    <x v="34"/>
    <x v="4"/>
    <x v="8"/>
    <n v="0"/>
    <n v="1500"/>
    <n v="0"/>
    <n v="0"/>
    <n v="0"/>
    <n v="0"/>
    <n v="0"/>
    <n v="0"/>
    <n v="0"/>
  </r>
  <r>
    <x v="9"/>
    <x v="34"/>
    <x v="4"/>
    <x v="9"/>
    <n v="0"/>
    <n v="1500"/>
    <n v="0"/>
    <n v="0"/>
    <n v="0"/>
    <n v="0"/>
    <n v="0"/>
    <n v="0"/>
    <n v="0"/>
  </r>
  <r>
    <x v="9"/>
    <x v="34"/>
    <x v="4"/>
    <x v="10"/>
    <n v="1.06"/>
    <n v="1500"/>
    <n v="0"/>
    <n v="3.8510000000000003E-2"/>
    <n v="2.921E-2"/>
    <n v="1.2999999999999999E-4"/>
    <n v="1.08E-3"/>
    <n v="0.52036000000000004"/>
    <n v="0"/>
  </r>
  <r>
    <x v="9"/>
    <x v="34"/>
    <x v="5"/>
    <x v="0"/>
    <n v="0"/>
    <n v="1500"/>
    <n v="0"/>
    <n v="0"/>
    <n v="0"/>
    <n v="0"/>
    <n v="0"/>
    <n v="0"/>
    <n v="0"/>
  </r>
  <r>
    <x v="9"/>
    <x v="34"/>
    <x v="5"/>
    <x v="1"/>
    <n v="0"/>
    <n v="1500"/>
    <n v="0"/>
    <n v="0"/>
    <n v="0"/>
    <n v="0"/>
    <n v="0"/>
    <n v="0"/>
    <n v="0"/>
  </r>
  <r>
    <x v="9"/>
    <x v="34"/>
    <x v="5"/>
    <x v="2"/>
    <n v="0"/>
    <n v="1500"/>
    <n v="0"/>
    <n v="0"/>
    <n v="0"/>
    <n v="0"/>
    <n v="0"/>
    <n v="0"/>
    <n v="0"/>
  </r>
  <r>
    <x v="9"/>
    <x v="34"/>
    <x v="5"/>
    <x v="3"/>
    <n v="0"/>
    <n v="1500"/>
    <n v="0"/>
    <n v="0"/>
    <n v="0"/>
    <n v="0"/>
    <n v="0"/>
    <n v="0"/>
    <n v="0"/>
  </r>
  <r>
    <x v="9"/>
    <x v="34"/>
    <x v="5"/>
    <x v="4"/>
    <n v="0"/>
    <n v="1500"/>
    <n v="0"/>
    <n v="0"/>
    <n v="0"/>
    <n v="0"/>
    <n v="0"/>
    <n v="0"/>
    <n v="0"/>
  </r>
  <r>
    <x v="9"/>
    <x v="34"/>
    <x v="5"/>
    <x v="5"/>
    <n v="0"/>
    <n v="1500"/>
    <n v="0"/>
    <n v="0"/>
    <n v="0"/>
    <n v="0"/>
    <n v="0"/>
    <n v="0"/>
    <n v="0"/>
  </r>
  <r>
    <x v="9"/>
    <x v="34"/>
    <x v="5"/>
    <x v="6"/>
    <n v="0"/>
    <n v="1500"/>
    <n v="0"/>
    <n v="0"/>
    <n v="0"/>
    <n v="0"/>
    <n v="0"/>
    <n v="0"/>
    <n v="0"/>
  </r>
  <r>
    <x v="9"/>
    <x v="34"/>
    <x v="5"/>
    <x v="7"/>
    <n v="0"/>
    <n v="1500"/>
    <n v="0"/>
    <n v="0"/>
    <n v="0"/>
    <n v="0"/>
    <n v="0"/>
    <n v="0"/>
    <n v="0"/>
  </r>
  <r>
    <x v="9"/>
    <x v="34"/>
    <x v="5"/>
    <x v="8"/>
    <n v="0"/>
    <n v="1500"/>
    <n v="0"/>
    <n v="0"/>
    <n v="0"/>
    <n v="0"/>
    <n v="0"/>
    <n v="0"/>
    <n v="0"/>
  </r>
  <r>
    <x v="9"/>
    <x v="34"/>
    <x v="5"/>
    <x v="9"/>
    <n v="0"/>
    <n v="1500"/>
    <n v="0"/>
    <n v="0"/>
    <n v="0"/>
    <n v="0"/>
    <n v="0"/>
    <n v="0"/>
    <n v="0"/>
  </r>
  <r>
    <x v="9"/>
    <x v="34"/>
    <x v="5"/>
    <x v="10"/>
    <n v="0"/>
    <n v="1500"/>
    <n v="0"/>
    <n v="0"/>
    <n v="0"/>
    <n v="0"/>
    <n v="0"/>
    <n v="0"/>
    <n v="0"/>
  </r>
  <r>
    <x v="9"/>
    <x v="34"/>
    <x v="6"/>
    <x v="0"/>
    <n v="0"/>
    <n v="1500"/>
    <n v="0"/>
    <n v="0"/>
    <n v="0"/>
    <n v="0"/>
    <n v="0"/>
    <n v="0"/>
    <n v="0"/>
  </r>
  <r>
    <x v="9"/>
    <x v="34"/>
    <x v="6"/>
    <x v="1"/>
    <n v="0"/>
    <n v="1500"/>
    <n v="0"/>
    <n v="0"/>
    <n v="0"/>
    <n v="0"/>
    <n v="0"/>
    <n v="0"/>
    <n v="0"/>
  </r>
  <r>
    <x v="9"/>
    <x v="34"/>
    <x v="6"/>
    <x v="2"/>
    <n v="0"/>
    <n v="1500"/>
    <n v="0"/>
    <n v="0"/>
    <n v="0"/>
    <n v="0"/>
    <n v="0"/>
    <n v="0"/>
    <n v="0"/>
  </r>
  <r>
    <x v="9"/>
    <x v="34"/>
    <x v="6"/>
    <x v="3"/>
    <n v="0"/>
    <n v="1500"/>
    <n v="0"/>
    <n v="0"/>
    <n v="0"/>
    <n v="0"/>
    <n v="0"/>
    <n v="0"/>
    <n v="0"/>
  </r>
  <r>
    <x v="9"/>
    <x v="34"/>
    <x v="6"/>
    <x v="4"/>
    <n v="0"/>
    <n v="1500"/>
    <n v="0"/>
    <n v="0"/>
    <n v="0"/>
    <n v="0"/>
    <n v="0"/>
    <n v="0"/>
    <n v="0"/>
  </r>
  <r>
    <x v="9"/>
    <x v="34"/>
    <x v="6"/>
    <x v="5"/>
    <n v="0"/>
    <n v="1500"/>
    <n v="0"/>
    <n v="0"/>
    <n v="0"/>
    <n v="0"/>
    <n v="0"/>
    <n v="0"/>
    <n v="0"/>
  </r>
  <r>
    <x v="9"/>
    <x v="34"/>
    <x v="6"/>
    <x v="6"/>
    <n v="0"/>
    <n v="1500"/>
    <n v="0"/>
    <n v="0"/>
    <n v="0"/>
    <n v="0"/>
    <n v="0"/>
    <n v="0"/>
    <n v="0"/>
  </r>
  <r>
    <x v="9"/>
    <x v="34"/>
    <x v="6"/>
    <x v="7"/>
    <n v="0"/>
    <n v="1500"/>
    <n v="0"/>
    <n v="0"/>
    <n v="0"/>
    <n v="0"/>
    <n v="0"/>
    <n v="0"/>
    <n v="0"/>
  </r>
  <r>
    <x v="9"/>
    <x v="34"/>
    <x v="6"/>
    <x v="8"/>
    <n v="0"/>
    <n v="1500"/>
    <n v="0"/>
    <n v="0"/>
    <n v="0"/>
    <n v="0"/>
    <n v="0"/>
    <n v="0"/>
    <n v="0"/>
  </r>
  <r>
    <x v="9"/>
    <x v="34"/>
    <x v="6"/>
    <x v="9"/>
    <n v="0"/>
    <n v="1500"/>
    <n v="0"/>
    <n v="0"/>
    <n v="0"/>
    <n v="0"/>
    <n v="0"/>
    <n v="0"/>
    <n v="0"/>
  </r>
  <r>
    <x v="9"/>
    <x v="34"/>
    <x v="6"/>
    <x v="10"/>
    <n v="0"/>
    <n v="1500"/>
    <n v="0"/>
    <n v="0"/>
    <n v="0"/>
    <n v="0"/>
    <n v="0"/>
    <n v="0"/>
    <n v="0"/>
  </r>
  <r>
    <x v="9"/>
    <x v="34"/>
    <x v="7"/>
    <x v="0"/>
    <n v="0"/>
    <n v="1500"/>
    <n v="0"/>
    <n v="0"/>
    <n v="0"/>
    <n v="0"/>
    <n v="0"/>
    <n v="0"/>
    <n v="0"/>
  </r>
  <r>
    <x v="9"/>
    <x v="34"/>
    <x v="7"/>
    <x v="1"/>
    <n v="0"/>
    <n v="1500"/>
    <n v="0"/>
    <n v="0"/>
    <n v="0"/>
    <n v="0"/>
    <n v="0"/>
    <n v="0"/>
    <n v="0"/>
  </r>
  <r>
    <x v="9"/>
    <x v="34"/>
    <x v="7"/>
    <x v="2"/>
    <n v="0"/>
    <n v="1500"/>
    <n v="0"/>
    <n v="0"/>
    <n v="0"/>
    <n v="0"/>
    <n v="0"/>
    <n v="0"/>
    <n v="0"/>
  </r>
  <r>
    <x v="9"/>
    <x v="34"/>
    <x v="7"/>
    <x v="3"/>
    <n v="0"/>
    <n v="1500"/>
    <n v="0"/>
    <n v="0"/>
    <n v="0"/>
    <n v="0"/>
    <n v="0"/>
    <n v="0"/>
    <n v="0"/>
  </r>
  <r>
    <x v="9"/>
    <x v="34"/>
    <x v="7"/>
    <x v="4"/>
    <n v="0"/>
    <n v="1500"/>
    <n v="0"/>
    <n v="0"/>
    <n v="0"/>
    <n v="0"/>
    <n v="0"/>
    <n v="0"/>
    <n v="0"/>
  </r>
  <r>
    <x v="9"/>
    <x v="34"/>
    <x v="7"/>
    <x v="5"/>
    <n v="0"/>
    <n v="1500"/>
    <n v="0"/>
    <n v="0"/>
    <n v="0"/>
    <n v="0"/>
    <n v="0"/>
    <n v="0"/>
    <n v="0"/>
  </r>
  <r>
    <x v="9"/>
    <x v="34"/>
    <x v="7"/>
    <x v="6"/>
    <n v="0"/>
    <n v="1500"/>
    <n v="0"/>
    <n v="0"/>
    <n v="0"/>
    <n v="0"/>
    <n v="0"/>
    <n v="0"/>
    <n v="0"/>
  </r>
  <r>
    <x v="9"/>
    <x v="34"/>
    <x v="7"/>
    <x v="7"/>
    <n v="0"/>
    <n v="1500"/>
    <n v="0"/>
    <n v="0"/>
    <n v="0"/>
    <n v="0"/>
    <n v="0"/>
    <n v="0"/>
    <n v="0"/>
  </r>
  <r>
    <x v="9"/>
    <x v="34"/>
    <x v="7"/>
    <x v="8"/>
    <n v="0"/>
    <n v="1500"/>
    <n v="0"/>
    <n v="0"/>
    <n v="0"/>
    <n v="0"/>
    <n v="0"/>
    <n v="0"/>
    <n v="0"/>
  </r>
  <r>
    <x v="9"/>
    <x v="34"/>
    <x v="7"/>
    <x v="9"/>
    <n v="0"/>
    <n v="1500"/>
    <n v="0"/>
    <n v="0"/>
    <n v="0"/>
    <n v="0"/>
    <n v="0"/>
    <n v="0"/>
    <n v="0"/>
  </r>
  <r>
    <x v="9"/>
    <x v="34"/>
    <x v="7"/>
    <x v="10"/>
    <n v="0"/>
    <n v="1500"/>
    <n v="0"/>
    <n v="0"/>
    <n v="0"/>
    <n v="0"/>
    <n v="0"/>
    <n v="0"/>
    <n v="0"/>
  </r>
  <r>
    <x v="9"/>
    <x v="34"/>
    <x v="8"/>
    <x v="0"/>
    <n v="0"/>
    <n v="1500"/>
    <n v="0"/>
    <n v="0"/>
    <n v="0"/>
    <n v="0"/>
    <n v="0"/>
    <n v="0"/>
    <n v="0"/>
  </r>
  <r>
    <x v="9"/>
    <x v="34"/>
    <x v="8"/>
    <x v="1"/>
    <n v="0"/>
    <n v="1500"/>
    <n v="0"/>
    <n v="0"/>
    <n v="0"/>
    <n v="0"/>
    <n v="0"/>
    <n v="0"/>
    <n v="0"/>
  </r>
  <r>
    <x v="9"/>
    <x v="34"/>
    <x v="8"/>
    <x v="2"/>
    <n v="0"/>
    <n v="1500"/>
    <n v="0"/>
    <n v="0"/>
    <n v="0"/>
    <n v="0"/>
    <n v="0"/>
    <n v="0"/>
    <n v="0"/>
  </r>
  <r>
    <x v="9"/>
    <x v="34"/>
    <x v="8"/>
    <x v="3"/>
    <n v="0"/>
    <n v="1500"/>
    <n v="0"/>
    <n v="0"/>
    <n v="0"/>
    <n v="0"/>
    <n v="0"/>
    <n v="0"/>
    <n v="0"/>
  </r>
  <r>
    <x v="9"/>
    <x v="34"/>
    <x v="8"/>
    <x v="4"/>
    <n v="0"/>
    <n v="1500"/>
    <n v="0"/>
    <n v="0"/>
    <n v="0"/>
    <n v="0"/>
    <n v="0"/>
    <n v="0"/>
    <n v="0"/>
  </r>
  <r>
    <x v="9"/>
    <x v="34"/>
    <x v="8"/>
    <x v="5"/>
    <n v="0"/>
    <n v="1500"/>
    <n v="0"/>
    <n v="0"/>
    <n v="0"/>
    <n v="0"/>
    <n v="0"/>
    <n v="0"/>
    <n v="0"/>
  </r>
  <r>
    <x v="9"/>
    <x v="34"/>
    <x v="8"/>
    <x v="6"/>
    <n v="0"/>
    <n v="1500"/>
    <n v="0"/>
    <n v="0"/>
    <n v="0"/>
    <n v="0"/>
    <n v="0"/>
    <n v="0"/>
    <n v="0"/>
  </r>
  <r>
    <x v="9"/>
    <x v="34"/>
    <x v="8"/>
    <x v="7"/>
    <n v="0"/>
    <n v="1500"/>
    <n v="0"/>
    <n v="0"/>
    <n v="0"/>
    <n v="0"/>
    <n v="0"/>
    <n v="0"/>
    <n v="0"/>
  </r>
  <r>
    <x v="9"/>
    <x v="34"/>
    <x v="8"/>
    <x v="8"/>
    <n v="0"/>
    <n v="1500"/>
    <n v="0"/>
    <n v="0"/>
    <n v="0"/>
    <n v="0"/>
    <n v="0"/>
    <n v="0"/>
    <n v="0"/>
  </r>
  <r>
    <x v="9"/>
    <x v="34"/>
    <x v="8"/>
    <x v="9"/>
    <n v="0"/>
    <n v="1500"/>
    <n v="0"/>
    <n v="0"/>
    <n v="0"/>
    <n v="0"/>
    <n v="0"/>
    <n v="0"/>
    <n v="0"/>
  </r>
  <r>
    <x v="9"/>
    <x v="34"/>
    <x v="8"/>
    <x v="10"/>
    <n v="0"/>
    <n v="1500"/>
    <n v="0"/>
    <n v="0"/>
    <n v="0"/>
    <n v="0"/>
    <n v="0"/>
    <n v="0"/>
    <n v="0"/>
  </r>
  <r>
    <x v="9"/>
    <x v="35"/>
    <x v="0"/>
    <x v="0"/>
    <n v="0"/>
    <n v="1500"/>
    <n v="0"/>
    <n v="0"/>
    <n v="0"/>
    <n v="0"/>
    <n v="0"/>
    <n v="0"/>
    <n v="0"/>
  </r>
  <r>
    <x v="9"/>
    <x v="35"/>
    <x v="0"/>
    <x v="1"/>
    <n v="0.18"/>
    <n v="1500"/>
    <n v="0"/>
    <n v="6.7400000000000003E-3"/>
    <n v="5.7099999999999998E-3"/>
    <n v="1.1E-4"/>
    <n v="1.9000000000000001E-4"/>
    <n v="9.1079999999999994E-2"/>
    <n v="0"/>
  </r>
  <r>
    <x v="9"/>
    <x v="35"/>
    <x v="0"/>
    <x v="2"/>
    <n v="0"/>
    <n v="1500"/>
    <n v="0"/>
    <n v="0"/>
    <n v="0"/>
    <n v="0"/>
    <n v="0"/>
    <n v="0"/>
    <n v="0"/>
  </r>
  <r>
    <x v="9"/>
    <x v="35"/>
    <x v="0"/>
    <x v="3"/>
    <n v="0"/>
    <n v="1500"/>
    <n v="0"/>
    <n v="0"/>
    <n v="0"/>
    <n v="0"/>
    <n v="0"/>
    <n v="0"/>
    <n v="0"/>
  </r>
  <r>
    <x v="9"/>
    <x v="35"/>
    <x v="0"/>
    <x v="4"/>
    <n v="0"/>
    <n v="1500"/>
    <n v="0"/>
    <n v="0"/>
    <n v="0"/>
    <n v="0"/>
    <n v="0"/>
    <n v="0"/>
    <n v="0"/>
  </r>
  <r>
    <x v="9"/>
    <x v="35"/>
    <x v="0"/>
    <x v="5"/>
    <n v="0"/>
    <n v="1500"/>
    <n v="0"/>
    <n v="0"/>
    <n v="0"/>
    <n v="0"/>
    <n v="0"/>
    <n v="0"/>
    <n v="0"/>
  </r>
  <r>
    <x v="9"/>
    <x v="35"/>
    <x v="0"/>
    <x v="6"/>
    <n v="0"/>
    <n v="1500"/>
    <n v="0"/>
    <n v="0"/>
    <n v="0"/>
    <n v="0"/>
    <n v="0"/>
    <n v="0"/>
    <n v="0"/>
  </r>
  <r>
    <x v="9"/>
    <x v="35"/>
    <x v="0"/>
    <x v="7"/>
    <n v="0"/>
    <n v="1500"/>
    <n v="0"/>
    <n v="0"/>
    <n v="0"/>
    <n v="0"/>
    <n v="0"/>
    <n v="0"/>
    <n v="0"/>
  </r>
  <r>
    <x v="9"/>
    <x v="35"/>
    <x v="0"/>
    <x v="8"/>
    <n v="0"/>
    <n v="1500"/>
    <n v="0"/>
    <n v="0"/>
    <n v="0"/>
    <n v="0"/>
    <n v="0"/>
    <n v="0"/>
    <n v="0"/>
  </r>
  <r>
    <x v="9"/>
    <x v="35"/>
    <x v="0"/>
    <x v="9"/>
    <n v="0"/>
    <n v="1500"/>
    <n v="0"/>
    <n v="0"/>
    <n v="0"/>
    <n v="0"/>
    <n v="0"/>
    <n v="0"/>
    <n v="0"/>
  </r>
  <r>
    <x v="9"/>
    <x v="35"/>
    <x v="0"/>
    <x v="10"/>
    <n v="0.14000000000000001"/>
    <n v="1500"/>
    <n v="0"/>
    <n v="5.0099999999999997E-3"/>
    <n v="4.0299999999999997E-3"/>
    <n v="1.0000000000000001E-5"/>
    <n v="2.0000000000000001E-4"/>
    <n v="6.7699999999999996E-2"/>
    <n v="0"/>
  </r>
  <r>
    <x v="9"/>
    <x v="35"/>
    <x v="1"/>
    <x v="0"/>
    <n v="0"/>
    <n v="1500"/>
    <n v="0"/>
    <n v="0"/>
    <n v="0"/>
    <n v="0"/>
    <n v="0"/>
    <n v="0"/>
    <n v="0"/>
  </r>
  <r>
    <x v="9"/>
    <x v="35"/>
    <x v="1"/>
    <x v="1"/>
    <n v="0"/>
    <n v="1500"/>
    <n v="0"/>
    <n v="0"/>
    <n v="0"/>
    <n v="0"/>
    <n v="0"/>
    <n v="0"/>
    <n v="0"/>
  </r>
  <r>
    <x v="9"/>
    <x v="35"/>
    <x v="1"/>
    <x v="2"/>
    <n v="0"/>
    <n v="1500"/>
    <n v="0"/>
    <n v="0"/>
    <n v="0"/>
    <n v="0"/>
    <n v="0"/>
    <n v="0"/>
    <n v="0"/>
  </r>
  <r>
    <x v="9"/>
    <x v="35"/>
    <x v="1"/>
    <x v="3"/>
    <n v="0"/>
    <n v="1500"/>
    <n v="0"/>
    <n v="0"/>
    <n v="0"/>
    <n v="0"/>
    <n v="0"/>
    <n v="0"/>
    <n v="0"/>
  </r>
  <r>
    <x v="9"/>
    <x v="35"/>
    <x v="1"/>
    <x v="4"/>
    <n v="0"/>
    <n v="1500"/>
    <n v="0"/>
    <n v="0"/>
    <n v="0"/>
    <n v="0"/>
    <n v="0"/>
    <n v="0"/>
    <n v="0"/>
  </r>
  <r>
    <x v="9"/>
    <x v="35"/>
    <x v="1"/>
    <x v="5"/>
    <n v="0"/>
    <n v="1500"/>
    <n v="0"/>
    <n v="0"/>
    <n v="0"/>
    <n v="0"/>
    <n v="0"/>
    <n v="0"/>
    <n v="0"/>
  </r>
  <r>
    <x v="9"/>
    <x v="35"/>
    <x v="1"/>
    <x v="6"/>
    <n v="0"/>
    <n v="1500"/>
    <n v="0"/>
    <n v="0"/>
    <n v="0"/>
    <n v="0"/>
    <n v="0"/>
    <n v="0"/>
    <n v="0"/>
  </r>
  <r>
    <x v="9"/>
    <x v="35"/>
    <x v="1"/>
    <x v="7"/>
    <n v="0"/>
    <n v="1500"/>
    <n v="0"/>
    <n v="0"/>
    <n v="0"/>
    <n v="0"/>
    <n v="0"/>
    <n v="0"/>
    <n v="0"/>
  </r>
  <r>
    <x v="9"/>
    <x v="35"/>
    <x v="1"/>
    <x v="8"/>
    <n v="0"/>
    <n v="1500"/>
    <n v="0"/>
    <n v="0"/>
    <n v="0"/>
    <n v="0"/>
    <n v="0"/>
    <n v="0"/>
    <n v="0"/>
  </r>
  <r>
    <x v="9"/>
    <x v="35"/>
    <x v="1"/>
    <x v="9"/>
    <n v="0"/>
    <n v="1500"/>
    <n v="0"/>
    <n v="0"/>
    <n v="0"/>
    <n v="0"/>
    <n v="0"/>
    <n v="0"/>
    <n v="0"/>
  </r>
  <r>
    <x v="9"/>
    <x v="35"/>
    <x v="1"/>
    <x v="10"/>
    <n v="0"/>
    <n v="1500"/>
    <n v="0"/>
    <n v="0"/>
    <n v="0"/>
    <n v="0"/>
    <n v="0"/>
    <n v="0"/>
    <n v="0"/>
  </r>
  <r>
    <x v="9"/>
    <x v="35"/>
    <x v="2"/>
    <x v="0"/>
    <n v="0"/>
    <n v="1500"/>
    <n v="0"/>
    <n v="0"/>
    <n v="0"/>
    <n v="0"/>
    <n v="0"/>
    <n v="0"/>
    <n v="0"/>
  </r>
  <r>
    <x v="9"/>
    <x v="35"/>
    <x v="2"/>
    <x v="1"/>
    <n v="0.11"/>
    <n v="1500"/>
    <n v="0"/>
    <n v="4.0800000000000003E-3"/>
    <n v="3.5799999999999998E-3"/>
    <n v="1.1E-4"/>
    <n v="6.2E-4"/>
    <n v="5.5140000000000002E-2"/>
    <n v="0"/>
  </r>
  <r>
    <x v="9"/>
    <x v="35"/>
    <x v="2"/>
    <x v="2"/>
    <n v="0"/>
    <n v="1500"/>
    <n v="0"/>
    <n v="0"/>
    <n v="0"/>
    <n v="0"/>
    <n v="0"/>
    <n v="0"/>
    <n v="0"/>
  </r>
  <r>
    <x v="9"/>
    <x v="35"/>
    <x v="2"/>
    <x v="3"/>
    <n v="0"/>
    <n v="1500"/>
    <n v="0"/>
    <n v="0"/>
    <n v="0"/>
    <n v="0"/>
    <n v="0"/>
    <n v="0"/>
    <n v="0"/>
  </r>
  <r>
    <x v="9"/>
    <x v="35"/>
    <x v="2"/>
    <x v="4"/>
    <n v="0"/>
    <n v="1500"/>
    <n v="0"/>
    <n v="0"/>
    <n v="0"/>
    <n v="0"/>
    <n v="0"/>
    <n v="0"/>
    <n v="0"/>
  </r>
  <r>
    <x v="9"/>
    <x v="35"/>
    <x v="2"/>
    <x v="5"/>
    <n v="0"/>
    <n v="1500"/>
    <n v="0"/>
    <n v="0"/>
    <n v="0"/>
    <n v="0"/>
    <n v="0"/>
    <n v="0"/>
    <n v="0"/>
  </r>
  <r>
    <x v="9"/>
    <x v="35"/>
    <x v="2"/>
    <x v="6"/>
    <n v="0"/>
    <n v="1500"/>
    <n v="0"/>
    <n v="0"/>
    <n v="0"/>
    <n v="0"/>
    <n v="0"/>
    <n v="0"/>
    <n v="0"/>
  </r>
  <r>
    <x v="9"/>
    <x v="35"/>
    <x v="2"/>
    <x v="7"/>
    <n v="0"/>
    <n v="1500"/>
    <n v="0"/>
    <n v="0"/>
    <n v="0"/>
    <n v="0"/>
    <n v="0"/>
    <n v="0"/>
    <n v="0"/>
  </r>
  <r>
    <x v="9"/>
    <x v="35"/>
    <x v="2"/>
    <x v="8"/>
    <n v="0"/>
    <n v="1500"/>
    <n v="0"/>
    <n v="0"/>
    <n v="0"/>
    <n v="0"/>
    <n v="0"/>
    <n v="0"/>
    <n v="0"/>
  </r>
  <r>
    <x v="9"/>
    <x v="35"/>
    <x v="2"/>
    <x v="9"/>
    <n v="0"/>
    <n v="1500"/>
    <n v="0"/>
    <n v="0"/>
    <n v="0"/>
    <n v="0"/>
    <n v="0"/>
    <n v="0"/>
    <n v="0"/>
  </r>
  <r>
    <x v="9"/>
    <x v="35"/>
    <x v="2"/>
    <x v="10"/>
    <n v="0"/>
    <n v="1500"/>
    <n v="0"/>
    <n v="0"/>
    <n v="0"/>
    <n v="0"/>
    <n v="0"/>
    <n v="0"/>
    <n v="0"/>
  </r>
  <r>
    <x v="9"/>
    <x v="35"/>
    <x v="3"/>
    <x v="0"/>
    <n v="0"/>
    <n v="1500"/>
    <n v="0"/>
    <n v="0"/>
    <n v="0"/>
    <n v="0"/>
    <n v="0"/>
    <n v="0"/>
    <n v="0"/>
  </r>
  <r>
    <x v="9"/>
    <x v="35"/>
    <x v="3"/>
    <x v="1"/>
    <n v="2.91"/>
    <n v="1500"/>
    <n v="0"/>
    <n v="0.10595"/>
    <n v="9.1819999999999999E-2"/>
    <n v="9.7999999999999997E-4"/>
    <n v="8.9099999999999995E-3"/>
    <n v="1.4317500000000001"/>
    <n v="0"/>
  </r>
  <r>
    <x v="9"/>
    <x v="35"/>
    <x v="3"/>
    <x v="2"/>
    <n v="0"/>
    <n v="1500"/>
    <n v="0"/>
    <n v="0"/>
    <n v="0"/>
    <n v="0"/>
    <n v="0"/>
    <n v="0"/>
    <n v="0"/>
  </r>
  <r>
    <x v="9"/>
    <x v="35"/>
    <x v="3"/>
    <x v="3"/>
    <n v="0"/>
    <n v="1500"/>
    <n v="0"/>
    <n v="0"/>
    <n v="0"/>
    <n v="0"/>
    <n v="0"/>
    <n v="0"/>
    <n v="0"/>
  </r>
  <r>
    <x v="9"/>
    <x v="35"/>
    <x v="3"/>
    <x v="4"/>
    <n v="0"/>
    <n v="1500"/>
    <n v="0"/>
    <n v="0"/>
    <n v="0"/>
    <n v="0"/>
    <n v="0"/>
    <n v="0"/>
    <n v="0"/>
  </r>
  <r>
    <x v="9"/>
    <x v="35"/>
    <x v="3"/>
    <x v="5"/>
    <n v="0"/>
    <n v="1500"/>
    <n v="0"/>
    <n v="0"/>
    <n v="0"/>
    <n v="0"/>
    <n v="0"/>
    <n v="0"/>
    <n v="0"/>
  </r>
  <r>
    <x v="9"/>
    <x v="35"/>
    <x v="3"/>
    <x v="6"/>
    <n v="0"/>
    <n v="1500"/>
    <n v="0"/>
    <n v="0"/>
    <n v="0"/>
    <n v="0"/>
    <n v="0"/>
    <n v="0"/>
    <n v="0"/>
  </r>
  <r>
    <x v="9"/>
    <x v="35"/>
    <x v="3"/>
    <x v="7"/>
    <n v="0"/>
    <n v="1500"/>
    <n v="0"/>
    <n v="0"/>
    <n v="0"/>
    <n v="0"/>
    <n v="0"/>
    <n v="0"/>
    <n v="0"/>
  </r>
  <r>
    <x v="9"/>
    <x v="35"/>
    <x v="3"/>
    <x v="8"/>
    <n v="0"/>
    <n v="1500"/>
    <n v="0"/>
    <n v="0"/>
    <n v="0"/>
    <n v="0"/>
    <n v="0"/>
    <n v="0"/>
    <n v="0"/>
  </r>
  <r>
    <x v="9"/>
    <x v="35"/>
    <x v="3"/>
    <x v="9"/>
    <n v="0"/>
    <n v="1500"/>
    <n v="0"/>
    <n v="0"/>
    <n v="0"/>
    <n v="0"/>
    <n v="0"/>
    <n v="0"/>
    <n v="0"/>
  </r>
  <r>
    <x v="9"/>
    <x v="35"/>
    <x v="3"/>
    <x v="10"/>
    <n v="0.09"/>
    <n v="1500"/>
    <n v="0"/>
    <n v="3.0999999999999999E-3"/>
    <n v="2.9099999999999998E-3"/>
    <n v="1.0000000000000001E-5"/>
    <n v="5.0000000000000002E-5"/>
    <n v="4.1939999999999998E-2"/>
    <n v="0"/>
  </r>
  <r>
    <x v="9"/>
    <x v="35"/>
    <x v="4"/>
    <x v="0"/>
    <n v="0"/>
    <n v="1500"/>
    <n v="0"/>
    <n v="0"/>
    <n v="0"/>
    <n v="0"/>
    <n v="0"/>
    <n v="0"/>
    <n v="0"/>
  </r>
  <r>
    <x v="9"/>
    <x v="35"/>
    <x v="4"/>
    <x v="1"/>
    <n v="0"/>
    <n v="1500"/>
    <n v="0"/>
    <n v="0"/>
    <n v="0"/>
    <n v="0"/>
    <n v="0"/>
    <n v="0"/>
    <n v="0"/>
  </r>
  <r>
    <x v="9"/>
    <x v="35"/>
    <x v="4"/>
    <x v="2"/>
    <n v="0"/>
    <n v="1500"/>
    <n v="0"/>
    <n v="0"/>
    <n v="0"/>
    <n v="0"/>
    <n v="0"/>
    <n v="0"/>
    <n v="0"/>
  </r>
  <r>
    <x v="9"/>
    <x v="35"/>
    <x v="4"/>
    <x v="3"/>
    <n v="0"/>
    <n v="1500"/>
    <n v="0"/>
    <n v="0"/>
    <n v="0"/>
    <n v="0"/>
    <n v="0"/>
    <n v="0"/>
    <n v="0"/>
  </r>
  <r>
    <x v="9"/>
    <x v="35"/>
    <x v="4"/>
    <x v="4"/>
    <n v="0"/>
    <n v="1500"/>
    <n v="0"/>
    <n v="0"/>
    <n v="0"/>
    <n v="0"/>
    <n v="0"/>
    <n v="0"/>
    <n v="0"/>
  </r>
  <r>
    <x v="9"/>
    <x v="35"/>
    <x v="4"/>
    <x v="5"/>
    <n v="0"/>
    <n v="1500"/>
    <n v="0"/>
    <n v="0"/>
    <n v="0"/>
    <n v="0"/>
    <n v="0"/>
    <n v="0"/>
    <n v="0"/>
  </r>
  <r>
    <x v="9"/>
    <x v="35"/>
    <x v="4"/>
    <x v="6"/>
    <n v="0"/>
    <n v="1500"/>
    <n v="0"/>
    <n v="0"/>
    <n v="0"/>
    <n v="0"/>
    <n v="0"/>
    <n v="0"/>
    <n v="0"/>
  </r>
  <r>
    <x v="9"/>
    <x v="35"/>
    <x v="4"/>
    <x v="7"/>
    <n v="0"/>
    <n v="1500"/>
    <n v="0"/>
    <n v="0"/>
    <n v="0"/>
    <n v="0"/>
    <n v="0"/>
    <n v="0"/>
    <n v="0"/>
  </r>
  <r>
    <x v="9"/>
    <x v="35"/>
    <x v="4"/>
    <x v="8"/>
    <n v="0"/>
    <n v="1500"/>
    <n v="0"/>
    <n v="0"/>
    <n v="0"/>
    <n v="0"/>
    <n v="0"/>
    <n v="0"/>
    <n v="0"/>
  </r>
  <r>
    <x v="9"/>
    <x v="35"/>
    <x v="4"/>
    <x v="9"/>
    <n v="0"/>
    <n v="1500"/>
    <n v="0"/>
    <n v="0"/>
    <n v="0"/>
    <n v="0"/>
    <n v="0"/>
    <n v="0"/>
    <n v="0"/>
  </r>
  <r>
    <x v="9"/>
    <x v="35"/>
    <x v="4"/>
    <x v="10"/>
    <n v="1.06"/>
    <n v="1500"/>
    <n v="0"/>
    <n v="3.8510000000000003E-2"/>
    <n v="2.921E-2"/>
    <n v="1.2999999999999999E-4"/>
    <n v="1.08E-3"/>
    <n v="0.52036000000000004"/>
    <n v="0"/>
  </r>
  <r>
    <x v="9"/>
    <x v="35"/>
    <x v="5"/>
    <x v="0"/>
    <n v="0"/>
    <n v="1500"/>
    <n v="0"/>
    <n v="0"/>
    <n v="0"/>
    <n v="0"/>
    <n v="0"/>
    <n v="0"/>
    <n v="0"/>
  </r>
  <r>
    <x v="9"/>
    <x v="35"/>
    <x v="5"/>
    <x v="1"/>
    <n v="0"/>
    <n v="1500"/>
    <n v="0"/>
    <n v="0"/>
    <n v="0"/>
    <n v="0"/>
    <n v="0"/>
    <n v="0"/>
    <n v="0"/>
  </r>
  <r>
    <x v="9"/>
    <x v="35"/>
    <x v="5"/>
    <x v="2"/>
    <n v="0"/>
    <n v="1500"/>
    <n v="0"/>
    <n v="0"/>
    <n v="0"/>
    <n v="0"/>
    <n v="0"/>
    <n v="0"/>
    <n v="0"/>
  </r>
  <r>
    <x v="9"/>
    <x v="35"/>
    <x v="5"/>
    <x v="3"/>
    <n v="0"/>
    <n v="1500"/>
    <n v="0"/>
    <n v="0"/>
    <n v="0"/>
    <n v="0"/>
    <n v="0"/>
    <n v="0"/>
    <n v="0"/>
  </r>
  <r>
    <x v="9"/>
    <x v="35"/>
    <x v="5"/>
    <x v="4"/>
    <n v="0"/>
    <n v="1500"/>
    <n v="0"/>
    <n v="0"/>
    <n v="0"/>
    <n v="0"/>
    <n v="0"/>
    <n v="0"/>
    <n v="0"/>
  </r>
  <r>
    <x v="9"/>
    <x v="35"/>
    <x v="5"/>
    <x v="5"/>
    <n v="0"/>
    <n v="1500"/>
    <n v="0"/>
    <n v="0"/>
    <n v="0"/>
    <n v="0"/>
    <n v="0"/>
    <n v="0"/>
    <n v="0"/>
  </r>
  <r>
    <x v="9"/>
    <x v="35"/>
    <x v="5"/>
    <x v="6"/>
    <n v="0"/>
    <n v="1500"/>
    <n v="0"/>
    <n v="0"/>
    <n v="0"/>
    <n v="0"/>
    <n v="0"/>
    <n v="0"/>
    <n v="0"/>
  </r>
  <r>
    <x v="9"/>
    <x v="35"/>
    <x v="5"/>
    <x v="7"/>
    <n v="0"/>
    <n v="1500"/>
    <n v="0"/>
    <n v="0"/>
    <n v="0"/>
    <n v="0"/>
    <n v="0"/>
    <n v="0"/>
    <n v="0"/>
  </r>
  <r>
    <x v="9"/>
    <x v="35"/>
    <x v="5"/>
    <x v="8"/>
    <n v="0"/>
    <n v="1500"/>
    <n v="0"/>
    <n v="0"/>
    <n v="0"/>
    <n v="0"/>
    <n v="0"/>
    <n v="0"/>
    <n v="0"/>
  </r>
  <r>
    <x v="9"/>
    <x v="35"/>
    <x v="5"/>
    <x v="9"/>
    <n v="0"/>
    <n v="1500"/>
    <n v="0"/>
    <n v="0"/>
    <n v="0"/>
    <n v="0"/>
    <n v="0"/>
    <n v="0"/>
    <n v="0"/>
  </r>
  <r>
    <x v="9"/>
    <x v="35"/>
    <x v="5"/>
    <x v="10"/>
    <n v="0"/>
    <n v="1500"/>
    <n v="0"/>
    <n v="0"/>
    <n v="0"/>
    <n v="0"/>
    <n v="0"/>
    <n v="0"/>
    <n v="0"/>
  </r>
  <r>
    <x v="9"/>
    <x v="35"/>
    <x v="6"/>
    <x v="0"/>
    <n v="0"/>
    <n v="1500"/>
    <n v="0"/>
    <n v="0"/>
    <n v="0"/>
    <n v="0"/>
    <n v="0"/>
    <n v="0"/>
    <n v="0"/>
  </r>
  <r>
    <x v="9"/>
    <x v="35"/>
    <x v="6"/>
    <x v="1"/>
    <n v="0"/>
    <n v="1500"/>
    <n v="0"/>
    <n v="0"/>
    <n v="0"/>
    <n v="0"/>
    <n v="0"/>
    <n v="0"/>
    <n v="0"/>
  </r>
  <r>
    <x v="9"/>
    <x v="35"/>
    <x v="6"/>
    <x v="2"/>
    <n v="0"/>
    <n v="1500"/>
    <n v="0"/>
    <n v="0"/>
    <n v="0"/>
    <n v="0"/>
    <n v="0"/>
    <n v="0"/>
    <n v="0"/>
  </r>
  <r>
    <x v="9"/>
    <x v="35"/>
    <x v="6"/>
    <x v="3"/>
    <n v="0"/>
    <n v="1500"/>
    <n v="0"/>
    <n v="0"/>
    <n v="0"/>
    <n v="0"/>
    <n v="0"/>
    <n v="0"/>
    <n v="0"/>
  </r>
  <r>
    <x v="9"/>
    <x v="35"/>
    <x v="6"/>
    <x v="4"/>
    <n v="0"/>
    <n v="1500"/>
    <n v="0"/>
    <n v="0"/>
    <n v="0"/>
    <n v="0"/>
    <n v="0"/>
    <n v="0"/>
    <n v="0"/>
  </r>
  <r>
    <x v="9"/>
    <x v="35"/>
    <x v="6"/>
    <x v="5"/>
    <n v="0"/>
    <n v="1500"/>
    <n v="0"/>
    <n v="0"/>
    <n v="0"/>
    <n v="0"/>
    <n v="0"/>
    <n v="0"/>
    <n v="0"/>
  </r>
  <r>
    <x v="9"/>
    <x v="35"/>
    <x v="6"/>
    <x v="6"/>
    <n v="0"/>
    <n v="1500"/>
    <n v="0"/>
    <n v="0"/>
    <n v="0"/>
    <n v="0"/>
    <n v="0"/>
    <n v="0"/>
    <n v="0"/>
  </r>
  <r>
    <x v="9"/>
    <x v="35"/>
    <x v="6"/>
    <x v="7"/>
    <n v="0"/>
    <n v="1500"/>
    <n v="0"/>
    <n v="0"/>
    <n v="0"/>
    <n v="0"/>
    <n v="0"/>
    <n v="0"/>
    <n v="0"/>
  </r>
  <r>
    <x v="9"/>
    <x v="35"/>
    <x v="6"/>
    <x v="8"/>
    <n v="0"/>
    <n v="1500"/>
    <n v="0"/>
    <n v="0"/>
    <n v="0"/>
    <n v="0"/>
    <n v="0"/>
    <n v="0"/>
    <n v="0"/>
  </r>
  <r>
    <x v="9"/>
    <x v="35"/>
    <x v="6"/>
    <x v="9"/>
    <n v="0"/>
    <n v="1500"/>
    <n v="0"/>
    <n v="0"/>
    <n v="0"/>
    <n v="0"/>
    <n v="0"/>
    <n v="0"/>
    <n v="0"/>
  </r>
  <r>
    <x v="9"/>
    <x v="35"/>
    <x v="6"/>
    <x v="10"/>
    <n v="0"/>
    <n v="1500"/>
    <n v="0"/>
    <n v="0"/>
    <n v="0"/>
    <n v="0"/>
    <n v="0"/>
    <n v="0"/>
    <n v="0"/>
  </r>
  <r>
    <x v="9"/>
    <x v="35"/>
    <x v="7"/>
    <x v="0"/>
    <n v="0"/>
    <n v="1500"/>
    <n v="0"/>
    <n v="0"/>
    <n v="0"/>
    <n v="0"/>
    <n v="0"/>
    <n v="0"/>
    <n v="0"/>
  </r>
  <r>
    <x v="9"/>
    <x v="35"/>
    <x v="7"/>
    <x v="1"/>
    <n v="0"/>
    <n v="1500"/>
    <n v="0"/>
    <n v="0"/>
    <n v="0"/>
    <n v="0"/>
    <n v="0"/>
    <n v="0"/>
    <n v="0"/>
  </r>
  <r>
    <x v="9"/>
    <x v="35"/>
    <x v="7"/>
    <x v="2"/>
    <n v="0"/>
    <n v="1500"/>
    <n v="0"/>
    <n v="0"/>
    <n v="0"/>
    <n v="0"/>
    <n v="0"/>
    <n v="0"/>
    <n v="0"/>
  </r>
  <r>
    <x v="9"/>
    <x v="35"/>
    <x v="7"/>
    <x v="3"/>
    <n v="0"/>
    <n v="1500"/>
    <n v="0"/>
    <n v="0"/>
    <n v="0"/>
    <n v="0"/>
    <n v="0"/>
    <n v="0"/>
    <n v="0"/>
  </r>
  <r>
    <x v="9"/>
    <x v="35"/>
    <x v="7"/>
    <x v="4"/>
    <n v="0"/>
    <n v="1500"/>
    <n v="0"/>
    <n v="0"/>
    <n v="0"/>
    <n v="0"/>
    <n v="0"/>
    <n v="0"/>
    <n v="0"/>
  </r>
  <r>
    <x v="9"/>
    <x v="35"/>
    <x v="7"/>
    <x v="5"/>
    <n v="0"/>
    <n v="1500"/>
    <n v="0"/>
    <n v="0"/>
    <n v="0"/>
    <n v="0"/>
    <n v="0"/>
    <n v="0"/>
    <n v="0"/>
  </r>
  <r>
    <x v="9"/>
    <x v="35"/>
    <x v="7"/>
    <x v="6"/>
    <n v="0"/>
    <n v="1500"/>
    <n v="0"/>
    <n v="0"/>
    <n v="0"/>
    <n v="0"/>
    <n v="0"/>
    <n v="0"/>
    <n v="0"/>
  </r>
  <r>
    <x v="9"/>
    <x v="35"/>
    <x v="7"/>
    <x v="7"/>
    <n v="0"/>
    <n v="1500"/>
    <n v="0"/>
    <n v="0"/>
    <n v="0"/>
    <n v="0"/>
    <n v="0"/>
    <n v="0"/>
    <n v="0"/>
  </r>
  <r>
    <x v="9"/>
    <x v="35"/>
    <x v="7"/>
    <x v="8"/>
    <n v="0"/>
    <n v="1500"/>
    <n v="0"/>
    <n v="0"/>
    <n v="0"/>
    <n v="0"/>
    <n v="0"/>
    <n v="0"/>
    <n v="0"/>
  </r>
  <r>
    <x v="9"/>
    <x v="35"/>
    <x v="7"/>
    <x v="9"/>
    <n v="0"/>
    <n v="1500"/>
    <n v="0"/>
    <n v="0"/>
    <n v="0"/>
    <n v="0"/>
    <n v="0"/>
    <n v="0"/>
    <n v="0"/>
  </r>
  <r>
    <x v="9"/>
    <x v="35"/>
    <x v="7"/>
    <x v="10"/>
    <n v="0"/>
    <n v="1500"/>
    <n v="0"/>
    <n v="0"/>
    <n v="0"/>
    <n v="0"/>
    <n v="0"/>
    <n v="0"/>
    <n v="0"/>
  </r>
  <r>
    <x v="9"/>
    <x v="35"/>
    <x v="8"/>
    <x v="0"/>
    <n v="0"/>
    <n v="1500"/>
    <n v="0"/>
    <n v="0"/>
    <n v="0"/>
    <n v="0"/>
    <n v="0"/>
    <n v="0"/>
    <n v="0"/>
  </r>
  <r>
    <x v="9"/>
    <x v="35"/>
    <x v="8"/>
    <x v="1"/>
    <n v="0"/>
    <n v="1500"/>
    <n v="0"/>
    <n v="0"/>
    <n v="0"/>
    <n v="0"/>
    <n v="0"/>
    <n v="0"/>
    <n v="0"/>
  </r>
  <r>
    <x v="9"/>
    <x v="35"/>
    <x v="8"/>
    <x v="2"/>
    <n v="0"/>
    <n v="1500"/>
    <n v="0"/>
    <n v="0"/>
    <n v="0"/>
    <n v="0"/>
    <n v="0"/>
    <n v="0"/>
    <n v="0"/>
  </r>
  <r>
    <x v="9"/>
    <x v="35"/>
    <x v="8"/>
    <x v="3"/>
    <n v="0"/>
    <n v="1500"/>
    <n v="0"/>
    <n v="0"/>
    <n v="0"/>
    <n v="0"/>
    <n v="0"/>
    <n v="0"/>
    <n v="0"/>
  </r>
  <r>
    <x v="9"/>
    <x v="35"/>
    <x v="8"/>
    <x v="4"/>
    <n v="0"/>
    <n v="1500"/>
    <n v="0"/>
    <n v="0"/>
    <n v="0"/>
    <n v="0"/>
    <n v="0"/>
    <n v="0"/>
    <n v="0"/>
  </r>
  <r>
    <x v="9"/>
    <x v="35"/>
    <x v="8"/>
    <x v="5"/>
    <n v="0"/>
    <n v="1500"/>
    <n v="0"/>
    <n v="0"/>
    <n v="0"/>
    <n v="0"/>
    <n v="0"/>
    <n v="0"/>
    <n v="0"/>
  </r>
  <r>
    <x v="9"/>
    <x v="35"/>
    <x v="8"/>
    <x v="6"/>
    <n v="0"/>
    <n v="1500"/>
    <n v="0"/>
    <n v="0"/>
    <n v="0"/>
    <n v="0"/>
    <n v="0"/>
    <n v="0"/>
    <n v="0"/>
  </r>
  <r>
    <x v="9"/>
    <x v="35"/>
    <x v="8"/>
    <x v="7"/>
    <n v="0"/>
    <n v="1500"/>
    <n v="0"/>
    <n v="0"/>
    <n v="0"/>
    <n v="0"/>
    <n v="0"/>
    <n v="0"/>
    <n v="0"/>
  </r>
  <r>
    <x v="9"/>
    <x v="35"/>
    <x v="8"/>
    <x v="8"/>
    <n v="0"/>
    <n v="1500"/>
    <n v="0"/>
    <n v="0"/>
    <n v="0"/>
    <n v="0"/>
    <n v="0"/>
    <n v="0"/>
    <n v="0"/>
  </r>
  <r>
    <x v="9"/>
    <x v="35"/>
    <x v="8"/>
    <x v="9"/>
    <n v="0"/>
    <n v="1500"/>
    <n v="0"/>
    <n v="0"/>
    <n v="0"/>
    <n v="0"/>
    <n v="0"/>
    <n v="0"/>
    <n v="0"/>
  </r>
  <r>
    <x v="9"/>
    <x v="35"/>
    <x v="8"/>
    <x v="10"/>
    <n v="0"/>
    <n v="1500"/>
    <n v="0"/>
    <n v="0"/>
    <n v="0"/>
    <n v="0"/>
    <n v="0"/>
    <n v="0"/>
    <n v="0"/>
  </r>
  <r>
    <x v="9"/>
    <x v="36"/>
    <x v="0"/>
    <x v="0"/>
    <n v="0"/>
    <n v="1500"/>
    <n v="0"/>
    <n v="0"/>
    <n v="0"/>
    <n v="0"/>
    <n v="0"/>
    <n v="0"/>
    <n v="0"/>
  </r>
  <r>
    <x v="9"/>
    <x v="36"/>
    <x v="0"/>
    <x v="1"/>
    <n v="0.18"/>
    <n v="1500"/>
    <n v="0"/>
    <n v="6.7400000000000003E-3"/>
    <n v="5.7099999999999998E-3"/>
    <n v="1.1E-4"/>
    <n v="1.9000000000000001E-4"/>
    <n v="9.1079999999999994E-2"/>
    <n v="0"/>
  </r>
  <r>
    <x v="9"/>
    <x v="36"/>
    <x v="0"/>
    <x v="2"/>
    <n v="0"/>
    <n v="1500"/>
    <n v="0"/>
    <n v="0"/>
    <n v="0"/>
    <n v="0"/>
    <n v="0"/>
    <n v="0"/>
    <n v="0"/>
  </r>
  <r>
    <x v="9"/>
    <x v="36"/>
    <x v="0"/>
    <x v="3"/>
    <n v="0"/>
    <n v="1500"/>
    <n v="0"/>
    <n v="0"/>
    <n v="0"/>
    <n v="0"/>
    <n v="0"/>
    <n v="0"/>
    <n v="0"/>
  </r>
  <r>
    <x v="9"/>
    <x v="36"/>
    <x v="0"/>
    <x v="4"/>
    <n v="0"/>
    <n v="1500"/>
    <n v="0"/>
    <n v="0"/>
    <n v="0"/>
    <n v="0"/>
    <n v="0"/>
    <n v="0"/>
    <n v="0"/>
  </r>
  <r>
    <x v="9"/>
    <x v="36"/>
    <x v="0"/>
    <x v="5"/>
    <n v="0"/>
    <n v="1500"/>
    <n v="0"/>
    <n v="0"/>
    <n v="0"/>
    <n v="0"/>
    <n v="0"/>
    <n v="0"/>
    <n v="0"/>
  </r>
  <r>
    <x v="9"/>
    <x v="36"/>
    <x v="0"/>
    <x v="6"/>
    <n v="0"/>
    <n v="1500"/>
    <n v="0"/>
    <n v="0"/>
    <n v="0"/>
    <n v="0"/>
    <n v="0"/>
    <n v="0"/>
    <n v="0"/>
  </r>
  <r>
    <x v="9"/>
    <x v="36"/>
    <x v="0"/>
    <x v="7"/>
    <n v="0"/>
    <n v="1500"/>
    <n v="0"/>
    <n v="0"/>
    <n v="0"/>
    <n v="0"/>
    <n v="0"/>
    <n v="0"/>
    <n v="0"/>
  </r>
  <r>
    <x v="9"/>
    <x v="36"/>
    <x v="0"/>
    <x v="8"/>
    <n v="0"/>
    <n v="1500"/>
    <n v="0"/>
    <n v="0"/>
    <n v="0"/>
    <n v="0"/>
    <n v="0"/>
    <n v="0"/>
    <n v="0"/>
  </r>
  <r>
    <x v="9"/>
    <x v="36"/>
    <x v="0"/>
    <x v="9"/>
    <n v="0"/>
    <n v="1500"/>
    <n v="0"/>
    <n v="0"/>
    <n v="0"/>
    <n v="0"/>
    <n v="0"/>
    <n v="0"/>
    <n v="0"/>
  </r>
  <r>
    <x v="9"/>
    <x v="36"/>
    <x v="0"/>
    <x v="10"/>
    <n v="0.14000000000000001"/>
    <n v="1500"/>
    <n v="0"/>
    <n v="5.0099999999999997E-3"/>
    <n v="4.0299999999999997E-3"/>
    <n v="1.0000000000000001E-5"/>
    <n v="2.0000000000000001E-4"/>
    <n v="6.7699999999999996E-2"/>
    <n v="0"/>
  </r>
  <r>
    <x v="9"/>
    <x v="36"/>
    <x v="1"/>
    <x v="0"/>
    <n v="0"/>
    <n v="1500"/>
    <n v="0"/>
    <n v="0"/>
    <n v="0"/>
    <n v="0"/>
    <n v="0"/>
    <n v="0"/>
    <n v="0"/>
  </r>
  <r>
    <x v="9"/>
    <x v="36"/>
    <x v="1"/>
    <x v="1"/>
    <n v="0"/>
    <n v="1500"/>
    <n v="0"/>
    <n v="0"/>
    <n v="0"/>
    <n v="0"/>
    <n v="0"/>
    <n v="0"/>
    <n v="0"/>
  </r>
  <r>
    <x v="9"/>
    <x v="36"/>
    <x v="1"/>
    <x v="2"/>
    <n v="0"/>
    <n v="1500"/>
    <n v="0"/>
    <n v="0"/>
    <n v="0"/>
    <n v="0"/>
    <n v="0"/>
    <n v="0"/>
    <n v="0"/>
  </r>
  <r>
    <x v="9"/>
    <x v="36"/>
    <x v="1"/>
    <x v="3"/>
    <n v="0"/>
    <n v="1500"/>
    <n v="0"/>
    <n v="0"/>
    <n v="0"/>
    <n v="0"/>
    <n v="0"/>
    <n v="0"/>
    <n v="0"/>
  </r>
  <r>
    <x v="9"/>
    <x v="36"/>
    <x v="1"/>
    <x v="4"/>
    <n v="0"/>
    <n v="1500"/>
    <n v="0"/>
    <n v="0"/>
    <n v="0"/>
    <n v="0"/>
    <n v="0"/>
    <n v="0"/>
    <n v="0"/>
  </r>
  <r>
    <x v="9"/>
    <x v="36"/>
    <x v="1"/>
    <x v="5"/>
    <n v="0"/>
    <n v="1500"/>
    <n v="0"/>
    <n v="0"/>
    <n v="0"/>
    <n v="0"/>
    <n v="0"/>
    <n v="0"/>
    <n v="0"/>
  </r>
  <r>
    <x v="9"/>
    <x v="36"/>
    <x v="1"/>
    <x v="6"/>
    <n v="0"/>
    <n v="1500"/>
    <n v="0"/>
    <n v="0"/>
    <n v="0"/>
    <n v="0"/>
    <n v="0"/>
    <n v="0"/>
    <n v="0"/>
  </r>
  <r>
    <x v="9"/>
    <x v="36"/>
    <x v="1"/>
    <x v="7"/>
    <n v="0"/>
    <n v="1500"/>
    <n v="0"/>
    <n v="0"/>
    <n v="0"/>
    <n v="0"/>
    <n v="0"/>
    <n v="0"/>
    <n v="0"/>
  </r>
  <r>
    <x v="9"/>
    <x v="36"/>
    <x v="1"/>
    <x v="8"/>
    <n v="0"/>
    <n v="1500"/>
    <n v="0"/>
    <n v="0"/>
    <n v="0"/>
    <n v="0"/>
    <n v="0"/>
    <n v="0"/>
    <n v="0"/>
  </r>
  <r>
    <x v="9"/>
    <x v="36"/>
    <x v="1"/>
    <x v="9"/>
    <n v="0"/>
    <n v="1500"/>
    <n v="0"/>
    <n v="0"/>
    <n v="0"/>
    <n v="0"/>
    <n v="0"/>
    <n v="0"/>
    <n v="0"/>
  </r>
  <r>
    <x v="9"/>
    <x v="36"/>
    <x v="1"/>
    <x v="10"/>
    <n v="0"/>
    <n v="1500"/>
    <n v="0"/>
    <n v="0"/>
    <n v="0"/>
    <n v="0"/>
    <n v="0"/>
    <n v="0"/>
    <n v="0"/>
  </r>
  <r>
    <x v="9"/>
    <x v="36"/>
    <x v="2"/>
    <x v="0"/>
    <n v="0"/>
    <n v="1500"/>
    <n v="0"/>
    <n v="0"/>
    <n v="0"/>
    <n v="0"/>
    <n v="0"/>
    <n v="0"/>
    <n v="0"/>
  </r>
  <r>
    <x v="9"/>
    <x v="36"/>
    <x v="2"/>
    <x v="1"/>
    <n v="0.11"/>
    <n v="1500"/>
    <n v="0"/>
    <n v="4.0800000000000003E-3"/>
    <n v="3.5799999999999998E-3"/>
    <n v="1.1E-4"/>
    <n v="6.2E-4"/>
    <n v="5.5140000000000002E-2"/>
    <n v="0"/>
  </r>
  <r>
    <x v="9"/>
    <x v="36"/>
    <x v="2"/>
    <x v="2"/>
    <n v="0"/>
    <n v="1500"/>
    <n v="0"/>
    <n v="0"/>
    <n v="0"/>
    <n v="0"/>
    <n v="0"/>
    <n v="0"/>
    <n v="0"/>
  </r>
  <r>
    <x v="9"/>
    <x v="36"/>
    <x v="2"/>
    <x v="3"/>
    <n v="0"/>
    <n v="1500"/>
    <n v="0"/>
    <n v="0"/>
    <n v="0"/>
    <n v="0"/>
    <n v="0"/>
    <n v="0"/>
    <n v="0"/>
  </r>
  <r>
    <x v="9"/>
    <x v="36"/>
    <x v="2"/>
    <x v="4"/>
    <n v="0"/>
    <n v="1500"/>
    <n v="0"/>
    <n v="0"/>
    <n v="0"/>
    <n v="0"/>
    <n v="0"/>
    <n v="0"/>
    <n v="0"/>
  </r>
  <r>
    <x v="9"/>
    <x v="36"/>
    <x v="2"/>
    <x v="5"/>
    <n v="0"/>
    <n v="1500"/>
    <n v="0"/>
    <n v="0"/>
    <n v="0"/>
    <n v="0"/>
    <n v="0"/>
    <n v="0"/>
    <n v="0"/>
  </r>
  <r>
    <x v="9"/>
    <x v="36"/>
    <x v="2"/>
    <x v="6"/>
    <n v="0"/>
    <n v="1500"/>
    <n v="0"/>
    <n v="0"/>
    <n v="0"/>
    <n v="0"/>
    <n v="0"/>
    <n v="0"/>
    <n v="0"/>
  </r>
  <r>
    <x v="9"/>
    <x v="36"/>
    <x v="2"/>
    <x v="7"/>
    <n v="0"/>
    <n v="1500"/>
    <n v="0"/>
    <n v="0"/>
    <n v="0"/>
    <n v="0"/>
    <n v="0"/>
    <n v="0"/>
    <n v="0"/>
  </r>
  <r>
    <x v="9"/>
    <x v="36"/>
    <x v="2"/>
    <x v="8"/>
    <n v="0"/>
    <n v="1500"/>
    <n v="0"/>
    <n v="0"/>
    <n v="0"/>
    <n v="0"/>
    <n v="0"/>
    <n v="0"/>
    <n v="0"/>
  </r>
  <r>
    <x v="9"/>
    <x v="36"/>
    <x v="2"/>
    <x v="9"/>
    <n v="0"/>
    <n v="1500"/>
    <n v="0"/>
    <n v="0"/>
    <n v="0"/>
    <n v="0"/>
    <n v="0"/>
    <n v="0"/>
    <n v="0"/>
  </r>
  <r>
    <x v="9"/>
    <x v="36"/>
    <x v="2"/>
    <x v="10"/>
    <n v="0"/>
    <n v="1500"/>
    <n v="0"/>
    <n v="0"/>
    <n v="0"/>
    <n v="0"/>
    <n v="0"/>
    <n v="0"/>
    <n v="0"/>
  </r>
  <r>
    <x v="9"/>
    <x v="36"/>
    <x v="3"/>
    <x v="0"/>
    <n v="0"/>
    <n v="1500"/>
    <n v="0"/>
    <n v="0"/>
    <n v="0"/>
    <n v="0"/>
    <n v="0"/>
    <n v="0"/>
    <n v="0"/>
  </r>
  <r>
    <x v="9"/>
    <x v="36"/>
    <x v="3"/>
    <x v="1"/>
    <n v="2.91"/>
    <n v="1500"/>
    <n v="0"/>
    <n v="0.10595"/>
    <n v="9.1819999999999999E-2"/>
    <n v="9.7999999999999997E-4"/>
    <n v="8.9099999999999995E-3"/>
    <n v="1.4317500000000001"/>
    <n v="0"/>
  </r>
  <r>
    <x v="9"/>
    <x v="36"/>
    <x v="3"/>
    <x v="2"/>
    <n v="0"/>
    <n v="1500"/>
    <n v="0"/>
    <n v="0"/>
    <n v="0"/>
    <n v="0"/>
    <n v="0"/>
    <n v="0"/>
    <n v="0"/>
  </r>
  <r>
    <x v="9"/>
    <x v="36"/>
    <x v="3"/>
    <x v="3"/>
    <n v="0"/>
    <n v="1500"/>
    <n v="0"/>
    <n v="0"/>
    <n v="0"/>
    <n v="0"/>
    <n v="0"/>
    <n v="0"/>
    <n v="0"/>
  </r>
  <r>
    <x v="9"/>
    <x v="36"/>
    <x v="3"/>
    <x v="4"/>
    <n v="0"/>
    <n v="1500"/>
    <n v="0"/>
    <n v="0"/>
    <n v="0"/>
    <n v="0"/>
    <n v="0"/>
    <n v="0"/>
    <n v="0"/>
  </r>
  <r>
    <x v="9"/>
    <x v="36"/>
    <x v="3"/>
    <x v="5"/>
    <n v="0"/>
    <n v="1500"/>
    <n v="0"/>
    <n v="0"/>
    <n v="0"/>
    <n v="0"/>
    <n v="0"/>
    <n v="0"/>
    <n v="0"/>
  </r>
  <r>
    <x v="9"/>
    <x v="36"/>
    <x v="3"/>
    <x v="6"/>
    <n v="0"/>
    <n v="1500"/>
    <n v="0"/>
    <n v="0"/>
    <n v="0"/>
    <n v="0"/>
    <n v="0"/>
    <n v="0"/>
    <n v="0"/>
  </r>
  <r>
    <x v="9"/>
    <x v="36"/>
    <x v="3"/>
    <x v="7"/>
    <n v="0"/>
    <n v="1500"/>
    <n v="0"/>
    <n v="0"/>
    <n v="0"/>
    <n v="0"/>
    <n v="0"/>
    <n v="0"/>
    <n v="0"/>
  </r>
  <r>
    <x v="9"/>
    <x v="36"/>
    <x v="3"/>
    <x v="8"/>
    <n v="0"/>
    <n v="1500"/>
    <n v="0"/>
    <n v="0"/>
    <n v="0"/>
    <n v="0"/>
    <n v="0"/>
    <n v="0"/>
    <n v="0"/>
  </r>
  <r>
    <x v="9"/>
    <x v="36"/>
    <x v="3"/>
    <x v="9"/>
    <n v="0"/>
    <n v="1500"/>
    <n v="0"/>
    <n v="0"/>
    <n v="0"/>
    <n v="0"/>
    <n v="0"/>
    <n v="0"/>
    <n v="0"/>
  </r>
  <r>
    <x v="9"/>
    <x v="36"/>
    <x v="3"/>
    <x v="10"/>
    <n v="0.09"/>
    <n v="1500"/>
    <n v="0"/>
    <n v="3.0999999999999999E-3"/>
    <n v="2.9099999999999998E-3"/>
    <n v="1.0000000000000001E-5"/>
    <n v="5.0000000000000002E-5"/>
    <n v="4.1939999999999998E-2"/>
    <n v="0"/>
  </r>
  <r>
    <x v="9"/>
    <x v="36"/>
    <x v="4"/>
    <x v="0"/>
    <n v="0"/>
    <n v="1500"/>
    <n v="0"/>
    <n v="0"/>
    <n v="0"/>
    <n v="0"/>
    <n v="0"/>
    <n v="0"/>
    <n v="0"/>
  </r>
  <r>
    <x v="9"/>
    <x v="36"/>
    <x v="4"/>
    <x v="1"/>
    <n v="0"/>
    <n v="1500"/>
    <n v="0"/>
    <n v="0"/>
    <n v="0"/>
    <n v="0"/>
    <n v="0"/>
    <n v="0"/>
    <n v="0"/>
  </r>
  <r>
    <x v="9"/>
    <x v="36"/>
    <x v="4"/>
    <x v="2"/>
    <n v="0"/>
    <n v="1500"/>
    <n v="0"/>
    <n v="0"/>
    <n v="0"/>
    <n v="0"/>
    <n v="0"/>
    <n v="0"/>
    <n v="0"/>
  </r>
  <r>
    <x v="9"/>
    <x v="36"/>
    <x v="4"/>
    <x v="3"/>
    <n v="0"/>
    <n v="1500"/>
    <n v="0"/>
    <n v="0"/>
    <n v="0"/>
    <n v="0"/>
    <n v="0"/>
    <n v="0"/>
    <n v="0"/>
  </r>
  <r>
    <x v="9"/>
    <x v="36"/>
    <x v="4"/>
    <x v="4"/>
    <n v="0"/>
    <n v="1500"/>
    <n v="0"/>
    <n v="0"/>
    <n v="0"/>
    <n v="0"/>
    <n v="0"/>
    <n v="0"/>
    <n v="0"/>
  </r>
  <r>
    <x v="9"/>
    <x v="36"/>
    <x v="4"/>
    <x v="5"/>
    <n v="0"/>
    <n v="1500"/>
    <n v="0"/>
    <n v="0"/>
    <n v="0"/>
    <n v="0"/>
    <n v="0"/>
    <n v="0"/>
    <n v="0"/>
  </r>
  <r>
    <x v="9"/>
    <x v="36"/>
    <x v="4"/>
    <x v="6"/>
    <n v="0"/>
    <n v="1500"/>
    <n v="0"/>
    <n v="0"/>
    <n v="0"/>
    <n v="0"/>
    <n v="0"/>
    <n v="0"/>
    <n v="0"/>
  </r>
  <r>
    <x v="9"/>
    <x v="36"/>
    <x v="4"/>
    <x v="7"/>
    <n v="0"/>
    <n v="1500"/>
    <n v="0"/>
    <n v="0"/>
    <n v="0"/>
    <n v="0"/>
    <n v="0"/>
    <n v="0"/>
    <n v="0"/>
  </r>
  <r>
    <x v="9"/>
    <x v="36"/>
    <x v="4"/>
    <x v="8"/>
    <n v="0"/>
    <n v="1500"/>
    <n v="0"/>
    <n v="0"/>
    <n v="0"/>
    <n v="0"/>
    <n v="0"/>
    <n v="0"/>
    <n v="0"/>
  </r>
  <r>
    <x v="9"/>
    <x v="36"/>
    <x v="4"/>
    <x v="9"/>
    <n v="0"/>
    <n v="1500"/>
    <n v="0"/>
    <n v="0"/>
    <n v="0"/>
    <n v="0"/>
    <n v="0"/>
    <n v="0"/>
    <n v="0"/>
  </r>
  <r>
    <x v="9"/>
    <x v="36"/>
    <x v="4"/>
    <x v="10"/>
    <n v="1.06"/>
    <n v="1500"/>
    <n v="0"/>
    <n v="3.8510000000000003E-2"/>
    <n v="2.921E-2"/>
    <n v="1.2999999999999999E-4"/>
    <n v="1.08E-3"/>
    <n v="0.52036000000000004"/>
    <n v="0"/>
  </r>
  <r>
    <x v="9"/>
    <x v="36"/>
    <x v="5"/>
    <x v="0"/>
    <n v="0"/>
    <n v="1500"/>
    <n v="0"/>
    <n v="0"/>
    <n v="0"/>
    <n v="0"/>
    <n v="0"/>
    <n v="0"/>
    <n v="0"/>
  </r>
  <r>
    <x v="9"/>
    <x v="36"/>
    <x v="5"/>
    <x v="1"/>
    <n v="0"/>
    <n v="1500"/>
    <n v="0"/>
    <n v="0"/>
    <n v="0"/>
    <n v="0"/>
    <n v="0"/>
    <n v="0"/>
    <n v="0"/>
  </r>
  <r>
    <x v="9"/>
    <x v="36"/>
    <x v="5"/>
    <x v="2"/>
    <n v="0"/>
    <n v="1500"/>
    <n v="0"/>
    <n v="0"/>
    <n v="0"/>
    <n v="0"/>
    <n v="0"/>
    <n v="0"/>
    <n v="0"/>
  </r>
  <r>
    <x v="9"/>
    <x v="36"/>
    <x v="5"/>
    <x v="3"/>
    <n v="0"/>
    <n v="1500"/>
    <n v="0"/>
    <n v="0"/>
    <n v="0"/>
    <n v="0"/>
    <n v="0"/>
    <n v="0"/>
    <n v="0"/>
  </r>
  <r>
    <x v="9"/>
    <x v="36"/>
    <x v="5"/>
    <x v="4"/>
    <n v="0"/>
    <n v="1500"/>
    <n v="0"/>
    <n v="0"/>
    <n v="0"/>
    <n v="0"/>
    <n v="0"/>
    <n v="0"/>
    <n v="0"/>
  </r>
  <r>
    <x v="9"/>
    <x v="36"/>
    <x v="5"/>
    <x v="5"/>
    <n v="0"/>
    <n v="1500"/>
    <n v="0"/>
    <n v="0"/>
    <n v="0"/>
    <n v="0"/>
    <n v="0"/>
    <n v="0"/>
    <n v="0"/>
  </r>
  <r>
    <x v="9"/>
    <x v="36"/>
    <x v="5"/>
    <x v="6"/>
    <n v="0"/>
    <n v="1500"/>
    <n v="0"/>
    <n v="0"/>
    <n v="0"/>
    <n v="0"/>
    <n v="0"/>
    <n v="0"/>
    <n v="0"/>
  </r>
  <r>
    <x v="9"/>
    <x v="36"/>
    <x v="5"/>
    <x v="7"/>
    <n v="0"/>
    <n v="1500"/>
    <n v="0"/>
    <n v="0"/>
    <n v="0"/>
    <n v="0"/>
    <n v="0"/>
    <n v="0"/>
    <n v="0"/>
  </r>
  <r>
    <x v="9"/>
    <x v="36"/>
    <x v="5"/>
    <x v="8"/>
    <n v="0"/>
    <n v="1500"/>
    <n v="0"/>
    <n v="0"/>
    <n v="0"/>
    <n v="0"/>
    <n v="0"/>
    <n v="0"/>
    <n v="0"/>
  </r>
  <r>
    <x v="9"/>
    <x v="36"/>
    <x v="5"/>
    <x v="9"/>
    <n v="0"/>
    <n v="1500"/>
    <n v="0"/>
    <n v="0"/>
    <n v="0"/>
    <n v="0"/>
    <n v="0"/>
    <n v="0"/>
    <n v="0"/>
  </r>
  <r>
    <x v="9"/>
    <x v="36"/>
    <x v="5"/>
    <x v="10"/>
    <n v="0"/>
    <n v="1500"/>
    <n v="0"/>
    <n v="0"/>
    <n v="0"/>
    <n v="0"/>
    <n v="0"/>
    <n v="0"/>
    <n v="0"/>
  </r>
  <r>
    <x v="9"/>
    <x v="36"/>
    <x v="6"/>
    <x v="0"/>
    <n v="0"/>
    <n v="1500"/>
    <n v="0"/>
    <n v="0"/>
    <n v="0"/>
    <n v="0"/>
    <n v="0"/>
    <n v="0"/>
    <n v="0"/>
  </r>
  <r>
    <x v="9"/>
    <x v="36"/>
    <x v="6"/>
    <x v="1"/>
    <n v="0"/>
    <n v="1500"/>
    <n v="0"/>
    <n v="0"/>
    <n v="0"/>
    <n v="0"/>
    <n v="0"/>
    <n v="0"/>
    <n v="0"/>
  </r>
  <r>
    <x v="9"/>
    <x v="36"/>
    <x v="6"/>
    <x v="2"/>
    <n v="0"/>
    <n v="1500"/>
    <n v="0"/>
    <n v="0"/>
    <n v="0"/>
    <n v="0"/>
    <n v="0"/>
    <n v="0"/>
    <n v="0"/>
  </r>
  <r>
    <x v="9"/>
    <x v="36"/>
    <x v="6"/>
    <x v="3"/>
    <n v="0"/>
    <n v="1500"/>
    <n v="0"/>
    <n v="0"/>
    <n v="0"/>
    <n v="0"/>
    <n v="0"/>
    <n v="0"/>
    <n v="0"/>
  </r>
  <r>
    <x v="9"/>
    <x v="36"/>
    <x v="6"/>
    <x v="4"/>
    <n v="0"/>
    <n v="1500"/>
    <n v="0"/>
    <n v="0"/>
    <n v="0"/>
    <n v="0"/>
    <n v="0"/>
    <n v="0"/>
    <n v="0"/>
  </r>
  <r>
    <x v="9"/>
    <x v="36"/>
    <x v="6"/>
    <x v="5"/>
    <n v="0"/>
    <n v="1500"/>
    <n v="0"/>
    <n v="0"/>
    <n v="0"/>
    <n v="0"/>
    <n v="0"/>
    <n v="0"/>
    <n v="0"/>
  </r>
  <r>
    <x v="9"/>
    <x v="36"/>
    <x v="6"/>
    <x v="6"/>
    <n v="0"/>
    <n v="1500"/>
    <n v="0"/>
    <n v="0"/>
    <n v="0"/>
    <n v="0"/>
    <n v="0"/>
    <n v="0"/>
    <n v="0"/>
  </r>
  <r>
    <x v="9"/>
    <x v="36"/>
    <x v="6"/>
    <x v="7"/>
    <n v="0"/>
    <n v="1500"/>
    <n v="0"/>
    <n v="0"/>
    <n v="0"/>
    <n v="0"/>
    <n v="0"/>
    <n v="0"/>
    <n v="0"/>
  </r>
  <r>
    <x v="9"/>
    <x v="36"/>
    <x v="6"/>
    <x v="8"/>
    <n v="0"/>
    <n v="1500"/>
    <n v="0"/>
    <n v="0"/>
    <n v="0"/>
    <n v="0"/>
    <n v="0"/>
    <n v="0"/>
    <n v="0"/>
  </r>
  <r>
    <x v="9"/>
    <x v="36"/>
    <x v="6"/>
    <x v="9"/>
    <n v="0"/>
    <n v="1500"/>
    <n v="0"/>
    <n v="0"/>
    <n v="0"/>
    <n v="0"/>
    <n v="0"/>
    <n v="0"/>
    <n v="0"/>
  </r>
  <r>
    <x v="9"/>
    <x v="36"/>
    <x v="6"/>
    <x v="10"/>
    <n v="0"/>
    <n v="1500"/>
    <n v="0"/>
    <n v="0"/>
    <n v="0"/>
    <n v="0"/>
    <n v="0"/>
    <n v="0"/>
    <n v="0"/>
  </r>
  <r>
    <x v="9"/>
    <x v="36"/>
    <x v="7"/>
    <x v="0"/>
    <n v="0"/>
    <n v="1500"/>
    <n v="0"/>
    <n v="0"/>
    <n v="0"/>
    <n v="0"/>
    <n v="0"/>
    <n v="0"/>
    <n v="0"/>
  </r>
  <r>
    <x v="9"/>
    <x v="36"/>
    <x v="7"/>
    <x v="1"/>
    <n v="0"/>
    <n v="1500"/>
    <n v="0"/>
    <n v="0"/>
    <n v="0"/>
    <n v="0"/>
    <n v="0"/>
    <n v="0"/>
    <n v="0"/>
  </r>
  <r>
    <x v="9"/>
    <x v="36"/>
    <x v="7"/>
    <x v="2"/>
    <n v="0"/>
    <n v="1500"/>
    <n v="0"/>
    <n v="0"/>
    <n v="0"/>
    <n v="0"/>
    <n v="0"/>
    <n v="0"/>
    <n v="0"/>
  </r>
  <r>
    <x v="9"/>
    <x v="36"/>
    <x v="7"/>
    <x v="3"/>
    <n v="0"/>
    <n v="1500"/>
    <n v="0"/>
    <n v="0"/>
    <n v="0"/>
    <n v="0"/>
    <n v="0"/>
    <n v="0"/>
    <n v="0"/>
  </r>
  <r>
    <x v="9"/>
    <x v="36"/>
    <x v="7"/>
    <x v="4"/>
    <n v="0"/>
    <n v="1500"/>
    <n v="0"/>
    <n v="0"/>
    <n v="0"/>
    <n v="0"/>
    <n v="0"/>
    <n v="0"/>
    <n v="0"/>
  </r>
  <r>
    <x v="9"/>
    <x v="36"/>
    <x v="7"/>
    <x v="5"/>
    <n v="0"/>
    <n v="1500"/>
    <n v="0"/>
    <n v="0"/>
    <n v="0"/>
    <n v="0"/>
    <n v="0"/>
    <n v="0"/>
    <n v="0"/>
  </r>
  <r>
    <x v="9"/>
    <x v="36"/>
    <x v="7"/>
    <x v="6"/>
    <n v="0"/>
    <n v="1500"/>
    <n v="0"/>
    <n v="0"/>
    <n v="0"/>
    <n v="0"/>
    <n v="0"/>
    <n v="0"/>
    <n v="0"/>
  </r>
  <r>
    <x v="9"/>
    <x v="36"/>
    <x v="7"/>
    <x v="7"/>
    <n v="0"/>
    <n v="1500"/>
    <n v="0"/>
    <n v="0"/>
    <n v="0"/>
    <n v="0"/>
    <n v="0"/>
    <n v="0"/>
    <n v="0"/>
  </r>
  <r>
    <x v="9"/>
    <x v="36"/>
    <x v="7"/>
    <x v="8"/>
    <n v="0"/>
    <n v="1500"/>
    <n v="0"/>
    <n v="0"/>
    <n v="0"/>
    <n v="0"/>
    <n v="0"/>
    <n v="0"/>
    <n v="0"/>
  </r>
  <r>
    <x v="9"/>
    <x v="36"/>
    <x v="7"/>
    <x v="9"/>
    <n v="0"/>
    <n v="1500"/>
    <n v="0"/>
    <n v="0"/>
    <n v="0"/>
    <n v="0"/>
    <n v="0"/>
    <n v="0"/>
    <n v="0"/>
  </r>
  <r>
    <x v="9"/>
    <x v="36"/>
    <x v="7"/>
    <x v="10"/>
    <n v="0"/>
    <n v="1500"/>
    <n v="0"/>
    <n v="0"/>
    <n v="0"/>
    <n v="0"/>
    <n v="0"/>
    <n v="0"/>
    <n v="0"/>
  </r>
  <r>
    <x v="9"/>
    <x v="36"/>
    <x v="8"/>
    <x v="0"/>
    <n v="0"/>
    <n v="1500"/>
    <n v="0"/>
    <n v="0"/>
    <n v="0"/>
    <n v="0"/>
    <n v="0"/>
    <n v="0"/>
    <n v="0"/>
  </r>
  <r>
    <x v="9"/>
    <x v="36"/>
    <x v="8"/>
    <x v="1"/>
    <n v="0"/>
    <n v="1500"/>
    <n v="0"/>
    <n v="0"/>
    <n v="0"/>
    <n v="0"/>
    <n v="0"/>
    <n v="0"/>
    <n v="0"/>
  </r>
  <r>
    <x v="9"/>
    <x v="36"/>
    <x v="8"/>
    <x v="2"/>
    <n v="0"/>
    <n v="1500"/>
    <n v="0"/>
    <n v="0"/>
    <n v="0"/>
    <n v="0"/>
    <n v="0"/>
    <n v="0"/>
    <n v="0"/>
  </r>
  <r>
    <x v="9"/>
    <x v="36"/>
    <x v="8"/>
    <x v="3"/>
    <n v="0"/>
    <n v="1500"/>
    <n v="0"/>
    <n v="0"/>
    <n v="0"/>
    <n v="0"/>
    <n v="0"/>
    <n v="0"/>
    <n v="0"/>
  </r>
  <r>
    <x v="9"/>
    <x v="36"/>
    <x v="8"/>
    <x v="4"/>
    <n v="0"/>
    <n v="1500"/>
    <n v="0"/>
    <n v="0"/>
    <n v="0"/>
    <n v="0"/>
    <n v="0"/>
    <n v="0"/>
    <n v="0"/>
  </r>
  <r>
    <x v="9"/>
    <x v="36"/>
    <x v="8"/>
    <x v="5"/>
    <n v="0"/>
    <n v="1500"/>
    <n v="0"/>
    <n v="0"/>
    <n v="0"/>
    <n v="0"/>
    <n v="0"/>
    <n v="0"/>
    <n v="0"/>
  </r>
  <r>
    <x v="9"/>
    <x v="36"/>
    <x v="8"/>
    <x v="6"/>
    <n v="0"/>
    <n v="1500"/>
    <n v="0"/>
    <n v="0"/>
    <n v="0"/>
    <n v="0"/>
    <n v="0"/>
    <n v="0"/>
    <n v="0"/>
  </r>
  <r>
    <x v="9"/>
    <x v="36"/>
    <x v="8"/>
    <x v="7"/>
    <n v="0"/>
    <n v="1500"/>
    <n v="0"/>
    <n v="0"/>
    <n v="0"/>
    <n v="0"/>
    <n v="0"/>
    <n v="0"/>
    <n v="0"/>
  </r>
  <r>
    <x v="9"/>
    <x v="36"/>
    <x v="8"/>
    <x v="8"/>
    <n v="0"/>
    <n v="1500"/>
    <n v="0"/>
    <n v="0"/>
    <n v="0"/>
    <n v="0"/>
    <n v="0"/>
    <n v="0"/>
    <n v="0"/>
  </r>
  <r>
    <x v="9"/>
    <x v="36"/>
    <x v="8"/>
    <x v="9"/>
    <n v="0"/>
    <n v="1500"/>
    <n v="0"/>
    <n v="0"/>
    <n v="0"/>
    <n v="0"/>
    <n v="0"/>
    <n v="0"/>
    <n v="0"/>
  </r>
  <r>
    <x v="9"/>
    <x v="36"/>
    <x v="8"/>
    <x v="10"/>
    <n v="0"/>
    <n v="1500"/>
    <n v="0"/>
    <n v="0"/>
    <n v="0"/>
    <n v="0"/>
    <n v="0"/>
    <n v="0"/>
    <n v="0"/>
  </r>
  <r>
    <x v="9"/>
    <x v="37"/>
    <x v="0"/>
    <x v="0"/>
    <n v="0"/>
    <n v="1500"/>
    <n v="0"/>
    <n v="0"/>
    <n v="0"/>
    <n v="0"/>
    <n v="0"/>
    <n v="0"/>
    <n v="0"/>
  </r>
  <r>
    <x v="9"/>
    <x v="37"/>
    <x v="0"/>
    <x v="1"/>
    <n v="0.18"/>
    <n v="1500"/>
    <n v="0"/>
    <n v="6.7400000000000003E-3"/>
    <n v="5.7099999999999998E-3"/>
    <n v="1.1E-4"/>
    <n v="1.9000000000000001E-4"/>
    <n v="9.1079999999999994E-2"/>
    <n v="0"/>
  </r>
  <r>
    <x v="9"/>
    <x v="37"/>
    <x v="0"/>
    <x v="2"/>
    <n v="0"/>
    <n v="1500"/>
    <n v="0"/>
    <n v="0"/>
    <n v="0"/>
    <n v="0"/>
    <n v="0"/>
    <n v="0"/>
    <n v="0"/>
  </r>
  <r>
    <x v="9"/>
    <x v="37"/>
    <x v="0"/>
    <x v="3"/>
    <n v="0"/>
    <n v="1500"/>
    <n v="0"/>
    <n v="0"/>
    <n v="0"/>
    <n v="0"/>
    <n v="0"/>
    <n v="0"/>
    <n v="0"/>
  </r>
  <r>
    <x v="9"/>
    <x v="37"/>
    <x v="0"/>
    <x v="4"/>
    <n v="0"/>
    <n v="1500"/>
    <n v="0"/>
    <n v="0"/>
    <n v="0"/>
    <n v="0"/>
    <n v="0"/>
    <n v="0"/>
    <n v="0"/>
  </r>
  <r>
    <x v="9"/>
    <x v="37"/>
    <x v="0"/>
    <x v="5"/>
    <n v="0"/>
    <n v="1500"/>
    <n v="0"/>
    <n v="0"/>
    <n v="0"/>
    <n v="0"/>
    <n v="0"/>
    <n v="0"/>
    <n v="0"/>
  </r>
  <r>
    <x v="9"/>
    <x v="37"/>
    <x v="0"/>
    <x v="6"/>
    <n v="0"/>
    <n v="1500"/>
    <n v="0"/>
    <n v="0"/>
    <n v="0"/>
    <n v="0"/>
    <n v="0"/>
    <n v="0"/>
    <n v="0"/>
  </r>
  <r>
    <x v="9"/>
    <x v="37"/>
    <x v="0"/>
    <x v="7"/>
    <n v="0"/>
    <n v="1500"/>
    <n v="0"/>
    <n v="0"/>
    <n v="0"/>
    <n v="0"/>
    <n v="0"/>
    <n v="0"/>
    <n v="0"/>
  </r>
  <r>
    <x v="9"/>
    <x v="37"/>
    <x v="0"/>
    <x v="8"/>
    <n v="0"/>
    <n v="1500"/>
    <n v="0"/>
    <n v="0"/>
    <n v="0"/>
    <n v="0"/>
    <n v="0"/>
    <n v="0"/>
    <n v="0"/>
  </r>
  <r>
    <x v="9"/>
    <x v="37"/>
    <x v="0"/>
    <x v="9"/>
    <n v="0"/>
    <n v="1500"/>
    <n v="0"/>
    <n v="0"/>
    <n v="0"/>
    <n v="0"/>
    <n v="0"/>
    <n v="0"/>
    <n v="0"/>
  </r>
  <r>
    <x v="9"/>
    <x v="37"/>
    <x v="0"/>
    <x v="10"/>
    <n v="0.14000000000000001"/>
    <n v="1500"/>
    <n v="0"/>
    <n v="5.0099999999999997E-3"/>
    <n v="4.0299999999999997E-3"/>
    <n v="1.0000000000000001E-5"/>
    <n v="2.0000000000000001E-4"/>
    <n v="6.7699999999999996E-2"/>
    <n v="0"/>
  </r>
  <r>
    <x v="9"/>
    <x v="37"/>
    <x v="1"/>
    <x v="0"/>
    <n v="0"/>
    <n v="1500"/>
    <n v="0"/>
    <n v="0"/>
    <n v="0"/>
    <n v="0"/>
    <n v="0"/>
    <n v="0"/>
    <n v="0"/>
  </r>
  <r>
    <x v="9"/>
    <x v="37"/>
    <x v="1"/>
    <x v="1"/>
    <n v="0"/>
    <n v="1500"/>
    <n v="0"/>
    <n v="0"/>
    <n v="0"/>
    <n v="0"/>
    <n v="0"/>
    <n v="0"/>
    <n v="0"/>
  </r>
  <r>
    <x v="9"/>
    <x v="37"/>
    <x v="1"/>
    <x v="2"/>
    <n v="0"/>
    <n v="1500"/>
    <n v="0"/>
    <n v="0"/>
    <n v="0"/>
    <n v="0"/>
    <n v="0"/>
    <n v="0"/>
    <n v="0"/>
  </r>
  <r>
    <x v="9"/>
    <x v="37"/>
    <x v="1"/>
    <x v="3"/>
    <n v="0"/>
    <n v="1500"/>
    <n v="0"/>
    <n v="0"/>
    <n v="0"/>
    <n v="0"/>
    <n v="0"/>
    <n v="0"/>
    <n v="0"/>
  </r>
  <r>
    <x v="9"/>
    <x v="37"/>
    <x v="1"/>
    <x v="4"/>
    <n v="0"/>
    <n v="1500"/>
    <n v="0"/>
    <n v="0"/>
    <n v="0"/>
    <n v="0"/>
    <n v="0"/>
    <n v="0"/>
    <n v="0"/>
  </r>
  <r>
    <x v="9"/>
    <x v="37"/>
    <x v="1"/>
    <x v="5"/>
    <n v="0"/>
    <n v="1500"/>
    <n v="0"/>
    <n v="0"/>
    <n v="0"/>
    <n v="0"/>
    <n v="0"/>
    <n v="0"/>
    <n v="0"/>
  </r>
  <r>
    <x v="9"/>
    <x v="37"/>
    <x v="1"/>
    <x v="6"/>
    <n v="0"/>
    <n v="1500"/>
    <n v="0"/>
    <n v="0"/>
    <n v="0"/>
    <n v="0"/>
    <n v="0"/>
    <n v="0"/>
    <n v="0"/>
  </r>
  <r>
    <x v="9"/>
    <x v="37"/>
    <x v="1"/>
    <x v="7"/>
    <n v="0"/>
    <n v="1500"/>
    <n v="0"/>
    <n v="0"/>
    <n v="0"/>
    <n v="0"/>
    <n v="0"/>
    <n v="0"/>
    <n v="0"/>
  </r>
  <r>
    <x v="9"/>
    <x v="37"/>
    <x v="1"/>
    <x v="8"/>
    <n v="0"/>
    <n v="1500"/>
    <n v="0"/>
    <n v="0"/>
    <n v="0"/>
    <n v="0"/>
    <n v="0"/>
    <n v="0"/>
    <n v="0"/>
  </r>
  <r>
    <x v="9"/>
    <x v="37"/>
    <x v="1"/>
    <x v="9"/>
    <n v="0"/>
    <n v="1500"/>
    <n v="0"/>
    <n v="0"/>
    <n v="0"/>
    <n v="0"/>
    <n v="0"/>
    <n v="0"/>
    <n v="0"/>
  </r>
  <r>
    <x v="9"/>
    <x v="37"/>
    <x v="1"/>
    <x v="10"/>
    <n v="0"/>
    <n v="1500"/>
    <n v="0"/>
    <n v="0"/>
    <n v="0"/>
    <n v="0"/>
    <n v="0"/>
    <n v="0"/>
    <n v="0"/>
  </r>
  <r>
    <x v="9"/>
    <x v="37"/>
    <x v="2"/>
    <x v="0"/>
    <n v="0"/>
    <n v="1500"/>
    <n v="0"/>
    <n v="0"/>
    <n v="0"/>
    <n v="0"/>
    <n v="0"/>
    <n v="0"/>
    <n v="0"/>
  </r>
  <r>
    <x v="9"/>
    <x v="37"/>
    <x v="2"/>
    <x v="1"/>
    <n v="0.11"/>
    <n v="1500"/>
    <n v="0"/>
    <n v="4.0800000000000003E-3"/>
    <n v="3.5799999999999998E-3"/>
    <n v="1.1E-4"/>
    <n v="6.2E-4"/>
    <n v="5.5140000000000002E-2"/>
    <n v="0"/>
  </r>
  <r>
    <x v="9"/>
    <x v="37"/>
    <x v="2"/>
    <x v="2"/>
    <n v="0"/>
    <n v="1500"/>
    <n v="0"/>
    <n v="0"/>
    <n v="0"/>
    <n v="0"/>
    <n v="0"/>
    <n v="0"/>
    <n v="0"/>
  </r>
  <r>
    <x v="9"/>
    <x v="37"/>
    <x v="2"/>
    <x v="3"/>
    <n v="0"/>
    <n v="1500"/>
    <n v="0"/>
    <n v="0"/>
    <n v="0"/>
    <n v="0"/>
    <n v="0"/>
    <n v="0"/>
    <n v="0"/>
  </r>
  <r>
    <x v="9"/>
    <x v="37"/>
    <x v="2"/>
    <x v="4"/>
    <n v="0"/>
    <n v="1500"/>
    <n v="0"/>
    <n v="0"/>
    <n v="0"/>
    <n v="0"/>
    <n v="0"/>
    <n v="0"/>
    <n v="0"/>
  </r>
  <r>
    <x v="9"/>
    <x v="37"/>
    <x v="2"/>
    <x v="5"/>
    <n v="0"/>
    <n v="1500"/>
    <n v="0"/>
    <n v="0"/>
    <n v="0"/>
    <n v="0"/>
    <n v="0"/>
    <n v="0"/>
    <n v="0"/>
  </r>
  <r>
    <x v="9"/>
    <x v="37"/>
    <x v="2"/>
    <x v="6"/>
    <n v="0"/>
    <n v="1500"/>
    <n v="0"/>
    <n v="0"/>
    <n v="0"/>
    <n v="0"/>
    <n v="0"/>
    <n v="0"/>
    <n v="0"/>
  </r>
  <r>
    <x v="9"/>
    <x v="37"/>
    <x v="2"/>
    <x v="7"/>
    <n v="0"/>
    <n v="1500"/>
    <n v="0"/>
    <n v="0"/>
    <n v="0"/>
    <n v="0"/>
    <n v="0"/>
    <n v="0"/>
    <n v="0"/>
  </r>
  <r>
    <x v="9"/>
    <x v="37"/>
    <x v="2"/>
    <x v="8"/>
    <n v="0"/>
    <n v="1500"/>
    <n v="0"/>
    <n v="0"/>
    <n v="0"/>
    <n v="0"/>
    <n v="0"/>
    <n v="0"/>
    <n v="0"/>
  </r>
  <r>
    <x v="9"/>
    <x v="37"/>
    <x v="2"/>
    <x v="9"/>
    <n v="0"/>
    <n v="1500"/>
    <n v="0"/>
    <n v="0"/>
    <n v="0"/>
    <n v="0"/>
    <n v="0"/>
    <n v="0"/>
    <n v="0"/>
  </r>
  <r>
    <x v="9"/>
    <x v="37"/>
    <x v="2"/>
    <x v="10"/>
    <n v="0"/>
    <n v="1500"/>
    <n v="0"/>
    <n v="0"/>
    <n v="0"/>
    <n v="0"/>
    <n v="0"/>
    <n v="0"/>
    <n v="0"/>
  </r>
  <r>
    <x v="9"/>
    <x v="37"/>
    <x v="3"/>
    <x v="0"/>
    <n v="0"/>
    <n v="1500"/>
    <n v="0"/>
    <n v="0"/>
    <n v="0"/>
    <n v="0"/>
    <n v="0"/>
    <n v="0"/>
    <n v="0"/>
  </r>
  <r>
    <x v="9"/>
    <x v="37"/>
    <x v="3"/>
    <x v="1"/>
    <n v="2.91"/>
    <n v="1500"/>
    <n v="0"/>
    <n v="0.10595"/>
    <n v="9.1819999999999999E-2"/>
    <n v="9.7999999999999997E-4"/>
    <n v="8.9099999999999995E-3"/>
    <n v="1.4317500000000001"/>
    <n v="0"/>
  </r>
  <r>
    <x v="9"/>
    <x v="37"/>
    <x v="3"/>
    <x v="2"/>
    <n v="0"/>
    <n v="1500"/>
    <n v="0"/>
    <n v="0"/>
    <n v="0"/>
    <n v="0"/>
    <n v="0"/>
    <n v="0"/>
    <n v="0"/>
  </r>
  <r>
    <x v="9"/>
    <x v="37"/>
    <x v="3"/>
    <x v="3"/>
    <n v="0"/>
    <n v="1500"/>
    <n v="0"/>
    <n v="0"/>
    <n v="0"/>
    <n v="0"/>
    <n v="0"/>
    <n v="0"/>
    <n v="0"/>
  </r>
  <r>
    <x v="9"/>
    <x v="37"/>
    <x v="3"/>
    <x v="4"/>
    <n v="0"/>
    <n v="1500"/>
    <n v="0"/>
    <n v="0"/>
    <n v="0"/>
    <n v="0"/>
    <n v="0"/>
    <n v="0"/>
    <n v="0"/>
  </r>
  <r>
    <x v="9"/>
    <x v="37"/>
    <x v="3"/>
    <x v="5"/>
    <n v="0"/>
    <n v="1500"/>
    <n v="0"/>
    <n v="0"/>
    <n v="0"/>
    <n v="0"/>
    <n v="0"/>
    <n v="0"/>
    <n v="0"/>
  </r>
  <r>
    <x v="9"/>
    <x v="37"/>
    <x v="3"/>
    <x v="6"/>
    <n v="0"/>
    <n v="1500"/>
    <n v="0"/>
    <n v="0"/>
    <n v="0"/>
    <n v="0"/>
    <n v="0"/>
    <n v="0"/>
    <n v="0"/>
  </r>
  <r>
    <x v="9"/>
    <x v="37"/>
    <x v="3"/>
    <x v="7"/>
    <n v="0"/>
    <n v="1500"/>
    <n v="0"/>
    <n v="0"/>
    <n v="0"/>
    <n v="0"/>
    <n v="0"/>
    <n v="0"/>
    <n v="0"/>
  </r>
  <r>
    <x v="9"/>
    <x v="37"/>
    <x v="3"/>
    <x v="8"/>
    <n v="0"/>
    <n v="1500"/>
    <n v="0"/>
    <n v="0"/>
    <n v="0"/>
    <n v="0"/>
    <n v="0"/>
    <n v="0"/>
    <n v="0"/>
  </r>
  <r>
    <x v="9"/>
    <x v="37"/>
    <x v="3"/>
    <x v="9"/>
    <n v="0"/>
    <n v="1500"/>
    <n v="0"/>
    <n v="0"/>
    <n v="0"/>
    <n v="0"/>
    <n v="0"/>
    <n v="0"/>
    <n v="0"/>
  </r>
  <r>
    <x v="9"/>
    <x v="37"/>
    <x v="3"/>
    <x v="10"/>
    <n v="0.09"/>
    <n v="1500"/>
    <n v="0"/>
    <n v="3.0999999999999999E-3"/>
    <n v="2.9099999999999998E-3"/>
    <n v="1.0000000000000001E-5"/>
    <n v="5.0000000000000002E-5"/>
    <n v="4.1939999999999998E-2"/>
    <n v="0"/>
  </r>
  <r>
    <x v="9"/>
    <x v="37"/>
    <x v="4"/>
    <x v="0"/>
    <n v="0"/>
    <n v="1500"/>
    <n v="0"/>
    <n v="0"/>
    <n v="0"/>
    <n v="0"/>
    <n v="0"/>
    <n v="0"/>
    <n v="0"/>
  </r>
  <r>
    <x v="9"/>
    <x v="37"/>
    <x v="4"/>
    <x v="1"/>
    <n v="0"/>
    <n v="1500"/>
    <n v="0"/>
    <n v="0"/>
    <n v="0"/>
    <n v="0"/>
    <n v="0"/>
    <n v="0"/>
    <n v="0"/>
  </r>
  <r>
    <x v="9"/>
    <x v="37"/>
    <x v="4"/>
    <x v="2"/>
    <n v="0"/>
    <n v="1500"/>
    <n v="0"/>
    <n v="0"/>
    <n v="0"/>
    <n v="0"/>
    <n v="0"/>
    <n v="0"/>
    <n v="0"/>
  </r>
  <r>
    <x v="9"/>
    <x v="37"/>
    <x v="4"/>
    <x v="3"/>
    <n v="0"/>
    <n v="1500"/>
    <n v="0"/>
    <n v="0"/>
    <n v="0"/>
    <n v="0"/>
    <n v="0"/>
    <n v="0"/>
    <n v="0"/>
  </r>
  <r>
    <x v="9"/>
    <x v="37"/>
    <x v="4"/>
    <x v="4"/>
    <n v="0"/>
    <n v="1500"/>
    <n v="0"/>
    <n v="0"/>
    <n v="0"/>
    <n v="0"/>
    <n v="0"/>
    <n v="0"/>
    <n v="0"/>
  </r>
  <r>
    <x v="9"/>
    <x v="37"/>
    <x v="4"/>
    <x v="5"/>
    <n v="0"/>
    <n v="1500"/>
    <n v="0"/>
    <n v="0"/>
    <n v="0"/>
    <n v="0"/>
    <n v="0"/>
    <n v="0"/>
    <n v="0"/>
  </r>
  <r>
    <x v="9"/>
    <x v="37"/>
    <x v="4"/>
    <x v="6"/>
    <n v="0"/>
    <n v="1500"/>
    <n v="0"/>
    <n v="0"/>
    <n v="0"/>
    <n v="0"/>
    <n v="0"/>
    <n v="0"/>
    <n v="0"/>
  </r>
  <r>
    <x v="9"/>
    <x v="37"/>
    <x v="4"/>
    <x v="7"/>
    <n v="0"/>
    <n v="1500"/>
    <n v="0"/>
    <n v="0"/>
    <n v="0"/>
    <n v="0"/>
    <n v="0"/>
    <n v="0"/>
    <n v="0"/>
  </r>
  <r>
    <x v="9"/>
    <x v="37"/>
    <x v="4"/>
    <x v="8"/>
    <n v="0"/>
    <n v="1500"/>
    <n v="0"/>
    <n v="0"/>
    <n v="0"/>
    <n v="0"/>
    <n v="0"/>
    <n v="0"/>
    <n v="0"/>
  </r>
  <r>
    <x v="9"/>
    <x v="37"/>
    <x v="4"/>
    <x v="9"/>
    <n v="0"/>
    <n v="1500"/>
    <n v="0"/>
    <n v="0"/>
    <n v="0"/>
    <n v="0"/>
    <n v="0"/>
    <n v="0"/>
    <n v="0"/>
  </r>
  <r>
    <x v="9"/>
    <x v="37"/>
    <x v="4"/>
    <x v="10"/>
    <n v="1.06"/>
    <n v="1500"/>
    <n v="0"/>
    <n v="3.8510000000000003E-2"/>
    <n v="2.921E-2"/>
    <n v="1.2999999999999999E-4"/>
    <n v="1.08E-3"/>
    <n v="0.52036000000000004"/>
    <n v="0"/>
  </r>
  <r>
    <x v="9"/>
    <x v="37"/>
    <x v="5"/>
    <x v="0"/>
    <n v="0"/>
    <n v="1500"/>
    <n v="0"/>
    <n v="0"/>
    <n v="0"/>
    <n v="0"/>
    <n v="0"/>
    <n v="0"/>
    <n v="0"/>
  </r>
  <r>
    <x v="9"/>
    <x v="37"/>
    <x v="5"/>
    <x v="1"/>
    <n v="0"/>
    <n v="1500"/>
    <n v="0"/>
    <n v="0"/>
    <n v="0"/>
    <n v="0"/>
    <n v="0"/>
    <n v="0"/>
    <n v="0"/>
  </r>
  <r>
    <x v="9"/>
    <x v="37"/>
    <x v="5"/>
    <x v="2"/>
    <n v="0"/>
    <n v="1500"/>
    <n v="0"/>
    <n v="0"/>
    <n v="0"/>
    <n v="0"/>
    <n v="0"/>
    <n v="0"/>
    <n v="0"/>
  </r>
  <r>
    <x v="9"/>
    <x v="37"/>
    <x v="5"/>
    <x v="3"/>
    <n v="0"/>
    <n v="1500"/>
    <n v="0"/>
    <n v="0"/>
    <n v="0"/>
    <n v="0"/>
    <n v="0"/>
    <n v="0"/>
    <n v="0"/>
  </r>
  <r>
    <x v="9"/>
    <x v="37"/>
    <x v="5"/>
    <x v="4"/>
    <n v="0"/>
    <n v="1500"/>
    <n v="0"/>
    <n v="0"/>
    <n v="0"/>
    <n v="0"/>
    <n v="0"/>
    <n v="0"/>
    <n v="0"/>
  </r>
  <r>
    <x v="9"/>
    <x v="37"/>
    <x v="5"/>
    <x v="5"/>
    <n v="0"/>
    <n v="1500"/>
    <n v="0"/>
    <n v="0"/>
    <n v="0"/>
    <n v="0"/>
    <n v="0"/>
    <n v="0"/>
    <n v="0"/>
  </r>
  <r>
    <x v="9"/>
    <x v="37"/>
    <x v="5"/>
    <x v="6"/>
    <n v="0"/>
    <n v="1500"/>
    <n v="0"/>
    <n v="0"/>
    <n v="0"/>
    <n v="0"/>
    <n v="0"/>
    <n v="0"/>
    <n v="0"/>
  </r>
  <r>
    <x v="9"/>
    <x v="37"/>
    <x v="5"/>
    <x v="7"/>
    <n v="0"/>
    <n v="1500"/>
    <n v="0"/>
    <n v="0"/>
    <n v="0"/>
    <n v="0"/>
    <n v="0"/>
    <n v="0"/>
    <n v="0"/>
  </r>
  <r>
    <x v="9"/>
    <x v="37"/>
    <x v="5"/>
    <x v="8"/>
    <n v="0"/>
    <n v="1500"/>
    <n v="0"/>
    <n v="0"/>
    <n v="0"/>
    <n v="0"/>
    <n v="0"/>
    <n v="0"/>
    <n v="0"/>
  </r>
  <r>
    <x v="9"/>
    <x v="37"/>
    <x v="5"/>
    <x v="9"/>
    <n v="0"/>
    <n v="1500"/>
    <n v="0"/>
    <n v="0"/>
    <n v="0"/>
    <n v="0"/>
    <n v="0"/>
    <n v="0"/>
    <n v="0"/>
  </r>
  <r>
    <x v="9"/>
    <x v="37"/>
    <x v="5"/>
    <x v="10"/>
    <n v="0"/>
    <n v="1500"/>
    <n v="0"/>
    <n v="0"/>
    <n v="0"/>
    <n v="0"/>
    <n v="0"/>
    <n v="0"/>
    <n v="0"/>
  </r>
  <r>
    <x v="9"/>
    <x v="37"/>
    <x v="6"/>
    <x v="0"/>
    <n v="0"/>
    <n v="1500"/>
    <n v="0"/>
    <n v="0"/>
    <n v="0"/>
    <n v="0"/>
    <n v="0"/>
    <n v="0"/>
    <n v="0"/>
  </r>
  <r>
    <x v="9"/>
    <x v="37"/>
    <x v="6"/>
    <x v="1"/>
    <n v="0"/>
    <n v="1500"/>
    <n v="0"/>
    <n v="0"/>
    <n v="0"/>
    <n v="0"/>
    <n v="0"/>
    <n v="0"/>
    <n v="0"/>
  </r>
  <r>
    <x v="9"/>
    <x v="37"/>
    <x v="6"/>
    <x v="2"/>
    <n v="0"/>
    <n v="1500"/>
    <n v="0"/>
    <n v="0"/>
    <n v="0"/>
    <n v="0"/>
    <n v="0"/>
    <n v="0"/>
    <n v="0"/>
  </r>
  <r>
    <x v="9"/>
    <x v="37"/>
    <x v="6"/>
    <x v="3"/>
    <n v="0"/>
    <n v="1500"/>
    <n v="0"/>
    <n v="0"/>
    <n v="0"/>
    <n v="0"/>
    <n v="0"/>
    <n v="0"/>
    <n v="0"/>
  </r>
  <r>
    <x v="9"/>
    <x v="37"/>
    <x v="6"/>
    <x v="4"/>
    <n v="0"/>
    <n v="1500"/>
    <n v="0"/>
    <n v="0"/>
    <n v="0"/>
    <n v="0"/>
    <n v="0"/>
    <n v="0"/>
    <n v="0"/>
  </r>
  <r>
    <x v="9"/>
    <x v="37"/>
    <x v="6"/>
    <x v="5"/>
    <n v="0"/>
    <n v="1500"/>
    <n v="0"/>
    <n v="0"/>
    <n v="0"/>
    <n v="0"/>
    <n v="0"/>
    <n v="0"/>
    <n v="0"/>
  </r>
  <r>
    <x v="9"/>
    <x v="37"/>
    <x v="6"/>
    <x v="6"/>
    <n v="0"/>
    <n v="1500"/>
    <n v="0"/>
    <n v="0"/>
    <n v="0"/>
    <n v="0"/>
    <n v="0"/>
    <n v="0"/>
    <n v="0"/>
  </r>
  <r>
    <x v="9"/>
    <x v="37"/>
    <x v="6"/>
    <x v="7"/>
    <n v="0"/>
    <n v="1500"/>
    <n v="0"/>
    <n v="0"/>
    <n v="0"/>
    <n v="0"/>
    <n v="0"/>
    <n v="0"/>
    <n v="0"/>
  </r>
  <r>
    <x v="9"/>
    <x v="37"/>
    <x v="6"/>
    <x v="8"/>
    <n v="0"/>
    <n v="1500"/>
    <n v="0"/>
    <n v="0"/>
    <n v="0"/>
    <n v="0"/>
    <n v="0"/>
    <n v="0"/>
    <n v="0"/>
  </r>
  <r>
    <x v="9"/>
    <x v="37"/>
    <x v="6"/>
    <x v="9"/>
    <n v="0"/>
    <n v="1500"/>
    <n v="0"/>
    <n v="0"/>
    <n v="0"/>
    <n v="0"/>
    <n v="0"/>
    <n v="0"/>
    <n v="0"/>
  </r>
  <r>
    <x v="9"/>
    <x v="37"/>
    <x v="6"/>
    <x v="10"/>
    <n v="0"/>
    <n v="1500"/>
    <n v="0"/>
    <n v="0"/>
    <n v="0"/>
    <n v="0"/>
    <n v="0"/>
    <n v="0"/>
    <n v="0"/>
  </r>
  <r>
    <x v="9"/>
    <x v="37"/>
    <x v="7"/>
    <x v="0"/>
    <n v="0"/>
    <n v="1500"/>
    <n v="0"/>
    <n v="0"/>
    <n v="0"/>
    <n v="0"/>
    <n v="0"/>
    <n v="0"/>
    <n v="0"/>
  </r>
  <r>
    <x v="9"/>
    <x v="37"/>
    <x v="7"/>
    <x v="1"/>
    <n v="0"/>
    <n v="1500"/>
    <n v="0"/>
    <n v="0"/>
    <n v="0"/>
    <n v="0"/>
    <n v="0"/>
    <n v="0"/>
    <n v="0"/>
  </r>
  <r>
    <x v="9"/>
    <x v="37"/>
    <x v="7"/>
    <x v="2"/>
    <n v="0"/>
    <n v="1500"/>
    <n v="0"/>
    <n v="0"/>
    <n v="0"/>
    <n v="0"/>
    <n v="0"/>
    <n v="0"/>
    <n v="0"/>
  </r>
  <r>
    <x v="9"/>
    <x v="37"/>
    <x v="7"/>
    <x v="3"/>
    <n v="0"/>
    <n v="1500"/>
    <n v="0"/>
    <n v="0"/>
    <n v="0"/>
    <n v="0"/>
    <n v="0"/>
    <n v="0"/>
    <n v="0"/>
  </r>
  <r>
    <x v="9"/>
    <x v="37"/>
    <x v="7"/>
    <x v="4"/>
    <n v="0"/>
    <n v="1500"/>
    <n v="0"/>
    <n v="0"/>
    <n v="0"/>
    <n v="0"/>
    <n v="0"/>
    <n v="0"/>
    <n v="0"/>
  </r>
  <r>
    <x v="9"/>
    <x v="37"/>
    <x v="7"/>
    <x v="5"/>
    <n v="0"/>
    <n v="1500"/>
    <n v="0"/>
    <n v="0"/>
    <n v="0"/>
    <n v="0"/>
    <n v="0"/>
    <n v="0"/>
    <n v="0"/>
  </r>
  <r>
    <x v="9"/>
    <x v="37"/>
    <x v="7"/>
    <x v="6"/>
    <n v="0"/>
    <n v="1500"/>
    <n v="0"/>
    <n v="0"/>
    <n v="0"/>
    <n v="0"/>
    <n v="0"/>
    <n v="0"/>
    <n v="0"/>
  </r>
  <r>
    <x v="9"/>
    <x v="37"/>
    <x v="7"/>
    <x v="7"/>
    <n v="0"/>
    <n v="1500"/>
    <n v="0"/>
    <n v="0"/>
    <n v="0"/>
    <n v="0"/>
    <n v="0"/>
    <n v="0"/>
    <n v="0"/>
  </r>
  <r>
    <x v="9"/>
    <x v="37"/>
    <x v="7"/>
    <x v="8"/>
    <n v="0"/>
    <n v="1500"/>
    <n v="0"/>
    <n v="0"/>
    <n v="0"/>
    <n v="0"/>
    <n v="0"/>
    <n v="0"/>
    <n v="0"/>
  </r>
  <r>
    <x v="9"/>
    <x v="37"/>
    <x v="7"/>
    <x v="9"/>
    <n v="0"/>
    <n v="1500"/>
    <n v="0"/>
    <n v="0"/>
    <n v="0"/>
    <n v="0"/>
    <n v="0"/>
    <n v="0"/>
    <n v="0"/>
  </r>
  <r>
    <x v="9"/>
    <x v="37"/>
    <x v="7"/>
    <x v="10"/>
    <n v="0"/>
    <n v="1500"/>
    <n v="0"/>
    <n v="0"/>
    <n v="0"/>
    <n v="0"/>
    <n v="0"/>
    <n v="0"/>
    <n v="0"/>
  </r>
  <r>
    <x v="9"/>
    <x v="37"/>
    <x v="8"/>
    <x v="0"/>
    <n v="0"/>
    <n v="1500"/>
    <n v="0"/>
    <n v="0"/>
    <n v="0"/>
    <n v="0"/>
    <n v="0"/>
    <n v="0"/>
    <n v="0"/>
  </r>
  <r>
    <x v="9"/>
    <x v="37"/>
    <x v="8"/>
    <x v="1"/>
    <n v="0"/>
    <n v="1500"/>
    <n v="0"/>
    <n v="0"/>
    <n v="0"/>
    <n v="0"/>
    <n v="0"/>
    <n v="0"/>
    <n v="0"/>
  </r>
  <r>
    <x v="9"/>
    <x v="37"/>
    <x v="8"/>
    <x v="2"/>
    <n v="0"/>
    <n v="1500"/>
    <n v="0"/>
    <n v="0"/>
    <n v="0"/>
    <n v="0"/>
    <n v="0"/>
    <n v="0"/>
    <n v="0"/>
  </r>
  <r>
    <x v="9"/>
    <x v="37"/>
    <x v="8"/>
    <x v="3"/>
    <n v="0"/>
    <n v="1500"/>
    <n v="0"/>
    <n v="0"/>
    <n v="0"/>
    <n v="0"/>
    <n v="0"/>
    <n v="0"/>
    <n v="0"/>
  </r>
  <r>
    <x v="9"/>
    <x v="37"/>
    <x v="8"/>
    <x v="4"/>
    <n v="0"/>
    <n v="1500"/>
    <n v="0"/>
    <n v="0"/>
    <n v="0"/>
    <n v="0"/>
    <n v="0"/>
    <n v="0"/>
    <n v="0"/>
  </r>
  <r>
    <x v="9"/>
    <x v="37"/>
    <x v="8"/>
    <x v="5"/>
    <n v="0"/>
    <n v="1500"/>
    <n v="0"/>
    <n v="0"/>
    <n v="0"/>
    <n v="0"/>
    <n v="0"/>
    <n v="0"/>
    <n v="0"/>
  </r>
  <r>
    <x v="9"/>
    <x v="37"/>
    <x v="8"/>
    <x v="6"/>
    <n v="0"/>
    <n v="1500"/>
    <n v="0"/>
    <n v="0"/>
    <n v="0"/>
    <n v="0"/>
    <n v="0"/>
    <n v="0"/>
    <n v="0"/>
  </r>
  <r>
    <x v="9"/>
    <x v="37"/>
    <x v="8"/>
    <x v="7"/>
    <n v="0"/>
    <n v="1500"/>
    <n v="0"/>
    <n v="0"/>
    <n v="0"/>
    <n v="0"/>
    <n v="0"/>
    <n v="0"/>
    <n v="0"/>
  </r>
  <r>
    <x v="9"/>
    <x v="37"/>
    <x v="8"/>
    <x v="8"/>
    <n v="0"/>
    <n v="1500"/>
    <n v="0"/>
    <n v="0"/>
    <n v="0"/>
    <n v="0"/>
    <n v="0"/>
    <n v="0"/>
    <n v="0"/>
  </r>
  <r>
    <x v="9"/>
    <x v="37"/>
    <x v="8"/>
    <x v="9"/>
    <n v="0"/>
    <n v="1500"/>
    <n v="0"/>
    <n v="0"/>
    <n v="0"/>
    <n v="0"/>
    <n v="0"/>
    <n v="0"/>
    <n v="0"/>
  </r>
  <r>
    <x v="9"/>
    <x v="37"/>
    <x v="8"/>
    <x v="10"/>
    <n v="0"/>
    <n v="1500"/>
    <n v="0"/>
    <n v="0"/>
    <n v="0"/>
    <n v="0"/>
    <n v="0"/>
    <n v="0"/>
    <n v="0"/>
  </r>
  <r>
    <x v="10"/>
    <x v="0"/>
    <x v="0"/>
    <x v="0"/>
    <n v="100.2"/>
    <n v="88"/>
    <n v="8817.6015599999992"/>
    <n v="2.6679999999999999E-2"/>
    <n v="0"/>
    <n v="0"/>
    <n v="0"/>
    <n v="0"/>
    <n v="0"/>
  </r>
  <r>
    <x v="10"/>
    <x v="0"/>
    <x v="0"/>
    <x v="1"/>
    <n v="60.17"/>
    <n v="88"/>
    <n v="5294.9599600000001"/>
    <n v="2.666E-2"/>
    <n v="0"/>
    <n v="0"/>
    <n v="0"/>
    <n v="0"/>
    <n v="0"/>
  </r>
  <r>
    <x v="10"/>
    <x v="0"/>
    <x v="0"/>
    <x v="2"/>
    <n v="54.63"/>
    <n v="88"/>
    <n v="4807.4399400000002"/>
    <n v="2.666E-2"/>
    <n v="0"/>
    <n v="0"/>
    <n v="0"/>
    <n v="0"/>
    <n v="0"/>
  </r>
  <r>
    <x v="10"/>
    <x v="0"/>
    <x v="0"/>
    <x v="3"/>
    <n v="67.02"/>
    <n v="88"/>
    <n v="5897.7597699999997"/>
    <n v="2.666E-2"/>
    <n v="0"/>
    <n v="0"/>
    <n v="0"/>
    <n v="0"/>
    <n v="0"/>
  </r>
  <r>
    <x v="10"/>
    <x v="0"/>
    <x v="0"/>
    <x v="4"/>
    <n v="53.16"/>
    <n v="88"/>
    <n v="4678.0800799999997"/>
    <n v="2.665E-2"/>
    <n v="0"/>
    <n v="0"/>
    <n v="0"/>
    <n v="0"/>
    <n v="0"/>
  </r>
  <r>
    <x v="10"/>
    <x v="0"/>
    <x v="0"/>
    <x v="5"/>
    <n v="82.08"/>
    <n v="88"/>
    <n v="7223.0395500000004"/>
    <n v="2.666E-2"/>
    <n v="2.9E-4"/>
    <n v="0"/>
    <n v="0"/>
    <n v="0"/>
    <n v="0"/>
  </r>
  <r>
    <x v="10"/>
    <x v="0"/>
    <x v="0"/>
    <x v="6"/>
    <n v="55.28"/>
    <n v="88"/>
    <n v="4864.6401400000004"/>
    <n v="2.665E-2"/>
    <n v="0"/>
    <n v="0"/>
    <n v="0"/>
    <n v="0"/>
    <n v="0"/>
  </r>
  <r>
    <x v="10"/>
    <x v="0"/>
    <x v="0"/>
    <x v="7"/>
    <n v="114.53"/>
    <n v="88"/>
    <n v="10078.639649999999"/>
    <n v="2.6679999999999999E-2"/>
    <n v="0"/>
    <n v="0"/>
    <n v="0"/>
    <n v="0"/>
    <n v="0"/>
  </r>
  <r>
    <x v="10"/>
    <x v="0"/>
    <x v="0"/>
    <x v="8"/>
    <n v="120.41"/>
    <n v="88"/>
    <n v="10596.08008"/>
    <n v="2.6679999999999999E-2"/>
    <n v="0"/>
    <n v="0"/>
    <n v="0"/>
    <n v="0"/>
    <n v="0"/>
  </r>
  <r>
    <x v="10"/>
    <x v="0"/>
    <x v="0"/>
    <x v="9"/>
    <n v="125.92"/>
    <n v="88"/>
    <n v="11080.960940000001"/>
    <n v="2.6669999999999999E-2"/>
    <n v="0"/>
    <n v="0"/>
    <n v="0"/>
    <n v="0"/>
    <n v="0"/>
  </r>
  <r>
    <x v="10"/>
    <x v="0"/>
    <x v="0"/>
    <x v="10"/>
    <n v="0.06"/>
    <n v="88"/>
    <n v="5.28"/>
    <n v="1.0000000000000001E-5"/>
    <n v="0"/>
    <n v="0"/>
    <n v="0"/>
    <n v="0"/>
    <n v="0"/>
  </r>
  <r>
    <x v="10"/>
    <x v="0"/>
    <x v="1"/>
    <x v="0"/>
    <n v="24.19"/>
    <n v="88"/>
    <n v="2128.72046"/>
    <n v="7.92E-3"/>
    <n v="0"/>
    <n v="0"/>
    <n v="0"/>
    <n v="0"/>
    <n v="0"/>
  </r>
  <r>
    <x v="10"/>
    <x v="0"/>
    <x v="1"/>
    <x v="1"/>
    <n v="17.04"/>
    <n v="88"/>
    <n v="1499.5200199999999"/>
    <n v="7.8700000000000003E-3"/>
    <n v="0"/>
    <n v="0"/>
    <n v="0"/>
    <n v="0"/>
    <n v="0"/>
  </r>
  <r>
    <x v="10"/>
    <x v="0"/>
    <x v="1"/>
    <x v="2"/>
    <n v="16.09"/>
    <n v="88"/>
    <n v="1415.92004"/>
    <n v="7.8600000000000007E-3"/>
    <n v="0"/>
    <n v="0"/>
    <n v="0"/>
    <n v="0"/>
    <n v="0"/>
  </r>
  <r>
    <x v="10"/>
    <x v="0"/>
    <x v="1"/>
    <x v="3"/>
    <n v="16.25"/>
    <n v="88"/>
    <n v="1430.0001199999999"/>
    <n v="7.8899999999999994E-3"/>
    <n v="0"/>
    <n v="0"/>
    <n v="0"/>
    <n v="0"/>
    <n v="0"/>
  </r>
  <r>
    <x v="10"/>
    <x v="0"/>
    <x v="1"/>
    <x v="4"/>
    <n v="15.64"/>
    <n v="88"/>
    <n v="1376.32007"/>
    <n v="7.8399999999999997E-3"/>
    <n v="0"/>
    <n v="0"/>
    <n v="0"/>
    <n v="0"/>
    <n v="0"/>
  </r>
  <r>
    <x v="10"/>
    <x v="0"/>
    <x v="1"/>
    <x v="5"/>
    <n v="17.71"/>
    <n v="88"/>
    <n v="1558.4801"/>
    <n v="7.8899999999999994E-3"/>
    <n v="0"/>
    <n v="0"/>
    <n v="0"/>
    <n v="0"/>
    <n v="0"/>
  </r>
  <r>
    <x v="10"/>
    <x v="0"/>
    <x v="1"/>
    <x v="6"/>
    <n v="15.7"/>
    <n v="88"/>
    <n v="1381.59998"/>
    <n v="7.8700000000000003E-3"/>
    <n v="0"/>
    <n v="0"/>
    <n v="0"/>
    <n v="0"/>
    <n v="0"/>
  </r>
  <r>
    <x v="10"/>
    <x v="0"/>
    <x v="1"/>
    <x v="7"/>
    <n v="33.35"/>
    <n v="88"/>
    <n v="2934.7997999999998"/>
    <n v="7.9799999999999992E-3"/>
    <n v="0"/>
    <n v="0"/>
    <n v="0"/>
    <n v="0"/>
    <n v="0"/>
  </r>
  <r>
    <x v="10"/>
    <x v="0"/>
    <x v="1"/>
    <x v="8"/>
    <n v="26.25"/>
    <n v="88"/>
    <n v="2310.0002399999998"/>
    <n v="8.0499999999999999E-3"/>
    <n v="0"/>
    <n v="0"/>
    <n v="0"/>
    <n v="0"/>
    <n v="0"/>
  </r>
  <r>
    <x v="10"/>
    <x v="0"/>
    <x v="1"/>
    <x v="9"/>
    <n v="28.63"/>
    <n v="88"/>
    <n v="2519.4401899999998"/>
    <n v="7.9100000000000004E-3"/>
    <n v="0"/>
    <n v="0"/>
    <n v="0"/>
    <n v="0"/>
    <n v="0"/>
  </r>
  <r>
    <x v="10"/>
    <x v="0"/>
    <x v="1"/>
    <x v="10"/>
    <n v="0.42"/>
    <n v="88"/>
    <n v="36.96"/>
    <n v="6.0000000000000002E-5"/>
    <n v="0"/>
    <n v="0"/>
    <n v="0"/>
    <n v="0"/>
    <n v="0"/>
  </r>
  <r>
    <x v="10"/>
    <x v="0"/>
    <x v="2"/>
    <x v="0"/>
    <n v="80.010000000000005"/>
    <n v="88"/>
    <n v="7040.8803699999999"/>
    <n v="2.1649999999999999E-2"/>
    <n v="0"/>
    <n v="0"/>
    <n v="0"/>
    <n v="0"/>
    <n v="0"/>
  </r>
  <r>
    <x v="10"/>
    <x v="0"/>
    <x v="2"/>
    <x v="1"/>
    <n v="54.33"/>
    <n v="88"/>
    <n v="4781.0400399999999"/>
    <n v="2.164E-2"/>
    <n v="0"/>
    <n v="0"/>
    <n v="0"/>
    <n v="0"/>
    <n v="0"/>
  </r>
  <r>
    <x v="10"/>
    <x v="0"/>
    <x v="2"/>
    <x v="2"/>
    <n v="52.21"/>
    <n v="88"/>
    <n v="4594.4799800000001"/>
    <n v="2.164E-2"/>
    <n v="0"/>
    <n v="0"/>
    <n v="0"/>
    <n v="0"/>
    <n v="0"/>
  </r>
  <r>
    <x v="10"/>
    <x v="0"/>
    <x v="2"/>
    <x v="3"/>
    <n v="52.21"/>
    <n v="88"/>
    <n v="4594.4799800000001"/>
    <n v="2.164E-2"/>
    <n v="0"/>
    <n v="0"/>
    <n v="0"/>
    <n v="0"/>
    <n v="0"/>
  </r>
  <r>
    <x v="10"/>
    <x v="0"/>
    <x v="2"/>
    <x v="4"/>
    <n v="52.22"/>
    <n v="88"/>
    <n v="4595.3598599999996"/>
    <n v="2.1649999999999999E-2"/>
    <n v="0"/>
    <n v="0"/>
    <n v="0"/>
    <n v="0"/>
    <n v="0"/>
  </r>
  <r>
    <x v="10"/>
    <x v="0"/>
    <x v="2"/>
    <x v="5"/>
    <n v="52.22"/>
    <n v="88"/>
    <n v="4595.3593799999999"/>
    <n v="2.1649999999999999E-2"/>
    <n v="0"/>
    <n v="0"/>
    <n v="0"/>
    <n v="0"/>
    <n v="0"/>
  </r>
  <r>
    <x v="10"/>
    <x v="0"/>
    <x v="2"/>
    <x v="6"/>
    <n v="52.2"/>
    <n v="88"/>
    <n v="4593.5996100000002"/>
    <n v="2.164E-2"/>
    <n v="0"/>
    <n v="0"/>
    <n v="0"/>
    <n v="0"/>
    <n v="0"/>
  </r>
  <r>
    <x v="10"/>
    <x v="0"/>
    <x v="2"/>
    <x v="7"/>
    <n v="79.13"/>
    <n v="88"/>
    <n v="6963.4399400000002"/>
    <n v="2.164E-2"/>
    <n v="0"/>
    <n v="0"/>
    <n v="0"/>
    <n v="0"/>
    <n v="0"/>
  </r>
  <r>
    <x v="10"/>
    <x v="0"/>
    <x v="2"/>
    <x v="8"/>
    <n v="69.3"/>
    <n v="88"/>
    <n v="6098.4003899999998"/>
    <n v="2.1649999999999999E-2"/>
    <n v="0"/>
    <n v="0"/>
    <n v="0"/>
    <n v="0"/>
    <n v="0"/>
  </r>
  <r>
    <x v="10"/>
    <x v="0"/>
    <x v="2"/>
    <x v="9"/>
    <n v="98.99"/>
    <n v="88"/>
    <n v="8711.1201199999996"/>
    <n v="2.1649999999999999E-2"/>
    <n v="0"/>
    <n v="0"/>
    <n v="0"/>
    <n v="0"/>
    <n v="0"/>
  </r>
  <r>
    <x v="10"/>
    <x v="0"/>
    <x v="2"/>
    <x v="10"/>
    <n v="0"/>
    <n v="88"/>
    <n v="0"/>
    <n v="0"/>
    <n v="0"/>
    <n v="0"/>
    <n v="0"/>
    <n v="0"/>
    <n v="0"/>
  </r>
  <r>
    <x v="10"/>
    <x v="0"/>
    <x v="3"/>
    <x v="0"/>
    <n v="419.89"/>
    <n v="88"/>
    <n v="36950.328119999998"/>
    <n v="7.5660000000000005E-2"/>
    <n v="0"/>
    <n v="0"/>
    <n v="0"/>
    <n v="0"/>
    <n v="0"/>
  </r>
  <r>
    <x v="10"/>
    <x v="0"/>
    <x v="3"/>
    <x v="1"/>
    <n v="175.74"/>
    <n v="88"/>
    <n v="15465.12305"/>
    <n v="7.5670000000000001E-2"/>
    <n v="3.0000000000000001E-5"/>
    <n v="0"/>
    <n v="0"/>
    <n v="0"/>
    <n v="0"/>
  </r>
  <r>
    <x v="10"/>
    <x v="0"/>
    <x v="3"/>
    <x v="2"/>
    <n v="150.96"/>
    <n v="88"/>
    <n v="13284.48047"/>
    <n v="7.5670000000000001E-2"/>
    <n v="0"/>
    <n v="0"/>
    <n v="0"/>
    <n v="0"/>
    <n v="0"/>
  </r>
  <r>
    <x v="10"/>
    <x v="0"/>
    <x v="3"/>
    <x v="3"/>
    <n v="157.6"/>
    <n v="88"/>
    <n v="13868.80078"/>
    <n v="7.5660000000000005E-2"/>
    <n v="0"/>
    <n v="0"/>
    <n v="0"/>
    <n v="0"/>
    <n v="0"/>
  </r>
  <r>
    <x v="10"/>
    <x v="0"/>
    <x v="3"/>
    <x v="4"/>
    <n v="150.93"/>
    <n v="88"/>
    <n v="13281.840819999999"/>
    <n v="7.5660000000000005E-2"/>
    <n v="0"/>
    <n v="0"/>
    <n v="0"/>
    <n v="0"/>
    <n v="0"/>
  </r>
  <r>
    <x v="10"/>
    <x v="0"/>
    <x v="3"/>
    <x v="5"/>
    <n v="163.61000000000001"/>
    <n v="88"/>
    <n v="14397.67871"/>
    <n v="7.5649999999999995E-2"/>
    <n v="0"/>
    <n v="0"/>
    <n v="0"/>
    <n v="0"/>
    <n v="0"/>
  </r>
  <r>
    <x v="10"/>
    <x v="0"/>
    <x v="3"/>
    <x v="6"/>
    <n v="150.91"/>
    <n v="88"/>
    <n v="13280.08008"/>
    <n v="7.5649999999999995E-2"/>
    <n v="0"/>
    <n v="0"/>
    <n v="0"/>
    <n v="0"/>
    <n v="0"/>
  </r>
  <r>
    <x v="10"/>
    <x v="0"/>
    <x v="3"/>
    <x v="7"/>
    <n v="364.59"/>
    <n v="88"/>
    <n v="32083.91992"/>
    <n v="7.5670000000000001E-2"/>
    <n v="0"/>
    <n v="0"/>
    <n v="0"/>
    <n v="0"/>
    <n v="0"/>
  </r>
  <r>
    <x v="10"/>
    <x v="0"/>
    <x v="3"/>
    <x v="8"/>
    <n v="311"/>
    <n v="88"/>
    <n v="27368"/>
    <n v="7.5660000000000005E-2"/>
    <n v="0"/>
    <n v="0"/>
    <n v="0"/>
    <n v="0"/>
    <n v="0"/>
  </r>
  <r>
    <x v="10"/>
    <x v="0"/>
    <x v="3"/>
    <x v="9"/>
    <n v="440.78"/>
    <n v="88"/>
    <n v="38788.636720000002"/>
    <n v="7.5670000000000001E-2"/>
    <n v="0"/>
    <n v="0"/>
    <n v="0"/>
    <n v="0"/>
    <n v="0"/>
  </r>
  <r>
    <x v="10"/>
    <x v="0"/>
    <x v="3"/>
    <x v="10"/>
    <n v="0"/>
    <n v="88"/>
    <n v="0"/>
    <n v="0"/>
    <n v="0"/>
    <n v="0"/>
    <n v="0"/>
    <n v="0"/>
    <n v="0"/>
  </r>
  <r>
    <x v="10"/>
    <x v="0"/>
    <x v="4"/>
    <x v="0"/>
    <n v="6.11"/>
    <n v="88"/>
    <n v="537.68011000000001"/>
    <n v="1.5399999999999999E-3"/>
    <n v="0"/>
    <n v="0"/>
    <n v="0"/>
    <n v="0"/>
    <n v="0"/>
  </r>
  <r>
    <x v="10"/>
    <x v="0"/>
    <x v="4"/>
    <x v="1"/>
    <n v="5.39"/>
    <n v="88"/>
    <n v="474.31997999999999"/>
    <n v="1.5399999999999999E-3"/>
    <n v="0"/>
    <n v="0"/>
    <n v="0"/>
    <n v="0"/>
    <n v="0"/>
  </r>
  <r>
    <x v="10"/>
    <x v="0"/>
    <x v="4"/>
    <x v="2"/>
    <n v="5.0199999999999996"/>
    <n v="88"/>
    <n v="441.76004"/>
    <n v="1.5299999999999999E-3"/>
    <n v="0"/>
    <n v="0"/>
    <n v="0"/>
    <n v="0"/>
    <n v="0"/>
  </r>
  <r>
    <x v="10"/>
    <x v="0"/>
    <x v="4"/>
    <x v="3"/>
    <n v="5.05"/>
    <n v="88"/>
    <n v="444.40001999999998"/>
    <n v="1.5399999999999999E-3"/>
    <n v="0"/>
    <n v="0"/>
    <n v="0"/>
    <n v="0"/>
    <n v="0"/>
  </r>
  <r>
    <x v="10"/>
    <x v="0"/>
    <x v="4"/>
    <x v="4"/>
    <n v="5.04"/>
    <n v="88"/>
    <n v="443.52005000000003"/>
    <n v="1.5399999999999999E-3"/>
    <n v="0"/>
    <n v="0"/>
    <n v="0"/>
    <n v="0"/>
    <n v="0"/>
  </r>
  <r>
    <x v="10"/>
    <x v="0"/>
    <x v="4"/>
    <x v="5"/>
    <n v="5.14"/>
    <n v="88"/>
    <n v="452.32004000000001"/>
    <n v="1.5499999999999999E-3"/>
    <n v="0"/>
    <n v="0"/>
    <n v="0"/>
    <n v="0"/>
    <n v="0"/>
  </r>
  <r>
    <x v="10"/>
    <x v="0"/>
    <x v="4"/>
    <x v="6"/>
    <n v="5.03"/>
    <n v="88"/>
    <n v="442.63997999999998"/>
    <n v="1.5399999999999999E-3"/>
    <n v="0"/>
    <n v="0"/>
    <n v="0"/>
    <n v="0"/>
    <n v="0"/>
  </r>
  <r>
    <x v="10"/>
    <x v="0"/>
    <x v="4"/>
    <x v="7"/>
    <n v="5.72"/>
    <n v="88"/>
    <n v="503.36002000000002"/>
    <n v="1.5399999999999999E-3"/>
    <n v="0"/>
    <n v="0"/>
    <n v="0"/>
    <n v="0"/>
    <n v="0"/>
  </r>
  <r>
    <x v="10"/>
    <x v="0"/>
    <x v="4"/>
    <x v="8"/>
    <n v="5.23"/>
    <n v="88"/>
    <n v="460.24011000000002"/>
    <n v="1.5399999999999999E-3"/>
    <n v="0"/>
    <n v="0"/>
    <n v="0"/>
    <n v="0"/>
    <n v="0"/>
  </r>
  <r>
    <x v="10"/>
    <x v="0"/>
    <x v="4"/>
    <x v="9"/>
    <n v="6.68"/>
    <n v="88"/>
    <n v="587.84002999999996"/>
    <n v="1.5399999999999999E-3"/>
    <n v="0"/>
    <n v="0"/>
    <n v="0"/>
    <n v="0"/>
    <n v="0"/>
  </r>
  <r>
    <x v="10"/>
    <x v="0"/>
    <x v="4"/>
    <x v="10"/>
    <n v="0"/>
    <n v="88"/>
    <n v="0"/>
    <n v="0"/>
    <n v="0"/>
    <n v="0"/>
    <n v="0"/>
    <n v="0"/>
    <n v="0"/>
  </r>
  <r>
    <x v="10"/>
    <x v="0"/>
    <x v="5"/>
    <x v="0"/>
    <n v="1.1499999999999999"/>
    <n v="88"/>
    <n v="101.19999"/>
    <n v="2.1000000000000001E-4"/>
    <n v="0"/>
    <n v="0"/>
    <n v="0"/>
    <n v="0"/>
    <n v="0"/>
  </r>
  <r>
    <x v="10"/>
    <x v="0"/>
    <x v="5"/>
    <x v="1"/>
    <n v="0.66"/>
    <n v="88"/>
    <n v="58.08"/>
    <n v="2.0000000000000001E-4"/>
    <n v="0"/>
    <n v="0"/>
    <n v="0"/>
    <n v="0"/>
    <n v="0"/>
  </r>
  <r>
    <x v="10"/>
    <x v="0"/>
    <x v="5"/>
    <x v="2"/>
    <n v="0.67"/>
    <n v="88"/>
    <n v="58.96"/>
    <n v="2.0000000000000001E-4"/>
    <n v="0"/>
    <n v="0"/>
    <n v="0"/>
    <n v="0"/>
    <n v="0"/>
  </r>
  <r>
    <x v="10"/>
    <x v="0"/>
    <x v="5"/>
    <x v="3"/>
    <n v="0.65"/>
    <n v="88"/>
    <n v="57.2"/>
    <n v="2.0000000000000001E-4"/>
    <n v="0"/>
    <n v="0"/>
    <n v="0"/>
    <n v="0"/>
    <n v="0"/>
  </r>
  <r>
    <x v="10"/>
    <x v="0"/>
    <x v="5"/>
    <x v="4"/>
    <n v="0.69"/>
    <n v="88"/>
    <n v="60.719990000000003"/>
    <n v="2.1000000000000001E-4"/>
    <n v="0"/>
    <n v="0"/>
    <n v="0"/>
    <n v="0"/>
    <n v="0"/>
  </r>
  <r>
    <x v="10"/>
    <x v="0"/>
    <x v="5"/>
    <x v="5"/>
    <n v="0.67"/>
    <n v="88"/>
    <n v="58.959989999999998"/>
    <n v="2.0000000000000001E-4"/>
    <n v="0"/>
    <n v="0"/>
    <n v="0"/>
    <n v="0"/>
    <n v="0"/>
  </r>
  <r>
    <x v="10"/>
    <x v="0"/>
    <x v="5"/>
    <x v="6"/>
    <n v="0.7"/>
    <n v="88"/>
    <n v="61.6"/>
    <n v="2.1000000000000001E-4"/>
    <n v="0"/>
    <n v="0"/>
    <n v="0"/>
    <n v="0"/>
    <n v="0"/>
  </r>
  <r>
    <x v="10"/>
    <x v="0"/>
    <x v="5"/>
    <x v="7"/>
    <n v="0.9"/>
    <n v="88"/>
    <n v="79.19999"/>
    <n v="2.1000000000000001E-4"/>
    <n v="0"/>
    <n v="0"/>
    <n v="0"/>
    <n v="0"/>
    <n v="0"/>
  </r>
  <r>
    <x v="10"/>
    <x v="0"/>
    <x v="5"/>
    <x v="8"/>
    <n v="0.79"/>
    <n v="88"/>
    <n v="69.519990000000007"/>
    <n v="2.1000000000000001E-4"/>
    <n v="0"/>
    <n v="0"/>
    <n v="0"/>
    <n v="0"/>
    <n v="0"/>
  </r>
  <r>
    <x v="10"/>
    <x v="0"/>
    <x v="5"/>
    <x v="9"/>
    <n v="0.75"/>
    <n v="88"/>
    <n v="65.999989999999997"/>
    <n v="2.0000000000000001E-4"/>
    <n v="0"/>
    <n v="0"/>
    <n v="0"/>
    <n v="0"/>
    <n v="0"/>
  </r>
  <r>
    <x v="10"/>
    <x v="0"/>
    <x v="5"/>
    <x v="10"/>
    <n v="0"/>
    <n v="88"/>
    <n v="0"/>
    <n v="0"/>
    <n v="0"/>
    <n v="0"/>
    <n v="0"/>
    <n v="0"/>
    <n v="0"/>
  </r>
  <r>
    <x v="10"/>
    <x v="0"/>
    <x v="6"/>
    <x v="0"/>
    <n v="124.45"/>
    <n v="88"/>
    <n v="10951.599609999999"/>
    <n v="3.687E-2"/>
    <n v="0"/>
    <n v="0"/>
    <n v="0"/>
    <n v="0"/>
    <n v="0"/>
  </r>
  <r>
    <x v="10"/>
    <x v="0"/>
    <x v="6"/>
    <x v="1"/>
    <n v="105.88"/>
    <n v="88"/>
    <n v="9317.4384800000007"/>
    <n v="3.687E-2"/>
    <n v="0"/>
    <n v="0"/>
    <n v="0"/>
    <n v="0"/>
    <n v="0"/>
  </r>
  <r>
    <x v="10"/>
    <x v="0"/>
    <x v="6"/>
    <x v="2"/>
    <n v="100.19"/>
    <n v="88"/>
    <n v="8816.7206999999999"/>
    <n v="3.6859999999999997E-2"/>
    <n v="0"/>
    <n v="0"/>
    <n v="0"/>
    <n v="0"/>
    <n v="0"/>
  </r>
  <r>
    <x v="10"/>
    <x v="0"/>
    <x v="6"/>
    <x v="3"/>
    <n v="100.19"/>
    <n v="88"/>
    <n v="8816.71875"/>
    <n v="3.6859999999999997E-2"/>
    <n v="0"/>
    <n v="0"/>
    <n v="0"/>
    <n v="0"/>
    <n v="0"/>
  </r>
  <r>
    <x v="10"/>
    <x v="0"/>
    <x v="6"/>
    <x v="4"/>
    <n v="100.21"/>
    <n v="88"/>
    <n v="8818.4794899999997"/>
    <n v="3.687E-2"/>
    <n v="0"/>
    <n v="0"/>
    <n v="0"/>
    <n v="0"/>
    <n v="0"/>
  </r>
  <r>
    <x v="10"/>
    <x v="0"/>
    <x v="6"/>
    <x v="5"/>
    <n v="109.48"/>
    <n v="88"/>
    <n v="9634.2392600000003"/>
    <n v="3.6859999999999997E-2"/>
    <n v="0"/>
    <n v="0"/>
    <n v="0"/>
    <n v="0"/>
    <n v="0"/>
  </r>
  <r>
    <x v="10"/>
    <x v="0"/>
    <x v="6"/>
    <x v="6"/>
    <n v="100.17"/>
    <n v="88"/>
    <n v="8814.9599600000001"/>
    <n v="3.6850000000000001E-2"/>
    <n v="0"/>
    <n v="0"/>
    <n v="0"/>
    <n v="0"/>
    <n v="0"/>
  </r>
  <r>
    <x v="10"/>
    <x v="0"/>
    <x v="6"/>
    <x v="7"/>
    <n v="141.76"/>
    <n v="88"/>
    <n v="12474.87988"/>
    <n v="3.6859999999999997E-2"/>
    <n v="0"/>
    <n v="0"/>
    <n v="0"/>
    <n v="0"/>
    <n v="0"/>
  </r>
  <r>
    <x v="10"/>
    <x v="0"/>
    <x v="6"/>
    <x v="8"/>
    <n v="136.85"/>
    <n v="88"/>
    <n v="12042.79883"/>
    <n v="3.6859999999999997E-2"/>
    <n v="0"/>
    <n v="0"/>
    <n v="0"/>
    <n v="0"/>
    <n v="0"/>
  </r>
  <r>
    <x v="10"/>
    <x v="0"/>
    <x v="6"/>
    <x v="9"/>
    <n v="149.82"/>
    <n v="88"/>
    <n v="13184.159180000001"/>
    <n v="3.6859999999999997E-2"/>
    <n v="0"/>
    <n v="0"/>
    <n v="0"/>
    <n v="0"/>
    <n v="0"/>
  </r>
  <r>
    <x v="10"/>
    <x v="0"/>
    <x v="6"/>
    <x v="10"/>
    <n v="0"/>
    <n v="88"/>
    <n v="0"/>
    <n v="0"/>
    <n v="0"/>
    <n v="0"/>
    <n v="0"/>
    <n v="0"/>
    <n v="0"/>
  </r>
  <r>
    <x v="10"/>
    <x v="0"/>
    <x v="7"/>
    <x v="0"/>
    <n v="57.3"/>
    <n v="88"/>
    <n v="5042.3999000000003"/>
    <n v="1.234E-2"/>
    <n v="0"/>
    <n v="0"/>
    <n v="0"/>
    <n v="0"/>
    <n v="0"/>
  </r>
  <r>
    <x v="10"/>
    <x v="0"/>
    <x v="7"/>
    <x v="1"/>
    <n v="39.39"/>
    <n v="88"/>
    <n v="3466.3198200000002"/>
    <n v="1.2330000000000001E-2"/>
    <n v="0"/>
    <n v="0"/>
    <n v="0"/>
    <n v="0"/>
    <n v="0"/>
  </r>
  <r>
    <x v="10"/>
    <x v="0"/>
    <x v="7"/>
    <x v="2"/>
    <n v="33.520000000000003"/>
    <n v="88"/>
    <n v="2949.7602499999998"/>
    <n v="1.2330000000000001E-2"/>
    <n v="0"/>
    <n v="0"/>
    <n v="0"/>
    <n v="0"/>
    <n v="0"/>
  </r>
  <r>
    <x v="10"/>
    <x v="0"/>
    <x v="7"/>
    <x v="3"/>
    <n v="33.51"/>
    <n v="88"/>
    <n v="2948.87988"/>
    <n v="1.2330000000000001E-2"/>
    <n v="0"/>
    <n v="0"/>
    <n v="0"/>
    <n v="0"/>
    <n v="0"/>
  </r>
  <r>
    <x v="10"/>
    <x v="0"/>
    <x v="7"/>
    <x v="4"/>
    <n v="33.51"/>
    <n v="88"/>
    <n v="2948.87988"/>
    <n v="1.2330000000000001E-2"/>
    <n v="0"/>
    <n v="0"/>
    <n v="0"/>
    <n v="0"/>
    <n v="0"/>
  </r>
  <r>
    <x v="10"/>
    <x v="0"/>
    <x v="7"/>
    <x v="5"/>
    <n v="35.64"/>
    <n v="88"/>
    <n v="3136.3195799999999"/>
    <n v="1.2330000000000001E-2"/>
    <n v="0"/>
    <n v="0"/>
    <n v="0"/>
    <n v="0"/>
    <n v="0"/>
  </r>
  <r>
    <x v="10"/>
    <x v="0"/>
    <x v="7"/>
    <x v="6"/>
    <n v="33.520000000000003"/>
    <n v="88"/>
    <n v="2949.76001"/>
    <n v="1.2330000000000001E-2"/>
    <n v="0"/>
    <n v="0"/>
    <n v="0"/>
    <n v="0"/>
    <n v="0"/>
  </r>
  <r>
    <x v="10"/>
    <x v="0"/>
    <x v="7"/>
    <x v="7"/>
    <n v="49.03"/>
    <n v="88"/>
    <n v="4314.6406200000001"/>
    <n v="1.2330000000000001E-2"/>
    <n v="0"/>
    <n v="0"/>
    <n v="0"/>
    <n v="0"/>
    <n v="0"/>
  </r>
  <r>
    <x v="10"/>
    <x v="0"/>
    <x v="7"/>
    <x v="8"/>
    <n v="44.81"/>
    <n v="88"/>
    <n v="3943.2800299999999"/>
    <n v="1.2359999999999999E-2"/>
    <n v="0"/>
    <n v="0"/>
    <n v="0"/>
    <n v="0"/>
    <n v="0"/>
  </r>
  <r>
    <x v="10"/>
    <x v="0"/>
    <x v="7"/>
    <x v="9"/>
    <n v="79.13"/>
    <n v="88"/>
    <n v="6963.44092"/>
    <n v="1.234E-2"/>
    <n v="4.0000000000000003E-5"/>
    <n v="0"/>
    <n v="0"/>
    <n v="0"/>
    <n v="0"/>
  </r>
  <r>
    <x v="10"/>
    <x v="0"/>
    <x v="7"/>
    <x v="10"/>
    <n v="0"/>
    <n v="88"/>
    <n v="0"/>
    <n v="0"/>
    <n v="0"/>
    <n v="0"/>
    <n v="0"/>
    <n v="0"/>
    <n v="0"/>
  </r>
  <r>
    <x v="10"/>
    <x v="0"/>
    <x v="8"/>
    <x v="0"/>
    <n v="78.3"/>
    <n v="88"/>
    <n v="6890.4023399999996"/>
    <n v="1.9259999999999999E-2"/>
    <n v="0"/>
    <n v="0"/>
    <n v="0"/>
    <n v="0"/>
    <n v="0"/>
  </r>
  <r>
    <x v="10"/>
    <x v="0"/>
    <x v="8"/>
    <x v="1"/>
    <n v="81.05"/>
    <n v="88"/>
    <n v="7132.3989300000003"/>
    <n v="1.9279999999999999E-2"/>
    <n v="0"/>
    <n v="0"/>
    <n v="0"/>
    <n v="0"/>
    <n v="0"/>
  </r>
  <r>
    <x v="10"/>
    <x v="0"/>
    <x v="8"/>
    <x v="2"/>
    <n v="52.4"/>
    <n v="88"/>
    <n v="4611.2002000000002"/>
    <n v="1.9279999999999999E-2"/>
    <n v="0"/>
    <n v="0"/>
    <n v="0"/>
    <n v="0"/>
    <n v="0"/>
  </r>
  <r>
    <x v="10"/>
    <x v="0"/>
    <x v="8"/>
    <x v="3"/>
    <n v="52.36"/>
    <n v="88"/>
    <n v="4607.6791999999996"/>
    <n v="1.9259999999999999E-2"/>
    <n v="0"/>
    <n v="0"/>
    <n v="0"/>
    <n v="0"/>
    <n v="0"/>
  </r>
  <r>
    <x v="10"/>
    <x v="0"/>
    <x v="8"/>
    <x v="4"/>
    <n v="52.34"/>
    <n v="88"/>
    <n v="4605.9199200000003"/>
    <n v="1.9259999999999999E-2"/>
    <n v="0"/>
    <n v="0"/>
    <n v="0"/>
    <n v="0"/>
    <n v="0"/>
  </r>
  <r>
    <x v="10"/>
    <x v="0"/>
    <x v="8"/>
    <x v="5"/>
    <n v="53.42"/>
    <n v="88"/>
    <n v="4700.9589800000003"/>
    <n v="1.9269999999999999E-2"/>
    <n v="0"/>
    <n v="0"/>
    <n v="0"/>
    <n v="0"/>
    <n v="0"/>
  </r>
  <r>
    <x v="10"/>
    <x v="0"/>
    <x v="8"/>
    <x v="6"/>
    <n v="52.35"/>
    <n v="88"/>
    <n v="4606.7993200000001"/>
    <n v="1.9259999999999999E-2"/>
    <n v="0"/>
    <n v="0"/>
    <n v="0"/>
    <n v="0"/>
    <n v="0"/>
  </r>
  <r>
    <x v="10"/>
    <x v="0"/>
    <x v="8"/>
    <x v="7"/>
    <n v="71.8"/>
    <n v="88"/>
    <n v="6318.4008800000001"/>
    <n v="1.9269999999999999E-2"/>
    <n v="0"/>
    <n v="0"/>
    <n v="0"/>
    <n v="0"/>
    <n v="0"/>
  </r>
  <r>
    <x v="10"/>
    <x v="0"/>
    <x v="8"/>
    <x v="8"/>
    <n v="60.45"/>
    <n v="88"/>
    <n v="5319.5976600000004"/>
    <n v="1.9269999999999999E-2"/>
    <n v="0"/>
    <n v="0"/>
    <n v="0"/>
    <n v="0"/>
    <n v="0"/>
  </r>
  <r>
    <x v="10"/>
    <x v="0"/>
    <x v="8"/>
    <x v="9"/>
    <n v="76.27"/>
    <n v="88"/>
    <n v="6711.7602500000003"/>
    <n v="1.9269999999999999E-2"/>
    <n v="0"/>
    <n v="0"/>
    <n v="0"/>
    <n v="0"/>
    <n v="0"/>
  </r>
  <r>
    <x v="10"/>
    <x v="0"/>
    <x v="8"/>
    <x v="10"/>
    <n v="0.01"/>
    <n v="88"/>
    <n v="0.88"/>
    <n v="0"/>
    <n v="0"/>
    <n v="0"/>
    <n v="0"/>
    <n v="0"/>
    <n v="0"/>
  </r>
  <r>
    <x v="10"/>
    <x v="1"/>
    <x v="0"/>
    <x v="0"/>
    <n v="101.7"/>
    <n v="45.57"/>
    <n v="68.350099999999998"/>
    <n v="2.7019999999999999E-2"/>
    <n v="0"/>
    <n v="0"/>
    <n v="0"/>
    <n v="0"/>
    <n v="0.33073000000000002"/>
  </r>
  <r>
    <x v="10"/>
    <x v="1"/>
    <x v="0"/>
    <x v="1"/>
    <n v="60.88"/>
    <n v="80.989999999999995"/>
    <n v="57.5"/>
    <n v="2.6950000000000002E-2"/>
    <n v="0"/>
    <n v="0"/>
    <n v="0"/>
    <n v="0"/>
    <n v="0.27822999999999998"/>
  </r>
  <r>
    <x v="10"/>
    <x v="1"/>
    <x v="0"/>
    <x v="2"/>
    <n v="55.22"/>
    <n v="97.15"/>
    <n v="57.31982"/>
    <n v="2.6950000000000002E-2"/>
    <n v="0"/>
    <n v="0"/>
    <n v="0"/>
    <n v="0"/>
    <n v="0.27736"/>
  </r>
  <r>
    <x v="10"/>
    <x v="1"/>
    <x v="0"/>
    <x v="3"/>
    <n v="67.83"/>
    <n v="77.33"/>
    <n v="62.640129999999999"/>
    <n v="2.6980000000000001E-2"/>
    <n v="0"/>
    <n v="0"/>
    <n v="0"/>
    <n v="0"/>
    <n v="0.30309999999999998"/>
  </r>
  <r>
    <x v="10"/>
    <x v="1"/>
    <x v="0"/>
    <x v="4"/>
    <n v="53.69"/>
    <n v="100"/>
    <n v="53"/>
    <n v="2.691E-2"/>
    <n v="0"/>
    <n v="0"/>
    <n v="0"/>
    <n v="0"/>
    <n v="0.25645000000000001"/>
  </r>
  <r>
    <x v="10"/>
    <x v="1"/>
    <x v="0"/>
    <x v="5"/>
    <n v="82.95"/>
    <n v="62.99"/>
    <n v="54.799799999999998"/>
    <n v="2.6929999999999999E-2"/>
    <n v="2.9E-4"/>
    <n v="0"/>
    <n v="0"/>
    <n v="0"/>
    <n v="0.26516000000000001"/>
  </r>
  <r>
    <x v="10"/>
    <x v="1"/>
    <x v="0"/>
    <x v="6"/>
    <n v="55.85"/>
    <n v="95.93"/>
    <n v="54.68018"/>
    <n v="2.6929999999999999E-2"/>
    <n v="0"/>
    <n v="0"/>
    <n v="0"/>
    <n v="0"/>
    <n v="0.26457999999999998"/>
  </r>
  <r>
    <x v="10"/>
    <x v="1"/>
    <x v="0"/>
    <x v="7"/>
    <n v="116.21"/>
    <n v="39.76"/>
    <n v="66.799800000000005"/>
    <n v="2.7019999999999999E-2"/>
    <n v="0"/>
    <n v="0"/>
    <n v="0"/>
    <n v="0"/>
    <n v="0.32323000000000002"/>
  </r>
  <r>
    <x v="10"/>
    <x v="1"/>
    <x v="0"/>
    <x v="8"/>
    <n v="122.33"/>
    <n v="37.24"/>
    <n v="71.5"/>
    <n v="2.7040000000000002E-2"/>
    <n v="0"/>
    <n v="0"/>
    <n v="0"/>
    <n v="0"/>
    <n v="0.34597"/>
  </r>
  <r>
    <x v="10"/>
    <x v="1"/>
    <x v="0"/>
    <x v="9"/>
    <n v="127.47"/>
    <n v="37.74"/>
    <n v="58.5"/>
    <n v="2.6960000000000001E-2"/>
    <n v="0"/>
    <n v="0"/>
    <n v="0"/>
    <n v="0"/>
    <n v="0.28306999999999999"/>
  </r>
  <r>
    <x v="10"/>
    <x v="1"/>
    <x v="0"/>
    <x v="10"/>
    <n v="0.23"/>
    <n v="38.82"/>
    <n v="6.6"/>
    <n v="5.0000000000000002E-5"/>
    <n v="0"/>
    <n v="0"/>
    <n v="0"/>
    <n v="0"/>
    <n v="3.1940000000000003E-2"/>
  </r>
  <r>
    <x v="10"/>
    <x v="1"/>
    <x v="1"/>
    <x v="0"/>
    <n v="26.81"/>
    <n v="47.6"/>
    <n v="124.69995"/>
    <n v="8.5400000000000007E-3"/>
    <n v="0"/>
    <n v="0"/>
    <n v="0"/>
    <n v="0"/>
    <n v="0.60338999999999998"/>
  </r>
  <r>
    <x v="10"/>
    <x v="1"/>
    <x v="1"/>
    <x v="1"/>
    <n v="18.329999999999998"/>
    <n v="75.849999999999994"/>
    <n v="97.849980000000002"/>
    <n v="8.3599999999999994E-3"/>
    <n v="0"/>
    <n v="0"/>
    <n v="0"/>
    <n v="0"/>
    <n v="0.47347"/>
  </r>
  <r>
    <x v="10"/>
    <x v="1"/>
    <x v="1"/>
    <x v="2"/>
    <n v="16.98"/>
    <n v="96.66"/>
    <n v="86.030029999999996"/>
    <n v="8.2900000000000005E-3"/>
    <n v="0"/>
    <n v="0"/>
    <n v="0"/>
    <n v="0"/>
    <n v="0.41627999999999998"/>
  </r>
  <r>
    <x v="10"/>
    <x v="1"/>
    <x v="1"/>
    <x v="3"/>
    <n v="17.41"/>
    <n v="96.07"/>
    <n v="111.43993"/>
    <n v="8.4399999999999996E-3"/>
    <n v="0"/>
    <n v="0"/>
    <n v="0"/>
    <n v="0"/>
    <n v="0.53922999999999999"/>
  </r>
  <r>
    <x v="10"/>
    <x v="1"/>
    <x v="1"/>
    <x v="4"/>
    <n v="16.39"/>
    <n v="100"/>
    <n v="75"/>
    <n v="8.2199999999999999E-3"/>
    <n v="0"/>
    <n v="0"/>
    <n v="0"/>
    <n v="0"/>
    <n v="0.36291000000000001"/>
  </r>
  <r>
    <x v="10"/>
    <x v="1"/>
    <x v="1"/>
    <x v="5"/>
    <n v="19.09"/>
    <n v="70.290000000000006"/>
    <n v="96.999989999999997"/>
    <n v="8.3700000000000007E-3"/>
    <n v="0"/>
    <n v="0"/>
    <n v="0"/>
    <n v="0"/>
    <n v="0.46936"/>
  </r>
  <r>
    <x v="10"/>
    <x v="1"/>
    <x v="1"/>
    <x v="6"/>
    <n v="16.600000000000001"/>
    <n v="100"/>
    <n v="90"/>
    <n v="8.3199999999999993E-3"/>
    <n v="0"/>
    <n v="0"/>
    <n v="0"/>
    <n v="0"/>
    <n v="0.43548999999999999"/>
  </r>
  <r>
    <x v="10"/>
    <x v="1"/>
    <x v="1"/>
    <x v="7"/>
    <n v="37.909999999999997"/>
    <n v="36.130000000000003"/>
    <n v="164.76000999999999"/>
    <n v="8.8100000000000001E-3"/>
    <n v="0"/>
    <n v="0"/>
    <n v="0"/>
    <n v="0"/>
    <n v="0.79722999999999999"/>
  </r>
  <r>
    <x v="10"/>
    <x v="1"/>
    <x v="1"/>
    <x v="8"/>
    <n v="31.94"/>
    <n v="35.17"/>
    <n v="200.09996000000001"/>
    <n v="9.0600000000000003E-3"/>
    <n v="0"/>
    <n v="0"/>
    <n v="0"/>
    <n v="0"/>
    <n v="0.96823000000000004"/>
  </r>
  <r>
    <x v="10"/>
    <x v="1"/>
    <x v="1"/>
    <x v="9"/>
    <n v="32.03"/>
    <n v="36.96"/>
    <n v="125.68004999999999"/>
    <n v="8.5400000000000007E-3"/>
    <n v="0"/>
    <n v="0"/>
    <n v="0"/>
    <n v="0"/>
    <n v="0.60812999999999995"/>
  </r>
  <r>
    <x v="10"/>
    <x v="1"/>
    <x v="1"/>
    <x v="10"/>
    <n v="1.65"/>
    <n v="32.979999999999997"/>
    <n v="40.56"/>
    <n v="2.7E-4"/>
    <n v="0"/>
    <n v="0"/>
    <n v="0"/>
    <n v="0"/>
    <n v="0.19625999999999999"/>
  </r>
  <r>
    <x v="10"/>
    <x v="1"/>
    <x v="2"/>
    <x v="0"/>
    <n v="81.23"/>
    <n v="65.62"/>
    <n v="80.060059999999993"/>
    <n v="2.198E-2"/>
    <n v="0"/>
    <n v="0"/>
    <n v="0"/>
    <n v="0"/>
    <n v="0.38739000000000001"/>
  </r>
  <r>
    <x v="10"/>
    <x v="1"/>
    <x v="2"/>
    <x v="1"/>
    <n v="55.14"/>
    <n v="96.73"/>
    <n v="78.350099999999998"/>
    <n v="2.196E-2"/>
    <n v="0"/>
    <n v="0"/>
    <n v="0"/>
    <n v="0"/>
    <n v="0.37911"/>
  </r>
  <r>
    <x v="10"/>
    <x v="1"/>
    <x v="2"/>
    <x v="2"/>
    <n v="53"/>
    <n v="100"/>
    <n v="79"/>
    <n v="2.197E-2"/>
    <n v="0"/>
    <n v="0"/>
    <n v="0"/>
    <n v="0"/>
    <n v="0.38225999999999999"/>
  </r>
  <r>
    <x v="10"/>
    <x v="1"/>
    <x v="2"/>
    <x v="3"/>
    <n v="53.01"/>
    <n v="100"/>
    <n v="80"/>
    <n v="2.197E-2"/>
    <n v="0"/>
    <n v="0"/>
    <n v="0"/>
    <n v="0"/>
    <n v="0.3871"/>
  </r>
  <r>
    <x v="10"/>
    <x v="1"/>
    <x v="2"/>
    <x v="4"/>
    <n v="53.02"/>
    <n v="100"/>
    <n v="80"/>
    <n v="2.198E-2"/>
    <n v="0"/>
    <n v="0"/>
    <n v="0"/>
    <n v="0"/>
    <n v="0.3871"/>
  </r>
  <r>
    <x v="10"/>
    <x v="1"/>
    <x v="2"/>
    <x v="5"/>
    <n v="53.01"/>
    <n v="100"/>
    <n v="79"/>
    <n v="2.197E-2"/>
    <n v="0"/>
    <n v="0"/>
    <n v="0"/>
    <n v="0"/>
    <n v="0.38225999999999999"/>
  </r>
  <r>
    <x v="10"/>
    <x v="1"/>
    <x v="2"/>
    <x v="6"/>
    <n v="52.98"/>
    <n v="100"/>
    <n v="78"/>
    <n v="2.196E-2"/>
    <n v="0"/>
    <n v="0"/>
    <n v="0"/>
    <n v="0"/>
    <n v="0.37741999999999998"/>
  </r>
  <r>
    <x v="10"/>
    <x v="1"/>
    <x v="2"/>
    <x v="7"/>
    <n v="80.34"/>
    <n v="66.010000000000005"/>
    <n v="79.870109999999997"/>
    <n v="2.197E-2"/>
    <n v="0"/>
    <n v="0"/>
    <n v="0"/>
    <n v="0"/>
    <n v="0.38646999999999998"/>
  </r>
  <r>
    <x v="10"/>
    <x v="1"/>
    <x v="2"/>
    <x v="8"/>
    <n v="70.36"/>
    <n v="75.55"/>
    <n v="80.080079999999995"/>
    <n v="2.198E-2"/>
    <n v="0"/>
    <n v="0"/>
    <n v="0"/>
    <n v="0"/>
    <n v="0.38749"/>
  </r>
  <r>
    <x v="10"/>
    <x v="1"/>
    <x v="2"/>
    <x v="9"/>
    <n v="100.49"/>
    <n v="52.59"/>
    <n v="78.87988"/>
    <n v="2.198E-2"/>
    <n v="0"/>
    <n v="0"/>
    <n v="0"/>
    <n v="0"/>
    <n v="0.38168000000000002"/>
  </r>
  <r>
    <x v="10"/>
    <x v="1"/>
    <x v="2"/>
    <x v="10"/>
    <n v="0"/>
    <n v="94"/>
    <n v="0"/>
    <n v="0"/>
    <n v="0"/>
    <n v="0"/>
    <n v="0"/>
    <n v="0"/>
    <n v="0"/>
  </r>
  <r>
    <x v="10"/>
    <x v="1"/>
    <x v="3"/>
    <x v="0"/>
    <n v="427.26"/>
    <n v="35.130000000000003"/>
    <n v="258.87988000000001"/>
    <n v="7.6960000000000001E-2"/>
    <n v="0"/>
    <n v="0"/>
    <n v="0"/>
    <n v="0"/>
    <n v="1.25265"/>
  </r>
  <r>
    <x v="10"/>
    <x v="1"/>
    <x v="3"/>
    <x v="1"/>
    <n v="178.76"/>
    <n v="85.48"/>
    <n v="258.15039000000002"/>
    <n v="7.6960000000000001E-2"/>
    <n v="3.0000000000000001E-5"/>
    <n v="0"/>
    <n v="0"/>
    <n v="0"/>
    <n v="1.24912"/>
  </r>
  <r>
    <x v="10"/>
    <x v="1"/>
    <x v="3"/>
    <x v="2"/>
    <n v="153.52000000000001"/>
    <n v="100"/>
    <n v="256"/>
    <n v="7.6960000000000001E-2"/>
    <n v="0"/>
    <n v="0"/>
    <n v="0"/>
    <n v="0"/>
    <n v="1.23872"/>
  </r>
  <r>
    <x v="10"/>
    <x v="1"/>
    <x v="3"/>
    <x v="3"/>
    <n v="160.31"/>
    <n v="95.78"/>
    <n v="259.57031000000001"/>
    <n v="7.6960000000000001E-2"/>
    <n v="0"/>
    <n v="0"/>
    <n v="0"/>
    <n v="0"/>
    <n v="1.2559899999999999"/>
  </r>
  <r>
    <x v="10"/>
    <x v="1"/>
    <x v="3"/>
    <x v="4"/>
    <n v="153.49"/>
    <n v="100"/>
    <n v="256"/>
    <n v="7.6939999999999995E-2"/>
    <n v="0"/>
    <n v="0"/>
    <n v="0"/>
    <n v="0"/>
    <n v="1.23872"/>
  </r>
  <r>
    <x v="10"/>
    <x v="1"/>
    <x v="3"/>
    <x v="5"/>
    <n v="166.42"/>
    <n v="92.04"/>
    <n v="258.62988000000001"/>
    <n v="7.6950000000000005E-2"/>
    <n v="0"/>
    <n v="0"/>
    <n v="0"/>
    <n v="0"/>
    <n v="1.2514400000000001"/>
  </r>
  <r>
    <x v="10"/>
    <x v="1"/>
    <x v="3"/>
    <x v="6"/>
    <n v="153.49"/>
    <n v="100"/>
    <n v="258"/>
    <n v="7.6939999999999995E-2"/>
    <n v="0"/>
    <n v="0"/>
    <n v="0"/>
    <n v="0"/>
    <n v="1.2483900000000001"/>
  </r>
  <r>
    <x v="10"/>
    <x v="1"/>
    <x v="3"/>
    <x v="7"/>
    <n v="371.07"/>
    <n v="40.700000000000003"/>
    <n v="263.74023"/>
    <n v="7.6990000000000003E-2"/>
    <n v="0"/>
    <n v="0"/>
    <n v="0"/>
    <n v="0"/>
    <n v="1.27617"/>
  </r>
  <r>
    <x v="10"/>
    <x v="1"/>
    <x v="3"/>
    <x v="8"/>
    <n v="316.64999999999998"/>
    <n v="46.82"/>
    <n v="264.55957000000001"/>
    <n v="7.6990000000000003E-2"/>
    <n v="0"/>
    <n v="0"/>
    <n v="0"/>
    <n v="0"/>
    <n v="1.2801400000000001"/>
  </r>
  <r>
    <x v="10"/>
    <x v="1"/>
    <x v="3"/>
    <x v="9"/>
    <n v="448.54"/>
    <n v="33.61"/>
    <n v="260.84960999999998"/>
    <n v="7.6969999999999997E-2"/>
    <n v="0"/>
    <n v="0"/>
    <n v="0"/>
    <n v="0"/>
    <n v="1.2621800000000001"/>
  </r>
  <r>
    <x v="10"/>
    <x v="1"/>
    <x v="3"/>
    <x v="10"/>
    <n v="0.02"/>
    <n v="28"/>
    <n v="0.56000000000000005"/>
    <n v="0"/>
    <n v="0"/>
    <n v="0"/>
    <n v="0"/>
    <n v="0"/>
    <n v="2.7100000000000002E-3"/>
  </r>
  <r>
    <x v="10"/>
    <x v="1"/>
    <x v="4"/>
    <x v="0"/>
    <n v="6.11"/>
    <n v="94"/>
    <n v="0"/>
    <n v="1.5399999999999999E-3"/>
    <n v="0"/>
    <n v="0"/>
    <n v="0"/>
    <n v="0"/>
    <n v="0"/>
  </r>
  <r>
    <x v="10"/>
    <x v="1"/>
    <x v="4"/>
    <x v="1"/>
    <n v="5.39"/>
    <n v="94"/>
    <n v="0"/>
    <n v="1.5399999999999999E-3"/>
    <n v="0"/>
    <n v="0"/>
    <n v="0"/>
    <n v="0"/>
    <n v="0"/>
  </r>
  <r>
    <x v="10"/>
    <x v="1"/>
    <x v="4"/>
    <x v="2"/>
    <n v="5.0199999999999996"/>
    <n v="94"/>
    <n v="0"/>
    <n v="1.5299999999999999E-3"/>
    <n v="0"/>
    <n v="0"/>
    <n v="0"/>
    <n v="0"/>
    <n v="0"/>
  </r>
  <r>
    <x v="10"/>
    <x v="1"/>
    <x v="4"/>
    <x v="3"/>
    <n v="5.05"/>
    <n v="94"/>
    <n v="0"/>
    <n v="1.5399999999999999E-3"/>
    <n v="0"/>
    <n v="0"/>
    <n v="0"/>
    <n v="0"/>
    <n v="0"/>
  </r>
  <r>
    <x v="10"/>
    <x v="1"/>
    <x v="4"/>
    <x v="4"/>
    <n v="5.04"/>
    <n v="94"/>
    <n v="0"/>
    <n v="1.5399999999999999E-3"/>
    <n v="0"/>
    <n v="0"/>
    <n v="0"/>
    <n v="0"/>
    <n v="0"/>
  </r>
  <r>
    <x v="10"/>
    <x v="1"/>
    <x v="4"/>
    <x v="5"/>
    <n v="5.14"/>
    <n v="94"/>
    <n v="0"/>
    <n v="1.5499999999999999E-3"/>
    <n v="0"/>
    <n v="0"/>
    <n v="0"/>
    <n v="0"/>
    <n v="0"/>
  </r>
  <r>
    <x v="10"/>
    <x v="1"/>
    <x v="4"/>
    <x v="6"/>
    <n v="5.03"/>
    <n v="94"/>
    <n v="0"/>
    <n v="1.5399999999999999E-3"/>
    <n v="0"/>
    <n v="0"/>
    <n v="0"/>
    <n v="0"/>
    <n v="0"/>
  </r>
  <r>
    <x v="10"/>
    <x v="1"/>
    <x v="4"/>
    <x v="7"/>
    <n v="5.72"/>
    <n v="94"/>
    <n v="0"/>
    <n v="1.5399999999999999E-3"/>
    <n v="0"/>
    <n v="0"/>
    <n v="0"/>
    <n v="0"/>
    <n v="0"/>
  </r>
  <r>
    <x v="10"/>
    <x v="1"/>
    <x v="4"/>
    <x v="8"/>
    <n v="5.23"/>
    <n v="94"/>
    <n v="0"/>
    <n v="1.5399999999999999E-3"/>
    <n v="0"/>
    <n v="0"/>
    <n v="0"/>
    <n v="0"/>
    <n v="0"/>
  </r>
  <r>
    <x v="10"/>
    <x v="1"/>
    <x v="4"/>
    <x v="9"/>
    <n v="6.68"/>
    <n v="94"/>
    <n v="0"/>
    <n v="1.5399999999999999E-3"/>
    <n v="0"/>
    <n v="0"/>
    <n v="0"/>
    <n v="0"/>
    <n v="0"/>
  </r>
  <r>
    <x v="10"/>
    <x v="1"/>
    <x v="4"/>
    <x v="10"/>
    <n v="0"/>
    <n v="94"/>
    <n v="0"/>
    <n v="0"/>
    <n v="0"/>
    <n v="0"/>
    <n v="0"/>
    <n v="0"/>
    <n v="0"/>
  </r>
  <r>
    <x v="10"/>
    <x v="1"/>
    <x v="5"/>
    <x v="0"/>
    <n v="1.1499999999999999"/>
    <n v="94"/>
    <n v="0"/>
    <n v="2.1000000000000001E-4"/>
    <n v="0"/>
    <n v="0"/>
    <n v="0"/>
    <n v="0"/>
    <n v="0"/>
  </r>
  <r>
    <x v="10"/>
    <x v="1"/>
    <x v="5"/>
    <x v="1"/>
    <n v="0.66"/>
    <n v="94"/>
    <n v="0"/>
    <n v="2.0000000000000001E-4"/>
    <n v="0"/>
    <n v="0"/>
    <n v="0"/>
    <n v="0"/>
    <n v="0"/>
  </r>
  <r>
    <x v="10"/>
    <x v="1"/>
    <x v="5"/>
    <x v="2"/>
    <n v="0.67"/>
    <n v="94"/>
    <n v="0"/>
    <n v="2.0000000000000001E-4"/>
    <n v="0"/>
    <n v="0"/>
    <n v="0"/>
    <n v="0"/>
    <n v="0"/>
  </r>
  <r>
    <x v="10"/>
    <x v="1"/>
    <x v="5"/>
    <x v="3"/>
    <n v="0.65"/>
    <n v="94"/>
    <n v="0"/>
    <n v="2.0000000000000001E-4"/>
    <n v="0"/>
    <n v="0"/>
    <n v="0"/>
    <n v="0"/>
    <n v="0"/>
  </r>
  <r>
    <x v="10"/>
    <x v="1"/>
    <x v="5"/>
    <x v="4"/>
    <n v="0.69"/>
    <n v="94"/>
    <n v="0"/>
    <n v="2.1000000000000001E-4"/>
    <n v="0"/>
    <n v="0"/>
    <n v="0"/>
    <n v="0"/>
    <n v="0"/>
  </r>
  <r>
    <x v="10"/>
    <x v="1"/>
    <x v="5"/>
    <x v="5"/>
    <n v="0.67"/>
    <n v="94"/>
    <n v="0"/>
    <n v="2.0000000000000001E-4"/>
    <n v="0"/>
    <n v="0"/>
    <n v="0"/>
    <n v="0"/>
    <n v="0"/>
  </r>
  <r>
    <x v="10"/>
    <x v="1"/>
    <x v="5"/>
    <x v="6"/>
    <n v="0.7"/>
    <n v="94"/>
    <n v="0"/>
    <n v="2.1000000000000001E-4"/>
    <n v="0"/>
    <n v="0"/>
    <n v="0"/>
    <n v="0"/>
    <n v="0"/>
  </r>
  <r>
    <x v="10"/>
    <x v="1"/>
    <x v="5"/>
    <x v="7"/>
    <n v="0.9"/>
    <n v="94"/>
    <n v="0"/>
    <n v="2.1000000000000001E-4"/>
    <n v="0"/>
    <n v="0"/>
    <n v="0"/>
    <n v="0"/>
    <n v="0"/>
  </r>
  <r>
    <x v="10"/>
    <x v="1"/>
    <x v="5"/>
    <x v="8"/>
    <n v="0.79"/>
    <n v="94"/>
    <n v="0"/>
    <n v="2.1000000000000001E-4"/>
    <n v="0"/>
    <n v="0"/>
    <n v="0"/>
    <n v="0"/>
    <n v="0"/>
  </r>
  <r>
    <x v="10"/>
    <x v="1"/>
    <x v="5"/>
    <x v="9"/>
    <n v="0.75"/>
    <n v="94"/>
    <n v="0"/>
    <n v="2.0000000000000001E-4"/>
    <n v="0"/>
    <n v="0"/>
    <n v="0"/>
    <n v="0"/>
    <n v="0"/>
  </r>
  <r>
    <x v="10"/>
    <x v="1"/>
    <x v="5"/>
    <x v="10"/>
    <n v="0"/>
    <n v="94"/>
    <n v="0"/>
    <n v="0"/>
    <n v="0"/>
    <n v="0"/>
    <n v="0"/>
    <n v="0"/>
    <n v="0"/>
  </r>
  <r>
    <x v="10"/>
    <x v="1"/>
    <x v="6"/>
    <x v="0"/>
    <n v="139.38999999999999"/>
    <n v="80.510000000000005"/>
    <n v="1202.7998"/>
    <n v="4.129E-2"/>
    <n v="0"/>
    <n v="0"/>
    <n v="0"/>
    <n v="0"/>
    <n v="5.82003"/>
  </r>
  <r>
    <x v="10"/>
    <x v="1"/>
    <x v="6"/>
    <x v="1"/>
    <n v="118.59"/>
    <n v="94.68"/>
    <n v="1203.40039"/>
    <n v="4.129E-2"/>
    <n v="0"/>
    <n v="0"/>
    <n v="0"/>
    <n v="0"/>
    <n v="5.8229300000000004"/>
  </r>
  <r>
    <x v="10"/>
    <x v="1"/>
    <x v="6"/>
    <x v="2"/>
    <n v="112.24"/>
    <n v="100"/>
    <n v="1205"/>
    <n v="4.129E-2"/>
    <n v="0"/>
    <n v="0"/>
    <n v="0"/>
    <n v="0"/>
    <n v="5.8306699999999996"/>
  </r>
  <r>
    <x v="10"/>
    <x v="1"/>
    <x v="6"/>
    <x v="3"/>
    <n v="112.23"/>
    <n v="100"/>
    <n v="1204"/>
    <n v="4.129E-2"/>
    <n v="0"/>
    <n v="0"/>
    <n v="0"/>
    <n v="0"/>
    <n v="5.8258400000000004"/>
  </r>
  <r>
    <x v="10"/>
    <x v="1"/>
    <x v="6"/>
    <x v="4"/>
    <n v="112.23"/>
    <n v="100"/>
    <n v="1202"/>
    <n v="4.129E-2"/>
    <n v="0"/>
    <n v="0"/>
    <n v="0"/>
    <n v="0"/>
    <n v="5.81616"/>
  </r>
  <r>
    <x v="10"/>
    <x v="1"/>
    <x v="6"/>
    <x v="5"/>
    <n v="122.66"/>
    <n v="91.48"/>
    <n v="1205.7705100000001"/>
    <n v="4.1300000000000003E-2"/>
    <n v="0"/>
    <n v="0"/>
    <n v="0"/>
    <n v="0"/>
    <n v="5.8343999999999996"/>
  </r>
  <r>
    <x v="10"/>
    <x v="1"/>
    <x v="6"/>
    <x v="6"/>
    <n v="112.19"/>
    <n v="100"/>
    <n v="1202"/>
    <n v="4.1279999999999997E-2"/>
    <n v="0"/>
    <n v="0"/>
    <n v="0"/>
    <n v="0"/>
    <n v="5.81616"/>
  </r>
  <r>
    <x v="10"/>
    <x v="1"/>
    <x v="6"/>
    <x v="7"/>
    <n v="158.79"/>
    <n v="70.69"/>
    <n v="1203.7998"/>
    <n v="4.129E-2"/>
    <n v="0"/>
    <n v="0"/>
    <n v="0"/>
    <n v="0"/>
    <n v="5.8248699999999998"/>
  </r>
  <r>
    <x v="10"/>
    <x v="1"/>
    <x v="6"/>
    <x v="8"/>
    <n v="153.27000000000001"/>
    <n v="73.209999999999994"/>
    <n v="1202.08008"/>
    <n v="4.129E-2"/>
    <n v="0"/>
    <n v="0"/>
    <n v="0"/>
    <n v="0"/>
    <n v="5.8165500000000003"/>
  </r>
  <r>
    <x v="10"/>
    <x v="1"/>
    <x v="6"/>
    <x v="9"/>
    <n v="167.81"/>
    <n v="66.87"/>
    <n v="1203"/>
    <n v="4.129E-2"/>
    <n v="0"/>
    <n v="0"/>
    <n v="0"/>
    <n v="0"/>
    <n v="5.8209999999999997"/>
  </r>
  <r>
    <x v="10"/>
    <x v="1"/>
    <x v="6"/>
    <x v="10"/>
    <n v="0"/>
    <n v="94"/>
    <n v="0"/>
    <n v="0"/>
    <n v="0"/>
    <n v="0"/>
    <n v="0"/>
    <n v="0"/>
    <n v="0"/>
  </r>
  <r>
    <x v="10"/>
    <x v="1"/>
    <x v="7"/>
    <x v="0"/>
    <n v="110.78"/>
    <n v="58.51"/>
    <n v="3128.9296899999999"/>
    <n v="2.385E-2"/>
    <n v="0"/>
    <n v="0"/>
    <n v="0"/>
    <n v="0"/>
    <n v="15.14006"/>
  </r>
  <r>
    <x v="10"/>
    <x v="1"/>
    <x v="7"/>
    <x v="1"/>
    <n v="76.180000000000007"/>
    <n v="85.1"/>
    <n v="3130.73999"/>
    <n v="2.385E-2"/>
    <n v="0"/>
    <n v="0"/>
    <n v="0"/>
    <n v="0"/>
    <n v="15.148820000000001"/>
  </r>
  <r>
    <x v="10"/>
    <x v="1"/>
    <x v="7"/>
    <x v="2"/>
    <n v="64.84"/>
    <n v="100"/>
    <n v="3132"/>
    <n v="2.3859999999999999E-2"/>
    <n v="0"/>
    <n v="0"/>
    <n v="0"/>
    <n v="0"/>
    <n v="15.154909999999999"/>
  </r>
  <r>
    <x v="10"/>
    <x v="1"/>
    <x v="7"/>
    <x v="3"/>
    <n v="64.83"/>
    <n v="100"/>
    <n v="3132"/>
    <n v="2.385E-2"/>
    <n v="0"/>
    <n v="0"/>
    <n v="0"/>
    <n v="0"/>
    <n v="15.154920000000001"/>
  </r>
  <r>
    <x v="10"/>
    <x v="1"/>
    <x v="7"/>
    <x v="4"/>
    <n v="64.84"/>
    <n v="100"/>
    <n v="3133"/>
    <n v="2.3859999999999999E-2"/>
    <n v="0"/>
    <n v="0"/>
    <n v="0"/>
    <n v="0"/>
    <n v="15.159750000000001"/>
  </r>
  <r>
    <x v="10"/>
    <x v="1"/>
    <x v="7"/>
    <x v="5"/>
    <n v="68.900000000000006"/>
    <n v="94.02"/>
    <n v="3127.1699199999998"/>
    <n v="2.384E-2"/>
    <n v="0"/>
    <n v="0"/>
    <n v="0"/>
    <n v="0"/>
    <n v="15.131539999999999"/>
  </r>
  <r>
    <x v="10"/>
    <x v="1"/>
    <x v="7"/>
    <x v="6"/>
    <n v="64.84"/>
    <n v="100"/>
    <n v="3132"/>
    <n v="2.3859999999999999E-2"/>
    <n v="0"/>
    <n v="0"/>
    <n v="0"/>
    <n v="0"/>
    <n v="15.154909999999999"/>
  </r>
  <r>
    <x v="10"/>
    <x v="1"/>
    <x v="7"/>
    <x v="7"/>
    <n v="94.83"/>
    <n v="68.37"/>
    <n v="3131.15967"/>
    <n v="2.385E-2"/>
    <n v="0"/>
    <n v="0"/>
    <n v="0"/>
    <n v="0"/>
    <n v="15.15085"/>
  </r>
  <r>
    <x v="10"/>
    <x v="1"/>
    <x v="7"/>
    <x v="8"/>
    <n v="86.62"/>
    <n v="74.959999999999994"/>
    <n v="3133.91968"/>
    <n v="2.3890000000000002E-2"/>
    <n v="0"/>
    <n v="0"/>
    <n v="0"/>
    <n v="0"/>
    <n v="15.164210000000001"/>
  </r>
  <r>
    <x v="10"/>
    <x v="1"/>
    <x v="7"/>
    <x v="9"/>
    <n v="153.05000000000001"/>
    <n v="42.39"/>
    <n v="3133.5800800000002"/>
    <n v="2.3869999999999999E-2"/>
    <n v="6.9999999999999994E-5"/>
    <n v="0"/>
    <n v="0"/>
    <n v="0"/>
    <n v="15.162559999999999"/>
  </r>
  <r>
    <x v="10"/>
    <x v="1"/>
    <x v="7"/>
    <x v="10"/>
    <n v="0"/>
    <n v="94"/>
    <n v="0"/>
    <n v="0"/>
    <n v="0"/>
    <n v="0"/>
    <n v="0"/>
    <n v="0"/>
    <n v="0"/>
  </r>
  <r>
    <x v="10"/>
    <x v="1"/>
    <x v="8"/>
    <x v="0"/>
    <n v="88.19"/>
    <n v="66.17"/>
    <n v="654.45989999999995"/>
    <n v="2.1669999999999998E-2"/>
    <n v="0"/>
    <n v="0"/>
    <n v="0"/>
    <n v="0"/>
    <n v="3.16676"/>
  </r>
  <r>
    <x v="10"/>
    <x v="1"/>
    <x v="8"/>
    <x v="1"/>
    <n v="91.34"/>
    <n v="64.069999999999993"/>
    <n v="659.31982000000005"/>
    <n v="2.1700000000000001E-2"/>
    <n v="0"/>
    <n v="0"/>
    <n v="0"/>
    <n v="0"/>
    <n v="3.1902699999999999"/>
  </r>
  <r>
    <x v="10"/>
    <x v="1"/>
    <x v="8"/>
    <x v="2"/>
    <n v="58.91"/>
    <n v="100"/>
    <n v="651"/>
    <n v="2.1669999999999998E-2"/>
    <n v="0"/>
    <n v="0"/>
    <n v="0"/>
    <n v="0"/>
    <n v="3.15002"/>
  </r>
  <r>
    <x v="10"/>
    <x v="1"/>
    <x v="8"/>
    <x v="3"/>
    <n v="58.92"/>
    <n v="100"/>
    <n v="656"/>
    <n v="2.1680000000000001E-2"/>
    <n v="0"/>
    <n v="0"/>
    <n v="0"/>
    <n v="0"/>
    <n v="3.17421"/>
  </r>
  <r>
    <x v="10"/>
    <x v="1"/>
    <x v="8"/>
    <x v="4"/>
    <n v="58.8"/>
    <n v="100"/>
    <n v="646"/>
    <n v="2.163E-2"/>
    <n v="0"/>
    <n v="0"/>
    <n v="0"/>
    <n v="0"/>
    <n v="3.12582"/>
  </r>
  <r>
    <x v="10"/>
    <x v="1"/>
    <x v="8"/>
    <x v="5"/>
    <n v="60.09"/>
    <n v="98.02"/>
    <n v="653.7998"/>
    <n v="2.1669999999999998E-2"/>
    <n v="0"/>
    <n v="0"/>
    <n v="0"/>
    <n v="0"/>
    <n v="3.1635599999999999"/>
  </r>
  <r>
    <x v="10"/>
    <x v="1"/>
    <x v="8"/>
    <x v="6"/>
    <n v="58.87"/>
    <n v="100"/>
    <n v="652"/>
    <n v="2.1659999999999999E-2"/>
    <n v="0"/>
    <n v="0"/>
    <n v="0"/>
    <n v="0"/>
    <n v="3.1548500000000002"/>
  </r>
  <r>
    <x v="10"/>
    <x v="1"/>
    <x v="8"/>
    <x v="7"/>
    <n v="80.959999999999994"/>
    <n v="72.05"/>
    <n v="660.00977"/>
    <n v="2.1700000000000001E-2"/>
    <n v="0"/>
    <n v="0"/>
    <n v="0"/>
    <n v="0"/>
    <n v="3.1936100000000001"/>
  </r>
  <r>
    <x v="10"/>
    <x v="1"/>
    <x v="8"/>
    <x v="8"/>
    <n v="68.150000000000006"/>
    <n v="85.47"/>
    <n v="658.10986000000003"/>
    <n v="2.1690000000000001E-2"/>
    <n v="0"/>
    <n v="0"/>
    <n v="0"/>
    <n v="0"/>
    <n v="3.1844199999999998"/>
  </r>
  <r>
    <x v="10"/>
    <x v="1"/>
    <x v="8"/>
    <x v="9"/>
    <n v="86.06"/>
    <n v="67.290000000000006"/>
    <n v="658.77979000000005"/>
    <n v="2.1690000000000001E-2"/>
    <n v="0"/>
    <n v="0"/>
    <n v="0"/>
    <n v="0"/>
    <n v="3.1876600000000002"/>
  </r>
  <r>
    <x v="10"/>
    <x v="1"/>
    <x v="8"/>
    <x v="10"/>
    <n v="0.26"/>
    <n v="22.32"/>
    <n v="5.58"/>
    <n v="2.0000000000000002E-5"/>
    <n v="0"/>
    <n v="0"/>
    <n v="0"/>
    <n v="0"/>
    <n v="2.7E-2"/>
  </r>
  <r>
    <x v="10"/>
    <x v="2"/>
    <x v="0"/>
    <x v="0"/>
    <n v="107.33"/>
    <n v="49.13"/>
    <n v="276.62988000000001"/>
    <n v="2.8410000000000001E-2"/>
    <n v="0"/>
    <n v="0"/>
    <n v="0"/>
    <n v="0"/>
    <n v="1.3091699999999999"/>
  </r>
  <r>
    <x v="10"/>
    <x v="2"/>
    <x v="0"/>
    <x v="1"/>
    <n v="63.84"/>
    <n v="84.54"/>
    <n v="250.25"/>
    <n v="2.8209999999999999E-2"/>
    <n v="0"/>
    <n v="0"/>
    <n v="0"/>
    <n v="0"/>
    <n v="1.1843300000000001"/>
  </r>
  <r>
    <x v="10"/>
    <x v="2"/>
    <x v="0"/>
    <x v="2"/>
    <n v="57.78"/>
    <n v="97.21"/>
    <n v="248.85986"/>
    <n v="2.8199999999999999E-2"/>
    <n v="0"/>
    <n v="0"/>
    <n v="0"/>
    <n v="0"/>
    <n v="1.1777500000000001"/>
  </r>
  <r>
    <x v="10"/>
    <x v="2"/>
    <x v="0"/>
    <x v="3"/>
    <n v="71.16"/>
    <n v="78.28"/>
    <n v="260.66016000000002"/>
    <n v="2.828E-2"/>
    <n v="0"/>
    <n v="0"/>
    <n v="0"/>
    <n v="0"/>
    <n v="1.23359"/>
  </r>
  <r>
    <x v="10"/>
    <x v="2"/>
    <x v="0"/>
    <x v="4"/>
    <n v="56.08"/>
    <n v="100"/>
    <n v="239"/>
    <n v="2.811E-2"/>
    <n v="0"/>
    <n v="0"/>
    <n v="0"/>
    <n v="0"/>
    <n v="1.1310899999999999"/>
  </r>
  <r>
    <x v="10"/>
    <x v="2"/>
    <x v="0"/>
    <x v="5"/>
    <n v="86.74"/>
    <n v="63.93"/>
    <n v="242.2998"/>
    <n v="2.8139999999999998E-2"/>
    <n v="2.9999999999999997E-4"/>
    <n v="0"/>
    <n v="0"/>
    <n v="0"/>
    <n v="1.1467000000000001"/>
  </r>
  <r>
    <x v="10"/>
    <x v="2"/>
    <x v="0"/>
    <x v="6"/>
    <n v="58.38"/>
    <n v="95.64"/>
    <n v="241.97998000000001"/>
    <n v="2.8139999999999998E-2"/>
    <n v="0"/>
    <n v="0"/>
    <n v="0"/>
    <n v="0"/>
    <n v="1.1451899999999999"/>
  </r>
  <r>
    <x v="10"/>
    <x v="2"/>
    <x v="0"/>
    <x v="7"/>
    <n v="122.52"/>
    <n v="42.69"/>
    <n v="269.35986000000003"/>
    <n v="2.8369999999999999E-2"/>
    <n v="0"/>
    <n v="0"/>
    <n v="0"/>
    <n v="0"/>
    <n v="1.27477"/>
  </r>
  <r>
    <x v="10"/>
    <x v="2"/>
    <x v="0"/>
    <x v="8"/>
    <n v="129.33000000000001"/>
    <n v="40.53"/>
    <n v="283.68018000000001"/>
    <n v="2.8459999999999999E-2"/>
    <n v="0"/>
    <n v="0"/>
    <n v="0"/>
    <n v="0"/>
    <n v="1.3425400000000001"/>
  </r>
  <r>
    <x v="10"/>
    <x v="2"/>
    <x v="0"/>
    <x v="9"/>
    <n v="133.80000000000001"/>
    <n v="40.33"/>
    <n v="255.31003999999999"/>
    <n v="2.8240000000000001E-2"/>
    <n v="0"/>
    <n v="0"/>
    <n v="0"/>
    <n v="0"/>
    <n v="1.20828"/>
  </r>
  <r>
    <x v="10"/>
    <x v="2"/>
    <x v="0"/>
    <x v="10"/>
    <n v="0.61"/>
    <n v="41.45"/>
    <n v="15.75"/>
    <n v="1.2E-4"/>
    <n v="0"/>
    <n v="0"/>
    <n v="0"/>
    <n v="0"/>
    <n v="7.4539999999999995E-2"/>
  </r>
  <r>
    <x v="10"/>
    <x v="2"/>
    <x v="1"/>
    <x v="0"/>
    <n v="30.47"/>
    <n v="45.34"/>
    <n v="165.93994000000001"/>
    <n v="9.3699999999999999E-3"/>
    <n v="0"/>
    <n v="0"/>
    <n v="0"/>
    <n v="0"/>
    <n v="0.78532000000000002"/>
  </r>
  <r>
    <x v="10"/>
    <x v="2"/>
    <x v="1"/>
    <x v="1"/>
    <n v="20.04"/>
    <n v="72.42"/>
    <n v="123.82995"/>
    <n v="8.9800000000000001E-3"/>
    <n v="0"/>
    <n v="0"/>
    <n v="0"/>
    <n v="0"/>
    <n v="0.58604000000000001"/>
  </r>
  <r>
    <x v="10"/>
    <x v="2"/>
    <x v="1"/>
    <x v="2"/>
    <n v="18.100000000000001"/>
    <n v="96.76"/>
    <n v="108.37"/>
    <n v="8.8299999999999993E-3"/>
    <n v="0"/>
    <n v="0"/>
    <n v="0"/>
    <n v="0"/>
    <n v="0.51287000000000005"/>
  </r>
  <r>
    <x v="10"/>
    <x v="2"/>
    <x v="1"/>
    <x v="3"/>
    <n v="18.91"/>
    <n v="96.05"/>
    <n v="144.07996"/>
    <n v="9.1699999999999993E-3"/>
    <n v="0"/>
    <n v="0"/>
    <n v="0"/>
    <n v="0"/>
    <n v="0.68186999999999998"/>
  </r>
  <r>
    <x v="10"/>
    <x v="2"/>
    <x v="1"/>
    <x v="4"/>
    <n v="17.309999999999999"/>
    <n v="100"/>
    <n v="92"/>
    <n v="8.6800000000000002E-3"/>
    <n v="0"/>
    <n v="0"/>
    <n v="0"/>
    <n v="0"/>
    <n v="0.43540000000000001"/>
  </r>
  <r>
    <x v="10"/>
    <x v="2"/>
    <x v="1"/>
    <x v="5"/>
    <n v="21.02"/>
    <n v="66.58"/>
    <n v="128.48999000000001"/>
    <n v="9.0200000000000002E-3"/>
    <n v="0"/>
    <n v="0"/>
    <n v="0"/>
    <n v="0"/>
    <n v="0.60809000000000002"/>
  </r>
  <r>
    <x v="10"/>
    <x v="2"/>
    <x v="1"/>
    <x v="6"/>
    <n v="17.72"/>
    <n v="100"/>
    <n v="112"/>
    <n v="8.8800000000000007E-3"/>
    <n v="0"/>
    <n v="0"/>
    <n v="0"/>
    <n v="0"/>
    <n v="0.53005000000000002"/>
  </r>
  <r>
    <x v="10"/>
    <x v="2"/>
    <x v="1"/>
    <x v="7"/>
    <n v="44.55"/>
    <n v="34.82"/>
    <n v="231.18993"/>
    <n v="9.9699999999999997E-3"/>
    <n v="0"/>
    <n v="0"/>
    <n v="0"/>
    <n v="0"/>
    <n v="1.09413"/>
  </r>
  <r>
    <x v="10"/>
    <x v="2"/>
    <x v="1"/>
    <x v="8"/>
    <n v="40.39"/>
    <n v="33.89"/>
    <n v="286.33996999999999"/>
    <n v="1.0489999999999999E-2"/>
    <n v="0"/>
    <n v="0"/>
    <n v="0"/>
    <n v="0"/>
    <n v="1.3551299999999999"/>
  </r>
  <r>
    <x v="10"/>
    <x v="2"/>
    <x v="1"/>
    <x v="9"/>
    <n v="37.020000000000003"/>
    <n v="34.69"/>
    <n v="173.07993999999999"/>
    <n v="9.41E-3"/>
    <n v="0"/>
    <n v="0"/>
    <n v="0"/>
    <n v="0"/>
    <n v="0.81911999999999996"/>
  </r>
  <r>
    <x v="10"/>
    <x v="2"/>
    <x v="1"/>
    <x v="10"/>
    <n v="3.56"/>
    <n v="32.020000000000003"/>
    <n v="61.16"/>
    <n v="5.6999999999999998E-4"/>
    <n v="0"/>
    <n v="0"/>
    <n v="0"/>
    <n v="0"/>
    <n v="0.28943999999999998"/>
  </r>
  <r>
    <x v="10"/>
    <x v="2"/>
    <x v="2"/>
    <x v="0"/>
    <n v="86.8"/>
    <n v="65.290000000000006"/>
    <n v="363.6499"/>
    <n v="2.349E-2"/>
    <n v="0"/>
    <n v="0"/>
    <n v="0"/>
    <n v="0"/>
    <n v="1.7210000000000001"/>
  </r>
  <r>
    <x v="10"/>
    <x v="2"/>
    <x v="2"/>
    <x v="1"/>
    <n v="58.92"/>
    <n v="95.99"/>
    <n v="362.8501"/>
    <n v="2.3470000000000001E-2"/>
    <n v="0"/>
    <n v="0"/>
    <n v="0"/>
    <n v="0"/>
    <n v="1.71722"/>
  </r>
  <r>
    <x v="10"/>
    <x v="2"/>
    <x v="2"/>
    <x v="2"/>
    <n v="56.63"/>
    <n v="100"/>
    <n v="363"/>
    <n v="2.3470000000000001E-2"/>
    <n v="0"/>
    <n v="0"/>
    <n v="0"/>
    <n v="0"/>
    <n v="1.71793"/>
  </r>
  <r>
    <x v="10"/>
    <x v="2"/>
    <x v="2"/>
    <x v="3"/>
    <n v="56.64"/>
    <n v="100"/>
    <n v="363"/>
    <n v="2.3480000000000001E-2"/>
    <n v="0"/>
    <n v="0"/>
    <n v="0"/>
    <n v="0"/>
    <n v="1.71793"/>
  </r>
  <r>
    <x v="10"/>
    <x v="2"/>
    <x v="2"/>
    <x v="4"/>
    <n v="56.66"/>
    <n v="100"/>
    <n v="364"/>
    <n v="2.349E-2"/>
    <n v="0"/>
    <n v="0"/>
    <n v="0"/>
    <n v="0"/>
    <n v="1.7226600000000001"/>
  </r>
  <r>
    <x v="10"/>
    <x v="2"/>
    <x v="2"/>
    <x v="5"/>
    <n v="56.62"/>
    <n v="100"/>
    <n v="361"/>
    <n v="2.3470000000000001E-2"/>
    <n v="0"/>
    <n v="0"/>
    <n v="0"/>
    <n v="0"/>
    <n v="1.7084600000000001"/>
  </r>
  <r>
    <x v="10"/>
    <x v="2"/>
    <x v="2"/>
    <x v="6"/>
    <n v="56.61"/>
    <n v="100"/>
    <n v="363"/>
    <n v="2.3460000000000002E-2"/>
    <n v="0"/>
    <n v="0"/>
    <n v="0"/>
    <n v="0"/>
    <n v="1.71793"/>
  </r>
  <r>
    <x v="10"/>
    <x v="2"/>
    <x v="2"/>
    <x v="7"/>
    <n v="85.86"/>
    <n v="65.930000000000007"/>
    <n v="363.91989000000001"/>
    <n v="2.3480000000000001E-2"/>
    <n v="0"/>
    <n v="0"/>
    <n v="0"/>
    <n v="0"/>
    <n v="1.72228"/>
  </r>
  <r>
    <x v="10"/>
    <x v="2"/>
    <x v="2"/>
    <x v="8"/>
    <n v="75.19"/>
    <n v="75.25"/>
    <n v="363.47998000000001"/>
    <n v="2.3480000000000001E-2"/>
    <n v="0"/>
    <n v="0"/>
    <n v="0"/>
    <n v="0"/>
    <n v="1.7202"/>
  </r>
  <r>
    <x v="10"/>
    <x v="2"/>
    <x v="2"/>
    <x v="9"/>
    <n v="107.4"/>
    <n v="52.78"/>
    <n v="364.7002"/>
    <n v="2.349E-2"/>
    <n v="0"/>
    <n v="0"/>
    <n v="0"/>
    <n v="0"/>
    <n v="1.72597"/>
  </r>
  <r>
    <x v="10"/>
    <x v="2"/>
    <x v="2"/>
    <x v="10"/>
    <n v="0"/>
    <n v="100"/>
    <n v="0"/>
    <n v="0"/>
    <n v="0"/>
    <n v="0"/>
    <n v="0"/>
    <n v="0"/>
    <n v="0"/>
  </r>
  <r>
    <x v="10"/>
    <x v="2"/>
    <x v="3"/>
    <x v="0"/>
    <n v="440.12"/>
    <n v="35.49"/>
    <n v="456.45996000000002"/>
    <n v="7.9250000000000001E-2"/>
    <n v="0"/>
    <n v="0"/>
    <n v="0"/>
    <n v="0"/>
    <n v="2.1602299999999999"/>
  </r>
  <r>
    <x v="10"/>
    <x v="2"/>
    <x v="3"/>
    <x v="1"/>
    <n v="184"/>
    <n v="85.5"/>
    <n v="448"/>
    <n v="7.9210000000000003E-2"/>
    <n v="3.0000000000000001E-5"/>
    <n v="0"/>
    <n v="0"/>
    <n v="0"/>
    <n v="2.1202000000000001"/>
  </r>
  <r>
    <x v="10"/>
    <x v="2"/>
    <x v="3"/>
    <x v="2"/>
    <n v="158"/>
    <n v="100"/>
    <n v="448.00002999999998"/>
    <n v="7.9200000000000007E-2"/>
    <n v="0"/>
    <n v="0"/>
    <n v="0"/>
    <n v="0"/>
    <n v="2.1202000000000001"/>
  </r>
  <r>
    <x v="10"/>
    <x v="2"/>
    <x v="3"/>
    <x v="3"/>
    <n v="165.01"/>
    <n v="95.77"/>
    <n v="450.11034999999998"/>
    <n v="7.9219999999999999E-2"/>
    <n v="0"/>
    <n v="0"/>
    <n v="0"/>
    <n v="0"/>
    <n v="2.1301800000000002"/>
  </r>
  <r>
    <x v="10"/>
    <x v="2"/>
    <x v="3"/>
    <x v="4"/>
    <n v="157.97"/>
    <n v="100"/>
    <n v="448.00002999999998"/>
    <n v="7.9189999999999997E-2"/>
    <n v="0"/>
    <n v="0"/>
    <n v="0"/>
    <n v="0"/>
    <n v="2.1202000000000001"/>
  </r>
  <r>
    <x v="10"/>
    <x v="2"/>
    <x v="3"/>
    <x v="5"/>
    <n v="171.29"/>
    <n v="92.12"/>
    <n v="448.61034999999998"/>
    <n v="7.9200000000000007E-2"/>
    <n v="0"/>
    <n v="0"/>
    <n v="0"/>
    <n v="0"/>
    <n v="2.1230799999999999"/>
  </r>
  <r>
    <x v="10"/>
    <x v="2"/>
    <x v="3"/>
    <x v="6"/>
    <n v="157.97"/>
    <n v="100"/>
    <n v="448.00002999999998"/>
    <n v="7.9189999999999997E-2"/>
    <n v="0"/>
    <n v="0"/>
    <n v="0"/>
    <n v="0"/>
    <n v="2.1202000000000001"/>
  </r>
  <r>
    <x v="10"/>
    <x v="2"/>
    <x v="3"/>
    <x v="7"/>
    <n v="382.31"/>
    <n v="40.72"/>
    <n v="457.73043999999999"/>
    <n v="7.9280000000000003E-2"/>
    <n v="0"/>
    <n v="0"/>
    <n v="0"/>
    <n v="0"/>
    <n v="2.1662400000000002"/>
  </r>
  <r>
    <x v="10"/>
    <x v="2"/>
    <x v="3"/>
    <x v="8"/>
    <n v="326.41000000000003"/>
    <n v="47"/>
    <n v="458.70996000000002"/>
    <n v="7.9289999999999999E-2"/>
    <n v="0"/>
    <n v="0"/>
    <n v="0"/>
    <n v="0"/>
    <n v="2.1708799999999999"/>
  </r>
  <r>
    <x v="10"/>
    <x v="2"/>
    <x v="3"/>
    <x v="9"/>
    <n v="462.04"/>
    <n v="33.75"/>
    <n v="455.59960999999998"/>
    <n v="7.9259999999999997E-2"/>
    <n v="0"/>
    <n v="0"/>
    <n v="0"/>
    <n v="0"/>
    <n v="2.1561599999999999"/>
  </r>
  <r>
    <x v="10"/>
    <x v="2"/>
    <x v="3"/>
    <x v="10"/>
    <n v="0.05"/>
    <n v="28"/>
    <n v="0.84"/>
    <n v="1.0000000000000001E-5"/>
    <n v="0"/>
    <n v="0"/>
    <n v="0"/>
    <n v="0"/>
    <n v="3.98E-3"/>
  </r>
  <r>
    <x v="10"/>
    <x v="2"/>
    <x v="4"/>
    <x v="0"/>
    <n v="6.11"/>
    <n v="100"/>
    <n v="0"/>
    <n v="1.5399999999999999E-3"/>
    <n v="0"/>
    <n v="0"/>
    <n v="0"/>
    <n v="0"/>
    <n v="0"/>
  </r>
  <r>
    <x v="10"/>
    <x v="2"/>
    <x v="4"/>
    <x v="1"/>
    <n v="5.39"/>
    <n v="100"/>
    <n v="0"/>
    <n v="1.5399999999999999E-3"/>
    <n v="0"/>
    <n v="0"/>
    <n v="0"/>
    <n v="0"/>
    <n v="0"/>
  </r>
  <r>
    <x v="10"/>
    <x v="2"/>
    <x v="4"/>
    <x v="2"/>
    <n v="5.0199999999999996"/>
    <n v="100"/>
    <n v="0"/>
    <n v="1.5299999999999999E-3"/>
    <n v="0"/>
    <n v="0"/>
    <n v="0"/>
    <n v="0"/>
    <n v="0"/>
  </r>
  <r>
    <x v="10"/>
    <x v="2"/>
    <x v="4"/>
    <x v="3"/>
    <n v="5.05"/>
    <n v="100"/>
    <n v="0"/>
    <n v="1.5399999999999999E-3"/>
    <n v="0"/>
    <n v="0"/>
    <n v="0"/>
    <n v="0"/>
    <n v="0"/>
  </r>
  <r>
    <x v="10"/>
    <x v="2"/>
    <x v="4"/>
    <x v="4"/>
    <n v="5.04"/>
    <n v="100"/>
    <n v="0"/>
    <n v="1.5399999999999999E-3"/>
    <n v="0"/>
    <n v="0"/>
    <n v="0"/>
    <n v="0"/>
    <n v="0"/>
  </r>
  <r>
    <x v="10"/>
    <x v="2"/>
    <x v="4"/>
    <x v="5"/>
    <n v="5.14"/>
    <n v="100"/>
    <n v="0"/>
    <n v="1.5499999999999999E-3"/>
    <n v="0"/>
    <n v="0"/>
    <n v="0"/>
    <n v="0"/>
    <n v="0"/>
  </r>
  <r>
    <x v="10"/>
    <x v="2"/>
    <x v="4"/>
    <x v="6"/>
    <n v="5.03"/>
    <n v="100"/>
    <n v="0"/>
    <n v="1.5399999999999999E-3"/>
    <n v="0"/>
    <n v="0"/>
    <n v="0"/>
    <n v="0"/>
    <n v="0"/>
  </r>
  <r>
    <x v="10"/>
    <x v="2"/>
    <x v="4"/>
    <x v="7"/>
    <n v="5.72"/>
    <n v="100"/>
    <n v="0"/>
    <n v="1.5399999999999999E-3"/>
    <n v="0"/>
    <n v="0"/>
    <n v="0"/>
    <n v="0"/>
    <n v="0"/>
  </r>
  <r>
    <x v="10"/>
    <x v="2"/>
    <x v="4"/>
    <x v="8"/>
    <n v="5.23"/>
    <n v="100"/>
    <n v="0"/>
    <n v="1.5399999999999999E-3"/>
    <n v="0"/>
    <n v="0"/>
    <n v="0"/>
    <n v="0"/>
    <n v="0"/>
  </r>
  <r>
    <x v="10"/>
    <x v="2"/>
    <x v="4"/>
    <x v="9"/>
    <n v="6.68"/>
    <n v="100"/>
    <n v="0"/>
    <n v="1.5399999999999999E-3"/>
    <n v="0"/>
    <n v="0"/>
    <n v="0"/>
    <n v="0"/>
    <n v="0"/>
  </r>
  <r>
    <x v="10"/>
    <x v="2"/>
    <x v="4"/>
    <x v="10"/>
    <n v="0"/>
    <n v="100"/>
    <n v="0"/>
    <n v="0"/>
    <n v="0"/>
    <n v="0"/>
    <n v="0"/>
    <n v="0"/>
    <n v="0"/>
  </r>
  <r>
    <x v="10"/>
    <x v="2"/>
    <x v="5"/>
    <x v="0"/>
    <n v="1.1499999999999999"/>
    <n v="100"/>
    <n v="0"/>
    <n v="2.1000000000000001E-4"/>
    <n v="0"/>
    <n v="0"/>
    <n v="0"/>
    <n v="0"/>
    <n v="0"/>
  </r>
  <r>
    <x v="10"/>
    <x v="2"/>
    <x v="5"/>
    <x v="1"/>
    <n v="0.66"/>
    <n v="100"/>
    <n v="0"/>
    <n v="2.0000000000000001E-4"/>
    <n v="0"/>
    <n v="0"/>
    <n v="0"/>
    <n v="0"/>
    <n v="0"/>
  </r>
  <r>
    <x v="10"/>
    <x v="2"/>
    <x v="5"/>
    <x v="2"/>
    <n v="0.67"/>
    <n v="100"/>
    <n v="0"/>
    <n v="2.0000000000000001E-4"/>
    <n v="0"/>
    <n v="0"/>
    <n v="0"/>
    <n v="0"/>
    <n v="0"/>
  </r>
  <r>
    <x v="10"/>
    <x v="2"/>
    <x v="5"/>
    <x v="3"/>
    <n v="0.65"/>
    <n v="100"/>
    <n v="0"/>
    <n v="2.0000000000000001E-4"/>
    <n v="0"/>
    <n v="0"/>
    <n v="0"/>
    <n v="0"/>
    <n v="0"/>
  </r>
  <r>
    <x v="10"/>
    <x v="2"/>
    <x v="5"/>
    <x v="4"/>
    <n v="0.69"/>
    <n v="100"/>
    <n v="0"/>
    <n v="2.1000000000000001E-4"/>
    <n v="0"/>
    <n v="0"/>
    <n v="0"/>
    <n v="0"/>
    <n v="0"/>
  </r>
  <r>
    <x v="10"/>
    <x v="2"/>
    <x v="5"/>
    <x v="5"/>
    <n v="0.67"/>
    <n v="100"/>
    <n v="0"/>
    <n v="2.0000000000000001E-4"/>
    <n v="0"/>
    <n v="0"/>
    <n v="0"/>
    <n v="0"/>
    <n v="0"/>
  </r>
  <r>
    <x v="10"/>
    <x v="2"/>
    <x v="5"/>
    <x v="6"/>
    <n v="0.7"/>
    <n v="100"/>
    <n v="0"/>
    <n v="2.1000000000000001E-4"/>
    <n v="0"/>
    <n v="0"/>
    <n v="0"/>
    <n v="0"/>
    <n v="0"/>
  </r>
  <r>
    <x v="10"/>
    <x v="2"/>
    <x v="5"/>
    <x v="7"/>
    <n v="0.9"/>
    <n v="100"/>
    <n v="0"/>
    <n v="2.1000000000000001E-4"/>
    <n v="0"/>
    <n v="0"/>
    <n v="0"/>
    <n v="0"/>
    <n v="0"/>
  </r>
  <r>
    <x v="10"/>
    <x v="2"/>
    <x v="5"/>
    <x v="8"/>
    <n v="0.79"/>
    <n v="100"/>
    <n v="0"/>
    <n v="2.1000000000000001E-4"/>
    <n v="0"/>
    <n v="0"/>
    <n v="0"/>
    <n v="0"/>
    <n v="0"/>
  </r>
  <r>
    <x v="10"/>
    <x v="2"/>
    <x v="5"/>
    <x v="9"/>
    <n v="0.75"/>
    <n v="100"/>
    <n v="0"/>
    <n v="2.0000000000000001E-4"/>
    <n v="0"/>
    <n v="0"/>
    <n v="0"/>
    <n v="0"/>
    <n v="0"/>
  </r>
  <r>
    <x v="10"/>
    <x v="2"/>
    <x v="5"/>
    <x v="10"/>
    <n v="0"/>
    <n v="100"/>
    <n v="0"/>
    <n v="0"/>
    <n v="0"/>
    <n v="0"/>
    <n v="0"/>
    <n v="0"/>
    <n v="0"/>
  </r>
  <r>
    <x v="10"/>
    <x v="2"/>
    <x v="6"/>
    <x v="0"/>
    <n v="139.38999999999999"/>
    <n v="100"/>
    <n v="0"/>
    <n v="4.129E-2"/>
    <n v="0"/>
    <n v="0"/>
    <n v="0"/>
    <n v="0"/>
    <n v="0"/>
  </r>
  <r>
    <x v="10"/>
    <x v="2"/>
    <x v="6"/>
    <x v="1"/>
    <n v="118.59"/>
    <n v="100"/>
    <n v="0"/>
    <n v="4.129E-2"/>
    <n v="0"/>
    <n v="0"/>
    <n v="0"/>
    <n v="0"/>
    <n v="0"/>
  </r>
  <r>
    <x v="10"/>
    <x v="2"/>
    <x v="6"/>
    <x v="2"/>
    <n v="112.24"/>
    <n v="100"/>
    <n v="0"/>
    <n v="4.129E-2"/>
    <n v="0"/>
    <n v="0"/>
    <n v="0"/>
    <n v="0"/>
    <n v="0"/>
  </r>
  <r>
    <x v="10"/>
    <x v="2"/>
    <x v="6"/>
    <x v="3"/>
    <n v="112.23"/>
    <n v="100"/>
    <n v="0"/>
    <n v="4.129E-2"/>
    <n v="0"/>
    <n v="0"/>
    <n v="0"/>
    <n v="0"/>
    <n v="0"/>
  </r>
  <r>
    <x v="10"/>
    <x v="2"/>
    <x v="6"/>
    <x v="4"/>
    <n v="112.23"/>
    <n v="100"/>
    <n v="0"/>
    <n v="4.129E-2"/>
    <n v="0"/>
    <n v="0"/>
    <n v="0"/>
    <n v="0"/>
    <n v="0"/>
  </r>
  <r>
    <x v="10"/>
    <x v="2"/>
    <x v="6"/>
    <x v="5"/>
    <n v="122.66"/>
    <n v="100"/>
    <n v="0"/>
    <n v="4.1300000000000003E-2"/>
    <n v="0"/>
    <n v="0"/>
    <n v="0"/>
    <n v="0"/>
    <n v="0"/>
  </r>
  <r>
    <x v="10"/>
    <x v="2"/>
    <x v="6"/>
    <x v="6"/>
    <n v="112.19"/>
    <n v="100"/>
    <n v="0"/>
    <n v="4.1279999999999997E-2"/>
    <n v="0"/>
    <n v="0"/>
    <n v="0"/>
    <n v="0"/>
    <n v="0"/>
  </r>
  <r>
    <x v="10"/>
    <x v="2"/>
    <x v="6"/>
    <x v="7"/>
    <n v="158.79"/>
    <n v="100"/>
    <n v="0"/>
    <n v="4.129E-2"/>
    <n v="0"/>
    <n v="0"/>
    <n v="0"/>
    <n v="0"/>
    <n v="0"/>
  </r>
  <r>
    <x v="10"/>
    <x v="2"/>
    <x v="6"/>
    <x v="8"/>
    <n v="153.27000000000001"/>
    <n v="100"/>
    <n v="0"/>
    <n v="4.129E-2"/>
    <n v="0"/>
    <n v="0"/>
    <n v="0"/>
    <n v="0"/>
    <n v="0"/>
  </r>
  <r>
    <x v="10"/>
    <x v="2"/>
    <x v="6"/>
    <x v="9"/>
    <n v="167.81"/>
    <n v="100"/>
    <n v="0"/>
    <n v="4.129E-2"/>
    <n v="0"/>
    <n v="0"/>
    <n v="0"/>
    <n v="0"/>
    <n v="0"/>
  </r>
  <r>
    <x v="10"/>
    <x v="2"/>
    <x v="6"/>
    <x v="10"/>
    <n v="0"/>
    <n v="100"/>
    <n v="0"/>
    <n v="0"/>
    <n v="0"/>
    <n v="0"/>
    <n v="0"/>
    <n v="0"/>
    <n v="0"/>
  </r>
  <r>
    <x v="10"/>
    <x v="2"/>
    <x v="7"/>
    <x v="0"/>
    <n v="110.78"/>
    <n v="100"/>
    <n v="0"/>
    <n v="2.385E-2"/>
    <n v="0"/>
    <n v="0"/>
    <n v="0"/>
    <n v="0"/>
    <n v="0"/>
  </r>
  <r>
    <x v="10"/>
    <x v="2"/>
    <x v="7"/>
    <x v="1"/>
    <n v="76.180000000000007"/>
    <n v="100"/>
    <n v="0"/>
    <n v="2.385E-2"/>
    <n v="0"/>
    <n v="0"/>
    <n v="0"/>
    <n v="0"/>
    <n v="0"/>
  </r>
  <r>
    <x v="10"/>
    <x v="2"/>
    <x v="7"/>
    <x v="2"/>
    <n v="64.84"/>
    <n v="100"/>
    <n v="0"/>
    <n v="2.3859999999999999E-2"/>
    <n v="0"/>
    <n v="0"/>
    <n v="0"/>
    <n v="0"/>
    <n v="0"/>
  </r>
  <r>
    <x v="10"/>
    <x v="2"/>
    <x v="7"/>
    <x v="3"/>
    <n v="64.83"/>
    <n v="100"/>
    <n v="0"/>
    <n v="2.385E-2"/>
    <n v="0"/>
    <n v="0"/>
    <n v="0"/>
    <n v="0"/>
    <n v="0"/>
  </r>
  <r>
    <x v="10"/>
    <x v="2"/>
    <x v="7"/>
    <x v="4"/>
    <n v="64.84"/>
    <n v="100"/>
    <n v="0"/>
    <n v="2.3859999999999999E-2"/>
    <n v="0"/>
    <n v="0"/>
    <n v="0"/>
    <n v="0"/>
    <n v="0"/>
  </r>
  <r>
    <x v="10"/>
    <x v="2"/>
    <x v="7"/>
    <x v="5"/>
    <n v="68.900000000000006"/>
    <n v="100"/>
    <n v="0"/>
    <n v="2.384E-2"/>
    <n v="0"/>
    <n v="0"/>
    <n v="0"/>
    <n v="0"/>
    <n v="0"/>
  </r>
  <r>
    <x v="10"/>
    <x v="2"/>
    <x v="7"/>
    <x v="6"/>
    <n v="64.84"/>
    <n v="100"/>
    <n v="0"/>
    <n v="2.3859999999999999E-2"/>
    <n v="0"/>
    <n v="0"/>
    <n v="0"/>
    <n v="0"/>
    <n v="0"/>
  </r>
  <r>
    <x v="10"/>
    <x v="2"/>
    <x v="7"/>
    <x v="7"/>
    <n v="94.83"/>
    <n v="100"/>
    <n v="0"/>
    <n v="2.385E-2"/>
    <n v="0"/>
    <n v="0"/>
    <n v="0"/>
    <n v="0"/>
    <n v="0"/>
  </r>
  <r>
    <x v="10"/>
    <x v="2"/>
    <x v="7"/>
    <x v="8"/>
    <n v="86.62"/>
    <n v="100"/>
    <n v="0"/>
    <n v="2.3890000000000002E-2"/>
    <n v="0"/>
    <n v="0"/>
    <n v="0"/>
    <n v="0"/>
    <n v="0"/>
  </r>
  <r>
    <x v="10"/>
    <x v="2"/>
    <x v="7"/>
    <x v="9"/>
    <n v="153.05000000000001"/>
    <n v="100"/>
    <n v="0"/>
    <n v="2.3869999999999999E-2"/>
    <n v="6.9999999999999994E-5"/>
    <n v="0"/>
    <n v="0"/>
    <n v="0"/>
    <n v="0"/>
  </r>
  <r>
    <x v="10"/>
    <x v="2"/>
    <x v="7"/>
    <x v="10"/>
    <n v="0"/>
    <n v="100"/>
    <n v="0"/>
    <n v="0"/>
    <n v="0"/>
    <n v="0"/>
    <n v="0"/>
    <n v="0"/>
    <n v="0"/>
  </r>
  <r>
    <x v="10"/>
    <x v="2"/>
    <x v="8"/>
    <x v="0"/>
    <n v="90.37"/>
    <n v="60.77"/>
    <n v="132.47998000000001"/>
    <n v="2.2159999999999999E-2"/>
    <n v="0"/>
    <n v="0"/>
    <n v="0"/>
    <n v="0"/>
    <n v="0.62697000000000003"/>
  </r>
  <r>
    <x v="10"/>
    <x v="2"/>
    <x v="8"/>
    <x v="1"/>
    <n v="93.66"/>
    <n v="57.09"/>
    <n v="132.4502"/>
    <n v="2.2190000000000001E-2"/>
    <n v="0"/>
    <n v="0"/>
    <n v="0"/>
    <n v="0"/>
    <n v="0.62683"/>
  </r>
  <r>
    <x v="10"/>
    <x v="2"/>
    <x v="8"/>
    <x v="2"/>
    <n v="60.13"/>
    <n v="100"/>
    <n v="122"/>
    <n v="2.2120000000000001E-2"/>
    <n v="0"/>
    <n v="0"/>
    <n v="0"/>
    <n v="0"/>
    <n v="0.57737000000000005"/>
  </r>
  <r>
    <x v="10"/>
    <x v="2"/>
    <x v="8"/>
    <x v="3"/>
    <n v="60.12"/>
    <n v="100"/>
    <n v="120"/>
    <n v="2.2120000000000001E-2"/>
    <n v="0"/>
    <n v="0"/>
    <n v="0"/>
    <n v="0"/>
    <n v="0.56791000000000003"/>
  </r>
  <r>
    <x v="10"/>
    <x v="2"/>
    <x v="8"/>
    <x v="4"/>
    <n v="59.99"/>
    <n v="100"/>
    <n v="119"/>
    <n v="2.2069999999999999E-2"/>
    <n v="0"/>
    <n v="0"/>
    <n v="0"/>
    <n v="0"/>
    <n v="0.56318000000000001"/>
  </r>
  <r>
    <x v="10"/>
    <x v="2"/>
    <x v="8"/>
    <x v="5"/>
    <n v="61.36"/>
    <n v="97.64"/>
    <n v="123.99999"/>
    <n v="2.213E-2"/>
    <n v="0"/>
    <n v="0"/>
    <n v="0"/>
    <n v="0"/>
    <n v="0.58684000000000003"/>
  </r>
  <r>
    <x v="10"/>
    <x v="2"/>
    <x v="8"/>
    <x v="6"/>
    <n v="60.06"/>
    <n v="100"/>
    <n v="119"/>
    <n v="2.2100000000000002E-2"/>
    <n v="0"/>
    <n v="0"/>
    <n v="0"/>
    <n v="0"/>
    <n v="0.56318000000000001"/>
  </r>
  <r>
    <x v="10"/>
    <x v="2"/>
    <x v="8"/>
    <x v="7"/>
    <n v="83.15"/>
    <n v="63.77"/>
    <n v="139.6499"/>
    <n v="2.2210000000000001E-2"/>
    <n v="0"/>
    <n v="0"/>
    <n v="0"/>
    <n v="0"/>
    <n v="0.66090000000000004"/>
  </r>
  <r>
    <x v="10"/>
    <x v="2"/>
    <x v="8"/>
    <x v="8"/>
    <n v="69.94"/>
    <n v="75.3"/>
    <n v="134.77978999999999"/>
    <n v="2.2190000000000001E-2"/>
    <n v="0"/>
    <n v="0"/>
    <n v="0"/>
    <n v="0"/>
    <n v="0.63785999999999998"/>
  </r>
  <r>
    <x v="10"/>
    <x v="2"/>
    <x v="8"/>
    <x v="9"/>
    <n v="88.57"/>
    <n v="55.96"/>
    <n v="140.47021000000001"/>
    <n v="2.2210000000000001E-2"/>
    <n v="0"/>
    <n v="0"/>
    <n v="0"/>
    <n v="0"/>
    <n v="0.66478999999999999"/>
  </r>
  <r>
    <x v="10"/>
    <x v="2"/>
    <x v="8"/>
    <x v="10"/>
    <n v="0.83"/>
    <n v="22.74"/>
    <n v="12.96"/>
    <n v="6.9999999999999994E-5"/>
    <n v="0"/>
    <n v="0"/>
    <n v="0"/>
    <n v="0"/>
    <n v="6.1330000000000003E-2"/>
  </r>
  <r>
    <x v="10"/>
    <x v="3"/>
    <x v="0"/>
    <x v="0"/>
    <n v="109.15"/>
    <n v="33.79"/>
    <n v="61.49024"/>
    <n v="2.8719999999999999E-2"/>
    <n v="0"/>
    <n v="0"/>
    <n v="0"/>
    <n v="0"/>
    <n v="0.28425"/>
  </r>
  <r>
    <x v="10"/>
    <x v="3"/>
    <x v="0"/>
    <x v="1"/>
    <n v="64.23"/>
    <n v="42.31"/>
    <n v="16.5"/>
    <n v="2.8289999999999999E-2"/>
    <n v="0"/>
    <n v="0"/>
    <n v="0"/>
    <n v="0"/>
    <n v="7.6270000000000004E-2"/>
  </r>
  <r>
    <x v="10"/>
    <x v="3"/>
    <x v="0"/>
    <x v="2"/>
    <n v="57.96"/>
    <n v="93.78"/>
    <n v="16.87988"/>
    <n v="2.828E-2"/>
    <n v="0"/>
    <n v="0"/>
    <n v="0"/>
    <n v="0"/>
    <n v="7.8030000000000002E-2"/>
  </r>
  <r>
    <x v="10"/>
    <x v="3"/>
    <x v="0"/>
    <x v="3"/>
    <n v="71.67"/>
    <n v="67.739999999999995"/>
    <n v="34.549799999999998"/>
    <n v="2.845E-2"/>
    <n v="0"/>
    <n v="0"/>
    <n v="0"/>
    <n v="0"/>
    <n v="0.15970999999999999"/>
  </r>
  <r>
    <x v="10"/>
    <x v="3"/>
    <x v="0"/>
    <x v="4"/>
    <n v="56.09"/>
    <n v="100.02"/>
    <n v="1"/>
    <n v="2.8119999999999999E-2"/>
    <n v="0"/>
    <n v="0"/>
    <n v="0"/>
    <n v="0"/>
    <n v="4.62E-3"/>
  </r>
  <r>
    <x v="10"/>
    <x v="3"/>
    <x v="0"/>
    <x v="5"/>
    <n v="86.9"/>
    <n v="35"/>
    <n v="5.6001000000000003"/>
    <n v="2.8170000000000001E-2"/>
    <n v="2.9999999999999997E-4"/>
    <n v="0"/>
    <n v="0"/>
    <n v="0"/>
    <n v="2.589E-2"/>
  </r>
  <r>
    <x v="10"/>
    <x v="3"/>
    <x v="0"/>
    <x v="6"/>
    <n v="58.45"/>
    <n v="75.14"/>
    <n v="5.2597699999999996"/>
    <n v="2.8170000000000001E-2"/>
    <n v="0"/>
    <n v="0"/>
    <n v="0"/>
    <n v="0"/>
    <n v="2.4320000000000001E-2"/>
  </r>
  <r>
    <x v="10"/>
    <x v="3"/>
    <x v="0"/>
    <x v="7"/>
    <n v="124.36"/>
    <n v="26.14"/>
    <n v="48.100099999999998"/>
    <n v="2.861E-2"/>
    <n v="0"/>
    <n v="0"/>
    <n v="0"/>
    <n v="0"/>
    <n v="0.22234999999999999"/>
  </r>
  <r>
    <x v="10"/>
    <x v="3"/>
    <x v="0"/>
    <x v="8"/>
    <n v="131.81"/>
    <n v="27.56"/>
    <n v="68.339839999999995"/>
    <n v="2.8809999999999999E-2"/>
    <n v="0"/>
    <n v="0"/>
    <n v="0"/>
    <n v="0"/>
    <n v="0.31591999999999998"/>
  </r>
  <r>
    <x v="10"/>
    <x v="3"/>
    <x v="0"/>
    <x v="9"/>
    <n v="134.9"/>
    <n v="23"/>
    <n v="25.299800000000001"/>
    <n v="2.8369999999999999E-2"/>
    <n v="0"/>
    <n v="0"/>
    <n v="0"/>
    <n v="0"/>
    <n v="0.11695"/>
  </r>
  <r>
    <x v="10"/>
    <x v="3"/>
    <x v="0"/>
    <x v="10"/>
    <n v="1.22"/>
    <n v="40.67"/>
    <n v="24.81"/>
    <n v="2.5000000000000001E-4"/>
    <n v="0"/>
    <n v="0"/>
    <n v="0"/>
    <n v="0"/>
    <n v="0.11469"/>
  </r>
  <r>
    <x v="10"/>
    <x v="3"/>
    <x v="1"/>
    <x v="0"/>
    <n v="32.74"/>
    <n v="28.93"/>
    <n v="65.679929999999999"/>
    <n v="9.7000000000000003E-3"/>
    <n v="0"/>
    <n v="0"/>
    <n v="0"/>
    <n v="0"/>
    <n v="0.30362"/>
  </r>
  <r>
    <x v="10"/>
    <x v="3"/>
    <x v="1"/>
    <x v="1"/>
    <n v="20.74"/>
    <n v="35.159999999999997"/>
    <n v="24.60999"/>
    <n v="9.11E-3"/>
    <n v="0"/>
    <n v="0"/>
    <n v="0"/>
    <n v="0"/>
    <n v="0.11376"/>
  </r>
  <r>
    <x v="10"/>
    <x v="3"/>
    <x v="1"/>
    <x v="2"/>
    <n v="18.23"/>
    <n v="89.85"/>
    <n v="11.68005"/>
    <n v="8.8900000000000003E-3"/>
    <n v="0"/>
    <n v="0"/>
    <n v="0"/>
    <n v="0"/>
    <n v="5.3990000000000003E-2"/>
  </r>
  <r>
    <x v="10"/>
    <x v="3"/>
    <x v="1"/>
    <x v="3"/>
    <n v="19.3"/>
    <n v="94.67"/>
    <n v="36.92004"/>
    <n v="9.3500000000000007E-3"/>
    <n v="0"/>
    <n v="0"/>
    <n v="0"/>
    <n v="0"/>
    <n v="0.17066999999999999"/>
  </r>
  <r>
    <x v="10"/>
    <x v="3"/>
    <x v="1"/>
    <x v="4"/>
    <n v="17.309999999999999"/>
    <n v="100"/>
    <n v="0"/>
    <n v="8.6800000000000002E-3"/>
    <n v="0"/>
    <n v="0"/>
    <n v="0"/>
    <n v="0"/>
    <n v="0"/>
  </r>
  <r>
    <x v="10"/>
    <x v="3"/>
    <x v="1"/>
    <x v="5"/>
    <n v="21.93"/>
    <n v="34.26"/>
    <n v="31.180050000000001"/>
    <n v="9.1699999999999993E-3"/>
    <n v="0"/>
    <n v="0"/>
    <n v="0"/>
    <n v="0"/>
    <n v="0.14413999999999999"/>
  </r>
  <r>
    <x v="10"/>
    <x v="3"/>
    <x v="1"/>
    <x v="6"/>
    <n v="17.850000000000001"/>
    <n v="100"/>
    <n v="13"/>
    <n v="8.9499999999999996E-3"/>
    <n v="0"/>
    <n v="0"/>
    <n v="0"/>
    <n v="0"/>
    <n v="6.0100000000000001E-2"/>
  </r>
  <r>
    <x v="10"/>
    <x v="3"/>
    <x v="1"/>
    <x v="7"/>
    <n v="49.47"/>
    <n v="26.48"/>
    <n v="130.28992"/>
    <n v="1.0619999999999999E-2"/>
    <n v="0"/>
    <n v="0"/>
    <n v="0"/>
    <n v="0"/>
    <n v="0.60228999999999999"/>
  </r>
  <r>
    <x v="10"/>
    <x v="3"/>
    <x v="1"/>
    <x v="8"/>
    <n v="47.85"/>
    <n v="25.51"/>
    <n v="190.28003000000001"/>
    <n v="1.145E-2"/>
    <n v="0"/>
    <n v="0"/>
    <n v="0"/>
    <n v="0"/>
    <n v="0.87961"/>
  </r>
  <r>
    <x v="10"/>
    <x v="3"/>
    <x v="1"/>
    <x v="9"/>
    <n v="40.6"/>
    <n v="21.1"/>
    <n v="75.550049999999999"/>
    <n v="9.7900000000000001E-3"/>
    <n v="0"/>
    <n v="0"/>
    <n v="0"/>
    <n v="0"/>
    <n v="0.34923999999999999"/>
  </r>
  <r>
    <x v="10"/>
    <x v="3"/>
    <x v="1"/>
    <x v="10"/>
    <n v="5.5"/>
    <n v="30.43"/>
    <n v="59.03"/>
    <n v="8.7000000000000001E-4"/>
    <n v="0"/>
    <n v="0"/>
    <n v="0"/>
    <n v="0"/>
    <n v="0.27288000000000001"/>
  </r>
  <r>
    <x v="10"/>
    <x v="3"/>
    <x v="2"/>
    <x v="0"/>
    <n v="86.8"/>
    <n v="100"/>
    <n v="0"/>
    <n v="2.349E-2"/>
    <n v="0"/>
    <n v="0"/>
    <n v="0"/>
    <n v="0"/>
    <n v="0"/>
  </r>
  <r>
    <x v="10"/>
    <x v="3"/>
    <x v="2"/>
    <x v="1"/>
    <n v="58.92"/>
    <n v="100"/>
    <n v="0"/>
    <n v="2.3470000000000001E-2"/>
    <n v="0"/>
    <n v="0"/>
    <n v="0"/>
    <n v="0"/>
    <n v="0"/>
  </r>
  <r>
    <x v="10"/>
    <x v="3"/>
    <x v="2"/>
    <x v="2"/>
    <n v="56.63"/>
    <n v="100"/>
    <n v="0"/>
    <n v="2.3470000000000001E-2"/>
    <n v="0"/>
    <n v="0"/>
    <n v="0"/>
    <n v="0"/>
    <n v="0"/>
  </r>
  <r>
    <x v="10"/>
    <x v="3"/>
    <x v="2"/>
    <x v="3"/>
    <n v="56.64"/>
    <n v="100"/>
    <n v="0"/>
    <n v="2.3480000000000001E-2"/>
    <n v="0"/>
    <n v="0"/>
    <n v="0"/>
    <n v="0"/>
    <n v="0"/>
  </r>
  <r>
    <x v="10"/>
    <x v="3"/>
    <x v="2"/>
    <x v="4"/>
    <n v="56.66"/>
    <n v="100"/>
    <n v="0"/>
    <n v="2.349E-2"/>
    <n v="0"/>
    <n v="0"/>
    <n v="0"/>
    <n v="0"/>
    <n v="0"/>
  </r>
  <r>
    <x v="10"/>
    <x v="3"/>
    <x v="2"/>
    <x v="5"/>
    <n v="56.62"/>
    <n v="100"/>
    <n v="0"/>
    <n v="2.3470000000000001E-2"/>
    <n v="0"/>
    <n v="0"/>
    <n v="0"/>
    <n v="0"/>
    <n v="0"/>
  </r>
  <r>
    <x v="10"/>
    <x v="3"/>
    <x v="2"/>
    <x v="6"/>
    <n v="56.61"/>
    <n v="100"/>
    <n v="0"/>
    <n v="2.3460000000000002E-2"/>
    <n v="0"/>
    <n v="0"/>
    <n v="0"/>
    <n v="0"/>
    <n v="0"/>
  </r>
  <r>
    <x v="10"/>
    <x v="3"/>
    <x v="2"/>
    <x v="7"/>
    <n v="85.86"/>
    <n v="100"/>
    <n v="0"/>
    <n v="2.3480000000000001E-2"/>
    <n v="0"/>
    <n v="0"/>
    <n v="0"/>
    <n v="0"/>
    <n v="0"/>
  </r>
  <r>
    <x v="10"/>
    <x v="3"/>
    <x v="2"/>
    <x v="8"/>
    <n v="75.19"/>
    <n v="100"/>
    <n v="0"/>
    <n v="2.3480000000000001E-2"/>
    <n v="0"/>
    <n v="0"/>
    <n v="0"/>
    <n v="0"/>
    <n v="0"/>
  </r>
  <r>
    <x v="10"/>
    <x v="3"/>
    <x v="2"/>
    <x v="9"/>
    <n v="107.4"/>
    <n v="100"/>
    <n v="0"/>
    <n v="2.349E-2"/>
    <n v="0"/>
    <n v="0"/>
    <n v="0"/>
    <n v="0"/>
    <n v="0"/>
  </r>
  <r>
    <x v="10"/>
    <x v="3"/>
    <x v="2"/>
    <x v="10"/>
    <n v="0"/>
    <n v="100"/>
    <n v="0"/>
    <n v="0"/>
    <n v="0"/>
    <n v="0"/>
    <n v="0"/>
    <n v="0"/>
    <n v="0"/>
  </r>
  <r>
    <x v="10"/>
    <x v="3"/>
    <x v="3"/>
    <x v="0"/>
    <n v="440.93"/>
    <n v="17.14"/>
    <n v="13.87988"/>
    <n v="7.9320000000000002E-2"/>
    <n v="0"/>
    <n v="0"/>
    <n v="0"/>
    <n v="0"/>
    <n v="6.4159999999999995E-2"/>
  </r>
  <r>
    <x v="10"/>
    <x v="3"/>
    <x v="3"/>
    <x v="1"/>
    <n v="184.1"/>
    <n v="21.3"/>
    <n v="2.12988"/>
    <n v="7.9219999999999999E-2"/>
    <n v="3.0000000000000001E-5"/>
    <n v="0"/>
    <n v="0"/>
    <n v="0"/>
    <n v="9.8499999999999994E-3"/>
  </r>
  <r>
    <x v="10"/>
    <x v="3"/>
    <x v="3"/>
    <x v="2"/>
    <n v="158.01"/>
    <n v="100.05"/>
    <n v="1"/>
    <n v="7.9210000000000003E-2"/>
    <n v="0"/>
    <n v="0"/>
    <n v="0"/>
    <n v="0"/>
    <n v="4.62E-3"/>
  </r>
  <r>
    <x v="10"/>
    <x v="3"/>
    <x v="3"/>
    <x v="3"/>
    <n v="165.03"/>
    <n v="91"/>
    <n v="1.8203100000000001"/>
    <n v="7.9229999999999995E-2"/>
    <n v="0"/>
    <n v="0"/>
    <n v="0"/>
    <n v="0"/>
    <n v="8.4100000000000008E-3"/>
  </r>
  <r>
    <x v="10"/>
    <x v="3"/>
    <x v="3"/>
    <x v="4"/>
    <n v="157.97"/>
    <n v="100"/>
    <n v="0"/>
    <n v="7.9189999999999997E-2"/>
    <n v="0"/>
    <n v="0"/>
    <n v="0"/>
    <n v="0"/>
    <n v="0"/>
  </r>
  <r>
    <x v="10"/>
    <x v="3"/>
    <x v="3"/>
    <x v="5"/>
    <n v="171.33"/>
    <n v="33.01"/>
    <n v="1.3203100000000001"/>
    <n v="7.9210000000000003E-2"/>
    <n v="0"/>
    <n v="0"/>
    <n v="0"/>
    <n v="0"/>
    <n v="6.1000000000000004E-3"/>
  </r>
  <r>
    <x v="10"/>
    <x v="3"/>
    <x v="3"/>
    <x v="6"/>
    <n v="157.97"/>
    <n v="100"/>
    <n v="0"/>
    <n v="7.9189999999999997E-2"/>
    <n v="0"/>
    <n v="0"/>
    <n v="0"/>
    <n v="0"/>
    <n v="0"/>
  </r>
  <r>
    <x v="10"/>
    <x v="3"/>
    <x v="3"/>
    <x v="7"/>
    <n v="383.21"/>
    <n v="21.84"/>
    <n v="19.660160000000001"/>
    <n v="7.9380000000000006E-2"/>
    <n v="0"/>
    <n v="0"/>
    <n v="0"/>
    <n v="0"/>
    <n v="9.0880000000000002E-2"/>
  </r>
  <r>
    <x v="10"/>
    <x v="3"/>
    <x v="3"/>
    <x v="8"/>
    <n v="327.58999999999997"/>
    <n v="20.309999999999999"/>
    <n v="23.959959999999999"/>
    <n v="7.9409999999999994E-2"/>
    <n v="0"/>
    <n v="0"/>
    <n v="0"/>
    <n v="0"/>
    <n v="0.11076"/>
  </r>
  <r>
    <x v="10"/>
    <x v="3"/>
    <x v="3"/>
    <x v="9"/>
    <n v="462.93"/>
    <n v="13.43"/>
    <n v="11.950200000000001"/>
    <n v="7.9320000000000002E-2"/>
    <n v="0"/>
    <n v="0"/>
    <n v="0"/>
    <n v="0"/>
    <n v="5.5239999999999997E-2"/>
  </r>
  <r>
    <x v="10"/>
    <x v="3"/>
    <x v="3"/>
    <x v="10"/>
    <n v="0.13"/>
    <n v="37"/>
    <n v="2.96"/>
    <n v="2.0000000000000002E-5"/>
    <n v="0"/>
    <n v="0"/>
    <n v="0"/>
    <n v="0"/>
    <n v="1.3679999999999999E-2"/>
  </r>
  <r>
    <x v="10"/>
    <x v="3"/>
    <x v="4"/>
    <x v="0"/>
    <n v="6.11"/>
    <n v="100"/>
    <n v="0"/>
    <n v="1.5399999999999999E-3"/>
    <n v="0"/>
    <n v="0"/>
    <n v="0"/>
    <n v="0"/>
    <n v="0"/>
  </r>
  <r>
    <x v="10"/>
    <x v="3"/>
    <x v="4"/>
    <x v="1"/>
    <n v="5.39"/>
    <n v="100"/>
    <n v="0"/>
    <n v="1.5399999999999999E-3"/>
    <n v="0"/>
    <n v="0"/>
    <n v="0"/>
    <n v="0"/>
    <n v="0"/>
  </r>
  <r>
    <x v="10"/>
    <x v="3"/>
    <x v="4"/>
    <x v="2"/>
    <n v="5.0199999999999996"/>
    <n v="100"/>
    <n v="0"/>
    <n v="1.5299999999999999E-3"/>
    <n v="0"/>
    <n v="0"/>
    <n v="0"/>
    <n v="0"/>
    <n v="0"/>
  </r>
  <r>
    <x v="10"/>
    <x v="3"/>
    <x v="4"/>
    <x v="3"/>
    <n v="5.05"/>
    <n v="100"/>
    <n v="0"/>
    <n v="1.5399999999999999E-3"/>
    <n v="0"/>
    <n v="0"/>
    <n v="0"/>
    <n v="0"/>
    <n v="0"/>
  </r>
  <r>
    <x v="10"/>
    <x v="3"/>
    <x v="4"/>
    <x v="4"/>
    <n v="5.04"/>
    <n v="100"/>
    <n v="0"/>
    <n v="1.5399999999999999E-3"/>
    <n v="0"/>
    <n v="0"/>
    <n v="0"/>
    <n v="0"/>
    <n v="0"/>
  </r>
  <r>
    <x v="10"/>
    <x v="3"/>
    <x v="4"/>
    <x v="5"/>
    <n v="5.14"/>
    <n v="100"/>
    <n v="0"/>
    <n v="1.5499999999999999E-3"/>
    <n v="0"/>
    <n v="0"/>
    <n v="0"/>
    <n v="0"/>
    <n v="0"/>
  </r>
  <r>
    <x v="10"/>
    <x v="3"/>
    <x v="4"/>
    <x v="6"/>
    <n v="5.03"/>
    <n v="100"/>
    <n v="0"/>
    <n v="1.5399999999999999E-3"/>
    <n v="0"/>
    <n v="0"/>
    <n v="0"/>
    <n v="0"/>
    <n v="0"/>
  </r>
  <r>
    <x v="10"/>
    <x v="3"/>
    <x v="4"/>
    <x v="7"/>
    <n v="5.72"/>
    <n v="100"/>
    <n v="0"/>
    <n v="1.5399999999999999E-3"/>
    <n v="0"/>
    <n v="0"/>
    <n v="0"/>
    <n v="0"/>
    <n v="0"/>
  </r>
  <r>
    <x v="10"/>
    <x v="3"/>
    <x v="4"/>
    <x v="8"/>
    <n v="5.23"/>
    <n v="100"/>
    <n v="0"/>
    <n v="1.5399999999999999E-3"/>
    <n v="0"/>
    <n v="0"/>
    <n v="0"/>
    <n v="0"/>
    <n v="0"/>
  </r>
  <r>
    <x v="10"/>
    <x v="3"/>
    <x v="4"/>
    <x v="9"/>
    <n v="6.68"/>
    <n v="100"/>
    <n v="0"/>
    <n v="1.5399999999999999E-3"/>
    <n v="0"/>
    <n v="0"/>
    <n v="0"/>
    <n v="0"/>
    <n v="0"/>
  </r>
  <r>
    <x v="10"/>
    <x v="3"/>
    <x v="4"/>
    <x v="10"/>
    <n v="0"/>
    <n v="100"/>
    <n v="0"/>
    <n v="0"/>
    <n v="0"/>
    <n v="0"/>
    <n v="0"/>
    <n v="0"/>
    <n v="0"/>
  </r>
  <r>
    <x v="10"/>
    <x v="3"/>
    <x v="5"/>
    <x v="0"/>
    <n v="1.1499999999999999"/>
    <n v="100"/>
    <n v="0"/>
    <n v="2.1000000000000001E-4"/>
    <n v="0"/>
    <n v="0"/>
    <n v="0"/>
    <n v="0"/>
    <n v="0"/>
  </r>
  <r>
    <x v="10"/>
    <x v="3"/>
    <x v="5"/>
    <x v="1"/>
    <n v="0.66"/>
    <n v="100"/>
    <n v="0"/>
    <n v="2.0000000000000001E-4"/>
    <n v="0"/>
    <n v="0"/>
    <n v="0"/>
    <n v="0"/>
    <n v="0"/>
  </r>
  <r>
    <x v="10"/>
    <x v="3"/>
    <x v="5"/>
    <x v="2"/>
    <n v="0.67"/>
    <n v="100"/>
    <n v="0"/>
    <n v="2.0000000000000001E-4"/>
    <n v="0"/>
    <n v="0"/>
    <n v="0"/>
    <n v="0"/>
    <n v="0"/>
  </r>
  <r>
    <x v="10"/>
    <x v="3"/>
    <x v="5"/>
    <x v="3"/>
    <n v="0.65"/>
    <n v="100"/>
    <n v="0"/>
    <n v="2.0000000000000001E-4"/>
    <n v="0"/>
    <n v="0"/>
    <n v="0"/>
    <n v="0"/>
    <n v="0"/>
  </r>
  <r>
    <x v="10"/>
    <x v="3"/>
    <x v="5"/>
    <x v="4"/>
    <n v="0.69"/>
    <n v="100"/>
    <n v="0"/>
    <n v="2.1000000000000001E-4"/>
    <n v="0"/>
    <n v="0"/>
    <n v="0"/>
    <n v="0"/>
    <n v="0"/>
  </r>
  <r>
    <x v="10"/>
    <x v="3"/>
    <x v="5"/>
    <x v="5"/>
    <n v="0.67"/>
    <n v="100"/>
    <n v="0"/>
    <n v="2.0000000000000001E-4"/>
    <n v="0"/>
    <n v="0"/>
    <n v="0"/>
    <n v="0"/>
    <n v="0"/>
  </r>
  <r>
    <x v="10"/>
    <x v="3"/>
    <x v="5"/>
    <x v="6"/>
    <n v="0.7"/>
    <n v="100"/>
    <n v="0"/>
    <n v="2.1000000000000001E-4"/>
    <n v="0"/>
    <n v="0"/>
    <n v="0"/>
    <n v="0"/>
    <n v="0"/>
  </r>
  <r>
    <x v="10"/>
    <x v="3"/>
    <x v="5"/>
    <x v="7"/>
    <n v="0.9"/>
    <n v="100"/>
    <n v="0"/>
    <n v="2.1000000000000001E-4"/>
    <n v="0"/>
    <n v="0"/>
    <n v="0"/>
    <n v="0"/>
    <n v="0"/>
  </r>
  <r>
    <x v="10"/>
    <x v="3"/>
    <x v="5"/>
    <x v="8"/>
    <n v="0.79"/>
    <n v="100"/>
    <n v="0"/>
    <n v="2.1000000000000001E-4"/>
    <n v="0"/>
    <n v="0"/>
    <n v="0"/>
    <n v="0"/>
    <n v="0"/>
  </r>
  <r>
    <x v="10"/>
    <x v="3"/>
    <x v="5"/>
    <x v="9"/>
    <n v="0.75"/>
    <n v="100"/>
    <n v="0"/>
    <n v="2.0000000000000001E-4"/>
    <n v="0"/>
    <n v="0"/>
    <n v="0"/>
    <n v="0"/>
    <n v="0"/>
  </r>
  <r>
    <x v="10"/>
    <x v="3"/>
    <x v="5"/>
    <x v="10"/>
    <n v="0"/>
    <n v="100"/>
    <n v="0"/>
    <n v="0"/>
    <n v="0"/>
    <n v="0"/>
    <n v="0"/>
    <n v="0"/>
    <n v="0"/>
  </r>
  <r>
    <x v="10"/>
    <x v="3"/>
    <x v="6"/>
    <x v="0"/>
    <n v="139.38999999999999"/>
    <n v="100"/>
    <n v="0"/>
    <n v="4.129E-2"/>
    <n v="0"/>
    <n v="0"/>
    <n v="0"/>
    <n v="0"/>
    <n v="0"/>
  </r>
  <r>
    <x v="10"/>
    <x v="3"/>
    <x v="6"/>
    <x v="1"/>
    <n v="118.59"/>
    <n v="100"/>
    <n v="0"/>
    <n v="4.129E-2"/>
    <n v="0"/>
    <n v="0"/>
    <n v="0"/>
    <n v="0"/>
    <n v="0"/>
  </r>
  <r>
    <x v="10"/>
    <x v="3"/>
    <x v="6"/>
    <x v="2"/>
    <n v="112.24"/>
    <n v="100"/>
    <n v="0"/>
    <n v="4.129E-2"/>
    <n v="0"/>
    <n v="0"/>
    <n v="0"/>
    <n v="0"/>
    <n v="0"/>
  </r>
  <r>
    <x v="10"/>
    <x v="3"/>
    <x v="6"/>
    <x v="3"/>
    <n v="112.23"/>
    <n v="100"/>
    <n v="0"/>
    <n v="4.129E-2"/>
    <n v="0"/>
    <n v="0"/>
    <n v="0"/>
    <n v="0"/>
    <n v="0"/>
  </r>
  <r>
    <x v="10"/>
    <x v="3"/>
    <x v="6"/>
    <x v="4"/>
    <n v="112.23"/>
    <n v="100"/>
    <n v="0"/>
    <n v="4.129E-2"/>
    <n v="0"/>
    <n v="0"/>
    <n v="0"/>
    <n v="0"/>
    <n v="0"/>
  </r>
  <r>
    <x v="10"/>
    <x v="3"/>
    <x v="6"/>
    <x v="5"/>
    <n v="122.66"/>
    <n v="100"/>
    <n v="0"/>
    <n v="4.1300000000000003E-2"/>
    <n v="0"/>
    <n v="0"/>
    <n v="0"/>
    <n v="0"/>
    <n v="0"/>
  </r>
  <r>
    <x v="10"/>
    <x v="3"/>
    <x v="6"/>
    <x v="6"/>
    <n v="112.19"/>
    <n v="100"/>
    <n v="0"/>
    <n v="4.1279999999999997E-2"/>
    <n v="0"/>
    <n v="0"/>
    <n v="0"/>
    <n v="0"/>
    <n v="0"/>
  </r>
  <r>
    <x v="10"/>
    <x v="3"/>
    <x v="6"/>
    <x v="7"/>
    <n v="158.79"/>
    <n v="100"/>
    <n v="0"/>
    <n v="4.129E-2"/>
    <n v="0"/>
    <n v="0"/>
    <n v="0"/>
    <n v="0"/>
    <n v="0"/>
  </r>
  <r>
    <x v="10"/>
    <x v="3"/>
    <x v="6"/>
    <x v="8"/>
    <n v="153.27000000000001"/>
    <n v="100"/>
    <n v="0"/>
    <n v="4.129E-2"/>
    <n v="0"/>
    <n v="0"/>
    <n v="0"/>
    <n v="0"/>
    <n v="0"/>
  </r>
  <r>
    <x v="10"/>
    <x v="3"/>
    <x v="6"/>
    <x v="9"/>
    <n v="167.81"/>
    <n v="100"/>
    <n v="0"/>
    <n v="4.129E-2"/>
    <n v="0"/>
    <n v="0"/>
    <n v="0"/>
    <n v="0"/>
    <n v="0"/>
  </r>
  <r>
    <x v="10"/>
    <x v="3"/>
    <x v="6"/>
    <x v="10"/>
    <n v="0"/>
    <n v="100"/>
    <n v="0"/>
    <n v="0"/>
    <n v="0"/>
    <n v="0"/>
    <n v="0"/>
    <n v="0"/>
    <n v="0"/>
  </r>
  <r>
    <x v="10"/>
    <x v="3"/>
    <x v="7"/>
    <x v="0"/>
    <n v="110.78"/>
    <n v="100"/>
    <n v="0"/>
    <n v="2.385E-2"/>
    <n v="0"/>
    <n v="0"/>
    <n v="0"/>
    <n v="0"/>
    <n v="0"/>
  </r>
  <r>
    <x v="10"/>
    <x v="3"/>
    <x v="7"/>
    <x v="1"/>
    <n v="76.180000000000007"/>
    <n v="100"/>
    <n v="0"/>
    <n v="2.385E-2"/>
    <n v="0"/>
    <n v="0"/>
    <n v="0"/>
    <n v="0"/>
    <n v="0"/>
  </r>
  <r>
    <x v="10"/>
    <x v="3"/>
    <x v="7"/>
    <x v="2"/>
    <n v="64.84"/>
    <n v="100"/>
    <n v="0"/>
    <n v="2.3859999999999999E-2"/>
    <n v="0"/>
    <n v="0"/>
    <n v="0"/>
    <n v="0"/>
    <n v="0"/>
  </r>
  <r>
    <x v="10"/>
    <x v="3"/>
    <x v="7"/>
    <x v="3"/>
    <n v="64.83"/>
    <n v="100"/>
    <n v="0"/>
    <n v="2.385E-2"/>
    <n v="0"/>
    <n v="0"/>
    <n v="0"/>
    <n v="0"/>
    <n v="0"/>
  </r>
  <r>
    <x v="10"/>
    <x v="3"/>
    <x v="7"/>
    <x v="4"/>
    <n v="64.84"/>
    <n v="100"/>
    <n v="0"/>
    <n v="2.3859999999999999E-2"/>
    <n v="0"/>
    <n v="0"/>
    <n v="0"/>
    <n v="0"/>
    <n v="0"/>
  </r>
  <r>
    <x v="10"/>
    <x v="3"/>
    <x v="7"/>
    <x v="5"/>
    <n v="68.900000000000006"/>
    <n v="100"/>
    <n v="0"/>
    <n v="2.384E-2"/>
    <n v="0"/>
    <n v="0"/>
    <n v="0"/>
    <n v="0"/>
    <n v="0"/>
  </r>
  <r>
    <x v="10"/>
    <x v="3"/>
    <x v="7"/>
    <x v="6"/>
    <n v="64.84"/>
    <n v="100"/>
    <n v="0"/>
    <n v="2.3859999999999999E-2"/>
    <n v="0"/>
    <n v="0"/>
    <n v="0"/>
    <n v="0"/>
    <n v="0"/>
  </r>
  <r>
    <x v="10"/>
    <x v="3"/>
    <x v="7"/>
    <x v="7"/>
    <n v="94.83"/>
    <n v="100"/>
    <n v="0"/>
    <n v="2.385E-2"/>
    <n v="0"/>
    <n v="0"/>
    <n v="0"/>
    <n v="0"/>
    <n v="0"/>
  </r>
  <r>
    <x v="10"/>
    <x v="3"/>
    <x v="7"/>
    <x v="8"/>
    <n v="86.62"/>
    <n v="100"/>
    <n v="0"/>
    <n v="2.3890000000000002E-2"/>
    <n v="0"/>
    <n v="0"/>
    <n v="0"/>
    <n v="0"/>
    <n v="0"/>
  </r>
  <r>
    <x v="10"/>
    <x v="3"/>
    <x v="7"/>
    <x v="9"/>
    <n v="153.05000000000001"/>
    <n v="100"/>
    <n v="0"/>
    <n v="2.3869999999999999E-2"/>
    <n v="6.9999999999999994E-5"/>
    <n v="0"/>
    <n v="0"/>
    <n v="0"/>
    <n v="0"/>
  </r>
  <r>
    <x v="10"/>
    <x v="3"/>
    <x v="7"/>
    <x v="10"/>
    <n v="0"/>
    <n v="100"/>
    <n v="0"/>
    <n v="0"/>
    <n v="0"/>
    <n v="0"/>
    <n v="0"/>
    <n v="0"/>
    <n v="0"/>
  </r>
  <r>
    <x v="10"/>
    <x v="3"/>
    <x v="8"/>
    <x v="0"/>
    <n v="91.31"/>
    <n v="35.340000000000003"/>
    <n v="33.220210000000002"/>
    <n v="2.2280000000000001E-2"/>
    <n v="0"/>
    <n v="0"/>
    <n v="0"/>
    <n v="0"/>
    <n v="0.15357000000000001"/>
  </r>
  <r>
    <x v="10"/>
    <x v="3"/>
    <x v="8"/>
    <x v="1"/>
    <n v="94.63"/>
    <n v="29.69"/>
    <n v="28.799800000000001"/>
    <n v="2.23E-2"/>
    <n v="0"/>
    <n v="0"/>
    <n v="0"/>
    <n v="0"/>
    <n v="0.13313"/>
  </r>
  <r>
    <x v="10"/>
    <x v="3"/>
    <x v="8"/>
    <x v="2"/>
    <n v="60.17"/>
    <n v="100"/>
    <n v="4"/>
    <n v="2.214E-2"/>
    <n v="0"/>
    <n v="0"/>
    <n v="0"/>
    <n v="0"/>
    <n v="1.8489999999999999E-2"/>
  </r>
  <r>
    <x v="10"/>
    <x v="3"/>
    <x v="8"/>
    <x v="3"/>
    <n v="60.21"/>
    <n v="100"/>
    <n v="9"/>
    <n v="2.215E-2"/>
    <n v="0"/>
    <n v="0"/>
    <n v="0"/>
    <n v="0"/>
    <n v="4.1599999999999998E-2"/>
  </r>
  <r>
    <x v="10"/>
    <x v="3"/>
    <x v="8"/>
    <x v="4"/>
    <n v="59.99"/>
    <n v="100"/>
    <n v="0"/>
    <n v="2.2069999999999999E-2"/>
    <n v="0"/>
    <n v="0"/>
    <n v="0"/>
    <n v="0"/>
    <n v="0"/>
  </r>
  <r>
    <x v="10"/>
    <x v="3"/>
    <x v="8"/>
    <x v="5"/>
    <n v="61.43"/>
    <n v="65.72"/>
    <n v="4.6001000000000003"/>
    <n v="2.215E-2"/>
    <n v="0"/>
    <n v="0"/>
    <n v="0"/>
    <n v="0"/>
    <n v="2.1260000000000001E-2"/>
  </r>
  <r>
    <x v="10"/>
    <x v="3"/>
    <x v="8"/>
    <x v="6"/>
    <n v="60.07"/>
    <n v="100.02"/>
    <n v="1"/>
    <n v="2.2100000000000002E-2"/>
    <n v="0"/>
    <n v="0"/>
    <n v="0"/>
    <n v="0"/>
    <n v="4.62E-3"/>
  </r>
  <r>
    <x v="10"/>
    <x v="3"/>
    <x v="8"/>
    <x v="7"/>
    <n v="84.41"/>
    <n v="37.57"/>
    <n v="47.339840000000002"/>
    <n v="2.2380000000000001E-2"/>
    <n v="0"/>
    <n v="0"/>
    <n v="0"/>
    <n v="0"/>
    <n v="0.21884000000000001"/>
  </r>
  <r>
    <x v="10"/>
    <x v="3"/>
    <x v="8"/>
    <x v="8"/>
    <n v="70.930000000000007"/>
    <n v="42.47"/>
    <n v="42.049799999999998"/>
    <n v="2.2339999999999999E-2"/>
    <n v="0"/>
    <n v="0"/>
    <n v="0"/>
    <n v="0"/>
    <n v="0.19438"/>
  </r>
  <r>
    <x v="10"/>
    <x v="3"/>
    <x v="8"/>
    <x v="9"/>
    <n v="90.34"/>
    <n v="29.07"/>
    <n v="51.450200000000002"/>
    <n v="2.24E-2"/>
    <n v="0"/>
    <n v="0"/>
    <n v="0"/>
    <n v="0"/>
    <n v="0.23784"/>
  </r>
  <r>
    <x v="10"/>
    <x v="3"/>
    <x v="8"/>
    <x v="10"/>
    <n v="2.13"/>
    <n v="24.04"/>
    <n v="31.25"/>
    <n v="1.8000000000000001E-4"/>
    <n v="0"/>
    <n v="0"/>
    <n v="0"/>
    <n v="0"/>
    <n v="0.14446000000000001"/>
  </r>
  <r>
    <x v="10"/>
    <x v="4"/>
    <x v="0"/>
    <x v="0"/>
    <n v="109.29"/>
    <n v="47.79"/>
    <n v="6.68994"/>
    <n v="2.8750000000000001E-2"/>
    <n v="0"/>
    <n v="0"/>
    <n v="0"/>
    <n v="0"/>
    <n v="3.0329999999999999E-2"/>
  </r>
  <r>
    <x v="10"/>
    <x v="4"/>
    <x v="0"/>
    <x v="1"/>
    <n v="64.27"/>
    <n v="62.5"/>
    <n v="2.5"/>
    <n v="2.8299999999999999E-2"/>
    <n v="0"/>
    <n v="0"/>
    <n v="0"/>
    <n v="0"/>
    <n v="1.1339999999999999E-2"/>
  </r>
  <r>
    <x v="10"/>
    <x v="4"/>
    <x v="0"/>
    <x v="2"/>
    <n v="57.99"/>
    <n v="95.33"/>
    <n v="2.8598599999999998"/>
    <n v="2.8299999999999999E-2"/>
    <n v="0"/>
    <n v="0"/>
    <n v="0"/>
    <n v="0"/>
    <n v="1.2970000000000001E-2"/>
  </r>
  <r>
    <x v="10"/>
    <x v="4"/>
    <x v="0"/>
    <x v="3"/>
    <n v="71.73"/>
    <n v="67.17"/>
    <n v="4.0297900000000002"/>
    <n v="2.8479999999999998E-2"/>
    <n v="0"/>
    <n v="0"/>
    <n v="0"/>
    <n v="0"/>
    <n v="1.8270000000000002E-2"/>
  </r>
  <r>
    <x v="10"/>
    <x v="4"/>
    <x v="0"/>
    <x v="4"/>
    <n v="56.09"/>
    <n v="100"/>
    <n v="0"/>
    <n v="2.8119999999999999E-2"/>
    <n v="0"/>
    <n v="0"/>
    <n v="0"/>
    <n v="0"/>
    <n v="0"/>
  </r>
  <r>
    <x v="10"/>
    <x v="4"/>
    <x v="0"/>
    <x v="5"/>
    <n v="86.91"/>
    <n v="20.02"/>
    <n v="0.20019999999999999"/>
    <n v="2.8170000000000001E-2"/>
    <n v="2.9999999999999997E-4"/>
    <n v="0"/>
    <n v="0"/>
    <n v="0"/>
    <n v="9.1E-4"/>
  </r>
  <r>
    <x v="10"/>
    <x v="4"/>
    <x v="0"/>
    <x v="6"/>
    <n v="58.46"/>
    <n v="100.02"/>
    <n v="1"/>
    <n v="2.8170000000000001E-2"/>
    <n v="0"/>
    <n v="0"/>
    <n v="0"/>
    <n v="0"/>
    <n v="4.5300000000000002E-3"/>
  </r>
  <r>
    <x v="10"/>
    <x v="4"/>
    <x v="0"/>
    <x v="7"/>
    <n v="124.48"/>
    <n v="36.5"/>
    <n v="4.37988"/>
    <n v="2.8629999999999999E-2"/>
    <n v="0"/>
    <n v="0"/>
    <n v="0"/>
    <n v="0"/>
    <n v="1.9859999999999999E-2"/>
  </r>
  <r>
    <x v="10"/>
    <x v="4"/>
    <x v="0"/>
    <x v="8"/>
    <n v="132"/>
    <n v="47.89"/>
    <n v="9.1000999999999994"/>
    <n v="2.8850000000000001E-2"/>
    <n v="0"/>
    <n v="0"/>
    <n v="0"/>
    <n v="0"/>
    <n v="4.1259999999999998E-2"/>
  </r>
  <r>
    <x v="10"/>
    <x v="4"/>
    <x v="0"/>
    <x v="9"/>
    <n v="134.97"/>
    <n v="31"/>
    <n v="2.1699199999999998"/>
    <n v="2.8379999999999999E-2"/>
    <n v="0"/>
    <n v="0"/>
    <n v="0"/>
    <n v="0"/>
    <n v="9.8399999999999998E-3"/>
  </r>
  <r>
    <x v="10"/>
    <x v="4"/>
    <x v="0"/>
    <x v="10"/>
    <n v="1.27"/>
    <n v="43.6"/>
    <n v="2.1800000000000002"/>
    <n v="2.5999999999999998E-4"/>
    <n v="0"/>
    <n v="0"/>
    <n v="0"/>
    <n v="0"/>
    <n v="9.8799999999999999E-3"/>
  </r>
  <r>
    <x v="10"/>
    <x v="4"/>
    <x v="1"/>
    <x v="0"/>
    <n v="32.74"/>
    <n v="100"/>
    <n v="0"/>
    <n v="9.7000000000000003E-3"/>
    <n v="0"/>
    <n v="0"/>
    <n v="0"/>
    <n v="0"/>
    <n v="0"/>
  </r>
  <r>
    <x v="10"/>
    <x v="4"/>
    <x v="1"/>
    <x v="1"/>
    <n v="20.74"/>
    <n v="100"/>
    <n v="0"/>
    <n v="9.11E-3"/>
    <n v="0"/>
    <n v="0"/>
    <n v="0"/>
    <n v="0"/>
    <n v="0"/>
  </r>
  <r>
    <x v="10"/>
    <x v="4"/>
    <x v="1"/>
    <x v="2"/>
    <n v="18.23"/>
    <n v="100"/>
    <n v="0"/>
    <n v="8.8900000000000003E-3"/>
    <n v="0"/>
    <n v="0"/>
    <n v="0"/>
    <n v="0"/>
    <n v="0"/>
  </r>
  <r>
    <x v="10"/>
    <x v="4"/>
    <x v="1"/>
    <x v="3"/>
    <n v="19.3"/>
    <n v="100"/>
    <n v="0"/>
    <n v="9.3500000000000007E-3"/>
    <n v="0"/>
    <n v="0"/>
    <n v="0"/>
    <n v="0"/>
    <n v="0"/>
  </r>
  <r>
    <x v="10"/>
    <x v="4"/>
    <x v="1"/>
    <x v="4"/>
    <n v="17.309999999999999"/>
    <n v="100"/>
    <n v="0"/>
    <n v="8.6800000000000002E-3"/>
    <n v="0"/>
    <n v="0"/>
    <n v="0"/>
    <n v="0"/>
    <n v="0"/>
  </r>
  <r>
    <x v="10"/>
    <x v="4"/>
    <x v="1"/>
    <x v="5"/>
    <n v="21.93"/>
    <n v="100"/>
    <n v="0"/>
    <n v="9.1699999999999993E-3"/>
    <n v="0"/>
    <n v="0"/>
    <n v="0"/>
    <n v="0"/>
    <n v="0"/>
  </r>
  <r>
    <x v="10"/>
    <x v="4"/>
    <x v="1"/>
    <x v="6"/>
    <n v="17.850000000000001"/>
    <n v="100"/>
    <n v="0"/>
    <n v="8.9499999999999996E-3"/>
    <n v="0"/>
    <n v="0"/>
    <n v="0"/>
    <n v="0"/>
    <n v="0"/>
  </r>
  <r>
    <x v="10"/>
    <x v="4"/>
    <x v="1"/>
    <x v="7"/>
    <n v="49.47"/>
    <n v="100"/>
    <n v="0"/>
    <n v="1.0619999999999999E-2"/>
    <n v="0"/>
    <n v="0"/>
    <n v="0"/>
    <n v="0"/>
    <n v="0"/>
  </r>
  <r>
    <x v="10"/>
    <x v="4"/>
    <x v="1"/>
    <x v="8"/>
    <n v="47.85"/>
    <n v="100"/>
    <n v="0"/>
    <n v="1.145E-2"/>
    <n v="0"/>
    <n v="0"/>
    <n v="0"/>
    <n v="0"/>
    <n v="0"/>
  </r>
  <r>
    <x v="10"/>
    <x v="4"/>
    <x v="1"/>
    <x v="9"/>
    <n v="40.6"/>
    <n v="100"/>
    <n v="0"/>
    <n v="9.7900000000000001E-3"/>
    <n v="0"/>
    <n v="0"/>
    <n v="0"/>
    <n v="0"/>
    <n v="0"/>
  </r>
  <r>
    <x v="10"/>
    <x v="4"/>
    <x v="1"/>
    <x v="10"/>
    <n v="5.5"/>
    <n v="100"/>
    <n v="0"/>
    <n v="8.7000000000000001E-4"/>
    <n v="0"/>
    <n v="0"/>
    <n v="0"/>
    <n v="0"/>
    <n v="0"/>
  </r>
  <r>
    <x v="10"/>
    <x v="4"/>
    <x v="2"/>
    <x v="0"/>
    <n v="86.8"/>
    <n v="100"/>
    <n v="0"/>
    <n v="2.349E-2"/>
    <n v="0"/>
    <n v="0"/>
    <n v="0"/>
    <n v="0"/>
    <n v="0"/>
  </r>
  <r>
    <x v="10"/>
    <x v="4"/>
    <x v="2"/>
    <x v="1"/>
    <n v="58.92"/>
    <n v="100"/>
    <n v="0"/>
    <n v="2.3470000000000001E-2"/>
    <n v="0"/>
    <n v="0"/>
    <n v="0"/>
    <n v="0"/>
    <n v="0"/>
  </r>
  <r>
    <x v="10"/>
    <x v="4"/>
    <x v="2"/>
    <x v="2"/>
    <n v="56.63"/>
    <n v="100"/>
    <n v="0"/>
    <n v="2.3470000000000001E-2"/>
    <n v="0"/>
    <n v="0"/>
    <n v="0"/>
    <n v="0"/>
    <n v="0"/>
  </r>
  <r>
    <x v="10"/>
    <x v="4"/>
    <x v="2"/>
    <x v="3"/>
    <n v="56.64"/>
    <n v="100"/>
    <n v="0"/>
    <n v="2.3480000000000001E-2"/>
    <n v="0"/>
    <n v="0"/>
    <n v="0"/>
    <n v="0"/>
    <n v="0"/>
  </r>
  <r>
    <x v="10"/>
    <x v="4"/>
    <x v="2"/>
    <x v="4"/>
    <n v="56.66"/>
    <n v="100"/>
    <n v="0"/>
    <n v="2.349E-2"/>
    <n v="0"/>
    <n v="0"/>
    <n v="0"/>
    <n v="0"/>
    <n v="0"/>
  </r>
  <r>
    <x v="10"/>
    <x v="4"/>
    <x v="2"/>
    <x v="5"/>
    <n v="56.62"/>
    <n v="100"/>
    <n v="0"/>
    <n v="2.3470000000000001E-2"/>
    <n v="0"/>
    <n v="0"/>
    <n v="0"/>
    <n v="0"/>
    <n v="0"/>
  </r>
  <r>
    <x v="10"/>
    <x v="4"/>
    <x v="2"/>
    <x v="6"/>
    <n v="56.61"/>
    <n v="100"/>
    <n v="0"/>
    <n v="2.3460000000000002E-2"/>
    <n v="0"/>
    <n v="0"/>
    <n v="0"/>
    <n v="0"/>
    <n v="0"/>
  </r>
  <r>
    <x v="10"/>
    <x v="4"/>
    <x v="2"/>
    <x v="7"/>
    <n v="85.86"/>
    <n v="100"/>
    <n v="0"/>
    <n v="2.3480000000000001E-2"/>
    <n v="0"/>
    <n v="0"/>
    <n v="0"/>
    <n v="0"/>
    <n v="0"/>
  </r>
  <r>
    <x v="10"/>
    <x v="4"/>
    <x v="2"/>
    <x v="8"/>
    <n v="75.19"/>
    <n v="100"/>
    <n v="0"/>
    <n v="2.3480000000000001E-2"/>
    <n v="0"/>
    <n v="0"/>
    <n v="0"/>
    <n v="0"/>
    <n v="0"/>
  </r>
  <r>
    <x v="10"/>
    <x v="4"/>
    <x v="2"/>
    <x v="9"/>
    <n v="107.4"/>
    <n v="100"/>
    <n v="0"/>
    <n v="2.349E-2"/>
    <n v="0"/>
    <n v="0"/>
    <n v="0"/>
    <n v="0"/>
    <n v="0"/>
  </r>
  <r>
    <x v="10"/>
    <x v="4"/>
    <x v="2"/>
    <x v="10"/>
    <n v="0"/>
    <n v="100"/>
    <n v="0"/>
    <n v="0"/>
    <n v="0"/>
    <n v="0"/>
    <n v="0"/>
    <n v="0"/>
    <n v="0"/>
  </r>
  <r>
    <x v="10"/>
    <x v="4"/>
    <x v="3"/>
    <x v="0"/>
    <n v="440.93"/>
    <n v="100"/>
    <n v="0"/>
    <n v="7.9320000000000002E-2"/>
    <n v="0"/>
    <n v="0"/>
    <n v="0"/>
    <n v="0"/>
    <n v="0"/>
  </r>
  <r>
    <x v="10"/>
    <x v="4"/>
    <x v="3"/>
    <x v="1"/>
    <n v="184.1"/>
    <n v="100"/>
    <n v="0"/>
    <n v="7.9219999999999999E-2"/>
    <n v="3.0000000000000001E-5"/>
    <n v="0"/>
    <n v="0"/>
    <n v="0"/>
    <n v="0"/>
  </r>
  <r>
    <x v="10"/>
    <x v="4"/>
    <x v="3"/>
    <x v="2"/>
    <n v="158.01"/>
    <n v="100"/>
    <n v="0"/>
    <n v="7.9210000000000003E-2"/>
    <n v="0"/>
    <n v="0"/>
    <n v="0"/>
    <n v="0"/>
    <n v="0"/>
  </r>
  <r>
    <x v="10"/>
    <x v="4"/>
    <x v="3"/>
    <x v="3"/>
    <n v="165.03"/>
    <n v="100"/>
    <n v="0"/>
    <n v="7.9229999999999995E-2"/>
    <n v="0"/>
    <n v="0"/>
    <n v="0"/>
    <n v="0"/>
    <n v="0"/>
  </r>
  <r>
    <x v="10"/>
    <x v="4"/>
    <x v="3"/>
    <x v="4"/>
    <n v="157.97"/>
    <n v="100"/>
    <n v="0"/>
    <n v="7.9189999999999997E-2"/>
    <n v="0"/>
    <n v="0"/>
    <n v="0"/>
    <n v="0"/>
    <n v="0"/>
  </r>
  <r>
    <x v="10"/>
    <x v="4"/>
    <x v="3"/>
    <x v="5"/>
    <n v="171.33"/>
    <n v="100"/>
    <n v="0"/>
    <n v="7.9210000000000003E-2"/>
    <n v="0"/>
    <n v="0"/>
    <n v="0"/>
    <n v="0"/>
    <n v="0"/>
  </r>
  <r>
    <x v="10"/>
    <x v="4"/>
    <x v="3"/>
    <x v="6"/>
    <n v="157.97"/>
    <n v="100"/>
    <n v="0"/>
    <n v="7.9189999999999997E-2"/>
    <n v="0"/>
    <n v="0"/>
    <n v="0"/>
    <n v="0"/>
    <n v="0"/>
  </r>
  <r>
    <x v="10"/>
    <x v="4"/>
    <x v="3"/>
    <x v="7"/>
    <n v="383.21"/>
    <n v="100"/>
    <n v="0"/>
    <n v="7.9380000000000006E-2"/>
    <n v="0"/>
    <n v="0"/>
    <n v="0"/>
    <n v="0"/>
    <n v="0"/>
  </r>
  <r>
    <x v="10"/>
    <x v="4"/>
    <x v="3"/>
    <x v="8"/>
    <n v="327.58999999999997"/>
    <n v="100"/>
    <n v="0"/>
    <n v="7.9409999999999994E-2"/>
    <n v="0"/>
    <n v="0"/>
    <n v="0"/>
    <n v="0"/>
    <n v="0"/>
  </r>
  <r>
    <x v="10"/>
    <x v="4"/>
    <x v="3"/>
    <x v="9"/>
    <n v="462.93"/>
    <n v="100"/>
    <n v="0"/>
    <n v="7.9320000000000002E-2"/>
    <n v="0"/>
    <n v="0"/>
    <n v="0"/>
    <n v="0"/>
    <n v="0"/>
  </r>
  <r>
    <x v="10"/>
    <x v="4"/>
    <x v="3"/>
    <x v="10"/>
    <n v="0.13"/>
    <n v="100"/>
    <n v="0"/>
    <n v="2.0000000000000002E-5"/>
    <n v="0"/>
    <n v="0"/>
    <n v="0"/>
    <n v="0"/>
    <n v="0"/>
  </r>
  <r>
    <x v="10"/>
    <x v="4"/>
    <x v="4"/>
    <x v="0"/>
    <n v="6.11"/>
    <n v="100"/>
    <n v="0"/>
    <n v="1.5399999999999999E-3"/>
    <n v="0"/>
    <n v="0"/>
    <n v="0"/>
    <n v="0"/>
    <n v="0"/>
  </r>
  <r>
    <x v="10"/>
    <x v="4"/>
    <x v="4"/>
    <x v="1"/>
    <n v="5.39"/>
    <n v="100"/>
    <n v="0"/>
    <n v="1.5399999999999999E-3"/>
    <n v="0"/>
    <n v="0"/>
    <n v="0"/>
    <n v="0"/>
    <n v="0"/>
  </r>
  <r>
    <x v="10"/>
    <x v="4"/>
    <x v="4"/>
    <x v="2"/>
    <n v="5.0199999999999996"/>
    <n v="100"/>
    <n v="0"/>
    <n v="1.5299999999999999E-3"/>
    <n v="0"/>
    <n v="0"/>
    <n v="0"/>
    <n v="0"/>
    <n v="0"/>
  </r>
  <r>
    <x v="10"/>
    <x v="4"/>
    <x v="4"/>
    <x v="3"/>
    <n v="5.05"/>
    <n v="100"/>
    <n v="0"/>
    <n v="1.5399999999999999E-3"/>
    <n v="0"/>
    <n v="0"/>
    <n v="0"/>
    <n v="0"/>
    <n v="0"/>
  </r>
  <r>
    <x v="10"/>
    <x v="4"/>
    <x v="4"/>
    <x v="4"/>
    <n v="5.04"/>
    <n v="100"/>
    <n v="0"/>
    <n v="1.5399999999999999E-3"/>
    <n v="0"/>
    <n v="0"/>
    <n v="0"/>
    <n v="0"/>
    <n v="0"/>
  </r>
  <r>
    <x v="10"/>
    <x v="4"/>
    <x v="4"/>
    <x v="5"/>
    <n v="5.14"/>
    <n v="100"/>
    <n v="0"/>
    <n v="1.5499999999999999E-3"/>
    <n v="0"/>
    <n v="0"/>
    <n v="0"/>
    <n v="0"/>
    <n v="0"/>
  </r>
  <r>
    <x v="10"/>
    <x v="4"/>
    <x v="4"/>
    <x v="6"/>
    <n v="5.03"/>
    <n v="100"/>
    <n v="0"/>
    <n v="1.5399999999999999E-3"/>
    <n v="0"/>
    <n v="0"/>
    <n v="0"/>
    <n v="0"/>
    <n v="0"/>
  </r>
  <r>
    <x v="10"/>
    <x v="4"/>
    <x v="4"/>
    <x v="7"/>
    <n v="5.72"/>
    <n v="100"/>
    <n v="0"/>
    <n v="1.5399999999999999E-3"/>
    <n v="0"/>
    <n v="0"/>
    <n v="0"/>
    <n v="0"/>
    <n v="0"/>
  </r>
  <r>
    <x v="10"/>
    <x v="4"/>
    <x v="4"/>
    <x v="8"/>
    <n v="5.23"/>
    <n v="100"/>
    <n v="0"/>
    <n v="1.5399999999999999E-3"/>
    <n v="0"/>
    <n v="0"/>
    <n v="0"/>
    <n v="0"/>
    <n v="0"/>
  </r>
  <r>
    <x v="10"/>
    <x v="4"/>
    <x v="4"/>
    <x v="9"/>
    <n v="6.68"/>
    <n v="100"/>
    <n v="0"/>
    <n v="1.5399999999999999E-3"/>
    <n v="0"/>
    <n v="0"/>
    <n v="0"/>
    <n v="0"/>
    <n v="0"/>
  </r>
  <r>
    <x v="10"/>
    <x v="4"/>
    <x v="4"/>
    <x v="10"/>
    <n v="0"/>
    <n v="100"/>
    <n v="0"/>
    <n v="0"/>
    <n v="0"/>
    <n v="0"/>
    <n v="0"/>
    <n v="0"/>
    <n v="0"/>
  </r>
  <r>
    <x v="10"/>
    <x v="4"/>
    <x v="5"/>
    <x v="0"/>
    <n v="1.1499999999999999"/>
    <n v="100"/>
    <n v="0"/>
    <n v="2.1000000000000001E-4"/>
    <n v="0"/>
    <n v="0"/>
    <n v="0"/>
    <n v="0"/>
    <n v="0"/>
  </r>
  <r>
    <x v="10"/>
    <x v="4"/>
    <x v="5"/>
    <x v="1"/>
    <n v="0.66"/>
    <n v="100"/>
    <n v="0"/>
    <n v="2.0000000000000001E-4"/>
    <n v="0"/>
    <n v="0"/>
    <n v="0"/>
    <n v="0"/>
    <n v="0"/>
  </r>
  <r>
    <x v="10"/>
    <x v="4"/>
    <x v="5"/>
    <x v="2"/>
    <n v="0.67"/>
    <n v="100"/>
    <n v="0"/>
    <n v="2.0000000000000001E-4"/>
    <n v="0"/>
    <n v="0"/>
    <n v="0"/>
    <n v="0"/>
    <n v="0"/>
  </r>
  <r>
    <x v="10"/>
    <x v="4"/>
    <x v="5"/>
    <x v="3"/>
    <n v="0.65"/>
    <n v="100"/>
    <n v="0"/>
    <n v="2.0000000000000001E-4"/>
    <n v="0"/>
    <n v="0"/>
    <n v="0"/>
    <n v="0"/>
    <n v="0"/>
  </r>
  <r>
    <x v="10"/>
    <x v="4"/>
    <x v="5"/>
    <x v="4"/>
    <n v="0.69"/>
    <n v="100"/>
    <n v="0"/>
    <n v="2.1000000000000001E-4"/>
    <n v="0"/>
    <n v="0"/>
    <n v="0"/>
    <n v="0"/>
    <n v="0"/>
  </r>
  <r>
    <x v="10"/>
    <x v="4"/>
    <x v="5"/>
    <x v="5"/>
    <n v="0.67"/>
    <n v="100"/>
    <n v="0"/>
    <n v="2.0000000000000001E-4"/>
    <n v="0"/>
    <n v="0"/>
    <n v="0"/>
    <n v="0"/>
    <n v="0"/>
  </r>
  <r>
    <x v="10"/>
    <x v="4"/>
    <x v="5"/>
    <x v="6"/>
    <n v="0.7"/>
    <n v="100"/>
    <n v="0"/>
    <n v="2.1000000000000001E-4"/>
    <n v="0"/>
    <n v="0"/>
    <n v="0"/>
    <n v="0"/>
    <n v="0"/>
  </r>
  <r>
    <x v="10"/>
    <x v="4"/>
    <x v="5"/>
    <x v="7"/>
    <n v="0.9"/>
    <n v="100"/>
    <n v="0"/>
    <n v="2.1000000000000001E-4"/>
    <n v="0"/>
    <n v="0"/>
    <n v="0"/>
    <n v="0"/>
    <n v="0"/>
  </r>
  <r>
    <x v="10"/>
    <x v="4"/>
    <x v="5"/>
    <x v="8"/>
    <n v="0.79"/>
    <n v="100"/>
    <n v="0"/>
    <n v="2.1000000000000001E-4"/>
    <n v="0"/>
    <n v="0"/>
    <n v="0"/>
    <n v="0"/>
    <n v="0"/>
  </r>
  <r>
    <x v="10"/>
    <x v="4"/>
    <x v="5"/>
    <x v="9"/>
    <n v="0.75"/>
    <n v="100"/>
    <n v="0"/>
    <n v="2.0000000000000001E-4"/>
    <n v="0"/>
    <n v="0"/>
    <n v="0"/>
    <n v="0"/>
    <n v="0"/>
  </r>
  <r>
    <x v="10"/>
    <x v="4"/>
    <x v="5"/>
    <x v="10"/>
    <n v="0"/>
    <n v="100"/>
    <n v="0"/>
    <n v="0"/>
    <n v="0"/>
    <n v="0"/>
    <n v="0"/>
    <n v="0"/>
    <n v="0"/>
  </r>
  <r>
    <x v="10"/>
    <x v="4"/>
    <x v="6"/>
    <x v="0"/>
    <n v="139.38999999999999"/>
    <n v="100"/>
    <n v="0"/>
    <n v="4.129E-2"/>
    <n v="0"/>
    <n v="0"/>
    <n v="0"/>
    <n v="0"/>
    <n v="0"/>
  </r>
  <r>
    <x v="10"/>
    <x v="4"/>
    <x v="6"/>
    <x v="1"/>
    <n v="118.59"/>
    <n v="100"/>
    <n v="0"/>
    <n v="4.129E-2"/>
    <n v="0"/>
    <n v="0"/>
    <n v="0"/>
    <n v="0"/>
    <n v="0"/>
  </r>
  <r>
    <x v="10"/>
    <x v="4"/>
    <x v="6"/>
    <x v="2"/>
    <n v="112.24"/>
    <n v="100"/>
    <n v="0"/>
    <n v="4.129E-2"/>
    <n v="0"/>
    <n v="0"/>
    <n v="0"/>
    <n v="0"/>
    <n v="0"/>
  </r>
  <r>
    <x v="10"/>
    <x v="4"/>
    <x v="6"/>
    <x v="3"/>
    <n v="112.23"/>
    <n v="100"/>
    <n v="0"/>
    <n v="4.129E-2"/>
    <n v="0"/>
    <n v="0"/>
    <n v="0"/>
    <n v="0"/>
    <n v="0"/>
  </r>
  <r>
    <x v="10"/>
    <x v="4"/>
    <x v="6"/>
    <x v="4"/>
    <n v="112.23"/>
    <n v="100"/>
    <n v="0"/>
    <n v="4.129E-2"/>
    <n v="0"/>
    <n v="0"/>
    <n v="0"/>
    <n v="0"/>
    <n v="0"/>
  </r>
  <r>
    <x v="10"/>
    <x v="4"/>
    <x v="6"/>
    <x v="5"/>
    <n v="122.66"/>
    <n v="100"/>
    <n v="0"/>
    <n v="4.1300000000000003E-2"/>
    <n v="0"/>
    <n v="0"/>
    <n v="0"/>
    <n v="0"/>
    <n v="0"/>
  </r>
  <r>
    <x v="10"/>
    <x v="4"/>
    <x v="6"/>
    <x v="6"/>
    <n v="112.19"/>
    <n v="100"/>
    <n v="0"/>
    <n v="4.1279999999999997E-2"/>
    <n v="0"/>
    <n v="0"/>
    <n v="0"/>
    <n v="0"/>
    <n v="0"/>
  </r>
  <r>
    <x v="10"/>
    <x v="4"/>
    <x v="6"/>
    <x v="7"/>
    <n v="158.79"/>
    <n v="100"/>
    <n v="0"/>
    <n v="4.129E-2"/>
    <n v="0"/>
    <n v="0"/>
    <n v="0"/>
    <n v="0"/>
    <n v="0"/>
  </r>
  <r>
    <x v="10"/>
    <x v="4"/>
    <x v="6"/>
    <x v="8"/>
    <n v="153.27000000000001"/>
    <n v="100"/>
    <n v="0"/>
    <n v="4.129E-2"/>
    <n v="0"/>
    <n v="0"/>
    <n v="0"/>
    <n v="0"/>
    <n v="0"/>
  </r>
  <r>
    <x v="10"/>
    <x v="4"/>
    <x v="6"/>
    <x v="9"/>
    <n v="167.81"/>
    <n v="100"/>
    <n v="0"/>
    <n v="4.129E-2"/>
    <n v="0"/>
    <n v="0"/>
    <n v="0"/>
    <n v="0"/>
    <n v="0"/>
  </r>
  <r>
    <x v="10"/>
    <x v="4"/>
    <x v="6"/>
    <x v="10"/>
    <n v="0"/>
    <n v="100"/>
    <n v="0"/>
    <n v="0"/>
    <n v="0"/>
    <n v="0"/>
    <n v="0"/>
    <n v="0"/>
    <n v="0"/>
  </r>
  <r>
    <x v="10"/>
    <x v="4"/>
    <x v="7"/>
    <x v="0"/>
    <n v="110.78"/>
    <n v="100"/>
    <n v="0"/>
    <n v="2.385E-2"/>
    <n v="0"/>
    <n v="0"/>
    <n v="0"/>
    <n v="0"/>
    <n v="0"/>
  </r>
  <r>
    <x v="10"/>
    <x v="4"/>
    <x v="7"/>
    <x v="1"/>
    <n v="76.180000000000007"/>
    <n v="100"/>
    <n v="0"/>
    <n v="2.385E-2"/>
    <n v="0"/>
    <n v="0"/>
    <n v="0"/>
    <n v="0"/>
    <n v="0"/>
  </r>
  <r>
    <x v="10"/>
    <x v="4"/>
    <x v="7"/>
    <x v="2"/>
    <n v="64.84"/>
    <n v="100"/>
    <n v="0"/>
    <n v="2.3859999999999999E-2"/>
    <n v="0"/>
    <n v="0"/>
    <n v="0"/>
    <n v="0"/>
    <n v="0"/>
  </r>
  <r>
    <x v="10"/>
    <x v="4"/>
    <x v="7"/>
    <x v="3"/>
    <n v="64.83"/>
    <n v="100"/>
    <n v="0"/>
    <n v="2.385E-2"/>
    <n v="0"/>
    <n v="0"/>
    <n v="0"/>
    <n v="0"/>
    <n v="0"/>
  </r>
  <r>
    <x v="10"/>
    <x v="4"/>
    <x v="7"/>
    <x v="4"/>
    <n v="64.84"/>
    <n v="100"/>
    <n v="0"/>
    <n v="2.3859999999999999E-2"/>
    <n v="0"/>
    <n v="0"/>
    <n v="0"/>
    <n v="0"/>
    <n v="0"/>
  </r>
  <r>
    <x v="10"/>
    <x v="4"/>
    <x v="7"/>
    <x v="5"/>
    <n v="68.900000000000006"/>
    <n v="100"/>
    <n v="0"/>
    <n v="2.384E-2"/>
    <n v="0"/>
    <n v="0"/>
    <n v="0"/>
    <n v="0"/>
    <n v="0"/>
  </r>
  <r>
    <x v="10"/>
    <x v="4"/>
    <x v="7"/>
    <x v="6"/>
    <n v="64.84"/>
    <n v="100"/>
    <n v="0"/>
    <n v="2.3859999999999999E-2"/>
    <n v="0"/>
    <n v="0"/>
    <n v="0"/>
    <n v="0"/>
    <n v="0"/>
  </r>
  <r>
    <x v="10"/>
    <x v="4"/>
    <x v="7"/>
    <x v="7"/>
    <n v="94.83"/>
    <n v="100"/>
    <n v="0"/>
    <n v="2.385E-2"/>
    <n v="0"/>
    <n v="0"/>
    <n v="0"/>
    <n v="0"/>
    <n v="0"/>
  </r>
  <r>
    <x v="10"/>
    <x v="4"/>
    <x v="7"/>
    <x v="8"/>
    <n v="86.62"/>
    <n v="100"/>
    <n v="0"/>
    <n v="2.3890000000000002E-2"/>
    <n v="0"/>
    <n v="0"/>
    <n v="0"/>
    <n v="0"/>
    <n v="0"/>
  </r>
  <r>
    <x v="10"/>
    <x v="4"/>
    <x v="7"/>
    <x v="9"/>
    <n v="153.05000000000001"/>
    <n v="100"/>
    <n v="0"/>
    <n v="2.3869999999999999E-2"/>
    <n v="6.9999999999999994E-5"/>
    <n v="0"/>
    <n v="0"/>
    <n v="0"/>
    <n v="0"/>
  </r>
  <r>
    <x v="10"/>
    <x v="4"/>
    <x v="7"/>
    <x v="10"/>
    <n v="0"/>
    <n v="100"/>
    <n v="0"/>
    <n v="0"/>
    <n v="0"/>
    <n v="0"/>
    <n v="0"/>
    <n v="0"/>
    <n v="0"/>
  </r>
  <r>
    <x v="10"/>
    <x v="4"/>
    <x v="8"/>
    <x v="0"/>
    <n v="91.31"/>
    <n v="100"/>
    <n v="0"/>
    <n v="2.2280000000000001E-2"/>
    <n v="0"/>
    <n v="0"/>
    <n v="0"/>
    <n v="0"/>
    <n v="0"/>
  </r>
  <r>
    <x v="10"/>
    <x v="4"/>
    <x v="8"/>
    <x v="1"/>
    <n v="94.63"/>
    <n v="100"/>
    <n v="0"/>
    <n v="2.23E-2"/>
    <n v="0"/>
    <n v="0"/>
    <n v="0"/>
    <n v="0"/>
    <n v="0"/>
  </r>
  <r>
    <x v="10"/>
    <x v="4"/>
    <x v="8"/>
    <x v="2"/>
    <n v="60.17"/>
    <n v="100"/>
    <n v="0"/>
    <n v="2.214E-2"/>
    <n v="0"/>
    <n v="0"/>
    <n v="0"/>
    <n v="0"/>
    <n v="0"/>
  </r>
  <r>
    <x v="10"/>
    <x v="4"/>
    <x v="8"/>
    <x v="3"/>
    <n v="60.21"/>
    <n v="100"/>
    <n v="0"/>
    <n v="2.215E-2"/>
    <n v="0"/>
    <n v="0"/>
    <n v="0"/>
    <n v="0"/>
    <n v="0"/>
  </r>
  <r>
    <x v="10"/>
    <x v="4"/>
    <x v="8"/>
    <x v="4"/>
    <n v="59.99"/>
    <n v="100"/>
    <n v="0"/>
    <n v="2.2069999999999999E-2"/>
    <n v="0"/>
    <n v="0"/>
    <n v="0"/>
    <n v="0"/>
    <n v="0"/>
  </r>
  <r>
    <x v="10"/>
    <x v="4"/>
    <x v="8"/>
    <x v="5"/>
    <n v="61.43"/>
    <n v="100"/>
    <n v="0"/>
    <n v="2.215E-2"/>
    <n v="0"/>
    <n v="0"/>
    <n v="0"/>
    <n v="0"/>
    <n v="0"/>
  </r>
  <r>
    <x v="10"/>
    <x v="4"/>
    <x v="8"/>
    <x v="6"/>
    <n v="60.07"/>
    <n v="100"/>
    <n v="0"/>
    <n v="2.2100000000000002E-2"/>
    <n v="0"/>
    <n v="0"/>
    <n v="0"/>
    <n v="0"/>
    <n v="0"/>
  </r>
  <r>
    <x v="10"/>
    <x v="4"/>
    <x v="8"/>
    <x v="7"/>
    <n v="84.41"/>
    <n v="100"/>
    <n v="0"/>
    <n v="2.2380000000000001E-2"/>
    <n v="0"/>
    <n v="0"/>
    <n v="0"/>
    <n v="0"/>
    <n v="0"/>
  </r>
  <r>
    <x v="10"/>
    <x v="4"/>
    <x v="8"/>
    <x v="8"/>
    <n v="70.930000000000007"/>
    <n v="100"/>
    <n v="0"/>
    <n v="2.2339999999999999E-2"/>
    <n v="0"/>
    <n v="0"/>
    <n v="0"/>
    <n v="0"/>
    <n v="0"/>
  </r>
  <r>
    <x v="10"/>
    <x v="4"/>
    <x v="8"/>
    <x v="9"/>
    <n v="90.34"/>
    <n v="100"/>
    <n v="0"/>
    <n v="2.24E-2"/>
    <n v="0"/>
    <n v="0"/>
    <n v="0"/>
    <n v="0"/>
    <n v="0"/>
  </r>
  <r>
    <x v="10"/>
    <x v="4"/>
    <x v="8"/>
    <x v="10"/>
    <n v="2.13"/>
    <n v="100"/>
    <n v="0"/>
    <n v="1.8000000000000001E-4"/>
    <n v="0"/>
    <n v="0"/>
    <n v="0"/>
    <n v="0"/>
    <n v="0"/>
  </r>
  <r>
    <x v="10"/>
    <x v="5"/>
    <x v="0"/>
    <x v="0"/>
    <n v="109.42"/>
    <n v="49.31"/>
    <n v="6.4101600000000003"/>
    <n v="2.878E-2"/>
    <n v="0"/>
    <n v="0"/>
    <n v="0"/>
    <n v="0"/>
    <n v="2.9059999999999999E-2"/>
  </r>
  <r>
    <x v="10"/>
    <x v="5"/>
    <x v="0"/>
    <x v="1"/>
    <n v="64.31"/>
    <n v="62.5"/>
    <n v="2.5"/>
    <n v="2.8309999999999998E-2"/>
    <n v="0"/>
    <n v="0"/>
    <n v="0"/>
    <n v="0"/>
    <n v="1.1339999999999999E-2"/>
  </r>
  <r>
    <x v="10"/>
    <x v="5"/>
    <x v="0"/>
    <x v="2"/>
    <n v="58.02"/>
    <n v="95.33"/>
    <n v="2.8598599999999998"/>
    <n v="2.8309999999999998E-2"/>
    <n v="0"/>
    <n v="0"/>
    <n v="0"/>
    <n v="0"/>
    <n v="1.2970000000000001E-2"/>
  </r>
  <r>
    <x v="10"/>
    <x v="5"/>
    <x v="0"/>
    <x v="3"/>
    <n v="71.790000000000006"/>
    <n v="67.17"/>
    <n v="4.0297900000000002"/>
    <n v="2.8500000000000001E-2"/>
    <n v="0"/>
    <n v="0"/>
    <n v="0"/>
    <n v="0"/>
    <n v="1.8270000000000002E-2"/>
  </r>
  <r>
    <x v="10"/>
    <x v="5"/>
    <x v="0"/>
    <x v="4"/>
    <n v="56.09"/>
    <n v="100"/>
    <n v="0"/>
    <n v="2.8119999999999999E-2"/>
    <n v="0"/>
    <n v="0"/>
    <n v="0"/>
    <n v="0"/>
    <n v="0"/>
  </r>
  <r>
    <x v="10"/>
    <x v="5"/>
    <x v="0"/>
    <x v="5"/>
    <n v="86.92"/>
    <n v="20.02"/>
    <n v="0.20019999999999999"/>
    <n v="2.818E-2"/>
    <n v="2.9999999999999997E-4"/>
    <n v="0"/>
    <n v="0"/>
    <n v="0"/>
    <n v="9.1E-4"/>
  </r>
  <r>
    <x v="10"/>
    <x v="5"/>
    <x v="0"/>
    <x v="6"/>
    <n v="58.47"/>
    <n v="100.02"/>
    <n v="1"/>
    <n v="2.818E-2"/>
    <n v="0"/>
    <n v="0"/>
    <n v="0"/>
    <n v="0"/>
    <n v="4.5300000000000002E-3"/>
  </r>
  <r>
    <x v="10"/>
    <x v="5"/>
    <x v="0"/>
    <x v="7"/>
    <n v="124.6"/>
    <n v="36.5"/>
    <n v="4.37988"/>
    <n v="2.8649999999999998E-2"/>
    <n v="0"/>
    <n v="0"/>
    <n v="0"/>
    <n v="0"/>
    <n v="1.9859999999999999E-2"/>
  </r>
  <r>
    <x v="10"/>
    <x v="5"/>
    <x v="0"/>
    <x v="8"/>
    <n v="132.16999999999999"/>
    <n v="47"/>
    <n v="7.9902300000000004"/>
    <n v="2.8889999999999999E-2"/>
    <n v="0"/>
    <n v="0"/>
    <n v="0"/>
    <n v="0"/>
    <n v="3.6229999999999998E-2"/>
  </r>
  <r>
    <x v="10"/>
    <x v="5"/>
    <x v="0"/>
    <x v="9"/>
    <n v="135.04"/>
    <n v="31"/>
    <n v="2.1699199999999998"/>
    <n v="2.8389999999999999E-2"/>
    <n v="0"/>
    <n v="0"/>
    <n v="0"/>
    <n v="0"/>
    <n v="9.8399999999999998E-3"/>
  </r>
  <r>
    <x v="10"/>
    <x v="5"/>
    <x v="0"/>
    <x v="10"/>
    <n v="1.31"/>
    <n v="45.75"/>
    <n v="1.83"/>
    <n v="2.7E-4"/>
    <n v="0"/>
    <n v="0"/>
    <n v="0"/>
    <n v="0"/>
    <n v="8.3000000000000001E-3"/>
  </r>
  <r>
    <x v="10"/>
    <x v="5"/>
    <x v="1"/>
    <x v="0"/>
    <n v="32.74"/>
    <n v="100"/>
    <n v="0"/>
    <n v="9.7000000000000003E-3"/>
    <n v="0"/>
    <n v="0"/>
    <n v="0"/>
    <n v="0"/>
    <n v="0"/>
  </r>
  <r>
    <x v="10"/>
    <x v="5"/>
    <x v="1"/>
    <x v="1"/>
    <n v="20.74"/>
    <n v="100"/>
    <n v="0"/>
    <n v="9.11E-3"/>
    <n v="0"/>
    <n v="0"/>
    <n v="0"/>
    <n v="0"/>
    <n v="0"/>
  </r>
  <r>
    <x v="10"/>
    <x v="5"/>
    <x v="1"/>
    <x v="2"/>
    <n v="18.23"/>
    <n v="100"/>
    <n v="0"/>
    <n v="8.8900000000000003E-3"/>
    <n v="0"/>
    <n v="0"/>
    <n v="0"/>
    <n v="0"/>
    <n v="0"/>
  </r>
  <r>
    <x v="10"/>
    <x v="5"/>
    <x v="1"/>
    <x v="3"/>
    <n v="19.3"/>
    <n v="100"/>
    <n v="0"/>
    <n v="9.3500000000000007E-3"/>
    <n v="0"/>
    <n v="0"/>
    <n v="0"/>
    <n v="0"/>
    <n v="0"/>
  </r>
  <r>
    <x v="10"/>
    <x v="5"/>
    <x v="1"/>
    <x v="4"/>
    <n v="17.309999999999999"/>
    <n v="100"/>
    <n v="0"/>
    <n v="8.6800000000000002E-3"/>
    <n v="0"/>
    <n v="0"/>
    <n v="0"/>
    <n v="0"/>
    <n v="0"/>
  </r>
  <r>
    <x v="10"/>
    <x v="5"/>
    <x v="1"/>
    <x v="5"/>
    <n v="21.93"/>
    <n v="100"/>
    <n v="0"/>
    <n v="9.1699999999999993E-3"/>
    <n v="0"/>
    <n v="0"/>
    <n v="0"/>
    <n v="0"/>
    <n v="0"/>
  </r>
  <r>
    <x v="10"/>
    <x v="5"/>
    <x v="1"/>
    <x v="6"/>
    <n v="17.850000000000001"/>
    <n v="100"/>
    <n v="0"/>
    <n v="8.9499999999999996E-3"/>
    <n v="0"/>
    <n v="0"/>
    <n v="0"/>
    <n v="0"/>
    <n v="0"/>
  </r>
  <r>
    <x v="10"/>
    <x v="5"/>
    <x v="1"/>
    <x v="7"/>
    <n v="49.48"/>
    <n v="19"/>
    <n v="0.18994"/>
    <n v="1.0619999999999999E-2"/>
    <n v="0"/>
    <n v="0"/>
    <n v="0"/>
    <n v="0"/>
    <n v="8.5999999999999998E-4"/>
  </r>
  <r>
    <x v="10"/>
    <x v="5"/>
    <x v="1"/>
    <x v="8"/>
    <n v="47.87"/>
    <n v="19.989999999999998"/>
    <n v="0.39989999999999998"/>
    <n v="1.145E-2"/>
    <n v="0"/>
    <n v="0"/>
    <n v="0"/>
    <n v="0"/>
    <n v="1.81E-3"/>
  </r>
  <r>
    <x v="10"/>
    <x v="5"/>
    <x v="1"/>
    <x v="9"/>
    <n v="40.61"/>
    <n v="10"/>
    <n v="9.9979999999999999E-2"/>
    <n v="9.7900000000000001E-3"/>
    <n v="0"/>
    <n v="0"/>
    <n v="0"/>
    <n v="0"/>
    <n v="4.4999999999999999E-4"/>
  </r>
  <r>
    <x v="10"/>
    <x v="5"/>
    <x v="1"/>
    <x v="10"/>
    <n v="5.5"/>
    <n v="100"/>
    <n v="0"/>
    <n v="8.7000000000000001E-4"/>
    <n v="0"/>
    <n v="0"/>
    <n v="0"/>
    <n v="0"/>
    <n v="0"/>
  </r>
  <r>
    <x v="10"/>
    <x v="5"/>
    <x v="2"/>
    <x v="0"/>
    <n v="86.8"/>
    <n v="100"/>
    <n v="0"/>
    <n v="2.349E-2"/>
    <n v="0"/>
    <n v="0"/>
    <n v="0"/>
    <n v="0"/>
    <n v="0"/>
  </r>
  <r>
    <x v="10"/>
    <x v="5"/>
    <x v="2"/>
    <x v="1"/>
    <n v="58.92"/>
    <n v="100"/>
    <n v="0"/>
    <n v="2.3470000000000001E-2"/>
    <n v="0"/>
    <n v="0"/>
    <n v="0"/>
    <n v="0"/>
    <n v="0"/>
  </r>
  <r>
    <x v="10"/>
    <x v="5"/>
    <x v="2"/>
    <x v="2"/>
    <n v="56.63"/>
    <n v="100"/>
    <n v="0"/>
    <n v="2.3470000000000001E-2"/>
    <n v="0"/>
    <n v="0"/>
    <n v="0"/>
    <n v="0"/>
    <n v="0"/>
  </r>
  <r>
    <x v="10"/>
    <x v="5"/>
    <x v="2"/>
    <x v="3"/>
    <n v="56.64"/>
    <n v="100"/>
    <n v="0"/>
    <n v="2.3480000000000001E-2"/>
    <n v="0"/>
    <n v="0"/>
    <n v="0"/>
    <n v="0"/>
    <n v="0"/>
  </r>
  <r>
    <x v="10"/>
    <x v="5"/>
    <x v="2"/>
    <x v="4"/>
    <n v="56.66"/>
    <n v="100"/>
    <n v="0"/>
    <n v="2.349E-2"/>
    <n v="0"/>
    <n v="0"/>
    <n v="0"/>
    <n v="0"/>
    <n v="0"/>
  </r>
  <r>
    <x v="10"/>
    <x v="5"/>
    <x v="2"/>
    <x v="5"/>
    <n v="56.62"/>
    <n v="100"/>
    <n v="0"/>
    <n v="2.3470000000000001E-2"/>
    <n v="0"/>
    <n v="0"/>
    <n v="0"/>
    <n v="0"/>
    <n v="0"/>
  </r>
  <r>
    <x v="10"/>
    <x v="5"/>
    <x v="2"/>
    <x v="6"/>
    <n v="56.61"/>
    <n v="100"/>
    <n v="0"/>
    <n v="2.3460000000000002E-2"/>
    <n v="0"/>
    <n v="0"/>
    <n v="0"/>
    <n v="0"/>
    <n v="0"/>
  </r>
  <r>
    <x v="10"/>
    <x v="5"/>
    <x v="2"/>
    <x v="7"/>
    <n v="85.86"/>
    <n v="100"/>
    <n v="0"/>
    <n v="2.3480000000000001E-2"/>
    <n v="0"/>
    <n v="0"/>
    <n v="0"/>
    <n v="0"/>
    <n v="0"/>
  </r>
  <r>
    <x v="10"/>
    <x v="5"/>
    <x v="2"/>
    <x v="8"/>
    <n v="75.19"/>
    <n v="100"/>
    <n v="0"/>
    <n v="2.3480000000000001E-2"/>
    <n v="0"/>
    <n v="0"/>
    <n v="0"/>
    <n v="0"/>
    <n v="0"/>
  </r>
  <r>
    <x v="10"/>
    <x v="5"/>
    <x v="2"/>
    <x v="9"/>
    <n v="107.4"/>
    <n v="100"/>
    <n v="0"/>
    <n v="2.349E-2"/>
    <n v="0"/>
    <n v="0"/>
    <n v="0"/>
    <n v="0"/>
    <n v="0"/>
  </r>
  <r>
    <x v="10"/>
    <x v="5"/>
    <x v="2"/>
    <x v="10"/>
    <n v="0"/>
    <n v="100"/>
    <n v="0"/>
    <n v="0"/>
    <n v="0"/>
    <n v="0"/>
    <n v="0"/>
    <n v="0"/>
    <n v="0"/>
  </r>
  <r>
    <x v="10"/>
    <x v="5"/>
    <x v="3"/>
    <x v="0"/>
    <n v="440.93"/>
    <n v="100"/>
    <n v="0"/>
    <n v="7.9320000000000002E-2"/>
    <n v="0"/>
    <n v="0"/>
    <n v="0"/>
    <n v="0"/>
    <n v="0"/>
  </r>
  <r>
    <x v="10"/>
    <x v="5"/>
    <x v="3"/>
    <x v="1"/>
    <n v="184.1"/>
    <n v="100"/>
    <n v="0"/>
    <n v="7.9219999999999999E-2"/>
    <n v="3.0000000000000001E-5"/>
    <n v="0"/>
    <n v="0"/>
    <n v="0"/>
    <n v="0"/>
  </r>
  <r>
    <x v="10"/>
    <x v="5"/>
    <x v="3"/>
    <x v="2"/>
    <n v="158.01"/>
    <n v="100"/>
    <n v="0"/>
    <n v="7.9210000000000003E-2"/>
    <n v="0"/>
    <n v="0"/>
    <n v="0"/>
    <n v="0"/>
    <n v="0"/>
  </r>
  <r>
    <x v="10"/>
    <x v="5"/>
    <x v="3"/>
    <x v="3"/>
    <n v="165.03"/>
    <n v="100"/>
    <n v="0"/>
    <n v="7.9229999999999995E-2"/>
    <n v="0"/>
    <n v="0"/>
    <n v="0"/>
    <n v="0"/>
    <n v="0"/>
  </r>
  <r>
    <x v="10"/>
    <x v="5"/>
    <x v="3"/>
    <x v="4"/>
    <n v="157.97"/>
    <n v="100"/>
    <n v="0"/>
    <n v="7.9189999999999997E-2"/>
    <n v="0"/>
    <n v="0"/>
    <n v="0"/>
    <n v="0"/>
    <n v="0"/>
  </r>
  <r>
    <x v="10"/>
    <x v="5"/>
    <x v="3"/>
    <x v="5"/>
    <n v="171.33"/>
    <n v="100"/>
    <n v="0"/>
    <n v="7.9210000000000003E-2"/>
    <n v="0"/>
    <n v="0"/>
    <n v="0"/>
    <n v="0"/>
    <n v="0"/>
  </r>
  <r>
    <x v="10"/>
    <x v="5"/>
    <x v="3"/>
    <x v="6"/>
    <n v="157.97"/>
    <n v="100"/>
    <n v="0"/>
    <n v="7.9189999999999997E-2"/>
    <n v="0"/>
    <n v="0"/>
    <n v="0"/>
    <n v="0"/>
    <n v="0"/>
  </r>
  <r>
    <x v="10"/>
    <x v="5"/>
    <x v="3"/>
    <x v="7"/>
    <n v="383.21"/>
    <n v="100"/>
    <n v="0"/>
    <n v="7.9380000000000006E-2"/>
    <n v="0"/>
    <n v="0"/>
    <n v="0"/>
    <n v="0"/>
    <n v="0"/>
  </r>
  <r>
    <x v="10"/>
    <x v="5"/>
    <x v="3"/>
    <x v="8"/>
    <n v="327.58999999999997"/>
    <n v="100"/>
    <n v="0"/>
    <n v="7.9409999999999994E-2"/>
    <n v="0"/>
    <n v="0"/>
    <n v="0"/>
    <n v="0"/>
    <n v="0"/>
  </r>
  <r>
    <x v="10"/>
    <x v="5"/>
    <x v="3"/>
    <x v="9"/>
    <n v="462.93"/>
    <n v="100"/>
    <n v="0"/>
    <n v="7.9320000000000002E-2"/>
    <n v="0"/>
    <n v="0"/>
    <n v="0"/>
    <n v="0"/>
    <n v="0"/>
  </r>
  <r>
    <x v="10"/>
    <x v="5"/>
    <x v="3"/>
    <x v="10"/>
    <n v="0.13"/>
    <n v="100"/>
    <n v="0"/>
    <n v="2.0000000000000002E-5"/>
    <n v="0"/>
    <n v="0"/>
    <n v="0"/>
    <n v="0"/>
    <n v="0"/>
  </r>
  <r>
    <x v="10"/>
    <x v="5"/>
    <x v="4"/>
    <x v="0"/>
    <n v="6.11"/>
    <n v="100"/>
    <n v="0"/>
    <n v="1.5399999999999999E-3"/>
    <n v="0"/>
    <n v="0"/>
    <n v="0"/>
    <n v="0"/>
    <n v="0"/>
  </r>
  <r>
    <x v="10"/>
    <x v="5"/>
    <x v="4"/>
    <x v="1"/>
    <n v="5.39"/>
    <n v="100"/>
    <n v="0"/>
    <n v="1.5399999999999999E-3"/>
    <n v="0"/>
    <n v="0"/>
    <n v="0"/>
    <n v="0"/>
    <n v="0"/>
  </r>
  <r>
    <x v="10"/>
    <x v="5"/>
    <x v="4"/>
    <x v="2"/>
    <n v="5.0199999999999996"/>
    <n v="100"/>
    <n v="0"/>
    <n v="1.5299999999999999E-3"/>
    <n v="0"/>
    <n v="0"/>
    <n v="0"/>
    <n v="0"/>
    <n v="0"/>
  </r>
  <r>
    <x v="10"/>
    <x v="5"/>
    <x v="4"/>
    <x v="3"/>
    <n v="5.05"/>
    <n v="100"/>
    <n v="0"/>
    <n v="1.5399999999999999E-3"/>
    <n v="0"/>
    <n v="0"/>
    <n v="0"/>
    <n v="0"/>
    <n v="0"/>
  </r>
  <r>
    <x v="10"/>
    <x v="5"/>
    <x v="4"/>
    <x v="4"/>
    <n v="5.04"/>
    <n v="100"/>
    <n v="0"/>
    <n v="1.5399999999999999E-3"/>
    <n v="0"/>
    <n v="0"/>
    <n v="0"/>
    <n v="0"/>
    <n v="0"/>
  </r>
  <r>
    <x v="10"/>
    <x v="5"/>
    <x v="4"/>
    <x v="5"/>
    <n v="5.14"/>
    <n v="100"/>
    <n v="0"/>
    <n v="1.5499999999999999E-3"/>
    <n v="0"/>
    <n v="0"/>
    <n v="0"/>
    <n v="0"/>
    <n v="0"/>
  </r>
  <r>
    <x v="10"/>
    <x v="5"/>
    <x v="4"/>
    <x v="6"/>
    <n v="5.03"/>
    <n v="100"/>
    <n v="0"/>
    <n v="1.5399999999999999E-3"/>
    <n v="0"/>
    <n v="0"/>
    <n v="0"/>
    <n v="0"/>
    <n v="0"/>
  </r>
  <r>
    <x v="10"/>
    <x v="5"/>
    <x v="4"/>
    <x v="7"/>
    <n v="5.72"/>
    <n v="100"/>
    <n v="0"/>
    <n v="1.5399999999999999E-3"/>
    <n v="0"/>
    <n v="0"/>
    <n v="0"/>
    <n v="0"/>
    <n v="0"/>
  </r>
  <r>
    <x v="10"/>
    <x v="5"/>
    <x v="4"/>
    <x v="8"/>
    <n v="5.23"/>
    <n v="100"/>
    <n v="0"/>
    <n v="1.5399999999999999E-3"/>
    <n v="0"/>
    <n v="0"/>
    <n v="0"/>
    <n v="0"/>
    <n v="0"/>
  </r>
  <r>
    <x v="10"/>
    <x v="5"/>
    <x v="4"/>
    <x v="9"/>
    <n v="6.68"/>
    <n v="100"/>
    <n v="0"/>
    <n v="1.5399999999999999E-3"/>
    <n v="0"/>
    <n v="0"/>
    <n v="0"/>
    <n v="0"/>
    <n v="0"/>
  </r>
  <r>
    <x v="10"/>
    <x v="5"/>
    <x v="4"/>
    <x v="10"/>
    <n v="0"/>
    <n v="100"/>
    <n v="0"/>
    <n v="0"/>
    <n v="0"/>
    <n v="0"/>
    <n v="0"/>
    <n v="0"/>
    <n v="0"/>
  </r>
  <r>
    <x v="10"/>
    <x v="5"/>
    <x v="5"/>
    <x v="0"/>
    <n v="1.1499999999999999"/>
    <n v="100"/>
    <n v="0"/>
    <n v="2.1000000000000001E-4"/>
    <n v="0"/>
    <n v="0"/>
    <n v="0"/>
    <n v="0"/>
    <n v="0"/>
  </r>
  <r>
    <x v="10"/>
    <x v="5"/>
    <x v="5"/>
    <x v="1"/>
    <n v="0.66"/>
    <n v="100"/>
    <n v="0"/>
    <n v="2.0000000000000001E-4"/>
    <n v="0"/>
    <n v="0"/>
    <n v="0"/>
    <n v="0"/>
    <n v="0"/>
  </r>
  <r>
    <x v="10"/>
    <x v="5"/>
    <x v="5"/>
    <x v="2"/>
    <n v="0.67"/>
    <n v="100"/>
    <n v="0"/>
    <n v="2.0000000000000001E-4"/>
    <n v="0"/>
    <n v="0"/>
    <n v="0"/>
    <n v="0"/>
    <n v="0"/>
  </r>
  <r>
    <x v="10"/>
    <x v="5"/>
    <x v="5"/>
    <x v="3"/>
    <n v="0.65"/>
    <n v="100"/>
    <n v="0"/>
    <n v="2.0000000000000001E-4"/>
    <n v="0"/>
    <n v="0"/>
    <n v="0"/>
    <n v="0"/>
    <n v="0"/>
  </r>
  <r>
    <x v="10"/>
    <x v="5"/>
    <x v="5"/>
    <x v="4"/>
    <n v="0.69"/>
    <n v="100"/>
    <n v="0"/>
    <n v="2.1000000000000001E-4"/>
    <n v="0"/>
    <n v="0"/>
    <n v="0"/>
    <n v="0"/>
    <n v="0"/>
  </r>
  <r>
    <x v="10"/>
    <x v="5"/>
    <x v="5"/>
    <x v="5"/>
    <n v="0.67"/>
    <n v="100"/>
    <n v="0"/>
    <n v="2.0000000000000001E-4"/>
    <n v="0"/>
    <n v="0"/>
    <n v="0"/>
    <n v="0"/>
    <n v="0"/>
  </r>
  <r>
    <x v="10"/>
    <x v="5"/>
    <x v="5"/>
    <x v="6"/>
    <n v="0.7"/>
    <n v="100"/>
    <n v="0"/>
    <n v="2.1000000000000001E-4"/>
    <n v="0"/>
    <n v="0"/>
    <n v="0"/>
    <n v="0"/>
    <n v="0"/>
  </r>
  <r>
    <x v="10"/>
    <x v="5"/>
    <x v="5"/>
    <x v="7"/>
    <n v="0.9"/>
    <n v="100"/>
    <n v="0"/>
    <n v="2.1000000000000001E-4"/>
    <n v="0"/>
    <n v="0"/>
    <n v="0"/>
    <n v="0"/>
    <n v="0"/>
  </r>
  <r>
    <x v="10"/>
    <x v="5"/>
    <x v="5"/>
    <x v="8"/>
    <n v="0.79"/>
    <n v="100"/>
    <n v="0"/>
    <n v="2.1000000000000001E-4"/>
    <n v="0"/>
    <n v="0"/>
    <n v="0"/>
    <n v="0"/>
    <n v="0"/>
  </r>
  <r>
    <x v="10"/>
    <x v="5"/>
    <x v="5"/>
    <x v="9"/>
    <n v="0.75"/>
    <n v="100"/>
    <n v="0"/>
    <n v="2.0000000000000001E-4"/>
    <n v="0"/>
    <n v="0"/>
    <n v="0"/>
    <n v="0"/>
    <n v="0"/>
  </r>
  <r>
    <x v="10"/>
    <x v="5"/>
    <x v="5"/>
    <x v="10"/>
    <n v="0"/>
    <n v="100"/>
    <n v="0"/>
    <n v="0"/>
    <n v="0"/>
    <n v="0"/>
    <n v="0"/>
    <n v="0"/>
    <n v="0"/>
  </r>
  <r>
    <x v="10"/>
    <x v="5"/>
    <x v="6"/>
    <x v="0"/>
    <n v="139.38999999999999"/>
    <n v="100"/>
    <n v="0"/>
    <n v="4.129E-2"/>
    <n v="0"/>
    <n v="0"/>
    <n v="0"/>
    <n v="0"/>
    <n v="0"/>
  </r>
  <r>
    <x v="10"/>
    <x v="5"/>
    <x v="6"/>
    <x v="1"/>
    <n v="118.59"/>
    <n v="100"/>
    <n v="0"/>
    <n v="4.129E-2"/>
    <n v="0"/>
    <n v="0"/>
    <n v="0"/>
    <n v="0"/>
    <n v="0"/>
  </r>
  <r>
    <x v="10"/>
    <x v="5"/>
    <x v="6"/>
    <x v="2"/>
    <n v="112.24"/>
    <n v="100"/>
    <n v="0"/>
    <n v="4.129E-2"/>
    <n v="0"/>
    <n v="0"/>
    <n v="0"/>
    <n v="0"/>
    <n v="0"/>
  </r>
  <r>
    <x v="10"/>
    <x v="5"/>
    <x v="6"/>
    <x v="3"/>
    <n v="112.23"/>
    <n v="100"/>
    <n v="0"/>
    <n v="4.129E-2"/>
    <n v="0"/>
    <n v="0"/>
    <n v="0"/>
    <n v="0"/>
    <n v="0"/>
  </r>
  <r>
    <x v="10"/>
    <x v="5"/>
    <x v="6"/>
    <x v="4"/>
    <n v="112.23"/>
    <n v="100"/>
    <n v="0"/>
    <n v="4.129E-2"/>
    <n v="0"/>
    <n v="0"/>
    <n v="0"/>
    <n v="0"/>
    <n v="0"/>
  </r>
  <r>
    <x v="10"/>
    <x v="5"/>
    <x v="6"/>
    <x v="5"/>
    <n v="122.66"/>
    <n v="100"/>
    <n v="0"/>
    <n v="4.1300000000000003E-2"/>
    <n v="0"/>
    <n v="0"/>
    <n v="0"/>
    <n v="0"/>
    <n v="0"/>
  </r>
  <r>
    <x v="10"/>
    <x v="5"/>
    <x v="6"/>
    <x v="6"/>
    <n v="112.19"/>
    <n v="100"/>
    <n v="0"/>
    <n v="4.1279999999999997E-2"/>
    <n v="0"/>
    <n v="0"/>
    <n v="0"/>
    <n v="0"/>
    <n v="0"/>
  </r>
  <r>
    <x v="10"/>
    <x v="5"/>
    <x v="6"/>
    <x v="7"/>
    <n v="158.79"/>
    <n v="100"/>
    <n v="0"/>
    <n v="4.129E-2"/>
    <n v="0"/>
    <n v="0"/>
    <n v="0"/>
    <n v="0"/>
    <n v="0"/>
  </r>
  <r>
    <x v="10"/>
    <x v="5"/>
    <x v="6"/>
    <x v="8"/>
    <n v="153.27000000000001"/>
    <n v="100"/>
    <n v="0"/>
    <n v="4.129E-2"/>
    <n v="0"/>
    <n v="0"/>
    <n v="0"/>
    <n v="0"/>
    <n v="0"/>
  </r>
  <r>
    <x v="10"/>
    <x v="5"/>
    <x v="6"/>
    <x v="9"/>
    <n v="167.81"/>
    <n v="100"/>
    <n v="0"/>
    <n v="4.129E-2"/>
    <n v="0"/>
    <n v="0"/>
    <n v="0"/>
    <n v="0"/>
    <n v="0"/>
  </r>
  <r>
    <x v="10"/>
    <x v="5"/>
    <x v="6"/>
    <x v="10"/>
    <n v="0"/>
    <n v="100"/>
    <n v="0"/>
    <n v="0"/>
    <n v="0"/>
    <n v="0"/>
    <n v="0"/>
    <n v="0"/>
    <n v="0"/>
  </r>
  <r>
    <x v="10"/>
    <x v="5"/>
    <x v="7"/>
    <x v="0"/>
    <n v="110.78"/>
    <n v="100"/>
    <n v="0"/>
    <n v="2.385E-2"/>
    <n v="0"/>
    <n v="0"/>
    <n v="0"/>
    <n v="0"/>
    <n v="0"/>
  </r>
  <r>
    <x v="10"/>
    <x v="5"/>
    <x v="7"/>
    <x v="1"/>
    <n v="76.180000000000007"/>
    <n v="100"/>
    <n v="0"/>
    <n v="2.385E-2"/>
    <n v="0"/>
    <n v="0"/>
    <n v="0"/>
    <n v="0"/>
    <n v="0"/>
  </r>
  <r>
    <x v="10"/>
    <x v="5"/>
    <x v="7"/>
    <x v="2"/>
    <n v="64.84"/>
    <n v="100"/>
    <n v="0"/>
    <n v="2.3859999999999999E-2"/>
    <n v="0"/>
    <n v="0"/>
    <n v="0"/>
    <n v="0"/>
    <n v="0"/>
  </r>
  <r>
    <x v="10"/>
    <x v="5"/>
    <x v="7"/>
    <x v="3"/>
    <n v="64.83"/>
    <n v="100"/>
    <n v="0"/>
    <n v="2.385E-2"/>
    <n v="0"/>
    <n v="0"/>
    <n v="0"/>
    <n v="0"/>
    <n v="0"/>
  </r>
  <r>
    <x v="10"/>
    <x v="5"/>
    <x v="7"/>
    <x v="4"/>
    <n v="64.84"/>
    <n v="100"/>
    <n v="0"/>
    <n v="2.3859999999999999E-2"/>
    <n v="0"/>
    <n v="0"/>
    <n v="0"/>
    <n v="0"/>
    <n v="0"/>
  </r>
  <r>
    <x v="10"/>
    <x v="5"/>
    <x v="7"/>
    <x v="5"/>
    <n v="68.900000000000006"/>
    <n v="100"/>
    <n v="0"/>
    <n v="2.384E-2"/>
    <n v="0"/>
    <n v="0"/>
    <n v="0"/>
    <n v="0"/>
    <n v="0"/>
  </r>
  <r>
    <x v="10"/>
    <x v="5"/>
    <x v="7"/>
    <x v="6"/>
    <n v="64.84"/>
    <n v="100"/>
    <n v="0"/>
    <n v="2.3859999999999999E-2"/>
    <n v="0"/>
    <n v="0"/>
    <n v="0"/>
    <n v="0"/>
    <n v="0"/>
  </r>
  <r>
    <x v="10"/>
    <x v="5"/>
    <x v="7"/>
    <x v="7"/>
    <n v="94.83"/>
    <n v="100"/>
    <n v="0"/>
    <n v="2.385E-2"/>
    <n v="0"/>
    <n v="0"/>
    <n v="0"/>
    <n v="0"/>
    <n v="0"/>
  </r>
  <r>
    <x v="10"/>
    <x v="5"/>
    <x v="7"/>
    <x v="8"/>
    <n v="86.62"/>
    <n v="100"/>
    <n v="0"/>
    <n v="2.3890000000000002E-2"/>
    <n v="0"/>
    <n v="0"/>
    <n v="0"/>
    <n v="0"/>
    <n v="0"/>
  </r>
  <r>
    <x v="10"/>
    <x v="5"/>
    <x v="7"/>
    <x v="9"/>
    <n v="153.05000000000001"/>
    <n v="100"/>
    <n v="0"/>
    <n v="2.3869999999999999E-2"/>
    <n v="6.9999999999999994E-5"/>
    <n v="0"/>
    <n v="0"/>
    <n v="0"/>
    <n v="0"/>
  </r>
  <r>
    <x v="10"/>
    <x v="5"/>
    <x v="7"/>
    <x v="10"/>
    <n v="0"/>
    <n v="100"/>
    <n v="0"/>
    <n v="0"/>
    <n v="0"/>
    <n v="0"/>
    <n v="0"/>
    <n v="0"/>
    <n v="0"/>
  </r>
  <r>
    <x v="10"/>
    <x v="5"/>
    <x v="8"/>
    <x v="0"/>
    <n v="91.31"/>
    <n v="100"/>
    <n v="0"/>
    <n v="2.2280000000000001E-2"/>
    <n v="0"/>
    <n v="0"/>
    <n v="0"/>
    <n v="0"/>
    <n v="0"/>
  </r>
  <r>
    <x v="10"/>
    <x v="5"/>
    <x v="8"/>
    <x v="1"/>
    <n v="94.63"/>
    <n v="100"/>
    <n v="0"/>
    <n v="2.23E-2"/>
    <n v="0"/>
    <n v="0"/>
    <n v="0"/>
    <n v="0"/>
    <n v="0"/>
  </r>
  <r>
    <x v="10"/>
    <x v="5"/>
    <x v="8"/>
    <x v="2"/>
    <n v="60.17"/>
    <n v="100"/>
    <n v="0"/>
    <n v="2.214E-2"/>
    <n v="0"/>
    <n v="0"/>
    <n v="0"/>
    <n v="0"/>
    <n v="0"/>
  </r>
  <r>
    <x v="10"/>
    <x v="5"/>
    <x v="8"/>
    <x v="3"/>
    <n v="60.21"/>
    <n v="100"/>
    <n v="0"/>
    <n v="2.215E-2"/>
    <n v="0"/>
    <n v="0"/>
    <n v="0"/>
    <n v="0"/>
    <n v="0"/>
  </r>
  <r>
    <x v="10"/>
    <x v="5"/>
    <x v="8"/>
    <x v="4"/>
    <n v="59.99"/>
    <n v="100"/>
    <n v="0"/>
    <n v="2.2069999999999999E-2"/>
    <n v="0"/>
    <n v="0"/>
    <n v="0"/>
    <n v="0"/>
    <n v="0"/>
  </r>
  <r>
    <x v="10"/>
    <x v="5"/>
    <x v="8"/>
    <x v="5"/>
    <n v="61.43"/>
    <n v="100"/>
    <n v="0"/>
    <n v="2.215E-2"/>
    <n v="0"/>
    <n v="0"/>
    <n v="0"/>
    <n v="0"/>
    <n v="0"/>
  </r>
  <r>
    <x v="10"/>
    <x v="5"/>
    <x v="8"/>
    <x v="6"/>
    <n v="60.07"/>
    <n v="100"/>
    <n v="0"/>
    <n v="2.2100000000000002E-2"/>
    <n v="0"/>
    <n v="0"/>
    <n v="0"/>
    <n v="0"/>
    <n v="0"/>
  </r>
  <r>
    <x v="10"/>
    <x v="5"/>
    <x v="8"/>
    <x v="7"/>
    <n v="84.41"/>
    <n v="100"/>
    <n v="0"/>
    <n v="2.2380000000000001E-2"/>
    <n v="0"/>
    <n v="0"/>
    <n v="0"/>
    <n v="0"/>
    <n v="0"/>
  </r>
  <r>
    <x v="10"/>
    <x v="5"/>
    <x v="8"/>
    <x v="8"/>
    <n v="70.930000000000007"/>
    <n v="100"/>
    <n v="0"/>
    <n v="2.2339999999999999E-2"/>
    <n v="0"/>
    <n v="0"/>
    <n v="0"/>
    <n v="0"/>
    <n v="0"/>
  </r>
  <r>
    <x v="10"/>
    <x v="5"/>
    <x v="8"/>
    <x v="9"/>
    <n v="90.34"/>
    <n v="100"/>
    <n v="0"/>
    <n v="2.24E-2"/>
    <n v="0"/>
    <n v="0"/>
    <n v="0"/>
    <n v="0"/>
    <n v="0"/>
  </r>
  <r>
    <x v="10"/>
    <x v="5"/>
    <x v="8"/>
    <x v="10"/>
    <n v="2.13"/>
    <n v="100"/>
    <n v="0"/>
    <n v="1.8000000000000001E-4"/>
    <n v="0"/>
    <n v="0"/>
    <n v="0"/>
    <n v="0"/>
    <n v="0"/>
  </r>
  <r>
    <x v="10"/>
    <x v="6"/>
    <x v="0"/>
    <x v="0"/>
    <n v="109.73"/>
    <n v="47.45"/>
    <n v="14.709960000000001"/>
    <n v="2.886E-2"/>
    <n v="0"/>
    <n v="0"/>
    <n v="0"/>
    <n v="0"/>
    <n v="6.6699999999999995E-2"/>
  </r>
  <r>
    <x v="10"/>
    <x v="6"/>
    <x v="0"/>
    <x v="1"/>
    <n v="64.39"/>
    <n v="62.5"/>
    <n v="5"/>
    <n v="2.8340000000000001E-2"/>
    <n v="0"/>
    <n v="0"/>
    <n v="0"/>
    <n v="0"/>
    <n v="2.2669999999999999E-2"/>
  </r>
  <r>
    <x v="10"/>
    <x v="6"/>
    <x v="0"/>
    <x v="2"/>
    <n v="58.1"/>
    <n v="94.75"/>
    <n v="7.5800799999999997"/>
    <n v="2.835E-2"/>
    <n v="0"/>
    <n v="0"/>
    <n v="0"/>
    <n v="0"/>
    <n v="3.4369999999999998E-2"/>
  </r>
  <r>
    <x v="10"/>
    <x v="6"/>
    <x v="0"/>
    <x v="3"/>
    <n v="71.94"/>
    <n v="70.73"/>
    <n v="10.609859999999999"/>
    <n v="2.8549999999999999E-2"/>
    <n v="0"/>
    <n v="0"/>
    <n v="0"/>
    <n v="0"/>
    <n v="4.811E-2"/>
  </r>
  <r>
    <x v="10"/>
    <x v="6"/>
    <x v="0"/>
    <x v="4"/>
    <n v="56.09"/>
    <n v="100"/>
    <n v="0"/>
    <n v="2.8119999999999999E-2"/>
    <n v="0"/>
    <n v="0"/>
    <n v="0"/>
    <n v="0"/>
    <n v="0"/>
  </r>
  <r>
    <x v="10"/>
    <x v="6"/>
    <x v="0"/>
    <x v="5"/>
    <n v="86.96"/>
    <n v="60"/>
    <n v="2.3999000000000001"/>
    <n v="2.819E-2"/>
    <n v="2.9999999999999997E-4"/>
    <n v="0"/>
    <n v="0"/>
    <n v="0"/>
    <n v="1.0880000000000001E-2"/>
  </r>
  <r>
    <x v="10"/>
    <x v="6"/>
    <x v="0"/>
    <x v="6"/>
    <n v="58.5"/>
    <n v="80.67"/>
    <n v="2.4199199999999998"/>
    <n v="2.819E-2"/>
    <n v="0"/>
    <n v="0"/>
    <n v="0"/>
    <n v="0"/>
    <n v="1.0970000000000001E-2"/>
  </r>
  <r>
    <x v="10"/>
    <x v="6"/>
    <x v="0"/>
    <x v="7"/>
    <n v="124.88"/>
    <n v="37.5"/>
    <n v="10.5"/>
    <n v="2.8709999999999999E-2"/>
    <n v="0"/>
    <n v="0"/>
    <n v="0"/>
    <n v="0"/>
    <n v="4.761E-2"/>
  </r>
  <r>
    <x v="10"/>
    <x v="6"/>
    <x v="0"/>
    <x v="8"/>
    <n v="132.61000000000001"/>
    <n v="48.02"/>
    <n v="21.12988"/>
    <n v="2.9000000000000001E-2"/>
    <n v="0"/>
    <n v="0"/>
    <n v="0"/>
    <n v="0"/>
    <n v="9.5810000000000006E-2"/>
  </r>
  <r>
    <x v="10"/>
    <x v="6"/>
    <x v="0"/>
    <x v="9"/>
    <n v="135.19999999999999"/>
    <n v="32.75"/>
    <n v="5.2402300000000004"/>
    <n v="2.8420000000000001E-2"/>
    <n v="0"/>
    <n v="0"/>
    <n v="0"/>
    <n v="0"/>
    <n v="2.376E-2"/>
  </r>
  <r>
    <x v="10"/>
    <x v="6"/>
    <x v="0"/>
    <x v="10"/>
    <n v="1.43"/>
    <n v="45.75"/>
    <n v="5.49"/>
    <n v="2.9999999999999997E-4"/>
    <n v="0"/>
    <n v="0"/>
    <n v="0"/>
    <n v="0"/>
    <n v="2.4889999999999999E-2"/>
  </r>
  <r>
    <x v="10"/>
    <x v="6"/>
    <x v="1"/>
    <x v="0"/>
    <n v="32.78"/>
    <n v="53.25"/>
    <n v="2.13"/>
    <n v="9.7099999999999999E-3"/>
    <n v="0"/>
    <n v="0"/>
    <n v="0"/>
    <n v="0"/>
    <n v="9.6600000000000002E-3"/>
  </r>
  <r>
    <x v="10"/>
    <x v="6"/>
    <x v="1"/>
    <x v="1"/>
    <n v="20.76"/>
    <n v="100"/>
    <n v="2"/>
    <n v="9.1199999999999996E-3"/>
    <n v="0"/>
    <n v="0"/>
    <n v="0"/>
    <n v="0"/>
    <n v="9.0699999999999999E-3"/>
  </r>
  <r>
    <x v="10"/>
    <x v="6"/>
    <x v="1"/>
    <x v="2"/>
    <n v="18.23"/>
    <n v="100"/>
    <n v="0"/>
    <n v="8.8900000000000003E-3"/>
    <n v="0"/>
    <n v="0"/>
    <n v="0"/>
    <n v="0"/>
    <n v="0"/>
  </r>
  <r>
    <x v="10"/>
    <x v="6"/>
    <x v="1"/>
    <x v="3"/>
    <n v="19.329999999999998"/>
    <n v="94.66"/>
    <n v="2.8399700000000001"/>
    <n v="9.3699999999999999E-3"/>
    <n v="0"/>
    <n v="0"/>
    <n v="0"/>
    <n v="0"/>
    <n v="1.2880000000000001E-2"/>
  </r>
  <r>
    <x v="10"/>
    <x v="6"/>
    <x v="1"/>
    <x v="4"/>
    <n v="17.309999999999999"/>
    <n v="100"/>
    <n v="0"/>
    <n v="8.6800000000000002E-3"/>
    <n v="0"/>
    <n v="0"/>
    <n v="0"/>
    <n v="0"/>
    <n v="0"/>
  </r>
  <r>
    <x v="10"/>
    <x v="6"/>
    <x v="1"/>
    <x v="5"/>
    <n v="21.95"/>
    <n v="60"/>
    <n v="1.1999500000000001"/>
    <n v="9.1800000000000007E-3"/>
    <n v="0"/>
    <n v="0"/>
    <n v="0"/>
    <n v="0"/>
    <n v="5.4400000000000004E-3"/>
  </r>
  <r>
    <x v="10"/>
    <x v="6"/>
    <x v="1"/>
    <x v="6"/>
    <n v="17.86"/>
    <n v="100"/>
    <n v="1"/>
    <n v="8.9499999999999996E-3"/>
    <n v="0"/>
    <n v="0"/>
    <n v="0"/>
    <n v="0"/>
    <n v="4.5300000000000002E-3"/>
  </r>
  <r>
    <x v="10"/>
    <x v="6"/>
    <x v="1"/>
    <x v="7"/>
    <n v="49.56"/>
    <n v="40.369999999999997"/>
    <n v="3.2299799999999999"/>
    <n v="1.064E-2"/>
    <n v="0"/>
    <n v="0"/>
    <n v="0"/>
    <n v="0"/>
    <n v="1.465E-2"/>
  </r>
  <r>
    <x v="10"/>
    <x v="6"/>
    <x v="1"/>
    <x v="8"/>
    <n v="47.97"/>
    <n v="38.200000000000003"/>
    <n v="3.8200699999999999"/>
    <n v="1.1469999999999999E-2"/>
    <n v="0"/>
    <n v="0"/>
    <n v="0"/>
    <n v="0"/>
    <n v="1.7319999999999999E-2"/>
  </r>
  <r>
    <x v="10"/>
    <x v="6"/>
    <x v="1"/>
    <x v="9"/>
    <n v="40.65"/>
    <n v="38.5"/>
    <n v="1.5400400000000001"/>
    <n v="9.7999999999999997E-3"/>
    <n v="0"/>
    <n v="0"/>
    <n v="0"/>
    <n v="0"/>
    <n v="6.9800000000000001E-3"/>
  </r>
  <r>
    <x v="10"/>
    <x v="6"/>
    <x v="1"/>
    <x v="10"/>
    <n v="5.53"/>
    <n v="53"/>
    <n v="1.59"/>
    <n v="8.8000000000000003E-4"/>
    <n v="0"/>
    <n v="0"/>
    <n v="0"/>
    <n v="0"/>
    <n v="7.2100000000000003E-3"/>
  </r>
  <r>
    <x v="10"/>
    <x v="6"/>
    <x v="2"/>
    <x v="0"/>
    <n v="86.8"/>
    <n v="100"/>
    <n v="0"/>
    <n v="2.349E-2"/>
    <n v="0"/>
    <n v="0"/>
    <n v="0"/>
    <n v="0"/>
    <n v="0"/>
  </r>
  <r>
    <x v="10"/>
    <x v="6"/>
    <x v="2"/>
    <x v="1"/>
    <n v="58.92"/>
    <n v="100"/>
    <n v="0"/>
    <n v="2.3470000000000001E-2"/>
    <n v="0"/>
    <n v="0"/>
    <n v="0"/>
    <n v="0"/>
    <n v="0"/>
  </r>
  <r>
    <x v="10"/>
    <x v="6"/>
    <x v="2"/>
    <x v="2"/>
    <n v="56.63"/>
    <n v="100"/>
    <n v="0"/>
    <n v="2.3470000000000001E-2"/>
    <n v="0"/>
    <n v="0"/>
    <n v="0"/>
    <n v="0"/>
    <n v="0"/>
  </r>
  <r>
    <x v="10"/>
    <x v="6"/>
    <x v="2"/>
    <x v="3"/>
    <n v="56.64"/>
    <n v="100"/>
    <n v="0"/>
    <n v="2.3480000000000001E-2"/>
    <n v="0"/>
    <n v="0"/>
    <n v="0"/>
    <n v="0"/>
    <n v="0"/>
  </r>
  <r>
    <x v="10"/>
    <x v="6"/>
    <x v="2"/>
    <x v="4"/>
    <n v="56.66"/>
    <n v="100"/>
    <n v="0"/>
    <n v="2.349E-2"/>
    <n v="0"/>
    <n v="0"/>
    <n v="0"/>
    <n v="0"/>
    <n v="0"/>
  </r>
  <r>
    <x v="10"/>
    <x v="6"/>
    <x v="2"/>
    <x v="5"/>
    <n v="56.62"/>
    <n v="100"/>
    <n v="0"/>
    <n v="2.3470000000000001E-2"/>
    <n v="0"/>
    <n v="0"/>
    <n v="0"/>
    <n v="0"/>
    <n v="0"/>
  </r>
  <r>
    <x v="10"/>
    <x v="6"/>
    <x v="2"/>
    <x v="6"/>
    <n v="56.61"/>
    <n v="100"/>
    <n v="0"/>
    <n v="2.3460000000000002E-2"/>
    <n v="0"/>
    <n v="0"/>
    <n v="0"/>
    <n v="0"/>
    <n v="0"/>
  </r>
  <r>
    <x v="10"/>
    <x v="6"/>
    <x v="2"/>
    <x v="7"/>
    <n v="85.86"/>
    <n v="100"/>
    <n v="0"/>
    <n v="2.3480000000000001E-2"/>
    <n v="0"/>
    <n v="0"/>
    <n v="0"/>
    <n v="0"/>
    <n v="0"/>
  </r>
  <r>
    <x v="10"/>
    <x v="6"/>
    <x v="2"/>
    <x v="8"/>
    <n v="75.19"/>
    <n v="100"/>
    <n v="0"/>
    <n v="2.3480000000000001E-2"/>
    <n v="0"/>
    <n v="0"/>
    <n v="0"/>
    <n v="0"/>
    <n v="0"/>
  </r>
  <r>
    <x v="10"/>
    <x v="6"/>
    <x v="2"/>
    <x v="9"/>
    <n v="107.4"/>
    <n v="100"/>
    <n v="0"/>
    <n v="2.349E-2"/>
    <n v="0"/>
    <n v="0"/>
    <n v="0"/>
    <n v="0"/>
    <n v="0"/>
  </r>
  <r>
    <x v="10"/>
    <x v="6"/>
    <x v="2"/>
    <x v="10"/>
    <n v="0"/>
    <n v="100"/>
    <n v="0"/>
    <n v="0"/>
    <n v="0"/>
    <n v="0"/>
    <n v="0"/>
    <n v="0"/>
    <n v="0"/>
  </r>
  <r>
    <x v="10"/>
    <x v="6"/>
    <x v="3"/>
    <x v="0"/>
    <n v="440.93"/>
    <n v="100"/>
    <n v="0"/>
    <n v="7.9320000000000002E-2"/>
    <n v="0"/>
    <n v="0"/>
    <n v="0"/>
    <n v="0"/>
    <n v="0"/>
  </r>
  <r>
    <x v="10"/>
    <x v="6"/>
    <x v="3"/>
    <x v="1"/>
    <n v="184.1"/>
    <n v="100"/>
    <n v="0"/>
    <n v="7.9219999999999999E-2"/>
    <n v="3.0000000000000001E-5"/>
    <n v="0"/>
    <n v="0"/>
    <n v="0"/>
    <n v="0"/>
  </r>
  <r>
    <x v="10"/>
    <x v="6"/>
    <x v="3"/>
    <x v="2"/>
    <n v="158.01"/>
    <n v="100"/>
    <n v="0"/>
    <n v="7.9210000000000003E-2"/>
    <n v="0"/>
    <n v="0"/>
    <n v="0"/>
    <n v="0"/>
    <n v="0"/>
  </r>
  <r>
    <x v="10"/>
    <x v="6"/>
    <x v="3"/>
    <x v="3"/>
    <n v="165.03"/>
    <n v="100"/>
    <n v="0"/>
    <n v="7.9229999999999995E-2"/>
    <n v="0"/>
    <n v="0"/>
    <n v="0"/>
    <n v="0"/>
    <n v="0"/>
  </r>
  <r>
    <x v="10"/>
    <x v="6"/>
    <x v="3"/>
    <x v="4"/>
    <n v="157.97"/>
    <n v="100"/>
    <n v="0"/>
    <n v="7.9189999999999997E-2"/>
    <n v="0"/>
    <n v="0"/>
    <n v="0"/>
    <n v="0"/>
    <n v="0"/>
  </r>
  <r>
    <x v="10"/>
    <x v="6"/>
    <x v="3"/>
    <x v="5"/>
    <n v="171.33"/>
    <n v="100"/>
    <n v="0"/>
    <n v="7.9210000000000003E-2"/>
    <n v="0"/>
    <n v="0"/>
    <n v="0"/>
    <n v="0"/>
    <n v="0"/>
  </r>
  <r>
    <x v="10"/>
    <x v="6"/>
    <x v="3"/>
    <x v="6"/>
    <n v="157.97"/>
    <n v="100"/>
    <n v="0"/>
    <n v="7.9189999999999997E-2"/>
    <n v="0"/>
    <n v="0"/>
    <n v="0"/>
    <n v="0"/>
    <n v="0"/>
  </r>
  <r>
    <x v="10"/>
    <x v="6"/>
    <x v="3"/>
    <x v="7"/>
    <n v="383.21"/>
    <n v="100"/>
    <n v="0"/>
    <n v="7.9380000000000006E-2"/>
    <n v="0"/>
    <n v="0"/>
    <n v="0"/>
    <n v="0"/>
    <n v="0"/>
  </r>
  <r>
    <x v="10"/>
    <x v="6"/>
    <x v="3"/>
    <x v="8"/>
    <n v="327.58999999999997"/>
    <n v="100"/>
    <n v="0"/>
    <n v="7.9409999999999994E-2"/>
    <n v="0"/>
    <n v="0"/>
    <n v="0"/>
    <n v="0"/>
    <n v="0"/>
  </r>
  <r>
    <x v="10"/>
    <x v="6"/>
    <x v="3"/>
    <x v="9"/>
    <n v="462.93"/>
    <n v="100"/>
    <n v="0"/>
    <n v="7.9320000000000002E-2"/>
    <n v="0"/>
    <n v="0"/>
    <n v="0"/>
    <n v="0"/>
    <n v="0"/>
  </r>
  <r>
    <x v="10"/>
    <x v="6"/>
    <x v="3"/>
    <x v="10"/>
    <n v="0.13"/>
    <n v="100"/>
    <n v="0"/>
    <n v="2.0000000000000002E-5"/>
    <n v="0"/>
    <n v="0"/>
    <n v="0"/>
    <n v="0"/>
    <n v="0"/>
  </r>
  <r>
    <x v="10"/>
    <x v="6"/>
    <x v="4"/>
    <x v="0"/>
    <n v="6.11"/>
    <n v="100"/>
    <n v="0"/>
    <n v="1.5399999999999999E-3"/>
    <n v="0"/>
    <n v="0"/>
    <n v="0"/>
    <n v="0"/>
    <n v="0"/>
  </r>
  <r>
    <x v="10"/>
    <x v="6"/>
    <x v="4"/>
    <x v="1"/>
    <n v="5.39"/>
    <n v="100"/>
    <n v="0"/>
    <n v="1.5399999999999999E-3"/>
    <n v="0"/>
    <n v="0"/>
    <n v="0"/>
    <n v="0"/>
    <n v="0"/>
  </r>
  <r>
    <x v="10"/>
    <x v="6"/>
    <x v="4"/>
    <x v="2"/>
    <n v="5.0199999999999996"/>
    <n v="100"/>
    <n v="0"/>
    <n v="1.5299999999999999E-3"/>
    <n v="0"/>
    <n v="0"/>
    <n v="0"/>
    <n v="0"/>
    <n v="0"/>
  </r>
  <r>
    <x v="10"/>
    <x v="6"/>
    <x v="4"/>
    <x v="3"/>
    <n v="5.05"/>
    <n v="100"/>
    <n v="0"/>
    <n v="1.5399999999999999E-3"/>
    <n v="0"/>
    <n v="0"/>
    <n v="0"/>
    <n v="0"/>
    <n v="0"/>
  </r>
  <r>
    <x v="10"/>
    <x v="6"/>
    <x v="4"/>
    <x v="4"/>
    <n v="5.04"/>
    <n v="100"/>
    <n v="0"/>
    <n v="1.5399999999999999E-3"/>
    <n v="0"/>
    <n v="0"/>
    <n v="0"/>
    <n v="0"/>
    <n v="0"/>
  </r>
  <r>
    <x v="10"/>
    <x v="6"/>
    <x v="4"/>
    <x v="5"/>
    <n v="5.14"/>
    <n v="100"/>
    <n v="0"/>
    <n v="1.5499999999999999E-3"/>
    <n v="0"/>
    <n v="0"/>
    <n v="0"/>
    <n v="0"/>
    <n v="0"/>
  </r>
  <r>
    <x v="10"/>
    <x v="6"/>
    <x v="4"/>
    <x v="6"/>
    <n v="5.03"/>
    <n v="100"/>
    <n v="0"/>
    <n v="1.5399999999999999E-3"/>
    <n v="0"/>
    <n v="0"/>
    <n v="0"/>
    <n v="0"/>
    <n v="0"/>
  </r>
  <r>
    <x v="10"/>
    <x v="6"/>
    <x v="4"/>
    <x v="7"/>
    <n v="5.72"/>
    <n v="100"/>
    <n v="0"/>
    <n v="1.5399999999999999E-3"/>
    <n v="0"/>
    <n v="0"/>
    <n v="0"/>
    <n v="0"/>
    <n v="0"/>
  </r>
  <r>
    <x v="10"/>
    <x v="6"/>
    <x v="4"/>
    <x v="8"/>
    <n v="5.23"/>
    <n v="100"/>
    <n v="0"/>
    <n v="1.5399999999999999E-3"/>
    <n v="0"/>
    <n v="0"/>
    <n v="0"/>
    <n v="0"/>
    <n v="0"/>
  </r>
  <r>
    <x v="10"/>
    <x v="6"/>
    <x v="4"/>
    <x v="9"/>
    <n v="6.68"/>
    <n v="100"/>
    <n v="0"/>
    <n v="1.5399999999999999E-3"/>
    <n v="0"/>
    <n v="0"/>
    <n v="0"/>
    <n v="0"/>
    <n v="0"/>
  </r>
  <r>
    <x v="10"/>
    <x v="6"/>
    <x v="4"/>
    <x v="10"/>
    <n v="0"/>
    <n v="100"/>
    <n v="0"/>
    <n v="0"/>
    <n v="0"/>
    <n v="0"/>
    <n v="0"/>
    <n v="0"/>
    <n v="0"/>
  </r>
  <r>
    <x v="10"/>
    <x v="6"/>
    <x v="5"/>
    <x v="0"/>
    <n v="1.1499999999999999"/>
    <n v="100"/>
    <n v="0"/>
    <n v="2.1000000000000001E-4"/>
    <n v="0"/>
    <n v="0"/>
    <n v="0"/>
    <n v="0"/>
    <n v="0"/>
  </r>
  <r>
    <x v="10"/>
    <x v="6"/>
    <x v="5"/>
    <x v="1"/>
    <n v="0.66"/>
    <n v="100"/>
    <n v="0"/>
    <n v="2.0000000000000001E-4"/>
    <n v="0"/>
    <n v="0"/>
    <n v="0"/>
    <n v="0"/>
    <n v="0"/>
  </r>
  <r>
    <x v="10"/>
    <x v="6"/>
    <x v="5"/>
    <x v="2"/>
    <n v="0.67"/>
    <n v="100"/>
    <n v="0"/>
    <n v="2.0000000000000001E-4"/>
    <n v="0"/>
    <n v="0"/>
    <n v="0"/>
    <n v="0"/>
    <n v="0"/>
  </r>
  <r>
    <x v="10"/>
    <x v="6"/>
    <x v="5"/>
    <x v="3"/>
    <n v="0.65"/>
    <n v="100"/>
    <n v="0"/>
    <n v="2.0000000000000001E-4"/>
    <n v="0"/>
    <n v="0"/>
    <n v="0"/>
    <n v="0"/>
    <n v="0"/>
  </r>
  <r>
    <x v="10"/>
    <x v="6"/>
    <x v="5"/>
    <x v="4"/>
    <n v="0.69"/>
    <n v="100"/>
    <n v="0"/>
    <n v="2.1000000000000001E-4"/>
    <n v="0"/>
    <n v="0"/>
    <n v="0"/>
    <n v="0"/>
    <n v="0"/>
  </r>
  <r>
    <x v="10"/>
    <x v="6"/>
    <x v="5"/>
    <x v="5"/>
    <n v="0.67"/>
    <n v="100"/>
    <n v="0"/>
    <n v="2.0000000000000001E-4"/>
    <n v="0"/>
    <n v="0"/>
    <n v="0"/>
    <n v="0"/>
    <n v="0"/>
  </r>
  <r>
    <x v="10"/>
    <x v="6"/>
    <x v="5"/>
    <x v="6"/>
    <n v="0.7"/>
    <n v="100"/>
    <n v="0"/>
    <n v="2.1000000000000001E-4"/>
    <n v="0"/>
    <n v="0"/>
    <n v="0"/>
    <n v="0"/>
    <n v="0"/>
  </r>
  <r>
    <x v="10"/>
    <x v="6"/>
    <x v="5"/>
    <x v="7"/>
    <n v="0.9"/>
    <n v="100"/>
    <n v="0"/>
    <n v="2.1000000000000001E-4"/>
    <n v="0"/>
    <n v="0"/>
    <n v="0"/>
    <n v="0"/>
    <n v="0"/>
  </r>
  <r>
    <x v="10"/>
    <x v="6"/>
    <x v="5"/>
    <x v="8"/>
    <n v="0.79"/>
    <n v="100"/>
    <n v="0"/>
    <n v="2.1000000000000001E-4"/>
    <n v="0"/>
    <n v="0"/>
    <n v="0"/>
    <n v="0"/>
    <n v="0"/>
  </r>
  <r>
    <x v="10"/>
    <x v="6"/>
    <x v="5"/>
    <x v="9"/>
    <n v="0.75"/>
    <n v="100"/>
    <n v="0"/>
    <n v="2.0000000000000001E-4"/>
    <n v="0"/>
    <n v="0"/>
    <n v="0"/>
    <n v="0"/>
    <n v="0"/>
  </r>
  <r>
    <x v="10"/>
    <x v="6"/>
    <x v="5"/>
    <x v="10"/>
    <n v="0"/>
    <n v="100"/>
    <n v="0"/>
    <n v="0"/>
    <n v="0"/>
    <n v="0"/>
    <n v="0"/>
    <n v="0"/>
    <n v="0"/>
  </r>
  <r>
    <x v="10"/>
    <x v="6"/>
    <x v="6"/>
    <x v="0"/>
    <n v="139.38999999999999"/>
    <n v="100"/>
    <n v="0"/>
    <n v="4.129E-2"/>
    <n v="0"/>
    <n v="0"/>
    <n v="0"/>
    <n v="0"/>
    <n v="0"/>
  </r>
  <r>
    <x v="10"/>
    <x v="6"/>
    <x v="6"/>
    <x v="1"/>
    <n v="118.59"/>
    <n v="100"/>
    <n v="0"/>
    <n v="4.129E-2"/>
    <n v="0"/>
    <n v="0"/>
    <n v="0"/>
    <n v="0"/>
    <n v="0"/>
  </r>
  <r>
    <x v="10"/>
    <x v="6"/>
    <x v="6"/>
    <x v="2"/>
    <n v="112.24"/>
    <n v="100"/>
    <n v="0"/>
    <n v="4.129E-2"/>
    <n v="0"/>
    <n v="0"/>
    <n v="0"/>
    <n v="0"/>
    <n v="0"/>
  </r>
  <r>
    <x v="10"/>
    <x v="6"/>
    <x v="6"/>
    <x v="3"/>
    <n v="112.23"/>
    <n v="100"/>
    <n v="0"/>
    <n v="4.129E-2"/>
    <n v="0"/>
    <n v="0"/>
    <n v="0"/>
    <n v="0"/>
    <n v="0"/>
  </r>
  <r>
    <x v="10"/>
    <x v="6"/>
    <x v="6"/>
    <x v="4"/>
    <n v="112.23"/>
    <n v="100"/>
    <n v="0"/>
    <n v="4.129E-2"/>
    <n v="0"/>
    <n v="0"/>
    <n v="0"/>
    <n v="0"/>
    <n v="0"/>
  </r>
  <r>
    <x v="10"/>
    <x v="6"/>
    <x v="6"/>
    <x v="5"/>
    <n v="122.66"/>
    <n v="100"/>
    <n v="0"/>
    <n v="4.1300000000000003E-2"/>
    <n v="0"/>
    <n v="0"/>
    <n v="0"/>
    <n v="0"/>
    <n v="0"/>
  </r>
  <r>
    <x v="10"/>
    <x v="6"/>
    <x v="6"/>
    <x v="6"/>
    <n v="112.19"/>
    <n v="100"/>
    <n v="0"/>
    <n v="4.1279999999999997E-2"/>
    <n v="0"/>
    <n v="0"/>
    <n v="0"/>
    <n v="0"/>
    <n v="0"/>
  </r>
  <r>
    <x v="10"/>
    <x v="6"/>
    <x v="6"/>
    <x v="7"/>
    <n v="158.79"/>
    <n v="100"/>
    <n v="0"/>
    <n v="4.129E-2"/>
    <n v="0"/>
    <n v="0"/>
    <n v="0"/>
    <n v="0"/>
    <n v="0"/>
  </r>
  <r>
    <x v="10"/>
    <x v="6"/>
    <x v="6"/>
    <x v="8"/>
    <n v="153.27000000000001"/>
    <n v="100"/>
    <n v="0"/>
    <n v="4.129E-2"/>
    <n v="0"/>
    <n v="0"/>
    <n v="0"/>
    <n v="0"/>
    <n v="0"/>
  </r>
  <r>
    <x v="10"/>
    <x v="6"/>
    <x v="6"/>
    <x v="9"/>
    <n v="167.81"/>
    <n v="100"/>
    <n v="0"/>
    <n v="4.129E-2"/>
    <n v="0"/>
    <n v="0"/>
    <n v="0"/>
    <n v="0"/>
    <n v="0"/>
  </r>
  <r>
    <x v="10"/>
    <x v="6"/>
    <x v="6"/>
    <x v="10"/>
    <n v="0"/>
    <n v="100"/>
    <n v="0"/>
    <n v="0"/>
    <n v="0"/>
    <n v="0"/>
    <n v="0"/>
    <n v="0"/>
    <n v="0"/>
  </r>
  <r>
    <x v="10"/>
    <x v="6"/>
    <x v="7"/>
    <x v="0"/>
    <n v="110.78"/>
    <n v="100"/>
    <n v="0"/>
    <n v="2.385E-2"/>
    <n v="0"/>
    <n v="0"/>
    <n v="0"/>
    <n v="0"/>
    <n v="0"/>
  </r>
  <r>
    <x v="10"/>
    <x v="6"/>
    <x v="7"/>
    <x v="1"/>
    <n v="76.180000000000007"/>
    <n v="100"/>
    <n v="0"/>
    <n v="2.385E-2"/>
    <n v="0"/>
    <n v="0"/>
    <n v="0"/>
    <n v="0"/>
    <n v="0"/>
  </r>
  <r>
    <x v="10"/>
    <x v="6"/>
    <x v="7"/>
    <x v="2"/>
    <n v="64.84"/>
    <n v="100"/>
    <n v="0"/>
    <n v="2.3859999999999999E-2"/>
    <n v="0"/>
    <n v="0"/>
    <n v="0"/>
    <n v="0"/>
    <n v="0"/>
  </r>
  <r>
    <x v="10"/>
    <x v="6"/>
    <x v="7"/>
    <x v="3"/>
    <n v="64.83"/>
    <n v="100"/>
    <n v="0"/>
    <n v="2.385E-2"/>
    <n v="0"/>
    <n v="0"/>
    <n v="0"/>
    <n v="0"/>
    <n v="0"/>
  </r>
  <r>
    <x v="10"/>
    <x v="6"/>
    <x v="7"/>
    <x v="4"/>
    <n v="64.84"/>
    <n v="100"/>
    <n v="0"/>
    <n v="2.3859999999999999E-2"/>
    <n v="0"/>
    <n v="0"/>
    <n v="0"/>
    <n v="0"/>
    <n v="0"/>
  </r>
  <r>
    <x v="10"/>
    <x v="6"/>
    <x v="7"/>
    <x v="5"/>
    <n v="68.900000000000006"/>
    <n v="100"/>
    <n v="0"/>
    <n v="2.384E-2"/>
    <n v="0"/>
    <n v="0"/>
    <n v="0"/>
    <n v="0"/>
    <n v="0"/>
  </r>
  <r>
    <x v="10"/>
    <x v="6"/>
    <x v="7"/>
    <x v="6"/>
    <n v="64.84"/>
    <n v="100"/>
    <n v="0"/>
    <n v="2.3859999999999999E-2"/>
    <n v="0"/>
    <n v="0"/>
    <n v="0"/>
    <n v="0"/>
    <n v="0"/>
  </r>
  <r>
    <x v="10"/>
    <x v="6"/>
    <x v="7"/>
    <x v="7"/>
    <n v="94.83"/>
    <n v="100"/>
    <n v="0"/>
    <n v="2.385E-2"/>
    <n v="0"/>
    <n v="0"/>
    <n v="0"/>
    <n v="0"/>
    <n v="0"/>
  </r>
  <r>
    <x v="10"/>
    <x v="6"/>
    <x v="7"/>
    <x v="8"/>
    <n v="86.62"/>
    <n v="100"/>
    <n v="0"/>
    <n v="2.3890000000000002E-2"/>
    <n v="0"/>
    <n v="0"/>
    <n v="0"/>
    <n v="0"/>
    <n v="0"/>
  </r>
  <r>
    <x v="10"/>
    <x v="6"/>
    <x v="7"/>
    <x v="9"/>
    <n v="153.05000000000001"/>
    <n v="100"/>
    <n v="0"/>
    <n v="2.3869999999999999E-2"/>
    <n v="6.9999999999999994E-5"/>
    <n v="0"/>
    <n v="0"/>
    <n v="0"/>
    <n v="0"/>
  </r>
  <r>
    <x v="10"/>
    <x v="6"/>
    <x v="7"/>
    <x v="10"/>
    <n v="0"/>
    <n v="100"/>
    <n v="0"/>
    <n v="0"/>
    <n v="0"/>
    <n v="0"/>
    <n v="0"/>
    <n v="0"/>
    <n v="0"/>
  </r>
  <r>
    <x v="10"/>
    <x v="6"/>
    <x v="8"/>
    <x v="0"/>
    <n v="91.31"/>
    <n v="100"/>
    <n v="0"/>
    <n v="2.2280000000000001E-2"/>
    <n v="0"/>
    <n v="0"/>
    <n v="0"/>
    <n v="0"/>
    <n v="0"/>
  </r>
  <r>
    <x v="10"/>
    <x v="6"/>
    <x v="8"/>
    <x v="1"/>
    <n v="94.63"/>
    <n v="100"/>
    <n v="0"/>
    <n v="2.23E-2"/>
    <n v="0"/>
    <n v="0"/>
    <n v="0"/>
    <n v="0"/>
    <n v="0"/>
  </r>
  <r>
    <x v="10"/>
    <x v="6"/>
    <x v="8"/>
    <x v="2"/>
    <n v="60.17"/>
    <n v="100"/>
    <n v="0"/>
    <n v="2.214E-2"/>
    <n v="0"/>
    <n v="0"/>
    <n v="0"/>
    <n v="0"/>
    <n v="0"/>
  </r>
  <r>
    <x v="10"/>
    <x v="6"/>
    <x v="8"/>
    <x v="3"/>
    <n v="60.21"/>
    <n v="100"/>
    <n v="0"/>
    <n v="2.215E-2"/>
    <n v="0"/>
    <n v="0"/>
    <n v="0"/>
    <n v="0"/>
    <n v="0"/>
  </r>
  <r>
    <x v="10"/>
    <x v="6"/>
    <x v="8"/>
    <x v="4"/>
    <n v="59.99"/>
    <n v="100"/>
    <n v="0"/>
    <n v="2.2069999999999999E-2"/>
    <n v="0"/>
    <n v="0"/>
    <n v="0"/>
    <n v="0"/>
    <n v="0"/>
  </r>
  <r>
    <x v="10"/>
    <x v="6"/>
    <x v="8"/>
    <x v="5"/>
    <n v="61.43"/>
    <n v="100"/>
    <n v="0"/>
    <n v="2.215E-2"/>
    <n v="0"/>
    <n v="0"/>
    <n v="0"/>
    <n v="0"/>
    <n v="0"/>
  </r>
  <r>
    <x v="10"/>
    <x v="6"/>
    <x v="8"/>
    <x v="6"/>
    <n v="60.07"/>
    <n v="100"/>
    <n v="0"/>
    <n v="2.2100000000000002E-2"/>
    <n v="0"/>
    <n v="0"/>
    <n v="0"/>
    <n v="0"/>
    <n v="0"/>
  </r>
  <r>
    <x v="10"/>
    <x v="6"/>
    <x v="8"/>
    <x v="7"/>
    <n v="84.41"/>
    <n v="100"/>
    <n v="0"/>
    <n v="2.2380000000000001E-2"/>
    <n v="0"/>
    <n v="0"/>
    <n v="0"/>
    <n v="0"/>
    <n v="0"/>
  </r>
  <r>
    <x v="10"/>
    <x v="6"/>
    <x v="8"/>
    <x v="8"/>
    <n v="70.930000000000007"/>
    <n v="100"/>
    <n v="0"/>
    <n v="2.2339999999999999E-2"/>
    <n v="0"/>
    <n v="0"/>
    <n v="0"/>
    <n v="0"/>
    <n v="0"/>
  </r>
  <r>
    <x v="10"/>
    <x v="6"/>
    <x v="8"/>
    <x v="9"/>
    <n v="90.34"/>
    <n v="100"/>
    <n v="0"/>
    <n v="2.24E-2"/>
    <n v="0"/>
    <n v="0"/>
    <n v="0"/>
    <n v="0"/>
    <n v="0"/>
  </r>
  <r>
    <x v="10"/>
    <x v="6"/>
    <x v="8"/>
    <x v="10"/>
    <n v="2.13"/>
    <n v="100"/>
    <n v="0"/>
    <n v="1.8000000000000001E-4"/>
    <n v="0"/>
    <n v="0"/>
    <n v="0"/>
    <n v="0"/>
    <n v="0"/>
  </r>
  <r>
    <x v="10"/>
    <x v="7"/>
    <x v="0"/>
    <x v="0"/>
    <n v="109.96"/>
    <n v="49.96"/>
    <n v="11.49023"/>
    <n v="2.8910000000000002E-2"/>
    <n v="0"/>
    <n v="0"/>
    <n v="0"/>
    <n v="0"/>
    <n v="5.21E-2"/>
  </r>
  <r>
    <x v="10"/>
    <x v="7"/>
    <x v="0"/>
    <x v="1"/>
    <n v="64.44"/>
    <n v="55"/>
    <n v="2.75"/>
    <n v="2.835E-2"/>
    <n v="0"/>
    <n v="0"/>
    <n v="0"/>
    <n v="0"/>
    <n v="1.247E-2"/>
  </r>
  <r>
    <x v="10"/>
    <x v="7"/>
    <x v="0"/>
    <x v="2"/>
    <n v="58.15"/>
    <n v="94.41"/>
    <n v="4.7202099999999998"/>
    <n v="2.8369999999999999E-2"/>
    <n v="0"/>
    <n v="0"/>
    <n v="0"/>
    <n v="0"/>
    <n v="2.1399999999999999E-2"/>
  </r>
  <r>
    <x v="10"/>
    <x v="7"/>
    <x v="0"/>
    <x v="3"/>
    <n v="72.06"/>
    <n v="70.33"/>
    <n v="8.43994"/>
    <n v="2.8590000000000001E-2"/>
    <n v="0"/>
    <n v="0"/>
    <n v="0"/>
    <n v="0"/>
    <n v="3.8269999999999998E-2"/>
  </r>
  <r>
    <x v="10"/>
    <x v="7"/>
    <x v="0"/>
    <x v="4"/>
    <n v="56.09"/>
    <n v="100"/>
    <n v="0"/>
    <n v="2.8119999999999999E-2"/>
    <n v="0"/>
    <n v="0"/>
    <n v="0"/>
    <n v="0"/>
    <n v="0"/>
  </r>
  <r>
    <x v="10"/>
    <x v="7"/>
    <x v="0"/>
    <x v="5"/>
    <n v="86.98"/>
    <n v="60.02"/>
    <n v="1.2001999999999999"/>
    <n v="2.819E-2"/>
    <n v="2.9999999999999997E-4"/>
    <n v="0"/>
    <n v="0"/>
    <n v="0"/>
    <n v="5.4400000000000004E-3"/>
  </r>
  <r>
    <x v="10"/>
    <x v="7"/>
    <x v="0"/>
    <x v="6"/>
    <n v="58.51"/>
    <n v="100.02"/>
    <n v="1"/>
    <n v="2.819E-2"/>
    <n v="0"/>
    <n v="0"/>
    <n v="0"/>
    <n v="0"/>
    <n v="4.5300000000000002E-3"/>
  </r>
  <r>
    <x v="10"/>
    <x v="7"/>
    <x v="0"/>
    <x v="7"/>
    <n v="125.1"/>
    <n v="37.18"/>
    <n v="8.18018"/>
    <n v="2.8750000000000001E-2"/>
    <n v="0"/>
    <n v="0"/>
    <n v="0"/>
    <n v="0"/>
    <n v="3.7089999999999998E-2"/>
  </r>
  <r>
    <x v="10"/>
    <x v="7"/>
    <x v="0"/>
    <x v="8"/>
    <n v="132.94"/>
    <n v="48.7"/>
    <n v="16.06982"/>
    <n v="2.9080000000000002E-2"/>
    <n v="0"/>
    <n v="0"/>
    <n v="0"/>
    <n v="0"/>
    <n v="7.2870000000000004E-2"/>
  </r>
  <r>
    <x v="10"/>
    <x v="7"/>
    <x v="0"/>
    <x v="9"/>
    <n v="135.32"/>
    <n v="34"/>
    <n v="4.0800799999999997"/>
    <n v="2.844E-2"/>
    <n v="0"/>
    <n v="0"/>
    <n v="0"/>
    <n v="0"/>
    <n v="1.8499999999999999E-2"/>
  </r>
  <r>
    <x v="10"/>
    <x v="7"/>
    <x v="0"/>
    <x v="10"/>
    <n v="1.52"/>
    <n v="44.56"/>
    <n v="4.01"/>
    <n v="3.2000000000000003E-4"/>
    <n v="0"/>
    <n v="0"/>
    <n v="0"/>
    <n v="0"/>
    <n v="1.8180000000000002E-2"/>
  </r>
  <r>
    <x v="10"/>
    <x v="7"/>
    <x v="1"/>
    <x v="0"/>
    <n v="32.94"/>
    <n v="53.44"/>
    <n v="8.5500500000000006"/>
    <n v="9.7599999999999996E-3"/>
    <n v="0"/>
    <n v="0"/>
    <n v="0"/>
    <n v="0"/>
    <n v="3.8769999999999999E-2"/>
  </r>
  <r>
    <x v="10"/>
    <x v="7"/>
    <x v="1"/>
    <x v="1"/>
    <n v="20.83"/>
    <n v="74.569999999999993"/>
    <n v="5.21997"/>
    <n v="9.1400000000000006E-3"/>
    <n v="0"/>
    <n v="0"/>
    <n v="0"/>
    <n v="0"/>
    <n v="2.367E-2"/>
  </r>
  <r>
    <x v="10"/>
    <x v="7"/>
    <x v="1"/>
    <x v="2"/>
    <n v="18.27"/>
    <n v="91.75"/>
    <n v="3.6700400000000002"/>
    <n v="8.9099999999999995E-3"/>
    <n v="0"/>
    <n v="0"/>
    <n v="0"/>
    <n v="0"/>
    <n v="1.6639999999999999E-2"/>
  </r>
  <r>
    <x v="10"/>
    <x v="7"/>
    <x v="1"/>
    <x v="3"/>
    <n v="19.46"/>
    <n v="95.08"/>
    <n v="12.35999"/>
    <n v="9.4299999999999991E-3"/>
    <n v="0"/>
    <n v="0"/>
    <n v="0"/>
    <n v="0"/>
    <n v="5.604E-2"/>
  </r>
  <r>
    <x v="10"/>
    <x v="7"/>
    <x v="1"/>
    <x v="4"/>
    <n v="17.309999999999999"/>
    <n v="100"/>
    <n v="0"/>
    <n v="8.6800000000000002E-3"/>
    <n v="0"/>
    <n v="0"/>
    <n v="0"/>
    <n v="0"/>
    <n v="0"/>
  </r>
  <r>
    <x v="10"/>
    <x v="7"/>
    <x v="1"/>
    <x v="5"/>
    <n v="22.01"/>
    <n v="63.17"/>
    <n v="3.7900399999999999"/>
    <n v="9.1999999999999998E-3"/>
    <n v="0"/>
    <n v="0"/>
    <n v="0"/>
    <n v="0"/>
    <n v="1.7180000000000001E-2"/>
  </r>
  <r>
    <x v="10"/>
    <x v="7"/>
    <x v="1"/>
    <x v="6"/>
    <n v="17.899999999999999"/>
    <n v="100"/>
    <n v="4"/>
    <n v="8.9700000000000005E-3"/>
    <n v="0"/>
    <n v="0"/>
    <n v="0"/>
    <n v="0"/>
    <n v="1.814E-2"/>
  </r>
  <r>
    <x v="10"/>
    <x v="7"/>
    <x v="1"/>
    <x v="7"/>
    <n v="49.87"/>
    <n v="46.29"/>
    <n v="14.350099999999999"/>
    <n v="1.0710000000000001E-2"/>
    <n v="0"/>
    <n v="0"/>
    <n v="0"/>
    <n v="0"/>
    <n v="6.5070000000000003E-2"/>
  </r>
  <r>
    <x v="10"/>
    <x v="7"/>
    <x v="1"/>
    <x v="8"/>
    <n v="48.42"/>
    <n v="42.98"/>
    <n v="19.34009"/>
    <n v="1.1560000000000001E-2"/>
    <n v="0"/>
    <n v="0"/>
    <n v="0"/>
    <n v="0"/>
    <n v="8.7690000000000004E-2"/>
  </r>
  <r>
    <x v="10"/>
    <x v="7"/>
    <x v="1"/>
    <x v="9"/>
    <n v="40.869999999999997"/>
    <n v="45.18"/>
    <n v="9.93994"/>
    <n v="9.8499999999999994E-3"/>
    <n v="0"/>
    <n v="0"/>
    <n v="0"/>
    <n v="0"/>
    <n v="4.5069999999999999E-2"/>
  </r>
  <r>
    <x v="10"/>
    <x v="7"/>
    <x v="1"/>
    <x v="10"/>
    <n v="5.67"/>
    <n v="44.07"/>
    <n v="6.17"/>
    <n v="9.1E-4"/>
    <n v="0"/>
    <n v="0"/>
    <n v="0"/>
    <n v="0"/>
    <n v="2.7980000000000001E-2"/>
  </r>
  <r>
    <x v="10"/>
    <x v="7"/>
    <x v="2"/>
    <x v="0"/>
    <n v="86.8"/>
    <n v="100"/>
    <n v="0"/>
    <n v="2.349E-2"/>
    <n v="0"/>
    <n v="0"/>
    <n v="0"/>
    <n v="0"/>
    <n v="0"/>
  </r>
  <r>
    <x v="10"/>
    <x v="7"/>
    <x v="2"/>
    <x v="1"/>
    <n v="58.92"/>
    <n v="100"/>
    <n v="0"/>
    <n v="2.3470000000000001E-2"/>
    <n v="0"/>
    <n v="0"/>
    <n v="0"/>
    <n v="0"/>
    <n v="0"/>
  </r>
  <r>
    <x v="10"/>
    <x v="7"/>
    <x v="2"/>
    <x v="2"/>
    <n v="56.63"/>
    <n v="100"/>
    <n v="0"/>
    <n v="2.3470000000000001E-2"/>
    <n v="0"/>
    <n v="0"/>
    <n v="0"/>
    <n v="0"/>
    <n v="0"/>
  </r>
  <r>
    <x v="10"/>
    <x v="7"/>
    <x v="2"/>
    <x v="3"/>
    <n v="56.64"/>
    <n v="100"/>
    <n v="0"/>
    <n v="2.3480000000000001E-2"/>
    <n v="0"/>
    <n v="0"/>
    <n v="0"/>
    <n v="0"/>
    <n v="0"/>
  </r>
  <r>
    <x v="10"/>
    <x v="7"/>
    <x v="2"/>
    <x v="4"/>
    <n v="56.66"/>
    <n v="100"/>
    <n v="0"/>
    <n v="2.349E-2"/>
    <n v="0"/>
    <n v="0"/>
    <n v="0"/>
    <n v="0"/>
    <n v="0"/>
  </r>
  <r>
    <x v="10"/>
    <x v="7"/>
    <x v="2"/>
    <x v="5"/>
    <n v="56.62"/>
    <n v="100"/>
    <n v="0"/>
    <n v="2.3470000000000001E-2"/>
    <n v="0"/>
    <n v="0"/>
    <n v="0"/>
    <n v="0"/>
    <n v="0"/>
  </r>
  <r>
    <x v="10"/>
    <x v="7"/>
    <x v="2"/>
    <x v="6"/>
    <n v="56.61"/>
    <n v="100"/>
    <n v="0"/>
    <n v="2.3460000000000002E-2"/>
    <n v="0"/>
    <n v="0"/>
    <n v="0"/>
    <n v="0"/>
    <n v="0"/>
  </r>
  <r>
    <x v="10"/>
    <x v="7"/>
    <x v="2"/>
    <x v="7"/>
    <n v="85.86"/>
    <n v="100"/>
    <n v="0"/>
    <n v="2.3480000000000001E-2"/>
    <n v="0"/>
    <n v="0"/>
    <n v="0"/>
    <n v="0"/>
    <n v="0"/>
  </r>
  <r>
    <x v="10"/>
    <x v="7"/>
    <x v="2"/>
    <x v="8"/>
    <n v="75.19"/>
    <n v="100"/>
    <n v="0"/>
    <n v="2.3480000000000001E-2"/>
    <n v="0"/>
    <n v="0"/>
    <n v="0"/>
    <n v="0"/>
    <n v="0"/>
  </r>
  <r>
    <x v="10"/>
    <x v="7"/>
    <x v="2"/>
    <x v="9"/>
    <n v="107.4"/>
    <n v="100"/>
    <n v="0"/>
    <n v="2.349E-2"/>
    <n v="0"/>
    <n v="0"/>
    <n v="0"/>
    <n v="0"/>
    <n v="0"/>
  </r>
  <r>
    <x v="10"/>
    <x v="7"/>
    <x v="2"/>
    <x v="10"/>
    <n v="0"/>
    <n v="100"/>
    <n v="0"/>
    <n v="0"/>
    <n v="0"/>
    <n v="0"/>
    <n v="0"/>
    <n v="0"/>
    <n v="0"/>
  </r>
  <r>
    <x v="10"/>
    <x v="7"/>
    <x v="3"/>
    <x v="0"/>
    <n v="440.93"/>
    <n v="100"/>
    <n v="0"/>
    <n v="7.9320000000000002E-2"/>
    <n v="0"/>
    <n v="0"/>
    <n v="0"/>
    <n v="0"/>
    <n v="0"/>
  </r>
  <r>
    <x v="10"/>
    <x v="7"/>
    <x v="3"/>
    <x v="1"/>
    <n v="184.1"/>
    <n v="100"/>
    <n v="0"/>
    <n v="7.9219999999999999E-2"/>
    <n v="3.0000000000000001E-5"/>
    <n v="0"/>
    <n v="0"/>
    <n v="0"/>
    <n v="0"/>
  </r>
  <r>
    <x v="10"/>
    <x v="7"/>
    <x v="3"/>
    <x v="2"/>
    <n v="158.01"/>
    <n v="100"/>
    <n v="0"/>
    <n v="7.9210000000000003E-2"/>
    <n v="0"/>
    <n v="0"/>
    <n v="0"/>
    <n v="0"/>
    <n v="0"/>
  </r>
  <r>
    <x v="10"/>
    <x v="7"/>
    <x v="3"/>
    <x v="3"/>
    <n v="165.03"/>
    <n v="100"/>
    <n v="0"/>
    <n v="7.9229999999999995E-2"/>
    <n v="0"/>
    <n v="0"/>
    <n v="0"/>
    <n v="0"/>
    <n v="0"/>
  </r>
  <r>
    <x v="10"/>
    <x v="7"/>
    <x v="3"/>
    <x v="4"/>
    <n v="157.97"/>
    <n v="100"/>
    <n v="0"/>
    <n v="7.9189999999999997E-2"/>
    <n v="0"/>
    <n v="0"/>
    <n v="0"/>
    <n v="0"/>
    <n v="0"/>
  </r>
  <r>
    <x v="10"/>
    <x v="7"/>
    <x v="3"/>
    <x v="5"/>
    <n v="171.33"/>
    <n v="100"/>
    <n v="0"/>
    <n v="7.9210000000000003E-2"/>
    <n v="0"/>
    <n v="0"/>
    <n v="0"/>
    <n v="0"/>
    <n v="0"/>
  </r>
  <r>
    <x v="10"/>
    <x v="7"/>
    <x v="3"/>
    <x v="6"/>
    <n v="157.97"/>
    <n v="100"/>
    <n v="0"/>
    <n v="7.9189999999999997E-2"/>
    <n v="0"/>
    <n v="0"/>
    <n v="0"/>
    <n v="0"/>
    <n v="0"/>
  </r>
  <r>
    <x v="10"/>
    <x v="7"/>
    <x v="3"/>
    <x v="7"/>
    <n v="383.21"/>
    <n v="100"/>
    <n v="0"/>
    <n v="7.9380000000000006E-2"/>
    <n v="0"/>
    <n v="0"/>
    <n v="0"/>
    <n v="0"/>
    <n v="0"/>
  </r>
  <r>
    <x v="10"/>
    <x v="7"/>
    <x v="3"/>
    <x v="8"/>
    <n v="327.58999999999997"/>
    <n v="100"/>
    <n v="0"/>
    <n v="7.9409999999999994E-2"/>
    <n v="0"/>
    <n v="0"/>
    <n v="0"/>
    <n v="0"/>
    <n v="0"/>
  </r>
  <r>
    <x v="10"/>
    <x v="7"/>
    <x v="3"/>
    <x v="9"/>
    <n v="462.93"/>
    <n v="100"/>
    <n v="0"/>
    <n v="7.9320000000000002E-2"/>
    <n v="0"/>
    <n v="0"/>
    <n v="0"/>
    <n v="0"/>
    <n v="0"/>
  </r>
  <r>
    <x v="10"/>
    <x v="7"/>
    <x v="3"/>
    <x v="10"/>
    <n v="0.13"/>
    <n v="100"/>
    <n v="0"/>
    <n v="2.0000000000000002E-5"/>
    <n v="0"/>
    <n v="0"/>
    <n v="0"/>
    <n v="0"/>
    <n v="0"/>
  </r>
  <r>
    <x v="10"/>
    <x v="7"/>
    <x v="4"/>
    <x v="0"/>
    <n v="6.11"/>
    <n v="100"/>
    <n v="0"/>
    <n v="1.5399999999999999E-3"/>
    <n v="0"/>
    <n v="0"/>
    <n v="0"/>
    <n v="0"/>
    <n v="0"/>
  </r>
  <r>
    <x v="10"/>
    <x v="7"/>
    <x v="4"/>
    <x v="1"/>
    <n v="5.39"/>
    <n v="100"/>
    <n v="0"/>
    <n v="1.5399999999999999E-3"/>
    <n v="0"/>
    <n v="0"/>
    <n v="0"/>
    <n v="0"/>
    <n v="0"/>
  </r>
  <r>
    <x v="10"/>
    <x v="7"/>
    <x v="4"/>
    <x v="2"/>
    <n v="5.0199999999999996"/>
    <n v="100"/>
    <n v="0"/>
    <n v="1.5299999999999999E-3"/>
    <n v="0"/>
    <n v="0"/>
    <n v="0"/>
    <n v="0"/>
    <n v="0"/>
  </r>
  <r>
    <x v="10"/>
    <x v="7"/>
    <x v="4"/>
    <x v="3"/>
    <n v="5.05"/>
    <n v="100"/>
    <n v="0"/>
    <n v="1.5399999999999999E-3"/>
    <n v="0"/>
    <n v="0"/>
    <n v="0"/>
    <n v="0"/>
    <n v="0"/>
  </r>
  <r>
    <x v="10"/>
    <x v="7"/>
    <x v="4"/>
    <x v="4"/>
    <n v="5.04"/>
    <n v="100"/>
    <n v="0"/>
    <n v="1.5399999999999999E-3"/>
    <n v="0"/>
    <n v="0"/>
    <n v="0"/>
    <n v="0"/>
    <n v="0"/>
  </r>
  <r>
    <x v="10"/>
    <x v="7"/>
    <x v="4"/>
    <x v="5"/>
    <n v="5.14"/>
    <n v="100"/>
    <n v="0"/>
    <n v="1.5499999999999999E-3"/>
    <n v="0"/>
    <n v="0"/>
    <n v="0"/>
    <n v="0"/>
    <n v="0"/>
  </r>
  <r>
    <x v="10"/>
    <x v="7"/>
    <x v="4"/>
    <x v="6"/>
    <n v="5.03"/>
    <n v="100"/>
    <n v="0"/>
    <n v="1.5399999999999999E-3"/>
    <n v="0"/>
    <n v="0"/>
    <n v="0"/>
    <n v="0"/>
    <n v="0"/>
  </r>
  <r>
    <x v="10"/>
    <x v="7"/>
    <x v="4"/>
    <x v="7"/>
    <n v="5.72"/>
    <n v="100"/>
    <n v="0"/>
    <n v="1.5399999999999999E-3"/>
    <n v="0"/>
    <n v="0"/>
    <n v="0"/>
    <n v="0"/>
    <n v="0"/>
  </r>
  <r>
    <x v="10"/>
    <x v="7"/>
    <x v="4"/>
    <x v="8"/>
    <n v="5.23"/>
    <n v="100"/>
    <n v="0"/>
    <n v="1.5399999999999999E-3"/>
    <n v="0"/>
    <n v="0"/>
    <n v="0"/>
    <n v="0"/>
    <n v="0"/>
  </r>
  <r>
    <x v="10"/>
    <x v="7"/>
    <x v="4"/>
    <x v="9"/>
    <n v="6.68"/>
    <n v="100"/>
    <n v="0"/>
    <n v="1.5399999999999999E-3"/>
    <n v="0"/>
    <n v="0"/>
    <n v="0"/>
    <n v="0"/>
    <n v="0"/>
  </r>
  <r>
    <x v="10"/>
    <x v="7"/>
    <x v="4"/>
    <x v="10"/>
    <n v="0"/>
    <n v="100"/>
    <n v="0"/>
    <n v="0"/>
    <n v="0"/>
    <n v="0"/>
    <n v="0"/>
    <n v="0"/>
    <n v="0"/>
  </r>
  <r>
    <x v="10"/>
    <x v="7"/>
    <x v="5"/>
    <x v="0"/>
    <n v="1.1499999999999999"/>
    <n v="100"/>
    <n v="0"/>
    <n v="2.1000000000000001E-4"/>
    <n v="0"/>
    <n v="0"/>
    <n v="0"/>
    <n v="0"/>
    <n v="0"/>
  </r>
  <r>
    <x v="10"/>
    <x v="7"/>
    <x v="5"/>
    <x v="1"/>
    <n v="0.66"/>
    <n v="100"/>
    <n v="0"/>
    <n v="2.0000000000000001E-4"/>
    <n v="0"/>
    <n v="0"/>
    <n v="0"/>
    <n v="0"/>
    <n v="0"/>
  </r>
  <r>
    <x v="10"/>
    <x v="7"/>
    <x v="5"/>
    <x v="2"/>
    <n v="0.67"/>
    <n v="100"/>
    <n v="0"/>
    <n v="2.0000000000000001E-4"/>
    <n v="0"/>
    <n v="0"/>
    <n v="0"/>
    <n v="0"/>
    <n v="0"/>
  </r>
  <r>
    <x v="10"/>
    <x v="7"/>
    <x v="5"/>
    <x v="3"/>
    <n v="0.65"/>
    <n v="100"/>
    <n v="0"/>
    <n v="2.0000000000000001E-4"/>
    <n v="0"/>
    <n v="0"/>
    <n v="0"/>
    <n v="0"/>
    <n v="0"/>
  </r>
  <r>
    <x v="10"/>
    <x v="7"/>
    <x v="5"/>
    <x v="4"/>
    <n v="0.69"/>
    <n v="100"/>
    <n v="0"/>
    <n v="2.1000000000000001E-4"/>
    <n v="0"/>
    <n v="0"/>
    <n v="0"/>
    <n v="0"/>
    <n v="0"/>
  </r>
  <r>
    <x v="10"/>
    <x v="7"/>
    <x v="5"/>
    <x v="5"/>
    <n v="0.67"/>
    <n v="100"/>
    <n v="0"/>
    <n v="2.0000000000000001E-4"/>
    <n v="0"/>
    <n v="0"/>
    <n v="0"/>
    <n v="0"/>
    <n v="0"/>
  </r>
  <r>
    <x v="10"/>
    <x v="7"/>
    <x v="5"/>
    <x v="6"/>
    <n v="0.7"/>
    <n v="100"/>
    <n v="0"/>
    <n v="2.1000000000000001E-4"/>
    <n v="0"/>
    <n v="0"/>
    <n v="0"/>
    <n v="0"/>
    <n v="0"/>
  </r>
  <r>
    <x v="10"/>
    <x v="7"/>
    <x v="5"/>
    <x v="7"/>
    <n v="0.9"/>
    <n v="100"/>
    <n v="0"/>
    <n v="2.1000000000000001E-4"/>
    <n v="0"/>
    <n v="0"/>
    <n v="0"/>
    <n v="0"/>
    <n v="0"/>
  </r>
  <r>
    <x v="10"/>
    <x v="7"/>
    <x v="5"/>
    <x v="8"/>
    <n v="0.79"/>
    <n v="100"/>
    <n v="0"/>
    <n v="2.1000000000000001E-4"/>
    <n v="0"/>
    <n v="0"/>
    <n v="0"/>
    <n v="0"/>
    <n v="0"/>
  </r>
  <r>
    <x v="10"/>
    <x v="7"/>
    <x v="5"/>
    <x v="9"/>
    <n v="0.75"/>
    <n v="100"/>
    <n v="0"/>
    <n v="2.0000000000000001E-4"/>
    <n v="0"/>
    <n v="0"/>
    <n v="0"/>
    <n v="0"/>
    <n v="0"/>
  </r>
  <r>
    <x v="10"/>
    <x v="7"/>
    <x v="5"/>
    <x v="10"/>
    <n v="0"/>
    <n v="100"/>
    <n v="0"/>
    <n v="0"/>
    <n v="0"/>
    <n v="0"/>
    <n v="0"/>
    <n v="0"/>
    <n v="0"/>
  </r>
  <r>
    <x v="10"/>
    <x v="7"/>
    <x v="6"/>
    <x v="0"/>
    <n v="139.38999999999999"/>
    <n v="100"/>
    <n v="0"/>
    <n v="4.129E-2"/>
    <n v="0"/>
    <n v="0"/>
    <n v="0"/>
    <n v="0"/>
    <n v="0"/>
  </r>
  <r>
    <x v="10"/>
    <x v="7"/>
    <x v="6"/>
    <x v="1"/>
    <n v="118.59"/>
    <n v="100"/>
    <n v="0"/>
    <n v="4.129E-2"/>
    <n v="0"/>
    <n v="0"/>
    <n v="0"/>
    <n v="0"/>
    <n v="0"/>
  </r>
  <r>
    <x v="10"/>
    <x v="7"/>
    <x v="6"/>
    <x v="2"/>
    <n v="112.24"/>
    <n v="100"/>
    <n v="0"/>
    <n v="4.129E-2"/>
    <n v="0"/>
    <n v="0"/>
    <n v="0"/>
    <n v="0"/>
    <n v="0"/>
  </r>
  <r>
    <x v="10"/>
    <x v="7"/>
    <x v="6"/>
    <x v="3"/>
    <n v="112.23"/>
    <n v="100"/>
    <n v="0"/>
    <n v="4.129E-2"/>
    <n v="0"/>
    <n v="0"/>
    <n v="0"/>
    <n v="0"/>
    <n v="0"/>
  </r>
  <r>
    <x v="10"/>
    <x v="7"/>
    <x v="6"/>
    <x v="4"/>
    <n v="112.23"/>
    <n v="100"/>
    <n v="0"/>
    <n v="4.129E-2"/>
    <n v="0"/>
    <n v="0"/>
    <n v="0"/>
    <n v="0"/>
    <n v="0"/>
  </r>
  <r>
    <x v="10"/>
    <x v="7"/>
    <x v="6"/>
    <x v="5"/>
    <n v="122.66"/>
    <n v="100"/>
    <n v="0"/>
    <n v="4.1300000000000003E-2"/>
    <n v="0"/>
    <n v="0"/>
    <n v="0"/>
    <n v="0"/>
    <n v="0"/>
  </r>
  <r>
    <x v="10"/>
    <x v="7"/>
    <x v="6"/>
    <x v="6"/>
    <n v="112.19"/>
    <n v="100"/>
    <n v="0"/>
    <n v="4.1279999999999997E-2"/>
    <n v="0"/>
    <n v="0"/>
    <n v="0"/>
    <n v="0"/>
    <n v="0"/>
  </r>
  <r>
    <x v="10"/>
    <x v="7"/>
    <x v="6"/>
    <x v="7"/>
    <n v="158.79"/>
    <n v="100"/>
    <n v="0"/>
    <n v="4.129E-2"/>
    <n v="0"/>
    <n v="0"/>
    <n v="0"/>
    <n v="0"/>
    <n v="0"/>
  </r>
  <r>
    <x v="10"/>
    <x v="7"/>
    <x v="6"/>
    <x v="8"/>
    <n v="153.27000000000001"/>
    <n v="100"/>
    <n v="0"/>
    <n v="4.129E-2"/>
    <n v="0"/>
    <n v="0"/>
    <n v="0"/>
    <n v="0"/>
    <n v="0"/>
  </r>
  <r>
    <x v="10"/>
    <x v="7"/>
    <x v="6"/>
    <x v="9"/>
    <n v="167.81"/>
    <n v="100"/>
    <n v="0"/>
    <n v="4.129E-2"/>
    <n v="0"/>
    <n v="0"/>
    <n v="0"/>
    <n v="0"/>
    <n v="0"/>
  </r>
  <r>
    <x v="10"/>
    <x v="7"/>
    <x v="6"/>
    <x v="10"/>
    <n v="0"/>
    <n v="100"/>
    <n v="0"/>
    <n v="0"/>
    <n v="0"/>
    <n v="0"/>
    <n v="0"/>
    <n v="0"/>
    <n v="0"/>
  </r>
  <r>
    <x v="10"/>
    <x v="7"/>
    <x v="7"/>
    <x v="0"/>
    <n v="110.78"/>
    <n v="100"/>
    <n v="0"/>
    <n v="2.385E-2"/>
    <n v="0"/>
    <n v="0"/>
    <n v="0"/>
    <n v="0"/>
    <n v="0"/>
  </r>
  <r>
    <x v="10"/>
    <x v="7"/>
    <x v="7"/>
    <x v="1"/>
    <n v="76.180000000000007"/>
    <n v="100"/>
    <n v="0"/>
    <n v="2.385E-2"/>
    <n v="0"/>
    <n v="0"/>
    <n v="0"/>
    <n v="0"/>
    <n v="0"/>
  </r>
  <r>
    <x v="10"/>
    <x v="7"/>
    <x v="7"/>
    <x v="2"/>
    <n v="64.84"/>
    <n v="100"/>
    <n v="0"/>
    <n v="2.3859999999999999E-2"/>
    <n v="0"/>
    <n v="0"/>
    <n v="0"/>
    <n v="0"/>
    <n v="0"/>
  </r>
  <r>
    <x v="10"/>
    <x v="7"/>
    <x v="7"/>
    <x v="3"/>
    <n v="64.83"/>
    <n v="100"/>
    <n v="0"/>
    <n v="2.385E-2"/>
    <n v="0"/>
    <n v="0"/>
    <n v="0"/>
    <n v="0"/>
    <n v="0"/>
  </r>
  <r>
    <x v="10"/>
    <x v="7"/>
    <x v="7"/>
    <x v="4"/>
    <n v="64.84"/>
    <n v="100"/>
    <n v="0"/>
    <n v="2.3859999999999999E-2"/>
    <n v="0"/>
    <n v="0"/>
    <n v="0"/>
    <n v="0"/>
    <n v="0"/>
  </r>
  <r>
    <x v="10"/>
    <x v="7"/>
    <x v="7"/>
    <x v="5"/>
    <n v="68.900000000000006"/>
    <n v="100"/>
    <n v="0"/>
    <n v="2.384E-2"/>
    <n v="0"/>
    <n v="0"/>
    <n v="0"/>
    <n v="0"/>
    <n v="0"/>
  </r>
  <r>
    <x v="10"/>
    <x v="7"/>
    <x v="7"/>
    <x v="6"/>
    <n v="64.84"/>
    <n v="100"/>
    <n v="0"/>
    <n v="2.3859999999999999E-2"/>
    <n v="0"/>
    <n v="0"/>
    <n v="0"/>
    <n v="0"/>
    <n v="0"/>
  </r>
  <r>
    <x v="10"/>
    <x v="7"/>
    <x v="7"/>
    <x v="7"/>
    <n v="94.83"/>
    <n v="100"/>
    <n v="0"/>
    <n v="2.385E-2"/>
    <n v="0"/>
    <n v="0"/>
    <n v="0"/>
    <n v="0"/>
    <n v="0"/>
  </r>
  <r>
    <x v="10"/>
    <x v="7"/>
    <x v="7"/>
    <x v="8"/>
    <n v="86.62"/>
    <n v="100"/>
    <n v="0"/>
    <n v="2.3890000000000002E-2"/>
    <n v="0"/>
    <n v="0"/>
    <n v="0"/>
    <n v="0"/>
    <n v="0"/>
  </r>
  <r>
    <x v="10"/>
    <x v="7"/>
    <x v="7"/>
    <x v="9"/>
    <n v="153.05000000000001"/>
    <n v="100"/>
    <n v="0"/>
    <n v="2.3869999999999999E-2"/>
    <n v="6.9999999999999994E-5"/>
    <n v="0"/>
    <n v="0"/>
    <n v="0"/>
    <n v="0"/>
  </r>
  <r>
    <x v="10"/>
    <x v="7"/>
    <x v="7"/>
    <x v="10"/>
    <n v="0"/>
    <n v="100"/>
    <n v="0"/>
    <n v="0"/>
    <n v="0"/>
    <n v="0"/>
    <n v="0"/>
    <n v="0"/>
    <n v="0"/>
  </r>
  <r>
    <x v="10"/>
    <x v="7"/>
    <x v="8"/>
    <x v="0"/>
    <n v="91.31"/>
    <n v="100"/>
    <n v="0"/>
    <n v="2.2280000000000001E-2"/>
    <n v="0"/>
    <n v="0"/>
    <n v="0"/>
    <n v="0"/>
    <n v="0"/>
  </r>
  <r>
    <x v="10"/>
    <x v="7"/>
    <x v="8"/>
    <x v="1"/>
    <n v="94.63"/>
    <n v="100"/>
    <n v="0"/>
    <n v="2.23E-2"/>
    <n v="0"/>
    <n v="0"/>
    <n v="0"/>
    <n v="0"/>
    <n v="0"/>
  </r>
  <r>
    <x v="10"/>
    <x v="7"/>
    <x v="8"/>
    <x v="2"/>
    <n v="60.17"/>
    <n v="100"/>
    <n v="0"/>
    <n v="2.214E-2"/>
    <n v="0"/>
    <n v="0"/>
    <n v="0"/>
    <n v="0"/>
    <n v="0"/>
  </r>
  <r>
    <x v="10"/>
    <x v="7"/>
    <x v="8"/>
    <x v="3"/>
    <n v="60.21"/>
    <n v="100"/>
    <n v="0"/>
    <n v="2.215E-2"/>
    <n v="0"/>
    <n v="0"/>
    <n v="0"/>
    <n v="0"/>
    <n v="0"/>
  </r>
  <r>
    <x v="10"/>
    <x v="7"/>
    <x v="8"/>
    <x v="4"/>
    <n v="59.99"/>
    <n v="100"/>
    <n v="0"/>
    <n v="2.2069999999999999E-2"/>
    <n v="0"/>
    <n v="0"/>
    <n v="0"/>
    <n v="0"/>
    <n v="0"/>
  </r>
  <r>
    <x v="10"/>
    <x v="7"/>
    <x v="8"/>
    <x v="5"/>
    <n v="61.43"/>
    <n v="100"/>
    <n v="0"/>
    <n v="2.215E-2"/>
    <n v="0"/>
    <n v="0"/>
    <n v="0"/>
    <n v="0"/>
    <n v="0"/>
  </r>
  <r>
    <x v="10"/>
    <x v="7"/>
    <x v="8"/>
    <x v="6"/>
    <n v="60.07"/>
    <n v="100"/>
    <n v="0"/>
    <n v="2.2100000000000002E-2"/>
    <n v="0"/>
    <n v="0"/>
    <n v="0"/>
    <n v="0"/>
    <n v="0"/>
  </r>
  <r>
    <x v="10"/>
    <x v="7"/>
    <x v="8"/>
    <x v="7"/>
    <n v="84.41"/>
    <n v="100"/>
    <n v="0"/>
    <n v="2.2380000000000001E-2"/>
    <n v="0"/>
    <n v="0"/>
    <n v="0"/>
    <n v="0"/>
    <n v="0"/>
  </r>
  <r>
    <x v="10"/>
    <x v="7"/>
    <x v="8"/>
    <x v="8"/>
    <n v="70.930000000000007"/>
    <n v="100"/>
    <n v="0"/>
    <n v="2.2339999999999999E-2"/>
    <n v="0"/>
    <n v="0"/>
    <n v="0"/>
    <n v="0"/>
    <n v="0"/>
  </r>
  <r>
    <x v="10"/>
    <x v="7"/>
    <x v="8"/>
    <x v="9"/>
    <n v="90.34"/>
    <n v="100"/>
    <n v="0"/>
    <n v="2.24E-2"/>
    <n v="0"/>
    <n v="0"/>
    <n v="0"/>
    <n v="0"/>
    <n v="0"/>
  </r>
  <r>
    <x v="10"/>
    <x v="7"/>
    <x v="8"/>
    <x v="10"/>
    <n v="2.13"/>
    <n v="100"/>
    <n v="0"/>
    <n v="1.8000000000000001E-4"/>
    <n v="0"/>
    <n v="0"/>
    <n v="0"/>
    <n v="0"/>
    <n v="0"/>
  </r>
  <r>
    <x v="10"/>
    <x v="8"/>
    <x v="0"/>
    <x v="0"/>
    <n v="110.45"/>
    <n v="48.29"/>
    <n v="23.660160000000001"/>
    <n v="2.903E-2"/>
    <n v="0"/>
    <n v="0"/>
    <n v="0"/>
    <n v="0"/>
    <n v="0.10728"/>
  </r>
  <r>
    <x v="10"/>
    <x v="8"/>
    <x v="0"/>
    <x v="1"/>
    <n v="64.58"/>
    <n v="62.5"/>
    <n v="8.75"/>
    <n v="2.8400000000000002E-2"/>
    <n v="0"/>
    <n v="0"/>
    <n v="0"/>
    <n v="0"/>
    <n v="3.9669999999999997E-2"/>
  </r>
  <r>
    <x v="10"/>
    <x v="8"/>
    <x v="0"/>
    <x v="2"/>
    <n v="58.27"/>
    <n v="94.17"/>
    <n v="11.299799999999999"/>
    <n v="2.843E-2"/>
    <n v="0"/>
    <n v="0"/>
    <n v="0"/>
    <n v="0"/>
    <n v="5.1240000000000001E-2"/>
  </r>
  <r>
    <x v="10"/>
    <x v="8"/>
    <x v="0"/>
    <x v="3"/>
    <n v="72.290000000000006"/>
    <n v="69.040000000000006"/>
    <n v="15.87988"/>
    <n v="2.8670000000000001E-2"/>
    <n v="0"/>
    <n v="0"/>
    <n v="0"/>
    <n v="0"/>
    <n v="7.1999999999999995E-2"/>
  </r>
  <r>
    <x v="10"/>
    <x v="8"/>
    <x v="0"/>
    <x v="4"/>
    <n v="56.1"/>
    <n v="100.02"/>
    <n v="1"/>
    <n v="2.8119999999999999E-2"/>
    <n v="0"/>
    <n v="0"/>
    <n v="0"/>
    <n v="0"/>
    <n v="4.5300000000000002E-3"/>
  </r>
  <r>
    <x v="10"/>
    <x v="8"/>
    <x v="0"/>
    <x v="5"/>
    <n v="87.03"/>
    <n v="52"/>
    <n v="2.6000999999999999"/>
    <n v="2.8209999999999999E-2"/>
    <n v="2.9999999999999997E-4"/>
    <n v="0"/>
    <n v="0"/>
    <n v="0"/>
    <n v="1.179E-2"/>
  </r>
  <r>
    <x v="10"/>
    <x v="8"/>
    <x v="0"/>
    <x v="6"/>
    <n v="58.54"/>
    <n v="80.67"/>
    <n v="2.4199199999999998"/>
    <n v="2.8209999999999999E-2"/>
    <n v="0"/>
    <n v="0"/>
    <n v="0"/>
    <n v="0"/>
    <n v="1.0970000000000001E-2"/>
  </r>
  <r>
    <x v="10"/>
    <x v="8"/>
    <x v="0"/>
    <x v="7"/>
    <n v="125.55"/>
    <n v="38.58"/>
    <n v="17.359860000000001"/>
    <n v="2.8830000000000001E-2"/>
    <n v="0"/>
    <n v="0"/>
    <n v="0"/>
    <n v="0"/>
    <n v="7.8710000000000002E-2"/>
  </r>
  <r>
    <x v="10"/>
    <x v="8"/>
    <x v="0"/>
    <x v="8"/>
    <n v="133.63"/>
    <n v="48.06"/>
    <n v="33.160159999999998"/>
    <n v="2.9250000000000002E-2"/>
    <n v="0"/>
    <n v="0"/>
    <n v="0"/>
    <n v="0"/>
    <n v="0.15035999999999999"/>
  </r>
  <r>
    <x v="10"/>
    <x v="8"/>
    <x v="0"/>
    <x v="9"/>
    <n v="135.58000000000001"/>
    <n v="34.85"/>
    <n v="9.06006"/>
    <n v="2.8479999999999998E-2"/>
    <n v="0"/>
    <n v="0"/>
    <n v="0"/>
    <n v="0"/>
    <n v="4.1079999999999998E-2"/>
  </r>
  <r>
    <x v="10"/>
    <x v="8"/>
    <x v="0"/>
    <x v="10"/>
    <n v="1.72"/>
    <n v="49.35"/>
    <n v="9.8699999999999992"/>
    <n v="3.6999999999999999E-4"/>
    <n v="0"/>
    <n v="0"/>
    <n v="0"/>
    <n v="0"/>
    <n v="4.4749999999999998E-2"/>
  </r>
  <r>
    <x v="10"/>
    <x v="8"/>
    <x v="1"/>
    <x v="0"/>
    <n v="33.33"/>
    <n v="54.38"/>
    <n v="21.209959999999999"/>
    <n v="9.8600000000000007E-3"/>
    <n v="0"/>
    <n v="0"/>
    <n v="0"/>
    <n v="0"/>
    <n v="9.6170000000000005E-2"/>
  </r>
  <r>
    <x v="10"/>
    <x v="8"/>
    <x v="1"/>
    <x v="1"/>
    <n v="21.02"/>
    <n v="76.58"/>
    <n v="14.550050000000001"/>
    <n v="9.2200000000000008E-3"/>
    <n v="0"/>
    <n v="0"/>
    <n v="0"/>
    <n v="0"/>
    <n v="6.5970000000000001E-2"/>
  </r>
  <r>
    <x v="10"/>
    <x v="8"/>
    <x v="1"/>
    <x v="2"/>
    <n v="18.350000000000001"/>
    <n v="95.88"/>
    <n v="7.6700400000000002"/>
    <n v="8.9499999999999996E-3"/>
    <n v="0"/>
    <n v="0"/>
    <n v="0"/>
    <n v="0"/>
    <n v="3.4779999999999998E-2"/>
  </r>
  <r>
    <x v="10"/>
    <x v="8"/>
    <x v="1"/>
    <x v="3"/>
    <n v="19.739999999999998"/>
    <n v="94.86"/>
    <n v="26.56006"/>
    <n v="9.5600000000000008E-3"/>
    <n v="0"/>
    <n v="0"/>
    <n v="0"/>
    <n v="0"/>
    <n v="0.12043"/>
  </r>
  <r>
    <x v="10"/>
    <x v="8"/>
    <x v="1"/>
    <x v="4"/>
    <n v="17.309999999999999"/>
    <n v="100"/>
    <n v="0"/>
    <n v="8.6800000000000002E-3"/>
    <n v="0"/>
    <n v="0"/>
    <n v="0"/>
    <n v="0"/>
    <n v="0"/>
  </r>
  <r>
    <x v="10"/>
    <x v="8"/>
    <x v="1"/>
    <x v="5"/>
    <n v="22.2"/>
    <n v="61.89"/>
    <n v="11.760009999999999"/>
    <n v="9.2599999999999991E-3"/>
    <n v="0"/>
    <n v="0"/>
    <n v="0"/>
    <n v="0"/>
    <n v="5.3319999999999999E-2"/>
  </r>
  <r>
    <x v="10"/>
    <x v="8"/>
    <x v="1"/>
    <x v="6"/>
    <n v="18"/>
    <n v="100"/>
    <n v="10"/>
    <n v="9.0200000000000002E-3"/>
    <n v="0"/>
    <n v="0"/>
    <n v="0"/>
    <n v="0"/>
    <n v="4.5339999999999998E-2"/>
  </r>
  <r>
    <x v="10"/>
    <x v="8"/>
    <x v="1"/>
    <x v="7"/>
    <n v="50.6"/>
    <n v="45.75"/>
    <n v="33.399900000000002"/>
    <n v="1.0880000000000001E-2"/>
    <n v="0"/>
    <n v="0"/>
    <n v="0"/>
    <n v="0"/>
    <n v="0.15143999999999999"/>
  </r>
  <r>
    <x v="10"/>
    <x v="8"/>
    <x v="1"/>
    <x v="8"/>
    <n v="49.44"/>
    <n v="42.84"/>
    <n v="43.699950000000001"/>
    <n v="1.1780000000000001E-2"/>
    <n v="0"/>
    <n v="0"/>
    <n v="0"/>
    <n v="0"/>
    <n v="0.19814999999999999"/>
  </r>
  <r>
    <x v="10"/>
    <x v="8"/>
    <x v="1"/>
    <x v="9"/>
    <n v="41.38"/>
    <n v="45.53"/>
    <n v="23.21997"/>
    <n v="9.9600000000000001E-3"/>
    <n v="0"/>
    <n v="0"/>
    <n v="0"/>
    <n v="0"/>
    <n v="0.10528999999999999"/>
  </r>
  <r>
    <x v="10"/>
    <x v="8"/>
    <x v="1"/>
    <x v="10"/>
    <n v="6"/>
    <n v="45.45"/>
    <n v="15"/>
    <n v="9.7999999999999997E-4"/>
    <n v="0"/>
    <n v="0"/>
    <n v="0"/>
    <n v="0"/>
    <n v="6.8010000000000001E-2"/>
  </r>
  <r>
    <x v="10"/>
    <x v="8"/>
    <x v="2"/>
    <x v="0"/>
    <n v="86.8"/>
    <n v="100"/>
    <n v="0"/>
    <n v="2.349E-2"/>
    <n v="0"/>
    <n v="0"/>
    <n v="0"/>
    <n v="0"/>
    <n v="0"/>
  </r>
  <r>
    <x v="10"/>
    <x v="8"/>
    <x v="2"/>
    <x v="1"/>
    <n v="58.92"/>
    <n v="100"/>
    <n v="0"/>
    <n v="2.3470000000000001E-2"/>
    <n v="0"/>
    <n v="0"/>
    <n v="0"/>
    <n v="0"/>
    <n v="0"/>
  </r>
  <r>
    <x v="10"/>
    <x v="8"/>
    <x v="2"/>
    <x v="2"/>
    <n v="56.63"/>
    <n v="100"/>
    <n v="0"/>
    <n v="2.3470000000000001E-2"/>
    <n v="0"/>
    <n v="0"/>
    <n v="0"/>
    <n v="0"/>
    <n v="0"/>
  </r>
  <r>
    <x v="10"/>
    <x v="8"/>
    <x v="2"/>
    <x v="3"/>
    <n v="56.64"/>
    <n v="100"/>
    <n v="0"/>
    <n v="2.3480000000000001E-2"/>
    <n v="0"/>
    <n v="0"/>
    <n v="0"/>
    <n v="0"/>
    <n v="0"/>
  </r>
  <r>
    <x v="10"/>
    <x v="8"/>
    <x v="2"/>
    <x v="4"/>
    <n v="56.66"/>
    <n v="100"/>
    <n v="0"/>
    <n v="2.349E-2"/>
    <n v="0"/>
    <n v="0"/>
    <n v="0"/>
    <n v="0"/>
    <n v="0"/>
  </r>
  <r>
    <x v="10"/>
    <x v="8"/>
    <x v="2"/>
    <x v="5"/>
    <n v="56.62"/>
    <n v="100"/>
    <n v="0"/>
    <n v="2.3470000000000001E-2"/>
    <n v="0"/>
    <n v="0"/>
    <n v="0"/>
    <n v="0"/>
    <n v="0"/>
  </r>
  <r>
    <x v="10"/>
    <x v="8"/>
    <x v="2"/>
    <x v="6"/>
    <n v="56.61"/>
    <n v="100"/>
    <n v="0"/>
    <n v="2.3460000000000002E-2"/>
    <n v="0"/>
    <n v="0"/>
    <n v="0"/>
    <n v="0"/>
    <n v="0"/>
  </r>
  <r>
    <x v="10"/>
    <x v="8"/>
    <x v="2"/>
    <x v="7"/>
    <n v="85.86"/>
    <n v="100"/>
    <n v="0"/>
    <n v="2.3480000000000001E-2"/>
    <n v="0"/>
    <n v="0"/>
    <n v="0"/>
    <n v="0"/>
    <n v="0"/>
  </r>
  <r>
    <x v="10"/>
    <x v="8"/>
    <x v="2"/>
    <x v="8"/>
    <n v="75.19"/>
    <n v="100"/>
    <n v="0"/>
    <n v="2.3480000000000001E-2"/>
    <n v="0"/>
    <n v="0"/>
    <n v="0"/>
    <n v="0"/>
    <n v="0"/>
  </r>
  <r>
    <x v="10"/>
    <x v="8"/>
    <x v="2"/>
    <x v="9"/>
    <n v="107.4"/>
    <n v="100"/>
    <n v="0"/>
    <n v="2.349E-2"/>
    <n v="0"/>
    <n v="0"/>
    <n v="0"/>
    <n v="0"/>
    <n v="0"/>
  </r>
  <r>
    <x v="10"/>
    <x v="8"/>
    <x v="2"/>
    <x v="10"/>
    <n v="0"/>
    <n v="100"/>
    <n v="0"/>
    <n v="0"/>
    <n v="0"/>
    <n v="0"/>
    <n v="0"/>
    <n v="0"/>
    <n v="0"/>
  </r>
  <r>
    <x v="10"/>
    <x v="8"/>
    <x v="3"/>
    <x v="0"/>
    <n v="440.93"/>
    <n v="100"/>
    <n v="0"/>
    <n v="7.9320000000000002E-2"/>
    <n v="0"/>
    <n v="0"/>
    <n v="0"/>
    <n v="0"/>
    <n v="0"/>
  </r>
  <r>
    <x v="10"/>
    <x v="8"/>
    <x v="3"/>
    <x v="1"/>
    <n v="184.1"/>
    <n v="100"/>
    <n v="0"/>
    <n v="7.9219999999999999E-2"/>
    <n v="3.0000000000000001E-5"/>
    <n v="0"/>
    <n v="0"/>
    <n v="0"/>
    <n v="0"/>
  </r>
  <r>
    <x v="10"/>
    <x v="8"/>
    <x v="3"/>
    <x v="2"/>
    <n v="158.01"/>
    <n v="100"/>
    <n v="0"/>
    <n v="7.9210000000000003E-2"/>
    <n v="0"/>
    <n v="0"/>
    <n v="0"/>
    <n v="0"/>
    <n v="0"/>
  </r>
  <r>
    <x v="10"/>
    <x v="8"/>
    <x v="3"/>
    <x v="3"/>
    <n v="165.03"/>
    <n v="100"/>
    <n v="0"/>
    <n v="7.9229999999999995E-2"/>
    <n v="0"/>
    <n v="0"/>
    <n v="0"/>
    <n v="0"/>
    <n v="0"/>
  </r>
  <r>
    <x v="10"/>
    <x v="8"/>
    <x v="3"/>
    <x v="4"/>
    <n v="157.97"/>
    <n v="100"/>
    <n v="0"/>
    <n v="7.9189999999999997E-2"/>
    <n v="0"/>
    <n v="0"/>
    <n v="0"/>
    <n v="0"/>
    <n v="0"/>
  </r>
  <r>
    <x v="10"/>
    <x v="8"/>
    <x v="3"/>
    <x v="5"/>
    <n v="171.33"/>
    <n v="100"/>
    <n v="0"/>
    <n v="7.9210000000000003E-2"/>
    <n v="0"/>
    <n v="0"/>
    <n v="0"/>
    <n v="0"/>
    <n v="0"/>
  </r>
  <r>
    <x v="10"/>
    <x v="8"/>
    <x v="3"/>
    <x v="6"/>
    <n v="157.97"/>
    <n v="100"/>
    <n v="0"/>
    <n v="7.9189999999999997E-2"/>
    <n v="0"/>
    <n v="0"/>
    <n v="0"/>
    <n v="0"/>
    <n v="0"/>
  </r>
  <r>
    <x v="10"/>
    <x v="8"/>
    <x v="3"/>
    <x v="7"/>
    <n v="383.21"/>
    <n v="100"/>
    <n v="0"/>
    <n v="7.9380000000000006E-2"/>
    <n v="0"/>
    <n v="0"/>
    <n v="0"/>
    <n v="0"/>
    <n v="0"/>
  </r>
  <r>
    <x v="10"/>
    <x v="8"/>
    <x v="3"/>
    <x v="8"/>
    <n v="327.58999999999997"/>
    <n v="100"/>
    <n v="0"/>
    <n v="7.9409999999999994E-2"/>
    <n v="0"/>
    <n v="0"/>
    <n v="0"/>
    <n v="0"/>
    <n v="0"/>
  </r>
  <r>
    <x v="10"/>
    <x v="8"/>
    <x v="3"/>
    <x v="9"/>
    <n v="462.93"/>
    <n v="100"/>
    <n v="0"/>
    <n v="7.9320000000000002E-2"/>
    <n v="0"/>
    <n v="0"/>
    <n v="0"/>
    <n v="0"/>
    <n v="0"/>
  </r>
  <r>
    <x v="10"/>
    <x v="8"/>
    <x v="3"/>
    <x v="10"/>
    <n v="0.13"/>
    <n v="100"/>
    <n v="0"/>
    <n v="2.0000000000000002E-5"/>
    <n v="0"/>
    <n v="0"/>
    <n v="0"/>
    <n v="0"/>
    <n v="0"/>
  </r>
  <r>
    <x v="10"/>
    <x v="8"/>
    <x v="4"/>
    <x v="0"/>
    <n v="6.11"/>
    <n v="100"/>
    <n v="0"/>
    <n v="1.5399999999999999E-3"/>
    <n v="0"/>
    <n v="0"/>
    <n v="0"/>
    <n v="0"/>
    <n v="0"/>
  </r>
  <r>
    <x v="10"/>
    <x v="8"/>
    <x v="4"/>
    <x v="1"/>
    <n v="5.39"/>
    <n v="100"/>
    <n v="0"/>
    <n v="1.5399999999999999E-3"/>
    <n v="0"/>
    <n v="0"/>
    <n v="0"/>
    <n v="0"/>
    <n v="0"/>
  </r>
  <r>
    <x v="10"/>
    <x v="8"/>
    <x v="4"/>
    <x v="2"/>
    <n v="5.0199999999999996"/>
    <n v="100"/>
    <n v="0"/>
    <n v="1.5299999999999999E-3"/>
    <n v="0"/>
    <n v="0"/>
    <n v="0"/>
    <n v="0"/>
    <n v="0"/>
  </r>
  <r>
    <x v="10"/>
    <x v="8"/>
    <x v="4"/>
    <x v="3"/>
    <n v="5.05"/>
    <n v="100"/>
    <n v="0"/>
    <n v="1.5399999999999999E-3"/>
    <n v="0"/>
    <n v="0"/>
    <n v="0"/>
    <n v="0"/>
    <n v="0"/>
  </r>
  <r>
    <x v="10"/>
    <x v="8"/>
    <x v="4"/>
    <x v="4"/>
    <n v="5.04"/>
    <n v="100"/>
    <n v="0"/>
    <n v="1.5399999999999999E-3"/>
    <n v="0"/>
    <n v="0"/>
    <n v="0"/>
    <n v="0"/>
    <n v="0"/>
  </r>
  <r>
    <x v="10"/>
    <x v="8"/>
    <x v="4"/>
    <x v="5"/>
    <n v="5.14"/>
    <n v="100"/>
    <n v="0"/>
    <n v="1.5499999999999999E-3"/>
    <n v="0"/>
    <n v="0"/>
    <n v="0"/>
    <n v="0"/>
    <n v="0"/>
  </r>
  <r>
    <x v="10"/>
    <x v="8"/>
    <x v="4"/>
    <x v="6"/>
    <n v="5.03"/>
    <n v="100"/>
    <n v="0"/>
    <n v="1.5399999999999999E-3"/>
    <n v="0"/>
    <n v="0"/>
    <n v="0"/>
    <n v="0"/>
    <n v="0"/>
  </r>
  <r>
    <x v="10"/>
    <x v="8"/>
    <x v="4"/>
    <x v="7"/>
    <n v="5.72"/>
    <n v="100"/>
    <n v="0"/>
    <n v="1.5399999999999999E-3"/>
    <n v="0"/>
    <n v="0"/>
    <n v="0"/>
    <n v="0"/>
    <n v="0"/>
  </r>
  <r>
    <x v="10"/>
    <x v="8"/>
    <x v="4"/>
    <x v="8"/>
    <n v="5.23"/>
    <n v="100"/>
    <n v="0"/>
    <n v="1.5399999999999999E-3"/>
    <n v="0"/>
    <n v="0"/>
    <n v="0"/>
    <n v="0"/>
    <n v="0"/>
  </r>
  <r>
    <x v="10"/>
    <x v="8"/>
    <x v="4"/>
    <x v="9"/>
    <n v="6.68"/>
    <n v="100"/>
    <n v="0"/>
    <n v="1.5399999999999999E-3"/>
    <n v="0"/>
    <n v="0"/>
    <n v="0"/>
    <n v="0"/>
    <n v="0"/>
  </r>
  <r>
    <x v="10"/>
    <x v="8"/>
    <x v="4"/>
    <x v="10"/>
    <n v="0"/>
    <n v="100"/>
    <n v="0"/>
    <n v="0"/>
    <n v="0"/>
    <n v="0"/>
    <n v="0"/>
    <n v="0"/>
    <n v="0"/>
  </r>
  <r>
    <x v="10"/>
    <x v="8"/>
    <x v="5"/>
    <x v="0"/>
    <n v="1.1499999999999999"/>
    <n v="100"/>
    <n v="0"/>
    <n v="2.1000000000000001E-4"/>
    <n v="0"/>
    <n v="0"/>
    <n v="0"/>
    <n v="0"/>
    <n v="0"/>
  </r>
  <r>
    <x v="10"/>
    <x v="8"/>
    <x v="5"/>
    <x v="1"/>
    <n v="0.66"/>
    <n v="100"/>
    <n v="0"/>
    <n v="2.0000000000000001E-4"/>
    <n v="0"/>
    <n v="0"/>
    <n v="0"/>
    <n v="0"/>
    <n v="0"/>
  </r>
  <r>
    <x v="10"/>
    <x v="8"/>
    <x v="5"/>
    <x v="2"/>
    <n v="0.67"/>
    <n v="100"/>
    <n v="0"/>
    <n v="2.0000000000000001E-4"/>
    <n v="0"/>
    <n v="0"/>
    <n v="0"/>
    <n v="0"/>
    <n v="0"/>
  </r>
  <r>
    <x v="10"/>
    <x v="8"/>
    <x v="5"/>
    <x v="3"/>
    <n v="0.65"/>
    <n v="100"/>
    <n v="0"/>
    <n v="2.0000000000000001E-4"/>
    <n v="0"/>
    <n v="0"/>
    <n v="0"/>
    <n v="0"/>
    <n v="0"/>
  </r>
  <r>
    <x v="10"/>
    <x v="8"/>
    <x v="5"/>
    <x v="4"/>
    <n v="0.69"/>
    <n v="100"/>
    <n v="0"/>
    <n v="2.1000000000000001E-4"/>
    <n v="0"/>
    <n v="0"/>
    <n v="0"/>
    <n v="0"/>
    <n v="0"/>
  </r>
  <r>
    <x v="10"/>
    <x v="8"/>
    <x v="5"/>
    <x v="5"/>
    <n v="0.67"/>
    <n v="100"/>
    <n v="0"/>
    <n v="2.0000000000000001E-4"/>
    <n v="0"/>
    <n v="0"/>
    <n v="0"/>
    <n v="0"/>
    <n v="0"/>
  </r>
  <r>
    <x v="10"/>
    <x v="8"/>
    <x v="5"/>
    <x v="6"/>
    <n v="0.7"/>
    <n v="100"/>
    <n v="0"/>
    <n v="2.1000000000000001E-4"/>
    <n v="0"/>
    <n v="0"/>
    <n v="0"/>
    <n v="0"/>
    <n v="0"/>
  </r>
  <r>
    <x v="10"/>
    <x v="8"/>
    <x v="5"/>
    <x v="7"/>
    <n v="0.9"/>
    <n v="100"/>
    <n v="0"/>
    <n v="2.1000000000000001E-4"/>
    <n v="0"/>
    <n v="0"/>
    <n v="0"/>
    <n v="0"/>
    <n v="0"/>
  </r>
  <r>
    <x v="10"/>
    <x v="8"/>
    <x v="5"/>
    <x v="8"/>
    <n v="0.79"/>
    <n v="100"/>
    <n v="0"/>
    <n v="2.1000000000000001E-4"/>
    <n v="0"/>
    <n v="0"/>
    <n v="0"/>
    <n v="0"/>
    <n v="0"/>
  </r>
  <r>
    <x v="10"/>
    <x v="8"/>
    <x v="5"/>
    <x v="9"/>
    <n v="0.75"/>
    <n v="100"/>
    <n v="0"/>
    <n v="2.0000000000000001E-4"/>
    <n v="0"/>
    <n v="0"/>
    <n v="0"/>
    <n v="0"/>
    <n v="0"/>
  </r>
  <r>
    <x v="10"/>
    <x v="8"/>
    <x v="5"/>
    <x v="10"/>
    <n v="0"/>
    <n v="100"/>
    <n v="0"/>
    <n v="0"/>
    <n v="0"/>
    <n v="0"/>
    <n v="0"/>
    <n v="0"/>
    <n v="0"/>
  </r>
  <r>
    <x v="10"/>
    <x v="8"/>
    <x v="6"/>
    <x v="0"/>
    <n v="139.38999999999999"/>
    <n v="100"/>
    <n v="0"/>
    <n v="4.129E-2"/>
    <n v="0"/>
    <n v="0"/>
    <n v="0"/>
    <n v="0"/>
    <n v="0"/>
  </r>
  <r>
    <x v="10"/>
    <x v="8"/>
    <x v="6"/>
    <x v="1"/>
    <n v="118.59"/>
    <n v="100"/>
    <n v="0"/>
    <n v="4.129E-2"/>
    <n v="0"/>
    <n v="0"/>
    <n v="0"/>
    <n v="0"/>
    <n v="0"/>
  </r>
  <r>
    <x v="10"/>
    <x v="8"/>
    <x v="6"/>
    <x v="2"/>
    <n v="112.24"/>
    <n v="100"/>
    <n v="0"/>
    <n v="4.129E-2"/>
    <n v="0"/>
    <n v="0"/>
    <n v="0"/>
    <n v="0"/>
    <n v="0"/>
  </r>
  <r>
    <x v="10"/>
    <x v="8"/>
    <x v="6"/>
    <x v="3"/>
    <n v="112.23"/>
    <n v="100"/>
    <n v="0"/>
    <n v="4.129E-2"/>
    <n v="0"/>
    <n v="0"/>
    <n v="0"/>
    <n v="0"/>
    <n v="0"/>
  </r>
  <r>
    <x v="10"/>
    <x v="8"/>
    <x v="6"/>
    <x v="4"/>
    <n v="112.23"/>
    <n v="100"/>
    <n v="0"/>
    <n v="4.129E-2"/>
    <n v="0"/>
    <n v="0"/>
    <n v="0"/>
    <n v="0"/>
    <n v="0"/>
  </r>
  <r>
    <x v="10"/>
    <x v="8"/>
    <x v="6"/>
    <x v="5"/>
    <n v="122.66"/>
    <n v="100"/>
    <n v="0"/>
    <n v="4.1300000000000003E-2"/>
    <n v="0"/>
    <n v="0"/>
    <n v="0"/>
    <n v="0"/>
    <n v="0"/>
  </r>
  <r>
    <x v="10"/>
    <x v="8"/>
    <x v="6"/>
    <x v="6"/>
    <n v="112.19"/>
    <n v="100"/>
    <n v="0"/>
    <n v="4.1279999999999997E-2"/>
    <n v="0"/>
    <n v="0"/>
    <n v="0"/>
    <n v="0"/>
    <n v="0"/>
  </r>
  <r>
    <x v="10"/>
    <x v="8"/>
    <x v="6"/>
    <x v="7"/>
    <n v="158.79"/>
    <n v="100"/>
    <n v="0"/>
    <n v="4.129E-2"/>
    <n v="0"/>
    <n v="0"/>
    <n v="0"/>
    <n v="0"/>
    <n v="0"/>
  </r>
  <r>
    <x v="10"/>
    <x v="8"/>
    <x v="6"/>
    <x v="8"/>
    <n v="153.27000000000001"/>
    <n v="100"/>
    <n v="0"/>
    <n v="4.129E-2"/>
    <n v="0"/>
    <n v="0"/>
    <n v="0"/>
    <n v="0"/>
    <n v="0"/>
  </r>
  <r>
    <x v="10"/>
    <x v="8"/>
    <x v="6"/>
    <x v="9"/>
    <n v="167.81"/>
    <n v="100"/>
    <n v="0"/>
    <n v="4.129E-2"/>
    <n v="0"/>
    <n v="0"/>
    <n v="0"/>
    <n v="0"/>
    <n v="0"/>
  </r>
  <r>
    <x v="10"/>
    <x v="8"/>
    <x v="6"/>
    <x v="10"/>
    <n v="0"/>
    <n v="100"/>
    <n v="0"/>
    <n v="0"/>
    <n v="0"/>
    <n v="0"/>
    <n v="0"/>
    <n v="0"/>
    <n v="0"/>
  </r>
  <r>
    <x v="10"/>
    <x v="8"/>
    <x v="7"/>
    <x v="0"/>
    <n v="110.78"/>
    <n v="100"/>
    <n v="0"/>
    <n v="2.385E-2"/>
    <n v="0"/>
    <n v="0"/>
    <n v="0"/>
    <n v="0"/>
    <n v="0"/>
  </r>
  <r>
    <x v="10"/>
    <x v="8"/>
    <x v="7"/>
    <x v="1"/>
    <n v="76.180000000000007"/>
    <n v="100"/>
    <n v="0"/>
    <n v="2.385E-2"/>
    <n v="0"/>
    <n v="0"/>
    <n v="0"/>
    <n v="0"/>
    <n v="0"/>
  </r>
  <r>
    <x v="10"/>
    <x v="8"/>
    <x v="7"/>
    <x v="2"/>
    <n v="64.84"/>
    <n v="100"/>
    <n v="0"/>
    <n v="2.3859999999999999E-2"/>
    <n v="0"/>
    <n v="0"/>
    <n v="0"/>
    <n v="0"/>
    <n v="0"/>
  </r>
  <r>
    <x v="10"/>
    <x v="8"/>
    <x v="7"/>
    <x v="3"/>
    <n v="64.83"/>
    <n v="100"/>
    <n v="0"/>
    <n v="2.385E-2"/>
    <n v="0"/>
    <n v="0"/>
    <n v="0"/>
    <n v="0"/>
    <n v="0"/>
  </r>
  <r>
    <x v="10"/>
    <x v="8"/>
    <x v="7"/>
    <x v="4"/>
    <n v="64.84"/>
    <n v="100"/>
    <n v="0"/>
    <n v="2.3859999999999999E-2"/>
    <n v="0"/>
    <n v="0"/>
    <n v="0"/>
    <n v="0"/>
    <n v="0"/>
  </r>
  <r>
    <x v="10"/>
    <x v="8"/>
    <x v="7"/>
    <x v="5"/>
    <n v="68.900000000000006"/>
    <n v="100"/>
    <n v="0"/>
    <n v="2.384E-2"/>
    <n v="0"/>
    <n v="0"/>
    <n v="0"/>
    <n v="0"/>
    <n v="0"/>
  </r>
  <r>
    <x v="10"/>
    <x v="8"/>
    <x v="7"/>
    <x v="6"/>
    <n v="64.84"/>
    <n v="100"/>
    <n v="0"/>
    <n v="2.3859999999999999E-2"/>
    <n v="0"/>
    <n v="0"/>
    <n v="0"/>
    <n v="0"/>
    <n v="0"/>
  </r>
  <r>
    <x v="10"/>
    <x v="8"/>
    <x v="7"/>
    <x v="7"/>
    <n v="94.83"/>
    <n v="100"/>
    <n v="0"/>
    <n v="2.385E-2"/>
    <n v="0"/>
    <n v="0"/>
    <n v="0"/>
    <n v="0"/>
    <n v="0"/>
  </r>
  <r>
    <x v="10"/>
    <x v="8"/>
    <x v="7"/>
    <x v="8"/>
    <n v="86.62"/>
    <n v="100"/>
    <n v="0"/>
    <n v="2.3890000000000002E-2"/>
    <n v="0"/>
    <n v="0"/>
    <n v="0"/>
    <n v="0"/>
    <n v="0"/>
  </r>
  <r>
    <x v="10"/>
    <x v="8"/>
    <x v="7"/>
    <x v="9"/>
    <n v="153.05000000000001"/>
    <n v="100"/>
    <n v="0"/>
    <n v="2.3869999999999999E-2"/>
    <n v="6.9999999999999994E-5"/>
    <n v="0"/>
    <n v="0"/>
    <n v="0"/>
    <n v="0"/>
  </r>
  <r>
    <x v="10"/>
    <x v="8"/>
    <x v="7"/>
    <x v="10"/>
    <n v="0"/>
    <n v="100"/>
    <n v="0"/>
    <n v="0"/>
    <n v="0"/>
    <n v="0"/>
    <n v="0"/>
    <n v="0"/>
    <n v="0"/>
  </r>
  <r>
    <x v="10"/>
    <x v="8"/>
    <x v="8"/>
    <x v="0"/>
    <n v="91.31"/>
    <n v="100"/>
    <n v="0"/>
    <n v="2.2280000000000001E-2"/>
    <n v="0"/>
    <n v="0"/>
    <n v="0"/>
    <n v="0"/>
    <n v="0"/>
  </r>
  <r>
    <x v="10"/>
    <x v="8"/>
    <x v="8"/>
    <x v="1"/>
    <n v="94.63"/>
    <n v="100"/>
    <n v="0"/>
    <n v="2.23E-2"/>
    <n v="0"/>
    <n v="0"/>
    <n v="0"/>
    <n v="0"/>
    <n v="0"/>
  </r>
  <r>
    <x v="10"/>
    <x v="8"/>
    <x v="8"/>
    <x v="2"/>
    <n v="60.17"/>
    <n v="100"/>
    <n v="0"/>
    <n v="2.214E-2"/>
    <n v="0"/>
    <n v="0"/>
    <n v="0"/>
    <n v="0"/>
    <n v="0"/>
  </r>
  <r>
    <x v="10"/>
    <x v="8"/>
    <x v="8"/>
    <x v="3"/>
    <n v="60.21"/>
    <n v="100"/>
    <n v="0"/>
    <n v="2.215E-2"/>
    <n v="0"/>
    <n v="0"/>
    <n v="0"/>
    <n v="0"/>
    <n v="0"/>
  </r>
  <r>
    <x v="10"/>
    <x v="8"/>
    <x v="8"/>
    <x v="4"/>
    <n v="59.99"/>
    <n v="100"/>
    <n v="0"/>
    <n v="2.2069999999999999E-2"/>
    <n v="0"/>
    <n v="0"/>
    <n v="0"/>
    <n v="0"/>
    <n v="0"/>
  </r>
  <r>
    <x v="10"/>
    <x v="8"/>
    <x v="8"/>
    <x v="5"/>
    <n v="61.43"/>
    <n v="100"/>
    <n v="0"/>
    <n v="2.215E-2"/>
    <n v="0"/>
    <n v="0"/>
    <n v="0"/>
    <n v="0"/>
    <n v="0"/>
  </r>
  <r>
    <x v="10"/>
    <x v="8"/>
    <x v="8"/>
    <x v="6"/>
    <n v="60.07"/>
    <n v="100"/>
    <n v="0"/>
    <n v="2.2100000000000002E-2"/>
    <n v="0"/>
    <n v="0"/>
    <n v="0"/>
    <n v="0"/>
    <n v="0"/>
  </r>
  <r>
    <x v="10"/>
    <x v="8"/>
    <x v="8"/>
    <x v="7"/>
    <n v="84.41"/>
    <n v="100"/>
    <n v="0"/>
    <n v="2.2380000000000001E-2"/>
    <n v="0"/>
    <n v="0"/>
    <n v="0"/>
    <n v="0"/>
    <n v="0"/>
  </r>
  <r>
    <x v="10"/>
    <x v="8"/>
    <x v="8"/>
    <x v="8"/>
    <n v="70.930000000000007"/>
    <n v="100"/>
    <n v="0"/>
    <n v="2.2339999999999999E-2"/>
    <n v="0"/>
    <n v="0"/>
    <n v="0"/>
    <n v="0"/>
    <n v="0"/>
  </r>
  <r>
    <x v="10"/>
    <x v="8"/>
    <x v="8"/>
    <x v="9"/>
    <n v="90.34"/>
    <n v="100"/>
    <n v="0"/>
    <n v="2.24E-2"/>
    <n v="0"/>
    <n v="0"/>
    <n v="0"/>
    <n v="0"/>
    <n v="0"/>
  </r>
  <r>
    <x v="10"/>
    <x v="8"/>
    <x v="8"/>
    <x v="10"/>
    <n v="2.13"/>
    <n v="100"/>
    <n v="0"/>
    <n v="1.8000000000000001E-4"/>
    <n v="0"/>
    <n v="0"/>
    <n v="0"/>
    <n v="0"/>
    <n v="0"/>
  </r>
  <r>
    <x v="10"/>
    <x v="9"/>
    <x v="0"/>
    <x v="0"/>
    <n v="111.59"/>
    <n v="48.5"/>
    <n v="55.290039999999998"/>
    <n v="2.9309999999999999E-2"/>
    <n v="0"/>
    <n v="0"/>
    <n v="0"/>
    <n v="0"/>
    <n v="0.25069999999999998"/>
  </r>
  <r>
    <x v="10"/>
    <x v="9"/>
    <x v="0"/>
    <x v="1"/>
    <n v="64.88"/>
    <n v="60"/>
    <n v="18"/>
    <n v="2.8490000000000001E-2"/>
    <n v="0"/>
    <n v="0"/>
    <n v="0"/>
    <n v="0"/>
    <n v="8.1619999999999998E-2"/>
  </r>
  <r>
    <x v="10"/>
    <x v="9"/>
    <x v="0"/>
    <x v="2"/>
    <n v="58.54"/>
    <n v="94.3"/>
    <n v="25.459959999999999"/>
    <n v="2.8559999999999999E-2"/>
    <n v="0"/>
    <n v="0"/>
    <n v="0"/>
    <n v="0"/>
    <n v="0.11544"/>
  </r>
  <r>
    <x v="10"/>
    <x v="9"/>
    <x v="0"/>
    <x v="3"/>
    <n v="72.849999999999994"/>
    <n v="70.25"/>
    <n v="39.339840000000002"/>
    <n v="2.887E-2"/>
    <n v="0"/>
    <n v="0"/>
    <n v="0"/>
    <n v="0"/>
    <n v="0.17838000000000001"/>
  </r>
  <r>
    <x v="10"/>
    <x v="9"/>
    <x v="0"/>
    <x v="4"/>
    <n v="56.11"/>
    <n v="100.02"/>
    <n v="1"/>
    <n v="2.8129999999999999E-2"/>
    <n v="0"/>
    <n v="0"/>
    <n v="0"/>
    <n v="0"/>
    <n v="4.5300000000000002E-3"/>
  </r>
  <r>
    <x v="10"/>
    <x v="9"/>
    <x v="0"/>
    <x v="5"/>
    <n v="87.13"/>
    <n v="52"/>
    <n v="5.2001999999999997"/>
    <n v="2.8230000000000002E-2"/>
    <n v="2.9999999999999997E-4"/>
    <n v="0"/>
    <n v="0"/>
    <n v="0"/>
    <n v="2.358E-2"/>
  </r>
  <r>
    <x v="10"/>
    <x v="9"/>
    <x v="0"/>
    <x v="6"/>
    <n v="58.63"/>
    <n v="87.11"/>
    <n v="7.8398399999999997"/>
    <n v="2.8250000000000001E-2"/>
    <n v="0"/>
    <n v="0"/>
    <n v="0"/>
    <n v="0"/>
    <n v="3.5549999999999998E-2"/>
  </r>
  <r>
    <x v="10"/>
    <x v="9"/>
    <x v="0"/>
    <x v="7"/>
    <n v="126.61"/>
    <n v="37.979999999999997"/>
    <n v="40.259770000000003"/>
    <n v="2.904E-2"/>
    <n v="0"/>
    <n v="0"/>
    <n v="0"/>
    <n v="0"/>
    <n v="0.18254999999999999"/>
  </r>
  <r>
    <x v="10"/>
    <x v="9"/>
    <x v="0"/>
    <x v="8"/>
    <n v="135.27000000000001"/>
    <n v="48.38"/>
    <n v="79.350099999999998"/>
    <n v="2.964E-2"/>
    <n v="0"/>
    <n v="0"/>
    <n v="0"/>
    <n v="0"/>
    <n v="0.35979"/>
  </r>
  <r>
    <x v="10"/>
    <x v="9"/>
    <x v="0"/>
    <x v="9"/>
    <n v="136.19999999999999"/>
    <n v="36.130000000000003"/>
    <n v="22.399899999999999"/>
    <n v="2.86E-2"/>
    <n v="0"/>
    <n v="0"/>
    <n v="0"/>
    <n v="0"/>
    <n v="0.10156999999999999"/>
  </r>
  <r>
    <x v="10"/>
    <x v="9"/>
    <x v="0"/>
    <x v="10"/>
    <n v="2.19"/>
    <n v="49.04"/>
    <n v="23.05"/>
    <n v="4.8000000000000001E-4"/>
    <n v="0"/>
    <n v="0"/>
    <n v="0"/>
    <n v="0"/>
    <n v="0.10451000000000001"/>
  </r>
  <r>
    <x v="10"/>
    <x v="9"/>
    <x v="1"/>
    <x v="0"/>
    <n v="34.17"/>
    <n v="55.29"/>
    <n v="46.43994"/>
    <n v="1.01E-2"/>
    <n v="0"/>
    <n v="0"/>
    <n v="0"/>
    <n v="0"/>
    <n v="0.21057000000000001"/>
  </r>
  <r>
    <x v="10"/>
    <x v="9"/>
    <x v="1"/>
    <x v="1"/>
    <n v="21.42"/>
    <n v="79.98"/>
    <n v="31.989989999999999"/>
    <n v="9.3799999999999994E-3"/>
    <n v="0"/>
    <n v="0"/>
    <n v="0"/>
    <n v="0"/>
    <n v="0.14505000000000001"/>
  </r>
  <r>
    <x v="10"/>
    <x v="9"/>
    <x v="1"/>
    <x v="2"/>
    <n v="18.55"/>
    <n v="95.05"/>
    <n v="19.010010000000001"/>
    <n v="9.0399999999999994E-3"/>
    <n v="0"/>
    <n v="0"/>
    <n v="0"/>
    <n v="0"/>
    <n v="8.6199999999999999E-2"/>
  </r>
  <r>
    <x v="10"/>
    <x v="9"/>
    <x v="1"/>
    <x v="3"/>
    <n v="20.350000000000001"/>
    <n v="94.89"/>
    <n v="57.880009999999999"/>
    <n v="9.8499999999999994E-3"/>
    <n v="0"/>
    <n v="0"/>
    <n v="0"/>
    <n v="0"/>
    <n v="0.26244000000000001"/>
  </r>
  <r>
    <x v="10"/>
    <x v="9"/>
    <x v="1"/>
    <x v="4"/>
    <n v="17.309999999999999"/>
    <n v="100"/>
    <n v="0"/>
    <n v="8.6800000000000002E-3"/>
    <n v="0"/>
    <n v="0"/>
    <n v="0"/>
    <n v="0"/>
    <n v="0"/>
  </r>
  <r>
    <x v="10"/>
    <x v="9"/>
    <x v="1"/>
    <x v="5"/>
    <n v="22.6"/>
    <n v="63.8"/>
    <n v="25.520019999999999"/>
    <n v="9.3900000000000008E-3"/>
    <n v="0"/>
    <n v="0"/>
    <n v="0"/>
    <n v="0"/>
    <n v="0.11570999999999999"/>
  </r>
  <r>
    <x v="10"/>
    <x v="9"/>
    <x v="1"/>
    <x v="6"/>
    <n v="18.22"/>
    <n v="100"/>
    <n v="22"/>
    <n v="9.1299999999999992E-3"/>
    <n v="0"/>
    <n v="0"/>
    <n v="0"/>
    <n v="0"/>
    <n v="9.9750000000000005E-2"/>
  </r>
  <r>
    <x v="10"/>
    <x v="9"/>
    <x v="1"/>
    <x v="7"/>
    <n v="52.17"/>
    <n v="45.25"/>
    <n v="71.050049999999999"/>
    <n v="1.123E-2"/>
    <n v="0"/>
    <n v="0"/>
    <n v="0"/>
    <n v="0"/>
    <n v="0.32216"/>
  </r>
  <r>
    <x v="10"/>
    <x v="9"/>
    <x v="1"/>
    <x v="8"/>
    <n v="51.7"/>
    <n v="42.33"/>
    <n v="95.659909999999996"/>
    <n v="1.226E-2"/>
    <n v="0"/>
    <n v="0"/>
    <n v="0"/>
    <n v="0"/>
    <n v="0.43374000000000001"/>
  </r>
  <r>
    <x v="10"/>
    <x v="9"/>
    <x v="1"/>
    <x v="9"/>
    <n v="42.5"/>
    <n v="45.41"/>
    <n v="50.859990000000003"/>
    <n v="1.022E-2"/>
    <n v="0"/>
    <n v="0"/>
    <n v="0"/>
    <n v="0"/>
    <n v="0.23061000000000001"/>
  </r>
  <r>
    <x v="10"/>
    <x v="9"/>
    <x v="1"/>
    <x v="10"/>
    <n v="6.73"/>
    <n v="45.75"/>
    <n v="33.399990000000003"/>
    <n v="1.15E-3"/>
    <n v="0"/>
    <n v="0"/>
    <n v="0"/>
    <n v="0"/>
    <n v="0.15143999999999999"/>
  </r>
  <r>
    <x v="10"/>
    <x v="9"/>
    <x v="2"/>
    <x v="0"/>
    <n v="86.8"/>
    <n v="100"/>
    <n v="0"/>
    <n v="2.349E-2"/>
    <n v="0"/>
    <n v="0"/>
    <n v="0"/>
    <n v="0"/>
    <n v="0"/>
  </r>
  <r>
    <x v="10"/>
    <x v="9"/>
    <x v="2"/>
    <x v="1"/>
    <n v="58.92"/>
    <n v="100"/>
    <n v="0"/>
    <n v="2.3470000000000001E-2"/>
    <n v="0"/>
    <n v="0"/>
    <n v="0"/>
    <n v="0"/>
    <n v="0"/>
  </r>
  <r>
    <x v="10"/>
    <x v="9"/>
    <x v="2"/>
    <x v="2"/>
    <n v="56.63"/>
    <n v="100"/>
    <n v="0"/>
    <n v="2.3470000000000001E-2"/>
    <n v="0"/>
    <n v="0"/>
    <n v="0"/>
    <n v="0"/>
    <n v="0"/>
  </r>
  <r>
    <x v="10"/>
    <x v="9"/>
    <x v="2"/>
    <x v="3"/>
    <n v="56.64"/>
    <n v="100"/>
    <n v="0"/>
    <n v="2.3480000000000001E-2"/>
    <n v="0"/>
    <n v="0"/>
    <n v="0"/>
    <n v="0"/>
    <n v="0"/>
  </r>
  <r>
    <x v="10"/>
    <x v="9"/>
    <x v="2"/>
    <x v="4"/>
    <n v="56.66"/>
    <n v="100"/>
    <n v="0"/>
    <n v="2.349E-2"/>
    <n v="0"/>
    <n v="0"/>
    <n v="0"/>
    <n v="0"/>
    <n v="0"/>
  </r>
  <r>
    <x v="10"/>
    <x v="9"/>
    <x v="2"/>
    <x v="5"/>
    <n v="56.62"/>
    <n v="100"/>
    <n v="0"/>
    <n v="2.3470000000000001E-2"/>
    <n v="0"/>
    <n v="0"/>
    <n v="0"/>
    <n v="0"/>
    <n v="0"/>
  </r>
  <r>
    <x v="10"/>
    <x v="9"/>
    <x v="2"/>
    <x v="6"/>
    <n v="56.61"/>
    <n v="100"/>
    <n v="0"/>
    <n v="2.3460000000000002E-2"/>
    <n v="0"/>
    <n v="0"/>
    <n v="0"/>
    <n v="0"/>
    <n v="0"/>
  </r>
  <r>
    <x v="10"/>
    <x v="9"/>
    <x v="2"/>
    <x v="7"/>
    <n v="85.86"/>
    <n v="100"/>
    <n v="0"/>
    <n v="2.3480000000000001E-2"/>
    <n v="0"/>
    <n v="0"/>
    <n v="0"/>
    <n v="0"/>
    <n v="0"/>
  </r>
  <r>
    <x v="10"/>
    <x v="9"/>
    <x v="2"/>
    <x v="8"/>
    <n v="75.19"/>
    <n v="100"/>
    <n v="0"/>
    <n v="2.3480000000000001E-2"/>
    <n v="0"/>
    <n v="0"/>
    <n v="0"/>
    <n v="0"/>
    <n v="0"/>
  </r>
  <r>
    <x v="10"/>
    <x v="9"/>
    <x v="2"/>
    <x v="9"/>
    <n v="107.4"/>
    <n v="100"/>
    <n v="0"/>
    <n v="2.349E-2"/>
    <n v="0"/>
    <n v="0"/>
    <n v="0"/>
    <n v="0"/>
    <n v="0"/>
  </r>
  <r>
    <x v="10"/>
    <x v="9"/>
    <x v="2"/>
    <x v="10"/>
    <n v="0"/>
    <n v="100"/>
    <n v="0"/>
    <n v="0"/>
    <n v="0"/>
    <n v="0"/>
    <n v="0"/>
    <n v="0"/>
    <n v="0"/>
  </r>
  <r>
    <x v="10"/>
    <x v="9"/>
    <x v="3"/>
    <x v="0"/>
    <n v="440.93"/>
    <n v="100"/>
    <n v="0"/>
    <n v="7.9320000000000002E-2"/>
    <n v="0"/>
    <n v="0"/>
    <n v="0"/>
    <n v="0"/>
    <n v="0"/>
  </r>
  <r>
    <x v="10"/>
    <x v="9"/>
    <x v="3"/>
    <x v="1"/>
    <n v="184.1"/>
    <n v="100"/>
    <n v="0"/>
    <n v="7.9219999999999999E-2"/>
    <n v="3.0000000000000001E-5"/>
    <n v="0"/>
    <n v="0"/>
    <n v="0"/>
    <n v="0"/>
  </r>
  <r>
    <x v="10"/>
    <x v="9"/>
    <x v="3"/>
    <x v="2"/>
    <n v="158.01"/>
    <n v="100"/>
    <n v="0"/>
    <n v="7.9210000000000003E-2"/>
    <n v="0"/>
    <n v="0"/>
    <n v="0"/>
    <n v="0"/>
    <n v="0"/>
  </r>
  <r>
    <x v="10"/>
    <x v="9"/>
    <x v="3"/>
    <x v="3"/>
    <n v="165.03"/>
    <n v="100"/>
    <n v="0"/>
    <n v="7.9229999999999995E-2"/>
    <n v="0"/>
    <n v="0"/>
    <n v="0"/>
    <n v="0"/>
    <n v="0"/>
  </r>
  <r>
    <x v="10"/>
    <x v="9"/>
    <x v="3"/>
    <x v="4"/>
    <n v="157.97"/>
    <n v="100"/>
    <n v="0"/>
    <n v="7.9189999999999997E-2"/>
    <n v="0"/>
    <n v="0"/>
    <n v="0"/>
    <n v="0"/>
    <n v="0"/>
  </r>
  <r>
    <x v="10"/>
    <x v="9"/>
    <x v="3"/>
    <x v="5"/>
    <n v="171.33"/>
    <n v="100"/>
    <n v="0"/>
    <n v="7.9210000000000003E-2"/>
    <n v="0"/>
    <n v="0"/>
    <n v="0"/>
    <n v="0"/>
    <n v="0"/>
  </r>
  <r>
    <x v="10"/>
    <x v="9"/>
    <x v="3"/>
    <x v="6"/>
    <n v="157.97"/>
    <n v="100"/>
    <n v="0"/>
    <n v="7.9189999999999997E-2"/>
    <n v="0"/>
    <n v="0"/>
    <n v="0"/>
    <n v="0"/>
    <n v="0"/>
  </r>
  <r>
    <x v="10"/>
    <x v="9"/>
    <x v="3"/>
    <x v="7"/>
    <n v="383.21"/>
    <n v="100"/>
    <n v="0"/>
    <n v="7.9380000000000006E-2"/>
    <n v="0"/>
    <n v="0"/>
    <n v="0"/>
    <n v="0"/>
    <n v="0"/>
  </r>
  <r>
    <x v="10"/>
    <x v="9"/>
    <x v="3"/>
    <x v="8"/>
    <n v="327.58999999999997"/>
    <n v="100"/>
    <n v="0"/>
    <n v="7.9409999999999994E-2"/>
    <n v="0"/>
    <n v="0"/>
    <n v="0"/>
    <n v="0"/>
    <n v="0"/>
  </r>
  <r>
    <x v="10"/>
    <x v="9"/>
    <x v="3"/>
    <x v="9"/>
    <n v="462.93"/>
    <n v="100"/>
    <n v="0"/>
    <n v="7.9320000000000002E-2"/>
    <n v="0"/>
    <n v="0"/>
    <n v="0"/>
    <n v="0"/>
    <n v="0"/>
  </r>
  <r>
    <x v="10"/>
    <x v="9"/>
    <x v="3"/>
    <x v="10"/>
    <n v="0.13"/>
    <n v="100"/>
    <n v="0"/>
    <n v="2.0000000000000002E-5"/>
    <n v="0"/>
    <n v="0"/>
    <n v="0"/>
    <n v="0"/>
    <n v="0"/>
  </r>
  <r>
    <x v="10"/>
    <x v="9"/>
    <x v="4"/>
    <x v="0"/>
    <n v="6.11"/>
    <n v="100"/>
    <n v="0"/>
    <n v="1.5399999999999999E-3"/>
    <n v="0"/>
    <n v="0"/>
    <n v="0"/>
    <n v="0"/>
    <n v="0"/>
  </r>
  <r>
    <x v="10"/>
    <x v="9"/>
    <x v="4"/>
    <x v="1"/>
    <n v="5.39"/>
    <n v="100"/>
    <n v="0"/>
    <n v="1.5399999999999999E-3"/>
    <n v="0"/>
    <n v="0"/>
    <n v="0"/>
    <n v="0"/>
    <n v="0"/>
  </r>
  <r>
    <x v="10"/>
    <x v="9"/>
    <x v="4"/>
    <x v="2"/>
    <n v="5.0199999999999996"/>
    <n v="100"/>
    <n v="0"/>
    <n v="1.5299999999999999E-3"/>
    <n v="0"/>
    <n v="0"/>
    <n v="0"/>
    <n v="0"/>
    <n v="0"/>
  </r>
  <r>
    <x v="10"/>
    <x v="9"/>
    <x v="4"/>
    <x v="3"/>
    <n v="5.05"/>
    <n v="100"/>
    <n v="0"/>
    <n v="1.5399999999999999E-3"/>
    <n v="0"/>
    <n v="0"/>
    <n v="0"/>
    <n v="0"/>
    <n v="0"/>
  </r>
  <r>
    <x v="10"/>
    <x v="9"/>
    <x v="4"/>
    <x v="4"/>
    <n v="5.04"/>
    <n v="100"/>
    <n v="0"/>
    <n v="1.5399999999999999E-3"/>
    <n v="0"/>
    <n v="0"/>
    <n v="0"/>
    <n v="0"/>
    <n v="0"/>
  </r>
  <r>
    <x v="10"/>
    <x v="9"/>
    <x v="4"/>
    <x v="5"/>
    <n v="5.14"/>
    <n v="100"/>
    <n v="0"/>
    <n v="1.5499999999999999E-3"/>
    <n v="0"/>
    <n v="0"/>
    <n v="0"/>
    <n v="0"/>
    <n v="0"/>
  </r>
  <r>
    <x v="10"/>
    <x v="9"/>
    <x v="4"/>
    <x v="6"/>
    <n v="5.03"/>
    <n v="100"/>
    <n v="0"/>
    <n v="1.5399999999999999E-3"/>
    <n v="0"/>
    <n v="0"/>
    <n v="0"/>
    <n v="0"/>
    <n v="0"/>
  </r>
  <r>
    <x v="10"/>
    <x v="9"/>
    <x v="4"/>
    <x v="7"/>
    <n v="5.72"/>
    <n v="100"/>
    <n v="0"/>
    <n v="1.5399999999999999E-3"/>
    <n v="0"/>
    <n v="0"/>
    <n v="0"/>
    <n v="0"/>
    <n v="0"/>
  </r>
  <r>
    <x v="10"/>
    <x v="9"/>
    <x v="4"/>
    <x v="8"/>
    <n v="5.23"/>
    <n v="100"/>
    <n v="0"/>
    <n v="1.5399999999999999E-3"/>
    <n v="0"/>
    <n v="0"/>
    <n v="0"/>
    <n v="0"/>
    <n v="0"/>
  </r>
  <r>
    <x v="10"/>
    <x v="9"/>
    <x v="4"/>
    <x v="9"/>
    <n v="6.68"/>
    <n v="100"/>
    <n v="0"/>
    <n v="1.5399999999999999E-3"/>
    <n v="0"/>
    <n v="0"/>
    <n v="0"/>
    <n v="0"/>
    <n v="0"/>
  </r>
  <r>
    <x v="10"/>
    <x v="9"/>
    <x v="4"/>
    <x v="10"/>
    <n v="0"/>
    <n v="100"/>
    <n v="0"/>
    <n v="0"/>
    <n v="0"/>
    <n v="0"/>
    <n v="0"/>
    <n v="0"/>
    <n v="0"/>
  </r>
  <r>
    <x v="10"/>
    <x v="9"/>
    <x v="5"/>
    <x v="0"/>
    <n v="1.1499999999999999"/>
    <n v="100"/>
    <n v="0"/>
    <n v="2.1000000000000001E-4"/>
    <n v="0"/>
    <n v="0"/>
    <n v="0"/>
    <n v="0"/>
    <n v="0"/>
  </r>
  <r>
    <x v="10"/>
    <x v="9"/>
    <x v="5"/>
    <x v="1"/>
    <n v="0.66"/>
    <n v="100"/>
    <n v="0"/>
    <n v="2.0000000000000001E-4"/>
    <n v="0"/>
    <n v="0"/>
    <n v="0"/>
    <n v="0"/>
    <n v="0"/>
  </r>
  <r>
    <x v="10"/>
    <x v="9"/>
    <x v="5"/>
    <x v="2"/>
    <n v="0.67"/>
    <n v="100"/>
    <n v="0"/>
    <n v="2.0000000000000001E-4"/>
    <n v="0"/>
    <n v="0"/>
    <n v="0"/>
    <n v="0"/>
    <n v="0"/>
  </r>
  <r>
    <x v="10"/>
    <x v="9"/>
    <x v="5"/>
    <x v="3"/>
    <n v="0.65"/>
    <n v="100"/>
    <n v="0"/>
    <n v="2.0000000000000001E-4"/>
    <n v="0"/>
    <n v="0"/>
    <n v="0"/>
    <n v="0"/>
    <n v="0"/>
  </r>
  <r>
    <x v="10"/>
    <x v="9"/>
    <x v="5"/>
    <x v="4"/>
    <n v="0.69"/>
    <n v="100"/>
    <n v="0"/>
    <n v="2.1000000000000001E-4"/>
    <n v="0"/>
    <n v="0"/>
    <n v="0"/>
    <n v="0"/>
    <n v="0"/>
  </r>
  <r>
    <x v="10"/>
    <x v="9"/>
    <x v="5"/>
    <x v="5"/>
    <n v="0.67"/>
    <n v="100"/>
    <n v="0"/>
    <n v="2.0000000000000001E-4"/>
    <n v="0"/>
    <n v="0"/>
    <n v="0"/>
    <n v="0"/>
    <n v="0"/>
  </r>
  <r>
    <x v="10"/>
    <x v="9"/>
    <x v="5"/>
    <x v="6"/>
    <n v="0.7"/>
    <n v="100"/>
    <n v="0"/>
    <n v="2.1000000000000001E-4"/>
    <n v="0"/>
    <n v="0"/>
    <n v="0"/>
    <n v="0"/>
    <n v="0"/>
  </r>
  <r>
    <x v="10"/>
    <x v="9"/>
    <x v="5"/>
    <x v="7"/>
    <n v="0.9"/>
    <n v="100"/>
    <n v="0"/>
    <n v="2.1000000000000001E-4"/>
    <n v="0"/>
    <n v="0"/>
    <n v="0"/>
    <n v="0"/>
    <n v="0"/>
  </r>
  <r>
    <x v="10"/>
    <x v="9"/>
    <x v="5"/>
    <x v="8"/>
    <n v="0.79"/>
    <n v="100"/>
    <n v="0"/>
    <n v="2.1000000000000001E-4"/>
    <n v="0"/>
    <n v="0"/>
    <n v="0"/>
    <n v="0"/>
    <n v="0"/>
  </r>
  <r>
    <x v="10"/>
    <x v="9"/>
    <x v="5"/>
    <x v="9"/>
    <n v="0.75"/>
    <n v="100"/>
    <n v="0"/>
    <n v="2.0000000000000001E-4"/>
    <n v="0"/>
    <n v="0"/>
    <n v="0"/>
    <n v="0"/>
    <n v="0"/>
  </r>
  <r>
    <x v="10"/>
    <x v="9"/>
    <x v="5"/>
    <x v="10"/>
    <n v="0"/>
    <n v="100"/>
    <n v="0"/>
    <n v="0"/>
    <n v="0"/>
    <n v="0"/>
    <n v="0"/>
    <n v="0"/>
    <n v="0"/>
  </r>
  <r>
    <x v="10"/>
    <x v="9"/>
    <x v="6"/>
    <x v="0"/>
    <n v="139.38999999999999"/>
    <n v="100"/>
    <n v="0"/>
    <n v="4.129E-2"/>
    <n v="0"/>
    <n v="0"/>
    <n v="0"/>
    <n v="0"/>
    <n v="0"/>
  </r>
  <r>
    <x v="10"/>
    <x v="9"/>
    <x v="6"/>
    <x v="1"/>
    <n v="118.59"/>
    <n v="100"/>
    <n v="0"/>
    <n v="4.129E-2"/>
    <n v="0"/>
    <n v="0"/>
    <n v="0"/>
    <n v="0"/>
    <n v="0"/>
  </r>
  <r>
    <x v="10"/>
    <x v="9"/>
    <x v="6"/>
    <x v="2"/>
    <n v="112.24"/>
    <n v="100"/>
    <n v="0"/>
    <n v="4.129E-2"/>
    <n v="0"/>
    <n v="0"/>
    <n v="0"/>
    <n v="0"/>
    <n v="0"/>
  </r>
  <r>
    <x v="10"/>
    <x v="9"/>
    <x v="6"/>
    <x v="3"/>
    <n v="112.23"/>
    <n v="100"/>
    <n v="0"/>
    <n v="4.129E-2"/>
    <n v="0"/>
    <n v="0"/>
    <n v="0"/>
    <n v="0"/>
    <n v="0"/>
  </r>
  <r>
    <x v="10"/>
    <x v="9"/>
    <x v="6"/>
    <x v="4"/>
    <n v="112.23"/>
    <n v="100"/>
    <n v="0"/>
    <n v="4.129E-2"/>
    <n v="0"/>
    <n v="0"/>
    <n v="0"/>
    <n v="0"/>
    <n v="0"/>
  </r>
  <r>
    <x v="10"/>
    <x v="9"/>
    <x v="6"/>
    <x v="5"/>
    <n v="122.66"/>
    <n v="100"/>
    <n v="0"/>
    <n v="4.1300000000000003E-2"/>
    <n v="0"/>
    <n v="0"/>
    <n v="0"/>
    <n v="0"/>
    <n v="0"/>
  </r>
  <r>
    <x v="10"/>
    <x v="9"/>
    <x v="6"/>
    <x v="6"/>
    <n v="112.19"/>
    <n v="100"/>
    <n v="0"/>
    <n v="4.1279999999999997E-2"/>
    <n v="0"/>
    <n v="0"/>
    <n v="0"/>
    <n v="0"/>
    <n v="0"/>
  </r>
  <r>
    <x v="10"/>
    <x v="9"/>
    <x v="6"/>
    <x v="7"/>
    <n v="158.79"/>
    <n v="100"/>
    <n v="0"/>
    <n v="4.129E-2"/>
    <n v="0"/>
    <n v="0"/>
    <n v="0"/>
    <n v="0"/>
    <n v="0"/>
  </r>
  <r>
    <x v="10"/>
    <x v="9"/>
    <x v="6"/>
    <x v="8"/>
    <n v="153.27000000000001"/>
    <n v="100"/>
    <n v="0"/>
    <n v="4.129E-2"/>
    <n v="0"/>
    <n v="0"/>
    <n v="0"/>
    <n v="0"/>
    <n v="0"/>
  </r>
  <r>
    <x v="10"/>
    <x v="9"/>
    <x v="6"/>
    <x v="9"/>
    <n v="167.81"/>
    <n v="100"/>
    <n v="0"/>
    <n v="4.129E-2"/>
    <n v="0"/>
    <n v="0"/>
    <n v="0"/>
    <n v="0"/>
    <n v="0"/>
  </r>
  <r>
    <x v="10"/>
    <x v="9"/>
    <x v="6"/>
    <x v="10"/>
    <n v="0"/>
    <n v="100"/>
    <n v="0"/>
    <n v="0"/>
    <n v="0"/>
    <n v="0"/>
    <n v="0"/>
    <n v="0"/>
    <n v="0"/>
  </r>
  <r>
    <x v="10"/>
    <x v="9"/>
    <x v="7"/>
    <x v="0"/>
    <n v="110.78"/>
    <n v="100"/>
    <n v="0"/>
    <n v="2.385E-2"/>
    <n v="0"/>
    <n v="0"/>
    <n v="0"/>
    <n v="0"/>
    <n v="0"/>
  </r>
  <r>
    <x v="10"/>
    <x v="9"/>
    <x v="7"/>
    <x v="1"/>
    <n v="76.180000000000007"/>
    <n v="100"/>
    <n v="0"/>
    <n v="2.385E-2"/>
    <n v="0"/>
    <n v="0"/>
    <n v="0"/>
    <n v="0"/>
    <n v="0"/>
  </r>
  <r>
    <x v="10"/>
    <x v="9"/>
    <x v="7"/>
    <x v="2"/>
    <n v="64.84"/>
    <n v="100"/>
    <n v="0"/>
    <n v="2.3859999999999999E-2"/>
    <n v="0"/>
    <n v="0"/>
    <n v="0"/>
    <n v="0"/>
    <n v="0"/>
  </r>
  <r>
    <x v="10"/>
    <x v="9"/>
    <x v="7"/>
    <x v="3"/>
    <n v="64.83"/>
    <n v="100"/>
    <n v="0"/>
    <n v="2.385E-2"/>
    <n v="0"/>
    <n v="0"/>
    <n v="0"/>
    <n v="0"/>
    <n v="0"/>
  </r>
  <r>
    <x v="10"/>
    <x v="9"/>
    <x v="7"/>
    <x v="4"/>
    <n v="64.84"/>
    <n v="100"/>
    <n v="0"/>
    <n v="2.3859999999999999E-2"/>
    <n v="0"/>
    <n v="0"/>
    <n v="0"/>
    <n v="0"/>
    <n v="0"/>
  </r>
  <r>
    <x v="10"/>
    <x v="9"/>
    <x v="7"/>
    <x v="5"/>
    <n v="68.900000000000006"/>
    <n v="100"/>
    <n v="0"/>
    <n v="2.384E-2"/>
    <n v="0"/>
    <n v="0"/>
    <n v="0"/>
    <n v="0"/>
    <n v="0"/>
  </r>
  <r>
    <x v="10"/>
    <x v="9"/>
    <x v="7"/>
    <x v="6"/>
    <n v="64.84"/>
    <n v="100"/>
    <n v="0"/>
    <n v="2.3859999999999999E-2"/>
    <n v="0"/>
    <n v="0"/>
    <n v="0"/>
    <n v="0"/>
    <n v="0"/>
  </r>
  <r>
    <x v="10"/>
    <x v="9"/>
    <x v="7"/>
    <x v="7"/>
    <n v="94.83"/>
    <n v="100"/>
    <n v="0"/>
    <n v="2.385E-2"/>
    <n v="0"/>
    <n v="0"/>
    <n v="0"/>
    <n v="0"/>
    <n v="0"/>
  </r>
  <r>
    <x v="10"/>
    <x v="9"/>
    <x v="7"/>
    <x v="8"/>
    <n v="86.62"/>
    <n v="100"/>
    <n v="0"/>
    <n v="2.3890000000000002E-2"/>
    <n v="0"/>
    <n v="0"/>
    <n v="0"/>
    <n v="0"/>
    <n v="0"/>
  </r>
  <r>
    <x v="10"/>
    <x v="9"/>
    <x v="7"/>
    <x v="9"/>
    <n v="153.05000000000001"/>
    <n v="100"/>
    <n v="0"/>
    <n v="2.3869999999999999E-2"/>
    <n v="6.9999999999999994E-5"/>
    <n v="0"/>
    <n v="0"/>
    <n v="0"/>
    <n v="0"/>
  </r>
  <r>
    <x v="10"/>
    <x v="9"/>
    <x v="7"/>
    <x v="10"/>
    <n v="0"/>
    <n v="100"/>
    <n v="0"/>
    <n v="0"/>
    <n v="0"/>
    <n v="0"/>
    <n v="0"/>
    <n v="0"/>
    <n v="0"/>
  </r>
  <r>
    <x v="10"/>
    <x v="9"/>
    <x v="8"/>
    <x v="0"/>
    <n v="91.31"/>
    <n v="100"/>
    <n v="0"/>
    <n v="2.2280000000000001E-2"/>
    <n v="0"/>
    <n v="0"/>
    <n v="0"/>
    <n v="0"/>
    <n v="0"/>
  </r>
  <r>
    <x v="10"/>
    <x v="9"/>
    <x v="8"/>
    <x v="1"/>
    <n v="94.63"/>
    <n v="100"/>
    <n v="0"/>
    <n v="2.23E-2"/>
    <n v="0"/>
    <n v="0"/>
    <n v="0"/>
    <n v="0"/>
    <n v="0"/>
  </r>
  <r>
    <x v="10"/>
    <x v="9"/>
    <x v="8"/>
    <x v="2"/>
    <n v="60.17"/>
    <n v="100"/>
    <n v="0"/>
    <n v="2.214E-2"/>
    <n v="0"/>
    <n v="0"/>
    <n v="0"/>
    <n v="0"/>
    <n v="0"/>
  </r>
  <r>
    <x v="10"/>
    <x v="9"/>
    <x v="8"/>
    <x v="3"/>
    <n v="60.21"/>
    <n v="100"/>
    <n v="0"/>
    <n v="2.215E-2"/>
    <n v="0"/>
    <n v="0"/>
    <n v="0"/>
    <n v="0"/>
    <n v="0"/>
  </r>
  <r>
    <x v="10"/>
    <x v="9"/>
    <x v="8"/>
    <x v="4"/>
    <n v="59.99"/>
    <n v="100"/>
    <n v="0"/>
    <n v="2.2069999999999999E-2"/>
    <n v="0"/>
    <n v="0"/>
    <n v="0"/>
    <n v="0"/>
    <n v="0"/>
  </r>
  <r>
    <x v="10"/>
    <x v="9"/>
    <x v="8"/>
    <x v="5"/>
    <n v="61.43"/>
    <n v="100"/>
    <n v="0"/>
    <n v="2.215E-2"/>
    <n v="0"/>
    <n v="0"/>
    <n v="0"/>
    <n v="0"/>
    <n v="0"/>
  </r>
  <r>
    <x v="10"/>
    <x v="9"/>
    <x v="8"/>
    <x v="6"/>
    <n v="60.07"/>
    <n v="100"/>
    <n v="0"/>
    <n v="2.2100000000000002E-2"/>
    <n v="0"/>
    <n v="0"/>
    <n v="0"/>
    <n v="0"/>
    <n v="0"/>
  </r>
  <r>
    <x v="10"/>
    <x v="9"/>
    <x v="8"/>
    <x v="7"/>
    <n v="84.42"/>
    <n v="31"/>
    <n v="0.31006"/>
    <n v="2.239E-2"/>
    <n v="0"/>
    <n v="0"/>
    <n v="0"/>
    <n v="0"/>
    <n v="1.41E-3"/>
  </r>
  <r>
    <x v="10"/>
    <x v="9"/>
    <x v="8"/>
    <x v="8"/>
    <n v="70.94"/>
    <n v="33"/>
    <n v="0.33007999999999998"/>
    <n v="2.2349999999999998E-2"/>
    <n v="0"/>
    <n v="0"/>
    <n v="0"/>
    <n v="0"/>
    <n v="1.5E-3"/>
  </r>
  <r>
    <x v="10"/>
    <x v="9"/>
    <x v="8"/>
    <x v="9"/>
    <n v="90.34"/>
    <n v="100"/>
    <n v="0"/>
    <n v="2.24E-2"/>
    <n v="0"/>
    <n v="0"/>
    <n v="0"/>
    <n v="0"/>
    <n v="0"/>
  </r>
  <r>
    <x v="10"/>
    <x v="9"/>
    <x v="8"/>
    <x v="10"/>
    <n v="2.13"/>
    <n v="100"/>
    <n v="0"/>
    <n v="1.8000000000000001E-4"/>
    <n v="0"/>
    <n v="0"/>
    <n v="0"/>
    <n v="0"/>
    <n v="0"/>
  </r>
  <r>
    <x v="10"/>
    <x v="10"/>
    <x v="0"/>
    <x v="0"/>
    <n v="113.98"/>
    <n v="48.75"/>
    <n v="116.50977"/>
    <n v="2.989E-2"/>
    <n v="0"/>
    <n v="0"/>
    <n v="0"/>
    <n v="0"/>
    <n v="0.52827000000000002"/>
  </r>
  <r>
    <x v="10"/>
    <x v="10"/>
    <x v="0"/>
    <x v="1"/>
    <n v="65.510000000000005"/>
    <n v="59.52"/>
    <n v="37.5"/>
    <n v="2.8670000000000001E-2"/>
    <n v="0"/>
    <n v="0"/>
    <n v="0"/>
    <n v="0"/>
    <n v="0.17002999999999999"/>
  </r>
  <r>
    <x v="10"/>
    <x v="10"/>
    <x v="0"/>
    <x v="2"/>
    <n v="59.11"/>
    <n v="94.35"/>
    <n v="53.779789999999998"/>
    <n v="2.8830000000000001E-2"/>
    <n v="0"/>
    <n v="0"/>
    <n v="0"/>
    <n v="0"/>
    <n v="0.24385000000000001"/>
  </r>
  <r>
    <x v="10"/>
    <x v="10"/>
    <x v="0"/>
    <x v="3"/>
    <n v="74.02"/>
    <n v="69.84"/>
    <n v="81.709959999999995"/>
    <n v="2.928E-2"/>
    <n v="0"/>
    <n v="0"/>
    <n v="0"/>
    <n v="0"/>
    <n v="0.37048999999999999"/>
  </r>
  <r>
    <x v="10"/>
    <x v="10"/>
    <x v="0"/>
    <x v="4"/>
    <n v="56.14"/>
    <n v="100"/>
    <n v="3"/>
    <n v="2.8139999999999998E-2"/>
    <n v="0"/>
    <n v="0"/>
    <n v="0"/>
    <n v="0"/>
    <n v="1.3599999999999999E-2"/>
  </r>
  <r>
    <x v="10"/>
    <x v="10"/>
    <x v="0"/>
    <x v="5"/>
    <n v="87.37"/>
    <n v="56.67"/>
    <n v="13.600099999999999"/>
    <n v="2.8299999999999999E-2"/>
    <n v="2.9999999999999997E-4"/>
    <n v="0"/>
    <n v="0"/>
    <n v="0"/>
    <n v="6.166E-2"/>
  </r>
  <r>
    <x v="10"/>
    <x v="10"/>
    <x v="0"/>
    <x v="6"/>
    <n v="58.81"/>
    <n v="83.89"/>
    <n v="15.100099999999999"/>
    <n v="2.8320000000000001E-2"/>
    <n v="0"/>
    <n v="0"/>
    <n v="0"/>
    <n v="0"/>
    <n v="6.8470000000000003E-2"/>
  </r>
  <r>
    <x v="10"/>
    <x v="10"/>
    <x v="0"/>
    <x v="7"/>
    <n v="128.83000000000001"/>
    <n v="37.979999999999997"/>
    <n v="84.319820000000007"/>
    <n v="2.946E-2"/>
    <n v="0"/>
    <n v="0"/>
    <n v="0"/>
    <n v="0"/>
    <n v="0.38231999999999999"/>
  </r>
  <r>
    <x v="10"/>
    <x v="10"/>
    <x v="0"/>
    <x v="8"/>
    <n v="138.71"/>
    <n v="48.17"/>
    <n v="165.68994000000001"/>
    <n v="3.0470000000000001E-2"/>
    <n v="0"/>
    <n v="0"/>
    <n v="0"/>
    <n v="0"/>
    <n v="0.75126000000000004"/>
  </r>
  <r>
    <x v="10"/>
    <x v="10"/>
    <x v="0"/>
    <x v="9"/>
    <n v="137.52000000000001"/>
    <n v="36.15"/>
    <n v="47.720210000000002"/>
    <n v="2.8830000000000001E-2"/>
    <n v="0"/>
    <n v="0"/>
    <n v="0"/>
    <n v="0"/>
    <n v="0.21637000000000001"/>
  </r>
  <r>
    <x v="10"/>
    <x v="10"/>
    <x v="0"/>
    <x v="10"/>
    <n v="3.19"/>
    <n v="48.63"/>
    <n v="48.63"/>
    <n v="7.2999999999999996E-4"/>
    <n v="0"/>
    <n v="0"/>
    <n v="0"/>
    <n v="0"/>
    <n v="0.2205"/>
  </r>
  <r>
    <x v="10"/>
    <x v="10"/>
    <x v="1"/>
    <x v="0"/>
    <n v="36.04"/>
    <n v="55.51"/>
    <n v="103.79993"/>
    <n v="1.0619999999999999E-2"/>
    <n v="0"/>
    <n v="0"/>
    <n v="0"/>
    <n v="0"/>
    <n v="0.47065000000000001"/>
  </r>
  <r>
    <x v="10"/>
    <x v="10"/>
    <x v="1"/>
    <x v="1"/>
    <n v="22.35"/>
    <n v="79.900000000000006"/>
    <n v="74.309939999999997"/>
    <n v="9.75E-3"/>
    <n v="0"/>
    <n v="0"/>
    <n v="0"/>
    <n v="0"/>
    <n v="0.33693000000000001"/>
  </r>
  <r>
    <x v="10"/>
    <x v="10"/>
    <x v="1"/>
    <x v="2"/>
    <n v="19.010000000000002"/>
    <n v="94.98"/>
    <n v="43.68994"/>
    <n v="9.2599999999999991E-3"/>
    <n v="0"/>
    <n v="0"/>
    <n v="0"/>
    <n v="0"/>
    <n v="0.1981"/>
  </r>
  <r>
    <x v="10"/>
    <x v="10"/>
    <x v="1"/>
    <x v="3"/>
    <n v="21.71"/>
    <n v="94.94"/>
    <n v="129.12"/>
    <n v="1.0500000000000001E-2"/>
    <n v="0"/>
    <n v="0"/>
    <n v="0"/>
    <n v="0"/>
    <n v="0.58545000000000003"/>
  </r>
  <r>
    <x v="10"/>
    <x v="10"/>
    <x v="1"/>
    <x v="4"/>
    <n v="17.350000000000001"/>
    <n v="100"/>
    <n v="4"/>
    <n v="8.6999999999999994E-3"/>
    <n v="0"/>
    <n v="0"/>
    <n v="0"/>
    <n v="0"/>
    <n v="1.814E-2"/>
  </r>
  <r>
    <x v="10"/>
    <x v="10"/>
    <x v="1"/>
    <x v="5"/>
    <n v="23.5"/>
    <n v="63.12"/>
    <n v="56.81006"/>
    <n v="9.6699999999999998E-3"/>
    <n v="0"/>
    <n v="0"/>
    <n v="0"/>
    <n v="0"/>
    <n v="0.25758999999999999"/>
  </r>
  <r>
    <x v="10"/>
    <x v="10"/>
    <x v="1"/>
    <x v="6"/>
    <n v="18.72"/>
    <n v="100"/>
    <n v="50"/>
    <n v="9.3799999999999994E-3"/>
    <n v="0"/>
    <n v="0"/>
    <n v="0"/>
    <n v="0"/>
    <n v="0.22670999999999999"/>
  </r>
  <r>
    <x v="10"/>
    <x v="10"/>
    <x v="1"/>
    <x v="7"/>
    <n v="55.61"/>
    <n v="45.42"/>
    <n v="156.26000999999999"/>
    <n v="1.2019999999999999E-2"/>
    <n v="0"/>
    <n v="0"/>
    <n v="0"/>
    <n v="0"/>
    <n v="0.70850999999999997"/>
  </r>
  <r>
    <x v="10"/>
    <x v="10"/>
    <x v="1"/>
    <x v="8"/>
    <n v="56.65"/>
    <n v="42.59"/>
    <n v="210.84010000000001"/>
    <n v="1.332E-2"/>
    <n v="0"/>
    <n v="0"/>
    <n v="0"/>
    <n v="0"/>
    <n v="0.95598000000000005"/>
  </r>
  <r>
    <x v="10"/>
    <x v="10"/>
    <x v="1"/>
    <x v="9"/>
    <n v="44.96"/>
    <n v="45.3"/>
    <n v="111.45007"/>
    <n v="1.078E-2"/>
    <n v="0"/>
    <n v="0"/>
    <n v="0"/>
    <n v="0"/>
    <n v="0.50532999999999995"/>
  </r>
  <r>
    <x v="10"/>
    <x v="10"/>
    <x v="1"/>
    <x v="10"/>
    <n v="8.36"/>
    <n v="46.22"/>
    <n v="75.34"/>
    <n v="1.5299999999999999E-3"/>
    <n v="0"/>
    <n v="0"/>
    <n v="0"/>
    <n v="0"/>
    <n v="0.34160000000000001"/>
  </r>
  <r>
    <x v="10"/>
    <x v="10"/>
    <x v="2"/>
    <x v="0"/>
    <n v="86.8"/>
    <n v="100"/>
    <n v="0"/>
    <n v="2.349E-2"/>
    <n v="0"/>
    <n v="0"/>
    <n v="0"/>
    <n v="0"/>
    <n v="0"/>
  </r>
  <r>
    <x v="10"/>
    <x v="10"/>
    <x v="2"/>
    <x v="1"/>
    <n v="58.92"/>
    <n v="100"/>
    <n v="0"/>
    <n v="2.3470000000000001E-2"/>
    <n v="0"/>
    <n v="0"/>
    <n v="0"/>
    <n v="0"/>
    <n v="0"/>
  </r>
  <r>
    <x v="10"/>
    <x v="10"/>
    <x v="2"/>
    <x v="2"/>
    <n v="56.63"/>
    <n v="100"/>
    <n v="0"/>
    <n v="2.3470000000000001E-2"/>
    <n v="0"/>
    <n v="0"/>
    <n v="0"/>
    <n v="0"/>
    <n v="0"/>
  </r>
  <r>
    <x v="10"/>
    <x v="10"/>
    <x v="2"/>
    <x v="3"/>
    <n v="56.64"/>
    <n v="100"/>
    <n v="0"/>
    <n v="2.3480000000000001E-2"/>
    <n v="0"/>
    <n v="0"/>
    <n v="0"/>
    <n v="0"/>
    <n v="0"/>
  </r>
  <r>
    <x v="10"/>
    <x v="10"/>
    <x v="2"/>
    <x v="4"/>
    <n v="56.66"/>
    <n v="100"/>
    <n v="0"/>
    <n v="2.349E-2"/>
    <n v="0"/>
    <n v="0"/>
    <n v="0"/>
    <n v="0"/>
    <n v="0"/>
  </r>
  <r>
    <x v="10"/>
    <x v="10"/>
    <x v="2"/>
    <x v="5"/>
    <n v="56.62"/>
    <n v="100"/>
    <n v="0"/>
    <n v="2.3470000000000001E-2"/>
    <n v="0"/>
    <n v="0"/>
    <n v="0"/>
    <n v="0"/>
    <n v="0"/>
  </r>
  <r>
    <x v="10"/>
    <x v="10"/>
    <x v="2"/>
    <x v="6"/>
    <n v="56.61"/>
    <n v="100"/>
    <n v="0"/>
    <n v="2.3460000000000002E-2"/>
    <n v="0"/>
    <n v="0"/>
    <n v="0"/>
    <n v="0"/>
    <n v="0"/>
  </r>
  <r>
    <x v="10"/>
    <x v="10"/>
    <x v="2"/>
    <x v="7"/>
    <n v="85.86"/>
    <n v="100"/>
    <n v="0"/>
    <n v="2.3480000000000001E-2"/>
    <n v="0"/>
    <n v="0"/>
    <n v="0"/>
    <n v="0"/>
    <n v="0"/>
  </r>
  <r>
    <x v="10"/>
    <x v="10"/>
    <x v="2"/>
    <x v="8"/>
    <n v="75.19"/>
    <n v="100"/>
    <n v="0"/>
    <n v="2.3480000000000001E-2"/>
    <n v="0"/>
    <n v="0"/>
    <n v="0"/>
    <n v="0"/>
    <n v="0"/>
  </r>
  <r>
    <x v="10"/>
    <x v="10"/>
    <x v="2"/>
    <x v="9"/>
    <n v="107.4"/>
    <n v="100"/>
    <n v="0"/>
    <n v="2.349E-2"/>
    <n v="0"/>
    <n v="0"/>
    <n v="0"/>
    <n v="0"/>
    <n v="0"/>
  </r>
  <r>
    <x v="10"/>
    <x v="10"/>
    <x v="2"/>
    <x v="10"/>
    <n v="0"/>
    <n v="100"/>
    <n v="0"/>
    <n v="0"/>
    <n v="0"/>
    <n v="0"/>
    <n v="0"/>
    <n v="0"/>
    <n v="0"/>
  </r>
  <r>
    <x v="10"/>
    <x v="10"/>
    <x v="3"/>
    <x v="0"/>
    <n v="440.93"/>
    <n v="100"/>
    <n v="0"/>
    <n v="7.9320000000000002E-2"/>
    <n v="0"/>
    <n v="0"/>
    <n v="0"/>
    <n v="0"/>
    <n v="0"/>
  </r>
  <r>
    <x v="10"/>
    <x v="10"/>
    <x v="3"/>
    <x v="1"/>
    <n v="184.1"/>
    <n v="100"/>
    <n v="0"/>
    <n v="7.9219999999999999E-2"/>
    <n v="3.0000000000000001E-5"/>
    <n v="0"/>
    <n v="0"/>
    <n v="0"/>
    <n v="0"/>
  </r>
  <r>
    <x v="10"/>
    <x v="10"/>
    <x v="3"/>
    <x v="2"/>
    <n v="158.01"/>
    <n v="100"/>
    <n v="0"/>
    <n v="7.9210000000000003E-2"/>
    <n v="0"/>
    <n v="0"/>
    <n v="0"/>
    <n v="0"/>
    <n v="0"/>
  </r>
  <r>
    <x v="10"/>
    <x v="10"/>
    <x v="3"/>
    <x v="3"/>
    <n v="165.03"/>
    <n v="100"/>
    <n v="0"/>
    <n v="7.9229999999999995E-2"/>
    <n v="0"/>
    <n v="0"/>
    <n v="0"/>
    <n v="0"/>
    <n v="0"/>
  </r>
  <r>
    <x v="10"/>
    <x v="10"/>
    <x v="3"/>
    <x v="4"/>
    <n v="157.97"/>
    <n v="100"/>
    <n v="0"/>
    <n v="7.9189999999999997E-2"/>
    <n v="0"/>
    <n v="0"/>
    <n v="0"/>
    <n v="0"/>
    <n v="0"/>
  </r>
  <r>
    <x v="10"/>
    <x v="10"/>
    <x v="3"/>
    <x v="5"/>
    <n v="171.33"/>
    <n v="100"/>
    <n v="0"/>
    <n v="7.9210000000000003E-2"/>
    <n v="0"/>
    <n v="0"/>
    <n v="0"/>
    <n v="0"/>
    <n v="0"/>
  </r>
  <r>
    <x v="10"/>
    <x v="10"/>
    <x v="3"/>
    <x v="6"/>
    <n v="157.97"/>
    <n v="100"/>
    <n v="0"/>
    <n v="7.9189999999999997E-2"/>
    <n v="0"/>
    <n v="0"/>
    <n v="0"/>
    <n v="0"/>
    <n v="0"/>
  </r>
  <r>
    <x v="10"/>
    <x v="10"/>
    <x v="3"/>
    <x v="7"/>
    <n v="383.21"/>
    <n v="100"/>
    <n v="0"/>
    <n v="7.9380000000000006E-2"/>
    <n v="0"/>
    <n v="0"/>
    <n v="0"/>
    <n v="0"/>
    <n v="0"/>
  </r>
  <r>
    <x v="10"/>
    <x v="10"/>
    <x v="3"/>
    <x v="8"/>
    <n v="327.58999999999997"/>
    <n v="100"/>
    <n v="0"/>
    <n v="7.9409999999999994E-2"/>
    <n v="0"/>
    <n v="0"/>
    <n v="0"/>
    <n v="0"/>
    <n v="0"/>
  </r>
  <r>
    <x v="10"/>
    <x v="10"/>
    <x v="3"/>
    <x v="9"/>
    <n v="462.93"/>
    <n v="100"/>
    <n v="0"/>
    <n v="7.9320000000000002E-2"/>
    <n v="0"/>
    <n v="0"/>
    <n v="0"/>
    <n v="0"/>
    <n v="0"/>
  </r>
  <r>
    <x v="10"/>
    <x v="10"/>
    <x v="3"/>
    <x v="10"/>
    <n v="0.13"/>
    <n v="100"/>
    <n v="0"/>
    <n v="2.0000000000000002E-5"/>
    <n v="0"/>
    <n v="0"/>
    <n v="0"/>
    <n v="0"/>
    <n v="0"/>
  </r>
  <r>
    <x v="10"/>
    <x v="10"/>
    <x v="4"/>
    <x v="0"/>
    <n v="6.11"/>
    <n v="100"/>
    <n v="0"/>
    <n v="1.5399999999999999E-3"/>
    <n v="0"/>
    <n v="0"/>
    <n v="0"/>
    <n v="0"/>
    <n v="0"/>
  </r>
  <r>
    <x v="10"/>
    <x v="10"/>
    <x v="4"/>
    <x v="1"/>
    <n v="5.39"/>
    <n v="100"/>
    <n v="0"/>
    <n v="1.5399999999999999E-3"/>
    <n v="0"/>
    <n v="0"/>
    <n v="0"/>
    <n v="0"/>
    <n v="0"/>
  </r>
  <r>
    <x v="10"/>
    <x v="10"/>
    <x v="4"/>
    <x v="2"/>
    <n v="5.0199999999999996"/>
    <n v="100"/>
    <n v="0"/>
    <n v="1.5299999999999999E-3"/>
    <n v="0"/>
    <n v="0"/>
    <n v="0"/>
    <n v="0"/>
    <n v="0"/>
  </r>
  <r>
    <x v="10"/>
    <x v="10"/>
    <x v="4"/>
    <x v="3"/>
    <n v="5.05"/>
    <n v="100"/>
    <n v="0"/>
    <n v="1.5399999999999999E-3"/>
    <n v="0"/>
    <n v="0"/>
    <n v="0"/>
    <n v="0"/>
    <n v="0"/>
  </r>
  <r>
    <x v="10"/>
    <x v="10"/>
    <x v="4"/>
    <x v="4"/>
    <n v="5.04"/>
    <n v="100"/>
    <n v="0"/>
    <n v="1.5399999999999999E-3"/>
    <n v="0"/>
    <n v="0"/>
    <n v="0"/>
    <n v="0"/>
    <n v="0"/>
  </r>
  <r>
    <x v="10"/>
    <x v="10"/>
    <x v="4"/>
    <x v="5"/>
    <n v="5.14"/>
    <n v="100"/>
    <n v="0"/>
    <n v="1.5499999999999999E-3"/>
    <n v="0"/>
    <n v="0"/>
    <n v="0"/>
    <n v="0"/>
    <n v="0"/>
  </r>
  <r>
    <x v="10"/>
    <x v="10"/>
    <x v="4"/>
    <x v="6"/>
    <n v="5.03"/>
    <n v="100"/>
    <n v="0"/>
    <n v="1.5399999999999999E-3"/>
    <n v="0"/>
    <n v="0"/>
    <n v="0"/>
    <n v="0"/>
    <n v="0"/>
  </r>
  <r>
    <x v="10"/>
    <x v="10"/>
    <x v="4"/>
    <x v="7"/>
    <n v="5.72"/>
    <n v="100"/>
    <n v="0"/>
    <n v="1.5399999999999999E-3"/>
    <n v="0"/>
    <n v="0"/>
    <n v="0"/>
    <n v="0"/>
    <n v="0"/>
  </r>
  <r>
    <x v="10"/>
    <x v="10"/>
    <x v="4"/>
    <x v="8"/>
    <n v="5.23"/>
    <n v="100"/>
    <n v="0"/>
    <n v="1.5399999999999999E-3"/>
    <n v="0"/>
    <n v="0"/>
    <n v="0"/>
    <n v="0"/>
    <n v="0"/>
  </r>
  <r>
    <x v="10"/>
    <x v="10"/>
    <x v="4"/>
    <x v="9"/>
    <n v="6.68"/>
    <n v="100"/>
    <n v="0"/>
    <n v="1.5399999999999999E-3"/>
    <n v="0"/>
    <n v="0"/>
    <n v="0"/>
    <n v="0"/>
    <n v="0"/>
  </r>
  <r>
    <x v="10"/>
    <x v="10"/>
    <x v="4"/>
    <x v="10"/>
    <n v="0"/>
    <n v="100"/>
    <n v="0"/>
    <n v="0"/>
    <n v="0"/>
    <n v="0"/>
    <n v="0"/>
    <n v="0"/>
    <n v="0"/>
  </r>
  <r>
    <x v="10"/>
    <x v="10"/>
    <x v="5"/>
    <x v="0"/>
    <n v="1.1499999999999999"/>
    <n v="100"/>
    <n v="0"/>
    <n v="2.1000000000000001E-4"/>
    <n v="0"/>
    <n v="0"/>
    <n v="0"/>
    <n v="0"/>
    <n v="0"/>
  </r>
  <r>
    <x v="10"/>
    <x v="10"/>
    <x v="5"/>
    <x v="1"/>
    <n v="0.66"/>
    <n v="100"/>
    <n v="0"/>
    <n v="2.0000000000000001E-4"/>
    <n v="0"/>
    <n v="0"/>
    <n v="0"/>
    <n v="0"/>
    <n v="0"/>
  </r>
  <r>
    <x v="10"/>
    <x v="10"/>
    <x v="5"/>
    <x v="2"/>
    <n v="0.67"/>
    <n v="100"/>
    <n v="0"/>
    <n v="2.0000000000000001E-4"/>
    <n v="0"/>
    <n v="0"/>
    <n v="0"/>
    <n v="0"/>
    <n v="0"/>
  </r>
  <r>
    <x v="10"/>
    <x v="10"/>
    <x v="5"/>
    <x v="3"/>
    <n v="0.65"/>
    <n v="100"/>
    <n v="0"/>
    <n v="2.0000000000000001E-4"/>
    <n v="0"/>
    <n v="0"/>
    <n v="0"/>
    <n v="0"/>
    <n v="0"/>
  </r>
  <r>
    <x v="10"/>
    <x v="10"/>
    <x v="5"/>
    <x v="4"/>
    <n v="0.69"/>
    <n v="100"/>
    <n v="0"/>
    <n v="2.1000000000000001E-4"/>
    <n v="0"/>
    <n v="0"/>
    <n v="0"/>
    <n v="0"/>
    <n v="0"/>
  </r>
  <r>
    <x v="10"/>
    <x v="10"/>
    <x v="5"/>
    <x v="5"/>
    <n v="0.67"/>
    <n v="100"/>
    <n v="0"/>
    <n v="2.0000000000000001E-4"/>
    <n v="0"/>
    <n v="0"/>
    <n v="0"/>
    <n v="0"/>
    <n v="0"/>
  </r>
  <r>
    <x v="10"/>
    <x v="10"/>
    <x v="5"/>
    <x v="6"/>
    <n v="0.7"/>
    <n v="100"/>
    <n v="0"/>
    <n v="2.1000000000000001E-4"/>
    <n v="0"/>
    <n v="0"/>
    <n v="0"/>
    <n v="0"/>
    <n v="0"/>
  </r>
  <r>
    <x v="10"/>
    <x v="10"/>
    <x v="5"/>
    <x v="7"/>
    <n v="0.9"/>
    <n v="100"/>
    <n v="0"/>
    <n v="2.1000000000000001E-4"/>
    <n v="0"/>
    <n v="0"/>
    <n v="0"/>
    <n v="0"/>
    <n v="0"/>
  </r>
  <r>
    <x v="10"/>
    <x v="10"/>
    <x v="5"/>
    <x v="8"/>
    <n v="0.79"/>
    <n v="100"/>
    <n v="0"/>
    <n v="2.1000000000000001E-4"/>
    <n v="0"/>
    <n v="0"/>
    <n v="0"/>
    <n v="0"/>
    <n v="0"/>
  </r>
  <r>
    <x v="10"/>
    <x v="10"/>
    <x v="5"/>
    <x v="9"/>
    <n v="0.75"/>
    <n v="100"/>
    <n v="0"/>
    <n v="2.0000000000000001E-4"/>
    <n v="0"/>
    <n v="0"/>
    <n v="0"/>
    <n v="0"/>
    <n v="0"/>
  </r>
  <r>
    <x v="10"/>
    <x v="10"/>
    <x v="5"/>
    <x v="10"/>
    <n v="0"/>
    <n v="100"/>
    <n v="0"/>
    <n v="0"/>
    <n v="0"/>
    <n v="0"/>
    <n v="0"/>
    <n v="0"/>
    <n v="0"/>
  </r>
  <r>
    <x v="10"/>
    <x v="10"/>
    <x v="6"/>
    <x v="0"/>
    <n v="139.38999999999999"/>
    <n v="100"/>
    <n v="0"/>
    <n v="4.129E-2"/>
    <n v="0"/>
    <n v="0"/>
    <n v="0"/>
    <n v="0"/>
    <n v="0"/>
  </r>
  <r>
    <x v="10"/>
    <x v="10"/>
    <x v="6"/>
    <x v="1"/>
    <n v="118.59"/>
    <n v="100"/>
    <n v="0"/>
    <n v="4.129E-2"/>
    <n v="0"/>
    <n v="0"/>
    <n v="0"/>
    <n v="0"/>
    <n v="0"/>
  </r>
  <r>
    <x v="10"/>
    <x v="10"/>
    <x v="6"/>
    <x v="2"/>
    <n v="112.24"/>
    <n v="100"/>
    <n v="0"/>
    <n v="4.129E-2"/>
    <n v="0"/>
    <n v="0"/>
    <n v="0"/>
    <n v="0"/>
    <n v="0"/>
  </r>
  <r>
    <x v="10"/>
    <x v="10"/>
    <x v="6"/>
    <x v="3"/>
    <n v="112.23"/>
    <n v="100"/>
    <n v="0"/>
    <n v="4.129E-2"/>
    <n v="0"/>
    <n v="0"/>
    <n v="0"/>
    <n v="0"/>
    <n v="0"/>
  </r>
  <r>
    <x v="10"/>
    <x v="10"/>
    <x v="6"/>
    <x v="4"/>
    <n v="112.23"/>
    <n v="100"/>
    <n v="0"/>
    <n v="4.129E-2"/>
    <n v="0"/>
    <n v="0"/>
    <n v="0"/>
    <n v="0"/>
    <n v="0"/>
  </r>
  <r>
    <x v="10"/>
    <x v="10"/>
    <x v="6"/>
    <x v="5"/>
    <n v="122.66"/>
    <n v="100"/>
    <n v="0"/>
    <n v="4.1300000000000003E-2"/>
    <n v="0"/>
    <n v="0"/>
    <n v="0"/>
    <n v="0"/>
    <n v="0"/>
  </r>
  <r>
    <x v="10"/>
    <x v="10"/>
    <x v="6"/>
    <x v="6"/>
    <n v="112.19"/>
    <n v="100"/>
    <n v="0"/>
    <n v="4.1279999999999997E-2"/>
    <n v="0"/>
    <n v="0"/>
    <n v="0"/>
    <n v="0"/>
    <n v="0"/>
  </r>
  <r>
    <x v="10"/>
    <x v="10"/>
    <x v="6"/>
    <x v="7"/>
    <n v="158.79"/>
    <n v="100"/>
    <n v="0"/>
    <n v="4.129E-2"/>
    <n v="0"/>
    <n v="0"/>
    <n v="0"/>
    <n v="0"/>
    <n v="0"/>
  </r>
  <r>
    <x v="10"/>
    <x v="10"/>
    <x v="6"/>
    <x v="8"/>
    <n v="153.27000000000001"/>
    <n v="100"/>
    <n v="0"/>
    <n v="4.129E-2"/>
    <n v="0"/>
    <n v="0"/>
    <n v="0"/>
    <n v="0"/>
    <n v="0"/>
  </r>
  <r>
    <x v="10"/>
    <x v="10"/>
    <x v="6"/>
    <x v="9"/>
    <n v="167.81"/>
    <n v="100"/>
    <n v="0"/>
    <n v="4.129E-2"/>
    <n v="0"/>
    <n v="0"/>
    <n v="0"/>
    <n v="0"/>
    <n v="0"/>
  </r>
  <r>
    <x v="10"/>
    <x v="10"/>
    <x v="6"/>
    <x v="10"/>
    <n v="0"/>
    <n v="100"/>
    <n v="0"/>
    <n v="0"/>
    <n v="0"/>
    <n v="0"/>
    <n v="0"/>
    <n v="0"/>
    <n v="0"/>
  </r>
  <r>
    <x v="10"/>
    <x v="10"/>
    <x v="7"/>
    <x v="0"/>
    <n v="110.78"/>
    <n v="100"/>
    <n v="0"/>
    <n v="2.385E-2"/>
    <n v="0"/>
    <n v="0"/>
    <n v="0"/>
    <n v="0"/>
    <n v="0"/>
  </r>
  <r>
    <x v="10"/>
    <x v="10"/>
    <x v="7"/>
    <x v="1"/>
    <n v="76.180000000000007"/>
    <n v="100"/>
    <n v="0"/>
    <n v="2.385E-2"/>
    <n v="0"/>
    <n v="0"/>
    <n v="0"/>
    <n v="0"/>
    <n v="0"/>
  </r>
  <r>
    <x v="10"/>
    <x v="10"/>
    <x v="7"/>
    <x v="2"/>
    <n v="64.84"/>
    <n v="100"/>
    <n v="0"/>
    <n v="2.3859999999999999E-2"/>
    <n v="0"/>
    <n v="0"/>
    <n v="0"/>
    <n v="0"/>
    <n v="0"/>
  </r>
  <r>
    <x v="10"/>
    <x v="10"/>
    <x v="7"/>
    <x v="3"/>
    <n v="64.83"/>
    <n v="100"/>
    <n v="0"/>
    <n v="2.385E-2"/>
    <n v="0"/>
    <n v="0"/>
    <n v="0"/>
    <n v="0"/>
    <n v="0"/>
  </r>
  <r>
    <x v="10"/>
    <x v="10"/>
    <x v="7"/>
    <x v="4"/>
    <n v="64.84"/>
    <n v="100"/>
    <n v="0"/>
    <n v="2.3859999999999999E-2"/>
    <n v="0"/>
    <n v="0"/>
    <n v="0"/>
    <n v="0"/>
    <n v="0"/>
  </r>
  <r>
    <x v="10"/>
    <x v="10"/>
    <x v="7"/>
    <x v="5"/>
    <n v="68.900000000000006"/>
    <n v="100"/>
    <n v="0"/>
    <n v="2.384E-2"/>
    <n v="0"/>
    <n v="0"/>
    <n v="0"/>
    <n v="0"/>
    <n v="0"/>
  </r>
  <r>
    <x v="10"/>
    <x v="10"/>
    <x v="7"/>
    <x v="6"/>
    <n v="64.84"/>
    <n v="100"/>
    <n v="0"/>
    <n v="2.3859999999999999E-2"/>
    <n v="0"/>
    <n v="0"/>
    <n v="0"/>
    <n v="0"/>
    <n v="0"/>
  </r>
  <r>
    <x v="10"/>
    <x v="10"/>
    <x v="7"/>
    <x v="7"/>
    <n v="94.83"/>
    <n v="100"/>
    <n v="0"/>
    <n v="2.385E-2"/>
    <n v="0"/>
    <n v="0"/>
    <n v="0"/>
    <n v="0"/>
    <n v="0"/>
  </r>
  <r>
    <x v="10"/>
    <x v="10"/>
    <x v="7"/>
    <x v="8"/>
    <n v="86.62"/>
    <n v="100"/>
    <n v="0"/>
    <n v="2.3890000000000002E-2"/>
    <n v="0"/>
    <n v="0"/>
    <n v="0"/>
    <n v="0"/>
    <n v="0"/>
  </r>
  <r>
    <x v="10"/>
    <x v="10"/>
    <x v="7"/>
    <x v="9"/>
    <n v="153.05000000000001"/>
    <n v="100"/>
    <n v="0"/>
    <n v="2.3869999999999999E-2"/>
    <n v="6.9999999999999994E-5"/>
    <n v="0"/>
    <n v="0"/>
    <n v="0"/>
    <n v="0"/>
  </r>
  <r>
    <x v="10"/>
    <x v="10"/>
    <x v="7"/>
    <x v="10"/>
    <n v="0"/>
    <n v="100"/>
    <n v="0"/>
    <n v="0"/>
    <n v="0"/>
    <n v="0"/>
    <n v="0"/>
    <n v="0"/>
    <n v="0"/>
  </r>
  <r>
    <x v="10"/>
    <x v="10"/>
    <x v="8"/>
    <x v="0"/>
    <n v="91.35"/>
    <n v="51.5"/>
    <n v="2.06006"/>
    <n v="2.2290000000000001E-2"/>
    <n v="0"/>
    <n v="0"/>
    <n v="0"/>
    <n v="0"/>
    <n v="9.3399999999999993E-3"/>
  </r>
  <r>
    <x v="10"/>
    <x v="10"/>
    <x v="8"/>
    <x v="1"/>
    <n v="94.67"/>
    <n v="50.74"/>
    <n v="2.0297900000000002"/>
    <n v="2.23E-2"/>
    <n v="0"/>
    <n v="0"/>
    <n v="0"/>
    <n v="0"/>
    <n v="9.1999999999999998E-3"/>
  </r>
  <r>
    <x v="10"/>
    <x v="10"/>
    <x v="8"/>
    <x v="2"/>
    <n v="60.18"/>
    <n v="100.02"/>
    <n v="1"/>
    <n v="2.214E-2"/>
    <n v="0"/>
    <n v="0"/>
    <n v="0"/>
    <n v="0"/>
    <n v="4.5300000000000002E-3"/>
  </r>
  <r>
    <x v="10"/>
    <x v="10"/>
    <x v="8"/>
    <x v="3"/>
    <n v="60.24"/>
    <n v="100"/>
    <n v="3"/>
    <n v="2.2159999999999999E-2"/>
    <n v="0"/>
    <n v="0"/>
    <n v="0"/>
    <n v="0"/>
    <n v="1.3599999999999999E-2"/>
  </r>
  <r>
    <x v="10"/>
    <x v="10"/>
    <x v="8"/>
    <x v="4"/>
    <n v="59.99"/>
    <n v="100"/>
    <n v="0"/>
    <n v="2.2069999999999999E-2"/>
    <n v="0"/>
    <n v="0"/>
    <n v="0"/>
    <n v="0"/>
    <n v="0"/>
  </r>
  <r>
    <x v="10"/>
    <x v="10"/>
    <x v="8"/>
    <x v="5"/>
    <n v="61.44"/>
    <n v="100.02"/>
    <n v="1"/>
    <n v="2.215E-2"/>
    <n v="0"/>
    <n v="0"/>
    <n v="0"/>
    <n v="0"/>
    <n v="4.5300000000000002E-3"/>
  </r>
  <r>
    <x v="10"/>
    <x v="10"/>
    <x v="8"/>
    <x v="6"/>
    <n v="60.07"/>
    <n v="100"/>
    <n v="0"/>
    <n v="2.2100000000000002E-2"/>
    <n v="0"/>
    <n v="0"/>
    <n v="0"/>
    <n v="0"/>
    <n v="0"/>
  </r>
  <r>
    <x v="10"/>
    <x v="10"/>
    <x v="8"/>
    <x v="7"/>
    <n v="84.5"/>
    <n v="65.5"/>
    <n v="5.2402300000000004"/>
    <n v="2.24E-2"/>
    <n v="0"/>
    <n v="0"/>
    <n v="0"/>
    <n v="0"/>
    <n v="2.376E-2"/>
  </r>
  <r>
    <x v="10"/>
    <x v="10"/>
    <x v="8"/>
    <x v="8"/>
    <n v="71.010000000000005"/>
    <n v="71.290000000000006"/>
    <n v="4.9902300000000004"/>
    <n v="2.2360000000000001E-2"/>
    <n v="0"/>
    <n v="0"/>
    <n v="0"/>
    <n v="0"/>
    <n v="2.2630000000000001E-2"/>
  </r>
  <r>
    <x v="10"/>
    <x v="10"/>
    <x v="8"/>
    <x v="9"/>
    <n v="90.43"/>
    <n v="51.34"/>
    <n v="4.62012"/>
    <n v="2.2419999999999999E-2"/>
    <n v="0"/>
    <n v="0"/>
    <n v="0"/>
    <n v="0"/>
    <n v="2.095E-2"/>
  </r>
  <r>
    <x v="10"/>
    <x v="10"/>
    <x v="8"/>
    <x v="10"/>
    <n v="2.16"/>
    <n v="27"/>
    <n v="0.81"/>
    <n v="1.9000000000000001E-4"/>
    <n v="0"/>
    <n v="0"/>
    <n v="0"/>
    <n v="0"/>
    <n v="3.6700000000000001E-3"/>
  </r>
  <r>
    <x v="10"/>
    <x v="11"/>
    <x v="0"/>
    <x v="0"/>
    <n v="118.37"/>
    <n v="48.68"/>
    <n v="213.70996"/>
    <n v="3.0970000000000001E-2"/>
    <n v="0"/>
    <n v="0"/>
    <n v="0"/>
    <n v="0"/>
    <n v="0.96897"/>
  </r>
  <r>
    <x v="10"/>
    <x v="11"/>
    <x v="0"/>
    <x v="1"/>
    <n v="66.7"/>
    <n v="59.66"/>
    <n v="71"/>
    <n v="2.903E-2"/>
    <n v="0"/>
    <n v="0"/>
    <n v="0"/>
    <n v="0"/>
    <n v="0.32191999999999998"/>
  </r>
  <r>
    <x v="10"/>
    <x v="11"/>
    <x v="0"/>
    <x v="2"/>
    <n v="60.15"/>
    <n v="94.21"/>
    <n v="97.979979999999998"/>
    <n v="2.9319999999999999E-2"/>
    <n v="0"/>
    <n v="0"/>
    <n v="0"/>
    <n v="0"/>
    <n v="0.44424000000000002"/>
  </r>
  <r>
    <x v="10"/>
    <x v="11"/>
    <x v="0"/>
    <x v="3"/>
    <n v="76.2"/>
    <n v="70.16"/>
    <n v="152.9502"/>
    <n v="3.0040000000000001E-2"/>
    <n v="0"/>
    <n v="0"/>
    <n v="0"/>
    <n v="0"/>
    <n v="0.69347999999999999"/>
  </r>
  <r>
    <x v="10"/>
    <x v="11"/>
    <x v="0"/>
    <x v="4"/>
    <n v="56.21"/>
    <n v="100"/>
    <n v="7"/>
    <n v="2.818E-2"/>
    <n v="0"/>
    <n v="0"/>
    <n v="0"/>
    <n v="0"/>
    <n v="3.1739999999999997E-2"/>
  </r>
  <r>
    <x v="10"/>
    <x v="11"/>
    <x v="0"/>
    <x v="5"/>
    <n v="87.81"/>
    <n v="56.36"/>
    <n v="24.799800000000001"/>
    <n v="2.8420000000000001E-2"/>
    <n v="2.9999999999999997E-4"/>
    <n v="0"/>
    <n v="0"/>
    <n v="0"/>
    <n v="0.11244"/>
  </r>
  <r>
    <x v="10"/>
    <x v="11"/>
    <x v="0"/>
    <x v="6"/>
    <n v="59.14"/>
    <n v="84.18"/>
    <n v="27.779789999999998"/>
    <n v="2.8459999999999999E-2"/>
    <n v="0"/>
    <n v="0"/>
    <n v="0"/>
    <n v="0"/>
    <n v="0.12595999999999999"/>
  </r>
  <r>
    <x v="10"/>
    <x v="11"/>
    <x v="0"/>
    <x v="7"/>
    <n v="132.91"/>
    <n v="38.11"/>
    <n v="155.5"/>
    <n v="3.024E-2"/>
    <n v="0"/>
    <n v="0"/>
    <n v="0"/>
    <n v="0"/>
    <n v="0.70504"/>
  </r>
  <r>
    <x v="10"/>
    <x v="11"/>
    <x v="0"/>
    <x v="8"/>
    <n v="145.05000000000001"/>
    <n v="48.15"/>
    <n v="305.2998"/>
    <n v="3.2000000000000001E-2"/>
    <n v="0"/>
    <n v="0"/>
    <n v="0"/>
    <n v="0"/>
    <n v="1.3842399999999999"/>
  </r>
  <r>
    <x v="10"/>
    <x v="11"/>
    <x v="0"/>
    <x v="9"/>
    <n v="139.93"/>
    <n v="35.799999999999997"/>
    <n v="86.290030000000002"/>
    <n v="2.9270000000000001E-2"/>
    <n v="0"/>
    <n v="0"/>
    <n v="0"/>
    <n v="0"/>
    <n v="0.39123999999999998"/>
  </r>
  <r>
    <x v="10"/>
    <x v="11"/>
    <x v="0"/>
    <x v="10"/>
    <n v="5.07"/>
    <n v="48.78"/>
    <n v="91.7"/>
    <n v="1.1800000000000001E-3"/>
    <n v="0"/>
    <n v="0"/>
    <n v="0"/>
    <n v="0"/>
    <n v="0.41576999999999997"/>
  </r>
  <r>
    <x v="10"/>
    <x v="11"/>
    <x v="1"/>
    <x v="0"/>
    <n v="39.75"/>
    <n v="55.58"/>
    <n v="206.18994000000001"/>
    <n v="1.1650000000000001E-2"/>
    <n v="0"/>
    <n v="0"/>
    <n v="0"/>
    <n v="0"/>
    <n v="0.93486999999999998"/>
  </r>
  <r>
    <x v="10"/>
    <x v="11"/>
    <x v="1"/>
    <x v="1"/>
    <n v="24.22"/>
    <n v="79.53"/>
    <n v="148.72998000000001"/>
    <n v="1.0489999999999999E-2"/>
    <n v="0"/>
    <n v="0"/>
    <n v="0"/>
    <n v="0"/>
    <n v="0.67435"/>
  </r>
  <r>
    <x v="10"/>
    <x v="11"/>
    <x v="1"/>
    <x v="2"/>
    <n v="19.95"/>
    <n v="95.09"/>
    <n v="89.38"/>
    <n v="9.7099999999999999E-3"/>
    <n v="0"/>
    <n v="0"/>
    <n v="0"/>
    <n v="0"/>
    <n v="0.40525"/>
  </r>
  <r>
    <x v="10"/>
    <x v="11"/>
    <x v="1"/>
    <x v="3"/>
    <n v="24.46"/>
    <n v="94.94"/>
    <n v="261.08008000000001"/>
    <n v="1.1809999999999999E-2"/>
    <n v="0"/>
    <n v="0"/>
    <n v="0"/>
    <n v="0"/>
    <n v="1.1837500000000001"/>
  </r>
  <r>
    <x v="10"/>
    <x v="11"/>
    <x v="1"/>
    <x v="4"/>
    <n v="17.420000000000002"/>
    <n v="100"/>
    <n v="7"/>
    <n v="8.7299999999999999E-3"/>
    <n v="0"/>
    <n v="0"/>
    <n v="0"/>
    <n v="0"/>
    <n v="3.1739999999999997E-2"/>
  </r>
  <r>
    <x v="10"/>
    <x v="11"/>
    <x v="1"/>
    <x v="5"/>
    <n v="25.33"/>
    <n v="63.29"/>
    <n v="115.81995000000001"/>
    <n v="1.025E-2"/>
    <n v="0"/>
    <n v="0"/>
    <n v="0"/>
    <n v="0"/>
    <n v="0.52512999999999999"/>
  </r>
  <r>
    <x v="10"/>
    <x v="11"/>
    <x v="1"/>
    <x v="6"/>
    <n v="19.739999999999998"/>
    <n v="100"/>
    <n v="102"/>
    <n v="9.9000000000000008E-3"/>
    <n v="0"/>
    <n v="0"/>
    <n v="0"/>
    <n v="0"/>
    <n v="0.46246999999999999"/>
  </r>
  <r>
    <x v="10"/>
    <x v="11"/>
    <x v="1"/>
    <x v="7"/>
    <n v="62.58"/>
    <n v="45.39"/>
    <n v="316.39013999999997"/>
    <n v="1.3599999999999999E-2"/>
    <n v="0"/>
    <n v="0"/>
    <n v="0"/>
    <n v="0"/>
    <n v="1.43452"/>
  </r>
  <r>
    <x v="10"/>
    <x v="11"/>
    <x v="1"/>
    <x v="8"/>
    <n v="66.7"/>
    <n v="42.54"/>
    <n v="427.52005000000003"/>
    <n v="1.546E-2"/>
    <n v="0"/>
    <n v="0"/>
    <n v="0"/>
    <n v="0"/>
    <n v="1.9383900000000001"/>
  </r>
  <r>
    <x v="10"/>
    <x v="11"/>
    <x v="1"/>
    <x v="9"/>
    <n v="49.93"/>
    <n v="45.22"/>
    <n v="224.75"/>
    <n v="1.1900000000000001E-2"/>
    <n v="0"/>
    <n v="0"/>
    <n v="0"/>
    <n v="0"/>
    <n v="1.01902"/>
  </r>
  <r>
    <x v="10"/>
    <x v="11"/>
    <x v="1"/>
    <x v="10"/>
    <n v="11.72"/>
    <n v="46.75"/>
    <n v="157.08001999999999"/>
    <n v="2.32E-3"/>
    <n v="0"/>
    <n v="0"/>
    <n v="0"/>
    <n v="0"/>
    <n v="0.71221000000000001"/>
  </r>
  <r>
    <x v="10"/>
    <x v="11"/>
    <x v="2"/>
    <x v="0"/>
    <n v="86.8"/>
    <n v="100"/>
    <n v="0"/>
    <n v="2.349E-2"/>
    <n v="0"/>
    <n v="0"/>
    <n v="0"/>
    <n v="0"/>
    <n v="0"/>
  </r>
  <r>
    <x v="10"/>
    <x v="11"/>
    <x v="2"/>
    <x v="1"/>
    <n v="58.92"/>
    <n v="100"/>
    <n v="0"/>
    <n v="2.3470000000000001E-2"/>
    <n v="0"/>
    <n v="0"/>
    <n v="0"/>
    <n v="0"/>
    <n v="0"/>
  </r>
  <r>
    <x v="10"/>
    <x v="11"/>
    <x v="2"/>
    <x v="2"/>
    <n v="56.63"/>
    <n v="100"/>
    <n v="0"/>
    <n v="2.3470000000000001E-2"/>
    <n v="0"/>
    <n v="0"/>
    <n v="0"/>
    <n v="0"/>
    <n v="0"/>
  </r>
  <r>
    <x v="10"/>
    <x v="11"/>
    <x v="2"/>
    <x v="3"/>
    <n v="56.64"/>
    <n v="100"/>
    <n v="0"/>
    <n v="2.3480000000000001E-2"/>
    <n v="0"/>
    <n v="0"/>
    <n v="0"/>
    <n v="0"/>
    <n v="0"/>
  </r>
  <r>
    <x v="10"/>
    <x v="11"/>
    <x v="2"/>
    <x v="4"/>
    <n v="56.66"/>
    <n v="100"/>
    <n v="0"/>
    <n v="2.349E-2"/>
    <n v="0"/>
    <n v="0"/>
    <n v="0"/>
    <n v="0"/>
    <n v="0"/>
  </r>
  <r>
    <x v="10"/>
    <x v="11"/>
    <x v="2"/>
    <x v="5"/>
    <n v="56.62"/>
    <n v="100"/>
    <n v="0"/>
    <n v="2.3470000000000001E-2"/>
    <n v="0"/>
    <n v="0"/>
    <n v="0"/>
    <n v="0"/>
    <n v="0"/>
  </r>
  <r>
    <x v="10"/>
    <x v="11"/>
    <x v="2"/>
    <x v="6"/>
    <n v="56.61"/>
    <n v="100"/>
    <n v="0"/>
    <n v="2.3460000000000002E-2"/>
    <n v="0"/>
    <n v="0"/>
    <n v="0"/>
    <n v="0"/>
    <n v="0"/>
  </r>
  <r>
    <x v="10"/>
    <x v="11"/>
    <x v="2"/>
    <x v="7"/>
    <n v="85.86"/>
    <n v="100"/>
    <n v="0"/>
    <n v="2.3480000000000001E-2"/>
    <n v="0"/>
    <n v="0"/>
    <n v="0"/>
    <n v="0"/>
    <n v="0"/>
  </r>
  <r>
    <x v="10"/>
    <x v="11"/>
    <x v="2"/>
    <x v="8"/>
    <n v="75.19"/>
    <n v="100"/>
    <n v="0"/>
    <n v="2.3480000000000001E-2"/>
    <n v="0"/>
    <n v="0"/>
    <n v="0"/>
    <n v="0"/>
    <n v="0"/>
  </r>
  <r>
    <x v="10"/>
    <x v="11"/>
    <x v="2"/>
    <x v="9"/>
    <n v="107.4"/>
    <n v="100"/>
    <n v="0"/>
    <n v="2.349E-2"/>
    <n v="0"/>
    <n v="0"/>
    <n v="0"/>
    <n v="0"/>
    <n v="0"/>
  </r>
  <r>
    <x v="10"/>
    <x v="11"/>
    <x v="2"/>
    <x v="10"/>
    <n v="0"/>
    <n v="100"/>
    <n v="0"/>
    <n v="0"/>
    <n v="0"/>
    <n v="0"/>
    <n v="0"/>
    <n v="0"/>
    <n v="0"/>
  </r>
  <r>
    <x v="10"/>
    <x v="11"/>
    <x v="3"/>
    <x v="0"/>
    <n v="440.93"/>
    <n v="100"/>
    <n v="0"/>
    <n v="7.9320000000000002E-2"/>
    <n v="0"/>
    <n v="0"/>
    <n v="0"/>
    <n v="0"/>
    <n v="0"/>
  </r>
  <r>
    <x v="10"/>
    <x v="11"/>
    <x v="3"/>
    <x v="1"/>
    <n v="184.1"/>
    <n v="100"/>
    <n v="0"/>
    <n v="7.9219999999999999E-2"/>
    <n v="3.0000000000000001E-5"/>
    <n v="0"/>
    <n v="0"/>
    <n v="0"/>
    <n v="0"/>
  </r>
  <r>
    <x v="10"/>
    <x v="11"/>
    <x v="3"/>
    <x v="2"/>
    <n v="158.01"/>
    <n v="100"/>
    <n v="0"/>
    <n v="7.9210000000000003E-2"/>
    <n v="0"/>
    <n v="0"/>
    <n v="0"/>
    <n v="0"/>
    <n v="0"/>
  </r>
  <r>
    <x v="10"/>
    <x v="11"/>
    <x v="3"/>
    <x v="3"/>
    <n v="165.03"/>
    <n v="100"/>
    <n v="0"/>
    <n v="7.9229999999999995E-2"/>
    <n v="0"/>
    <n v="0"/>
    <n v="0"/>
    <n v="0"/>
    <n v="0"/>
  </r>
  <r>
    <x v="10"/>
    <x v="11"/>
    <x v="3"/>
    <x v="4"/>
    <n v="157.97"/>
    <n v="100"/>
    <n v="0"/>
    <n v="7.9189999999999997E-2"/>
    <n v="0"/>
    <n v="0"/>
    <n v="0"/>
    <n v="0"/>
    <n v="0"/>
  </r>
  <r>
    <x v="10"/>
    <x v="11"/>
    <x v="3"/>
    <x v="5"/>
    <n v="171.33"/>
    <n v="100"/>
    <n v="0"/>
    <n v="7.9210000000000003E-2"/>
    <n v="0"/>
    <n v="0"/>
    <n v="0"/>
    <n v="0"/>
    <n v="0"/>
  </r>
  <r>
    <x v="10"/>
    <x v="11"/>
    <x v="3"/>
    <x v="6"/>
    <n v="157.97"/>
    <n v="100"/>
    <n v="0"/>
    <n v="7.9189999999999997E-2"/>
    <n v="0"/>
    <n v="0"/>
    <n v="0"/>
    <n v="0"/>
    <n v="0"/>
  </r>
  <r>
    <x v="10"/>
    <x v="11"/>
    <x v="3"/>
    <x v="7"/>
    <n v="383.21"/>
    <n v="100"/>
    <n v="0"/>
    <n v="7.9380000000000006E-2"/>
    <n v="0"/>
    <n v="0"/>
    <n v="0"/>
    <n v="0"/>
    <n v="0"/>
  </r>
  <r>
    <x v="10"/>
    <x v="11"/>
    <x v="3"/>
    <x v="8"/>
    <n v="327.58999999999997"/>
    <n v="100"/>
    <n v="0"/>
    <n v="7.9409999999999994E-2"/>
    <n v="0"/>
    <n v="0"/>
    <n v="0"/>
    <n v="0"/>
    <n v="0"/>
  </r>
  <r>
    <x v="10"/>
    <x v="11"/>
    <x v="3"/>
    <x v="9"/>
    <n v="462.93"/>
    <n v="100"/>
    <n v="0"/>
    <n v="7.9320000000000002E-2"/>
    <n v="0"/>
    <n v="0"/>
    <n v="0"/>
    <n v="0"/>
    <n v="0"/>
  </r>
  <r>
    <x v="10"/>
    <x v="11"/>
    <x v="3"/>
    <x v="10"/>
    <n v="0.13"/>
    <n v="100"/>
    <n v="0"/>
    <n v="2.0000000000000002E-5"/>
    <n v="0"/>
    <n v="0"/>
    <n v="0"/>
    <n v="0"/>
    <n v="0"/>
  </r>
  <r>
    <x v="10"/>
    <x v="11"/>
    <x v="4"/>
    <x v="0"/>
    <n v="6.11"/>
    <n v="100"/>
    <n v="0"/>
    <n v="1.5399999999999999E-3"/>
    <n v="0"/>
    <n v="0"/>
    <n v="0"/>
    <n v="0"/>
    <n v="0"/>
  </r>
  <r>
    <x v="10"/>
    <x v="11"/>
    <x v="4"/>
    <x v="1"/>
    <n v="5.39"/>
    <n v="100"/>
    <n v="0"/>
    <n v="1.5399999999999999E-3"/>
    <n v="0"/>
    <n v="0"/>
    <n v="0"/>
    <n v="0"/>
    <n v="0"/>
  </r>
  <r>
    <x v="10"/>
    <x v="11"/>
    <x v="4"/>
    <x v="2"/>
    <n v="5.0199999999999996"/>
    <n v="100"/>
    <n v="0"/>
    <n v="1.5299999999999999E-3"/>
    <n v="0"/>
    <n v="0"/>
    <n v="0"/>
    <n v="0"/>
    <n v="0"/>
  </r>
  <r>
    <x v="10"/>
    <x v="11"/>
    <x v="4"/>
    <x v="3"/>
    <n v="5.05"/>
    <n v="100"/>
    <n v="0"/>
    <n v="1.5399999999999999E-3"/>
    <n v="0"/>
    <n v="0"/>
    <n v="0"/>
    <n v="0"/>
    <n v="0"/>
  </r>
  <r>
    <x v="10"/>
    <x v="11"/>
    <x v="4"/>
    <x v="4"/>
    <n v="5.04"/>
    <n v="100"/>
    <n v="0"/>
    <n v="1.5399999999999999E-3"/>
    <n v="0"/>
    <n v="0"/>
    <n v="0"/>
    <n v="0"/>
    <n v="0"/>
  </r>
  <r>
    <x v="10"/>
    <x v="11"/>
    <x v="4"/>
    <x v="5"/>
    <n v="5.14"/>
    <n v="100"/>
    <n v="0"/>
    <n v="1.5499999999999999E-3"/>
    <n v="0"/>
    <n v="0"/>
    <n v="0"/>
    <n v="0"/>
    <n v="0"/>
  </r>
  <r>
    <x v="10"/>
    <x v="11"/>
    <x v="4"/>
    <x v="6"/>
    <n v="5.03"/>
    <n v="100"/>
    <n v="0"/>
    <n v="1.5399999999999999E-3"/>
    <n v="0"/>
    <n v="0"/>
    <n v="0"/>
    <n v="0"/>
    <n v="0"/>
  </r>
  <r>
    <x v="10"/>
    <x v="11"/>
    <x v="4"/>
    <x v="7"/>
    <n v="5.72"/>
    <n v="100"/>
    <n v="0"/>
    <n v="1.5399999999999999E-3"/>
    <n v="0"/>
    <n v="0"/>
    <n v="0"/>
    <n v="0"/>
    <n v="0"/>
  </r>
  <r>
    <x v="10"/>
    <x v="11"/>
    <x v="4"/>
    <x v="8"/>
    <n v="5.23"/>
    <n v="100"/>
    <n v="0"/>
    <n v="1.5399999999999999E-3"/>
    <n v="0"/>
    <n v="0"/>
    <n v="0"/>
    <n v="0"/>
    <n v="0"/>
  </r>
  <r>
    <x v="10"/>
    <x v="11"/>
    <x v="4"/>
    <x v="9"/>
    <n v="6.68"/>
    <n v="100"/>
    <n v="0"/>
    <n v="1.5399999999999999E-3"/>
    <n v="0"/>
    <n v="0"/>
    <n v="0"/>
    <n v="0"/>
    <n v="0"/>
  </r>
  <r>
    <x v="10"/>
    <x v="11"/>
    <x v="4"/>
    <x v="10"/>
    <n v="0"/>
    <n v="100"/>
    <n v="0"/>
    <n v="0"/>
    <n v="0"/>
    <n v="0"/>
    <n v="0"/>
    <n v="0"/>
    <n v="0"/>
  </r>
  <r>
    <x v="10"/>
    <x v="11"/>
    <x v="5"/>
    <x v="0"/>
    <n v="1.1499999999999999"/>
    <n v="100"/>
    <n v="0"/>
    <n v="2.1000000000000001E-4"/>
    <n v="0"/>
    <n v="0"/>
    <n v="0"/>
    <n v="0"/>
    <n v="0"/>
  </r>
  <r>
    <x v="10"/>
    <x v="11"/>
    <x v="5"/>
    <x v="1"/>
    <n v="0.66"/>
    <n v="100"/>
    <n v="0"/>
    <n v="2.0000000000000001E-4"/>
    <n v="0"/>
    <n v="0"/>
    <n v="0"/>
    <n v="0"/>
    <n v="0"/>
  </r>
  <r>
    <x v="10"/>
    <x v="11"/>
    <x v="5"/>
    <x v="2"/>
    <n v="0.67"/>
    <n v="100"/>
    <n v="0"/>
    <n v="2.0000000000000001E-4"/>
    <n v="0"/>
    <n v="0"/>
    <n v="0"/>
    <n v="0"/>
    <n v="0"/>
  </r>
  <r>
    <x v="10"/>
    <x v="11"/>
    <x v="5"/>
    <x v="3"/>
    <n v="0.65"/>
    <n v="100"/>
    <n v="0"/>
    <n v="2.0000000000000001E-4"/>
    <n v="0"/>
    <n v="0"/>
    <n v="0"/>
    <n v="0"/>
    <n v="0"/>
  </r>
  <r>
    <x v="10"/>
    <x v="11"/>
    <x v="5"/>
    <x v="4"/>
    <n v="0.69"/>
    <n v="100"/>
    <n v="0"/>
    <n v="2.1000000000000001E-4"/>
    <n v="0"/>
    <n v="0"/>
    <n v="0"/>
    <n v="0"/>
    <n v="0"/>
  </r>
  <r>
    <x v="10"/>
    <x v="11"/>
    <x v="5"/>
    <x v="5"/>
    <n v="0.67"/>
    <n v="100"/>
    <n v="0"/>
    <n v="2.0000000000000001E-4"/>
    <n v="0"/>
    <n v="0"/>
    <n v="0"/>
    <n v="0"/>
    <n v="0"/>
  </r>
  <r>
    <x v="10"/>
    <x v="11"/>
    <x v="5"/>
    <x v="6"/>
    <n v="0.7"/>
    <n v="100"/>
    <n v="0"/>
    <n v="2.1000000000000001E-4"/>
    <n v="0"/>
    <n v="0"/>
    <n v="0"/>
    <n v="0"/>
    <n v="0"/>
  </r>
  <r>
    <x v="10"/>
    <x v="11"/>
    <x v="5"/>
    <x v="7"/>
    <n v="0.9"/>
    <n v="100"/>
    <n v="0"/>
    <n v="2.1000000000000001E-4"/>
    <n v="0"/>
    <n v="0"/>
    <n v="0"/>
    <n v="0"/>
    <n v="0"/>
  </r>
  <r>
    <x v="10"/>
    <x v="11"/>
    <x v="5"/>
    <x v="8"/>
    <n v="0.79"/>
    <n v="100"/>
    <n v="0"/>
    <n v="2.1000000000000001E-4"/>
    <n v="0"/>
    <n v="0"/>
    <n v="0"/>
    <n v="0"/>
    <n v="0"/>
  </r>
  <r>
    <x v="10"/>
    <x v="11"/>
    <x v="5"/>
    <x v="9"/>
    <n v="0.75"/>
    <n v="100"/>
    <n v="0"/>
    <n v="2.0000000000000001E-4"/>
    <n v="0"/>
    <n v="0"/>
    <n v="0"/>
    <n v="0"/>
    <n v="0"/>
  </r>
  <r>
    <x v="10"/>
    <x v="11"/>
    <x v="5"/>
    <x v="10"/>
    <n v="0"/>
    <n v="100"/>
    <n v="0"/>
    <n v="0"/>
    <n v="0"/>
    <n v="0"/>
    <n v="0"/>
    <n v="0"/>
    <n v="0"/>
  </r>
  <r>
    <x v="10"/>
    <x v="11"/>
    <x v="6"/>
    <x v="0"/>
    <n v="139.38999999999999"/>
    <n v="100"/>
    <n v="0"/>
    <n v="4.129E-2"/>
    <n v="0"/>
    <n v="0"/>
    <n v="0"/>
    <n v="0"/>
    <n v="0"/>
  </r>
  <r>
    <x v="10"/>
    <x v="11"/>
    <x v="6"/>
    <x v="1"/>
    <n v="118.59"/>
    <n v="100"/>
    <n v="0"/>
    <n v="4.129E-2"/>
    <n v="0"/>
    <n v="0"/>
    <n v="0"/>
    <n v="0"/>
    <n v="0"/>
  </r>
  <r>
    <x v="10"/>
    <x v="11"/>
    <x v="6"/>
    <x v="2"/>
    <n v="112.24"/>
    <n v="100"/>
    <n v="0"/>
    <n v="4.129E-2"/>
    <n v="0"/>
    <n v="0"/>
    <n v="0"/>
    <n v="0"/>
    <n v="0"/>
  </r>
  <r>
    <x v="10"/>
    <x v="11"/>
    <x v="6"/>
    <x v="3"/>
    <n v="112.23"/>
    <n v="100"/>
    <n v="0"/>
    <n v="4.129E-2"/>
    <n v="0"/>
    <n v="0"/>
    <n v="0"/>
    <n v="0"/>
    <n v="0"/>
  </r>
  <r>
    <x v="10"/>
    <x v="11"/>
    <x v="6"/>
    <x v="4"/>
    <n v="112.23"/>
    <n v="100"/>
    <n v="0"/>
    <n v="4.129E-2"/>
    <n v="0"/>
    <n v="0"/>
    <n v="0"/>
    <n v="0"/>
    <n v="0"/>
  </r>
  <r>
    <x v="10"/>
    <x v="11"/>
    <x v="6"/>
    <x v="5"/>
    <n v="122.66"/>
    <n v="100"/>
    <n v="0"/>
    <n v="4.1300000000000003E-2"/>
    <n v="0"/>
    <n v="0"/>
    <n v="0"/>
    <n v="0"/>
    <n v="0"/>
  </r>
  <r>
    <x v="10"/>
    <x v="11"/>
    <x v="6"/>
    <x v="6"/>
    <n v="112.19"/>
    <n v="100"/>
    <n v="0"/>
    <n v="4.1279999999999997E-2"/>
    <n v="0"/>
    <n v="0"/>
    <n v="0"/>
    <n v="0"/>
    <n v="0"/>
  </r>
  <r>
    <x v="10"/>
    <x v="11"/>
    <x v="6"/>
    <x v="7"/>
    <n v="158.79"/>
    <n v="100"/>
    <n v="0"/>
    <n v="4.129E-2"/>
    <n v="0"/>
    <n v="0"/>
    <n v="0"/>
    <n v="0"/>
    <n v="0"/>
  </r>
  <r>
    <x v="10"/>
    <x v="11"/>
    <x v="6"/>
    <x v="8"/>
    <n v="153.27000000000001"/>
    <n v="100"/>
    <n v="0"/>
    <n v="4.129E-2"/>
    <n v="0"/>
    <n v="0"/>
    <n v="0"/>
    <n v="0"/>
    <n v="0"/>
  </r>
  <r>
    <x v="10"/>
    <x v="11"/>
    <x v="6"/>
    <x v="9"/>
    <n v="167.81"/>
    <n v="100"/>
    <n v="0"/>
    <n v="4.129E-2"/>
    <n v="0"/>
    <n v="0"/>
    <n v="0"/>
    <n v="0"/>
    <n v="0"/>
  </r>
  <r>
    <x v="10"/>
    <x v="11"/>
    <x v="6"/>
    <x v="10"/>
    <n v="0"/>
    <n v="100"/>
    <n v="0"/>
    <n v="0"/>
    <n v="0"/>
    <n v="0"/>
    <n v="0"/>
    <n v="0"/>
    <n v="0"/>
  </r>
  <r>
    <x v="10"/>
    <x v="11"/>
    <x v="7"/>
    <x v="0"/>
    <n v="110.78"/>
    <n v="100"/>
    <n v="0"/>
    <n v="2.385E-2"/>
    <n v="0"/>
    <n v="0"/>
    <n v="0"/>
    <n v="0"/>
    <n v="0"/>
  </r>
  <r>
    <x v="10"/>
    <x v="11"/>
    <x v="7"/>
    <x v="1"/>
    <n v="76.180000000000007"/>
    <n v="100"/>
    <n v="0"/>
    <n v="2.385E-2"/>
    <n v="0"/>
    <n v="0"/>
    <n v="0"/>
    <n v="0"/>
    <n v="0"/>
  </r>
  <r>
    <x v="10"/>
    <x v="11"/>
    <x v="7"/>
    <x v="2"/>
    <n v="64.84"/>
    <n v="100"/>
    <n v="0"/>
    <n v="2.3859999999999999E-2"/>
    <n v="0"/>
    <n v="0"/>
    <n v="0"/>
    <n v="0"/>
    <n v="0"/>
  </r>
  <r>
    <x v="10"/>
    <x v="11"/>
    <x v="7"/>
    <x v="3"/>
    <n v="64.83"/>
    <n v="100"/>
    <n v="0"/>
    <n v="2.385E-2"/>
    <n v="0"/>
    <n v="0"/>
    <n v="0"/>
    <n v="0"/>
    <n v="0"/>
  </r>
  <r>
    <x v="10"/>
    <x v="11"/>
    <x v="7"/>
    <x v="4"/>
    <n v="64.84"/>
    <n v="100"/>
    <n v="0"/>
    <n v="2.3859999999999999E-2"/>
    <n v="0"/>
    <n v="0"/>
    <n v="0"/>
    <n v="0"/>
    <n v="0"/>
  </r>
  <r>
    <x v="10"/>
    <x v="11"/>
    <x v="7"/>
    <x v="5"/>
    <n v="68.900000000000006"/>
    <n v="100"/>
    <n v="0"/>
    <n v="2.384E-2"/>
    <n v="0"/>
    <n v="0"/>
    <n v="0"/>
    <n v="0"/>
    <n v="0"/>
  </r>
  <r>
    <x v="10"/>
    <x v="11"/>
    <x v="7"/>
    <x v="6"/>
    <n v="64.84"/>
    <n v="100"/>
    <n v="0"/>
    <n v="2.3859999999999999E-2"/>
    <n v="0"/>
    <n v="0"/>
    <n v="0"/>
    <n v="0"/>
    <n v="0"/>
  </r>
  <r>
    <x v="10"/>
    <x v="11"/>
    <x v="7"/>
    <x v="7"/>
    <n v="94.83"/>
    <n v="100"/>
    <n v="0"/>
    <n v="2.385E-2"/>
    <n v="0"/>
    <n v="0"/>
    <n v="0"/>
    <n v="0"/>
    <n v="0"/>
  </r>
  <r>
    <x v="10"/>
    <x v="11"/>
    <x v="7"/>
    <x v="8"/>
    <n v="86.62"/>
    <n v="100"/>
    <n v="0"/>
    <n v="2.3890000000000002E-2"/>
    <n v="0"/>
    <n v="0"/>
    <n v="0"/>
    <n v="0"/>
    <n v="0"/>
  </r>
  <r>
    <x v="10"/>
    <x v="11"/>
    <x v="7"/>
    <x v="9"/>
    <n v="153.05000000000001"/>
    <n v="100"/>
    <n v="0"/>
    <n v="2.3869999999999999E-2"/>
    <n v="6.9999999999999994E-5"/>
    <n v="0"/>
    <n v="0"/>
    <n v="0"/>
    <n v="0"/>
  </r>
  <r>
    <x v="10"/>
    <x v="11"/>
    <x v="7"/>
    <x v="10"/>
    <n v="0"/>
    <n v="100"/>
    <n v="0"/>
    <n v="0"/>
    <n v="0"/>
    <n v="0"/>
    <n v="0"/>
    <n v="0"/>
    <n v="0"/>
  </r>
  <r>
    <x v="10"/>
    <x v="11"/>
    <x v="8"/>
    <x v="0"/>
    <n v="91.43"/>
    <n v="51.5"/>
    <n v="4.12012"/>
    <n v="2.23E-2"/>
    <n v="0"/>
    <n v="0"/>
    <n v="0"/>
    <n v="0"/>
    <n v="1.8679999999999999E-2"/>
  </r>
  <r>
    <x v="10"/>
    <x v="11"/>
    <x v="8"/>
    <x v="1"/>
    <n v="94.73"/>
    <n v="41.83"/>
    <n v="2.5097700000000001"/>
    <n v="2.231E-2"/>
    <n v="0"/>
    <n v="0"/>
    <n v="0"/>
    <n v="0"/>
    <n v="1.1379999999999999E-2"/>
  </r>
  <r>
    <x v="10"/>
    <x v="11"/>
    <x v="8"/>
    <x v="2"/>
    <n v="60.19"/>
    <n v="100.02"/>
    <n v="1"/>
    <n v="2.214E-2"/>
    <n v="0"/>
    <n v="0"/>
    <n v="0"/>
    <n v="0"/>
    <n v="4.5300000000000002E-3"/>
  </r>
  <r>
    <x v="10"/>
    <x v="11"/>
    <x v="8"/>
    <x v="3"/>
    <n v="60.28"/>
    <n v="100"/>
    <n v="4"/>
    <n v="2.2179999999999998E-2"/>
    <n v="0"/>
    <n v="0"/>
    <n v="0"/>
    <n v="0"/>
    <n v="1.814E-2"/>
  </r>
  <r>
    <x v="10"/>
    <x v="11"/>
    <x v="8"/>
    <x v="4"/>
    <n v="59.99"/>
    <n v="100"/>
    <n v="0"/>
    <n v="2.2069999999999999E-2"/>
    <n v="0"/>
    <n v="0"/>
    <n v="0"/>
    <n v="0"/>
    <n v="0"/>
  </r>
  <r>
    <x v="10"/>
    <x v="11"/>
    <x v="8"/>
    <x v="5"/>
    <n v="61.46"/>
    <n v="100"/>
    <n v="2"/>
    <n v="2.2159999999999999E-2"/>
    <n v="0"/>
    <n v="0"/>
    <n v="0"/>
    <n v="0"/>
    <n v="9.0699999999999999E-3"/>
  </r>
  <r>
    <x v="10"/>
    <x v="11"/>
    <x v="8"/>
    <x v="6"/>
    <n v="60.08"/>
    <n v="100.02"/>
    <n v="1"/>
    <n v="2.2100000000000002E-2"/>
    <n v="0"/>
    <n v="0"/>
    <n v="0"/>
    <n v="0"/>
    <n v="4.5300000000000002E-3"/>
  </r>
  <r>
    <x v="10"/>
    <x v="11"/>
    <x v="8"/>
    <x v="7"/>
    <n v="84.64"/>
    <n v="65.5"/>
    <n v="9.1699199999999994"/>
    <n v="2.2440000000000002E-2"/>
    <n v="0"/>
    <n v="0"/>
    <n v="0"/>
    <n v="0"/>
    <n v="4.1579999999999999E-2"/>
  </r>
  <r>
    <x v="10"/>
    <x v="11"/>
    <x v="8"/>
    <x v="8"/>
    <n v="71.150000000000006"/>
    <n v="71.290000000000006"/>
    <n v="9.9799799999999994"/>
    <n v="2.24E-2"/>
    <n v="0"/>
    <n v="0"/>
    <n v="0"/>
    <n v="0"/>
    <n v="4.5249999999999999E-2"/>
  </r>
  <r>
    <x v="10"/>
    <x v="11"/>
    <x v="8"/>
    <x v="9"/>
    <n v="90.56"/>
    <n v="55.08"/>
    <n v="7.1601600000000003"/>
    <n v="2.2440000000000002E-2"/>
    <n v="0"/>
    <n v="0"/>
    <n v="0"/>
    <n v="0"/>
    <n v="3.2460000000000003E-2"/>
  </r>
  <r>
    <x v="10"/>
    <x v="11"/>
    <x v="8"/>
    <x v="10"/>
    <n v="2.2200000000000002"/>
    <n v="40.67"/>
    <n v="2.44"/>
    <n v="2.0000000000000001E-4"/>
    <n v="0"/>
    <n v="0"/>
    <n v="0"/>
    <n v="0"/>
    <n v="1.106E-2"/>
  </r>
  <r>
    <x v="10"/>
    <x v="12"/>
    <x v="0"/>
    <x v="0"/>
    <n v="125.23"/>
    <n v="48.83"/>
    <n v="334.95996000000002"/>
    <n v="3.2640000000000002E-2"/>
    <n v="0"/>
    <n v="0"/>
    <n v="0"/>
    <n v="0"/>
    <n v="1.51864"/>
  </r>
  <r>
    <x v="10"/>
    <x v="12"/>
    <x v="0"/>
    <x v="1"/>
    <n v="68.55"/>
    <n v="59.46"/>
    <n v="110"/>
    <n v="2.9579999999999999E-2"/>
    <n v="0"/>
    <n v="0"/>
    <n v="0"/>
    <n v="0"/>
    <n v="0.49872"/>
  </r>
  <r>
    <x v="10"/>
    <x v="12"/>
    <x v="0"/>
    <x v="2"/>
    <n v="61.8"/>
    <n v="94.23"/>
    <n v="155.47998000000001"/>
    <n v="3.0099999999999998E-2"/>
    <n v="0"/>
    <n v="0"/>
    <n v="0"/>
    <n v="0"/>
    <n v="0.70491000000000004"/>
  </r>
  <r>
    <x v="10"/>
    <x v="12"/>
    <x v="0"/>
    <x v="3"/>
    <n v="79.599999999999994"/>
    <n v="70.02"/>
    <n v="238.06984"/>
    <n v="3.124E-2"/>
    <n v="0"/>
    <n v="0"/>
    <n v="0"/>
    <n v="0"/>
    <n v="1.0793600000000001"/>
  </r>
  <r>
    <x v="10"/>
    <x v="12"/>
    <x v="0"/>
    <x v="4"/>
    <n v="56.31"/>
    <n v="100"/>
    <n v="10"/>
    <n v="2.8230000000000002E-2"/>
    <n v="0"/>
    <n v="0"/>
    <n v="0"/>
    <n v="0"/>
    <n v="4.5339999999999998E-2"/>
  </r>
  <r>
    <x v="10"/>
    <x v="12"/>
    <x v="0"/>
    <x v="5"/>
    <n v="88.49"/>
    <n v="56.47"/>
    <n v="38.399900000000002"/>
    <n v="2.862E-2"/>
    <n v="2.9999999999999997E-4"/>
    <n v="0"/>
    <n v="0"/>
    <n v="0"/>
    <n v="0.1741"/>
  </r>
  <r>
    <x v="10"/>
    <x v="12"/>
    <x v="0"/>
    <x v="6"/>
    <n v="59.67"/>
    <n v="84.68"/>
    <n v="44.87988"/>
    <n v="2.869E-2"/>
    <n v="0"/>
    <n v="0"/>
    <n v="0"/>
    <n v="0"/>
    <n v="0.20347999999999999"/>
  </r>
  <r>
    <x v="10"/>
    <x v="12"/>
    <x v="0"/>
    <x v="7"/>
    <n v="139.30000000000001"/>
    <n v="38.1"/>
    <n v="243.45996"/>
    <n v="3.1460000000000002E-2"/>
    <n v="0"/>
    <n v="0"/>
    <n v="0"/>
    <n v="0"/>
    <n v="1.1037999999999999"/>
  </r>
  <r>
    <x v="10"/>
    <x v="12"/>
    <x v="0"/>
    <x v="8"/>
    <n v="154.97999999999999"/>
    <n v="48.14"/>
    <n v="478.06981999999999"/>
    <n v="3.44E-2"/>
    <n v="0"/>
    <n v="0"/>
    <n v="0"/>
    <n v="0"/>
    <n v="2.1674699999999998"/>
  </r>
  <r>
    <x v="10"/>
    <x v="12"/>
    <x v="0"/>
    <x v="9"/>
    <n v="143.69999999999999"/>
    <n v="35.79"/>
    <n v="134.91991999999999"/>
    <n v="2.9940000000000001E-2"/>
    <n v="0"/>
    <n v="0"/>
    <n v="0"/>
    <n v="0"/>
    <n v="0.61170000000000002"/>
  </r>
  <r>
    <x v="10"/>
    <x v="12"/>
    <x v="0"/>
    <x v="10"/>
    <n v="8.02"/>
    <n v="48.69"/>
    <n v="143.64003"/>
    <n v="1.91E-3"/>
    <n v="0"/>
    <n v="0"/>
    <n v="0"/>
    <n v="0"/>
    <n v="0.65122999999999998"/>
  </r>
  <r>
    <x v="10"/>
    <x v="12"/>
    <x v="1"/>
    <x v="0"/>
    <n v="47.67"/>
    <n v="55.59"/>
    <n v="440.28003000000001"/>
    <n v="1.3860000000000001E-2"/>
    <n v="0"/>
    <n v="0"/>
    <n v="0"/>
    <n v="0"/>
    <n v="1.99614"/>
  </r>
  <r>
    <x v="10"/>
    <x v="12"/>
    <x v="1"/>
    <x v="1"/>
    <n v="28.2"/>
    <n v="79.430000000000007"/>
    <n v="316.12011999999999"/>
    <n v="1.208E-2"/>
    <n v="0"/>
    <n v="0"/>
    <n v="0"/>
    <n v="0"/>
    <n v="1.4332199999999999"/>
  </r>
  <r>
    <x v="10"/>
    <x v="12"/>
    <x v="1"/>
    <x v="2"/>
    <n v="21.95"/>
    <n v="94.88"/>
    <n v="189.76990000000001"/>
    <n v="1.0659999999999999E-2"/>
    <n v="0"/>
    <n v="0"/>
    <n v="0"/>
    <n v="0"/>
    <n v="0.86038000000000003"/>
  </r>
  <r>
    <x v="10"/>
    <x v="12"/>
    <x v="1"/>
    <x v="3"/>
    <n v="30.35"/>
    <n v="94.92"/>
    <n v="559.08007999999995"/>
    <n v="1.461E-2"/>
    <n v="0"/>
    <n v="0"/>
    <n v="0"/>
    <n v="0"/>
    <n v="2.5347499999999998"/>
  </r>
  <r>
    <x v="10"/>
    <x v="12"/>
    <x v="1"/>
    <x v="4"/>
    <n v="17.59"/>
    <n v="100"/>
    <n v="17"/>
    <n v="8.8199999999999997E-3"/>
    <n v="0"/>
    <n v="0"/>
    <n v="0"/>
    <n v="0"/>
    <n v="7.707E-2"/>
  </r>
  <r>
    <x v="10"/>
    <x v="12"/>
    <x v="1"/>
    <x v="5"/>
    <n v="29.22"/>
    <n v="63.24"/>
    <n v="245.98987"/>
    <n v="1.1480000000000001E-2"/>
    <n v="0"/>
    <n v="0"/>
    <n v="0"/>
    <n v="0"/>
    <n v="1.11527"/>
  </r>
  <r>
    <x v="10"/>
    <x v="12"/>
    <x v="1"/>
    <x v="6"/>
    <n v="21.93"/>
    <n v="100"/>
    <n v="219"/>
    <n v="1.099E-2"/>
    <n v="0"/>
    <n v="0"/>
    <n v="0"/>
    <n v="0"/>
    <n v="0.9929"/>
  </r>
  <r>
    <x v="10"/>
    <x v="12"/>
    <x v="1"/>
    <x v="7"/>
    <n v="77.48"/>
    <n v="45.35"/>
    <n v="675.68017999999995"/>
    <n v="1.6990000000000002E-2"/>
    <n v="0"/>
    <n v="0"/>
    <n v="0"/>
    <n v="0"/>
    <n v="3.0633900000000001"/>
  </r>
  <r>
    <x v="10"/>
    <x v="12"/>
    <x v="1"/>
    <x v="8"/>
    <n v="88.28"/>
    <n v="42.62"/>
    <n v="919.65990999999997"/>
    <n v="2.0070000000000001E-2"/>
    <n v="0"/>
    <n v="0"/>
    <n v="0"/>
    <n v="0"/>
    <n v="4.1695500000000001"/>
  </r>
  <r>
    <x v="10"/>
    <x v="12"/>
    <x v="1"/>
    <x v="9"/>
    <n v="60.63"/>
    <n v="45.28"/>
    <n v="484.45999"/>
    <n v="1.4330000000000001E-2"/>
    <n v="0"/>
    <n v="0"/>
    <n v="0"/>
    <n v="0"/>
    <n v="2.1964399999999999"/>
  </r>
  <r>
    <x v="10"/>
    <x v="12"/>
    <x v="1"/>
    <x v="10"/>
    <n v="18.93"/>
    <n v="46.59"/>
    <n v="335.91998000000001"/>
    <n v="4.0000000000000001E-3"/>
    <n v="0"/>
    <n v="0"/>
    <n v="0"/>
    <n v="0"/>
    <n v="1.5229900000000001"/>
  </r>
  <r>
    <x v="10"/>
    <x v="12"/>
    <x v="2"/>
    <x v="0"/>
    <n v="86.8"/>
    <n v="100"/>
    <n v="0"/>
    <n v="2.349E-2"/>
    <n v="0"/>
    <n v="0"/>
    <n v="0"/>
    <n v="0"/>
    <n v="0"/>
  </r>
  <r>
    <x v="10"/>
    <x v="12"/>
    <x v="2"/>
    <x v="1"/>
    <n v="58.92"/>
    <n v="100"/>
    <n v="0"/>
    <n v="2.3470000000000001E-2"/>
    <n v="0"/>
    <n v="0"/>
    <n v="0"/>
    <n v="0"/>
    <n v="0"/>
  </r>
  <r>
    <x v="10"/>
    <x v="12"/>
    <x v="2"/>
    <x v="2"/>
    <n v="56.63"/>
    <n v="100"/>
    <n v="0"/>
    <n v="2.3470000000000001E-2"/>
    <n v="0"/>
    <n v="0"/>
    <n v="0"/>
    <n v="0"/>
    <n v="0"/>
  </r>
  <r>
    <x v="10"/>
    <x v="12"/>
    <x v="2"/>
    <x v="3"/>
    <n v="56.64"/>
    <n v="100"/>
    <n v="0"/>
    <n v="2.3480000000000001E-2"/>
    <n v="0"/>
    <n v="0"/>
    <n v="0"/>
    <n v="0"/>
    <n v="0"/>
  </r>
  <r>
    <x v="10"/>
    <x v="12"/>
    <x v="2"/>
    <x v="4"/>
    <n v="56.66"/>
    <n v="100"/>
    <n v="0"/>
    <n v="2.349E-2"/>
    <n v="0"/>
    <n v="0"/>
    <n v="0"/>
    <n v="0"/>
    <n v="0"/>
  </r>
  <r>
    <x v="10"/>
    <x v="12"/>
    <x v="2"/>
    <x v="5"/>
    <n v="56.62"/>
    <n v="100"/>
    <n v="0"/>
    <n v="2.3470000000000001E-2"/>
    <n v="0"/>
    <n v="0"/>
    <n v="0"/>
    <n v="0"/>
    <n v="0"/>
  </r>
  <r>
    <x v="10"/>
    <x v="12"/>
    <x v="2"/>
    <x v="6"/>
    <n v="56.61"/>
    <n v="100"/>
    <n v="0"/>
    <n v="2.3460000000000002E-2"/>
    <n v="0"/>
    <n v="0"/>
    <n v="0"/>
    <n v="0"/>
    <n v="0"/>
  </r>
  <r>
    <x v="10"/>
    <x v="12"/>
    <x v="2"/>
    <x v="7"/>
    <n v="85.86"/>
    <n v="100"/>
    <n v="0"/>
    <n v="2.3480000000000001E-2"/>
    <n v="0"/>
    <n v="0"/>
    <n v="0"/>
    <n v="0"/>
    <n v="0"/>
  </r>
  <r>
    <x v="10"/>
    <x v="12"/>
    <x v="2"/>
    <x v="8"/>
    <n v="75.19"/>
    <n v="100"/>
    <n v="0"/>
    <n v="2.3480000000000001E-2"/>
    <n v="0"/>
    <n v="0"/>
    <n v="0"/>
    <n v="0"/>
    <n v="0"/>
  </r>
  <r>
    <x v="10"/>
    <x v="12"/>
    <x v="2"/>
    <x v="9"/>
    <n v="107.4"/>
    <n v="100"/>
    <n v="0"/>
    <n v="2.349E-2"/>
    <n v="0"/>
    <n v="0"/>
    <n v="0"/>
    <n v="0"/>
    <n v="0"/>
  </r>
  <r>
    <x v="10"/>
    <x v="12"/>
    <x v="2"/>
    <x v="10"/>
    <n v="0"/>
    <n v="100"/>
    <n v="0"/>
    <n v="0"/>
    <n v="0"/>
    <n v="0"/>
    <n v="0"/>
    <n v="0"/>
    <n v="0"/>
  </r>
  <r>
    <x v="10"/>
    <x v="12"/>
    <x v="3"/>
    <x v="0"/>
    <n v="440.93"/>
    <n v="100"/>
    <n v="0"/>
    <n v="7.9320000000000002E-2"/>
    <n v="0"/>
    <n v="0"/>
    <n v="0"/>
    <n v="0"/>
    <n v="0"/>
  </r>
  <r>
    <x v="10"/>
    <x v="12"/>
    <x v="3"/>
    <x v="1"/>
    <n v="184.1"/>
    <n v="100"/>
    <n v="0"/>
    <n v="7.9219999999999999E-2"/>
    <n v="3.0000000000000001E-5"/>
    <n v="0"/>
    <n v="0"/>
    <n v="0"/>
    <n v="0"/>
  </r>
  <r>
    <x v="10"/>
    <x v="12"/>
    <x v="3"/>
    <x v="2"/>
    <n v="158.01"/>
    <n v="100"/>
    <n v="0"/>
    <n v="7.9210000000000003E-2"/>
    <n v="0"/>
    <n v="0"/>
    <n v="0"/>
    <n v="0"/>
    <n v="0"/>
  </r>
  <r>
    <x v="10"/>
    <x v="12"/>
    <x v="3"/>
    <x v="3"/>
    <n v="165.03"/>
    <n v="100"/>
    <n v="0"/>
    <n v="7.9229999999999995E-2"/>
    <n v="0"/>
    <n v="0"/>
    <n v="0"/>
    <n v="0"/>
    <n v="0"/>
  </r>
  <r>
    <x v="10"/>
    <x v="12"/>
    <x v="3"/>
    <x v="4"/>
    <n v="157.97"/>
    <n v="100"/>
    <n v="0"/>
    <n v="7.9189999999999997E-2"/>
    <n v="0"/>
    <n v="0"/>
    <n v="0"/>
    <n v="0"/>
    <n v="0"/>
  </r>
  <r>
    <x v="10"/>
    <x v="12"/>
    <x v="3"/>
    <x v="5"/>
    <n v="171.33"/>
    <n v="100"/>
    <n v="0"/>
    <n v="7.9210000000000003E-2"/>
    <n v="0"/>
    <n v="0"/>
    <n v="0"/>
    <n v="0"/>
    <n v="0"/>
  </r>
  <r>
    <x v="10"/>
    <x v="12"/>
    <x v="3"/>
    <x v="6"/>
    <n v="157.97"/>
    <n v="100"/>
    <n v="0"/>
    <n v="7.9189999999999997E-2"/>
    <n v="0"/>
    <n v="0"/>
    <n v="0"/>
    <n v="0"/>
    <n v="0"/>
  </r>
  <r>
    <x v="10"/>
    <x v="12"/>
    <x v="3"/>
    <x v="7"/>
    <n v="383.21"/>
    <n v="100"/>
    <n v="0"/>
    <n v="7.9380000000000006E-2"/>
    <n v="0"/>
    <n v="0"/>
    <n v="0"/>
    <n v="0"/>
    <n v="0"/>
  </r>
  <r>
    <x v="10"/>
    <x v="12"/>
    <x v="3"/>
    <x v="8"/>
    <n v="327.58999999999997"/>
    <n v="100"/>
    <n v="0"/>
    <n v="7.9409999999999994E-2"/>
    <n v="0"/>
    <n v="0"/>
    <n v="0"/>
    <n v="0"/>
    <n v="0"/>
  </r>
  <r>
    <x v="10"/>
    <x v="12"/>
    <x v="3"/>
    <x v="9"/>
    <n v="462.93"/>
    <n v="100"/>
    <n v="0"/>
    <n v="7.9320000000000002E-2"/>
    <n v="0"/>
    <n v="0"/>
    <n v="0"/>
    <n v="0"/>
    <n v="0"/>
  </r>
  <r>
    <x v="10"/>
    <x v="12"/>
    <x v="3"/>
    <x v="10"/>
    <n v="0.13"/>
    <n v="100"/>
    <n v="0"/>
    <n v="2.0000000000000002E-5"/>
    <n v="0"/>
    <n v="0"/>
    <n v="0"/>
    <n v="0"/>
    <n v="0"/>
  </r>
  <r>
    <x v="10"/>
    <x v="12"/>
    <x v="4"/>
    <x v="0"/>
    <n v="6.11"/>
    <n v="100"/>
    <n v="0"/>
    <n v="1.5399999999999999E-3"/>
    <n v="0"/>
    <n v="0"/>
    <n v="0"/>
    <n v="0"/>
    <n v="0"/>
  </r>
  <r>
    <x v="10"/>
    <x v="12"/>
    <x v="4"/>
    <x v="1"/>
    <n v="5.39"/>
    <n v="100"/>
    <n v="0"/>
    <n v="1.5399999999999999E-3"/>
    <n v="0"/>
    <n v="0"/>
    <n v="0"/>
    <n v="0"/>
    <n v="0"/>
  </r>
  <r>
    <x v="10"/>
    <x v="12"/>
    <x v="4"/>
    <x v="2"/>
    <n v="5.0199999999999996"/>
    <n v="100"/>
    <n v="0"/>
    <n v="1.5299999999999999E-3"/>
    <n v="0"/>
    <n v="0"/>
    <n v="0"/>
    <n v="0"/>
    <n v="0"/>
  </r>
  <r>
    <x v="10"/>
    <x v="12"/>
    <x v="4"/>
    <x v="3"/>
    <n v="5.05"/>
    <n v="100"/>
    <n v="0"/>
    <n v="1.5399999999999999E-3"/>
    <n v="0"/>
    <n v="0"/>
    <n v="0"/>
    <n v="0"/>
    <n v="0"/>
  </r>
  <r>
    <x v="10"/>
    <x v="12"/>
    <x v="4"/>
    <x v="4"/>
    <n v="5.04"/>
    <n v="100"/>
    <n v="0"/>
    <n v="1.5399999999999999E-3"/>
    <n v="0"/>
    <n v="0"/>
    <n v="0"/>
    <n v="0"/>
    <n v="0"/>
  </r>
  <r>
    <x v="10"/>
    <x v="12"/>
    <x v="4"/>
    <x v="5"/>
    <n v="5.14"/>
    <n v="100"/>
    <n v="0"/>
    <n v="1.5499999999999999E-3"/>
    <n v="0"/>
    <n v="0"/>
    <n v="0"/>
    <n v="0"/>
    <n v="0"/>
  </r>
  <r>
    <x v="10"/>
    <x v="12"/>
    <x v="4"/>
    <x v="6"/>
    <n v="5.03"/>
    <n v="100"/>
    <n v="0"/>
    <n v="1.5399999999999999E-3"/>
    <n v="0"/>
    <n v="0"/>
    <n v="0"/>
    <n v="0"/>
    <n v="0"/>
  </r>
  <r>
    <x v="10"/>
    <x v="12"/>
    <x v="4"/>
    <x v="7"/>
    <n v="5.72"/>
    <n v="100"/>
    <n v="0"/>
    <n v="1.5399999999999999E-3"/>
    <n v="0"/>
    <n v="0"/>
    <n v="0"/>
    <n v="0"/>
    <n v="0"/>
  </r>
  <r>
    <x v="10"/>
    <x v="12"/>
    <x v="4"/>
    <x v="8"/>
    <n v="5.23"/>
    <n v="100"/>
    <n v="0"/>
    <n v="1.5399999999999999E-3"/>
    <n v="0"/>
    <n v="0"/>
    <n v="0"/>
    <n v="0"/>
    <n v="0"/>
  </r>
  <r>
    <x v="10"/>
    <x v="12"/>
    <x v="4"/>
    <x v="9"/>
    <n v="6.68"/>
    <n v="100"/>
    <n v="0"/>
    <n v="1.5399999999999999E-3"/>
    <n v="0"/>
    <n v="0"/>
    <n v="0"/>
    <n v="0"/>
    <n v="0"/>
  </r>
  <r>
    <x v="10"/>
    <x v="12"/>
    <x v="4"/>
    <x v="10"/>
    <n v="0"/>
    <n v="100"/>
    <n v="0"/>
    <n v="0"/>
    <n v="0"/>
    <n v="0"/>
    <n v="0"/>
    <n v="0"/>
    <n v="0"/>
  </r>
  <r>
    <x v="10"/>
    <x v="12"/>
    <x v="5"/>
    <x v="0"/>
    <n v="1.1499999999999999"/>
    <n v="100"/>
    <n v="0"/>
    <n v="2.1000000000000001E-4"/>
    <n v="0"/>
    <n v="0"/>
    <n v="0"/>
    <n v="0"/>
    <n v="0"/>
  </r>
  <r>
    <x v="10"/>
    <x v="12"/>
    <x v="5"/>
    <x v="1"/>
    <n v="0.66"/>
    <n v="100"/>
    <n v="0"/>
    <n v="2.0000000000000001E-4"/>
    <n v="0"/>
    <n v="0"/>
    <n v="0"/>
    <n v="0"/>
    <n v="0"/>
  </r>
  <r>
    <x v="10"/>
    <x v="12"/>
    <x v="5"/>
    <x v="2"/>
    <n v="0.67"/>
    <n v="100"/>
    <n v="0"/>
    <n v="2.0000000000000001E-4"/>
    <n v="0"/>
    <n v="0"/>
    <n v="0"/>
    <n v="0"/>
    <n v="0"/>
  </r>
  <r>
    <x v="10"/>
    <x v="12"/>
    <x v="5"/>
    <x v="3"/>
    <n v="0.65"/>
    <n v="100"/>
    <n v="0"/>
    <n v="2.0000000000000001E-4"/>
    <n v="0"/>
    <n v="0"/>
    <n v="0"/>
    <n v="0"/>
    <n v="0"/>
  </r>
  <r>
    <x v="10"/>
    <x v="12"/>
    <x v="5"/>
    <x v="4"/>
    <n v="0.69"/>
    <n v="100"/>
    <n v="0"/>
    <n v="2.1000000000000001E-4"/>
    <n v="0"/>
    <n v="0"/>
    <n v="0"/>
    <n v="0"/>
    <n v="0"/>
  </r>
  <r>
    <x v="10"/>
    <x v="12"/>
    <x v="5"/>
    <x v="5"/>
    <n v="0.67"/>
    <n v="100"/>
    <n v="0"/>
    <n v="2.0000000000000001E-4"/>
    <n v="0"/>
    <n v="0"/>
    <n v="0"/>
    <n v="0"/>
    <n v="0"/>
  </r>
  <r>
    <x v="10"/>
    <x v="12"/>
    <x v="5"/>
    <x v="6"/>
    <n v="0.7"/>
    <n v="100"/>
    <n v="0"/>
    <n v="2.1000000000000001E-4"/>
    <n v="0"/>
    <n v="0"/>
    <n v="0"/>
    <n v="0"/>
    <n v="0"/>
  </r>
  <r>
    <x v="10"/>
    <x v="12"/>
    <x v="5"/>
    <x v="7"/>
    <n v="0.9"/>
    <n v="100"/>
    <n v="0"/>
    <n v="2.1000000000000001E-4"/>
    <n v="0"/>
    <n v="0"/>
    <n v="0"/>
    <n v="0"/>
    <n v="0"/>
  </r>
  <r>
    <x v="10"/>
    <x v="12"/>
    <x v="5"/>
    <x v="8"/>
    <n v="0.79"/>
    <n v="100"/>
    <n v="0"/>
    <n v="2.1000000000000001E-4"/>
    <n v="0"/>
    <n v="0"/>
    <n v="0"/>
    <n v="0"/>
    <n v="0"/>
  </r>
  <r>
    <x v="10"/>
    <x v="12"/>
    <x v="5"/>
    <x v="9"/>
    <n v="0.75"/>
    <n v="100"/>
    <n v="0"/>
    <n v="2.0000000000000001E-4"/>
    <n v="0"/>
    <n v="0"/>
    <n v="0"/>
    <n v="0"/>
    <n v="0"/>
  </r>
  <r>
    <x v="10"/>
    <x v="12"/>
    <x v="5"/>
    <x v="10"/>
    <n v="0"/>
    <n v="100"/>
    <n v="0"/>
    <n v="0"/>
    <n v="0"/>
    <n v="0"/>
    <n v="0"/>
    <n v="0"/>
    <n v="0"/>
  </r>
  <r>
    <x v="10"/>
    <x v="12"/>
    <x v="6"/>
    <x v="0"/>
    <n v="139.38999999999999"/>
    <n v="100"/>
    <n v="0"/>
    <n v="4.129E-2"/>
    <n v="0"/>
    <n v="0"/>
    <n v="0"/>
    <n v="0"/>
    <n v="0"/>
  </r>
  <r>
    <x v="10"/>
    <x v="12"/>
    <x v="6"/>
    <x v="1"/>
    <n v="118.59"/>
    <n v="100"/>
    <n v="0"/>
    <n v="4.129E-2"/>
    <n v="0"/>
    <n v="0"/>
    <n v="0"/>
    <n v="0"/>
    <n v="0"/>
  </r>
  <r>
    <x v="10"/>
    <x v="12"/>
    <x v="6"/>
    <x v="2"/>
    <n v="112.24"/>
    <n v="100"/>
    <n v="0"/>
    <n v="4.129E-2"/>
    <n v="0"/>
    <n v="0"/>
    <n v="0"/>
    <n v="0"/>
    <n v="0"/>
  </r>
  <r>
    <x v="10"/>
    <x v="12"/>
    <x v="6"/>
    <x v="3"/>
    <n v="112.23"/>
    <n v="100"/>
    <n v="0"/>
    <n v="4.129E-2"/>
    <n v="0"/>
    <n v="0"/>
    <n v="0"/>
    <n v="0"/>
    <n v="0"/>
  </r>
  <r>
    <x v="10"/>
    <x v="12"/>
    <x v="6"/>
    <x v="4"/>
    <n v="112.23"/>
    <n v="100"/>
    <n v="0"/>
    <n v="4.129E-2"/>
    <n v="0"/>
    <n v="0"/>
    <n v="0"/>
    <n v="0"/>
    <n v="0"/>
  </r>
  <r>
    <x v="10"/>
    <x v="12"/>
    <x v="6"/>
    <x v="5"/>
    <n v="122.66"/>
    <n v="100"/>
    <n v="0"/>
    <n v="4.1300000000000003E-2"/>
    <n v="0"/>
    <n v="0"/>
    <n v="0"/>
    <n v="0"/>
    <n v="0"/>
  </r>
  <r>
    <x v="10"/>
    <x v="12"/>
    <x v="6"/>
    <x v="6"/>
    <n v="112.19"/>
    <n v="100"/>
    <n v="0"/>
    <n v="4.1279999999999997E-2"/>
    <n v="0"/>
    <n v="0"/>
    <n v="0"/>
    <n v="0"/>
    <n v="0"/>
  </r>
  <r>
    <x v="10"/>
    <x v="12"/>
    <x v="6"/>
    <x v="7"/>
    <n v="158.79"/>
    <n v="100"/>
    <n v="0"/>
    <n v="4.129E-2"/>
    <n v="0"/>
    <n v="0"/>
    <n v="0"/>
    <n v="0"/>
    <n v="0"/>
  </r>
  <r>
    <x v="10"/>
    <x v="12"/>
    <x v="6"/>
    <x v="8"/>
    <n v="153.27000000000001"/>
    <n v="100"/>
    <n v="0"/>
    <n v="4.129E-2"/>
    <n v="0"/>
    <n v="0"/>
    <n v="0"/>
    <n v="0"/>
    <n v="0"/>
  </r>
  <r>
    <x v="10"/>
    <x v="12"/>
    <x v="6"/>
    <x v="9"/>
    <n v="167.81"/>
    <n v="100"/>
    <n v="0"/>
    <n v="4.129E-2"/>
    <n v="0"/>
    <n v="0"/>
    <n v="0"/>
    <n v="0"/>
    <n v="0"/>
  </r>
  <r>
    <x v="10"/>
    <x v="12"/>
    <x v="6"/>
    <x v="10"/>
    <n v="0"/>
    <n v="100"/>
    <n v="0"/>
    <n v="0"/>
    <n v="0"/>
    <n v="0"/>
    <n v="0"/>
    <n v="0"/>
    <n v="0"/>
  </r>
  <r>
    <x v="10"/>
    <x v="12"/>
    <x v="7"/>
    <x v="0"/>
    <n v="110.78"/>
    <n v="100"/>
    <n v="0"/>
    <n v="2.385E-2"/>
    <n v="0"/>
    <n v="0"/>
    <n v="0"/>
    <n v="0"/>
    <n v="0"/>
  </r>
  <r>
    <x v="10"/>
    <x v="12"/>
    <x v="7"/>
    <x v="1"/>
    <n v="76.180000000000007"/>
    <n v="100"/>
    <n v="0"/>
    <n v="2.385E-2"/>
    <n v="0"/>
    <n v="0"/>
    <n v="0"/>
    <n v="0"/>
    <n v="0"/>
  </r>
  <r>
    <x v="10"/>
    <x v="12"/>
    <x v="7"/>
    <x v="2"/>
    <n v="64.84"/>
    <n v="100"/>
    <n v="0"/>
    <n v="2.3859999999999999E-2"/>
    <n v="0"/>
    <n v="0"/>
    <n v="0"/>
    <n v="0"/>
    <n v="0"/>
  </r>
  <r>
    <x v="10"/>
    <x v="12"/>
    <x v="7"/>
    <x v="3"/>
    <n v="64.83"/>
    <n v="100"/>
    <n v="0"/>
    <n v="2.385E-2"/>
    <n v="0"/>
    <n v="0"/>
    <n v="0"/>
    <n v="0"/>
    <n v="0"/>
  </r>
  <r>
    <x v="10"/>
    <x v="12"/>
    <x v="7"/>
    <x v="4"/>
    <n v="64.84"/>
    <n v="100"/>
    <n v="0"/>
    <n v="2.3859999999999999E-2"/>
    <n v="0"/>
    <n v="0"/>
    <n v="0"/>
    <n v="0"/>
    <n v="0"/>
  </r>
  <r>
    <x v="10"/>
    <x v="12"/>
    <x v="7"/>
    <x v="5"/>
    <n v="68.900000000000006"/>
    <n v="100"/>
    <n v="0"/>
    <n v="2.384E-2"/>
    <n v="0"/>
    <n v="0"/>
    <n v="0"/>
    <n v="0"/>
    <n v="0"/>
  </r>
  <r>
    <x v="10"/>
    <x v="12"/>
    <x v="7"/>
    <x v="6"/>
    <n v="64.84"/>
    <n v="100"/>
    <n v="0"/>
    <n v="2.3859999999999999E-2"/>
    <n v="0"/>
    <n v="0"/>
    <n v="0"/>
    <n v="0"/>
    <n v="0"/>
  </r>
  <r>
    <x v="10"/>
    <x v="12"/>
    <x v="7"/>
    <x v="7"/>
    <n v="94.83"/>
    <n v="100"/>
    <n v="0"/>
    <n v="2.385E-2"/>
    <n v="0"/>
    <n v="0"/>
    <n v="0"/>
    <n v="0"/>
    <n v="0"/>
  </r>
  <r>
    <x v="10"/>
    <x v="12"/>
    <x v="7"/>
    <x v="8"/>
    <n v="86.62"/>
    <n v="100"/>
    <n v="0"/>
    <n v="2.3890000000000002E-2"/>
    <n v="0"/>
    <n v="0"/>
    <n v="0"/>
    <n v="0"/>
    <n v="0"/>
  </r>
  <r>
    <x v="10"/>
    <x v="12"/>
    <x v="7"/>
    <x v="9"/>
    <n v="153.05000000000001"/>
    <n v="100"/>
    <n v="0"/>
    <n v="2.3869999999999999E-2"/>
    <n v="6.9999999999999994E-5"/>
    <n v="0"/>
    <n v="0"/>
    <n v="0"/>
    <n v="0"/>
  </r>
  <r>
    <x v="10"/>
    <x v="12"/>
    <x v="7"/>
    <x v="10"/>
    <n v="0"/>
    <n v="100"/>
    <n v="0"/>
    <n v="0"/>
    <n v="0"/>
    <n v="0"/>
    <n v="0"/>
    <n v="0"/>
    <n v="0"/>
  </r>
  <r>
    <x v="10"/>
    <x v="12"/>
    <x v="8"/>
    <x v="0"/>
    <n v="91.77"/>
    <n v="54.35"/>
    <n v="18.479980000000001"/>
    <n v="2.2370000000000001E-2"/>
    <n v="0"/>
    <n v="0"/>
    <n v="0"/>
    <n v="0"/>
    <n v="8.3779999999999993E-2"/>
  </r>
  <r>
    <x v="10"/>
    <x v="12"/>
    <x v="8"/>
    <x v="1"/>
    <n v="95.02"/>
    <n v="47.69"/>
    <n v="13.830080000000001"/>
    <n v="2.2360000000000001E-2"/>
    <n v="0"/>
    <n v="0"/>
    <n v="0"/>
    <n v="0"/>
    <n v="6.2700000000000006E-2"/>
  </r>
  <r>
    <x v="10"/>
    <x v="12"/>
    <x v="8"/>
    <x v="2"/>
    <n v="60.26"/>
    <n v="100"/>
    <n v="7"/>
    <n v="2.2169999999999999E-2"/>
    <n v="0"/>
    <n v="0"/>
    <n v="0"/>
    <n v="0"/>
    <n v="3.1739999999999997E-2"/>
  </r>
  <r>
    <x v="10"/>
    <x v="12"/>
    <x v="8"/>
    <x v="3"/>
    <n v="60.47"/>
    <n v="100"/>
    <n v="19"/>
    <n v="2.2249999999999999E-2"/>
    <n v="0"/>
    <n v="0"/>
    <n v="0"/>
    <n v="0"/>
    <n v="8.6139999999999994E-2"/>
  </r>
  <r>
    <x v="10"/>
    <x v="12"/>
    <x v="8"/>
    <x v="4"/>
    <n v="59.99"/>
    <n v="100"/>
    <n v="0"/>
    <n v="2.2069999999999999E-2"/>
    <n v="0"/>
    <n v="0"/>
    <n v="0"/>
    <n v="0"/>
    <n v="0"/>
  </r>
  <r>
    <x v="10"/>
    <x v="12"/>
    <x v="8"/>
    <x v="5"/>
    <n v="61.54"/>
    <n v="92.5"/>
    <n v="7.3998999999999997"/>
    <n v="2.2179999999999998E-2"/>
    <n v="0"/>
    <n v="0"/>
    <n v="0"/>
    <n v="0"/>
    <n v="3.3550000000000003E-2"/>
  </r>
  <r>
    <x v="10"/>
    <x v="12"/>
    <x v="8"/>
    <x v="6"/>
    <n v="60.1"/>
    <n v="100"/>
    <n v="2"/>
    <n v="2.2110000000000001E-2"/>
    <n v="0"/>
    <n v="0"/>
    <n v="0"/>
    <n v="0"/>
    <n v="9.0699999999999999E-3"/>
  </r>
  <r>
    <x v="10"/>
    <x v="12"/>
    <x v="8"/>
    <x v="7"/>
    <n v="85.2"/>
    <n v="64.27"/>
    <n v="35.990229999999997"/>
    <n v="2.257E-2"/>
    <n v="0"/>
    <n v="0"/>
    <n v="0"/>
    <n v="0"/>
    <n v="0.16317000000000001"/>
  </r>
  <r>
    <x v="10"/>
    <x v="12"/>
    <x v="8"/>
    <x v="8"/>
    <n v="71.680000000000007"/>
    <n v="70.92"/>
    <n v="37.589840000000002"/>
    <n v="2.2540000000000001E-2"/>
    <n v="0"/>
    <n v="0"/>
    <n v="0"/>
    <n v="0"/>
    <n v="0.17043"/>
  </r>
  <r>
    <x v="10"/>
    <x v="12"/>
    <x v="8"/>
    <x v="9"/>
    <n v="91.13"/>
    <n v="52.88"/>
    <n v="30.140139999999999"/>
    <n v="2.2550000000000001E-2"/>
    <n v="0"/>
    <n v="0"/>
    <n v="0"/>
    <n v="0"/>
    <n v="0.13664999999999999"/>
  </r>
  <r>
    <x v="10"/>
    <x v="12"/>
    <x v="8"/>
    <x v="10"/>
    <n v="2.48"/>
    <n v="37.85"/>
    <n v="9.84"/>
    <n v="2.3000000000000001E-4"/>
    <n v="0"/>
    <n v="0"/>
    <n v="0"/>
    <n v="0"/>
    <n v="4.4609999999999997E-2"/>
  </r>
  <r>
    <x v="10"/>
    <x v="13"/>
    <x v="0"/>
    <x v="0"/>
    <n v="134.28"/>
    <n v="48.76"/>
    <n v="441.31009"/>
    <n v="3.4860000000000002E-2"/>
    <n v="0"/>
    <n v="0"/>
    <n v="0"/>
    <n v="0"/>
    <n v="2.0005999999999999"/>
  </r>
  <r>
    <x v="10"/>
    <x v="13"/>
    <x v="0"/>
    <x v="1"/>
    <n v="71.03"/>
    <n v="59.78"/>
    <n v="148.25"/>
    <n v="3.032E-2"/>
    <n v="0"/>
    <n v="0"/>
    <n v="0"/>
    <n v="0"/>
    <n v="0.67205999999999999"/>
  </r>
  <r>
    <x v="10"/>
    <x v="13"/>
    <x v="0"/>
    <x v="2"/>
    <n v="63.99"/>
    <n v="94.25"/>
    <n v="206.3999"/>
    <n v="3.1130000000000001E-2"/>
    <n v="0"/>
    <n v="0"/>
    <n v="0"/>
    <n v="0"/>
    <n v="0.93567999999999996"/>
  </r>
  <r>
    <x v="10"/>
    <x v="13"/>
    <x v="0"/>
    <x v="3"/>
    <n v="84.11"/>
    <n v="69.94"/>
    <n v="315.43993999999998"/>
    <n v="3.2820000000000002E-2"/>
    <n v="0"/>
    <n v="0"/>
    <n v="0"/>
    <n v="0"/>
    <n v="1.4299900000000001"/>
  </r>
  <r>
    <x v="10"/>
    <x v="13"/>
    <x v="0"/>
    <x v="4"/>
    <n v="56.43"/>
    <n v="100"/>
    <n v="12"/>
    <n v="2.8289999999999999E-2"/>
    <n v="0"/>
    <n v="0"/>
    <n v="0"/>
    <n v="0"/>
    <n v="5.4399999999999997E-2"/>
  </r>
  <r>
    <x v="10"/>
    <x v="13"/>
    <x v="0"/>
    <x v="5"/>
    <n v="89.4"/>
    <n v="56.92"/>
    <n v="51.799799999999998"/>
    <n v="2.8879999999999999E-2"/>
    <n v="2.9999999999999997E-4"/>
    <n v="0"/>
    <n v="0"/>
    <n v="0"/>
    <n v="0.23483000000000001"/>
  </r>
  <r>
    <x v="10"/>
    <x v="13"/>
    <x v="0"/>
    <x v="6"/>
    <n v="60.37"/>
    <n v="84.26"/>
    <n v="58.979979999999998"/>
    <n v="2.8979999999999999E-2"/>
    <n v="0"/>
    <n v="0"/>
    <n v="0"/>
    <n v="0"/>
    <n v="0.26738000000000001"/>
  </r>
  <r>
    <x v="10"/>
    <x v="13"/>
    <x v="0"/>
    <x v="7"/>
    <n v="147.77000000000001"/>
    <n v="38.04"/>
    <n v="322.23975000000002"/>
    <n v="3.3070000000000002E-2"/>
    <n v="0"/>
    <n v="0"/>
    <n v="0"/>
    <n v="0"/>
    <n v="1.46082"/>
  </r>
  <r>
    <x v="10"/>
    <x v="13"/>
    <x v="0"/>
    <x v="8"/>
    <n v="168.15"/>
    <n v="48.11"/>
    <n v="633.66016000000002"/>
    <n v="3.7580000000000002E-2"/>
    <n v="0"/>
    <n v="0"/>
    <n v="0"/>
    <n v="0"/>
    <n v="2.8725800000000001"/>
  </r>
  <r>
    <x v="10"/>
    <x v="13"/>
    <x v="0"/>
    <x v="9"/>
    <n v="148.72"/>
    <n v="35.65"/>
    <n v="178.97998000000001"/>
    <n v="3.0839999999999999E-2"/>
    <n v="0"/>
    <n v="0"/>
    <n v="0"/>
    <n v="0"/>
    <n v="0.81137000000000004"/>
  </r>
  <r>
    <x v="10"/>
    <x v="13"/>
    <x v="0"/>
    <x v="10"/>
    <n v="11.97"/>
    <n v="48.84"/>
    <n v="192.91998000000001"/>
    <n v="2.8700000000000002E-3"/>
    <n v="0"/>
    <n v="0"/>
    <n v="0"/>
    <n v="0"/>
    <n v="0.87456999999999996"/>
  </r>
  <r>
    <x v="10"/>
    <x v="13"/>
    <x v="1"/>
    <x v="0"/>
    <n v="61.46"/>
    <n v="55.56"/>
    <n v="766.20996000000002"/>
    <n v="1.77E-2"/>
    <n v="0"/>
    <n v="0"/>
    <n v="0"/>
    <n v="0"/>
    <n v="3.4734699999999998"/>
  </r>
  <r>
    <x v="10"/>
    <x v="13"/>
    <x v="1"/>
    <x v="1"/>
    <n v="35.19"/>
    <n v="79.63"/>
    <n v="556.6001"/>
    <n v="1.487E-2"/>
    <n v="0"/>
    <n v="0"/>
    <n v="0"/>
    <n v="0"/>
    <n v="2.5232399999999999"/>
  </r>
  <r>
    <x v="10"/>
    <x v="13"/>
    <x v="1"/>
    <x v="2"/>
    <n v="25.48"/>
    <n v="94.95"/>
    <n v="335.17993000000001"/>
    <n v="1.234E-2"/>
    <n v="0"/>
    <n v="0"/>
    <n v="0"/>
    <n v="0"/>
    <n v="1.5194799999999999"/>
  </r>
  <r>
    <x v="10"/>
    <x v="13"/>
    <x v="1"/>
    <x v="3"/>
    <n v="40.71"/>
    <n v="94.93"/>
    <n v="983.43988000000002"/>
    <n v="1.9539999999999998E-2"/>
    <n v="0"/>
    <n v="0"/>
    <n v="0"/>
    <n v="0"/>
    <n v="4.4582499999999996"/>
  </r>
  <r>
    <x v="10"/>
    <x v="13"/>
    <x v="1"/>
    <x v="4"/>
    <n v="17.89"/>
    <n v="100"/>
    <n v="30"/>
    <n v="8.9700000000000005E-3"/>
    <n v="0"/>
    <n v="0"/>
    <n v="0"/>
    <n v="0"/>
    <n v="0.13600000000000001"/>
  </r>
  <r>
    <x v="10"/>
    <x v="13"/>
    <x v="1"/>
    <x v="5"/>
    <n v="36.11"/>
    <n v="63.3"/>
    <n v="436.16991999999999"/>
    <n v="1.367E-2"/>
    <n v="0"/>
    <n v="0"/>
    <n v="0"/>
    <n v="0"/>
    <n v="1.9773000000000001"/>
  </r>
  <r>
    <x v="10"/>
    <x v="13"/>
    <x v="1"/>
    <x v="6"/>
    <n v="25.77"/>
    <n v="100"/>
    <n v="384"/>
    <n v="1.2919999999999999E-2"/>
    <n v="0"/>
    <n v="0"/>
    <n v="0"/>
    <n v="0"/>
    <n v="1.7407900000000001"/>
  </r>
  <r>
    <x v="10"/>
    <x v="13"/>
    <x v="1"/>
    <x v="7"/>
    <n v="103.62"/>
    <n v="45.33"/>
    <n v="1184.9799800000001"/>
    <n v="2.2929999999999999E-2"/>
    <n v="0"/>
    <n v="0"/>
    <n v="0"/>
    <n v="0"/>
    <n v="5.3718899999999996"/>
  </r>
  <r>
    <x v="10"/>
    <x v="13"/>
    <x v="1"/>
    <x v="8"/>
    <n v="126.12"/>
    <n v="42.59"/>
    <n v="1611.7597699999999"/>
    <n v="2.8150000000000001E-2"/>
    <n v="0"/>
    <n v="0"/>
    <n v="0"/>
    <n v="0"/>
    <n v="7.3066199999999997"/>
  </r>
  <r>
    <x v="10"/>
    <x v="13"/>
    <x v="1"/>
    <x v="9"/>
    <n v="79.459999999999994"/>
    <n v="45.25"/>
    <n v="852.08007999999995"/>
    <n v="1.8599999999999998E-2"/>
    <n v="0"/>
    <n v="0"/>
    <n v="0"/>
    <n v="0"/>
    <n v="3.8627500000000001"/>
  </r>
  <r>
    <x v="10"/>
    <x v="13"/>
    <x v="1"/>
    <x v="10"/>
    <n v="31.66"/>
    <n v="46.61"/>
    <n v="593.31994999999995"/>
    <n v="6.9699999999999996E-3"/>
    <n v="0"/>
    <n v="0"/>
    <n v="0"/>
    <n v="0"/>
    <n v="2.6897099999999998"/>
  </r>
  <r>
    <x v="10"/>
    <x v="13"/>
    <x v="2"/>
    <x v="0"/>
    <n v="86.8"/>
    <n v="100"/>
    <n v="0"/>
    <n v="2.349E-2"/>
    <n v="0"/>
    <n v="0"/>
    <n v="0"/>
    <n v="0"/>
    <n v="0"/>
  </r>
  <r>
    <x v="10"/>
    <x v="13"/>
    <x v="2"/>
    <x v="1"/>
    <n v="58.92"/>
    <n v="100"/>
    <n v="0"/>
    <n v="2.3470000000000001E-2"/>
    <n v="0"/>
    <n v="0"/>
    <n v="0"/>
    <n v="0"/>
    <n v="0"/>
  </r>
  <r>
    <x v="10"/>
    <x v="13"/>
    <x v="2"/>
    <x v="2"/>
    <n v="56.63"/>
    <n v="100"/>
    <n v="0"/>
    <n v="2.3470000000000001E-2"/>
    <n v="0"/>
    <n v="0"/>
    <n v="0"/>
    <n v="0"/>
    <n v="0"/>
  </r>
  <r>
    <x v="10"/>
    <x v="13"/>
    <x v="2"/>
    <x v="3"/>
    <n v="56.64"/>
    <n v="100"/>
    <n v="0"/>
    <n v="2.3480000000000001E-2"/>
    <n v="0"/>
    <n v="0"/>
    <n v="0"/>
    <n v="0"/>
    <n v="0"/>
  </r>
  <r>
    <x v="10"/>
    <x v="13"/>
    <x v="2"/>
    <x v="4"/>
    <n v="56.66"/>
    <n v="100"/>
    <n v="0"/>
    <n v="2.349E-2"/>
    <n v="0"/>
    <n v="0"/>
    <n v="0"/>
    <n v="0"/>
    <n v="0"/>
  </r>
  <r>
    <x v="10"/>
    <x v="13"/>
    <x v="2"/>
    <x v="5"/>
    <n v="56.62"/>
    <n v="100"/>
    <n v="0"/>
    <n v="2.3470000000000001E-2"/>
    <n v="0"/>
    <n v="0"/>
    <n v="0"/>
    <n v="0"/>
    <n v="0"/>
  </r>
  <r>
    <x v="10"/>
    <x v="13"/>
    <x v="2"/>
    <x v="6"/>
    <n v="56.61"/>
    <n v="100"/>
    <n v="0"/>
    <n v="2.3460000000000002E-2"/>
    <n v="0"/>
    <n v="0"/>
    <n v="0"/>
    <n v="0"/>
    <n v="0"/>
  </r>
  <r>
    <x v="10"/>
    <x v="13"/>
    <x v="2"/>
    <x v="7"/>
    <n v="85.86"/>
    <n v="100"/>
    <n v="0"/>
    <n v="2.3480000000000001E-2"/>
    <n v="0"/>
    <n v="0"/>
    <n v="0"/>
    <n v="0"/>
    <n v="0"/>
  </r>
  <r>
    <x v="10"/>
    <x v="13"/>
    <x v="2"/>
    <x v="8"/>
    <n v="75.19"/>
    <n v="100"/>
    <n v="0"/>
    <n v="2.3480000000000001E-2"/>
    <n v="0"/>
    <n v="0"/>
    <n v="0"/>
    <n v="0"/>
    <n v="0"/>
  </r>
  <r>
    <x v="10"/>
    <x v="13"/>
    <x v="2"/>
    <x v="9"/>
    <n v="107.4"/>
    <n v="100"/>
    <n v="0"/>
    <n v="2.349E-2"/>
    <n v="0"/>
    <n v="0"/>
    <n v="0"/>
    <n v="0"/>
    <n v="0"/>
  </r>
  <r>
    <x v="10"/>
    <x v="13"/>
    <x v="2"/>
    <x v="10"/>
    <n v="0"/>
    <n v="100"/>
    <n v="0"/>
    <n v="0"/>
    <n v="0"/>
    <n v="0"/>
    <n v="0"/>
    <n v="0"/>
    <n v="0"/>
  </r>
  <r>
    <x v="10"/>
    <x v="13"/>
    <x v="3"/>
    <x v="0"/>
    <n v="440.93"/>
    <n v="100"/>
    <n v="0"/>
    <n v="7.9320000000000002E-2"/>
    <n v="0"/>
    <n v="0"/>
    <n v="0"/>
    <n v="0"/>
    <n v="0"/>
  </r>
  <r>
    <x v="10"/>
    <x v="13"/>
    <x v="3"/>
    <x v="1"/>
    <n v="184.1"/>
    <n v="100"/>
    <n v="0"/>
    <n v="7.9219999999999999E-2"/>
    <n v="3.0000000000000001E-5"/>
    <n v="0"/>
    <n v="0"/>
    <n v="0"/>
    <n v="0"/>
  </r>
  <r>
    <x v="10"/>
    <x v="13"/>
    <x v="3"/>
    <x v="2"/>
    <n v="158.01"/>
    <n v="100"/>
    <n v="0"/>
    <n v="7.9210000000000003E-2"/>
    <n v="0"/>
    <n v="0"/>
    <n v="0"/>
    <n v="0"/>
    <n v="0"/>
  </r>
  <r>
    <x v="10"/>
    <x v="13"/>
    <x v="3"/>
    <x v="3"/>
    <n v="165.03"/>
    <n v="100"/>
    <n v="0"/>
    <n v="7.9229999999999995E-2"/>
    <n v="0"/>
    <n v="0"/>
    <n v="0"/>
    <n v="0"/>
    <n v="0"/>
  </r>
  <r>
    <x v="10"/>
    <x v="13"/>
    <x v="3"/>
    <x v="4"/>
    <n v="157.97"/>
    <n v="100"/>
    <n v="0"/>
    <n v="7.9189999999999997E-2"/>
    <n v="0"/>
    <n v="0"/>
    <n v="0"/>
    <n v="0"/>
    <n v="0"/>
  </r>
  <r>
    <x v="10"/>
    <x v="13"/>
    <x v="3"/>
    <x v="5"/>
    <n v="171.33"/>
    <n v="100"/>
    <n v="0"/>
    <n v="7.9210000000000003E-2"/>
    <n v="0"/>
    <n v="0"/>
    <n v="0"/>
    <n v="0"/>
    <n v="0"/>
  </r>
  <r>
    <x v="10"/>
    <x v="13"/>
    <x v="3"/>
    <x v="6"/>
    <n v="157.97"/>
    <n v="100"/>
    <n v="0"/>
    <n v="7.9189999999999997E-2"/>
    <n v="0"/>
    <n v="0"/>
    <n v="0"/>
    <n v="0"/>
    <n v="0"/>
  </r>
  <r>
    <x v="10"/>
    <x v="13"/>
    <x v="3"/>
    <x v="7"/>
    <n v="383.21"/>
    <n v="100"/>
    <n v="0"/>
    <n v="7.9380000000000006E-2"/>
    <n v="0"/>
    <n v="0"/>
    <n v="0"/>
    <n v="0"/>
    <n v="0"/>
  </r>
  <r>
    <x v="10"/>
    <x v="13"/>
    <x v="3"/>
    <x v="8"/>
    <n v="327.58999999999997"/>
    <n v="100"/>
    <n v="0"/>
    <n v="7.9409999999999994E-2"/>
    <n v="0"/>
    <n v="0"/>
    <n v="0"/>
    <n v="0"/>
    <n v="0"/>
  </r>
  <r>
    <x v="10"/>
    <x v="13"/>
    <x v="3"/>
    <x v="9"/>
    <n v="462.93"/>
    <n v="100"/>
    <n v="0"/>
    <n v="7.9320000000000002E-2"/>
    <n v="0"/>
    <n v="0"/>
    <n v="0"/>
    <n v="0"/>
    <n v="0"/>
  </r>
  <r>
    <x v="10"/>
    <x v="13"/>
    <x v="3"/>
    <x v="10"/>
    <n v="0.13"/>
    <n v="100"/>
    <n v="0"/>
    <n v="2.0000000000000002E-5"/>
    <n v="0"/>
    <n v="0"/>
    <n v="0"/>
    <n v="0"/>
    <n v="0"/>
  </r>
  <r>
    <x v="10"/>
    <x v="13"/>
    <x v="4"/>
    <x v="0"/>
    <n v="6.11"/>
    <n v="100"/>
    <n v="0"/>
    <n v="1.5399999999999999E-3"/>
    <n v="0"/>
    <n v="0"/>
    <n v="0"/>
    <n v="0"/>
    <n v="0"/>
  </r>
  <r>
    <x v="10"/>
    <x v="13"/>
    <x v="4"/>
    <x v="1"/>
    <n v="5.39"/>
    <n v="100"/>
    <n v="0"/>
    <n v="1.5399999999999999E-3"/>
    <n v="0"/>
    <n v="0"/>
    <n v="0"/>
    <n v="0"/>
    <n v="0"/>
  </r>
  <r>
    <x v="10"/>
    <x v="13"/>
    <x v="4"/>
    <x v="2"/>
    <n v="5.0199999999999996"/>
    <n v="100"/>
    <n v="0"/>
    <n v="1.5299999999999999E-3"/>
    <n v="0"/>
    <n v="0"/>
    <n v="0"/>
    <n v="0"/>
    <n v="0"/>
  </r>
  <r>
    <x v="10"/>
    <x v="13"/>
    <x v="4"/>
    <x v="3"/>
    <n v="5.05"/>
    <n v="100"/>
    <n v="0"/>
    <n v="1.5399999999999999E-3"/>
    <n v="0"/>
    <n v="0"/>
    <n v="0"/>
    <n v="0"/>
    <n v="0"/>
  </r>
  <r>
    <x v="10"/>
    <x v="13"/>
    <x v="4"/>
    <x v="4"/>
    <n v="5.04"/>
    <n v="100"/>
    <n v="0"/>
    <n v="1.5399999999999999E-3"/>
    <n v="0"/>
    <n v="0"/>
    <n v="0"/>
    <n v="0"/>
    <n v="0"/>
  </r>
  <r>
    <x v="10"/>
    <x v="13"/>
    <x v="4"/>
    <x v="5"/>
    <n v="5.14"/>
    <n v="100"/>
    <n v="0"/>
    <n v="1.5499999999999999E-3"/>
    <n v="0"/>
    <n v="0"/>
    <n v="0"/>
    <n v="0"/>
    <n v="0"/>
  </r>
  <r>
    <x v="10"/>
    <x v="13"/>
    <x v="4"/>
    <x v="6"/>
    <n v="5.03"/>
    <n v="100"/>
    <n v="0"/>
    <n v="1.5399999999999999E-3"/>
    <n v="0"/>
    <n v="0"/>
    <n v="0"/>
    <n v="0"/>
    <n v="0"/>
  </r>
  <r>
    <x v="10"/>
    <x v="13"/>
    <x v="4"/>
    <x v="7"/>
    <n v="5.72"/>
    <n v="100"/>
    <n v="0"/>
    <n v="1.5399999999999999E-3"/>
    <n v="0"/>
    <n v="0"/>
    <n v="0"/>
    <n v="0"/>
    <n v="0"/>
  </r>
  <r>
    <x v="10"/>
    <x v="13"/>
    <x v="4"/>
    <x v="8"/>
    <n v="5.23"/>
    <n v="100"/>
    <n v="0"/>
    <n v="1.5399999999999999E-3"/>
    <n v="0"/>
    <n v="0"/>
    <n v="0"/>
    <n v="0"/>
    <n v="0"/>
  </r>
  <r>
    <x v="10"/>
    <x v="13"/>
    <x v="4"/>
    <x v="9"/>
    <n v="6.68"/>
    <n v="100"/>
    <n v="0"/>
    <n v="1.5399999999999999E-3"/>
    <n v="0"/>
    <n v="0"/>
    <n v="0"/>
    <n v="0"/>
    <n v="0"/>
  </r>
  <r>
    <x v="10"/>
    <x v="13"/>
    <x v="4"/>
    <x v="10"/>
    <n v="0"/>
    <n v="100"/>
    <n v="0"/>
    <n v="0"/>
    <n v="0"/>
    <n v="0"/>
    <n v="0"/>
    <n v="0"/>
    <n v="0"/>
  </r>
  <r>
    <x v="10"/>
    <x v="13"/>
    <x v="5"/>
    <x v="0"/>
    <n v="1.1499999999999999"/>
    <n v="100"/>
    <n v="0"/>
    <n v="2.1000000000000001E-4"/>
    <n v="0"/>
    <n v="0"/>
    <n v="0"/>
    <n v="0"/>
    <n v="0"/>
  </r>
  <r>
    <x v="10"/>
    <x v="13"/>
    <x v="5"/>
    <x v="1"/>
    <n v="0.66"/>
    <n v="100"/>
    <n v="0"/>
    <n v="2.0000000000000001E-4"/>
    <n v="0"/>
    <n v="0"/>
    <n v="0"/>
    <n v="0"/>
    <n v="0"/>
  </r>
  <r>
    <x v="10"/>
    <x v="13"/>
    <x v="5"/>
    <x v="2"/>
    <n v="0.67"/>
    <n v="100"/>
    <n v="0"/>
    <n v="2.0000000000000001E-4"/>
    <n v="0"/>
    <n v="0"/>
    <n v="0"/>
    <n v="0"/>
    <n v="0"/>
  </r>
  <r>
    <x v="10"/>
    <x v="13"/>
    <x v="5"/>
    <x v="3"/>
    <n v="0.65"/>
    <n v="100"/>
    <n v="0"/>
    <n v="2.0000000000000001E-4"/>
    <n v="0"/>
    <n v="0"/>
    <n v="0"/>
    <n v="0"/>
    <n v="0"/>
  </r>
  <r>
    <x v="10"/>
    <x v="13"/>
    <x v="5"/>
    <x v="4"/>
    <n v="0.69"/>
    <n v="100"/>
    <n v="0"/>
    <n v="2.1000000000000001E-4"/>
    <n v="0"/>
    <n v="0"/>
    <n v="0"/>
    <n v="0"/>
    <n v="0"/>
  </r>
  <r>
    <x v="10"/>
    <x v="13"/>
    <x v="5"/>
    <x v="5"/>
    <n v="0.67"/>
    <n v="100"/>
    <n v="0"/>
    <n v="2.0000000000000001E-4"/>
    <n v="0"/>
    <n v="0"/>
    <n v="0"/>
    <n v="0"/>
    <n v="0"/>
  </r>
  <r>
    <x v="10"/>
    <x v="13"/>
    <x v="5"/>
    <x v="6"/>
    <n v="0.7"/>
    <n v="100"/>
    <n v="0"/>
    <n v="2.1000000000000001E-4"/>
    <n v="0"/>
    <n v="0"/>
    <n v="0"/>
    <n v="0"/>
    <n v="0"/>
  </r>
  <r>
    <x v="10"/>
    <x v="13"/>
    <x v="5"/>
    <x v="7"/>
    <n v="0.9"/>
    <n v="100"/>
    <n v="0"/>
    <n v="2.1000000000000001E-4"/>
    <n v="0"/>
    <n v="0"/>
    <n v="0"/>
    <n v="0"/>
    <n v="0"/>
  </r>
  <r>
    <x v="10"/>
    <x v="13"/>
    <x v="5"/>
    <x v="8"/>
    <n v="0.79"/>
    <n v="100"/>
    <n v="0"/>
    <n v="2.1000000000000001E-4"/>
    <n v="0"/>
    <n v="0"/>
    <n v="0"/>
    <n v="0"/>
    <n v="0"/>
  </r>
  <r>
    <x v="10"/>
    <x v="13"/>
    <x v="5"/>
    <x v="9"/>
    <n v="0.75"/>
    <n v="100"/>
    <n v="0"/>
    <n v="2.0000000000000001E-4"/>
    <n v="0"/>
    <n v="0"/>
    <n v="0"/>
    <n v="0"/>
    <n v="0"/>
  </r>
  <r>
    <x v="10"/>
    <x v="13"/>
    <x v="5"/>
    <x v="10"/>
    <n v="0"/>
    <n v="100"/>
    <n v="0"/>
    <n v="0"/>
    <n v="0"/>
    <n v="0"/>
    <n v="0"/>
    <n v="0"/>
    <n v="0"/>
  </r>
  <r>
    <x v="10"/>
    <x v="13"/>
    <x v="6"/>
    <x v="0"/>
    <n v="139.38999999999999"/>
    <n v="100"/>
    <n v="0"/>
    <n v="4.129E-2"/>
    <n v="0"/>
    <n v="0"/>
    <n v="0"/>
    <n v="0"/>
    <n v="0"/>
  </r>
  <r>
    <x v="10"/>
    <x v="13"/>
    <x v="6"/>
    <x v="1"/>
    <n v="118.59"/>
    <n v="100"/>
    <n v="0"/>
    <n v="4.129E-2"/>
    <n v="0"/>
    <n v="0"/>
    <n v="0"/>
    <n v="0"/>
    <n v="0"/>
  </r>
  <r>
    <x v="10"/>
    <x v="13"/>
    <x v="6"/>
    <x v="2"/>
    <n v="112.24"/>
    <n v="100"/>
    <n v="0"/>
    <n v="4.129E-2"/>
    <n v="0"/>
    <n v="0"/>
    <n v="0"/>
    <n v="0"/>
    <n v="0"/>
  </r>
  <r>
    <x v="10"/>
    <x v="13"/>
    <x v="6"/>
    <x v="3"/>
    <n v="112.23"/>
    <n v="100"/>
    <n v="0"/>
    <n v="4.129E-2"/>
    <n v="0"/>
    <n v="0"/>
    <n v="0"/>
    <n v="0"/>
    <n v="0"/>
  </r>
  <r>
    <x v="10"/>
    <x v="13"/>
    <x v="6"/>
    <x v="4"/>
    <n v="112.23"/>
    <n v="100"/>
    <n v="0"/>
    <n v="4.129E-2"/>
    <n v="0"/>
    <n v="0"/>
    <n v="0"/>
    <n v="0"/>
    <n v="0"/>
  </r>
  <r>
    <x v="10"/>
    <x v="13"/>
    <x v="6"/>
    <x v="5"/>
    <n v="122.66"/>
    <n v="100"/>
    <n v="0"/>
    <n v="4.1300000000000003E-2"/>
    <n v="0"/>
    <n v="0"/>
    <n v="0"/>
    <n v="0"/>
    <n v="0"/>
  </r>
  <r>
    <x v="10"/>
    <x v="13"/>
    <x v="6"/>
    <x v="6"/>
    <n v="112.19"/>
    <n v="100"/>
    <n v="0"/>
    <n v="4.1279999999999997E-2"/>
    <n v="0"/>
    <n v="0"/>
    <n v="0"/>
    <n v="0"/>
    <n v="0"/>
  </r>
  <r>
    <x v="10"/>
    <x v="13"/>
    <x v="6"/>
    <x v="7"/>
    <n v="158.79"/>
    <n v="100"/>
    <n v="0"/>
    <n v="4.129E-2"/>
    <n v="0"/>
    <n v="0"/>
    <n v="0"/>
    <n v="0"/>
    <n v="0"/>
  </r>
  <r>
    <x v="10"/>
    <x v="13"/>
    <x v="6"/>
    <x v="8"/>
    <n v="153.27000000000001"/>
    <n v="100"/>
    <n v="0"/>
    <n v="4.129E-2"/>
    <n v="0"/>
    <n v="0"/>
    <n v="0"/>
    <n v="0"/>
    <n v="0"/>
  </r>
  <r>
    <x v="10"/>
    <x v="13"/>
    <x v="6"/>
    <x v="9"/>
    <n v="167.81"/>
    <n v="100"/>
    <n v="0"/>
    <n v="4.129E-2"/>
    <n v="0"/>
    <n v="0"/>
    <n v="0"/>
    <n v="0"/>
    <n v="0"/>
  </r>
  <r>
    <x v="10"/>
    <x v="13"/>
    <x v="6"/>
    <x v="10"/>
    <n v="0"/>
    <n v="100"/>
    <n v="0"/>
    <n v="0"/>
    <n v="0"/>
    <n v="0"/>
    <n v="0"/>
    <n v="0"/>
    <n v="0"/>
  </r>
  <r>
    <x v="10"/>
    <x v="13"/>
    <x v="7"/>
    <x v="0"/>
    <n v="110.78"/>
    <n v="100"/>
    <n v="0"/>
    <n v="2.385E-2"/>
    <n v="0"/>
    <n v="0"/>
    <n v="0"/>
    <n v="0"/>
    <n v="0"/>
  </r>
  <r>
    <x v="10"/>
    <x v="13"/>
    <x v="7"/>
    <x v="1"/>
    <n v="76.180000000000007"/>
    <n v="100"/>
    <n v="0"/>
    <n v="2.385E-2"/>
    <n v="0"/>
    <n v="0"/>
    <n v="0"/>
    <n v="0"/>
    <n v="0"/>
  </r>
  <r>
    <x v="10"/>
    <x v="13"/>
    <x v="7"/>
    <x v="2"/>
    <n v="64.84"/>
    <n v="100"/>
    <n v="0"/>
    <n v="2.3859999999999999E-2"/>
    <n v="0"/>
    <n v="0"/>
    <n v="0"/>
    <n v="0"/>
    <n v="0"/>
  </r>
  <r>
    <x v="10"/>
    <x v="13"/>
    <x v="7"/>
    <x v="3"/>
    <n v="64.83"/>
    <n v="100"/>
    <n v="0"/>
    <n v="2.385E-2"/>
    <n v="0"/>
    <n v="0"/>
    <n v="0"/>
    <n v="0"/>
    <n v="0"/>
  </r>
  <r>
    <x v="10"/>
    <x v="13"/>
    <x v="7"/>
    <x v="4"/>
    <n v="64.84"/>
    <n v="100"/>
    <n v="0"/>
    <n v="2.3859999999999999E-2"/>
    <n v="0"/>
    <n v="0"/>
    <n v="0"/>
    <n v="0"/>
    <n v="0"/>
  </r>
  <r>
    <x v="10"/>
    <x v="13"/>
    <x v="7"/>
    <x v="5"/>
    <n v="68.900000000000006"/>
    <n v="100"/>
    <n v="0"/>
    <n v="2.384E-2"/>
    <n v="0"/>
    <n v="0"/>
    <n v="0"/>
    <n v="0"/>
    <n v="0"/>
  </r>
  <r>
    <x v="10"/>
    <x v="13"/>
    <x v="7"/>
    <x v="6"/>
    <n v="64.84"/>
    <n v="100"/>
    <n v="0"/>
    <n v="2.3859999999999999E-2"/>
    <n v="0"/>
    <n v="0"/>
    <n v="0"/>
    <n v="0"/>
    <n v="0"/>
  </r>
  <r>
    <x v="10"/>
    <x v="13"/>
    <x v="7"/>
    <x v="7"/>
    <n v="94.83"/>
    <n v="100"/>
    <n v="0"/>
    <n v="2.385E-2"/>
    <n v="0"/>
    <n v="0"/>
    <n v="0"/>
    <n v="0"/>
    <n v="0"/>
  </r>
  <r>
    <x v="10"/>
    <x v="13"/>
    <x v="7"/>
    <x v="8"/>
    <n v="86.62"/>
    <n v="100"/>
    <n v="0"/>
    <n v="2.3890000000000002E-2"/>
    <n v="0"/>
    <n v="0"/>
    <n v="0"/>
    <n v="0"/>
    <n v="0"/>
  </r>
  <r>
    <x v="10"/>
    <x v="13"/>
    <x v="7"/>
    <x v="9"/>
    <n v="153.05000000000001"/>
    <n v="100"/>
    <n v="0"/>
    <n v="2.3869999999999999E-2"/>
    <n v="6.9999999999999994E-5"/>
    <n v="0"/>
    <n v="0"/>
    <n v="0"/>
    <n v="0"/>
  </r>
  <r>
    <x v="10"/>
    <x v="13"/>
    <x v="7"/>
    <x v="10"/>
    <n v="0"/>
    <n v="100"/>
    <n v="0"/>
    <n v="0"/>
    <n v="0"/>
    <n v="0"/>
    <n v="0"/>
    <n v="0"/>
    <n v="0"/>
  </r>
  <r>
    <x v="10"/>
    <x v="13"/>
    <x v="8"/>
    <x v="0"/>
    <n v="92.86"/>
    <n v="53.98"/>
    <n v="58.839840000000002"/>
    <n v="2.2589999999999999E-2"/>
    <n v="0"/>
    <n v="0"/>
    <n v="0"/>
    <n v="0"/>
    <n v="0.26673999999999998"/>
  </r>
  <r>
    <x v="10"/>
    <x v="13"/>
    <x v="8"/>
    <x v="1"/>
    <n v="95.94"/>
    <n v="48.39"/>
    <n v="44.520020000000002"/>
    <n v="2.2530000000000001E-2"/>
    <n v="0"/>
    <n v="0"/>
    <n v="0"/>
    <n v="0"/>
    <n v="0.20182"/>
  </r>
  <r>
    <x v="10"/>
    <x v="13"/>
    <x v="8"/>
    <x v="2"/>
    <n v="60.51"/>
    <n v="100"/>
    <n v="25"/>
    <n v="2.2259999999999999E-2"/>
    <n v="0"/>
    <n v="0"/>
    <n v="0"/>
    <n v="0"/>
    <n v="0.11333"/>
  </r>
  <r>
    <x v="10"/>
    <x v="13"/>
    <x v="8"/>
    <x v="3"/>
    <n v="61.07"/>
    <n v="100"/>
    <n v="60"/>
    <n v="2.247E-2"/>
    <n v="0"/>
    <n v="0"/>
    <n v="0"/>
    <n v="0"/>
    <n v="0.27200000000000002"/>
  </r>
  <r>
    <x v="10"/>
    <x v="13"/>
    <x v="8"/>
    <x v="4"/>
    <n v="60.01"/>
    <n v="100"/>
    <n v="2"/>
    <n v="2.2079999999999999E-2"/>
    <n v="0"/>
    <n v="0"/>
    <n v="0"/>
    <n v="0"/>
    <n v="9.0699999999999999E-3"/>
  </r>
  <r>
    <x v="10"/>
    <x v="13"/>
    <x v="8"/>
    <x v="5"/>
    <n v="61.82"/>
    <n v="89.29"/>
    <n v="25"/>
    <n v="2.2280000000000001E-2"/>
    <n v="0"/>
    <n v="0"/>
    <n v="0"/>
    <n v="0"/>
    <n v="0.11333"/>
  </r>
  <r>
    <x v="10"/>
    <x v="13"/>
    <x v="8"/>
    <x v="6"/>
    <n v="60.19"/>
    <n v="100"/>
    <n v="9"/>
    <n v="2.214E-2"/>
    <n v="0"/>
    <n v="0"/>
    <n v="0"/>
    <n v="0"/>
    <n v="4.0800000000000003E-2"/>
  </r>
  <r>
    <x v="10"/>
    <x v="13"/>
    <x v="8"/>
    <x v="7"/>
    <n v="87.01"/>
    <n v="64.17"/>
    <n v="116.14014"/>
    <n v="2.3E-2"/>
    <n v="0"/>
    <n v="0"/>
    <n v="0"/>
    <n v="0"/>
    <n v="0.52649999999999997"/>
  </r>
  <r>
    <x v="10"/>
    <x v="13"/>
    <x v="8"/>
    <x v="8"/>
    <n v="73.42"/>
    <n v="71.12"/>
    <n v="123.74999"/>
    <n v="2.299E-2"/>
    <n v="0"/>
    <n v="0"/>
    <n v="0"/>
    <n v="0"/>
    <n v="0.56100000000000005"/>
  </r>
  <r>
    <x v="10"/>
    <x v="13"/>
    <x v="8"/>
    <x v="9"/>
    <n v="92.97"/>
    <n v="53.51"/>
    <n v="98.459959999999995"/>
    <n v="2.2919999999999999E-2"/>
    <n v="0"/>
    <n v="0"/>
    <n v="0"/>
    <n v="0"/>
    <n v="0.44635000000000002"/>
  </r>
  <r>
    <x v="10"/>
    <x v="13"/>
    <x v="8"/>
    <x v="10"/>
    <n v="3.37"/>
    <n v="39.07"/>
    <n v="34.770000000000003"/>
    <n v="3.6000000000000002E-4"/>
    <n v="0"/>
    <n v="0"/>
    <n v="0"/>
    <n v="0"/>
    <n v="0.15762000000000001"/>
  </r>
  <r>
    <x v="10"/>
    <x v="14"/>
    <x v="0"/>
    <x v="0"/>
    <n v="145.37"/>
    <n v="48.77"/>
    <n v="540.8501"/>
    <n v="3.7569999999999999E-2"/>
    <n v="0"/>
    <n v="0"/>
    <n v="0"/>
    <n v="0"/>
    <n v="2.4514200000000002"/>
  </r>
  <r>
    <x v="10"/>
    <x v="14"/>
    <x v="0"/>
    <x v="1"/>
    <n v="74.08"/>
    <n v="59.67"/>
    <n v="182"/>
    <n v="3.124E-2"/>
    <n v="0"/>
    <n v="0"/>
    <n v="0"/>
    <n v="0"/>
    <n v="0.82491999999999999"/>
  </r>
  <r>
    <x v="10"/>
    <x v="14"/>
    <x v="0"/>
    <x v="2"/>
    <n v="66.69"/>
    <n v="94.24"/>
    <n v="254.45996"/>
    <n v="3.2410000000000001E-2"/>
    <n v="0"/>
    <n v="0"/>
    <n v="0"/>
    <n v="0"/>
    <n v="1.1533500000000001"/>
  </r>
  <r>
    <x v="10"/>
    <x v="14"/>
    <x v="0"/>
    <x v="3"/>
    <n v="89.67"/>
    <n v="69.98"/>
    <n v="389.08983999999998"/>
    <n v="3.4770000000000002E-2"/>
    <n v="0"/>
    <n v="0"/>
    <n v="0"/>
    <n v="0"/>
    <n v="1.76356"/>
  </r>
  <r>
    <x v="10"/>
    <x v="14"/>
    <x v="0"/>
    <x v="4"/>
    <n v="56.59"/>
    <n v="100"/>
    <n v="16"/>
    <n v="2.8369999999999999E-2"/>
    <n v="0"/>
    <n v="0"/>
    <n v="0"/>
    <n v="0"/>
    <n v="7.2520000000000001E-2"/>
  </r>
  <r>
    <x v="10"/>
    <x v="14"/>
    <x v="0"/>
    <x v="5"/>
    <n v="90.53"/>
    <n v="56.81"/>
    <n v="64.200199999999995"/>
    <n v="2.92E-2"/>
    <n v="2.9999999999999997E-4"/>
    <n v="0"/>
    <n v="0"/>
    <n v="0"/>
    <n v="0.29099000000000003"/>
  </r>
  <r>
    <x v="10"/>
    <x v="14"/>
    <x v="0"/>
    <x v="6"/>
    <n v="61.24"/>
    <n v="84.67"/>
    <n v="73.660160000000005"/>
    <n v="2.9350000000000001E-2"/>
    <n v="0"/>
    <n v="0"/>
    <n v="0"/>
    <n v="0"/>
    <n v="0.33387"/>
  </r>
  <r>
    <x v="10"/>
    <x v="14"/>
    <x v="0"/>
    <x v="7"/>
    <n v="158.19"/>
    <n v="38.020000000000003"/>
    <n v="396.22021000000001"/>
    <n v="3.5060000000000001E-2"/>
    <n v="0"/>
    <n v="0"/>
    <n v="0"/>
    <n v="0"/>
    <n v="1.7958799999999999"/>
  </r>
  <r>
    <x v="10"/>
    <x v="14"/>
    <x v="0"/>
    <x v="8"/>
    <n v="184.39"/>
    <n v="48.16"/>
    <n v="782.15039000000002"/>
    <n v="4.1500000000000002E-2"/>
    <n v="0"/>
    <n v="0"/>
    <n v="0"/>
    <n v="0"/>
    <n v="3.5451199999999998"/>
  </r>
  <r>
    <x v="10"/>
    <x v="14"/>
    <x v="0"/>
    <x v="9"/>
    <n v="154.91999999999999"/>
    <n v="35.72"/>
    <n v="221.47021000000001"/>
    <n v="3.1949999999999999E-2"/>
    <n v="0"/>
    <n v="0"/>
    <n v="0"/>
    <n v="0"/>
    <n v="1.0038199999999999"/>
  </r>
  <r>
    <x v="10"/>
    <x v="14"/>
    <x v="0"/>
    <x v="10"/>
    <n v="16.850000000000001"/>
    <n v="48.77"/>
    <n v="238.02001999999999"/>
    <n v="4.0699999999999998E-3"/>
    <n v="0"/>
    <n v="0"/>
    <n v="0"/>
    <n v="0"/>
    <n v="1.07883"/>
  </r>
  <r>
    <x v="10"/>
    <x v="14"/>
    <x v="1"/>
    <x v="0"/>
    <n v="82.74"/>
    <n v="55.59"/>
    <n v="1183.0097699999999"/>
    <n v="2.3630000000000002E-2"/>
    <n v="0"/>
    <n v="0"/>
    <n v="0"/>
    <n v="0"/>
    <n v="5.3620200000000002"/>
  </r>
  <r>
    <x v="10"/>
    <x v="14"/>
    <x v="1"/>
    <x v="1"/>
    <n v="46.04"/>
    <n v="79.58"/>
    <n v="863.39020000000005"/>
    <n v="1.9199999999999998E-2"/>
    <n v="0"/>
    <n v="0"/>
    <n v="0"/>
    <n v="0"/>
    <n v="3.9133399999999998"/>
  </r>
  <r>
    <x v="10"/>
    <x v="14"/>
    <x v="1"/>
    <x v="2"/>
    <n v="30.98"/>
    <n v="94.9"/>
    <n v="521.94994999999994"/>
    <n v="1.4959999999999999E-2"/>
    <n v="0"/>
    <n v="0"/>
    <n v="0"/>
    <n v="0"/>
    <n v="2.3657499999999998"/>
  </r>
  <r>
    <x v="10"/>
    <x v="14"/>
    <x v="1"/>
    <x v="3"/>
    <n v="56.76"/>
    <n v="94.92"/>
    <n v="1523.4802199999999"/>
    <n v="2.7179999999999999E-2"/>
    <n v="0"/>
    <n v="0"/>
    <n v="0"/>
    <n v="0"/>
    <n v="6.9052199999999999"/>
  </r>
  <r>
    <x v="10"/>
    <x v="14"/>
    <x v="1"/>
    <x v="4"/>
    <n v="18.36"/>
    <n v="100"/>
    <n v="47"/>
    <n v="9.1999999999999998E-3"/>
    <n v="0"/>
    <n v="0"/>
    <n v="0"/>
    <n v="0"/>
    <n v="0.21303"/>
  </r>
  <r>
    <x v="10"/>
    <x v="14"/>
    <x v="1"/>
    <x v="5"/>
    <n v="46.85"/>
    <n v="63.33"/>
    <n v="680.17993000000001"/>
    <n v="1.7080000000000001E-2"/>
    <n v="0"/>
    <n v="0"/>
    <n v="0"/>
    <n v="0"/>
    <n v="3.0829300000000002"/>
  </r>
  <r>
    <x v="10"/>
    <x v="14"/>
    <x v="1"/>
    <x v="6"/>
    <n v="31.72"/>
    <n v="100"/>
    <n v="595"/>
    <n v="1.5900000000000001E-2"/>
    <n v="0"/>
    <n v="0"/>
    <n v="0"/>
    <n v="0"/>
    <n v="2.69685"/>
  </r>
  <r>
    <x v="10"/>
    <x v="14"/>
    <x v="1"/>
    <x v="7"/>
    <n v="144.13999999999999"/>
    <n v="45.34"/>
    <n v="1837.18994"/>
    <n v="3.2140000000000002E-2"/>
    <n v="0"/>
    <n v="0"/>
    <n v="0"/>
    <n v="0"/>
    <n v="8.3271099999999993"/>
  </r>
  <r>
    <x v="10"/>
    <x v="14"/>
    <x v="1"/>
    <x v="8"/>
    <n v="184.74"/>
    <n v="42.58"/>
    <n v="2496.2002000000002"/>
    <n v="4.0669999999999998E-2"/>
    <n v="0"/>
    <n v="0"/>
    <n v="0"/>
    <n v="0"/>
    <n v="11.31409"/>
  </r>
  <r>
    <x v="10"/>
    <x v="14"/>
    <x v="1"/>
    <x v="9"/>
    <n v="108.71"/>
    <n v="45.26"/>
    <n v="1323.98975"/>
    <n v="2.5239999999999999E-2"/>
    <n v="0"/>
    <n v="0"/>
    <n v="0"/>
    <n v="0"/>
    <n v="6.0010199999999996"/>
  </r>
  <r>
    <x v="10"/>
    <x v="14"/>
    <x v="1"/>
    <x v="10"/>
    <n v="51.49"/>
    <n v="46.6"/>
    <n v="924.02997000000005"/>
    <n v="1.1610000000000001E-2"/>
    <n v="0"/>
    <n v="0"/>
    <n v="0"/>
    <n v="0"/>
    <n v="4.1881899999999996"/>
  </r>
  <r>
    <x v="10"/>
    <x v="14"/>
    <x v="2"/>
    <x v="0"/>
    <n v="86.8"/>
    <n v="100"/>
    <n v="0"/>
    <n v="2.349E-2"/>
    <n v="0"/>
    <n v="0"/>
    <n v="0"/>
    <n v="0"/>
    <n v="0"/>
  </r>
  <r>
    <x v="10"/>
    <x v="14"/>
    <x v="2"/>
    <x v="1"/>
    <n v="58.92"/>
    <n v="100"/>
    <n v="0"/>
    <n v="2.3470000000000001E-2"/>
    <n v="0"/>
    <n v="0"/>
    <n v="0"/>
    <n v="0"/>
    <n v="0"/>
  </r>
  <r>
    <x v="10"/>
    <x v="14"/>
    <x v="2"/>
    <x v="2"/>
    <n v="56.63"/>
    <n v="100"/>
    <n v="0"/>
    <n v="2.3470000000000001E-2"/>
    <n v="0"/>
    <n v="0"/>
    <n v="0"/>
    <n v="0"/>
    <n v="0"/>
  </r>
  <r>
    <x v="10"/>
    <x v="14"/>
    <x v="2"/>
    <x v="3"/>
    <n v="56.64"/>
    <n v="100"/>
    <n v="0"/>
    <n v="2.3480000000000001E-2"/>
    <n v="0"/>
    <n v="0"/>
    <n v="0"/>
    <n v="0"/>
    <n v="0"/>
  </r>
  <r>
    <x v="10"/>
    <x v="14"/>
    <x v="2"/>
    <x v="4"/>
    <n v="56.66"/>
    <n v="100"/>
    <n v="0"/>
    <n v="2.349E-2"/>
    <n v="0"/>
    <n v="0"/>
    <n v="0"/>
    <n v="0"/>
    <n v="0"/>
  </r>
  <r>
    <x v="10"/>
    <x v="14"/>
    <x v="2"/>
    <x v="5"/>
    <n v="56.62"/>
    <n v="100"/>
    <n v="0"/>
    <n v="2.3470000000000001E-2"/>
    <n v="0"/>
    <n v="0"/>
    <n v="0"/>
    <n v="0"/>
    <n v="0"/>
  </r>
  <r>
    <x v="10"/>
    <x v="14"/>
    <x v="2"/>
    <x v="6"/>
    <n v="56.61"/>
    <n v="100"/>
    <n v="0"/>
    <n v="2.3460000000000002E-2"/>
    <n v="0"/>
    <n v="0"/>
    <n v="0"/>
    <n v="0"/>
    <n v="0"/>
  </r>
  <r>
    <x v="10"/>
    <x v="14"/>
    <x v="2"/>
    <x v="7"/>
    <n v="85.86"/>
    <n v="100"/>
    <n v="0"/>
    <n v="2.3480000000000001E-2"/>
    <n v="0"/>
    <n v="0"/>
    <n v="0"/>
    <n v="0"/>
    <n v="0"/>
  </r>
  <r>
    <x v="10"/>
    <x v="14"/>
    <x v="2"/>
    <x v="8"/>
    <n v="75.19"/>
    <n v="100"/>
    <n v="0"/>
    <n v="2.3480000000000001E-2"/>
    <n v="0"/>
    <n v="0"/>
    <n v="0"/>
    <n v="0"/>
    <n v="0"/>
  </r>
  <r>
    <x v="10"/>
    <x v="14"/>
    <x v="2"/>
    <x v="9"/>
    <n v="107.4"/>
    <n v="100"/>
    <n v="0"/>
    <n v="2.349E-2"/>
    <n v="0"/>
    <n v="0"/>
    <n v="0"/>
    <n v="0"/>
    <n v="0"/>
  </r>
  <r>
    <x v="10"/>
    <x v="14"/>
    <x v="2"/>
    <x v="10"/>
    <n v="0"/>
    <n v="100"/>
    <n v="0"/>
    <n v="0"/>
    <n v="0"/>
    <n v="0"/>
    <n v="0"/>
    <n v="0"/>
    <n v="0"/>
  </r>
  <r>
    <x v="10"/>
    <x v="14"/>
    <x v="3"/>
    <x v="0"/>
    <n v="440.93"/>
    <n v="100"/>
    <n v="0"/>
    <n v="7.9320000000000002E-2"/>
    <n v="0"/>
    <n v="0"/>
    <n v="0"/>
    <n v="0"/>
    <n v="0"/>
  </r>
  <r>
    <x v="10"/>
    <x v="14"/>
    <x v="3"/>
    <x v="1"/>
    <n v="184.1"/>
    <n v="100"/>
    <n v="0"/>
    <n v="7.9219999999999999E-2"/>
    <n v="3.0000000000000001E-5"/>
    <n v="0"/>
    <n v="0"/>
    <n v="0"/>
    <n v="0"/>
  </r>
  <r>
    <x v="10"/>
    <x v="14"/>
    <x v="3"/>
    <x v="2"/>
    <n v="158.01"/>
    <n v="100"/>
    <n v="0"/>
    <n v="7.9210000000000003E-2"/>
    <n v="0"/>
    <n v="0"/>
    <n v="0"/>
    <n v="0"/>
    <n v="0"/>
  </r>
  <r>
    <x v="10"/>
    <x v="14"/>
    <x v="3"/>
    <x v="3"/>
    <n v="165.03"/>
    <n v="100"/>
    <n v="0"/>
    <n v="7.9229999999999995E-2"/>
    <n v="0"/>
    <n v="0"/>
    <n v="0"/>
    <n v="0"/>
    <n v="0"/>
  </r>
  <r>
    <x v="10"/>
    <x v="14"/>
    <x v="3"/>
    <x v="4"/>
    <n v="157.97"/>
    <n v="100"/>
    <n v="0"/>
    <n v="7.9189999999999997E-2"/>
    <n v="0"/>
    <n v="0"/>
    <n v="0"/>
    <n v="0"/>
    <n v="0"/>
  </r>
  <r>
    <x v="10"/>
    <x v="14"/>
    <x v="3"/>
    <x v="5"/>
    <n v="171.33"/>
    <n v="100"/>
    <n v="0"/>
    <n v="7.9210000000000003E-2"/>
    <n v="0"/>
    <n v="0"/>
    <n v="0"/>
    <n v="0"/>
    <n v="0"/>
  </r>
  <r>
    <x v="10"/>
    <x v="14"/>
    <x v="3"/>
    <x v="6"/>
    <n v="157.97"/>
    <n v="100"/>
    <n v="0"/>
    <n v="7.9189999999999997E-2"/>
    <n v="0"/>
    <n v="0"/>
    <n v="0"/>
    <n v="0"/>
    <n v="0"/>
  </r>
  <r>
    <x v="10"/>
    <x v="14"/>
    <x v="3"/>
    <x v="7"/>
    <n v="383.21"/>
    <n v="100"/>
    <n v="0"/>
    <n v="7.9380000000000006E-2"/>
    <n v="0"/>
    <n v="0"/>
    <n v="0"/>
    <n v="0"/>
    <n v="0"/>
  </r>
  <r>
    <x v="10"/>
    <x v="14"/>
    <x v="3"/>
    <x v="8"/>
    <n v="327.58999999999997"/>
    <n v="100"/>
    <n v="0"/>
    <n v="7.9409999999999994E-2"/>
    <n v="0"/>
    <n v="0"/>
    <n v="0"/>
    <n v="0"/>
    <n v="0"/>
  </r>
  <r>
    <x v="10"/>
    <x v="14"/>
    <x v="3"/>
    <x v="9"/>
    <n v="462.93"/>
    <n v="100"/>
    <n v="0"/>
    <n v="7.9320000000000002E-2"/>
    <n v="0"/>
    <n v="0"/>
    <n v="0"/>
    <n v="0"/>
    <n v="0"/>
  </r>
  <r>
    <x v="10"/>
    <x v="14"/>
    <x v="3"/>
    <x v="10"/>
    <n v="0.13"/>
    <n v="100"/>
    <n v="0"/>
    <n v="2.0000000000000002E-5"/>
    <n v="0"/>
    <n v="0"/>
    <n v="0"/>
    <n v="0"/>
    <n v="0"/>
  </r>
  <r>
    <x v="10"/>
    <x v="14"/>
    <x v="4"/>
    <x v="0"/>
    <n v="6.11"/>
    <n v="100"/>
    <n v="0"/>
    <n v="1.5399999999999999E-3"/>
    <n v="0"/>
    <n v="0"/>
    <n v="0"/>
    <n v="0"/>
    <n v="0"/>
  </r>
  <r>
    <x v="10"/>
    <x v="14"/>
    <x v="4"/>
    <x v="1"/>
    <n v="5.39"/>
    <n v="100"/>
    <n v="0"/>
    <n v="1.5399999999999999E-3"/>
    <n v="0"/>
    <n v="0"/>
    <n v="0"/>
    <n v="0"/>
    <n v="0"/>
  </r>
  <r>
    <x v="10"/>
    <x v="14"/>
    <x v="4"/>
    <x v="2"/>
    <n v="5.0199999999999996"/>
    <n v="100"/>
    <n v="0"/>
    <n v="1.5299999999999999E-3"/>
    <n v="0"/>
    <n v="0"/>
    <n v="0"/>
    <n v="0"/>
    <n v="0"/>
  </r>
  <r>
    <x v="10"/>
    <x v="14"/>
    <x v="4"/>
    <x v="3"/>
    <n v="5.05"/>
    <n v="100"/>
    <n v="0"/>
    <n v="1.5399999999999999E-3"/>
    <n v="0"/>
    <n v="0"/>
    <n v="0"/>
    <n v="0"/>
    <n v="0"/>
  </r>
  <r>
    <x v="10"/>
    <x v="14"/>
    <x v="4"/>
    <x v="4"/>
    <n v="5.04"/>
    <n v="100"/>
    <n v="0"/>
    <n v="1.5399999999999999E-3"/>
    <n v="0"/>
    <n v="0"/>
    <n v="0"/>
    <n v="0"/>
    <n v="0"/>
  </r>
  <r>
    <x v="10"/>
    <x v="14"/>
    <x v="4"/>
    <x v="5"/>
    <n v="5.14"/>
    <n v="100"/>
    <n v="0"/>
    <n v="1.5499999999999999E-3"/>
    <n v="0"/>
    <n v="0"/>
    <n v="0"/>
    <n v="0"/>
    <n v="0"/>
  </r>
  <r>
    <x v="10"/>
    <x v="14"/>
    <x v="4"/>
    <x v="6"/>
    <n v="5.03"/>
    <n v="100"/>
    <n v="0"/>
    <n v="1.5399999999999999E-3"/>
    <n v="0"/>
    <n v="0"/>
    <n v="0"/>
    <n v="0"/>
    <n v="0"/>
  </r>
  <r>
    <x v="10"/>
    <x v="14"/>
    <x v="4"/>
    <x v="7"/>
    <n v="5.72"/>
    <n v="100"/>
    <n v="0"/>
    <n v="1.5399999999999999E-3"/>
    <n v="0"/>
    <n v="0"/>
    <n v="0"/>
    <n v="0"/>
    <n v="0"/>
  </r>
  <r>
    <x v="10"/>
    <x v="14"/>
    <x v="4"/>
    <x v="8"/>
    <n v="5.23"/>
    <n v="100"/>
    <n v="0"/>
    <n v="1.5399999999999999E-3"/>
    <n v="0"/>
    <n v="0"/>
    <n v="0"/>
    <n v="0"/>
    <n v="0"/>
  </r>
  <r>
    <x v="10"/>
    <x v="14"/>
    <x v="4"/>
    <x v="9"/>
    <n v="6.68"/>
    <n v="100"/>
    <n v="0"/>
    <n v="1.5399999999999999E-3"/>
    <n v="0"/>
    <n v="0"/>
    <n v="0"/>
    <n v="0"/>
    <n v="0"/>
  </r>
  <r>
    <x v="10"/>
    <x v="14"/>
    <x v="4"/>
    <x v="10"/>
    <n v="0"/>
    <n v="100"/>
    <n v="0"/>
    <n v="0"/>
    <n v="0"/>
    <n v="0"/>
    <n v="0"/>
    <n v="0"/>
    <n v="0"/>
  </r>
  <r>
    <x v="10"/>
    <x v="14"/>
    <x v="5"/>
    <x v="0"/>
    <n v="1.1499999999999999"/>
    <n v="100"/>
    <n v="0"/>
    <n v="2.1000000000000001E-4"/>
    <n v="0"/>
    <n v="0"/>
    <n v="0"/>
    <n v="0"/>
    <n v="0"/>
  </r>
  <r>
    <x v="10"/>
    <x v="14"/>
    <x v="5"/>
    <x v="1"/>
    <n v="0.66"/>
    <n v="100"/>
    <n v="0"/>
    <n v="2.0000000000000001E-4"/>
    <n v="0"/>
    <n v="0"/>
    <n v="0"/>
    <n v="0"/>
    <n v="0"/>
  </r>
  <r>
    <x v="10"/>
    <x v="14"/>
    <x v="5"/>
    <x v="2"/>
    <n v="0.67"/>
    <n v="100"/>
    <n v="0"/>
    <n v="2.0000000000000001E-4"/>
    <n v="0"/>
    <n v="0"/>
    <n v="0"/>
    <n v="0"/>
    <n v="0"/>
  </r>
  <r>
    <x v="10"/>
    <x v="14"/>
    <x v="5"/>
    <x v="3"/>
    <n v="0.65"/>
    <n v="100"/>
    <n v="0"/>
    <n v="2.0000000000000001E-4"/>
    <n v="0"/>
    <n v="0"/>
    <n v="0"/>
    <n v="0"/>
    <n v="0"/>
  </r>
  <r>
    <x v="10"/>
    <x v="14"/>
    <x v="5"/>
    <x v="4"/>
    <n v="0.69"/>
    <n v="100"/>
    <n v="0"/>
    <n v="2.1000000000000001E-4"/>
    <n v="0"/>
    <n v="0"/>
    <n v="0"/>
    <n v="0"/>
    <n v="0"/>
  </r>
  <r>
    <x v="10"/>
    <x v="14"/>
    <x v="5"/>
    <x v="5"/>
    <n v="0.67"/>
    <n v="100"/>
    <n v="0"/>
    <n v="2.0000000000000001E-4"/>
    <n v="0"/>
    <n v="0"/>
    <n v="0"/>
    <n v="0"/>
    <n v="0"/>
  </r>
  <r>
    <x v="10"/>
    <x v="14"/>
    <x v="5"/>
    <x v="6"/>
    <n v="0.7"/>
    <n v="100"/>
    <n v="0"/>
    <n v="2.1000000000000001E-4"/>
    <n v="0"/>
    <n v="0"/>
    <n v="0"/>
    <n v="0"/>
    <n v="0"/>
  </r>
  <r>
    <x v="10"/>
    <x v="14"/>
    <x v="5"/>
    <x v="7"/>
    <n v="0.9"/>
    <n v="100"/>
    <n v="0"/>
    <n v="2.1000000000000001E-4"/>
    <n v="0"/>
    <n v="0"/>
    <n v="0"/>
    <n v="0"/>
    <n v="0"/>
  </r>
  <r>
    <x v="10"/>
    <x v="14"/>
    <x v="5"/>
    <x v="8"/>
    <n v="0.79"/>
    <n v="100"/>
    <n v="0"/>
    <n v="2.1000000000000001E-4"/>
    <n v="0"/>
    <n v="0"/>
    <n v="0"/>
    <n v="0"/>
    <n v="0"/>
  </r>
  <r>
    <x v="10"/>
    <x v="14"/>
    <x v="5"/>
    <x v="9"/>
    <n v="0.75"/>
    <n v="100"/>
    <n v="0"/>
    <n v="2.0000000000000001E-4"/>
    <n v="0"/>
    <n v="0"/>
    <n v="0"/>
    <n v="0"/>
    <n v="0"/>
  </r>
  <r>
    <x v="10"/>
    <x v="14"/>
    <x v="5"/>
    <x v="10"/>
    <n v="0"/>
    <n v="100"/>
    <n v="0"/>
    <n v="0"/>
    <n v="0"/>
    <n v="0"/>
    <n v="0"/>
    <n v="0"/>
    <n v="0"/>
  </r>
  <r>
    <x v="10"/>
    <x v="14"/>
    <x v="6"/>
    <x v="0"/>
    <n v="139.38999999999999"/>
    <n v="100"/>
    <n v="0"/>
    <n v="4.129E-2"/>
    <n v="0"/>
    <n v="0"/>
    <n v="0"/>
    <n v="0"/>
    <n v="0"/>
  </r>
  <r>
    <x v="10"/>
    <x v="14"/>
    <x v="6"/>
    <x v="1"/>
    <n v="118.59"/>
    <n v="100"/>
    <n v="0"/>
    <n v="4.129E-2"/>
    <n v="0"/>
    <n v="0"/>
    <n v="0"/>
    <n v="0"/>
    <n v="0"/>
  </r>
  <r>
    <x v="10"/>
    <x v="14"/>
    <x v="6"/>
    <x v="2"/>
    <n v="112.24"/>
    <n v="100"/>
    <n v="0"/>
    <n v="4.129E-2"/>
    <n v="0"/>
    <n v="0"/>
    <n v="0"/>
    <n v="0"/>
    <n v="0"/>
  </r>
  <r>
    <x v="10"/>
    <x v="14"/>
    <x v="6"/>
    <x v="3"/>
    <n v="112.23"/>
    <n v="100"/>
    <n v="0"/>
    <n v="4.129E-2"/>
    <n v="0"/>
    <n v="0"/>
    <n v="0"/>
    <n v="0"/>
    <n v="0"/>
  </r>
  <r>
    <x v="10"/>
    <x v="14"/>
    <x v="6"/>
    <x v="4"/>
    <n v="112.23"/>
    <n v="100"/>
    <n v="0"/>
    <n v="4.129E-2"/>
    <n v="0"/>
    <n v="0"/>
    <n v="0"/>
    <n v="0"/>
    <n v="0"/>
  </r>
  <r>
    <x v="10"/>
    <x v="14"/>
    <x v="6"/>
    <x v="5"/>
    <n v="122.66"/>
    <n v="100"/>
    <n v="0"/>
    <n v="4.1300000000000003E-2"/>
    <n v="0"/>
    <n v="0"/>
    <n v="0"/>
    <n v="0"/>
    <n v="0"/>
  </r>
  <r>
    <x v="10"/>
    <x v="14"/>
    <x v="6"/>
    <x v="6"/>
    <n v="112.19"/>
    <n v="100"/>
    <n v="0"/>
    <n v="4.1279999999999997E-2"/>
    <n v="0"/>
    <n v="0"/>
    <n v="0"/>
    <n v="0"/>
    <n v="0"/>
  </r>
  <r>
    <x v="10"/>
    <x v="14"/>
    <x v="6"/>
    <x v="7"/>
    <n v="158.79"/>
    <n v="100"/>
    <n v="0"/>
    <n v="4.129E-2"/>
    <n v="0"/>
    <n v="0"/>
    <n v="0"/>
    <n v="0"/>
    <n v="0"/>
  </r>
  <r>
    <x v="10"/>
    <x v="14"/>
    <x v="6"/>
    <x v="8"/>
    <n v="153.27000000000001"/>
    <n v="100"/>
    <n v="0"/>
    <n v="4.129E-2"/>
    <n v="0"/>
    <n v="0"/>
    <n v="0"/>
    <n v="0"/>
    <n v="0"/>
  </r>
  <r>
    <x v="10"/>
    <x v="14"/>
    <x v="6"/>
    <x v="9"/>
    <n v="167.81"/>
    <n v="100"/>
    <n v="0"/>
    <n v="4.129E-2"/>
    <n v="0"/>
    <n v="0"/>
    <n v="0"/>
    <n v="0"/>
    <n v="0"/>
  </r>
  <r>
    <x v="10"/>
    <x v="14"/>
    <x v="6"/>
    <x v="10"/>
    <n v="0"/>
    <n v="100"/>
    <n v="0"/>
    <n v="0"/>
    <n v="0"/>
    <n v="0"/>
    <n v="0"/>
    <n v="0"/>
    <n v="0"/>
  </r>
  <r>
    <x v="10"/>
    <x v="14"/>
    <x v="7"/>
    <x v="0"/>
    <n v="110.78"/>
    <n v="100"/>
    <n v="0"/>
    <n v="2.385E-2"/>
    <n v="0"/>
    <n v="0"/>
    <n v="0"/>
    <n v="0"/>
    <n v="0"/>
  </r>
  <r>
    <x v="10"/>
    <x v="14"/>
    <x v="7"/>
    <x v="1"/>
    <n v="76.180000000000007"/>
    <n v="100"/>
    <n v="0"/>
    <n v="2.385E-2"/>
    <n v="0"/>
    <n v="0"/>
    <n v="0"/>
    <n v="0"/>
    <n v="0"/>
  </r>
  <r>
    <x v="10"/>
    <x v="14"/>
    <x v="7"/>
    <x v="2"/>
    <n v="64.84"/>
    <n v="100"/>
    <n v="0"/>
    <n v="2.3859999999999999E-2"/>
    <n v="0"/>
    <n v="0"/>
    <n v="0"/>
    <n v="0"/>
    <n v="0"/>
  </r>
  <r>
    <x v="10"/>
    <x v="14"/>
    <x v="7"/>
    <x v="3"/>
    <n v="64.83"/>
    <n v="100"/>
    <n v="0"/>
    <n v="2.385E-2"/>
    <n v="0"/>
    <n v="0"/>
    <n v="0"/>
    <n v="0"/>
    <n v="0"/>
  </r>
  <r>
    <x v="10"/>
    <x v="14"/>
    <x v="7"/>
    <x v="4"/>
    <n v="64.84"/>
    <n v="100"/>
    <n v="0"/>
    <n v="2.3859999999999999E-2"/>
    <n v="0"/>
    <n v="0"/>
    <n v="0"/>
    <n v="0"/>
    <n v="0"/>
  </r>
  <r>
    <x v="10"/>
    <x v="14"/>
    <x v="7"/>
    <x v="5"/>
    <n v="68.900000000000006"/>
    <n v="100"/>
    <n v="0"/>
    <n v="2.384E-2"/>
    <n v="0"/>
    <n v="0"/>
    <n v="0"/>
    <n v="0"/>
    <n v="0"/>
  </r>
  <r>
    <x v="10"/>
    <x v="14"/>
    <x v="7"/>
    <x v="6"/>
    <n v="64.84"/>
    <n v="100"/>
    <n v="0"/>
    <n v="2.3859999999999999E-2"/>
    <n v="0"/>
    <n v="0"/>
    <n v="0"/>
    <n v="0"/>
    <n v="0"/>
  </r>
  <r>
    <x v="10"/>
    <x v="14"/>
    <x v="7"/>
    <x v="7"/>
    <n v="94.83"/>
    <n v="100"/>
    <n v="0"/>
    <n v="2.385E-2"/>
    <n v="0"/>
    <n v="0"/>
    <n v="0"/>
    <n v="0"/>
    <n v="0"/>
  </r>
  <r>
    <x v="10"/>
    <x v="14"/>
    <x v="7"/>
    <x v="8"/>
    <n v="86.62"/>
    <n v="100"/>
    <n v="0"/>
    <n v="2.3890000000000002E-2"/>
    <n v="0"/>
    <n v="0"/>
    <n v="0"/>
    <n v="0"/>
    <n v="0"/>
  </r>
  <r>
    <x v="10"/>
    <x v="14"/>
    <x v="7"/>
    <x v="9"/>
    <n v="153.05000000000001"/>
    <n v="100"/>
    <n v="0"/>
    <n v="2.3869999999999999E-2"/>
    <n v="6.9999999999999994E-5"/>
    <n v="0"/>
    <n v="0"/>
    <n v="0"/>
    <n v="0"/>
  </r>
  <r>
    <x v="10"/>
    <x v="14"/>
    <x v="7"/>
    <x v="10"/>
    <n v="0"/>
    <n v="100"/>
    <n v="0"/>
    <n v="0"/>
    <n v="0"/>
    <n v="0"/>
    <n v="0"/>
    <n v="0"/>
    <n v="0"/>
  </r>
  <r>
    <x v="10"/>
    <x v="14"/>
    <x v="8"/>
    <x v="0"/>
    <n v="94.85"/>
    <n v="54.21"/>
    <n v="107.87988"/>
    <n v="2.299E-2"/>
    <n v="0"/>
    <n v="0"/>
    <n v="0"/>
    <n v="0"/>
    <n v="0.48897000000000002"/>
  </r>
  <r>
    <x v="10"/>
    <x v="14"/>
    <x v="8"/>
    <x v="1"/>
    <n v="97.63"/>
    <n v="48.21"/>
    <n v="81.470209999999994"/>
    <n v="2.283E-2"/>
    <n v="0"/>
    <n v="0"/>
    <n v="0"/>
    <n v="0"/>
    <n v="0.36925999999999998"/>
  </r>
  <r>
    <x v="10"/>
    <x v="14"/>
    <x v="8"/>
    <x v="2"/>
    <n v="60.96"/>
    <n v="100"/>
    <n v="45"/>
    <n v="2.2429999999999999E-2"/>
    <n v="0"/>
    <n v="0"/>
    <n v="0"/>
    <n v="0"/>
    <n v="0.20396"/>
  </r>
  <r>
    <x v="10"/>
    <x v="14"/>
    <x v="8"/>
    <x v="3"/>
    <n v="62.17"/>
    <n v="100"/>
    <n v="110"/>
    <n v="2.2870000000000001E-2"/>
    <n v="0"/>
    <n v="0"/>
    <n v="0"/>
    <n v="0"/>
    <n v="0.49858000000000002"/>
  </r>
  <r>
    <x v="10"/>
    <x v="14"/>
    <x v="8"/>
    <x v="4"/>
    <n v="60.03"/>
    <n v="100"/>
    <n v="2"/>
    <n v="2.2089999999999999E-2"/>
    <n v="0"/>
    <n v="0"/>
    <n v="0"/>
    <n v="0"/>
    <n v="9.0699999999999999E-3"/>
  </r>
  <r>
    <x v="10"/>
    <x v="14"/>
    <x v="8"/>
    <x v="5"/>
    <n v="62.32"/>
    <n v="89.2"/>
    <n v="44.600099999999998"/>
    <n v="2.2440000000000002E-2"/>
    <n v="0"/>
    <n v="0"/>
    <n v="0"/>
    <n v="0"/>
    <n v="0.20215"/>
  </r>
  <r>
    <x v="10"/>
    <x v="14"/>
    <x v="8"/>
    <x v="6"/>
    <n v="60.35"/>
    <n v="100"/>
    <n v="16"/>
    <n v="2.2200000000000001E-2"/>
    <n v="0"/>
    <n v="0"/>
    <n v="0"/>
    <n v="0"/>
    <n v="7.2520000000000001E-2"/>
  </r>
  <r>
    <x v="10"/>
    <x v="14"/>
    <x v="8"/>
    <x v="7"/>
    <n v="90.34"/>
    <n v="64.150000000000006"/>
    <n v="213.62988000000001"/>
    <n v="2.3779999999999999E-2"/>
    <n v="0"/>
    <n v="0"/>
    <n v="0"/>
    <n v="0"/>
    <n v="0.96828000000000003"/>
  </r>
  <r>
    <x v="10"/>
    <x v="14"/>
    <x v="8"/>
    <x v="8"/>
    <n v="76.61"/>
    <n v="71.02"/>
    <n v="226.54004"/>
    <n v="2.383E-2"/>
    <n v="0"/>
    <n v="0"/>
    <n v="0"/>
    <n v="0"/>
    <n v="1.0267999999999999"/>
  </r>
  <r>
    <x v="10"/>
    <x v="14"/>
    <x v="8"/>
    <x v="9"/>
    <n v="96.34"/>
    <n v="53.48"/>
    <n v="180.22021000000001"/>
    <n v="2.358E-2"/>
    <n v="0"/>
    <n v="0"/>
    <n v="0"/>
    <n v="0"/>
    <n v="0.81684999999999997"/>
  </r>
  <r>
    <x v="10"/>
    <x v="14"/>
    <x v="8"/>
    <x v="10"/>
    <n v="4.9800000000000004"/>
    <n v="38.76"/>
    <n v="62.400010000000002"/>
    <n v="5.9000000000000003E-4"/>
    <n v="0"/>
    <n v="0"/>
    <n v="0"/>
    <n v="0"/>
    <n v="0.28283000000000003"/>
  </r>
  <r>
    <x v="10"/>
    <x v="15"/>
    <x v="0"/>
    <x v="0"/>
    <n v="158.76"/>
    <n v="48.73"/>
    <n v="652.47997999999995"/>
    <n v="4.0840000000000001E-2"/>
    <n v="0"/>
    <n v="0"/>
    <n v="0"/>
    <n v="0"/>
    <n v="2.95661"/>
  </r>
  <r>
    <x v="10"/>
    <x v="15"/>
    <x v="0"/>
    <x v="1"/>
    <n v="77.8"/>
    <n v="59.68"/>
    <n v="222"/>
    <n v="3.2349999999999997E-2"/>
    <n v="0"/>
    <n v="0"/>
    <n v="0"/>
    <n v="0"/>
    <n v="1.00596"/>
  </r>
  <r>
    <x v="10"/>
    <x v="15"/>
    <x v="0"/>
    <x v="2"/>
    <n v="69.97"/>
    <n v="94.24"/>
    <n v="309.1001"/>
    <n v="3.3959999999999997E-2"/>
    <n v="0"/>
    <n v="0"/>
    <n v="0"/>
    <n v="0"/>
    <n v="1.4006400000000001"/>
  </r>
  <r>
    <x v="10"/>
    <x v="15"/>
    <x v="0"/>
    <x v="3"/>
    <n v="96.42"/>
    <n v="69.989999999999995"/>
    <n v="472.41991999999999"/>
    <n v="3.7139999999999999E-2"/>
    <n v="0"/>
    <n v="0"/>
    <n v="0"/>
    <n v="0"/>
    <n v="2.1406999999999998"/>
  </r>
  <r>
    <x v="10"/>
    <x v="15"/>
    <x v="0"/>
    <x v="4"/>
    <n v="56.78"/>
    <n v="100"/>
    <n v="19"/>
    <n v="2.8459999999999999E-2"/>
    <n v="0"/>
    <n v="0"/>
    <n v="0"/>
    <n v="0"/>
    <n v="8.6099999999999996E-2"/>
  </r>
  <r>
    <x v="10"/>
    <x v="15"/>
    <x v="0"/>
    <x v="5"/>
    <n v="91.91"/>
    <n v="57.1"/>
    <n v="78.799800000000005"/>
    <n v="2.9590000000000002E-2"/>
    <n v="2.9999999999999997E-4"/>
    <n v="0"/>
    <n v="0"/>
    <n v="0"/>
    <n v="0.35707"/>
  </r>
  <r>
    <x v="10"/>
    <x v="15"/>
    <x v="0"/>
    <x v="6"/>
    <n v="62.3"/>
    <n v="84.68"/>
    <n v="89.759770000000003"/>
    <n v="2.98E-2"/>
    <n v="0"/>
    <n v="0"/>
    <n v="0"/>
    <n v="0"/>
    <n v="0.40672999999999998"/>
  </r>
  <r>
    <x v="10"/>
    <x v="15"/>
    <x v="0"/>
    <x v="7"/>
    <n v="170.85"/>
    <n v="38.049999999999997"/>
    <n v="481.7002"/>
    <n v="3.7470000000000003E-2"/>
    <n v="0"/>
    <n v="0"/>
    <n v="0"/>
    <n v="0"/>
    <n v="2.18275"/>
  </r>
  <r>
    <x v="10"/>
    <x v="15"/>
    <x v="0"/>
    <x v="8"/>
    <n v="204.11"/>
    <n v="48.12"/>
    <n v="948.96966999999995"/>
    <n v="4.6249999999999999E-2"/>
    <n v="0"/>
    <n v="0"/>
    <n v="0"/>
    <n v="0"/>
    <n v="4.3001100000000001"/>
  </r>
  <r>
    <x v="10"/>
    <x v="15"/>
    <x v="0"/>
    <x v="9"/>
    <n v="162.47"/>
    <n v="35.68"/>
    <n v="269.3501"/>
    <n v="3.3300000000000003E-2"/>
    <n v="0"/>
    <n v="0"/>
    <n v="0"/>
    <n v="0"/>
    <n v="1.22052"/>
  </r>
  <r>
    <x v="10"/>
    <x v="15"/>
    <x v="0"/>
    <x v="10"/>
    <n v="22.79"/>
    <n v="48.9"/>
    <n v="290.48003999999997"/>
    <n v="5.5199999999999997E-3"/>
    <n v="0"/>
    <n v="0"/>
    <n v="0"/>
    <n v="0"/>
    <n v="1.31626"/>
  </r>
  <r>
    <x v="10"/>
    <x v="15"/>
    <x v="1"/>
    <x v="0"/>
    <n v="111.34"/>
    <n v="55.6"/>
    <n v="1590.2597699999999"/>
    <n v="3.1600000000000003E-2"/>
    <n v="0"/>
    <n v="0"/>
    <n v="0"/>
    <n v="0"/>
    <n v="7.20601"/>
  </r>
  <r>
    <x v="10"/>
    <x v="15"/>
    <x v="1"/>
    <x v="1"/>
    <n v="60.72"/>
    <n v="79.569999999999993"/>
    <n v="1168.0698199999999"/>
    <n v="2.5049999999999999E-2"/>
    <n v="0"/>
    <n v="0"/>
    <n v="0"/>
    <n v="0"/>
    <n v="5.2929300000000001"/>
  </r>
  <r>
    <x v="10"/>
    <x v="15"/>
    <x v="1"/>
    <x v="2"/>
    <n v="38.43"/>
    <n v="94.91"/>
    <n v="707.05005000000006"/>
    <n v="1.8499999999999999E-2"/>
    <n v="0"/>
    <n v="0"/>
    <n v="0"/>
    <n v="0"/>
    <n v="3.2038899999999999"/>
  </r>
  <r>
    <x v="10"/>
    <x v="15"/>
    <x v="1"/>
    <x v="3"/>
    <n v="78.52"/>
    <n v="94.93"/>
    <n v="2065.6001000000001"/>
    <n v="3.7530000000000001E-2"/>
    <n v="0"/>
    <n v="0"/>
    <n v="0"/>
    <n v="0"/>
    <n v="9.3599399999999999"/>
  </r>
  <r>
    <x v="10"/>
    <x v="15"/>
    <x v="1"/>
    <x v="4"/>
    <n v="18.989999999999998"/>
    <n v="100"/>
    <n v="63"/>
    <n v="9.5200000000000007E-3"/>
    <n v="0"/>
    <n v="0"/>
    <n v="0"/>
    <n v="0"/>
    <n v="0.28547"/>
  </r>
  <r>
    <x v="10"/>
    <x v="15"/>
    <x v="1"/>
    <x v="5"/>
    <n v="61.46"/>
    <n v="63.31"/>
    <n v="924.96996999999999"/>
    <n v="2.172E-2"/>
    <n v="0"/>
    <n v="0"/>
    <n v="0"/>
    <n v="0"/>
    <n v="4.1913600000000004"/>
  </r>
  <r>
    <x v="10"/>
    <x v="15"/>
    <x v="1"/>
    <x v="6"/>
    <n v="39.78"/>
    <n v="100"/>
    <n v="806"/>
    <n v="1.9939999999999999E-2"/>
    <n v="0"/>
    <n v="0"/>
    <n v="0"/>
    <n v="0"/>
    <n v="3.6522600000000001"/>
  </r>
  <r>
    <x v="10"/>
    <x v="15"/>
    <x v="1"/>
    <x v="7"/>
    <n v="198.96"/>
    <n v="45.34"/>
    <n v="2485.35986"/>
    <n v="4.4600000000000001E-2"/>
    <n v="0"/>
    <n v="0"/>
    <n v="0"/>
    <n v="0"/>
    <n v="11.26202"/>
  </r>
  <r>
    <x v="10"/>
    <x v="15"/>
    <x v="1"/>
    <x v="8"/>
    <n v="263.89"/>
    <n v="42.58"/>
    <n v="3369.9599600000001"/>
    <n v="5.756E-2"/>
    <n v="0"/>
    <n v="0"/>
    <n v="0"/>
    <n v="0"/>
    <n v="15.27045"/>
  </r>
  <r>
    <x v="10"/>
    <x v="15"/>
    <x v="1"/>
    <x v="9"/>
    <n v="148.35"/>
    <n v="45.29"/>
    <n v="1795.3603499999999"/>
    <n v="3.424E-2"/>
    <n v="0"/>
    <n v="0"/>
    <n v="0"/>
    <n v="0"/>
    <n v="8.1353899999999992"/>
  </r>
  <r>
    <x v="10"/>
    <x v="15"/>
    <x v="1"/>
    <x v="10"/>
    <n v="78.45"/>
    <n v="46.59"/>
    <n v="1256.17993"/>
    <n v="1.7899999999999999E-2"/>
    <n v="0"/>
    <n v="0"/>
    <n v="0"/>
    <n v="0"/>
    <n v="5.6921799999999996"/>
  </r>
  <r>
    <x v="10"/>
    <x v="15"/>
    <x v="2"/>
    <x v="0"/>
    <n v="86.8"/>
    <n v="100"/>
    <n v="0"/>
    <n v="2.349E-2"/>
    <n v="0"/>
    <n v="0"/>
    <n v="0"/>
    <n v="0"/>
    <n v="0"/>
  </r>
  <r>
    <x v="10"/>
    <x v="15"/>
    <x v="2"/>
    <x v="1"/>
    <n v="58.92"/>
    <n v="100"/>
    <n v="0"/>
    <n v="2.3470000000000001E-2"/>
    <n v="0"/>
    <n v="0"/>
    <n v="0"/>
    <n v="0"/>
    <n v="0"/>
  </r>
  <r>
    <x v="10"/>
    <x v="15"/>
    <x v="2"/>
    <x v="2"/>
    <n v="56.63"/>
    <n v="100"/>
    <n v="0"/>
    <n v="2.3470000000000001E-2"/>
    <n v="0"/>
    <n v="0"/>
    <n v="0"/>
    <n v="0"/>
    <n v="0"/>
  </r>
  <r>
    <x v="10"/>
    <x v="15"/>
    <x v="2"/>
    <x v="3"/>
    <n v="56.64"/>
    <n v="100"/>
    <n v="0"/>
    <n v="2.3480000000000001E-2"/>
    <n v="0"/>
    <n v="0"/>
    <n v="0"/>
    <n v="0"/>
    <n v="0"/>
  </r>
  <r>
    <x v="10"/>
    <x v="15"/>
    <x v="2"/>
    <x v="4"/>
    <n v="56.66"/>
    <n v="100"/>
    <n v="0"/>
    <n v="2.349E-2"/>
    <n v="0"/>
    <n v="0"/>
    <n v="0"/>
    <n v="0"/>
    <n v="0"/>
  </r>
  <r>
    <x v="10"/>
    <x v="15"/>
    <x v="2"/>
    <x v="5"/>
    <n v="56.62"/>
    <n v="100"/>
    <n v="0"/>
    <n v="2.3470000000000001E-2"/>
    <n v="0"/>
    <n v="0"/>
    <n v="0"/>
    <n v="0"/>
    <n v="0"/>
  </r>
  <r>
    <x v="10"/>
    <x v="15"/>
    <x v="2"/>
    <x v="6"/>
    <n v="56.61"/>
    <n v="100"/>
    <n v="0"/>
    <n v="2.3460000000000002E-2"/>
    <n v="0"/>
    <n v="0"/>
    <n v="0"/>
    <n v="0"/>
    <n v="0"/>
  </r>
  <r>
    <x v="10"/>
    <x v="15"/>
    <x v="2"/>
    <x v="7"/>
    <n v="85.86"/>
    <n v="100"/>
    <n v="0"/>
    <n v="2.3480000000000001E-2"/>
    <n v="0"/>
    <n v="0"/>
    <n v="0"/>
    <n v="0"/>
    <n v="0"/>
  </r>
  <r>
    <x v="10"/>
    <x v="15"/>
    <x v="2"/>
    <x v="8"/>
    <n v="75.19"/>
    <n v="100"/>
    <n v="0"/>
    <n v="2.3480000000000001E-2"/>
    <n v="0"/>
    <n v="0"/>
    <n v="0"/>
    <n v="0"/>
    <n v="0"/>
  </r>
  <r>
    <x v="10"/>
    <x v="15"/>
    <x v="2"/>
    <x v="9"/>
    <n v="107.4"/>
    <n v="100"/>
    <n v="0"/>
    <n v="2.349E-2"/>
    <n v="0"/>
    <n v="0"/>
    <n v="0"/>
    <n v="0"/>
    <n v="0"/>
  </r>
  <r>
    <x v="10"/>
    <x v="15"/>
    <x v="2"/>
    <x v="10"/>
    <n v="0"/>
    <n v="100"/>
    <n v="0"/>
    <n v="0"/>
    <n v="0"/>
    <n v="0"/>
    <n v="0"/>
    <n v="0"/>
    <n v="0"/>
  </r>
  <r>
    <x v="10"/>
    <x v="15"/>
    <x v="3"/>
    <x v="0"/>
    <n v="440.93"/>
    <n v="100"/>
    <n v="0"/>
    <n v="7.9320000000000002E-2"/>
    <n v="0"/>
    <n v="0"/>
    <n v="0"/>
    <n v="0"/>
    <n v="0"/>
  </r>
  <r>
    <x v="10"/>
    <x v="15"/>
    <x v="3"/>
    <x v="1"/>
    <n v="184.1"/>
    <n v="100"/>
    <n v="0"/>
    <n v="7.9219999999999999E-2"/>
    <n v="3.0000000000000001E-5"/>
    <n v="0"/>
    <n v="0"/>
    <n v="0"/>
    <n v="0"/>
  </r>
  <r>
    <x v="10"/>
    <x v="15"/>
    <x v="3"/>
    <x v="2"/>
    <n v="158.01"/>
    <n v="100"/>
    <n v="0"/>
    <n v="7.9210000000000003E-2"/>
    <n v="0"/>
    <n v="0"/>
    <n v="0"/>
    <n v="0"/>
    <n v="0"/>
  </r>
  <r>
    <x v="10"/>
    <x v="15"/>
    <x v="3"/>
    <x v="3"/>
    <n v="165.03"/>
    <n v="100"/>
    <n v="0"/>
    <n v="7.9229999999999995E-2"/>
    <n v="0"/>
    <n v="0"/>
    <n v="0"/>
    <n v="0"/>
    <n v="0"/>
  </r>
  <r>
    <x v="10"/>
    <x v="15"/>
    <x v="3"/>
    <x v="4"/>
    <n v="157.97"/>
    <n v="100"/>
    <n v="0"/>
    <n v="7.9189999999999997E-2"/>
    <n v="0"/>
    <n v="0"/>
    <n v="0"/>
    <n v="0"/>
    <n v="0"/>
  </r>
  <r>
    <x v="10"/>
    <x v="15"/>
    <x v="3"/>
    <x v="5"/>
    <n v="171.33"/>
    <n v="100"/>
    <n v="0"/>
    <n v="7.9210000000000003E-2"/>
    <n v="0"/>
    <n v="0"/>
    <n v="0"/>
    <n v="0"/>
    <n v="0"/>
  </r>
  <r>
    <x v="10"/>
    <x v="15"/>
    <x v="3"/>
    <x v="6"/>
    <n v="157.97"/>
    <n v="100"/>
    <n v="0"/>
    <n v="7.9189999999999997E-2"/>
    <n v="0"/>
    <n v="0"/>
    <n v="0"/>
    <n v="0"/>
    <n v="0"/>
  </r>
  <r>
    <x v="10"/>
    <x v="15"/>
    <x v="3"/>
    <x v="7"/>
    <n v="383.21"/>
    <n v="100"/>
    <n v="0"/>
    <n v="7.9380000000000006E-2"/>
    <n v="0"/>
    <n v="0"/>
    <n v="0"/>
    <n v="0"/>
    <n v="0"/>
  </r>
  <r>
    <x v="10"/>
    <x v="15"/>
    <x v="3"/>
    <x v="8"/>
    <n v="327.58999999999997"/>
    <n v="100"/>
    <n v="0"/>
    <n v="7.9409999999999994E-2"/>
    <n v="0"/>
    <n v="0"/>
    <n v="0"/>
    <n v="0"/>
    <n v="0"/>
  </r>
  <r>
    <x v="10"/>
    <x v="15"/>
    <x v="3"/>
    <x v="9"/>
    <n v="462.93"/>
    <n v="100"/>
    <n v="0"/>
    <n v="7.9320000000000002E-2"/>
    <n v="0"/>
    <n v="0"/>
    <n v="0"/>
    <n v="0"/>
    <n v="0"/>
  </r>
  <r>
    <x v="10"/>
    <x v="15"/>
    <x v="3"/>
    <x v="10"/>
    <n v="0.13"/>
    <n v="100"/>
    <n v="0"/>
    <n v="2.0000000000000002E-5"/>
    <n v="0"/>
    <n v="0"/>
    <n v="0"/>
    <n v="0"/>
    <n v="0"/>
  </r>
  <r>
    <x v="10"/>
    <x v="15"/>
    <x v="4"/>
    <x v="0"/>
    <n v="6.11"/>
    <n v="100"/>
    <n v="0"/>
    <n v="1.5399999999999999E-3"/>
    <n v="0"/>
    <n v="0"/>
    <n v="0"/>
    <n v="0"/>
    <n v="0"/>
  </r>
  <r>
    <x v="10"/>
    <x v="15"/>
    <x v="4"/>
    <x v="1"/>
    <n v="5.39"/>
    <n v="100"/>
    <n v="0"/>
    <n v="1.5399999999999999E-3"/>
    <n v="0"/>
    <n v="0"/>
    <n v="0"/>
    <n v="0"/>
    <n v="0"/>
  </r>
  <r>
    <x v="10"/>
    <x v="15"/>
    <x v="4"/>
    <x v="2"/>
    <n v="5.0199999999999996"/>
    <n v="100"/>
    <n v="0"/>
    <n v="1.5299999999999999E-3"/>
    <n v="0"/>
    <n v="0"/>
    <n v="0"/>
    <n v="0"/>
    <n v="0"/>
  </r>
  <r>
    <x v="10"/>
    <x v="15"/>
    <x v="4"/>
    <x v="3"/>
    <n v="5.05"/>
    <n v="100"/>
    <n v="0"/>
    <n v="1.5399999999999999E-3"/>
    <n v="0"/>
    <n v="0"/>
    <n v="0"/>
    <n v="0"/>
    <n v="0"/>
  </r>
  <r>
    <x v="10"/>
    <x v="15"/>
    <x v="4"/>
    <x v="4"/>
    <n v="5.04"/>
    <n v="100"/>
    <n v="0"/>
    <n v="1.5399999999999999E-3"/>
    <n v="0"/>
    <n v="0"/>
    <n v="0"/>
    <n v="0"/>
    <n v="0"/>
  </r>
  <r>
    <x v="10"/>
    <x v="15"/>
    <x v="4"/>
    <x v="5"/>
    <n v="5.14"/>
    <n v="100"/>
    <n v="0"/>
    <n v="1.5499999999999999E-3"/>
    <n v="0"/>
    <n v="0"/>
    <n v="0"/>
    <n v="0"/>
    <n v="0"/>
  </r>
  <r>
    <x v="10"/>
    <x v="15"/>
    <x v="4"/>
    <x v="6"/>
    <n v="5.03"/>
    <n v="100"/>
    <n v="0"/>
    <n v="1.5399999999999999E-3"/>
    <n v="0"/>
    <n v="0"/>
    <n v="0"/>
    <n v="0"/>
    <n v="0"/>
  </r>
  <r>
    <x v="10"/>
    <x v="15"/>
    <x v="4"/>
    <x v="7"/>
    <n v="5.72"/>
    <n v="100"/>
    <n v="0"/>
    <n v="1.5399999999999999E-3"/>
    <n v="0"/>
    <n v="0"/>
    <n v="0"/>
    <n v="0"/>
    <n v="0"/>
  </r>
  <r>
    <x v="10"/>
    <x v="15"/>
    <x v="4"/>
    <x v="8"/>
    <n v="5.23"/>
    <n v="100"/>
    <n v="0"/>
    <n v="1.5399999999999999E-3"/>
    <n v="0"/>
    <n v="0"/>
    <n v="0"/>
    <n v="0"/>
    <n v="0"/>
  </r>
  <r>
    <x v="10"/>
    <x v="15"/>
    <x v="4"/>
    <x v="9"/>
    <n v="6.68"/>
    <n v="100"/>
    <n v="0"/>
    <n v="1.5399999999999999E-3"/>
    <n v="0"/>
    <n v="0"/>
    <n v="0"/>
    <n v="0"/>
    <n v="0"/>
  </r>
  <r>
    <x v="10"/>
    <x v="15"/>
    <x v="4"/>
    <x v="10"/>
    <n v="0"/>
    <n v="100"/>
    <n v="0"/>
    <n v="0"/>
    <n v="0"/>
    <n v="0"/>
    <n v="0"/>
    <n v="0"/>
    <n v="0"/>
  </r>
  <r>
    <x v="10"/>
    <x v="15"/>
    <x v="5"/>
    <x v="0"/>
    <n v="1.1499999999999999"/>
    <n v="100"/>
    <n v="0"/>
    <n v="2.1000000000000001E-4"/>
    <n v="0"/>
    <n v="0"/>
    <n v="0"/>
    <n v="0"/>
    <n v="0"/>
  </r>
  <r>
    <x v="10"/>
    <x v="15"/>
    <x v="5"/>
    <x v="1"/>
    <n v="0.66"/>
    <n v="100"/>
    <n v="0"/>
    <n v="2.0000000000000001E-4"/>
    <n v="0"/>
    <n v="0"/>
    <n v="0"/>
    <n v="0"/>
    <n v="0"/>
  </r>
  <r>
    <x v="10"/>
    <x v="15"/>
    <x v="5"/>
    <x v="2"/>
    <n v="0.67"/>
    <n v="100"/>
    <n v="0"/>
    <n v="2.0000000000000001E-4"/>
    <n v="0"/>
    <n v="0"/>
    <n v="0"/>
    <n v="0"/>
    <n v="0"/>
  </r>
  <r>
    <x v="10"/>
    <x v="15"/>
    <x v="5"/>
    <x v="3"/>
    <n v="0.65"/>
    <n v="100"/>
    <n v="0"/>
    <n v="2.0000000000000001E-4"/>
    <n v="0"/>
    <n v="0"/>
    <n v="0"/>
    <n v="0"/>
    <n v="0"/>
  </r>
  <r>
    <x v="10"/>
    <x v="15"/>
    <x v="5"/>
    <x v="4"/>
    <n v="0.69"/>
    <n v="100"/>
    <n v="0"/>
    <n v="2.1000000000000001E-4"/>
    <n v="0"/>
    <n v="0"/>
    <n v="0"/>
    <n v="0"/>
    <n v="0"/>
  </r>
  <r>
    <x v="10"/>
    <x v="15"/>
    <x v="5"/>
    <x v="5"/>
    <n v="0.67"/>
    <n v="100"/>
    <n v="0"/>
    <n v="2.0000000000000001E-4"/>
    <n v="0"/>
    <n v="0"/>
    <n v="0"/>
    <n v="0"/>
    <n v="0"/>
  </r>
  <r>
    <x v="10"/>
    <x v="15"/>
    <x v="5"/>
    <x v="6"/>
    <n v="0.7"/>
    <n v="100"/>
    <n v="0"/>
    <n v="2.1000000000000001E-4"/>
    <n v="0"/>
    <n v="0"/>
    <n v="0"/>
    <n v="0"/>
    <n v="0"/>
  </r>
  <r>
    <x v="10"/>
    <x v="15"/>
    <x v="5"/>
    <x v="7"/>
    <n v="0.9"/>
    <n v="100"/>
    <n v="0"/>
    <n v="2.1000000000000001E-4"/>
    <n v="0"/>
    <n v="0"/>
    <n v="0"/>
    <n v="0"/>
    <n v="0"/>
  </r>
  <r>
    <x v="10"/>
    <x v="15"/>
    <x v="5"/>
    <x v="8"/>
    <n v="0.79"/>
    <n v="100"/>
    <n v="0"/>
    <n v="2.1000000000000001E-4"/>
    <n v="0"/>
    <n v="0"/>
    <n v="0"/>
    <n v="0"/>
    <n v="0"/>
  </r>
  <r>
    <x v="10"/>
    <x v="15"/>
    <x v="5"/>
    <x v="9"/>
    <n v="0.75"/>
    <n v="100"/>
    <n v="0"/>
    <n v="2.0000000000000001E-4"/>
    <n v="0"/>
    <n v="0"/>
    <n v="0"/>
    <n v="0"/>
    <n v="0"/>
  </r>
  <r>
    <x v="10"/>
    <x v="15"/>
    <x v="5"/>
    <x v="10"/>
    <n v="0"/>
    <n v="100"/>
    <n v="0"/>
    <n v="0"/>
    <n v="0"/>
    <n v="0"/>
    <n v="0"/>
    <n v="0"/>
    <n v="0"/>
  </r>
  <r>
    <x v="10"/>
    <x v="15"/>
    <x v="6"/>
    <x v="0"/>
    <n v="139.38999999999999"/>
    <n v="100"/>
    <n v="0"/>
    <n v="4.129E-2"/>
    <n v="0"/>
    <n v="0"/>
    <n v="0"/>
    <n v="0"/>
    <n v="0"/>
  </r>
  <r>
    <x v="10"/>
    <x v="15"/>
    <x v="6"/>
    <x v="1"/>
    <n v="118.59"/>
    <n v="100"/>
    <n v="0"/>
    <n v="4.129E-2"/>
    <n v="0"/>
    <n v="0"/>
    <n v="0"/>
    <n v="0"/>
    <n v="0"/>
  </r>
  <r>
    <x v="10"/>
    <x v="15"/>
    <x v="6"/>
    <x v="2"/>
    <n v="112.24"/>
    <n v="100"/>
    <n v="0"/>
    <n v="4.129E-2"/>
    <n v="0"/>
    <n v="0"/>
    <n v="0"/>
    <n v="0"/>
    <n v="0"/>
  </r>
  <r>
    <x v="10"/>
    <x v="15"/>
    <x v="6"/>
    <x v="3"/>
    <n v="112.23"/>
    <n v="100"/>
    <n v="0"/>
    <n v="4.129E-2"/>
    <n v="0"/>
    <n v="0"/>
    <n v="0"/>
    <n v="0"/>
    <n v="0"/>
  </r>
  <r>
    <x v="10"/>
    <x v="15"/>
    <x v="6"/>
    <x v="4"/>
    <n v="112.23"/>
    <n v="100"/>
    <n v="0"/>
    <n v="4.129E-2"/>
    <n v="0"/>
    <n v="0"/>
    <n v="0"/>
    <n v="0"/>
    <n v="0"/>
  </r>
  <r>
    <x v="10"/>
    <x v="15"/>
    <x v="6"/>
    <x v="5"/>
    <n v="122.66"/>
    <n v="100"/>
    <n v="0"/>
    <n v="4.1300000000000003E-2"/>
    <n v="0"/>
    <n v="0"/>
    <n v="0"/>
    <n v="0"/>
    <n v="0"/>
  </r>
  <r>
    <x v="10"/>
    <x v="15"/>
    <x v="6"/>
    <x v="6"/>
    <n v="112.19"/>
    <n v="100"/>
    <n v="0"/>
    <n v="4.1279999999999997E-2"/>
    <n v="0"/>
    <n v="0"/>
    <n v="0"/>
    <n v="0"/>
    <n v="0"/>
  </r>
  <r>
    <x v="10"/>
    <x v="15"/>
    <x v="6"/>
    <x v="7"/>
    <n v="158.79"/>
    <n v="100"/>
    <n v="0"/>
    <n v="4.129E-2"/>
    <n v="0"/>
    <n v="0"/>
    <n v="0"/>
    <n v="0"/>
    <n v="0"/>
  </r>
  <r>
    <x v="10"/>
    <x v="15"/>
    <x v="6"/>
    <x v="8"/>
    <n v="153.27000000000001"/>
    <n v="100"/>
    <n v="0"/>
    <n v="4.129E-2"/>
    <n v="0"/>
    <n v="0"/>
    <n v="0"/>
    <n v="0"/>
    <n v="0"/>
  </r>
  <r>
    <x v="10"/>
    <x v="15"/>
    <x v="6"/>
    <x v="9"/>
    <n v="167.81"/>
    <n v="100"/>
    <n v="0"/>
    <n v="4.129E-2"/>
    <n v="0"/>
    <n v="0"/>
    <n v="0"/>
    <n v="0"/>
    <n v="0"/>
  </r>
  <r>
    <x v="10"/>
    <x v="15"/>
    <x v="6"/>
    <x v="10"/>
    <n v="0"/>
    <n v="100"/>
    <n v="0"/>
    <n v="0"/>
    <n v="0"/>
    <n v="0"/>
    <n v="0"/>
    <n v="0"/>
    <n v="0"/>
  </r>
  <r>
    <x v="10"/>
    <x v="15"/>
    <x v="7"/>
    <x v="0"/>
    <n v="110.78"/>
    <n v="100"/>
    <n v="0"/>
    <n v="2.385E-2"/>
    <n v="0"/>
    <n v="0"/>
    <n v="0"/>
    <n v="0"/>
    <n v="0"/>
  </r>
  <r>
    <x v="10"/>
    <x v="15"/>
    <x v="7"/>
    <x v="1"/>
    <n v="76.180000000000007"/>
    <n v="100"/>
    <n v="0"/>
    <n v="2.385E-2"/>
    <n v="0"/>
    <n v="0"/>
    <n v="0"/>
    <n v="0"/>
    <n v="0"/>
  </r>
  <r>
    <x v="10"/>
    <x v="15"/>
    <x v="7"/>
    <x v="2"/>
    <n v="64.84"/>
    <n v="100"/>
    <n v="0"/>
    <n v="2.3859999999999999E-2"/>
    <n v="0"/>
    <n v="0"/>
    <n v="0"/>
    <n v="0"/>
    <n v="0"/>
  </r>
  <r>
    <x v="10"/>
    <x v="15"/>
    <x v="7"/>
    <x v="3"/>
    <n v="64.83"/>
    <n v="100"/>
    <n v="0"/>
    <n v="2.385E-2"/>
    <n v="0"/>
    <n v="0"/>
    <n v="0"/>
    <n v="0"/>
    <n v="0"/>
  </r>
  <r>
    <x v="10"/>
    <x v="15"/>
    <x v="7"/>
    <x v="4"/>
    <n v="64.84"/>
    <n v="100"/>
    <n v="0"/>
    <n v="2.3859999999999999E-2"/>
    <n v="0"/>
    <n v="0"/>
    <n v="0"/>
    <n v="0"/>
    <n v="0"/>
  </r>
  <r>
    <x v="10"/>
    <x v="15"/>
    <x v="7"/>
    <x v="5"/>
    <n v="68.900000000000006"/>
    <n v="100"/>
    <n v="0"/>
    <n v="2.384E-2"/>
    <n v="0"/>
    <n v="0"/>
    <n v="0"/>
    <n v="0"/>
    <n v="0"/>
  </r>
  <r>
    <x v="10"/>
    <x v="15"/>
    <x v="7"/>
    <x v="6"/>
    <n v="64.84"/>
    <n v="100"/>
    <n v="0"/>
    <n v="2.3859999999999999E-2"/>
    <n v="0"/>
    <n v="0"/>
    <n v="0"/>
    <n v="0"/>
    <n v="0"/>
  </r>
  <r>
    <x v="10"/>
    <x v="15"/>
    <x v="7"/>
    <x v="7"/>
    <n v="94.83"/>
    <n v="100"/>
    <n v="0"/>
    <n v="2.385E-2"/>
    <n v="0"/>
    <n v="0"/>
    <n v="0"/>
    <n v="0"/>
    <n v="0"/>
  </r>
  <r>
    <x v="10"/>
    <x v="15"/>
    <x v="7"/>
    <x v="8"/>
    <n v="86.62"/>
    <n v="100"/>
    <n v="0"/>
    <n v="2.3890000000000002E-2"/>
    <n v="0"/>
    <n v="0"/>
    <n v="0"/>
    <n v="0"/>
    <n v="0"/>
  </r>
  <r>
    <x v="10"/>
    <x v="15"/>
    <x v="7"/>
    <x v="9"/>
    <n v="153.05000000000001"/>
    <n v="100"/>
    <n v="0"/>
    <n v="2.3869999999999999E-2"/>
    <n v="6.9999999999999994E-5"/>
    <n v="0"/>
    <n v="0"/>
    <n v="0"/>
    <n v="0"/>
  </r>
  <r>
    <x v="10"/>
    <x v="15"/>
    <x v="7"/>
    <x v="10"/>
    <n v="0"/>
    <n v="100"/>
    <n v="0"/>
    <n v="0"/>
    <n v="0"/>
    <n v="0"/>
    <n v="0"/>
    <n v="0"/>
    <n v="0"/>
  </r>
  <r>
    <x v="10"/>
    <x v="15"/>
    <x v="8"/>
    <x v="0"/>
    <n v="98.35"/>
    <n v="54.09"/>
    <n v="189.31981999999999"/>
    <n v="2.368E-2"/>
    <n v="0"/>
    <n v="0"/>
    <n v="0"/>
    <n v="0"/>
    <n v="0.85787000000000002"/>
  </r>
  <r>
    <x v="10"/>
    <x v="15"/>
    <x v="8"/>
    <x v="1"/>
    <n v="100.61"/>
    <n v="48.28"/>
    <n v="143.87988000000001"/>
    <n v="2.3359999999999999E-2"/>
    <n v="0"/>
    <n v="0"/>
    <n v="0"/>
    <n v="0"/>
    <n v="0.65197000000000005"/>
  </r>
  <r>
    <x v="10"/>
    <x v="15"/>
    <x v="8"/>
    <x v="2"/>
    <n v="61.75"/>
    <n v="100"/>
    <n v="79"/>
    <n v="2.2720000000000001E-2"/>
    <n v="0"/>
    <n v="0"/>
    <n v="0"/>
    <n v="0"/>
    <n v="0.35798000000000002"/>
  </r>
  <r>
    <x v="10"/>
    <x v="15"/>
    <x v="8"/>
    <x v="3"/>
    <n v="64.11"/>
    <n v="100"/>
    <n v="194"/>
    <n v="2.359E-2"/>
    <n v="0"/>
    <n v="0"/>
    <n v="0"/>
    <n v="0"/>
    <n v="0.87907999999999997"/>
  </r>
  <r>
    <x v="10"/>
    <x v="15"/>
    <x v="8"/>
    <x v="4"/>
    <n v="60.07"/>
    <n v="100"/>
    <n v="4"/>
    <n v="2.2100000000000002E-2"/>
    <n v="0"/>
    <n v="0"/>
    <n v="0"/>
    <n v="0"/>
    <n v="1.813E-2"/>
  </r>
  <r>
    <x v="10"/>
    <x v="15"/>
    <x v="8"/>
    <x v="5"/>
    <n v="63.2"/>
    <n v="89.77"/>
    <n v="79"/>
    <n v="2.273E-2"/>
    <n v="0"/>
    <n v="0"/>
    <n v="0"/>
    <n v="0"/>
    <n v="0.35798000000000002"/>
  </r>
  <r>
    <x v="10"/>
    <x v="15"/>
    <x v="8"/>
    <x v="6"/>
    <n v="60.64"/>
    <n v="100"/>
    <n v="29"/>
    <n v="2.231E-2"/>
    <n v="0"/>
    <n v="0"/>
    <n v="0"/>
    <n v="0"/>
    <n v="0.13141"/>
  </r>
  <r>
    <x v="10"/>
    <x v="15"/>
    <x v="8"/>
    <x v="7"/>
    <n v="96.19"/>
    <n v="64.14"/>
    <n v="375.23975000000002"/>
    <n v="2.5159999999999998E-2"/>
    <n v="0"/>
    <n v="0"/>
    <n v="0"/>
    <n v="0"/>
    <n v="1.70034"/>
  </r>
  <r>
    <x v="10"/>
    <x v="15"/>
    <x v="8"/>
    <x v="8"/>
    <n v="82.25"/>
    <n v="71.010000000000005"/>
    <n v="400.52005000000003"/>
    <n v="2.53E-2"/>
    <n v="0"/>
    <n v="0"/>
    <n v="0"/>
    <n v="0"/>
    <n v="1.8148899999999999"/>
  </r>
  <r>
    <x v="10"/>
    <x v="15"/>
    <x v="8"/>
    <x v="9"/>
    <n v="102.31"/>
    <n v="53.46"/>
    <n v="319.12988000000001"/>
    <n v="2.4750000000000001E-2"/>
    <n v="0"/>
    <n v="0"/>
    <n v="0"/>
    <n v="0"/>
    <n v="1.4460900000000001"/>
  </r>
  <r>
    <x v="10"/>
    <x v="15"/>
    <x v="8"/>
    <x v="10"/>
    <n v="7.83"/>
    <n v="38.979999999999997"/>
    <n v="111.07998000000001"/>
    <n v="1E-3"/>
    <n v="0"/>
    <n v="0"/>
    <n v="0"/>
    <n v="0"/>
    <n v="0.50334000000000001"/>
  </r>
  <r>
    <x v="10"/>
    <x v="16"/>
    <x v="0"/>
    <x v="0"/>
    <n v="172.76"/>
    <n v="48.8"/>
    <n v="683.22020999999995"/>
    <n v="4.4260000000000001E-2"/>
    <n v="0"/>
    <n v="0"/>
    <n v="0"/>
    <n v="0"/>
    <n v="3.0948099999999998"/>
  </r>
  <r>
    <x v="10"/>
    <x v="16"/>
    <x v="0"/>
    <x v="1"/>
    <n v="81.72"/>
    <n v="59.63"/>
    <n v="233.75"/>
    <n v="3.3520000000000001E-2"/>
    <n v="0"/>
    <n v="0"/>
    <n v="0"/>
    <n v="0"/>
    <n v="1.0588299999999999"/>
  </r>
  <r>
    <x v="10"/>
    <x v="16"/>
    <x v="0"/>
    <x v="2"/>
    <n v="73.44"/>
    <n v="94.23"/>
    <n v="326.97998000000001"/>
    <n v="3.56E-2"/>
    <n v="0"/>
    <n v="0"/>
    <n v="0"/>
    <n v="0"/>
    <n v="1.4811399999999999"/>
  </r>
  <r>
    <x v="10"/>
    <x v="16"/>
    <x v="0"/>
    <x v="3"/>
    <n v="103.54"/>
    <n v="69.98"/>
    <n v="498.29003999999998"/>
    <n v="3.9640000000000002E-2"/>
    <n v="0"/>
    <n v="0"/>
    <n v="0"/>
    <n v="0"/>
    <n v="2.2571300000000001"/>
  </r>
  <r>
    <x v="10"/>
    <x v="16"/>
    <x v="0"/>
    <x v="4"/>
    <n v="56.98"/>
    <n v="100"/>
    <n v="20"/>
    <n v="2.8559999999999999E-2"/>
    <n v="0"/>
    <n v="0"/>
    <n v="0"/>
    <n v="0"/>
    <n v="9.0590000000000004E-2"/>
  </r>
  <r>
    <x v="10"/>
    <x v="16"/>
    <x v="0"/>
    <x v="5"/>
    <n v="93.38"/>
    <n v="57.01"/>
    <n v="83.799800000000005"/>
    <n v="3.0009999999999998E-2"/>
    <n v="2.9999999999999997E-4"/>
    <n v="0"/>
    <n v="0"/>
    <n v="0"/>
    <n v="0.37958999999999998"/>
  </r>
  <r>
    <x v="10"/>
    <x v="16"/>
    <x v="0"/>
    <x v="6"/>
    <n v="63.42"/>
    <n v="84.46"/>
    <n v="94.600099999999998"/>
    <n v="3.0269999999999998E-2"/>
    <n v="0"/>
    <n v="0"/>
    <n v="0"/>
    <n v="0"/>
    <n v="0.42851"/>
  </r>
  <r>
    <x v="10"/>
    <x v="16"/>
    <x v="0"/>
    <x v="7"/>
    <n v="184.17"/>
    <n v="38.03"/>
    <n v="506.49997000000002"/>
    <n v="4.0009999999999997E-2"/>
    <n v="0"/>
    <n v="0"/>
    <n v="0"/>
    <n v="0"/>
    <n v="2.2943199999999999"/>
  </r>
  <r>
    <x v="10"/>
    <x v="16"/>
    <x v="0"/>
    <x v="8"/>
    <n v="224.94"/>
    <n v="48.16"/>
    <n v="1003.2403"/>
    <n v="5.1279999999999999E-2"/>
    <n v="0"/>
    <n v="0"/>
    <n v="0"/>
    <n v="0"/>
    <n v="4.5444300000000002"/>
  </r>
  <r>
    <x v="10"/>
    <x v="16"/>
    <x v="0"/>
    <x v="9"/>
    <n v="170.45"/>
    <n v="35.78"/>
    <n v="285.5"/>
    <n v="3.4729999999999997E-2"/>
    <n v="0"/>
    <n v="0"/>
    <n v="0"/>
    <n v="0"/>
    <n v="1.2932399999999999"/>
  </r>
  <r>
    <x v="10"/>
    <x v="16"/>
    <x v="0"/>
    <x v="10"/>
    <n v="29.1"/>
    <n v="48.89"/>
    <n v="308.52001999999999"/>
    <n v="7.0699999999999999E-3"/>
    <n v="0"/>
    <n v="0"/>
    <n v="0"/>
    <n v="0"/>
    <n v="1.3975200000000001"/>
  </r>
  <r>
    <x v="10"/>
    <x v="16"/>
    <x v="1"/>
    <x v="0"/>
    <n v="149.4"/>
    <n v="55.6"/>
    <n v="2116.26953"/>
    <n v="4.2209999999999998E-2"/>
    <n v="0"/>
    <n v="0"/>
    <n v="0"/>
    <n v="0"/>
    <n v="9.5861699999999992"/>
  </r>
  <r>
    <x v="10"/>
    <x v="16"/>
    <x v="1"/>
    <x v="1"/>
    <n v="80.39"/>
    <n v="79.59"/>
    <n v="1565.60986"/>
    <n v="3.2899999999999999E-2"/>
    <n v="0"/>
    <n v="0"/>
    <n v="0"/>
    <n v="0"/>
    <n v="7.0918200000000002"/>
  </r>
  <r>
    <x v="10"/>
    <x v="16"/>
    <x v="1"/>
    <x v="2"/>
    <n v="48.43"/>
    <n v="94.92"/>
    <n v="949.17993000000001"/>
    <n v="2.3259999999999999E-2"/>
    <n v="0"/>
    <n v="0"/>
    <n v="0"/>
    <n v="0"/>
    <n v="4.29955"/>
  </r>
  <r>
    <x v="10"/>
    <x v="16"/>
    <x v="1"/>
    <x v="3"/>
    <n v="107.71"/>
    <n v="94.92"/>
    <n v="2770.84033"/>
    <n v="5.142E-2"/>
    <n v="0"/>
    <n v="0"/>
    <n v="0"/>
    <n v="0"/>
    <n v="12.551209999999999"/>
  </r>
  <r>
    <x v="10"/>
    <x v="16"/>
    <x v="1"/>
    <x v="4"/>
    <n v="19.82"/>
    <n v="100"/>
    <n v="83"/>
    <n v="9.9399999999999992E-3"/>
    <n v="0"/>
    <n v="0"/>
    <n v="0"/>
    <n v="0"/>
    <n v="0.37597000000000003"/>
  </r>
  <r>
    <x v="10"/>
    <x v="16"/>
    <x v="1"/>
    <x v="5"/>
    <n v="81.11"/>
    <n v="63.31"/>
    <n v="1244.12012"/>
    <n v="2.7949999999999999E-2"/>
    <n v="0"/>
    <n v="0"/>
    <n v="0"/>
    <n v="0"/>
    <n v="5.6355500000000003"/>
  </r>
  <r>
    <x v="10"/>
    <x v="16"/>
    <x v="1"/>
    <x v="6"/>
    <n v="50.57"/>
    <n v="100"/>
    <n v="1079"/>
    <n v="2.5350000000000001E-2"/>
    <n v="0"/>
    <n v="0"/>
    <n v="0"/>
    <n v="0"/>
    <n v="4.8875999999999999"/>
  </r>
  <r>
    <x v="10"/>
    <x v="16"/>
    <x v="1"/>
    <x v="7"/>
    <n v="272.37"/>
    <n v="45.33"/>
    <n v="3327.9904799999999"/>
    <n v="6.1280000000000001E-2"/>
    <n v="0"/>
    <n v="0"/>
    <n v="0"/>
    <n v="0"/>
    <n v="15.074960000000001"/>
  </r>
  <r>
    <x v="10"/>
    <x v="16"/>
    <x v="1"/>
    <x v="8"/>
    <n v="369.51"/>
    <n v="42.57"/>
    <n v="4496.6406200000001"/>
    <n v="8.0100000000000005E-2"/>
    <n v="0"/>
    <n v="0"/>
    <n v="0"/>
    <n v="0"/>
    <n v="20.368649999999999"/>
  </r>
  <r>
    <x v="10"/>
    <x v="16"/>
    <x v="1"/>
    <x v="9"/>
    <n v="201.49"/>
    <n v="45.3"/>
    <n v="2407.0302700000002"/>
    <n v="4.6309999999999997E-2"/>
    <n v="0"/>
    <n v="0"/>
    <n v="0"/>
    <n v="0"/>
    <n v="10.90324"/>
  </r>
  <r>
    <x v="10"/>
    <x v="16"/>
    <x v="1"/>
    <x v="10"/>
    <n v="114.64"/>
    <n v="46.59"/>
    <n v="1686.25"/>
    <n v="2.6360000000000001E-2"/>
    <n v="0"/>
    <n v="0"/>
    <n v="0"/>
    <n v="0"/>
    <n v="7.6382899999999996"/>
  </r>
  <r>
    <x v="10"/>
    <x v="16"/>
    <x v="2"/>
    <x v="0"/>
    <n v="86.8"/>
    <n v="100"/>
    <n v="0"/>
    <n v="2.349E-2"/>
    <n v="0"/>
    <n v="0"/>
    <n v="0"/>
    <n v="0"/>
    <n v="0"/>
  </r>
  <r>
    <x v="10"/>
    <x v="16"/>
    <x v="2"/>
    <x v="1"/>
    <n v="58.92"/>
    <n v="100"/>
    <n v="0"/>
    <n v="2.3470000000000001E-2"/>
    <n v="0"/>
    <n v="0"/>
    <n v="0"/>
    <n v="0"/>
    <n v="0"/>
  </r>
  <r>
    <x v="10"/>
    <x v="16"/>
    <x v="2"/>
    <x v="2"/>
    <n v="56.63"/>
    <n v="100"/>
    <n v="0"/>
    <n v="2.3470000000000001E-2"/>
    <n v="0"/>
    <n v="0"/>
    <n v="0"/>
    <n v="0"/>
    <n v="0"/>
  </r>
  <r>
    <x v="10"/>
    <x v="16"/>
    <x v="2"/>
    <x v="3"/>
    <n v="56.64"/>
    <n v="100"/>
    <n v="0"/>
    <n v="2.3480000000000001E-2"/>
    <n v="0"/>
    <n v="0"/>
    <n v="0"/>
    <n v="0"/>
    <n v="0"/>
  </r>
  <r>
    <x v="10"/>
    <x v="16"/>
    <x v="2"/>
    <x v="4"/>
    <n v="56.66"/>
    <n v="100"/>
    <n v="0"/>
    <n v="2.349E-2"/>
    <n v="0"/>
    <n v="0"/>
    <n v="0"/>
    <n v="0"/>
    <n v="0"/>
  </r>
  <r>
    <x v="10"/>
    <x v="16"/>
    <x v="2"/>
    <x v="5"/>
    <n v="56.62"/>
    <n v="100"/>
    <n v="0"/>
    <n v="2.3470000000000001E-2"/>
    <n v="0"/>
    <n v="0"/>
    <n v="0"/>
    <n v="0"/>
    <n v="0"/>
  </r>
  <r>
    <x v="10"/>
    <x v="16"/>
    <x v="2"/>
    <x v="6"/>
    <n v="56.61"/>
    <n v="100"/>
    <n v="0"/>
    <n v="2.3460000000000002E-2"/>
    <n v="0"/>
    <n v="0"/>
    <n v="0"/>
    <n v="0"/>
    <n v="0"/>
  </r>
  <r>
    <x v="10"/>
    <x v="16"/>
    <x v="2"/>
    <x v="7"/>
    <n v="85.86"/>
    <n v="100"/>
    <n v="0"/>
    <n v="2.3480000000000001E-2"/>
    <n v="0"/>
    <n v="0"/>
    <n v="0"/>
    <n v="0"/>
    <n v="0"/>
  </r>
  <r>
    <x v="10"/>
    <x v="16"/>
    <x v="2"/>
    <x v="8"/>
    <n v="75.19"/>
    <n v="100"/>
    <n v="0"/>
    <n v="2.3480000000000001E-2"/>
    <n v="0"/>
    <n v="0"/>
    <n v="0"/>
    <n v="0"/>
    <n v="0"/>
  </r>
  <r>
    <x v="10"/>
    <x v="16"/>
    <x v="2"/>
    <x v="9"/>
    <n v="107.4"/>
    <n v="100"/>
    <n v="0"/>
    <n v="2.349E-2"/>
    <n v="0"/>
    <n v="0"/>
    <n v="0"/>
    <n v="0"/>
    <n v="0"/>
  </r>
  <r>
    <x v="10"/>
    <x v="16"/>
    <x v="2"/>
    <x v="10"/>
    <n v="0"/>
    <n v="100"/>
    <n v="0"/>
    <n v="0"/>
    <n v="0"/>
    <n v="0"/>
    <n v="0"/>
    <n v="0"/>
    <n v="0"/>
  </r>
  <r>
    <x v="10"/>
    <x v="16"/>
    <x v="3"/>
    <x v="0"/>
    <n v="440.93"/>
    <n v="100"/>
    <n v="0"/>
    <n v="7.9320000000000002E-2"/>
    <n v="0"/>
    <n v="0"/>
    <n v="0"/>
    <n v="0"/>
    <n v="0"/>
  </r>
  <r>
    <x v="10"/>
    <x v="16"/>
    <x v="3"/>
    <x v="1"/>
    <n v="184.1"/>
    <n v="100"/>
    <n v="0"/>
    <n v="7.9219999999999999E-2"/>
    <n v="3.0000000000000001E-5"/>
    <n v="0"/>
    <n v="0"/>
    <n v="0"/>
    <n v="0"/>
  </r>
  <r>
    <x v="10"/>
    <x v="16"/>
    <x v="3"/>
    <x v="2"/>
    <n v="158.01"/>
    <n v="100"/>
    <n v="0"/>
    <n v="7.9210000000000003E-2"/>
    <n v="0"/>
    <n v="0"/>
    <n v="0"/>
    <n v="0"/>
    <n v="0"/>
  </r>
  <r>
    <x v="10"/>
    <x v="16"/>
    <x v="3"/>
    <x v="3"/>
    <n v="165.03"/>
    <n v="100"/>
    <n v="0"/>
    <n v="7.9229999999999995E-2"/>
    <n v="0"/>
    <n v="0"/>
    <n v="0"/>
    <n v="0"/>
    <n v="0"/>
  </r>
  <r>
    <x v="10"/>
    <x v="16"/>
    <x v="3"/>
    <x v="4"/>
    <n v="157.97"/>
    <n v="100"/>
    <n v="0"/>
    <n v="7.9189999999999997E-2"/>
    <n v="0"/>
    <n v="0"/>
    <n v="0"/>
    <n v="0"/>
    <n v="0"/>
  </r>
  <r>
    <x v="10"/>
    <x v="16"/>
    <x v="3"/>
    <x v="5"/>
    <n v="171.33"/>
    <n v="100"/>
    <n v="0"/>
    <n v="7.9210000000000003E-2"/>
    <n v="0"/>
    <n v="0"/>
    <n v="0"/>
    <n v="0"/>
    <n v="0"/>
  </r>
  <r>
    <x v="10"/>
    <x v="16"/>
    <x v="3"/>
    <x v="6"/>
    <n v="157.97"/>
    <n v="100"/>
    <n v="0"/>
    <n v="7.9189999999999997E-2"/>
    <n v="0"/>
    <n v="0"/>
    <n v="0"/>
    <n v="0"/>
    <n v="0"/>
  </r>
  <r>
    <x v="10"/>
    <x v="16"/>
    <x v="3"/>
    <x v="7"/>
    <n v="383.21"/>
    <n v="100"/>
    <n v="0"/>
    <n v="7.9380000000000006E-2"/>
    <n v="0"/>
    <n v="0"/>
    <n v="0"/>
    <n v="0"/>
    <n v="0"/>
  </r>
  <r>
    <x v="10"/>
    <x v="16"/>
    <x v="3"/>
    <x v="8"/>
    <n v="327.58999999999997"/>
    <n v="100"/>
    <n v="0"/>
    <n v="7.9409999999999994E-2"/>
    <n v="0"/>
    <n v="0"/>
    <n v="0"/>
    <n v="0"/>
    <n v="0"/>
  </r>
  <r>
    <x v="10"/>
    <x v="16"/>
    <x v="3"/>
    <x v="9"/>
    <n v="462.93"/>
    <n v="100"/>
    <n v="0"/>
    <n v="7.9320000000000002E-2"/>
    <n v="0"/>
    <n v="0"/>
    <n v="0"/>
    <n v="0"/>
    <n v="0"/>
  </r>
  <r>
    <x v="10"/>
    <x v="16"/>
    <x v="3"/>
    <x v="10"/>
    <n v="0.13"/>
    <n v="100"/>
    <n v="0"/>
    <n v="2.0000000000000002E-5"/>
    <n v="0"/>
    <n v="0"/>
    <n v="0"/>
    <n v="0"/>
    <n v="0"/>
  </r>
  <r>
    <x v="10"/>
    <x v="16"/>
    <x v="4"/>
    <x v="0"/>
    <n v="6.11"/>
    <n v="100"/>
    <n v="0"/>
    <n v="1.5399999999999999E-3"/>
    <n v="0"/>
    <n v="0"/>
    <n v="0"/>
    <n v="0"/>
    <n v="0"/>
  </r>
  <r>
    <x v="10"/>
    <x v="16"/>
    <x v="4"/>
    <x v="1"/>
    <n v="5.39"/>
    <n v="100"/>
    <n v="0"/>
    <n v="1.5399999999999999E-3"/>
    <n v="0"/>
    <n v="0"/>
    <n v="0"/>
    <n v="0"/>
    <n v="0"/>
  </r>
  <r>
    <x v="10"/>
    <x v="16"/>
    <x v="4"/>
    <x v="2"/>
    <n v="5.0199999999999996"/>
    <n v="100"/>
    <n v="0"/>
    <n v="1.5299999999999999E-3"/>
    <n v="0"/>
    <n v="0"/>
    <n v="0"/>
    <n v="0"/>
    <n v="0"/>
  </r>
  <r>
    <x v="10"/>
    <x v="16"/>
    <x v="4"/>
    <x v="3"/>
    <n v="5.05"/>
    <n v="100"/>
    <n v="0"/>
    <n v="1.5399999999999999E-3"/>
    <n v="0"/>
    <n v="0"/>
    <n v="0"/>
    <n v="0"/>
    <n v="0"/>
  </r>
  <r>
    <x v="10"/>
    <x v="16"/>
    <x v="4"/>
    <x v="4"/>
    <n v="5.04"/>
    <n v="100"/>
    <n v="0"/>
    <n v="1.5399999999999999E-3"/>
    <n v="0"/>
    <n v="0"/>
    <n v="0"/>
    <n v="0"/>
    <n v="0"/>
  </r>
  <r>
    <x v="10"/>
    <x v="16"/>
    <x v="4"/>
    <x v="5"/>
    <n v="5.14"/>
    <n v="100"/>
    <n v="0"/>
    <n v="1.5499999999999999E-3"/>
    <n v="0"/>
    <n v="0"/>
    <n v="0"/>
    <n v="0"/>
    <n v="0"/>
  </r>
  <r>
    <x v="10"/>
    <x v="16"/>
    <x v="4"/>
    <x v="6"/>
    <n v="5.03"/>
    <n v="100"/>
    <n v="0"/>
    <n v="1.5399999999999999E-3"/>
    <n v="0"/>
    <n v="0"/>
    <n v="0"/>
    <n v="0"/>
    <n v="0"/>
  </r>
  <r>
    <x v="10"/>
    <x v="16"/>
    <x v="4"/>
    <x v="7"/>
    <n v="5.72"/>
    <n v="100"/>
    <n v="0"/>
    <n v="1.5399999999999999E-3"/>
    <n v="0"/>
    <n v="0"/>
    <n v="0"/>
    <n v="0"/>
    <n v="0"/>
  </r>
  <r>
    <x v="10"/>
    <x v="16"/>
    <x v="4"/>
    <x v="8"/>
    <n v="5.23"/>
    <n v="100"/>
    <n v="0"/>
    <n v="1.5399999999999999E-3"/>
    <n v="0"/>
    <n v="0"/>
    <n v="0"/>
    <n v="0"/>
    <n v="0"/>
  </r>
  <r>
    <x v="10"/>
    <x v="16"/>
    <x v="4"/>
    <x v="9"/>
    <n v="6.68"/>
    <n v="100"/>
    <n v="0"/>
    <n v="1.5399999999999999E-3"/>
    <n v="0"/>
    <n v="0"/>
    <n v="0"/>
    <n v="0"/>
    <n v="0"/>
  </r>
  <r>
    <x v="10"/>
    <x v="16"/>
    <x v="4"/>
    <x v="10"/>
    <n v="0"/>
    <n v="100"/>
    <n v="0"/>
    <n v="0"/>
    <n v="0"/>
    <n v="0"/>
    <n v="0"/>
    <n v="0"/>
    <n v="0"/>
  </r>
  <r>
    <x v="10"/>
    <x v="16"/>
    <x v="5"/>
    <x v="0"/>
    <n v="1.1499999999999999"/>
    <n v="100"/>
    <n v="0"/>
    <n v="2.1000000000000001E-4"/>
    <n v="0"/>
    <n v="0"/>
    <n v="0"/>
    <n v="0"/>
    <n v="0"/>
  </r>
  <r>
    <x v="10"/>
    <x v="16"/>
    <x v="5"/>
    <x v="1"/>
    <n v="0.66"/>
    <n v="100"/>
    <n v="0"/>
    <n v="2.0000000000000001E-4"/>
    <n v="0"/>
    <n v="0"/>
    <n v="0"/>
    <n v="0"/>
    <n v="0"/>
  </r>
  <r>
    <x v="10"/>
    <x v="16"/>
    <x v="5"/>
    <x v="2"/>
    <n v="0.67"/>
    <n v="100"/>
    <n v="0"/>
    <n v="2.0000000000000001E-4"/>
    <n v="0"/>
    <n v="0"/>
    <n v="0"/>
    <n v="0"/>
    <n v="0"/>
  </r>
  <r>
    <x v="10"/>
    <x v="16"/>
    <x v="5"/>
    <x v="3"/>
    <n v="0.65"/>
    <n v="100"/>
    <n v="0"/>
    <n v="2.0000000000000001E-4"/>
    <n v="0"/>
    <n v="0"/>
    <n v="0"/>
    <n v="0"/>
    <n v="0"/>
  </r>
  <r>
    <x v="10"/>
    <x v="16"/>
    <x v="5"/>
    <x v="4"/>
    <n v="0.69"/>
    <n v="100"/>
    <n v="0"/>
    <n v="2.1000000000000001E-4"/>
    <n v="0"/>
    <n v="0"/>
    <n v="0"/>
    <n v="0"/>
    <n v="0"/>
  </r>
  <r>
    <x v="10"/>
    <x v="16"/>
    <x v="5"/>
    <x v="5"/>
    <n v="0.67"/>
    <n v="100"/>
    <n v="0"/>
    <n v="2.0000000000000001E-4"/>
    <n v="0"/>
    <n v="0"/>
    <n v="0"/>
    <n v="0"/>
    <n v="0"/>
  </r>
  <r>
    <x v="10"/>
    <x v="16"/>
    <x v="5"/>
    <x v="6"/>
    <n v="0.7"/>
    <n v="100"/>
    <n v="0"/>
    <n v="2.1000000000000001E-4"/>
    <n v="0"/>
    <n v="0"/>
    <n v="0"/>
    <n v="0"/>
    <n v="0"/>
  </r>
  <r>
    <x v="10"/>
    <x v="16"/>
    <x v="5"/>
    <x v="7"/>
    <n v="0.9"/>
    <n v="100"/>
    <n v="0"/>
    <n v="2.1000000000000001E-4"/>
    <n v="0"/>
    <n v="0"/>
    <n v="0"/>
    <n v="0"/>
    <n v="0"/>
  </r>
  <r>
    <x v="10"/>
    <x v="16"/>
    <x v="5"/>
    <x v="8"/>
    <n v="0.79"/>
    <n v="100"/>
    <n v="0"/>
    <n v="2.1000000000000001E-4"/>
    <n v="0"/>
    <n v="0"/>
    <n v="0"/>
    <n v="0"/>
    <n v="0"/>
  </r>
  <r>
    <x v="10"/>
    <x v="16"/>
    <x v="5"/>
    <x v="9"/>
    <n v="0.75"/>
    <n v="100"/>
    <n v="0"/>
    <n v="2.0000000000000001E-4"/>
    <n v="0"/>
    <n v="0"/>
    <n v="0"/>
    <n v="0"/>
    <n v="0"/>
  </r>
  <r>
    <x v="10"/>
    <x v="16"/>
    <x v="5"/>
    <x v="10"/>
    <n v="0"/>
    <n v="100"/>
    <n v="0"/>
    <n v="0"/>
    <n v="0"/>
    <n v="0"/>
    <n v="0"/>
    <n v="0"/>
    <n v="0"/>
  </r>
  <r>
    <x v="10"/>
    <x v="16"/>
    <x v="6"/>
    <x v="0"/>
    <n v="139.38999999999999"/>
    <n v="100"/>
    <n v="0"/>
    <n v="4.129E-2"/>
    <n v="0"/>
    <n v="0"/>
    <n v="0"/>
    <n v="0"/>
    <n v="0"/>
  </r>
  <r>
    <x v="10"/>
    <x v="16"/>
    <x v="6"/>
    <x v="1"/>
    <n v="118.59"/>
    <n v="100"/>
    <n v="0"/>
    <n v="4.129E-2"/>
    <n v="0"/>
    <n v="0"/>
    <n v="0"/>
    <n v="0"/>
    <n v="0"/>
  </r>
  <r>
    <x v="10"/>
    <x v="16"/>
    <x v="6"/>
    <x v="2"/>
    <n v="112.24"/>
    <n v="100"/>
    <n v="0"/>
    <n v="4.129E-2"/>
    <n v="0"/>
    <n v="0"/>
    <n v="0"/>
    <n v="0"/>
    <n v="0"/>
  </r>
  <r>
    <x v="10"/>
    <x v="16"/>
    <x v="6"/>
    <x v="3"/>
    <n v="112.23"/>
    <n v="100"/>
    <n v="0"/>
    <n v="4.129E-2"/>
    <n v="0"/>
    <n v="0"/>
    <n v="0"/>
    <n v="0"/>
    <n v="0"/>
  </r>
  <r>
    <x v="10"/>
    <x v="16"/>
    <x v="6"/>
    <x v="4"/>
    <n v="112.23"/>
    <n v="100"/>
    <n v="0"/>
    <n v="4.129E-2"/>
    <n v="0"/>
    <n v="0"/>
    <n v="0"/>
    <n v="0"/>
    <n v="0"/>
  </r>
  <r>
    <x v="10"/>
    <x v="16"/>
    <x v="6"/>
    <x v="5"/>
    <n v="122.66"/>
    <n v="100"/>
    <n v="0"/>
    <n v="4.1300000000000003E-2"/>
    <n v="0"/>
    <n v="0"/>
    <n v="0"/>
    <n v="0"/>
    <n v="0"/>
  </r>
  <r>
    <x v="10"/>
    <x v="16"/>
    <x v="6"/>
    <x v="6"/>
    <n v="112.19"/>
    <n v="100"/>
    <n v="0"/>
    <n v="4.1279999999999997E-2"/>
    <n v="0"/>
    <n v="0"/>
    <n v="0"/>
    <n v="0"/>
    <n v="0"/>
  </r>
  <r>
    <x v="10"/>
    <x v="16"/>
    <x v="6"/>
    <x v="7"/>
    <n v="158.79"/>
    <n v="100"/>
    <n v="0"/>
    <n v="4.129E-2"/>
    <n v="0"/>
    <n v="0"/>
    <n v="0"/>
    <n v="0"/>
    <n v="0"/>
  </r>
  <r>
    <x v="10"/>
    <x v="16"/>
    <x v="6"/>
    <x v="8"/>
    <n v="153.27000000000001"/>
    <n v="100"/>
    <n v="0"/>
    <n v="4.129E-2"/>
    <n v="0"/>
    <n v="0"/>
    <n v="0"/>
    <n v="0"/>
    <n v="0"/>
  </r>
  <r>
    <x v="10"/>
    <x v="16"/>
    <x v="6"/>
    <x v="9"/>
    <n v="167.81"/>
    <n v="100"/>
    <n v="0"/>
    <n v="4.129E-2"/>
    <n v="0"/>
    <n v="0"/>
    <n v="0"/>
    <n v="0"/>
    <n v="0"/>
  </r>
  <r>
    <x v="10"/>
    <x v="16"/>
    <x v="6"/>
    <x v="10"/>
    <n v="0"/>
    <n v="100"/>
    <n v="0"/>
    <n v="0"/>
    <n v="0"/>
    <n v="0"/>
    <n v="0"/>
    <n v="0"/>
    <n v="0"/>
  </r>
  <r>
    <x v="10"/>
    <x v="16"/>
    <x v="7"/>
    <x v="0"/>
    <n v="110.78"/>
    <n v="100"/>
    <n v="0"/>
    <n v="2.385E-2"/>
    <n v="0"/>
    <n v="0"/>
    <n v="0"/>
    <n v="0"/>
    <n v="0"/>
  </r>
  <r>
    <x v="10"/>
    <x v="16"/>
    <x v="7"/>
    <x v="1"/>
    <n v="76.180000000000007"/>
    <n v="100"/>
    <n v="0"/>
    <n v="2.385E-2"/>
    <n v="0"/>
    <n v="0"/>
    <n v="0"/>
    <n v="0"/>
    <n v="0"/>
  </r>
  <r>
    <x v="10"/>
    <x v="16"/>
    <x v="7"/>
    <x v="2"/>
    <n v="64.84"/>
    <n v="100"/>
    <n v="0"/>
    <n v="2.3859999999999999E-2"/>
    <n v="0"/>
    <n v="0"/>
    <n v="0"/>
    <n v="0"/>
    <n v="0"/>
  </r>
  <r>
    <x v="10"/>
    <x v="16"/>
    <x v="7"/>
    <x v="3"/>
    <n v="64.83"/>
    <n v="100"/>
    <n v="0"/>
    <n v="2.385E-2"/>
    <n v="0"/>
    <n v="0"/>
    <n v="0"/>
    <n v="0"/>
    <n v="0"/>
  </r>
  <r>
    <x v="10"/>
    <x v="16"/>
    <x v="7"/>
    <x v="4"/>
    <n v="64.84"/>
    <n v="100"/>
    <n v="0"/>
    <n v="2.3859999999999999E-2"/>
    <n v="0"/>
    <n v="0"/>
    <n v="0"/>
    <n v="0"/>
    <n v="0"/>
  </r>
  <r>
    <x v="10"/>
    <x v="16"/>
    <x v="7"/>
    <x v="5"/>
    <n v="68.900000000000006"/>
    <n v="100"/>
    <n v="0"/>
    <n v="2.384E-2"/>
    <n v="0"/>
    <n v="0"/>
    <n v="0"/>
    <n v="0"/>
    <n v="0"/>
  </r>
  <r>
    <x v="10"/>
    <x v="16"/>
    <x v="7"/>
    <x v="6"/>
    <n v="64.84"/>
    <n v="100"/>
    <n v="0"/>
    <n v="2.3859999999999999E-2"/>
    <n v="0"/>
    <n v="0"/>
    <n v="0"/>
    <n v="0"/>
    <n v="0"/>
  </r>
  <r>
    <x v="10"/>
    <x v="16"/>
    <x v="7"/>
    <x v="7"/>
    <n v="94.83"/>
    <n v="100"/>
    <n v="0"/>
    <n v="2.385E-2"/>
    <n v="0"/>
    <n v="0"/>
    <n v="0"/>
    <n v="0"/>
    <n v="0"/>
  </r>
  <r>
    <x v="10"/>
    <x v="16"/>
    <x v="7"/>
    <x v="8"/>
    <n v="86.62"/>
    <n v="100"/>
    <n v="0"/>
    <n v="2.3890000000000002E-2"/>
    <n v="0"/>
    <n v="0"/>
    <n v="0"/>
    <n v="0"/>
    <n v="0"/>
  </r>
  <r>
    <x v="10"/>
    <x v="16"/>
    <x v="7"/>
    <x v="9"/>
    <n v="153.05000000000001"/>
    <n v="100"/>
    <n v="0"/>
    <n v="2.3869999999999999E-2"/>
    <n v="6.9999999999999994E-5"/>
    <n v="0"/>
    <n v="0"/>
    <n v="0"/>
    <n v="0"/>
  </r>
  <r>
    <x v="10"/>
    <x v="16"/>
    <x v="7"/>
    <x v="10"/>
    <n v="0"/>
    <n v="100"/>
    <n v="0"/>
    <n v="0"/>
    <n v="0"/>
    <n v="0"/>
    <n v="0"/>
    <n v="0"/>
    <n v="0"/>
  </r>
  <r>
    <x v="10"/>
    <x v="16"/>
    <x v="8"/>
    <x v="0"/>
    <n v="103.47"/>
    <n v="54.13"/>
    <n v="277.16016000000002"/>
    <n v="2.47E-2"/>
    <n v="0"/>
    <n v="0"/>
    <n v="0"/>
    <n v="0"/>
    <n v="1.2554700000000001"/>
  </r>
  <r>
    <x v="10"/>
    <x v="16"/>
    <x v="8"/>
    <x v="1"/>
    <n v="104.99"/>
    <n v="48.29"/>
    <n v="211.52001999999999"/>
    <n v="2.4140000000000002E-2"/>
    <n v="0"/>
    <n v="0"/>
    <n v="0"/>
    <n v="0"/>
    <n v="0.95813000000000004"/>
  </r>
  <r>
    <x v="10"/>
    <x v="16"/>
    <x v="8"/>
    <x v="2"/>
    <n v="62.92"/>
    <n v="100"/>
    <n v="117.00001"/>
    <n v="2.315E-2"/>
    <n v="0"/>
    <n v="0"/>
    <n v="0"/>
    <n v="0"/>
    <n v="0.52998000000000001"/>
  </r>
  <r>
    <x v="10"/>
    <x v="16"/>
    <x v="8"/>
    <x v="3"/>
    <n v="66.95"/>
    <n v="100"/>
    <n v="284"/>
    <n v="2.4629999999999999E-2"/>
    <n v="0"/>
    <n v="0"/>
    <n v="0"/>
    <n v="0"/>
    <n v="1.2864500000000001"/>
  </r>
  <r>
    <x v="10"/>
    <x v="16"/>
    <x v="8"/>
    <x v="4"/>
    <n v="60.12"/>
    <n v="100"/>
    <n v="5"/>
    <n v="2.2120000000000001E-2"/>
    <n v="0"/>
    <n v="0"/>
    <n v="0"/>
    <n v="0"/>
    <n v="2.265E-2"/>
  </r>
  <r>
    <x v="10"/>
    <x v="16"/>
    <x v="8"/>
    <x v="5"/>
    <n v="64.5"/>
    <n v="89.85"/>
    <n v="116.7998"/>
    <n v="2.316E-2"/>
    <n v="0"/>
    <n v="0"/>
    <n v="0"/>
    <n v="0"/>
    <n v="0.52907000000000004"/>
  </r>
  <r>
    <x v="10"/>
    <x v="16"/>
    <x v="8"/>
    <x v="6"/>
    <n v="61.05"/>
    <n v="100"/>
    <n v="41"/>
    <n v="2.2460000000000001E-2"/>
    <n v="0"/>
    <n v="0"/>
    <n v="0"/>
    <n v="0"/>
    <n v="0.18572"/>
  </r>
  <r>
    <x v="10"/>
    <x v="16"/>
    <x v="8"/>
    <x v="7"/>
    <n v="104.78"/>
    <n v="64.09"/>
    <n v="550.56982000000005"/>
    <n v="2.7189999999999999E-2"/>
    <n v="0"/>
    <n v="0"/>
    <n v="0"/>
    <n v="0"/>
    <n v="2.4939399999999998"/>
  </r>
  <r>
    <x v="10"/>
    <x v="16"/>
    <x v="8"/>
    <x v="8"/>
    <n v="90.51"/>
    <n v="70.959999999999994"/>
    <n v="586.14013999999997"/>
    <n v="2.7459999999999998E-2"/>
    <n v="0"/>
    <n v="0"/>
    <n v="0"/>
    <n v="0"/>
    <n v="2.6550699999999998"/>
  </r>
  <r>
    <x v="10"/>
    <x v="16"/>
    <x v="8"/>
    <x v="9"/>
    <n v="111.11"/>
    <n v="53.5"/>
    <n v="470.81981999999999"/>
    <n v="2.649E-2"/>
    <n v="0"/>
    <n v="0"/>
    <n v="0"/>
    <n v="0"/>
    <n v="2.1326999999999998"/>
  </r>
  <r>
    <x v="10"/>
    <x v="16"/>
    <x v="8"/>
    <x v="10"/>
    <n v="12.02"/>
    <n v="38.82"/>
    <n v="162.64000999999999"/>
    <n v="1.6000000000000001E-3"/>
    <n v="0"/>
    <n v="0"/>
    <n v="0"/>
    <n v="0"/>
    <n v="0.73672000000000004"/>
  </r>
  <r>
    <x v="10"/>
    <x v="17"/>
    <x v="0"/>
    <x v="0"/>
    <n v="186.85"/>
    <n v="48.78"/>
    <n v="687.37012000000004"/>
    <n v="4.7710000000000002E-2"/>
    <n v="0"/>
    <n v="0"/>
    <n v="0"/>
    <n v="0"/>
    <n v="3.11219"/>
  </r>
  <r>
    <x v="10"/>
    <x v="17"/>
    <x v="0"/>
    <x v="1"/>
    <n v="85.71"/>
    <n v="59.77"/>
    <n v="238.5"/>
    <n v="3.4720000000000001E-2"/>
    <n v="0"/>
    <n v="0"/>
    <n v="0"/>
    <n v="0"/>
    <n v="1.07985"/>
  </r>
  <r>
    <x v="10"/>
    <x v="17"/>
    <x v="0"/>
    <x v="2"/>
    <n v="76.959999999999994"/>
    <n v="94.23"/>
    <n v="331.7002"/>
    <n v="3.7260000000000001E-2"/>
    <n v="0"/>
    <n v="0"/>
    <n v="0"/>
    <n v="0"/>
    <n v="1.50183"/>
  </r>
  <r>
    <x v="10"/>
    <x v="17"/>
    <x v="0"/>
    <x v="3"/>
    <n v="110.77"/>
    <n v="70"/>
    <n v="506.11032"/>
    <n v="4.2169999999999999E-2"/>
    <n v="0"/>
    <n v="0"/>
    <n v="0"/>
    <n v="0"/>
    <n v="2.2915000000000001"/>
  </r>
  <r>
    <x v="10"/>
    <x v="17"/>
    <x v="0"/>
    <x v="4"/>
    <n v="57.19"/>
    <n v="100"/>
    <n v="21"/>
    <n v="2.8670000000000001E-2"/>
    <n v="0"/>
    <n v="0"/>
    <n v="0"/>
    <n v="0"/>
    <n v="9.5079999999999998E-2"/>
  </r>
  <r>
    <x v="10"/>
    <x v="17"/>
    <x v="0"/>
    <x v="5"/>
    <n v="94.88"/>
    <n v="56.8"/>
    <n v="85.200199999999995"/>
    <n v="3.0439999999999998E-2"/>
    <n v="2.9999999999999997E-4"/>
    <n v="0"/>
    <n v="0"/>
    <n v="0"/>
    <n v="0.38575999999999999"/>
  </r>
  <r>
    <x v="10"/>
    <x v="17"/>
    <x v="0"/>
    <x v="6"/>
    <n v="64.55"/>
    <n v="84.6"/>
    <n v="95.600099999999998"/>
    <n v="3.075E-2"/>
    <n v="0"/>
    <n v="0"/>
    <n v="0"/>
    <n v="0"/>
    <n v="0.43285000000000001"/>
  </r>
  <r>
    <x v="10"/>
    <x v="17"/>
    <x v="0"/>
    <x v="7"/>
    <n v="197.67"/>
    <n v="38.06"/>
    <n v="513.77979000000005"/>
    <n v="4.2590000000000003E-2"/>
    <n v="0"/>
    <n v="0"/>
    <n v="0"/>
    <n v="0"/>
    <n v="2.3262299999999998"/>
  </r>
  <r>
    <x v="10"/>
    <x v="17"/>
    <x v="0"/>
    <x v="8"/>
    <n v="246.08"/>
    <n v="48.16"/>
    <n v="1018.2002"/>
    <n v="5.6390000000000003E-2"/>
    <n v="0"/>
    <n v="0"/>
    <n v="0"/>
    <n v="0"/>
    <n v="4.61008"/>
  </r>
  <r>
    <x v="10"/>
    <x v="17"/>
    <x v="0"/>
    <x v="9"/>
    <n v="178.55"/>
    <n v="35.75"/>
    <n v="289.58008000000001"/>
    <n v="3.6179999999999997E-2"/>
    <n v="0"/>
    <n v="0"/>
    <n v="0"/>
    <n v="0"/>
    <n v="1.3111200000000001"/>
  </r>
  <r>
    <x v="10"/>
    <x v="17"/>
    <x v="0"/>
    <x v="10"/>
    <n v="35.549999999999997"/>
    <n v="48.89"/>
    <n v="315.35998999999998"/>
    <n v="8.6499999999999997E-3"/>
    <n v="0"/>
    <n v="0"/>
    <n v="0"/>
    <n v="0"/>
    <n v="1.4278500000000001"/>
  </r>
  <r>
    <x v="10"/>
    <x v="17"/>
    <x v="1"/>
    <x v="0"/>
    <n v="192.12"/>
    <n v="55.58"/>
    <n v="2374.5703100000001"/>
    <n v="5.4109999999999998E-2"/>
    <n v="0"/>
    <n v="0"/>
    <n v="0"/>
    <n v="0"/>
    <n v="10.75128"/>
  </r>
  <r>
    <x v="10"/>
    <x v="17"/>
    <x v="1"/>
    <x v="1"/>
    <n v="102.67"/>
    <n v="79.59"/>
    <n v="1773.2099599999999"/>
    <n v="4.1790000000000001E-2"/>
    <n v="0"/>
    <n v="0"/>
    <n v="0"/>
    <n v="0"/>
    <n v="8.0285200000000003"/>
  </r>
  <r>
    <x v="10"/>
    <x v="17"/>
    <x v="1"/>
    <x v="2"/>
    <n v="59.75"/>
    <n v="94.93"/>
    <n v="1074.58008"/>
    <n v="2.8649999999999998E-2"/>
    <n v="0"/>
    <n v="0"/>
    <n v="0"/>
    <n v="0"/>
    <n v="4.8653500000000003"/>
  </r>
  <r>
    <x v="10"/>
    <x v="17"/>
    <x v="1"/>
    <x v="3"/>
    <n v="140.80000000000001"/>
    <n v="94.93"/>
    <n v="3141.0800800000002"/>
    <n v="6.7169999999999994E-2"/>
    <n v="0"/>
    <n v="0"/>
    <n v="0"/>
    <n v="0"/>
    <n v="14.22179"/>
  </r>
  <r>
    <x v="10"/>
    <x v="17"/>
    <x v="1"/>
    <x v="4"/>
    <n v="20.77"/>
    <n v="100"/>
    <n v="95"/>
    <n v="1.0410000000000001E-2"/>
    <n v="0"/>
    <n v="0"/>
    <n v="0"/>
    <n v="0"/>
    <n v="0.43013000000000001"/>
  </r>
  <r>
    <x v="10"/>
    <x v="17"/>
    <x v="1"/>
    <x v="5"/>
    <n v="103.41"/>
    <n v="63.3"/>
    <n v="1411.5698199999999"/>
    <n v="3.5029999999999999E-2"/>
    <n v="0"/>
    <n v="0"/>
    <n v="0"/>
    <n v="0"/>
    <n v="6.3911300000000004"/>
  </r>
  <r>
    <x v="10"/>
    <x v="17"/>
    <x v="1"/>
    <x v="6"/>
    <n v="62.8"/>
    <n v="100"/>
    <n v="1223"/>
    <n v="3.1480000000000001E-2"/>
    <n v="0"/>
    <n v="0"/>
    <n v="0"/>
    <n v="0"/>
    <n v="5.53735"/>
  </r>
  <r>
    <x v="10"/>
    <x v="17"/>
    <x v="1"/>
    <x v="7"/>
    <n v="355.47"/>
    <n v="45.34"/>
    <n v="3767.4296899999999"/>
    <n v="8.0170000000000005E-2"/>
    <n v="0"/>
    <n v="0"/>
    <n v="0"/>
    <n v="0"/>
    <n v="17.057700000000001"/>
  </r>
  <r>
    <x v="10"/>
    <x v="17"/>
    <x v="1"/>
    <x v="8"/>
    <n v="488.42"/>
    <n v="42.58"/>
    <n v="5063.0800799999997"/>
    <n v="0.10548"/>
    <n v="0"/>
    <n v="0"/>
    <n v="0"/>
    <n v="0"/>
    <n v="22.92398"/>
  </r>
  <r>
    <x v="10"/>
    <x v="17"/>
    <x v="1"/>
    <x v="9"/>
    <n v="261.58"/>
    <n v="45.28"/>
    <n v="2721.1503899999998"/>
    <n v="5.9950000000000003E-2"/>
    <n v="0"/>
    <n v="0"/>
    <n v="0"/>
    <n v="0"/>
    <n v="12.320489999999999"/>
  </r>
  <r>
    <x v="10"/>
    <x v="17"/>
    <x v="1"/>
    <x v="10"/>
    <n v="155.68"/>
    <n v="46.6"/>
    <n v="1912.6498999999999"/>
    <n v="3.594E-2"/>
    <n v="0"/>
    <n v="0"/>
    <n v="0"/>
    <n v="0"/>
    <n v="8.6598600000000001"/>
  </r>
  <r>
    <x v="10"/>
    <x v="17"/>
    <x v="2"/>
    <x v="0"/>
    <n v="86.8"/>
    <n v="100"/>
    <n v="0"/>
    <n v="2.349E-2"/>
    <n v="0"/>
    <n v="0"/>
    <n v="0"/>
    <n v="0"/>
    <n v="0"/>
  </r>
  <r>
    <x v="10"/>
    <x v="17"/>
    <x v="2"/>
    <x v="1"/>
    <n v="58.92"/>
    <n v="100"/>
    <n v="0"/>
    <n v="2.3470000000000001E-2"/>
    <n v="0"/>
    <n v="0"/>
    <n v="0"/>
    <n v="0"/>
    <n v="0"/>
  </r>
  <r>
    <x v="10"/>
    <x v="17"/>
    <x v="2"/>
    <x v="2"/>
    <n v="56.63"/>
    <n v="100"/>
    <n v="0"/>
    <n v="2.3470000000000001E-2"/>
    <n v="0"/>
    <n v="0"/>
    <n v="0"/>
    <n v="0"/>
    <n v="0"/>
  </r>
  <r>
    <x v="10"/>
    <x v="17"/>
    <x v="2"/>
    <x v="3"/>
    <n v="56.64"/>
    <n v="100"/>
    <n v="0"/>
    <n v="2.3480000000000001E-2"/>
    <n v="0"/>
    <n v="0"/>
    <n v="0"/>
    <n v="0"/>
    <n v="0"/>
  </r>
  <r>
    <x v="10"/>
    <x v="17"/>
    <x v="2"/>
    <x v="4"/>
    <n v="56.66"/>
    <n v="100"/>
    <n v="0"/>
    <n v="2.349E-2"/>
    <n v="0"/>
    <n v="0"/>
    <n v="0"/>
    <n v="0"/>
    <n v="0"/>
  </r>
  <r>
    <x v="10"/>
    <x v="17"/>
    <x v="2"/>
    <x v="5"/>
    <n v="56.62"/>
    <n v="100"/>
    <n v="0"/>
    <n v="2.3470000000000001E-2"/>
    <n v="0"/>
    <n v="0"/>
    <n v="0"/>
    <n v="0"/>
    <n v="0"/>
  </r>
  <r>
    <x v="10"/>
    <x v="17"/>
    <x v="2"/>
    <x v="6"/>
    <n v="56.61"/>
    <n v="100"/>
    <n v="0"/>
    <n v="2.3460000000000002E-2"/>
    <n v="0"/>
    <n v="0"/>
    <n v="0"/>
    <n v="0"/>
    <n v="0"/>
  </r>
  <r>
    <x v="10"/>
    <x v="17"/>
    <x v="2"/>
    <x v="7"/>
    <n v="85.86"/>
    <n v="100"/>
    <n v="0"/>
    <n v="2.3480000000000001E-2"/>
    <n v="0"/>
    <n v="0"/>
    <n v="0"/>
    <n v="0"/>
    <n v="0"/>
  </r>
  <r>
    <x v="10"/>
    <x v="17"/>
    <x v="2"/>
    <x v="8"/>
    <n v="75.19"/>
    <n v="100"/>
    <n v="0"/>
    <n v="2.3480000000000001E-2"/>
    <n v="0"/>
    <n v="0"/>
    <n v="0"/>
    <n v="0"/>
    <n v="0"/>
  </r>
  <r>
    <x v="10"/>
    <x v="17"/>
    <x v="2"/>
    <x v="9"/>
    <n v="107.4"/>
    <n v="100"/>
    <n v="0"/>
    <n v="2.349E-2"/>
    <n v="0"/>
    <n v="0"/>
    <n v="0"/>
    <n v="0"/>
    <n v="0"/>
  </r>
  <r>
    <x v="10"/>
    <x v="17"/>
    <x v="2"/>
    <x v="10"/>
    <n v="0"/>
    <n v="100"/>
    <n v="0"/>
    <n v="0"/>
    <n v="0"/>
    <n v="0"/>
    <n v="0"/>
    <n v="0"/>
    <n v="0"/>
  </r>
  <r>
    <x v="10"/>
    <x v="17"/>
    <x v="3"/>
    <x v="0"/>
    <n v="440.93"/>
    <n v="100"/>
    <n v="0"/>
    <n v="7.9320000000000002E-2"/>
    <n v="0"/>
    <n v="0"/>
    <n v="0"/>
    <n v="0"/>
    <n v="0"/>
  </r>
  <r>
    <x v="10"/>
    <x v="17"/>
    <x v="3"/>
    <x v="1"/>
    <n v="184.1"/>
    <n v="100"/>
    <n v="0"/>
    <n v="7.9219999999999999E-2"/>
    <n v="3.0000000000000001E-5"/>
    <n v="0"/>
    <n v="0"/>
    <n v="0"/>
    <n v="0"/>
  </r>
  <r>
    <x v="10"/>
    <x v="17"/>
    <x v="3"/>
    <x v="2"/>
    <n v="158.01"/>
    <n v="100"/>
    <n v="0"/>
    <n v="7.9210000000000003E-2"/>
    <n v="0"/>
    <n v="0"/>
    <n v="0"/>
    <n v="0"/>
    <n v="0"/>
  </r>
  <r>
    <x v="10"/>
    <x v="17"/>
    <x v="3"/>
    <x v="3"/>
    <n v="165.03"/>
    <n v="100"/>
    <n v="0"/>
    <n v="7.9229999999999995E-2"/>
    <n v="0"/>
    <n v="0"/>
    <n v="0"/>
    <n v="0"/>
    <n v="0"/>
  </r>
  <r>
    <x v="10"/>
    <x v="17"/>
    <x v="3"/>
    <x v="4"/>
    <n v="157.97"/>
    <n v="100"/>
    <n v="0"/>
    <n v="7.9189999999999997E-2"/>
    <n v="0"/>
    <n v="0"/>
    <n v="0"/>
    <n v="0"/>
    <n v="0"/>
  </r>
  <r>
    <x v="10"/>
    <x v="17"/>
    <x v="3"/>
    <x v="5"/>
    <n v="171.33"/>
    <n v="100"/>
    <n v="0"/>
    <n v="7.9210000000000003E-2"/>
    <n v="0"/>
    <n v="0"/>
    <n v="0"/>
    <n v="0"/>
    <n v="0"/>
  </r>
  <r>
    <x v="10"/>
    <x v="17"/>
    <x v="3"/>
    <x v="6"/>
    <n v="157.97"/>
    <n v="100"/>
    <n v="0"/>
    <n v="7.9189999999999997E-2"/>
    <n v="0"/>
    <n v="0"/>
    <n v="0"/>
    <n v="0"/>
    <n v="0"/>
  </r>
  <r>
    <x v="10"/>
    <x v="17"/>
    <x v="3"/>
    <x v="7"/>
    <n v="383.21"/>
    <n v="100"/>
    <n v="0"/>
    <n v="7.9380000000000006E-2"/>
    <n v="0"/>
    <n v="0"/>
    <n v="0"/>
    <n v="0"/>
    <n v="0"/>
  </r>
  <r>
    <x v="10"/>
    <x v="17"/>
    <x v="3"/>
    <x v="8"/>
    <n v="327.58999999999997"/>
    <n v="100"/>
    <n v="0"/>
    <n v="7.9409999999999994E-2"/>
    <n v="0"/>
    <n v="0"/>
    <n v="0"/>
    <n v="0"/>
    <n v="0"/>
  </r>
  <r>
    <x v="10"/>
    <x v="17"/>
    <x v="3"/>
    <x v="9"/>
    <n v="462.93"/>
    <n v="100"/>
    <n v="0"/>
    <n v="7.9320000000000002E-2"/>
    <n v="0"/>
    <n v="0"/>
    <n v="0"/>
    <n v="0"/>
    <n v="0"/>
  </r>
  <r>
    <x v="10"/>
    <x v="17"/>
    <x v="3"/>
    <x v="10"/>
    <n v="0.13"/>
    <n v="100"/>
    <n v="0"/>
    <n v="2.0000000000000002E-5"/>
    <n v="0"/>
    <n v="0"/>
    <n v="0"/>
    <n v="0"/>
    <n v="0"/>
  </r>
  <r>
    <x v="10"/>
    <x v="17"/>
    <x v="4"/>
    <x v="0"/>
    <n v="6.11"/>
    <n v="100"/>
    <n v="0"/>
    <n v="1.5399999999999999E-3"/>
    <n v="0"/>
    <n v="0"/>
    <n v="0"/>
    <n v="0"/>
    <n v="0"/>
  </r>
  <r>
    <x v="10"/>
    <x v="17"/>
    <x v="4"/>
    <x v="1"/>
    <n v="5.39"/>
    <n v="100"/>
    <n v="0"/>
    <n v="1.5399999999999999E-3"/>
    <n v="0"/>
    <n v="0"/>
    <n v="0"/>
    <n v="0"/>
    <n v="0"/>
  </r>
  <r>
    <x v="10"/>
    <x v="17"/>
    <x v="4"/>
    <x v="2"/>
    <n v="5.0199999999999996"/>
    <n v="100"/>
    <n v="0"/>
    <n v="1.5299999999999999E-3"/>
    <n v="0"/>
    <n v="0"/>
    <n v="0"/>
    <n v="0"/>
    <n v="0"/>
  </r>
  <r>
    <x v="10"/>
    <x v="17"/>
    <x v="4"/>
    <x v="3"/>
    <n v="5.05"/>
    <n v="100"/>
    <n v="0"/>
    <n v="1.5399999999999999E-3"/>
    <n v="0"/>
    <n v="0"/>
    <n v="0"/>
    <n v="0"/>
    <n v="0"/>
  </r>
  <r>
    <x v="10"/>
    <x v="17"/>
    <x v="4"/>
    <x v="4"/>
    <n v="5.04"/>
    <n v="100"/>
    <n v="0"/>
    <n v="1.5399999999999999E-3"/>
    <n v="0"/>
    <n v="0"/>
    <n v="0"/>
    <n v="0"/>
    <n v="0"/>
  </r>
  <r>
    <x v="10"/>
    <x v="17"/>
    <x v="4"/>
    <x v="5"/>
    <n v="5.14"/>
    <n v="100"/>
    <n v="0"/>
    <n v="1.5499999999999999E-3"/>
    <n v="0"/>
    <n v="0"/>
    <n v="0"/>
    <n v="0"/>
    <n v="0"/>
  </r>
  <r>
    <x v="10"/>
    <x v="17"/>
    <x v="4"/>
    <x v="6"/>
    <n v="5.03"/>
    <n v="100"/>
    <n v="0"/>
    <n v="1.5399999999999999E-3"/>
    <n v="0"/>
    <n v="0"/>
    <n v="0"/>
    <n v="0"/>
    <n v="0"/>
  </r>
  <r>
    <x v="10"/>
    <x v="17"/>
    <x v="4"/>
    <x v="7"/>
    <n v="5.72"/>
    <n v="100"/>
    <n v="0"/>
    <n v="1.5399999999999999E-3"/>
    <n v="0"/>
    <n v="0"/>
    <n v="0"/>
    <n v="0"/>
    <n v="0"/>
  </r>
  <r>
    <x v="10"/>
    <x v="17"/>
    <x v="4"/>
    <x v="8"/>
    <n v="5.23"/>
    <n v="100"/>
    <n v="0"/>
    <n v="1.5399999999999999E-3"/>
    <n v="0"/>
    <n v="0"/>
    <n v="0"/>
    <n v="0"/>
    <n v="0"/>
  </r>
  <r>
    <x v="10"/>
    <x v="17"/>
    <x v="4"/>
    <x v="9"/>
    <n v="6.68"/>
    <n v="100"/>
    <n v="0"/>
    <n v="1.5399999999999999E-3"/>
    <n v="0"/>
    <n v="0"/>
    <n v="0"/>
    <n v="0"/>
    <n v="0"/>
  </r>
  <r>
    <x v="10"/>
    <x v="17"/>
    <x v="4"/>
    <x v="10"/>
    <n v="0"/>
    <n v="100"/>
    <n v="0"/>
    <n v="0"/>
    <n v="0"/>
    <n v="0"/>
    <n v="0"/>
    <n v="0"/>
    <n v="0"/>
  </r>
  <r>
    <x v="10"/>
    <x v="17"/>
    <x v="5"/>
    <x v="0"/>
    <n v="1.1499999999999999"/>
    <n v="100"/>
    <n v="0"/>
    <n v="2.1000000000000001E-4"/>
    <n v="0"/>
    <n v="0"/>
    <n v="0"/>
    <n v="0"/>
    <n v="0"/>
  </r>
  <r>
    <x v="10"/>
    <x v="17"/>
    <x v="5"/>
    <x v="1"/>
    <n v="0.66"/>
    <n v="100"/>
    <n v="0"/>
    <n v="2.0000000000000001E-4"/>
    <n v="0"/>
    <n v="0"/>
    <n v="0"/>
    <n v="0"/>
    <n v="0"/>
  </r>
  <r>
    <x v="10"/>
    <x v="17"/>
    <x v="5"/>
    <x v="2"/>
    <n v="0.67"/>
    <n v="100"/>
    <n v="0"/>
    <n v="2.0000000000000001E-4"/>
    <n v="0"/>
    <n v="0"/>
    <n v="0"/>
    <n v="0"/>
    <n v="0"/>
  </r>
  <r>
    <x v="10"/>
    <x v="17"/>
    <x v="5"/>
    <x v="3"/>
    <n v="0.65"/>
    <n v="100"/>
    <n v="0"/>
    <n v="2.0000000000000001E-4"/>
    <n v="0"/>
    <n v="0"/>
    <n v="0"/>
    <n v="0"/>
    <n v="0"/>
  </r>
  <r>
    <x v="10"/>
    <x v="17"/>
    <x v="5"/>
    <x v="4"/>
    <n v="0.69"/>
    <n v="100"/>
    <n v="0"/>
    <n v="2.1000000000000001E-4"/>
    <n v="0"/>
    <n v="0"/>
    <n v="0"/>
    <n v="0"/>
    <n v="0"/>
  </r>
  <r>
    <x v="10"/>
    <x v="17"/>
    <x v="5"/>
    <x v="5"/>
    <n v="0.67"/>
    <n v="100"/>
    <n v="0"/>
    <n v="2.0000000000000001E-4"/>
    <n v="0"/>
    <n v="0"/>
    <n v="0"/>
    <n v="0"/>
    <n v="0"/>
  </r>
  <r>
    <x v="10"/>
    <x v="17"/>
    <x v="5"/>
    <x v="6"/>
    <n v="0.7"/>
    <n v="100"/>
    <n v="0"/>
    <n v="2.1000000000000001E-4"/>
    <n v="0"/>
    <n v="0"/>
    <n v="0"/>
    <n v="0"/>
    <n v="0"/>
  </r>
  <r>
    <x v="10"/>
    <x v="17"/>
    <x v="5"/>
    <x v="7"/>
    <n v="0.9"/>
    <n v="100"/>
    <n v="0"/>
    <n v="2.1000000000000001E-4"/>
    <n v="0"/>
    <n v="0"/>
    <n v="0"/>
    <n v="0"/>
    <n v="0"/>
  </r>
  <r>
    <x v="10"/>
    <x v="17"/>
    <x v="5"/>
    <x v="8"/>
    <n v="0.79"/>
    <n v="100"/>
    <n v="0"/>
    <n v="2.1000000000000001E-4"/>
    <n v="0"/>
    <n v="0"/>
    <n v="0"/>
    <n v="0"/>
    <n v="0"/>
  </r>
  <r>
    <x v="10"/>
    <x v="17"/>
    <x v="5"/>
    <x v="9"/>
    <n v="0.75"/>
    <n v="100"/>
    <n v="0"/>
    <n v="2.0000000000000001E-4"/>
    <n v="0"/>
    <n v="0"/>
    <n v="0"/>
    <n v="0"/>
    <n v="0"/>
  </r>
  <r>
    <x v="10"/>
    <x v="17"/>
    <x v="5"/>
    <x v="10"/>
    <n v="0"/>
    <n v="100"/>
    <n v="0"/>
    <n v="0"/>
    <n v="0"/>
    <n v="0"/>
    <n v="0"/>
    <n v="0"/>
    <n v="0"/>
  </r>
  <r>
    <x v="10"/>
    <x v="17"/>
    <x v="6"/>
    <x v="0"/>
    <n v="139.38999999999999"/>
    <n v="100"/>
    <n v="0"/>
    <n v="4.129E-2"/>
    <n v="0"/>
    <n v="0"/>
    <n v="0"/>
    <n v="0"/>
    <n v="0"/>
  </r>
  <r>
    <x v="10"/>
    <x v="17"/>
    <x v="6"/>
    <x v="1"/>
    <n v="118.59"/>
    <n v="100"/>
    <n v="0"/>
    <n v="4.129E-2"/>
    <n v="0"/>
    <n v="0"/>
    <n v="0"/>
    <n v="0"/>
    <n v="0"/>
  </r>
  <r>
    <x v="10"/>
    <x v="17"/>
    <x v="6"/>
    <x v="2"/>
    <n v="112.24"/>
    <n v="100"/>
    <n v="0"/>
    <n v="4.129E-2"/>
    <n v="0"/>
    <n v="0"/>
    <n v="0"/>
    <n v="0"/>
    <n v="0"/>
  </r>
  <r>
    <x v="10"/>
    <x v="17"/>
    <x v="6"/>
    <x v="3"/>
    <n v="112.23"/>
    <n v="100"/>
    <n v="0"/>
    <n v="4.129E-2"/>
    <n v="0"/>
    <n v="0"/>
    <n v="0"/>
    <n v="0"/>
    <n v="0"/>
  </r>
  <r>
    <x v="10"/>
    <x v="17"/>
    <x v="6"/>
    <x v="4"/>
    <n v="112.23"/>
    <n v="100"/>
    <n v="0"/>
    <n v="4.129E-2"/>
    <n v="0"/>
    <n v="0"/>
    <n v="0"/>
    <n v="0"/>
    <n v="0"/>
  </r>
  <r>
    <x v="10"/>
    <x v="17"/>
    <x v="6"/>
    <x v="5"/>
    <n v="122.66"/>
    <n v="100"/>
    <n v="0"/>
    <n v="4.1300000000000003E-2"/>
    <n v="0"/>
    <n v="0"/>
    <n v="0"/>
    <n v="0"/>
    <n v="0"/>
  </r>
  <r>
    <x v="10"/>
    <x v="17"/>
    <x v="6"/>
    <x v="6"/>
    <n v="112.19"/>
    <n v="100"/>
    <n v="0"/>
    <n v="4.1279999999999997E-2"/>
    <n v="0"/>
    <n v="0"/>
    <n v="0"/>
    <n v="0"/>
    <n v="0"/>
  </r>
  <r>
    <x v="10"/>
    <x v="17"/>
    <x v="6"/>
    <x v="7"/>
    <n v="158.79"/>
    <n v="100"/>
    <n v="0"/>
    <n v="4.129E-2"/>
    <n v="0"/>
    <n v="0"/>
    <n v="0"/>
    <n v="0"/>
    <n v="0"/>
  </r>
  <r>
    <x v="10"/>
    <x v="17"/>
    <x v="6"/>
    <x v="8"/>
    <n v="153.27000000000001"/>
    <n v="100"/>
    <n v="0"/>
    <n v="4.129E-2"/>
    <n v="0"/>
    <n v="0"/>
    <n v="0"/>
    <n v="0"/>
    <n v="0"/>
  </r>
  <r>
    <x v="10"/>
    <x v="17"/>
    <x v="6"/>
    <x v="9"/>
    <n v="167.81"/>
    <n v="100"/>
    <n v="0"/>
    <n v="4.129E-2"/>
    <n v="0"/>
    <n v="0"/>
    <n v="0"/>
    <n v="0"/>
    <n v="0"/>
  </r>
  <r>
    <x v="10"/>
    <x v="17"/>
    <x v="6"/>
    <x v="10"/>
    <n v="0"/>
    <n v="100"/>
    <n v="0"/>
    <n v="0"/>
    <n v="0"/>
    <n v="0"/>
    <n v="0"/>
    <n v="0"/>
    <n v="0"/>
  </r>
  <r>
    <x v="10"/>
    <x v="17"/>
    <x v="7"/>
    <x v="0"/>
    <n v="110.78"/>
    <n v="100"/>
    <n v="0"/>
    <n v="2.385E-2"/>
    <n v="0"/>
    <n v="0"/>
    <n v="0"/>
    <n v="0"/>
    <n v="0"/>
  </r>
  <r>
    <x v="10"/>
    <x v="17"/>
    <x v="7"/>
    <x v="1"/>
    <n v="76.180000000000007"/>
    <n v="100"/>
    <n v="0"/>
    <n v="2.385E-2"/>
    <n v="0"/>
    <n v="0"/>
    <n v="0"/>
    <n v="0"/>
    <n v="0"/>
  </r>
  <r>
    <x v="10"/>
    <x v="17"/>
    <x v="7"/>
    <x v="2"/>
    <n v="64.84"/>
    <n v="100"/>
    <n v="0"/>
    <n v="2.3859999999999999E-2"/>
    <n v="0"/>
    <n v="0"/>
    <n v="0"/>
    <n v="0"/>
    <n v="0"/>
  </r>
  <r>
    <x v="10"/>
    <x v="17"/>
    <x v="7"/>
    <x v="3"/>
    <n v="64.83"/>
    <n v="100"/>
    <n v="0"/>
    <n v="2.385E-2"/>
    <n v="0"/>
    <n v="0"/>
    <n v="0"/>
    <n v="0"/>
    <n v="0"/>
  </r>
  <r>
    <x v="10"/>
    <x v="17"/>
    <x v="7"/>
    <x v="4"/>
    <n v="64.84"/>
    <n v="100"/>
    <n v="0"/>
    <n v="2.3859999999999999E-2"/>
    <n v="0"/>
    <n v="0"/>
    <n v="0"/>
    <n v="0"/>
    <n v="0"/>
  </r>
  <r>
    <x v="10"/>
    <x v="17"/>
    <x v="7"/>
    <x v="5"/>
    <n v="68.900000000000006"/>
    <n v="100"/>
    <n v="0"/>
    <n v="2.384E-2"/>
    <n v="0"/>
    <n v="0"/>
    <n v="0"/>
    <n v="0"/>
    <n v="0"/>
  </r>
  <r>
    <x v="10"/>
    <x v="17"/>
    <x v="7"/>
    <x v="6"/>
    <n v="64.84"/>
    <n v="100"/>
    <n v="0"/>
    <n v="2.3859999999999999E-2"/>
    <n v="0"/>
    <n v="0"/>
    <n v="0"/>
    <n v="0"/>
    <n v="0"/>
  </r>
  <r>
    <x v="10"/>
    <x v="17"/>
    <x v="7"/>
    <x v="7"/>
    <n v="94.83"/>
    <n v="100"/>
    <n v="0"/>
    <n v="2.385E-2"/>
    <n v="0"/>
    <n v="0"/>
    <n v="0"/>
    <n v="0"/>
    <n v="0"/>
  </r>
  <r>
    <x v="10"/>
    <x v="17"/>
    <x v="7"/>
    <x v="8"/>
    <n v="86.62"/>
    <n v="100"/>
    <n v="0"/>
    <n v="2.3890000000000002E-2"/>
    <n v="0"/>
    <n v="0"/>
    <n v="0"/>
    <n v="0"/>
    <n v="0"/>
  </r>
  <r>
    <x v="10"/>
    <x v="17"/>
    <x v="7"/>
    <x v="9"/>
    <n v="153.05000000000001"/>
    <n v="100"/>
    <n v="0"/>
    <n v="2.3869999999999999E-2"/>
    <n v="6.9999999999999994E-5"/>
    <n v="0"/>
    <n v="0"/>
    <n v="0"/>
    <n v="0"/>
  </r>
  <r>
    <x v="10"/>
    <x v="17"/>
    <x v="7"/>
    <x v="10"/>
    <n v="0"/>
    <n v="100"/>
    <n v="0"/>
    <n v="0"/>
    <n v="0"/>
    <n v="0"/>
    <n v="0"/>
    <n v="0"/>
    <n v="0"/>
  </r>
  <r>
    <x v="10"/>
    <x v="17"/>
    <x v="8"/>
    <x v="0"/>
    <n v="111.98"/>
    <n v="54.12"/>
    <n v="460.58008000000001"/>
    <n v="2.64E-2"/>
    <n v="0"/>
    <n v="0"/>
    <n v="0"/>
    <n v="0"/>
    <n v="2.0853600000000001"/>
  </r>
  <r>
    <x v="10"/>
    <x v="17"/>
    <x v="8"/>
    <x v="1"/>
    <n v="112.27"/>
    <n v="48.26"/>
    <n v="351.33983999999998"/>
    <n v="2.5430000000000001E-2"/>
    <n v="0"/>
    <n v="0"/>
    <n v="0"/>
    <n v="0"/>
    <n v="1.5907500000000001"/>
  </r>
  <r>
    <x v="10"/>
    <x v="17"/>
    <x v="8"/>
    <x v="2"/>
    <n v="64.87"/>
    <n v="100"/>
    <n v="195"/>
    <n v="2.3869999999999999E-2"/>
    <n v="0"/>
    <n v="0"/>
    <n v="0"/>
    <n v="0"/>
    <n v="0.88290000000000002"/>
  </r>
  <r>
    <x v="10"/>
    <x v="17"/>
    <x v="8"/>
    <x v="3"/>
    <n v="71.72"/>
    <n v="100"/>
    <n v="477"/>
    <n v="2.639E-2"/>
    <n v="0"/>
    <n v="0"/>
    <n v="0"/>
    <n v="0"/>
    <n v="2.1597"/>
  </r>
  <r>
    <x v="10"/>
    <x v="17"/>
    <x v="8"/>
    <x v="4"/>
    <n v="60.22"/>
    <n v="100"/>
    <n v="10"/>
    <n v="2.2159999999999999E-2"/>
    <n v="0"/>
    <n v="0"/>
    <n v="0"/>
    <n v="0"/>
    <n v="4.5280000000000001E-2"/>
  </r>
  <r>
    <x v="10"/>
    <x v="17"/>
    <x v="8"/>
    <x v="5"/>
    <n v="66.67"/>
    <n v="89.77"/>
    <n v="194.7998"/>
    <n v="2.3879999999999998E-2"/>
    <n v="0"/>
    <n v="0"/>
    <n v="0"/>
    <n v="0"/>
    <n v="0.88199000000000005"/>
  </r>
  <r>
    <x v="10"/>
    <x v="17"/>
    <x v="8"/>
    <x v="6"/>
    <n v="61.74"/>
    <n v="100"/>
    <n v="69"/>
    <n v="2.2720000000000001E-2"/>
    <n v="0"/>
    <n v="0"/>
    <n v="0"/>
    <n v="0"/>
    <n v="0.31241000000000002"/>
  </r>
  <r>
    <x v="10"/>
    <x v="17"/>
    <x v="8"/>
    <x v="7"/>
    <n v="119.1"/>
    <n v="64.099999999999994"/>
    <n v="917.94976999999994"/>
    <n v="3.057E-2"/>
    <n v="0"/>
    <n v="0"/>
    <n v="0"/>
    <n v="0"/>
    <n v="4.15618"/>
  </r>
  <r>
    <x v="10"/>
    <x v="17"/>
    <x v="8"/>
    <x v="8"/>
    <n v="104.3"/>
    <n v="70.989999999999995"/>
    <n v="979.00977"/>
    <n v="3.1060000000000001E-2"/>
    <n v="0"/>
    <n v="0"/>
    <n v="0"/>
    <n v="0"/>
    <n v="4.4326400000000001"/>
  </r>
  <r>
    <x v="10"/>
    <x v="17"/>
    <x v="8"/>
    <x v="9"/>
    <n v="125.83"/>
    <n v="53.46"/>
    <n v="786.98974999999996"/>
    <n v="2.938E-2"/>
    <n v="0"/>
    <n v="0"/>
    <n v="0"/>
    <n v="0"/>
    <n v="3.56324"/>
  </r>
  <r>
    <x v="10"/>
    <x v="17"/>
    <x v="8"/>
    <x v="10"/>
    <n v="19.04"/>
    <n v="38.82"/>
    <n v="272.53998000000001"/>
    <n v="2.5999999999999999E-3"/>
    <n v="0"/>
    <n v="0"/>
    <n v="0"/>
    <n v="0"/>
    <n v="1.23397"/>
  </r>
  <r>
    <x v="10"/>
    <x v="18"/>
    <x v="0"/>
    <x v="0"/>
    <n v="200.94"/>
    <n v="48.78"/>
    <n v="687.37012000000004"/>
    <n v="5.1159999999999997E-2"/>
    <n v="0"/>
    <n v="0"/>
    <n v="0"/>
    <n v="0"/>
    <n v="3.11009"/>
  </r>
  <r>
    <x v="10"/>
    <x v="18"/>
    <x v="0"/>
    <x v="1"/>
    <n v="89.73"/>
    <n v="59.7"/>
    <n v="240"/>
    <n v="3.5920000000000001E-2"/>
    <n v="0"/>
    <n v="0"/>
    <n v="0"/>
    <n v="0"/>
    <n v="1.0859099999999999"/>
  </r>
  <r>
    <x v="10"/>
    <x v="18"/>
    <x v="0"/>
    <x v="2"/>
    <n v="80.5"/>
    <n v="94.23"/>
    <n v="333.56006000000002"/>
    <n v="3.8929999999999999E-2"/>
    <n v="0"/>
    <n v="0"/>
    <n v="0"/>
    <n v="0"/>
    <n v="1.5092300000000001"/>
  </r>
  <r>
    <x v="10"/>
    <x v="18"/>
    <x v="0"/>
    <x v="3"/>
    <n v="118.03"/>
    <n v="69.97"/>
    <n v="507.96973000000003"/>
    <n v="4.4720000000000003E-2"/>
    <n v="0"/>
    <n v="0"/>
    <n v="0"/>
    <n v="0"/>
    <n v="2.2983699999999998"/>
  </r>
  <r>
    <x v="10"/>
    <x v="18"/>
    <x v="0"/>
    <x v="4"/>
    <n v="57.4"/>
    <n v="100"/>
    <n v="21"/>
    <n v="2.877E-2"/>
    <n v="0"/>
    <n v="0"/>
    <n v="0"/>
    <n v="0"/>
    <n v="9.5019999999999993E-2"/>
  </r>
  <r>
    <x v="10"/>
    <x v="18"/>
    <x v="0"/>
    <x v="5"/>
    <n v="96.39"/>
    <n v="57.09"/>
    <n v="86.200199999999995"/>
    <n v="3.0870000000000002E-2"/>
    <n v="2.9999999999999997E-4"/>
    <n v="0"/>
    <n v="0"/>
    <n v="0"/>
    <n v="0.39001999999999998"/>
  </r>
  <r>
    <x v="10"/>
    <x v="18"/>
    <x v="0"/>
    <x v="6"/>
    <n v="65.680000000000007"/>
    <n v="84.6"/>
    <n v="95.600089999999994"/>
    <n v="3.1230000000000001E-2"/>
    <n v="0"/>
    <n v="0"/>
    <n v="0"/>
    <n v="0"/>
    <n v="0.43254999999999999"/>
  </r>
  <r>
    <x v="10"/>
    <x v="18"/>
    <x v="0"/>
    <x v="7"/>
    <n v="211.23"/>
    <n v="38.04"/>
    <n v="515.83983999999998"/>
    <n v="4.5170000000000002E-2"/>
    <n v="0"/>
    <n v="0"/>
    <n v="0"/>
    <n v="0"/>
    <n v="2.3339799999999999"/>
  </r>
  <r>
    <x v="10"/>
    <x v="18"/>
    <x v="0"/>
    <x v="8"/>
    <n v="267.33999999999997"/>
    <n v="48.14"/>
    <n v="1023.37006"/>
    <n v="6.1519999999999998E-2"/>
    <n v="0"/>
    <n v="0"/>
    <n v="0"/>
    <n v="0"/>
    <n v="4.6303599999999996"/>
  </r>
  <r>
    <x v="10"/>
    <x v="18"/>
    <x v="0"/>
    <x v="9"/>
    <n v="186.73"/>
    <n v="35.79"/>
    <n v="292.75"/>
    <n v="3.7650000000000003E-2"/>
    <n v="0"/>
    <n v="0"/>
    <n v="0"/>
    <n v="0"/>
    <n v="1.3245800000000001"/>
  </r>
  <r>
    <x v="10"/>
    <x v="18"/>
    <x v="0"/>
    <x v="10"/>
    <n v="42.06"/>
    <n v="48.91"/>
    <n v="318.39001000000002"/>
    <n v="1.0240000000000001E-2"/>
    <n v="0"/>
    <n v="0"/>
    <n v="0"/>
    <n v="0"/>
    <n v="1.44059"/>
  </r>
  <r>
    <x v="10"/>
    <x v="18"/>
    <x v="1"/>
    <x v="0"/>
    <n v="236.07"/>
    <n v="55.59"/>
    <n v="2443.2099600000001"/>
    <n v="6.6360000000000002E-2"/>
    <n v="0"/>
    <n v="0"/>
    <n v="0"/>
    <n v="0"/>
    <n v="11.05461"/>
  </r>
  <r>
    <x v="10"/>
    <x v="18"/>
    <x v="1"/>
    <x v="1"/>
    <n v="125.75"/>
    <n v="79.56"/>
    <n v="1836.2998"/>
    <n v="5.0999999999999997E-2"/>
    <n v="0"/>
    <n v="0"/>
    <n v="0"/>
    <n v="0"/>
    <n v="8.3085699999999996"/>
  </r>
  <r>
    <x v="10"/>
    <x v="18"/>
    <x v="1"/>
    <x v="2"/>
    <n v="71.52"/>
    <n v="94.93"/>
    <n v="1117.2700199999999"/>
    <n v="3.4250000000000003E-2"/>
    <n v="0"/>
    <n v="0"/>
    <n v="0"/>
    <n v="0"/>
    <n v="5.0552299999999999"/>
  </r>
  <r>
    <x v="10"/>
    <x v="18"/>
    <x v="1"/>
    <x v="3"/>
    <n v="175.15"/>
    <n v="94.92"/>
    <n v="3260.5996100000002"/>
    <n v="8.3510000000000001E-2"/>
    <n v="0"/>
    <n v="0"/>
    <n v="0"/>
    <n v="0"/>
    <n v="14.75299"/>
  </r>
  <r>
    <x v="10"/>
    <x v="18"/>
    <x v="1"/>
    <x v="4"/>
    <n v="21.75"/>
    <n v="100"/>
    <n v="98"/>
    <n v="1.09E-2"/>
    <n v="0"/>
    <n v="0"/>
    <n v="0"/>
    <n v="0"/>
    <n v="0.44341000000000003"/>
  </r>
  <r>
    <x v="10"/>
    <x v="18"/>
    <x v="1"/>
    <x v="5"/>
    <n v="126.63"/>
    <n v="63.35"/>
    <n v="1470.9902300000001"/>
    <n v="4.24E-2"/>
    <n v="0"/>
    <n v="0"/>
    <n v="0"/>
    <n v="0"/>
    <n v="6.6556800000000003"/>
  </r>
  <r>
    <x v="10"/>
    <x v="18"/>
    <x v="1"/>
    <x v="6"/>
    <n v="75.459999999999994"/>
    <n v="100"/>
    <n v="1266"/>
    <n v="3.7830000000000003E-2"/>
    <n v="0"/>
    <n v="0"/>
    <n v="0"/>
    <n v="0"/>
    <n v="5.7281700000000004"/>
  </r>
  <r>
    <x v="10"/>
    <x v="18"/>
    <x v="1"/>
    <x v="7"/>
    <n v="441.56"/>
    <n v="45.34"/>
    <n v="3902.9003899999998"/>
    <n v="9.9729999999999999E-2"/>
    <n v="0"/>
    <n v="0"/>
    <n v="0"/>
    <n v="0"/>
    <n v="17.65915"/>
  </r>
  <r>
    <x v="10"/>
    <x v="18"/>
    <x v="1"/>
    <x v="8"/>
    <n v="610.83000000000004"/>
    <n v="42.57"/>
    <n v="5211.5"/>
    <n v="0.13161"/>
    <n v="0"/>
    <n v="0"/>
    <n v="0"/>
    <n v="0"/>
    <n v="23.580079999999999"/>
  </r>
  <r>
    <x v="10"/>
    <x v="18"/>
    <x v="1"/>
    <x v="9"/>
    <n v="323.82"/>
    <n v="45.29"/>
    <n v="2818.8496100000002"/>
    <n v="7.4079999999999993E-2"/>
    <n v="0"/>
    <n v="0"/>
    <n v="0"/>
    <n v="0"/>
    <n v="12.754239999999999"/>
  </r>
  <r>
    <x v="10"/>
    <x v="18"/>
    <x v="1"/>
    <x v="10"/>
    <n v="198.23"/>
    <n v="46.59"/>
    <n v="1982.40967"/>
    <n v="4.5879999999999997E-2"/>
    <n v="0"/>
    <n v="0"/>
    <n v="0"/>
    <n v="0"/>
    <n v="8.9696599999999993"/>
  </r>
  <r>
    <x v="10"/>
    <x v="18"/>
    <x v="2"/>
    <x v="0"/>
    <n v="86.8"/>
    <n v="100"/>
    <n v="0"/>
    <n v="2.349E-2"/>
    <n v="0"/>
    <n v="0"/>
    <n v="0"/>
    <n v="0"/>
    <n v="0"/>
  </r>
  <r>
    <x v="10"/>
    <x v="18"/>
    <x v="2"/>
    <x v="1"/>
    <n v="58.92"/>
    <n v="100"/>
    <n v="0"/>
    <n v="2.3470000000000001E-2"/>
    <n v="0"/>
    <n v="0"/>
    <n v="0"/>
    <n v="0"/>
    <n v="0"/>
  </r>
  <r>
    <x v="10"/>
    <x v="18"/>
    <x v="2"/>
    <x v="2"/>
    <n v="56.63"/>
    <n v="100"/>
    <n v="0"/>
    <n v="2.3470000000000001E-2"/>
    <n v="0"/>
    <n v="0"/>
    <n v="0"/>
    <n v="0"/>
    <n v="0"/>
  </r>
  <r>
    <x v="10"/>
    <x v="18"/>
    <x v="2"/>
    <x v="3"/>
    <n v="56.64"/>
    <n v="100"/>
    <n v="0"/>
    <n v="2.3480000000000001E-2"/>
    <n v="0"/>
    <n v="0"/>
    <n v="0"/>
    <n v="0"/>
    <n v="0"/>
  </r>
  <r>
    <x v="10"/>
    <x v="18"/>
    <x v="2"/>
    <x v="4"/>
    <n v="56.66"/>
    <n v="100"/>
    <n v="0"/>
    <n v="2.349E-2"/>
    <n v="0"/>
    <n v="0"/>
    <n v="0"/>
    <n v="0"/>
    <n v="0"/>
  </r>
  <r>
    <x v="10"/>
    <x v="18"/>
    <x v="2"/>
    <x v="5"/>
    <n v="56.62"/>
    <n v="100"/>
    <n v="0"/>
    <n v="2.3470000000000001E-2"/>
    <n v="0"/>
    <n v="0"/>
    <n v="0"/>
    <n v="0"/>
    <n v="0"/>
  </r>
  <r>
    <x v="10"/>
    <x v="18"/>
    <x v="2"/>
    <x v="6"/>
    <n v="56.61"/>
    <n v="100"/>
    <n v="0"/>
    <n v="2.3460000000000002E-2"/>
    <n v="0"/>
    <n v="0"/>
    <n v="0"/>
    <n v="0"/>
    <n v="0"/>
  </r>
  <r>
    <x v="10"/>
    <x v="18"/>
    <x v="2"/>
    <x v="7"/>
    <n v="85.86"/>
    <n v="100"/>
    <n v="0"/>
    <n v="2.3480000000000001E-2"/>
    <n v="0"/>
    <n v="0"/>
    <n v="0"/>
    <n v="0"/>
    <n v="0"/>
  </r>
  <r>
    <x v="10"/>
    <x v="18"/>
    <x v="2"/>
    <x v="8"/>
    <n v="75.19"/>
    <n v="100"/>
    <n v="0"/>
    <n v="2.3480000000000001E-2"/>
    <n v="0"/>
    <n v="0"/>
    <n v="0"/>
    <n v="0"/>
    <n v="0"/>
  </r>
  <r>
    <x v="10"/>
    <x v="18"/>
    <x v="2"/>
    <x v="9"/>
    <n v="107.4"/>
    <n v="100"/>
    <n v="0"/>
    <n v="2.349E-2"/>
    <n v="0"/>
    <n v="0"/>
    <n v="0"/>
    <n v="0"/>
    <n v="0"/>
  </r>
  <r>
    <x v="10"/>
    <x v="18"/>
    <x v="2"/>
    <x v="10"/>
    <n v="0"/>
    <n v="100"/>
    <n v="0"/>
    <n v="0"/>
    <n v="0"/>
    <n v="0"/>
    <n v="0"/>
    <n v="0"/>
    <n v="0"/>
  </r>
  <r>
    <x v="10"/>
    <x v="18"/>
    <x v="3"/>
    <x v="0"/>
    <n v="440.93"/>
    <n v="100"/>
    <n v="0"/>
    <n v="7.9320000000000002E-2"/>
    <n v="0"/>
    <n v="0"/>
    <n v="0"/>
    <n v="0"/>
    <n v="0"/>
  </r>
  <r>
    <x v="10"/>
    <x v="18"/>
    <x v="3"/>
    <x v="1"/>
    <n v="184.1"/>
    <n v="100"/>
    <n v="0"/>
    <n v="7.9219999999999999E-2"/>
    <n v="3.0000000000000001E-5"/>
    <n v="0"/>
    <n v="0"/>
    <n v="0"/>
    <n v="0"/>
  </r>
  <r>
    <x v="10"/>
    <x v="18"/>
    <x v="3"/>
    <x v="2"/>
    <n v="158.01"/>
    <n v="100"/>
    <n v="0"/>
    <n v="7.9210000000000003E-2"/>
    <n v="0"/>
    <n v="0"/>
    <n v="0"/>
    <n v="0"/>
    <n v="0"/>
  </r>
  <r>
    <x v="10"/>
    <x v="18"/>
    <x v="3"/>
    <x v="3"/>
    <n v="165.03"/>
    <n v="100"/>
    <n v="0"/>
    <n v="7.9229999999999995E-2"/>
    <n v="0"/>
    <n v="0"/>
    <n v="0"/>
    <n v="0"/>
    <n v="0"/>
  </r>
  <r>
    <x v="10"/>
    <x v="18"/>
    <x v="3"/>
    <x v="4"/>
    <n v="157.97"/>
    <n v="100"/>
    <n v="0"/>
    <n v="7.9189999999999997E-2"/>
    <n v="0"/>
    <n v="0"/>
    <n v="0"/>
    <n v="0"/>
    <n v="0"/>
  </r>
  <r>
    <x v="10"/>
    <x v="18"/>
    <x v="3"/>
    <x v="5"/>
    <n v="171.33"/>
    <n v="100"/>
    <n v="0"/>
    <n v="7.9210000000000003E-2"/>
    <n v="0"/>
    <n v="0"/>
    <n v="0"/>
    <n v="0"/>
    <n v="0"/>
  </r>
  <r>
    <x v="10"/>
    <x v="18"/>
    <x v="3"/>
    <x v="6"/>
    <n v="157.97"/>
    <n v="100"/>
    <n v="0"/>
    <n v="7.9189999999999997E-2"/>
    <n v="0"/>
    <n v="0"/>
    <n v="0"/>
    <n v="0"/>
    <n v="0"/>
  </r>
  <r>
    <x v="10"/>
    <x v="18"/>
    <x v="3"/>
    <x v="7"/>
    <n v="383.21"/>
    <n v="100"/>
    <n v="0"/>
    <n v="7.9380000000000006E-2"/>
    <n v="0"/>
    <n v="0"/>
    <n v="0"/>
    <n v="0"/>
    <n v="0"/>
  </r>
  <r>
    <x v="10"/>
    <x v="18"/>
    <x v="3"/>
    <x v="8"/>
    <n v="327.58999999999997"/>
    <n v="100"/>
    <n v="0"/>
    <n v="7.9409999999999994E-2"/>
    <n v="0"/>
    <n v="0"/>
    <n v="0"/>
    <n v="0"/>
    <n v="0"/>
  </r>
  <r>
    <x v="10"/>
    <x v="18"/>
    <x v="3"/>
    <x v="9"/>
    <n v="462.93"/>
    <n v="100"/>
    <n v="0"/>
    <n v="7.9320000000000002E-2"/>
    <n v="0"/>
    <n v="0"/>
    <n v="0"/>
    <n v="0"/>
    <n v="0"/>
  </r>
  <r>
    <x v="10"/>
    <x v="18"/>
    <x v="3"/>
    <x v="10"/>
    <n v="0.13"/>
    <n v="100"/>
    <n v="0"/>
    <n v="2.0000000000000002E-5"/>
    <n v="0"/>
    <n v="0"/>
    <n v="0"/>
    <n v="0"/>
    <n v="0"/>
  </r>
  <r>
    <x v="10"/>
    <x v="18"/>
    <x v="4"/>
    <x v="0"/>
    <n v="6.11"/>
    <n v="100"/>
    <n v="0"/>
    <n v="1.5399999999999999E-3"/>
    <n v="0"/>
    <n v="0"/>
    <n v="0"/>
    <n v="0"/>
    <n v="0"/>
  </r>
  <r>
    <x v="10"/>
    <x v="18"/>
    <x v="4"/>
    <x v="1"/>
    <n v="5.39"/>
    <n v="100"/>
    <n v="0"/>
    <n v="1.5399999999999999E-3"/>
    <n v="0"/>
    <n v="0"/>
    <n v="0"/>
    <n v="0"/>
    <n v="0"/>
  </r>
  <r>
    <x v="10"/>
    <x v="18"/>
    <x v="4"/>
    <x v="2"/>
    <n v="5.0199999999999996"/>
    <n v="100"/>
    <n v="0"/>
    <n v="1.5299999999999999E-3"/>
    <n v="0"/>
    <n v="0"/>
    <n v="0"/>
    <n v="0"/>
    <n v="0"/>
  </r>
  <r>
    <x v="10"/>
    <x v="18"/>
    <x v="4"/>
    <x v="3"/>
    <n v="5.05"/>
    <n v="100"/>
    <n v="0"/>
    <n v="1.5399999999999999E-3"/>
    <n v="0"/>
    <n v="0"/>
    <n v="0"/>
    <n v="0"/>
    <n v="0"/>
  </r>
  <r>
    <x v="10"/>
    <x v="18"/>
    <x v="4"/>
    <x v="4"/>
    <n v="5.04"/>
    <n v="100"/>
    <n v="0"/>
    <n v="1.5399999999999999E-3"/>
    <n v="0"/>
    <n v="0"/>
    <n v="0"/>
    <n v="0"/>
    <n v="0"/>
  </r>
  <r>
    <x v="10"/>
    <x v="18"/>
    <x v="4"/>
    <x v="5"/>
    <n v="5.14"/>
    <n v="100"/>
    <n v="0"/>
    <n v="1.5499999999999999E-3"/>
    <n v="0"/>
    <n v="0"/>
    <n v="0"/>
    <n v="0"/>
    <n v="0"/>
  </r>
  <r>
    <x v="10"/>
    <x v="18"/>
    <x v="4"/>
    <x v="6"/>
    <n v="5.03"/>
    <n v="100"/>
    <n v="0"/>
    <n v="1.5399999999999999E-3"/>
    <n v="0"/>
    <n v="0"/>
    <n v="0"/>
    <n v="0"/>
    <n v="0"/>
  </r>
  <r>
    <x v="10"/>
    <x v="18"/>
    <x v="4"/>
    <x v="7"/>
    <n v="5.72"/>
    <n v="100"/>
    <n v="0"/>
    <n v="1.5399999999999999E-3"/>
    <n v="0"/>
    <n v="0"/>
    <n v="0"/>
    <n v="0"/>
    <n v="0"/>
  </r>
  <r>
    <x v="10"/>
    <x v="18"/>
    <x v="4"/>
    <x v="8"/>
    <n v="5.23"/>
    <n v="100"/>
    <n v="0"/>
    <n v="1.5399999999999999E-3"/>
    <n v="0"/>
    <n v="0"/>
    <n v="0"/>
    <n v="0"/>
    <n v="0"/>
  </r>
  <r>
    <x v="10"/>
    <x v="18"/>
    <x v="4"/>
    <x v="9"/>
    <n v="6.68"/>
    <n v="100"/>
    <n v="0"/>
    <n v="1.5399999999999999E-3"/>
    <n v="0"/>
    <n v="0"/>
    <n v="0"/>
    <n v="0"/>
    <n v="0"/>
  </r>
  <r>
    <x v="10"/>
    <x v="18"/>
    <x v="4"/>
    <x v="10"/>
    <n v="0"/>
    <n v="100"/>
    <n v="0"/>
    <n v="0"/>
    <n v="0"/>
    <n v="0"/>
    <n v="0"/>
    <n v="0"/>
    <n v="0"/>
  </r>
  <r>
    <x v="10"/>
    <x v="18"/>
    <x v="5"/>
    <x v="0"/>
    <n v="1.1499999999999999"/>
    <n v="100"/>
    <n v="0"/>
    <n v="2.1000000000000001E-4"/>
    <n v="0"/>
    <n v="0"/>
    <n v="0"/>
    <n v="0"/>
    <n v="0"/>
  </r>
  <r>
    <x v="10"/>
    <x v="18"/>
    <x v="5"/>
    <x v="1"/>
    <n v="0.66"/>
    <n v="100"/>
    <n v="0"/>
    <n v="2.0000000000000001E-4"/>
    <n v="0"/>
    <n v="0"/>
    <n v="0"/>
    <n v="0"/>
    <n v="0"/>
  </r>
  <r>
    <x v="10"/>
    <x v="18"/>
    <x v="5"/>
    <x v="2"/>
    <n v="0.67"/>
    <n v="100"/>
    <n v="0"/>
    <n v="2.0000000000000001E-4"/>
    <n v="0"/>
    <n v="0"/>
    <n v="0"/>
    <n v="0"/>
    <n v="0"/>
  </r>
  <r>
    <x v="10"/>
    <x v="18"/>
    <x v="5"/>
    <x v="3"/>
    <n v="0.65"/>
    <n v="100"/>
    <n v="0"/>
    <n v="2.0000000000000001E-4"/>
    <n v="0"/>
    <n v="0"/>
    <n v="0"/>
    <n v="0"/>
    <n v="0"/>
  </r>
  <r>
    <x v="10"/>
    <x v="18"/>
    <x v="5"/>
    <x v="4"/>
    <n v="0.69"/>
    <n v="100"/>
    <n v="0"/>
    <n v="2.1000000000000001E-4"/>
    <n v="0"/>
    <n v="0"/>
    <n v="0"/>
    <n v="0"/>
    <n v="0"/>
  </r>
  <r>
    <x v="10"/>
    <x v="18"/>
    <x v="5"/>
    <x v="5"/>
    <n v="0.67"/>
    <n v="100"/>
    <n v="0"/>
    <n v="2.0000000000000001E-4"/>
    <n v="0"/>
    <n v="0"/>
    <n v="0"/>
    <n v="0"/>
    <n v="0"/>
  </r>
  <r>
    <x v="10"/>
    <x v="18"/>
    <x v="5"/>
    <x v="6"/>
    <n v="0.7"/>
    <n v="100"/>
    <n v="0"/>
    <n v="2.1000000000000001E-4"/>
    <n v="0"/>
    <n v="0"/>
    <n v="0"/>
    <n v="0"/>
    <n v="0"/>
  </r>
  <r>
    <x v="10"/>
    <x v="18"/>
    <x v="5"/>
    <x v="7"/>
    <n v="0.9"/>
    <n v="100"/>
    <n v="0"/>
    <n v="2.1000000000000001E-4"/>
    <n v="0"/>
    <n v="0"/>
    <n v="0"/>
    <n v="0"/>
    <n v="0"/>
  </r>
  <r>
    <x v="10"/>
    <x v="18"/>
    <x v="5"/>
    <x v="8"/>
    <n v="0.79"/>
    <n v="100"/>
    <n v="0"/>
    <n v="2.1000000000000001E-4"/>
    <n v="0"/>
    <n v="0"/>
    <n v="0"/>
    <n v="0"/>
    <n v="0"/>
  </r>
  <r>
    <x v="10"/>
    <x v="18"/>
    <x v="5"/>
    <x v="9"/>
    <n v="0.75"/>
    <n v="100"/>
    <n v="0"/>
    <n v="2.0000000000000001E-4"/>
    <n v="0"/>
    <n v="0"/>
    <n v="0"/>
    <n v="0"/>
    <n v="0"/>
  </r>
  <r>
    <x v="10"/>
    <x v="18"/>
    <x v="5"/>
    <x v="10"/>
    <n v="0"/>
    <n v="100"/>
    <n v="0"/>
    <n v="0"/>
    <n v="0"/>
    <n v="0"/>
    <n v="0"/>
    <n v="0"/>
    <n v="0"/>
  </r>
  <r>
    <x v="10"/>
    <x v="18"/>
    <x v="6"/>
    <x v="0"/>
    <n v="139.38999999999999"/>
    <n v="100"/>
    <n v="0"/>
    <n v="4.129E-2"/>
    <n v="0"/>
    <n v="0"/>
    <n v="0"/>
    <n v="0"/>
    <n v="0"/>
  </r>
  <r>
    <x v="10"/>
    <x v="18"/>
    <x v="6"/>
    <x v="1"/>
    <n v="118.59"/>
    <n v="100"/>
    <n v="0"/>
    <n v="4.129E-2"/>
    <n v="0"/>
    <n v="0"/>
    <n v="0"/>
    <n v="0"/>
    <n v="0"/>
  </r>
  <r>
    <x v="10"/>
    <x v="18"/>
    <x v="6"/>
    <x v="2"/>
    <n v="112.24"/>
    <n v="100"/>
    <n v="0"/>
    <n v="4.129E-2"/>
    <n v="0"/>
    <n v="0"/>
    <n v="0"/>
    <n v="0"/>
    <n v="0"/>
  </r>
  <r>
    <x v="10"/>
    <x v="18"/>
    <x v="6"/>
    <x v="3"/>
    <n v="112.23"/>
    <n v="100"/>
    <n v="0"/>
    <n v="4.129E-2"/>
    <n v="0"/>
    <n v="0"/>
    <n v="0"/>
    <n v="0"/>
    <n v="0"/>
  </r>
  <r>
    <x v="10"/>
    <x v="18"/>
    <x v="6"/>
    <x v="4"/>
    <n v="112.23"/>
    <n v="100"/>
    <n v="0"/>
    <n v="4.129E-2"/>
    <n v="0"/>
    <n v="0"/>
    <n v="0"/>
    <n v="0"/>
    <n v="0"/>
  </r>
  <r>
    <x v="10"/>
    <x v="18"/>
    <x v="6"/>
    <x v="5"/>
    <n v="122.66"/>
    <n v="100"/>
    <n v="0"/>
    <n v="4.1300000000000003E-2"/>
    <n v="0"/>
    <n v="0"/>
    <n v="0"/>
    <n v="0"/>
    <n v="0"/>
  </r>
  <r>
    <x v="10"/>
    <x v="18"/>
    <x v="6"/>
    <x v="6"/>
    <n v="112.19"/>
    <n v="100"/>
    <n v="0"/>
    <n v="4.1279999999999997E-2"/>
    <n v="0"/>
    <n v="0"/>
    <n v="0"/>
    <n v="0"/>
    <n v="0"/>
  </r>
  <r>
    <x v="10"/>
    <x v="18"/>
    <x v="6"/>
    <x v="7"/>
    <n v="158.79"/>
    <n v="100"/>
    <n v="0"/>
    <n v="4.129E-2"/>
    <n v="0"/>
    <n v="0"/>
    <n v="0"/>
    <n v="0"/>
    <n v="0"/>
  </r>
  <r>
    <x v="10"/>
    <x v="18"/>
    <x v="6"/>
    <x v="8"/>
    <n v="153.27000000000001"/>
    <n v="100"/>
    <n v="0"/>
    <n v="4.129E-2"/>
    <n v="0"/>
    <n v="0"/>
    <n v="0"/>
    <n v="0"/>
    <n v="0"/>
  </r>
  <r>
    <x v="10"/>
    <x v="18"/>
    <x v="6"/>
    <x v="9"/>
    <n v="167.81"/>
    <n v="100"/>
    <n v="0"/>
    <n v="4.129E-2"/>
    <n v="0"/>
    <n v="0"/>
    <n v="0"/>
    <n v="0"/>
    <n v="0"/>
  </r>
  <r>
    <x v="10"/>
    <x v="18"/>
    <x v="6"/>
    <x v="10"/>
    <n v="0"/>
    <n v="100"/>
    <n v="0"/>
    <n v="0"/>
    <n v="0"/>
    <n v="0"/>
    <n v="0"/>
    <n v="0"/>
    <n v="0"/>
  </r>
  <r>
    <x v="10"/>
    <x v="18"/>
    <x v="7"/>
    <x v="0"/>
    <n v="110.78"/>
    <n v="100"/>
    <n v="0"/>
    <n v="2.385E-2"/>
    <n v="0"/>
    <n v="0"/>
    <n v="0"/>
    <n v="0"/>
    <n v="0"/>
  </r>
  <r>
    <x v="10"/>
    <x v="18"/>
    <x v="7"/>
    <x v="1"/>
    <n v="76.180000000000007"/>
    <n v="100"/>
    <n v="0"/>
    <n v="2.385E-2"/>
    <n v="0"/>
    <n v="0"/>
    <n v="0"/>
    <n v="0"/>
    <n v="0"/>
  </r>
  <r>
    <x v="10"/>
    <x v="18"/>
    <x v="7"/>
    <x v="2"/>
    <n v="64.84"/>
    <n v="100"/>
    <n v="0"/>
    <n v="2.3859999999999999E-2"/>
    <n v="0"/>
    <n v="0"/>
    <n v="0"/>
    <n v="0"/>
    <n v="0"/>
  </r>
  <r>
    <x v="10"/>
    <x v="18"/>
    <x v="7"/>
    <x v="3"/>
    <n v="64.83"/>
    <n v="100"/>
    <n v="0"/>
    <n v="2.385E-2"/>
    <n v="0"/>
    <n v="0"/>
    <n v="0"/>
    <n v="0"/>
    <n v="0"/>
  </r>
  <r>
    <x v="10"/>
    <x v="18"/>
    <x v="7"/>
    <x v="4"/>
    <n v="64.84"/>
    <n v="100"/>
    <n v="0"/>
    <n v="2.3859999999999999E-2"/>
    <n v="0"/>
    <n v="0"/>
    <n v="0"/>
    <n v="0"/>
    <n v="0"/>
  </r>
  <r>
    <x v="10"/>
    <x v="18"/>
    <x v="7"/>
    <x v="5"/>
    <n v="68.900000000000006"/>
    <n v="100"/>
    <n v="0"/>
    <n v="2.384E-2"/>
    <n v="0"/>
    <n v="0"/>
    <n v="0"/>
    <n v="0"/>
    <n v="0"/>
  </r>
  <r>
    <x v="10"/>
    <x v="18"/>
    <x v="7"/>
    <x v="6"/>
    <n v="64.84"/>
    <n v="100"/>
    <n v="0"/>
    <n v="2.3859999999999999E-2"/>
    <n v="0"/>
    <n v="0"/>
    <n v="0"/>
    <n v="0"/>
    <n v="0"/>
  </r>
  <r>
    <x v="10"/>
    <x v="18"/>
    <x v="7"/>
    <x v="7"/>
    <n v="94.83"/>
    <n v="100"/>
    <n v="0"/>
    <n v="2.385E-2"/>
    <n v="0"/>
    <n v="0"/>
    <n v="0"/>
    <n v="0"/>
    <n v="0"/>
  </r>
  <r>
    <x v="10"/>
    <x v="18"/>
    <x v="7"/>
    <x v="8"/>
    <n v="86.62"/>
    <n v="100"/>
    <n v="0"/>
    <n v="2.3890000000000002E-2"/>
    <n v="0"/>
    <n v="0"/>
    <n v="0"/>
    <n v="0"/>
    <n v="0"/>
  </r>
  <r>
    <x v="10"/>
    <x v="18"/>
    <x v="7"/>
    <x v="9"/>
    <n v="153.05000000000001"/>
    <n v="100"/>
    <n v="0"/>
    <n v="2.3869999999999999E-2"/>
    <n v="6.9999999999999994E-5"/>
    <n v="0"/>
    <n v="0"/>
    <n v="0"/>
    <n v="0"/>
  </r>
  <r>
    <x v="10"/>
    <x v="18"/>
    <x v="7"/>
    <x v="10"/>
    <n v="0"/>
    <n v="100"/>
    <n v="0"/>
    <n v="0"/>
    <n v="0"/>
    <n v="0"/>
    <n v="0"/>
    <n v="0"/>
    <n v="0"/>
  </r>
  <r>
    <x v="10"/>
    <x v="18"/>
    <x v="8"/>
    <x v="0"/>
    <n v="125.77"/>
    <n v="54.1"/>
    <n v="745.97997999999995"/>
    <n v="2.9139999999999999E-2"/>
    <n v="0"/>
    <n v="0"/>
    <n v="0"/>
    <n v="0"/>
    <n v="3.3752800000000001"/>
  </r>
  <r>
    <x v="10"/>
    <x v="18"/>
    <x v="8"/>
    <x v="1"/>
    <n v="124.09"/>
    <n v="48.22"/>
    <n v="569.91016000000002"/>
    <n v="2.7529999999999999E-2"/>
    <n v="0"/>
    <n v="0"/>
    <n v="0"/>
    <n v="0"/>
    <n v="2.57863"/>
  </r>
  <r>
    <x v="10"/>
    <x v="18"/>
    <x v="8"/>
    <x v="2"/>
    <n v="68.03"/>
    <n v="100"/>
    <n v="316"/>
    <n v="2.503E-2"/>
    <n v="0"/>
    <n v="0"/>
    <n v="0"/>
    <n v="0"/>
    <n v="1.4297800000000001"/>
  </r>
  <r>
    <x v="10"/>
    <x v="18"/>
    <x v="8"/>
    <x v="3"/>
    <n v="79.44"/>
    <n v="100"/>
    <n v="772"/>
    <n v="2.9229999999999999E-2"/>
    <n v="0"/>
    <n v="0"/>
    <n v="0"/>
    <n v="0"/>
    <n v="3.4930099999999999"/>
  </r>
  <r>
    <x v="10"/>
    <x v="18"/>
    <x v="8"/>
    <x v="4"/>
    <n v="60.37"/>
    <n v="100"/>
    <n v="15"/>
    <n v="2.2210000000000001E-2"/>
    <n v="0"/>
    <n v="0"/>
    <n v="0"/>
    <n v="0"/>
    <n v="6.787E-2"/>
  </r>
  <r>
    <x v="10"/>
    <x v="18"/>
    <x v="8"/>
    <x v="5"/>
    <n v="70.2"/>
    <n v="89.8"/>
    <n v="317"/>
    <n v="2.504E-2"/>
    <n v="0"/>
    <n v="0"/>
    <n v="0"/>
    <n v="0"/>
    <n v="1.43431"/>
  </r>
  <r>
    <x v="10"/>
    <x v="18"/>
    <x v="8"/>
    <x v="6"/>
    <n v="62.86"/>
    <n v="100"/>
    <n v="112.00001"/>
    <n v="2.3130000000000001E-2"/>
    <n v="0"/>
    <n v="0"/>
    <n v="0"/>
    <n v="0"/>
    <n v="0.50675999999999999"/>
  </r>
  <r>
    <x v="10"/>
    <x v="18"/>
    <x v="8"/>
    <x v="7"/>
    <n v="142.38999999999999"/>
    <n v="64.09"/>
    <n v="1492.71973"/>
    <n v="3.6060000000000002E-2"/>
    <n v="0"/>
    <n v="0"/>
    <n v="0"/>
    <n v="0"/>
    <n v="6.7539999999999996"/>
  </r>
  <r>
    <x v="10"/>
    <x v="18"/>
    <x v="8"/>
    <x v="8"/>
    <n v="126.7"/>
    <n v="70.959999999999994"/>
    <n v="1589.4296899999999"/>
    <n v="3.6909999999999998E-2"/>
    <n v="0"/>
    <n v="0"/>
    <n v="0"/>
    <n v="0"/>
    <n v="7.1915699999999996"/>
  </r>
  <r>
    <x v="10"/>
    <x v="18"/>
    <x v="8"/>
    <x v="9"/>
    <n v="149.81"/>
    <n v="53.49"/>
    <n v="1282.71973"/>
    <n v="3.4099999999999998E-2"/>
    <n v="0"/>
    <n v="0"/>
    <n v="0"/>
    <n v="0"/>
    <n v="5.8038299999999996"/>
  </r>
  <r>
    <x v="10"/>
    <x v="18"/>
    <x v="8"/>
    <x v="10"/>
    <n v="30.48"/>
    <n v="38.83"/>
    <n v="444.20996000000002"/>
    <n v="4.2300000000000003E-3"/>
    <n v="0"/>
    <n v="0"/>
    <n v="0"/>
    <n v="0"/>
    <n v="2.0098799999999999"/>
  </r>
  <r>
    <x v="10"/>
    <x v="19"/>
    <x v="0"/>
    <x v="0"/>
    <n v="215.14"/>
    <n v="48.78"/>
    <n v="692.65039000000002"/>
    <n v="5.4629999999999998E-2"/>
    <n v="0"/>
    <n v="0"/>
    <n v="0"/>
    <n v="0"/>
    <n v="3.11"/>
  </r>
  <r>
    <x v="10"/>
    <x v="19"/>
    <x v="0"/>
    <x v="1"/>
    <n v="93.82"/>
    <n v="59.66"/>
    <n v="244"/>
    <n v="3.7139999999999999E-2"/>
    <n v="0"/>
    <n v="0"/>
    <n v="0"/>
    <n v="0"/>
    <n v="1.0955600000000001"/>
  </r>
  <r>
    <x v="10"/>
    <x v="19"/>
    <x v="0"/>
    <x v="2"/>
    <n v="84.09"/>
    <n v="94.23"/>
    <n v="338.27978999999999"/>
    <n v="4.0629999999999999E-2"/>
    <n v="0"/>
    <n v="0"/>
    <n v="0"/>
    <n v="0"/>
    <n v="1.51888"/>
  </r>
  <r>
    <x v="10"/>
    <x v="19"/>
    <x v="0"/>
    <x v="3"/>
    <n v="125.42"/>
    <n v="70.010000000000005"/>
    <n v="517.41016000000002"/>
    <n v="4.7309999999999998E-2"/>
    <n v="0"/>
    <n v="0"/>
    <n v="0"/>
    <n v="0"/>
    <n v="2.3231700000000002"/>
  </r>
  <r>
    <x v="10"/>
    <x v="19"/>
    <x v="0"/>
    <x v="4"/>
    <n v="57.61"/>
    <n v="100"/>
    <n v="21"/>
    <n v="2.8879999999999999E-2"/>
    <n v="0"/>
    <n v="0"/>
    <n v="0"/>
    <n v="0"/>
    <n v="9.4289999999999999E-2"/>
  </r>
  <r>
    <x v="10"/>
    <x v="19"/>
    <x v="0"/>
    <x v="5"/>
    <n v="97.93"/>
    <n v="56.88"/>
    <n v="87.600099999999998"/>
    <n v="3.1309999999999998E-2"/>
    <n v="2.9999999999999997E-4"/>
    <n v="0"/>
    <n v="0"/>
    <n v="0"/>
    <n v="0.39332"/>
  </r>
  <r>
    <x v="10"/>
    <x v="19"/>
    <x v="0"/>
    <x v="6"/>
    <n v="66.83"/>
    <n v="84.37"/>
    <n v="97.020020000000002"/>
    <n v="3.1719999999999998E-2"/>
    <n v="0"/>
    <n v="0"/>
    <n v="0"/>
    <n v="0"/>
    <n v="0.43562000000000001"/>
  </r>
  <r>
    <x v="10"/>
    <x v="19"/>
    <x v="0"/>
    <x v="7"/>
    <n v="224.99"/>
    <n v="38.06"/>
    <n v="523.7002"/>
    <n v="4.7800000000000002E-2"/>
    <n v="0"/>
    <n v="0"/>
    <n v="0"/>
    <n v="0"/>
    <n v="2.35141"/>
  </r>
  <r>
    <x v="10"/>
    <x v="19"/>
    <x v="0"/>
    <x v="8"/>
    <n v="288.94"/>
    <n v="48.16"/>
    <n v="1040.2402300000001"/>
    <n v="6.6729999999999998E-2"/>
    <n v="0"/>
    <n v="0"/>
    <n v="0"/>
    <n v="0"/>
    <n v="4.6706799999999999"/>
  </r>
  <r>
    <x v="10"/>
    <x v="19"/>
    <x v="0"/>
    <x v="9"/>
    <n v="195.03"/>
    <n v="35.76"/>
    <n v="296.83008000000001"/>
    <n v="3.9140000000000001E-2"/>
    <n v="0"/>
    <n v="0"/>
    <n v="0"/>
    <n v="0"/>
    <n v="1.33277"/>
  </r>
  <r>
    <x v="10"/>
    <x v="19"/>
    <x v="0"/>
    <x v="10"/>
    <n v="48.71"/>
    <n v="48.91"/>
    <n v="325.22985999999997"/>
    <n v="1.188E-2"/>
    <n v="0"/>
    <n v="0"/>
    <n v="0"/>
    <n v="0"/>
    <n v="1.46028"/>
  </r>
  <r>
    <x v="10"/>
    <x v="19"/>
    <x v="1"/>
    <x v="0"/>
    <n v="282.72000000000003"/>
    <n v="55.6"/>
    <n v="2593.5800800000002"/>
    <n v="7.936E-2"/>
    <n v="0"/>
    <n v="0"/>
    <n v="0"/>
    <n v="0"/>
    <n v="11.64518"/>
  </r>
  <r>
    <x v="10"/>
    <x v="19"/>
    <x v="1"/>
    <x v="1"/>
    <n v="150.43"/>
    <n v="79.55"/>
    <n v="1963.37012"/>
    <n v="6.0839999999999998E-2"/>
    <n v="0"/>
    <n v="0"/>
    <n v="0"/>
    <n v="0"/>
    <n v="8.8155300000000008"/>
  </r>
  <r>
    <x v="10"/>
    <x v="19"/>
    <x v="1"/>
    <x v="2"/>
    <n v="84.09"/>
    <n v="94.91"/>
    <n v="1192.9799800000001"/>
    <n v="4.0230000000000002E-2"/>
    <n v="0"/>
    <n v="0"/>
    <n v="0"/>
    <n v="0"/>
    <n v="5.3564800000000004"/>
  </r>
  <r>
    <x v="10"/>
    <x v="19"/>
    <x v="1"/>
    <x v="3"/>
    <n v="211.93"/>
    <n v="94.92"/>
    <n v="3491.2793000000001"/>
    <n v="0.10101"/>
    <n v="0"/>
    <n v="0"/>
    <n v="0"/>
    <n v="0"/>
    <n v="15.675850000000001"/>
  </r>
  <r>
    <x v="10"/>
    <x v="19"/>
    <x v="1"/>
    <x v="4"/>
    <n v="22.81"/>
    <n v="100"/>
    <n v="106"/>
    <n v="1.1429999999999999E-2"/>
    <n v="0"/>
    <n v="0"/>
    <n v="0"/>
    <n v="0"/>
    <n v="0.47593999999999997"/>
  </r>
  <r>
    <x v="10"/>
    <x v="19"/>
    <x v="1"/>
    <x v="5"/>
    <n v="151.53"/>
    <n v="63.3"/>
    <n v="1576.2294899999999"/>
    <n v="5.0310000000000001E-2"/>
    <n v="0"/>
    <n v="0"/>
    <n v="0"/>
    <n v="0"/>
    <n v="7.0772700000000004"/>
  </r>
  <r>
    <x v="10"/>
    <x v="19"/>
    <x v="1"/>
    <x v="6"/>
    <n v="88.98"/>
    <n v="100"/>
    <n v="1352"/>
    <n v="4.4600000000000001E-2"/>
    <n v="0"/>
    <n v="0"/>
    <n v="0"/>
    <n v="0"/>
    <n v="6.0704799999999999"/>
  </r>
  <r>
    <x v="10"/>
    <x v="19"/>
    <x v="1"/>
    <x v="7"/>
    <n v="533.58000000000004"/>
    <n v="45.34"/>
    <n v="4171.9003899999998"/>
    <n v="0.12064999999999999"/>
    <n v="0"/>
    <n v="0"/>
    <n v="0"/>
    <n v="0"/>
    <n v="18.731829999999999"/>
  </r>
  <r>
    <x v="10"/>
    <x v="19"/>
    <x v="1"/>
    <x v="8"/>
    <n v="740.81"/>
    <n v="42.57"/>
    <n v="5533.5"/>
    <n v="0.15934999999999999"/>
    <n v="0"/>
    <n v="0"/>
    <n v="0"/>
    <n v="0"/>
    <n v="24.845420000000001"/>
  </r>
  <r>
    <x v="10"/>
    <x v="19"/>
    <x v="1"/>
    <x v="9"/>
    <n v="390.29"/>
    <n v="45.28"/>
    <n v="3010.0703100000001"/>
    <n v="8.9169999999999999E-2"/>
    <n v="0"/>
    <n v="0"/>
    <n v="0"/>
    <n v="0"/>
    <n v="13.51521"/>
  </r>
  <r>
    <x v="10"/>
    <x v="19"/>
    <x v="1"/>
    <x v="10"/>
    <n v="243.74"/>
    <n v="46.59"/>
    <n v="2120.3105500000001"/>
    <n v="5.6509999999999998E-2"/>
    <n v="0"/>
    <n v="0"/>
    <n v="0"/>
    <n v="0"/>
    <n v="9.5201899999999995"/>
  </r>
  <r>
    <x v="10"/>
    <x v="19"/>
    <x v="2"/>
    <x v="0"/>
    <n v="86.8"/>
    <n v="100"/>
    <n v="0"/>
    <n v="2.349E-2"/>
    <n v="0"/>
    <n v="0"/>
    <n v="0"/>
    <n v="0"/>
    <n v="0"/>
  </r>
  <r>
    <x v="10"/>
    <x v="19"/>
    <x v="2"/>
    <x v="1"/>
    <n v="58.92"/>
    <n v="100"/>
    <n v="0"/>
    <n v="2.3470000000000001E-2"/>
    <n v="0"/>
    <n v="0"/>
    <n v="0"/>
    <n v="0"/>
    <n v="0"/>
  </r>
  <r>
    <x v="10"/>
    <x v="19"/>
    <x v="2"/>
    <x v="2"/>
    <n v="56.63"/>
    <n v="100"/>
    <n v="0"/>
    <n v="2.3470000000000001E-2"/>
    <n v="0"/>
    <n v="0"/>
    <n v="0"/>
    <n v="0"/>
    <n v="0"/>
  </r>
  <r>
    <x v="10"/>
    <x v="19"/>
    <x v="2"/>
    <x v="3"/>
    <n v="56.64"/>
    <n v="100"/>
    <n v="0"/>
    <n v="2.3480000000000001E-2"/>
    <n v="0"/>
    <n v="0"/>
    <n v="0"/>
    <n v="0"/>
    <n v="0"/>
  </r>
  <r>
    <x v="10"/>
    <x v="19"/>
    <x v="2"/>
    <x v="4"/>
    <n v="56.66"/>
    <n v="100"/>
    <n v="0"/>
    <n v="2.349E-2"/>
    <n v="0"/>
    <n v="0"/>
    <n v="0"/>
    <n v="0"/>
    <n v="0"/>
  </r>
  <r>
    <x v="10"/>
    <x v="19"/>
    <x v="2"/>
    <x v="5"/>
    <n v="56.62"/>
    <n v="100"/>
    <n v="0"/>
    <n v="2.3470000000000001E-2"/>
    <n v="0"/>
    <n v="0"/>
    <n v="0"/>
    <n v="0"/>
    <n v="0"/>
  </r>
  <r>
    <x v="10"/>
    <x v="19"/>
    <x v="2"/>
    <x v="6"/>
    <n v="56.61"/>
    <n v="100"/>
    <n v="0"/>
    <n v="2.3460000000000002E-2"/>
    <n v="0"/>
    <n v="0"/>
    <n v="0"/>
    <n v="0"/>
    <n v="0"/>
  </r>
  <r>
    <x v="10"/>
    <x v="19"/>
    <x v="2"/>
    <x v="7"/>
    <n v="85.86"/>
    <n v="100"/>
    <n v="0"/>
    <n v="2.3480000000000001E-2"/>
    <n v="0"/>
    <n v="0"/>
    <n v="0"/>
    <n v="0"/>
    <n v="0"/>
  </r>
  <r>
    <x v="10"/>
    <x v="19"/>
    <x v="2"/>
    <x v="8"/>
    <n v="75.19"/>
    <n v="100"/>
    <n v="0"/>
    <n v="2.3480000000000001E-2"/>
    <n v="0"/>
    <n v="0"/>
    <n v="0"/>
    <n v="0"/>
    <n v="0"/>
  </r>
  <r>
    <x v="10"/>
    <x v="19"/>
    <x v="2"/>
    <x v="9"/>
    <n v="107.4"/>
    <n v="100"/>
    <n v="0"/>
    <n v="2.349E-2"/>
    <n v="0"/>
    <n v="0"/>
    <n v="0"/>
    <n v="0"/>
    <n v="0"/>
  </r>
  <r>
    <x v="10"/>
    <x v="19"/>
    <x v="2"/>
    <x v="10"/>
    <n v="0"/>
    <n v="100"/>
    <n v="0"/>
    <n v="0"/>
    <n v="0"/>
    <n v="0"/>
    <n v="0"/>
    <n v="0"/>
    <n v="0"/>
  </r>
  <r>
    <x v="10"/>
    <x v="19"/>
    <x v="3"/>
    <x v="0"/>
    <n v="440.93"/>
    <n v="100"/>
    <n v="0"/>
    <n v="7.9320000000000002E-2"/>
    <n v="0"/>
    <n v="0"/>
    <n v="0"/>
    <n v="0"/>
    <n v="0"/>
  </r>
  <r>
    <x v="10"/>
    <x v="19"/>
    <x v="3"/>
    <x v="1"/>
    <n v="184.1"/>
    <n v="100"/>
    <n v="0"/>
    <n v="7.9219999999999999E-2"/>
    <n v="3.0000000000000001E-5"/>
    <n v="0"/>
    <n v="0"/>
    <n v="0"/>
    <n v="0"/>
  </r>
  <r>
    <x v="10"/>
    <x v="19"/>
    <x v="3"/>
    <x v="2"/>
    <n v="158.01"/>
    <n v="100"/>
    <n v="0"/>
    <n v="7.9210000000000003E-2"/>
    <n v="0"/>
    <n v="0"/>
    <n v="0"/>
    <n v="0"/>
    <n v="0"/>
  </r>
  <r>
    <x v="10"/>
    <x v="19"/>
    <x v="3"/>
    <x v="3"/>
    <n v="165.03"/>
    <n v="100"/>
    <n v="0"/>
    <n v="7.9229999999999995E-2"/>
    <n v="0"/>
    <n v="0"/>
    <n v="0"/>
    <n v="0"/>
    <n v="0"/>
  </r>
  <r>
    <x v="10"/>
    <x v="19"/>
    <x v="3"/>
    <x v="4"/>
    <n v="157.97"/>
    <n v="100"/>
    <n v="0"/>
    <n v="7.9189999999999997E-2"/>
    <n v="0"/>
    <n v="0"/>
    <n v="0"/>
    <n v="0"/>
    <n v="0"/>
  </r>
  <r>
    <x v="10"/>
    <x v="19"/>
    <x v="3"/>
    <x v="5"/>
    <n v="171.33"/>
    <n v="100"/>
    <n v="0"/>
    <n v="7.9210000000000003E-2"/>
    <n v="0"/>
    <n v="0"/>
    <n v="0"/>
    <n v="0"/>
    <n v="0"/>
  </r>
  <r>
    <x v="10"/>
    <x v="19"/>
    <x v="3"/>
    <x v="6"/>
    <n v="157.97"/>
    <n v="100"/>
    <n v="0"/>
    <n v="7.9189999999999997E-2"/>
    <n v="0"/>
    <n v="0"/>
    <n v="0"/>
    <n v="0"/>
    <n v="0"/>
  </r>
  <r>
    <x v="10"/>
    <x v="19"/>
    <x v="3"/>
    <x v="7"/>
    <n v="383.21"/>
    <n v="100"/>
    <n v="0"/>
    <n v="7.9380000000000006E-2"/>
    <n v="0"/>
    <n v="0"/>
    <n v="0"/>
    <n v="0"/>
    <n v="0"/>
  </r>
  <r>
    <x v="10"/>
    <x v="19"/>
    <x v="3"/>
    <x v="8"/>
    <n v="327.58999999999997"/>
    <n v="100"/>
    <n v="0"/>
    <n v="7.9409999999999994E-2"/>
    <n v="0"/>
    <n v="0"/>
    <n v="0"/>
    <n v="0"/>
    <n v="0"/>
  </r>
  <r>
    <x v="10"/>
    <x v="19"/>
    <x v="3"/>
    <x v="9"/>
    <n v="462.93"/>
    <n v="100"/>
    <n v="0"/>
    <n v="7.9320000000000002E-2"/>
    <n v="0"/>
    <n v="0"/>
    <n v="0"/>
    <n v="0"/>
    <n v="0"/>
  </r>
  <r>
    <x v="10"/>
    <x v="19"/>
    <x v="3"/>
    <x v="10"/>
    <n v="0.13"/>
    <n v="100"/>
    <n v="0"/>
    <n v="2.0000000000000002E-5"/>
    <n v="0"/>
    <n v="0"/>
    <n v="0"/>
    <n v="0"/>
    <n v="0"/>
  </r>
  <r>
    <x v="10"/>
    <x v="19"/>
    <x v="4"/>
    <x v="0"/>
    <n v="6.11"/>
    <n v="100"/>
    <n v="0"/>
    <n v="1.5399999999999999E-3"/>
    <n v="0"/>
    <n v="0"/>
    <n v="0"/>
    <n v="0"/>
    <n v="0"/>
  </r>
  <r>
    <x v="10"/>
    <x v="19"/>
    <x v="4"/>
    <x v="1"/>
    <n v="5.39"/>
    <n v="100"/>
    <n v="0"/>
    <n v="1.5399999999999999E-3"/>
    <n v="0"/>
    <n v="0"/>
    <n v="0"/>
    <n v="0"/>
    <n v="0"/>
  </r>
  <r>
    <x v="10"/>
    <x v="19"/>
    <x v="4"/>
    <x v="2"/>
    <n v="5.0199999999999996"/>
    <n v="100"/>
    <n v="0"/>
    <n v="1.5299999999999999E-3"/>
    <n v="0"/>
    <n v="0"/>
    <n v="0"/>
    <n v="0"/>
    <n v="0"/>
  </r>
  <r>
    <x v="10"/>
    <x v="19"/>
    <x v="4"/>
    <x v="3"/>
    <n v="5.05"/>
    <n v="100"/>
    <n v="0"/>
    <n v="1.5399999999999999E-3"/>
    <n v="0"/>
    <n v="0"/>
    <n v="0"/>
    <n v="0"/>
    <n v="0"/>
  </r>
  <r>
    <x v="10"/>
    <x v="19"/>
    <x v="4"/>
    <x v="4"/>
    <n v="5.04"/>
    <n v="100"/>
    <n v="0"/>
    <n v="1.5399999999999999E-3"/>
    <n v="0"/>
    <n v="0"/>
    <n v="0"/>
    <n v="0"/>
    <n v="0"/>
  </r>
  <r>
    <x v="10"/>
    <x v="19"/>
    <x v="4"/>
    <x v="5"/>
    <n v="5.14"/>
    <n v="100"/>
    <n v="0"/>
    <n v="1.5499999999999999E-3"/>
    <n v="0"/>
    <n v="0"/>
    <n v="0"/>
    <n v="0"/>
    <n v="0"/>
  </r>
  <r>
    <x v="10"/>
    <x v="19"/>
    <x v="4"/>
    <x v="6"/>
    <n v="5.03"/>
    <n v="100"/>
    <n v="0"/>
    <n v="1.5399999999999999E-3"/>
    <n v="0"/>
    <n v="0"/>
    <n v="0"/>
    <n v="0"/>
    <n v="0"/>
  </r>
  <r>
    <x v="10"/>
    <x v="19"/>
    <x v="4"/>
    <x v="7"/>
    <n v="5.72"/>
    <n v="100"/>
    <n v="0"/>
    <n v="1.5399999999999999E-3"/>
    <n v="0"/>
    <n v="0"/>
    <n v="0"/>
    <n v="0"/>
    <n v="0"/>
  </r>
  <r>
    <x v="10"/>
    <x v="19"/>
    <x v="4"/>
    <x v="8"/>
    <n v="5.23"/>
    <n v="100"/>
    <n v="0"/>
    <n v="1.5399999999999999E-3"/>
    <n v="0"/>
    <n v="0"/>
    <n v="0"/>
    <n v="0"/>
    <n v="0"/>
  </r>
  <r>
    <x v="10"/>
    <x v="19"/>
    <x v="4"/>
    <x v="9"/>
    <n v="6.68"/>
    <n v="100"/>
    <n v="0"/>
    <n v="1.5399999999999999E-3"/>
    <n v="0"/>
    <n v="0"/>
    <n v="0"/>
    <n v="0"/>
    <n v="0"/>
  </r>
  <r>
    <x v="10"/>
    <x v="19"/>
    <x v="4"/>
    <x v="10"/>
    <n v="0"/>
    <n v="100"/>
    <n v="0"/>
    <n v="0"/>
    <n v="0"/>
    <n v="0"/>
    <n v="0"/>
    <n v="0"/>
    <n v="0"/>
  </r>
  <r>
    <x v="10"/>
    <x v="19"/>
    <x v="5"/>
    <x v="0"/>
    <n v="1.1499999999999999"/>
    <n v="100"/>
    <n v="0"/>
    <n v="2.1000000000000001E-4"/>
    <n v="0"/>
    <n v="0"/>
    <n v="0"/>
    <n v="0"/>
    <n v="0"/>
  </r>
  <r>
    <x v="10"/>
    <x v="19"/>
    <x v="5"/>
    <x v="1"/>
    <n v="0.66"/>
    <n v="100"/>
    <n v="0"/>
    <n v="2.0000000000000001E-4"/>
    <n v="0"/>
    <n v="0"/>
    <n v="0"/>
    <n v="0"/>
    <n v="0"/>
  </r>
  <r>
    <x v="10"/>
    <x v="19"/>
    <x v="5"/>
    <x v="2"/>
    <n v="0.67"/>
    <n v="100"/>
    <n v="0"/>
    <n v="2.0000000000000001E-4"/>
    <n v="0"/>
    <n v="0"/>
    <n v="0"/>
    <n v="0"/>
    <n v="0"/>
  </r>
  <r>
    <x v="10"/>
    <x v="19"/>
    <x v="5"/>
    <x v="3"/>
    <n v="0.65"/>
    <n v="100"/>
    <n v="0"/>
    <n v="2.0000000000000001E-4"/>
    <n v="0"/>
    <n v="0"/>
    <n v="0"/>
    <n v="0"/>
    <n v="0"/>
  </r>
  <r>
    <x v="10"/>
    <x v="19"/>
    <x v="5"/>
    <x v="4"/>
    <n v="0.69"/>
    <n v="100"/>
    <n v="0"/>
    <n v="2.1000000000000001E-4"/>
    <n v="0"/>
    <n v="0"/>
    <n v="0"/>
    <n v="0"/>
    <n v="0"/>
  </r>
  <r>
    <x v="10"/>
    <x v="19"/>
    <x v="5"/>
    <x v="5"/>
    <n v="0.67"/>
    <n v="100"/>
    <n v="0"/>
    <n v="2.0000000000000001E-4"/>
    <n v="0"/>
    <n v="0"/>
    <n v="0"/>
    <n v="0"/>
    <n v="0"/>
  </r>
  <r>
    <x v="10"/>
    <x v="19"/>
    <x v="5"/>
    <x v="6"/>
    <n v="0.7"/>
    <n v="100"/>
    <n v="0"/>
    <n v="2.1000000000000001E-4"/>
    <n v="0"/>
    <n v="0"/>
    <n v="0"/>
    <n v="0"/>
    <n v="0"/>
  </r>
  <r>
    <x v="10"/>
    <x v="19"/>
    <x v="5"/>
    <x v="7"/>
    <n v="0.9"/>
    <n v="100"/>
    <n v="0"/>
    <n v="2.1000000000000001E-4"/>
    <n v="0"/>
    <n v="0"/>
    <n v="0"/>
    <n v="0"/>
    <n v="0"/>
  </r>
  <r>
    <x v="10"/>
    <x v="19"/>
    <x v="5"/>
    <x v="8"/>
    <n v="0.79"/>
    <n v="100"/>
    <n v="0"/>
    <n v="2.1000000000000001E-4"/>
    <n v="0"/>
    <n v="0"/>
    <n v="0"/>
    <n v="0"/>
    <n v="0"/>
  </r>
  <r>
    <x v="10"/>
    <x v="19"/>
    <x v="5"/>
    <x v="9"/>
    <n v="0.75"/>
    <n v="100"/>
    <n v="0"/>
    <n v="2.0000000000000001E-4"/>
    <n v="0"/>
    <n v="0"/>
    <n v="0"/>
    <n v="0"/>
    <n v="0"/>
  </r>
  <r>
    <x v="10"/>
    <x v="19"/>
    <x v="5"/>
    <x v="10"/>
    <n v="0"/>
    <n v="100"/>
    <n v="0"/>
    <n v="0"/>
    <n v="0"/>
    <n v="0"/>
    <n v="0"/>
    <n v="0"/>
    <n v="0"/>
  </r>
  <r>
    <x v="10"/>
    <x v="19"/>
    <x v="6"/>
    <x v="0"/>
    <n v="139.38999999999999"/>
    <n v="100"/>
    <n v="0"/>
    <n v="4.129E-2"/>
    <n v="0"/>
    <n v="0"/>
    <n v="0"/>
    <n v="0"/>
    <n v="0"/>
  </r>
  <r>
    <x v="10"/>
    <x v="19"/>
    <x v="6"/>
    <x v="1"/>
    <n v="118.59"/>
    <n v="100"/>
    <n v="0"/>
    <n v="4.129E-2"/>
    <n v="0"/>
    <n v="0"/>
    <n v="0"/>
    <n v="0"/>
    <n v="0"/>
  </r>
  <r>
    <x v="10"/>
    <x v="19"/>
    <x v="6"/>
    <x v="2"/>
    <n v="112.24"/>
    <n v="100"/>
    <n v="0"/>
    <n v="4.129E-2"/>
    <n v="0"/>
    <n v="0"/>
    <n v="0"/>
    <n v="0"/>
    <n v="0"/>
  </r>
  <r>
    <x v="10"/>
    <x v="19"/>
    <x v="6"/>
    <x v="3"/>
    <n v="112.23"/>
    <n v="100"/>
    <n v="0"/>
    <n v="4.129E-2"/>
    <n v="0"/>
    <n v="0"/>
    <n v="0"/>
    <n v="0"/>
    <n v="0"/>
  </r>
  <r>
    <x v="10"/>
    <x v="19"/>
    <x v="6"/>
    <x v="4"/>
    <n v="112.23"/>
    <n v="100"/>
    <n v="0"/>
    <n v="4.129E-2"/>
    <n v="0"/>
    <n v="0"/>
    <n v="0"/>
    <n v="0"/>
    <n v="0"/>
  </r>
  <r>
    <x v="10"/>
    <x v="19"/>
    <x v="6"/>
    <x v="5"/>
    <n v="122.66"/>
    <n v="100"/>
    <n v="0"/>
    <n v="4.1300000000000003E-2"/>
    <n v="0"/>
    <n v="0"/>
    <n v="0"/>
    <n v="0"/>
    <n v="0"/>
  </r>
  <r>
    <x v="10"/>
    <x v="19"/>
    <x v="6"/>
    <x v="6"/>
    <n v="112.19"/>
    <n v="100"/>
    <n v="0"/>
    <n v="4.1279999999999997E-2"/>
    <n v="0"/>
    <n v="0"/>
    <n v="0"/>
    <n v="0"/>
    <n v="0"/>
  </r>
  <r>
    <x v="10"/>
    <x v="19"/>
    <x v="6"/>
    <x v="7"/>
    <n v="158.79"/>
    <n v="100"/>
    <n v="0"/>
    <n v="4.129E-2"/>
    <n v="0"/>
    <n v="0"/>
    <n v="0"/>
    <n v="0"/>
    <n v="0"/>
  </r>
  <r>
    <x v="10"/>
    <x v="19"/>
    <x v="6"/>
    <x v="8"/>
    <n v="153.27000000000001"/>
    <n v="100"/>
    <n v="0"/>
    <n v="4.129E-2"/>
    <n v="0"/>
    <n v="0"/>
    <n v="0"/>
    <n v="0"/>
    <n v="0"/>
  </r>
  <r>
    <x v="10"/>
    <x v="19"/>
    <x v="6"/>
    <x v="9"/>
    <n v="167.81"/>
    <n v="100"/>
    <n v="0"/>
    <n v="4.129E-2"/>
    <n v="0"/>
    <n v="0"/>
    <n v="0"/>
    <n v="0"/>
    <n v="0"/>
  </r>
  <r>
    <x v="10"/>
    <x v="19"/>
    <x v="6"/>
    <x v="10"/>
    <n v="0"/>
    <n v="100"/>
    <n v="0"/>
    <n v="0"/>
    <n v="0"/>
    <n v="0"/>
    <n v="0"/>
    <n v="0"/>
    <n v="0"/>
  </r>
  <r>
    <x v="10"/>
    <x v="19"/>
    <x v="7"/>
    <x v="0"/>
    <n v="110.78"/>
    <n v="100"/>
    <n v="0"/>
    <n v="2.385E-2"/>
    <n v="0"/>
    <n v="0"/>
    <n v="0"/>
    <n v="0"/>
    <n v="0"/>
  </r>
  <r>
    <x v="10"/>
    <x v="19"/>
    <x v="7"/>
    <x v="1"/>
    <n v="76.180000000000007"/>
    <n v="100"/>
    <n v="0"/>
    <n v="2.385E-2"/>
    <n v="0"/>
    <n v="0"/>
    <n v="0"/>
    <n v="0"/>
    <n v="0"/>
  </r>
  <r>
    <x v="10"/>
    <x v="19"/>
    <x v="7"/>
    <x v="2"/>
    <n v="64.84"/>
    <n v="100"/>
    <n v="0"/>
    <n v="2.3859999999999999E-2"/>
    <n v="0"/>
    <n v="0"/>
    <n v="0"/>
    <n v="0"/>
    <n v="0"/>
  </r>
  <r>
    <x v="10"/>
    <x v="19"/>
    <x v="7"/>
    <x v="3"/>
    <n v="64.83"/>
    <n v="100"/>
    <n v="0"/>
    <n v="2.385E-2"/>
    <n v="0"/>
    <n v="0"/>
    <n v="0"/>
    <n v="0"/>
    <n v="0"/>
  </r>
  <r>
    <x v="10"/>
    <x v="19"/>
    <x v="7"/>
    <x v="4"/>
    <n v="64.84"/>
    <n v="100"/>
    <n v="0"/>
    <n v="2.3859999999999999E-2"/>
    <n v="0"/>
    <n v="0"/>
    <n v="0"/>
    <n v="0"/>
    <n v="0"/>
  </r>
  <r>
    <x v="10"/>
    <x v="19"/>
    <x v="7"/>
    <x v="5"/>
    <n v="68.900000000000006"/>
    <n v="100"/>
    <n v="0"/>
    <n v="2.384E-2"/>
    <n v="0"/>
    <n v="0"/>
    <n v="0"/>
    <n v="0"/>
    <n v="0"/>
  </r>
  <r>
    <x v="10"/>
    <x v="19"/>
    <x v="7"/>
    <x v="6"/>
    <n v="64.84"/>
    <n v="100"/>
    <n v="0"/>
    <n v="2.3859999999999999E-2"/>
    <n v="0"/>
    <n v="0"/>
    <n v="0"/>
    <n v="0"/>
    <n v="0"/>
  </r>
  <r>
    <x v="10"/>
    <x v="19"/>
    <x v="7"/>
    <x v="7"/>
    <n v="94.83"/>
    <n v="100"/>
    <n v="0"/>
    <n v="2.385E-2"/>
    <n v="0"/>
    <n v="0"/>
    <n v="0"/>
    <n v="0"/>
    <n v="0"/>
  </r>
  <r>
    <x v="10"/>
    <x v="19"/>
    <x v="7"/>
    <x v="8"/>
    <n v="86.62"/>
    <n v="100"/>
    <n v="0"/>
    <n v="2.3890000000000002E-2"/>
    <n v="0"/>
    <n v="0"/>
    <n v="0"/>
    <n v="0"/>
    <n v="0"/>
  </r>
  <r>
    <x v="10"/>
    <x v="19"/>
    <x v="7"/>
    <x v="9"/>
    <n v="153.05000000000001"/>
    <n v="100"/>
    <n v="0"/>
    <n v="2.3869999999999999E-2"/>
    <n v="6.9999999999999994E-5"/>
    <n v="0"/>
    <n v="0"/>
    <n v="0"/>
    <n v="0"/>
  </r>
  <r>
    <x v="10"/>
    <x v="19"/>
    <x v="7"/>
    <x v="10"/>
    <n v="0"/>
    <n v="100"/>
    <n v="0"/>
    <n v="0"/>
    <n v="0"/>
    <n v="0"/>
    <n v="0"/>
    <n v="0"/>
    <n v="0"/>
  </r>
  <r>
    <x v="10"/>
    <x v="19"/>
    <x v="8"/>
    <x v="0"/>
    <n v="146.66999999999999"/>
    <n v="54.11"/>
    <n v="1130.7998"/>
    <n v="3.3300000000000003E-2"/>
    <n v="0"/>
    <n v="0"/>
    <n v="0"/>
    <n v="0"/>
    <n v="5.0772899999999996"/>
  </r>
  <r>
    <x v="10"/>
    <x v="19"/>
    <x v="8"/>
    <x v="1"/>
    <n v="142.05000000000001"/>
    <n v="48.28"/>
    <n v="867.17040999999995"/>
    <n v="3.0720000000000001E-2"/>
    <n v="0"/>
    <n v="0"/>
    <n v="0"/>
    <n v="0"/>
    <n v="3.8935900000000001"/>
  </r>
  <r>
    <x v="10"/>
    <x v="19"/>
    <x v="8"/>
    <x v="2"/>
    <n v="72.819999999999993"/>
    <n v="100"/>
    <n v="478.99997000000002"/>
    <n v="2.6790000000000001E-2"/>
    <n v="0"/>
    <n v="0"/>
    <n v="0"/>
    <n v="0"/>
    <n v="2.1507100000000001"/>
  </r>
  <r>
    <x v="10"/>
    <x v="19"/>
    <x v="8"/>
    <x v="3"/>
    <n v="91.17"/>
    <n v="100"/>
    <n v="1173"/>
    <n v="3.354E-2"/>
    <n v="0"/>
    <n v="0"/>
    <n v="0"/>
    <n v="0"/>
    <n v="5.2667700000000002"/>
  </r>
  <r>
    <x v="10"/>
    <x v="19"/>
    <x v="8"/>
    <x v="4"/>
    <n v="60.6"/>
    <n v="100"/>
    <n v="23"/>
    <n v="2.23E-2"/>
    <n v="0"/>
    <n v="0"/>
    <n v="0"/>
    <n v="0"/>
    <n v="0.10327"/>
  </r>
  <r>
    <x v="10"/>
    <x v="19"/>
    <x v="8"/>
    <x v="5"/>
    <n v="75.569999999999993"/>
    <n v="89.72"/>
    <n v="481.7998"/>
    <n v="2.682E-2"/>
    <n v="0"/>
    <n v="0"/>
    <n v="0"/>
    <n v="0"/>
    <n v="2.1632799999999999"/>
  </r>
  <r>
    <x v="10"/>
    <x v="19"/>
    <x v="8"/>
    <x v="6"/>
    <n v="64.569999999999993"/>
    <n v="100"/>
    <n v="171"/>
    <n v="2.376E-2"/>
    <n v="0"/>
    <n v="0"/>
    <n v="0"/>
    <n v="0"/>
    <n v="0.76778999999999997"/>
  </r>
  <r>
    <x v="10"/>
    <x v="19"/>
    <x v="8"/>
    <x v="7"/>
    <n v="177.77"/>
    <n v="64.099999999999994"/>
    <n v="2267.7099600000001"/>
    <n v="4.4400000000000002E-2"/>
    <n v="0"/>
    <n v="0"/>
    <n v="0"/>
    <n v="0"/>
    <n v="10.18202"/>
  </r>
  <r>
    <x v="10"/>
    <x v="19"/>
    <x v="8"/>
    <x v="8"/>
    <n v="160.72"/>
    <n v="70.95"/>
    <n v="2413.75"/>
    <n v="4.5789999999999997E-2"/>
    <n v="0"/>
    <n v="0"/>
    <n v="0"/>
    <n v="0"/>
    <n v="10.83774"/>
  </r>
  <r>
    <x v="10"/>
    <x v="19"/>
    <x v="8"/>
    <x v="9"/>
    <n v="186.35"/>
    <n v="53.47"/>
    <n v="1953.84961"/>
    <n v="4.129E-2"/>
    <n v="0"/>
    <n v="0"/>
    <n v="0"/>
    <n v="0"/>
    <n v="8.7727900000000005"/>
  </r>
  <r>
    <x v="10"/>
    <x v="19"/>
    <x v="8"/>
    <x v="10"/>
    <n v="47.87"/>
    <n v="38.83"/>
    <n v="675.21001999999999"/>
    <n v="6.7200000000000003E-3"/>
    <n v="0"/>
    <n v="0"/>
    <n v="0"/>
    <n v="0"/>
    <n v="3.0316900000000002"/>
  </r>
  <r>
    <x v="10"/>
    <x v="20"/>
    <x v="0"/>
    <x v="0"/>
    <n v="229.43"/>
    <n v="48.76"/>
    <n v="696.7998"/>
    <n v="5.8119999999999998E-2"/>
    <n v="0"/>
    <n v="0"/>
    <n v="0"/>
    <n v="0"/>
    <n v="3.0763699999999998"/>
  </r>
  <r>
    <x v="10"/>
    <x v="20"/>
    <x v="0"/>
    <x v="1"/>
    <n v="97.96"/>
    <n v="59.6"/>
    <n v="246.75"/>
    <n v="3.8379999999999997E-2"/>
    <n v="0"/>
    <n v="0"/>
    <n v="0"/>
    <n v="0"/>
    <n v="1.0893999999999999"/>
  </r>
  <r>
    <x v="10"/>
    <x v="20"/>
    <x v="0"/>
    <x v="2"/>
    <n v="87.74"/>
    <n v="94.21"/>
    <n v="343.85986000000003"/>
    <n v="4.2349999999999999E-2"/>
    <n v="0"/>
    <n v="0"/>
    <n v="0"/>
    <n v="0"/>
    <n v="1.51814"/>
  </r>
  <r>
    <x v="10"/>
    <x v="20"/>
    <x v="0"/>
    <x v="3"/>
    <n v="132.91"/>
    <n v="69.989999999999995"/>
    <n v="524.23046999999997"/>
    <n v="4.9939999999999998E-2"/>
    <n v="0"/>
    <n v="0"/>
    <n v="0"/>
    <n v="0"/>
    <n v="2.3144800000000001"/>
  </r>
  <r>
    <x v="10"/>
    <x v="20"/>
    <x v="0"/>
    <x v="4"/>
    <n v="57.82"/>
    <n v="100"/>
    <n v="21"/>
    <n v="2.8979999999999999E-2"/>
    <n v="0"/>
    <n v="0"/>
    <n v="0"/>
    <n v="0"/>
    <n v="9.2710000000000001E-2"/>
  </r>
  <r>
    <x v="10"/>
    <x v="20"/>
    <x v="0"/>
    <x v="5"/>
    <n v="99.51"/>
    <n v="56.96"/>
    <n v="90"/>
    <n v="3.1759999999999997E-2"/>
    <n v="2.9999999999999997E-4"/>
    <n v="0"/>
    <n v="0"/>
    <n v="0"/>
    <n v="0.39734999999999998"/>
  </r>
  <r>
    <x v="10"/>
    <x v="20"/>
    <x v="0"/>
    <x v="6"/>
    <n v="67.989999999999995"/>
    <n v="84.5"/>
    <n v="98.020020000000002"/>
    <n v="3.2210000000000003E-2"/>
    <n v="0"/>
    <n v="0"/>
    <n v="0"/>
    <n v="0"/>
    <n v="0.43275999999999998"/>
  </r>
  <r>
    <x v="10"/>
    <x v="20"/>
    <x v="0"/>
    <x v="7"/>
    <n v="238.92"/>
    <n v="38.049999999999997"/>
    <n v="529.97949000000006"/>
    <n v="5.0459999999999998E-2"/>
    <n v="0"/>
    <n v="0"/>
    <n v="0"/>
    <n v="0"/>
    <n v="2.3398599999999998"/>
  </r>
  <r>
    <x v="10"/>
    <x v="20"/>
    <x v="0"/>
    <x v="8"/>
    <n v="310.86"/>
    <n v="48.14"/>
    <n v="1055.3105499999999"/>
    <n v="7.2020000000000001E-2"/>
    <n v="0"/>
    <n v="0"/>
    <n v="0"/>
    <n v="0"/>
    <n v="4.6591899999999997"/>
  </r>
  <r>
    <x v="10"/>
    <x v="20"/>
    <x v="0"/>
    <x v="9"/>
    <n v="203.47"/>
    <n v="35.76"/>
    <n v="301.81006000000002"/>
    <n v="4.0649999999999999E-2"/>
    <n v="0"/>
    <n v="0"/>
    <n v="0"/>
    <n v="0"/>
    <n v="1.33249"/>
  </r>
  <r>
    <x v="10"/>
    <x v="20"/>
    <x v="0"/>
    <x v="10"/>
    <n v="55.48"/>
    <n v="48.85"/>
    <n v="330.71996999999999"/>
    <n v="1.353E-2"/>
    <n v="0"/>
    <n v="0"/>
    <n v="0"/>
    <n v="0"/>
    <n v="1.4601299999999999"/>
  </r>
  <r>
    <x v="10"/>
    <x v="20"/>
    <x v="1"/>
    <x v="0"/>
    <n v="334.82"/>
    <n v="55.59"/>
    <n v="2896.2900399999999"/>
    <n v="9.3880000000000005E-2"/>
    <n v="0"/>
    <n v="0"/>
    <n v="0"/>
    <n v="0"/>
    <n v="12.78712"/>
  </r>
  <r>
    <x v="10"/>
    <x v="20"/>
    <x v="1"/>
    <x v="1"/>
    <n v="178.21"/>
    <n v="79.56"/>
    <n v="2210.1796899999999"/>
    <n v="7.1919999999999998E-2"/>
    <n v="0"/>
    <n v="0"/>
    <n v="0"/>
    <n v="0"/>
    <n v="9.7579499999999992"/>
  </r>
  <r>
    <x v="10"/>
    <x v="20"/>
    <x v="1"/>
    <x v="2"/>
    <n v="98.26"/>
    <n v="94.92"/>
    <n v="1345.0595699999999"/>
    <n v="4.6969999999999998E-2"/>
    <n v="0"/>
    <n v="0"/>
    <n v="0"/>
    <n v="0"/>
    <n v="5.9384399999999999"/>
  </r>
  <r>
    <x v="10"/>
    <x v="20"/>
    <x v="1"/>
    <x v="3"/>
    <n v="253.4"/>
    <n v="94.92"/>
    <n v="3936.4394499999999"/>
    <n v="0.12075"/>
    <n v="0"/>
    <n v="0"/>
    <n v="0"/>
    <n v="0"/>
    <n v="17.379380000000001"/>
  </r>
  <r>
    <x v="10"/>
    <x v="20"/>
    <x v="1"/>
    <x v="4"/>
    <n v="24.01"/>
    <n v="100"/>
    <n v="120"/>
    <n v="1.204E-2"/>
    <n v="0"/>
    <n v="0"/>
    <n v="0"/>
    <n v="0"/>
    <n v="0.52980000000000005"/>
  </r>
  <r>
    <x v="10"/>
    <x v="20"/>
    <x v="1"/>
    <x v="5"/>
    <n v="179.64"/>
    <n v="63.3"/>
    <n v="1779.37012"/>
    <n v="5.9229999999999998E-2"/>
    <n v="0"/>
    <n v="0"/>
    <n v="0"/>
    <n v="0"/>
    <n v="7.8559200000000002"/>
  </r>
  <r>
    <x v="10"/>
    <x v="20"/>
    <x v="1"/>
    <x v="6"/>
    <n v="104.18"/>
    <n v="100"/>
    <n v="1520"/>
    <n v="5.2220000000000003E-2"/>
    <n v="0"/>
    <n v="0"/>
    <n v="0"/>
    <n v="0"/>
    <n v="6.7107999999999999"/>
  </r>
  <r>
    <x v="10"/>
    <x v="20"/>
    <x v="1"/>
    <x v="7"/>
    <n v="637.14"/>
    <n v="45.34"/>
    <n v="4695.3593799999999"/>
    <n v="0.14418"/>
    <n v="0"/>
    <n v="0"/>
    <n v="0"/>
    <n v="0"/>
    <n v="20.73001"/>
  </r>
  <r>
    <x v="10"/>
    <x v="20"/>
    <x v="1"/>
    <x v="8"/>
    <n v="886.05"/>
    <n v="42.57"/>
    <n v="6183.3203100000001"/>
    <n v="0.19034000000000001"/>
    <n v="0"/>
    <n v="0"/>
    <n v="0"/>
    <n v="0"/>
    <n v="27.29936"/>
  </r>
  <r>
    <x v="10"/>
    <x v="20"/>
    <x v="1"/>
    <x v="9"/>
    <n v="465"/>
    <n v="45.29"/>
    <n v="3383.7109399999999"/>
    <n v="0.10613"/>
    <n v="0"/>
    <n v="0"/>
    <n v="0"/>
    <n v="0"/>
    <n v="14.939080000000001"/>
  </r>
  <r>
    <x v="10"/>
    <x v="20"/>
    <x v="1"/>
    <x v="10"/>
    <n v="294.97000000000003"/>
    <n v="46.58"/>
    <n v="2386.2802700000002"/>
    <n v="6.8470000000000003E-2"/>
    <n v="0"/>
    <n v="0"/>
    <n v="0"/>
    <n v="0"/>
    <n v="10.53543"/>
  </r>
  <r>
    <x v="10"/>
    <x v="20"/>
    <x v="2"/>
    <x v="0"/>
    <n v="86.8"/>
    <n v="100"/>
    <n v="0"/>
    <n v="2.349E-2"/>
    <n v="0"/>
    <n v="0"/>
    <n v="0"/>
    <n v="0"/>
    <n v="0"/>
  </r>
  <r>
    <x v="10"/>
    <x v="20"/>
    <x v="2"/>
    <x v="1"/>
    <n v="58.92"/>
    <n v="100"/>
    <n v="0"/>
    <n v="2.3470000000000001E-2"/>
    <n v="0"/>
    <n v="0"/>
    <n v="0"/>
    <n v="0"/>
    <n v="0"/>
  </r>
  <r>
    <x v="10"/>
    <x v="20"/>
    <x v="2"/>
    <x v="2"/>
    <n v="56.63"/>
    <n v="100"/>
    <n v="0"/>
    <n v="2.3470000000000001E-2"/>
    <n v="0"/>
    <n v="0"/>
    <n v="0"/>
    <n v="0"/>
    <n v="0"/>
  </r>
  <r>
    <x v="10"/>
    <x v="20"/>
    <x v="2"/>
    <x v="3"/>
    <n v="56.64"/>
    <n v="100"/>
    <n v="0"/>
    <n v="2.3480000000000001E-2"/>
    <n v="0"/>
    <n v="0"/>
    <n v="0"/>
    <n v="0"/>
    <n v="0"/>
  </r>
  <r>
    <x v="10"/>
    <x v="20"/>
    <x v="2"/>
    <x v="4"/>
    <n v="56.66"/>
    <n v="100"/>
    <n v="0"/>
    <n v="2.349E-2"/>
    <n v="0"/>
    <n v="0"/>
    <n v="0"/>
    <n v="0"/>
    <n v="0"/>
  </r>
  <r>
    <x v="10"/>
    <x v="20"/>
    <x v="2"/>
    <x v="5"/>
    <n v="56.62"/>
    <n v="100"/>
    <n v="0"/>
    <n v="2.3470000000000001E-2"/>
    <n v="0"/>
    <n v="0"/>
    <n v="0"/>
    <n v="0"/>
    <n v="0"/>
  </r>
  <r>
    <x v="10"/>
    <x v="20"/>
    <x v="2"/>
    <x v="6"/>
    <n v="56.61"/>
    <n v="100"/>
    <n v="0"/>
    <n v="2.3460000000000002E-2"/>
    <n v="0"/>
    <n v="0"/>
    <n v="0"/>
    <n v="0"/>
    <n v="0"/>
  </r>
  <r>
    <x v="10"/>
    <x v="20"/>
    <x v="2"/>
    <x v="7"/>
    <n v="85.86"/>
    <n v="100"/>
    <n v="0"/>
    <n v="2.3480000000000001E-2"/>
    <n v="0"/>
    <n v="0"/>
    <n v="0"/>
    <n v="0"/>
    <n v="0"/>
  </r>
  <r>
    <x v="10"/>
    <x v="20"/>
    <x v="2"/>
    <x v="8"/>
    <n v="75.19"/>
    <n v="100"/>
    <n v="0"/>
    <n v="2.3480000000000001E-2"/>
    <n v="0"/>
    <n v="0"/>
    <n v="0"/>
    <n v="0"/>
    <n v="0"/>
  </r>
  <r>
    <x v="10"/>
    <x v="20"/>
    <x v="2"/>
    <x v="9"/>
    <n v="107.4"/>
    <n v="100"/>
    <n v="0"/>
    <n v="2.349E-2"/>
    <n v="0"/>
    <n v="0"/>
    <n v="0"/>
    <n v="0"/>
    <n v="0"/>
  </r>
  <r>
    <x v="10"/>
    <x v="20"/>
    <x v="2"/>
    <x v="10"/>
    <n v="0"/>
    <n v="100"/>
    <n v="0"/>
    <n v="0"/>
    <n v="0"/>
    <n v="0"/>
    <n v="0"/>
    <n v="0"/>
    <n v="0"/>
  </r>
  <r>
    <x v="10"/>
    <x v="20"/>
    <x v="3"/>
    <x v="0"/>
    <n v="440.93"/>
    <n v="100"/>
    <n v="0"/>
    <n v="7.9320000000000002E-2"/>
    <n v="0"/>
    <n v="0"/>
    <n v="0"/>
    <n v="0"/>
    <n v="0"/>
  </r>
  <r>
    <x v="10"/>
    <x v="20"/>
    <x v="3"/>
    <x v="1"/>
    <n v="184.1"/>
    <n v="100"/>
    <n v="0"/>
    <n v="7.9219999999999999E-2"/>
    <n v="3.0000000000000001E-5"/>
    <n v="0"/>
    <n v="0"/>
    <n v="0"/>
    <n v="0"/>
  </r>
  <r>
    <x v="10"/>
    <x v="20"/>
    <x v="3"/>
    <x v="2"/>
    <n v="158.01"/>
    <n v="100"/>
    <n v="0"/>
    <n v="7.9210000000000003E-2"/>
    <n v="0"/>
    <n v="0"/>
    <n v="0"/>
    <n v="0"/>
    <n v="0"/>
  </r>
  <r>
    <x v="10"/>
    <x v="20"/>
    <x v="3"/>
    <x v="3"/>
    <n v="165.03"/>
    <n v="100"/>
    <n v="0"/>
    <n v="7.9229999999999995E-2"/>
    <n v="0"/>
    <n v="0"/>
    <n v="0"/>
    <n v="0"/>
    <n v="0"/>
  </r>
  <r>
    <x v="10"/>
    <x v="20"/>
    <x v="3"/>
    <x v="4"/>
    <n v="157.97"/>
    <n v="100"/>
    <n v="0"/>
    <n v="7.9189999999999997E-2"/>
    <n v="0"/>
    <n v="0"/>
    <n v="0"/>
    <n v="0"/>
    <n v="0"/>
  </r>
  <r>
    <x v="10"/>
    <x v="20"/>
    <x v="3"/>
    <x v="5"/>
    <n v="171.33"/>
    <n v="100"/>
    <n v="0"/>
    <n v="7.9210000000000003E-2"/>
    <n v="0"/>
    <n v="0"/>
    <n v="0"/>
    <n v="0"/>
    <n v="0"/>
  </r>
  <r>
    <x v="10"/>
    <x v="20"/>
    <x v="3"/>
    <x v="6"/>
    <n v="157.97"/>
    <n v="100"/>
    <n v="0"/>
    <n v="7.9189999999999997E-2"/>
    <n v="0"/>
    <n v="0"/>
    <n v="0"/>
    <n v="0"/>
    <n v="0"/>
  </r>
  <r>
    <x v="10"/>
    <x v="20"/>
    <x v="3"/>
    <x v="7"/>
    <n v="383.21"/>
    <n v="100"/>
    <n v="0"/>
    <n v="7.9380000000000006E-2"/>
    <n v="0"/>
    <n v="0"/>
    <n v="0"/>
    <n v="0"/>
    <n v="0"/>
  </r>
  <r>
    <x v="10"/>
    <x v="20"/>
    <x v="3"/>
    <x v="8"/>
    <n v="327.58999999999997"/>
    <n v="100"/>
    <n v="0"/>
    <n v="7.9409999999999994E-2"/>
    <n v="0"/>
    <n v="0"/>
    <n v="0"/>
    <n v="0"/>
    <n v="0"/>
  </r>
  <r>
    <x v="10"/>
    <x v="20"/>
    <x v="3"/>
    <x v="9"/>
    <n v="462.93"/>
    <n v="100"/>
    <n v="0"/>
    <n v="7.9320000000000002E-2"/>
    <n v="0"/>
    <n v="0"/>
    <n v="0"/>
    <n v="0"/>
    <n v="0"/>
  </r>
  <r>
    <x v="10"/>
    <x v="20"/>
    <x v="3"/>
    <x v="10"/>
    <n v="0.13"/>
    <n v="100"/>
    <n v="0"/>
    <n v="2.0000000000000002E-5"/>
    <n v="0"/>
    <n v="0"/>
    <n v="0"/>
    <n v="0"/>
    <n v="0"/>
  </r>
  <r>
    <x v="10"/>
    <x v="20"/>
    <x v="4"/>
    <x v="0"/>
    <n v="6.11"/>
    <n v="100"/>
    <n v="0"/>
    <n v="1.5399999999999999E-3"/>
    <n v="0"/>
    <n v="0"/>
    <n v="0"/>
    <n v="0"/>
    <n v="0"/>
  </r>
  <r>
    <x v="10"/>
    <x v="20"/>
    <x v="4"/>
    <x v="1"/>
    <n v="5.39"/>
    <n v="100"/>
    <n v="0"/>
    <n v="1.5399999999999999E-3"/>
    <n v="0"/>
    <n v="0"/>
    <n v="0"/>
    <n v="0"/>
    <n v="0"/>
  </r>
  <r>
    <x v="10"/>
    <x v="20"/>
    <x v="4"/>
    <x v="2"/>
    <n v="5.0199999999999996"/>
    <n v="100"/>
    <n v="0"/>
    <n v="1.5299999999999999E-3"/>
    <n v="0"/>
    <n v="0"/>
    <n v="0"/>
    <n v="0"/>
    <n v="0"/>
  </r>
  <r>
    <x v="10"/>
    <x v="20"/>
    <x v="4"/>
    <x v="3"/>
    <n v="5.05"/>
    <n v="100"/>
    <n v="0"/>
    <n v="1.5399999999999999E-3"/>
    <n v="0"/>
    <n v="0"/>
    <n v="0"/>
    <n v="0"/>
    <n v="0"/>
  </r>
  <r>
    <x v="10"/>
    <x v="20"/>
    <x v="4"/>
    <x v="4"/>
    <n v="5.04"/>
    <n v="100"/>
    <n v="0"/>
    <n v="1.5399999999999999E-3"/>
    <n v="0"/>
    <n v="0"/>
    <n v="0"/>
    <n v="0"/>
    <n v="0"/>
  </r>
  <r>
    <x v="10"/>
    <x v="20"/>
    <x v="4"/>
    <x v="5"/>
    <n v="5.14"/>
    <n v="100"/>
    <n v="0"/>
    <n v="1.5499999999999999E-3"/>
    <n v="0"/>
    <n v="0"/>
    <n v="0"/>
    <n v="0"/>
    <n v="0"/>
  </r>
  <r>
    <x v="10"/>
    <x v="20"/>
    <x v="4"/>
    <x v="6"/>
    <n v="5.03"/>
    <n v="100"/>
    <n v="0"/>
    <n v="1.5399999999999999E-3"/>
    <n v="0"/>
    <n v="0"/>
    <n v="0"/>
    <n v="0"/>
    <n v="0"/>
  </r>
  <r>
    <x v="10"/>
    <x v="20"/>
    <x v="4"/>
    <x v="7"/>
    <n v="5.72"/>
    <n v="100"/>
    <n v="0"/>
    <n v="1.5399999999999999E-3"/>
    <n v="0"/>
    <n v="0"/>
    <n v="0"/>
    <n v="0"/>
    <n v="0"/>
  </r>
  <r>
    <x v="10"/>
    <x v="20"/>
    <x v="4"/>
    <x v="8"/>
    <n v="5.23"/>
    <n v="100"/>
    <n v="0"/>
    <n v="1.5399999999999999E-3"/>
    <n v="0"/>
    <n v="0"/>
    <n v="0"/>
    <n v="0"/>
    <n v="0"/>
  </r>
  <r>
    <x v="10"/>
    <x v="20"/>
    <x v="4"/>
    <x v="9"/>
    <n v="6.68"/>
    <n v="100"/>
    <n v="0"/>
    <n v="1.5399999999999999E-3"/>
    <n v="0"/>
    <n v="0"/>
    <n v="0"/>
    <n v="0"/>
    <n v="0"/>
  </r>
  <r>
    <x v="10"/>
    <x v="20"/>
    <x v="4"/>
    <x v="10"/>
    <n v="0"/>
    <n v="100"/>
    <n v="0"/>
    <n v="0"/>
    <n v="0"/>
    <n v="0"/>
    <n v="0"/>
    <n v="0"/>
    <n v="0"/>
  </r>
  <r>
    <x v="10"/>
    <x v="20"/>
    <x v="5"/>
    <x v="0"/>
    <n v="1.1499999999999999"/>
    <n v="100"/>
    <n v="0"/>
    <n v="2.1000000000000001E-4"/>
    <n v="0"/>
    <n v="0"/>
    <n v="0"/>
    <n v="0"/>
    <n v="0"/>
  </r>
  <r>
    <x v="10"/>
    <x v="20"/>
    <x v="5"/>
    <x v="1"/>
    <n v="0.66"/>
    <n v="100"/>
    <n v="0"/>
    <n v="2.0000000000000001E-4"/>
    <n v="0"/>
    <n v="0"/>
    <n v="0"/>
    <n v="0"/>
    <n v="0"/>
  </r>
  <r>
    <x v="10"/>
    <x v="20"/>
    <x v="5"/>
    <x v="2"/>
    <n v="0.67"/>
    <n v="100"/>
    <n v="0"/>
    <n v="2.0000000000000001E-4"/>
    <n v="0"/>
    <n v="0"/>
    <n v="0"/>
    <n v="0"/>
    <n v="0"/>
  </r>
  <r>
    <x v="10"/>
    <x v="20"/>
    <x v="5"/>
    <x v="3"/>
    <n v="0.65"/>
    <n v="100"/>
    <n v="0"/>
    <n v="2.0000000000000001E-4"/>
    <n v="0"/>
    <n v="0"/>
    <n v="0"/>
    <n v="0"/>
    <n v="0"/>
  </r>
  <r>
    <x v="10"/>
    <x v="20"/>
    <x v="5"/>
    <x v="4"/>
    <n v="0.69"/>
    <n v="100"/>
    <n v="0"/>
    <n v="2.1000000000000001E-4"/>
    <n v="0"/>
    <n v="0"/>
    <n v="0"/>
    <n v="0"/>
    <n v="0"/>
  </r>
  <r>
    <x v="10"/>
    <x v="20"/>
    <x v="5"/>
    <x v="5"/>
    <n v="0.67"/>
    <n v="100"/>
    <n v="0"/>
    <n v="2.0000000000000001E-4"/>
    <n v="0"/>
    <n v="0"/>
    <n v="0"/>
    <n v="0"/>
    <n v="0"/>
  </r>
  <r>
    <x v="10"/>
    <x v="20"/>
    <x v="5"/>
    <x v="6"/>
    <n v="0.7"/>
    <n v="100"/>
    <n v="0"/>
    <n v="2.1000000000000001E-4"/>
    <n v="0"/>
    <n v="0"/>
    <n v="0"/>
    <n v="0"/>
    <n v="0"/>
  </r>
  <r>
    <x v="10"/>
    <x v="20"/>
    <x v="5"/>
    <x v="7"/>
    <n v="0.9"/>
    <n v="100"/>
    <n v="0"/>
    <n v="2.1000000000000001E-4"/>
    <n v="0"/>
    <n v="0"/>
    <n v="0"/>
    <n v="0"/>
    <n v="0"/>
  </r>
  <r>
    <x v="10"/>
    <x v="20"/>
    <x v="5"/>
    <x v="8"/>
    <n v="0.79"/>
    <n v="100"/>
    <n v="0"/>
    <n v="2.1000000000000001E-4"/>
    <n v="0"/>
    <n v="0"/>
    <n v="0"/>
    <n v="0"/>
    <n v="0"/>
  </r>
  <r>
    <x v="10"/>
    <x v="20"/>
    <x v="5"/>
    <x v="9"/>
    <n v="0.75"/>
    <n v="100"/>
    <n v="0"/>
    <n v="2.0000000000000001E-4"/>
    <n v="0"/>
    <n v="0"/>
    <n v="0"/>
    <n v="0"/>
    <n v="0"/>
  </r>
  <r>
    <x v="10"/>
    <x v="20"/>
    <x v="5"/>
    <x v="10"/>
    <n v="0"/>
    <n v="100"/>
    <n v="0"/>
    <n v="0"/>
    <n v="0"/>
    <n v="0"/>
    <n v="0"/>
    <n v="0"/>
    <n v="0"/>
  </r>
  <r>
    <x v="10"/>
    <x v="20"/>
    <x v="6"/>
    <x v="0"/>
    <n v="139.38999999999999"/>
    <n v="100"/>
    <n v="0"/>
    <n v="4.129E-2"/>
    <n v="0"/>
    <n v="0"/>
    <n v="0"/>
    <n v="0"/>
    <n v="0"/>
  </r>
  <r>
    <x v="10"/>
    <x v="20"/>
    <x v="6"/>
    <x v="1"/>
    <n v="118.59"/>
    <n v="100"/>
    <n v="0"/>
    <n v="4.129E-2"/>
    <n v="0"/>
    <n v="0"/>
    <n v="0"/>
    <n v="0"/>
    <n v="0"/>
  </r>
  <r>
    <x v="10"/>
    <x v="20"/>
    <x v="6"/>
    <x v="2"/>
    <n v="112.24"/>
    <n v="100"/>
    <n v="0"/>
    <n v="4.129E-2"/>
    <n v="0"/>
    <n v="0"/>
    <n v="0"/>
    <n v="0"/>
    <n v="0"/>
  </r>
  <r>
    <x v="10"/>
    <x v="20"/>
    <x v="6"/>
    <x v="3"/>
    <n v="112.23"/>
    <n v="100"/>
    <n v="0"/>
    <n v="4.129E-2"/>
    <n v="0"/>
    <n v="0"/>
    <n v="0"/>
    <n v="0"/>
    <n v="0"/>
  </r>
  <r>
    <x v="10"/>
    <x v="20"/>
    <x v="6"/>
    <x v="4"/>
    <n v="112.23"/>
    <n v="100"/>
    <n v="0"/>
    <n v="4.129E-2"/>
    <n v="0"/>
    <n v="0"/>
    <n v="0"/>
    <n v="0"/>
    <n v="0"/>
  </r>
  <r>
    <x v="10"/>
    <x v="20"/>
    <x v="6"/>
    <x v="5"/>
    <n v="122.66"/>
    <n v="100"/>
    <n v="0"/>
    <n v="4.1300000000000003E-2"/>
    <n v="0"/>
    <n v="0"/>
    <n v="0"/>
    <n v="0"/>
    <n v="0"/>
  </r>
  <r>
    <x v="10"/>
    <x v="20"/>
    <x v="6"/>
    <x v="6"/>
    <n v="112.19"/>
    <n v="100"/>
    <n v="0"/>
    <n v="4.1279999999999997E-2"/>
    <n v="0"/>
    <n v="0"/>
    <n v="0"/>
    <n v="0"/>
    <n v="0"/>
  </r>
  <r>
    <x v="10"/>
    <x v="20"/>
    <x v="6"/>
    <x v="7"/>
    <n v="158.79"/>
    <n v="100"/>
    <n v="0"/>
    <n v="4.129E-2"/>
    <n v="0"/>
    <n v="0"/>
    <n v="0"/>
    <n v="0"/>
    <n v="0"/>
  </r>
  <r>
    <x v="10"/>
    <x v="20"/>
    <x v="6"/>
    <x v="8"/>
    <n v="153.27000000000001"/>
    <n v="100"/>
    <n v="0"/>
    <n v="4.129E-2"/>
    <n v="0"/>
    <n v="0"/>
    <n v="0"/>
    <n v="0"/>
    <n v="0"/>
  </r>
  <r>
    <x v="10"/>
    <x v="20"/>
    <x v="6"/>
    <x v="9"/>
    <n v="167.81"/>
    <n v="100"/>
    <n v="0"/>
    <n v="4.129E-2"/>
    <n v="0"/>
    <n v="0"/>
    <n v="0"/>
    <n v="0"/>
    <n v="0"/>
  </r>
  <r>
    <x v="10"/>
    <x v="20"/>
    <x v="6"/>
    <x v="10"/>
    <n v="0"/>
    <n v="100"/>
    <n v="0"/>
    <n v="0"/>
    <n v="0"/>
    <n v="0"/>
    <n v="0"/>
    <n v="0"/>
    <n v="0"/>
  </r>
  <r>
    <x v="10"/>
    <x v="20"/>
    <x v="7"/>
    <x v="0"/>
    <n v="110.78"/>
    <n v="100"/>
    <n v="0"/>
    <n v="2.385E-2"/>
    <n v="0"/>
    <n v="0"/>
    <n v="0"/>
    <n v="0"/>
    <n v="0"/>
  </r>
  <r>
    <x v="10"/>
    <x v="20"/>
    <x v="7"/>
    <x v="1"/>
    <n v="76.180000000000007"/>
    <n v="100"/>
    <n v="0"/>
    <n v="2.385E-2"/>
    <n v="0"/>
    <n v="0"/>
    <n v="0"/>
    <n v="0"/>
    <n v="0"/>
  </r>
  <r>
    <x v="10"/>
    <x v="20"/>
    <x v="7"/>
    <x v="2"/>
    <n v="64.84"/>
    <n v="100"/>
    <n v="0"/>
    <n v="2.3859999999999999E-2"/>
    <n v="0"/>
    <n v="0"/>
    <n v="0"/>
    <n v="0"/>
    <n v="0"/>
  </r>
  <r>
    <x v="10"/>
    <x v="20"/>
    <x v="7"/>
    <x v="3"/>
    <n v="64.83"/>
    <n v="100"/>
    <n v="0"/>
    <n v="2.385E-2"/>
    <n v="0"/>
    <n v="0"/>
    <n v="0"/>
    <n v="0"/>
    <n v="0"/>
  </r>
  <r>
    <x v="10"/>
    <x v="20"/>
    <x v="7"/>
    <x v="4"/>
    <n v="64.84"/>
    <n v="100"/>
    <n v="0"/>
    <n v="2.3859999999999999E-2"/>
    <n v="0"/>
    <n v="0"/>
    <n v="0"/>
    <n v="0"/>
    <n v="0"/>
  </r>
  <r>
    <x v="10"/>
    <x v="20"/>
    <x v="7"/>
    <x v="5"/>
    <n v="68.900000000000006"/>
    <n v="100"/>
    <n v="0"/>
    <n v="2.384E-2"/>
    <n v="0"/>
    <n v="0"/>
    <n v="0"/>
    <n v="0"/>
    <n v="0"/>
  </r>
  <r>
    <x v="10"/>
    <x v="20"/>
    <x v="7"/>
    <x v="6"/>
    <n v="64.84"/>
    <n v="100"/>
    <n v="0"/>
    <n v="2.3859999999999999E-2"/>
    <n v="0"/>
    <n v="0"/>
    <n v="0"/>
    <n v="0"/>
    <n v="0"/>
  </r>
  <r>
    <x v="10"/>
    <x v="20"/>
    <x v="7"/>
    <x v="7"/>
    <n v="94.83"/>
    <n v="100"/>
    <n v="0"/>
    <n v="2.385E-2"/>
    <n v="0"/>
    <n v="0"/>
    <n v="0"/>
    <n v="0"/>
    <n v="0"/>
  </r>
  <r>
    <x v="10"/>
    <x v="20"/>
    <x v="7"/>
    <x v="8"/>
    <n v="86.62"/>
    <n v="100"/>
    <n v="0"/>
    <n v="2.3890000000000002E-2"/>
    <n v="0"/>
    <n v="0"/>
    <n v="0"/>
    <n v="0"/>
    <n v="0"/>
  </r>
  <r>
    <x v="10"/>
    <x v="20"/>
    <x v="7"/>
    <x v="9"/>
    <n v="153.05000000000001"/>
    <n v="100"/>
    <n v="0"/>
    <n v="2.3869999999999999E-2"/>
    <n v="6.9999999999999994E-5"/>
    <n v="0"/>
    <n v="0"/>
    <n v="0"/>
    <n v="0"/>
  </r>
  <r>
    <x v="10"/>
    <x v="20"/>
    <x v="7"/>
    <x v="10"/>
    <n v="0"/>
    <n v="100"/>
    <n v="0"/>
    <n v="0"/>
    <n v="0"/>
    <n v="0"/>
    <n v="0"/>
    <n v="0"/>
    <n v="0"/>
  </r>
  <r>
    <x v="10"/>
    <x v="20"/>
    <x v="8"/>
    <x v="0"/>
    <n v="176.53"/>
    <n v="54.1"/>
    <n v="1615.5400400000001"/>
    <n v="3.9239999999999997E-2"/>
    <n v="0"/>
    <n v="0"/>
    <n v="0"/>
    <n v="0"/>
    <n v="7.1326099999999997"/>
  </r>
  <r>
    <x v="10"/>
    <x v="20"/>
    <x v="8"/>
    <x v="1"/>
    <n v="167.78"/>
    <n v="48.28"/>
    <n v="1242.1796899999999"/>
    <n v="3.5290000000000002E-2"/>
    <n v="0"/>
    <n v="0"/>
    <n v="0"/>
    <n v="0"/>
    <n v="5.4842199999999997"/>
  </r>
  <r>
    <x v="10"/>
    <x v="20"/>
    <x v="8"/>
    <x v="2"/>
    <n v="79.680000000000007"/>
    <n v="100"/>
    <n v="686"/>
    <n v="2.9319999999999999E-2"/>
    <n v="0"/>
    <n v="0"/>
    <n v="0"/>
    <n v="0"/>
    <n v="3.0286900000000001"/>
  </r>
  <r>
    <x v="10"/>
    <x v="20"/>
    <x v="8"/>
    <x v="3"/>
    <n v="107.99"/>
    <n v="100"/>
    <n v="1682"/>
    <n v="3.9730000000000001E-2"/>
    <n v="0"/>
    <n v="0"/>
    <n v="0"/>
    <n v="0"/>
    <n v="7.4260299999999999"/>
  </r>
  <r>
    <x v="10"/>
    <x v="20"/>
    <x v="8"/>
    <x v="4"/>
    <n v="60.93"/>
    <n v="100"/>
    <n v="33"/>
    <n v="2.2419999999999999E-2"/>
    <n v="0"/>
    <n v="0"/>
    <n v="0"/>
    <n v="0"/>
    <n v="0.1457"/>
  </r>
  <r>
    <x v="10"/>
    <x v="20"/>
    <x v="8"/>
    <x v="5"/>
    <n v="83.24"/>
    <n v="89.75"/>
    <n v="688.3999"/>
    <n v="2.9350000000000001E-2"/>
    <n v="0"/>
    <n v="0"/>
    <n v="0"/>
    <n v="0"/>
    <n v="3.0392899999999998"/>
  </r>
  <r>
    <x v="10"/>
    <x v="20"/>
    <x v="8"/>
    <x v="6"/>
    <n v="67.010000000000005"/>
    <n v="100"/>
    <n v="244"/>
    <n v="2.4649999999999998E-2"/>
    <n v="0"/>
    <n v="0"/>
    <n v="0"/>
    <n v="0"/>
    <n v="1.0772600000000001"/>
  </r>
  <r>
    <x v="10"/>
    <x v="20"/>
    <x v="8"/>
    <x v="7"/>
    <n v="228.47"/>
    <n v="64.099999999999994"/>
    <n v="3249.7802700000002"/>
    <n v="5.636E-2"/>
    <n v="0"/>
    <n v="0"/>
    <n v="0"/>
    <n v="0"/>
    <n v="14.34778"/>
  </r>
  <r>
    <x v="10"/>
    <x v="20"/>
    <x v="8"/>
    <x v="8"/>
    <n v="209.47"/>
    <n v="70.959999999999994"/>
    <n v="3459.2897899999998"/>
    <n v="5.8520000000000003E-2"/>
    <n v="0"/>
    <n v="0"/>
    <n v="0"/>
    <n v="0"/>
    <n v="15.27277"/>
  </r>
  <r>
    <x v="10"/>
    <x v="20"/>
    <x v="8"/>
    <x v="9"/>
    <n v="238.84"/>
    <n v="53.47"/>
    <n v="2806.62012"/>
    <n v="5.1619999999999999E-2"/>
    <n v="0"/>
    <n v="0"/>
    <n v="0"/>
    <n v="0"/>
    <n v="12.39123"/>
  </r>
  <r>
    <x v="10"/>
    <x v="20"/>
    <x v="8"/>
    <x v="10"/>
    <n v="72.87"/>
    <n v="38.83"/>
    <n v="970.86981000000003"/>
    <n v="1.0290000000000001E-2"/>
    <n v="0"/>
    <n v="0"/>
    <n v="0"/>
    <n v="0"/>
    <n v="4.2863899999999999"/>
  </r>
  <r>
    <x v="10"/>
    <x v="21"/>
    <x v="0"/>
    <x v="0"/>
    <n v="243.81"/>
    <n v="48.79"/>
    <n v="701.59960999999998"/>
    <n v="6.164E-2"/>
    <n v="0"/>
    <n v="0"/>
    <n v="0"/>
    <n v="0"/>
    <n v="3.0456500000000002"/>
  </r>
  <r>
    <x v="10"/>
    <x v="21"/>
    <x v="0"/>
    <x v="1"/>
    <n v="102.18"/>
    <n v="59.66"/>
    <n v="251.75"/>
    <n v="3.9640000000000002E-2"/>
    <n v="0"/>
    <n v="0"/>
    <n v="0"/>
    <n v="0"/>
    <n v="1.0928500000000001"/>
  </r>
  <r>
    <x v="10"/>
    <x v="21"/>
    <x v="0"/>
    <x v="2"/>
    <n v="91.45"/>
    <n v="94.23"/>
    <n v="349.58008000000001"/>
    <n v="4.41E-2"/>
    <n v="0"/>
    <n v="0"/>
    <n v="0"/>
    <n v="0"/>
    <n v="1.51753"/>
  </r>
  <r>
    <x v="10"/>
    <x v="21"/>
    <x v="0"/>
    <x v="3"/>
    <n v="140.51"/>
    <n v="70.010000000000005"/>
    <n v="532.0498"/>
    <n v="5.2609999999999997E-2"/>
    <n v="0"/>
    <n v="0"/>
    <n v="0"/>
    <n v="0"/>
    <n v="2.3096299999999998"/>
  </r>
  <r>
    <x v="10"/>
    <x v="21"/>
    <x v="0"/>
    <x v="4"/>
    <n v="58.04"/>
    <n v="100"/>
    <n v="22"/>
    <n v="2.9090000000000001E-2"/>
    <n v="0"/>
    <n v="0"/>
    <n v="0"/>
    <n v="0"/>
    <n v="9.5500000000000002E-2"/>
  </r>
  <r>
    <x v="10"/>
    <x v="21"/>
    <x v="0"/>
    <x v="5"/>
    <n v="101.11"/>
    <n v="57"/>
    <n v="91.200199999999995"/>
    <n v="3.2219999999999999E-2"/>
    <n v="2.9999999999999997E-4"/>
    <n v="0"/>
    <n v="0"/>
    <n v="0"/>
    <n v="0.39589999999999997"/>
  </r>
  <r>
    <x v="10"/>
    <x v="21"/>
    <x v="0"/>
    <x v="6"/>
    <n v="69.17"/>
    <n v="84.76"/>
    <n v="100.02001"/>
    <n v="3.2710000000000003E-2"/>
    <n v="0"/>
    <n v="0"/>
    <n v="0"/>
    <n v="0"/>
    <n v="0.43419000000000002"/>
  </r>
  <r>
    <x v="10"/>
    <x v="21"/>
    <x v="0"/>
    <x v="7"/>
    <n v="253.04"/>
    <n v="38.06"/>
    <n v="537.41992000000005"/>
    <n v="5.3150000000000003E-2"/>
    <n v="0"/>
    <n v="0"/>
    <n v="0"/>
    <n v="0"/>
    <n v="2.3329399999999998"/>
  </r>
  <r>
    <x v="10"/>
    <x v="21"/>
    <x v="0"/>
    <x v="8"/>
    <n v="333.11"/>
    <n v="48.15"/>
    <n v="1071.37988"/>
    <n v="7.739E-2"/>
    <n v="0"/>
    <n v="0"/>
    <n v="0"/>
    <n v="0"/>
    <n v="4.6508599999999998"/>
  </r>
  <r>
    <x v="10"/>
    <x v="21"/>
    <x v="0"/>
    <x v="9"/>
    <n v="212.05"/>
    <n v="35.75"/>
    <n v="306.74950999999999"/>
    <n v="4.2189999999999998E-2"/>
    <n v="0"/>
    <n v="0"/>
    <n v="0"/>
    <n v="0"/>
    <n v="1.3315999999999999"/>
  </r>
  <r>
    <x v="10"/>
    <x v="21"/>
    <x v="0"/>
    <x v="10"/>
    <n v="62.38"/>
    <n v="48.85"/>
    <n v="337.06006000000002"/>
    <n v="1.5219999999999999E-2"/>
    <n v="0"/>
    <n v="0"/>
    <n v="0"/>
    <n v="0"/>
    <n v="1.4631799999999999"/>
  </r>
  <r>
    <x v="10"/>
    <x v="21"/>
    <x v="1"/>
    <x v="0"/>
    <n v="389.2"/>
    <n v="55.61"/>
    <n v="3023.9003899999998"/>
    <n v="0.10904"/>
    <n v="0"/>
    <n v="0"/>
    <n v="0"/>
    <n v="0"/>
    <n v="13.126749999999999"/>
  </r>
  <r>
    <x v="10"/>
    <x v="21"/>
    <x v="1"/>
    <x v="1"/>
    <n v="207.46"/>
    <n v="79.58"/>
    <n v="2327.8105500000001"/>
    <n v="8.3589999999999998E-2"/>
    <n v="0"/>
    <n v="0"/>
    <n v="0"/>
    <n v="0"/>
    <n v="10.10502"/>
  </r>
  <r>
    <x v="10"/>
    <x v="21"/>
    <x v="1"/>
    <x v="2"/>
    <n v="113.17"/>
    <n v="94.91"/>
    <n v="1415.09961"/>
    <n v="5.4059999999999997E-2"/>
    <n v="0"/>
    <n v="0"/>
    <n v="0"/>
    <n v="0"/>
    <n v="6.1429499999999999"/>
  </r>
  <r>
    <x v="10"/>
    <x v="21"/>
    <x v="1"/>
    <x v="3"/>
    <n v="297.16000000000003"/>
    <n v="94.92"/>
    <n v="4153.8398399999996"/>
    <n v="0.14157"/>
    <n v="0"/>
    <n v="0"/>
    <n v="0"/>
    <n v="0"/>
    <n v="18.03182"/>
  </r>
  <r>
    <x v="10"/>
    <x v="21"/>
    <x v="1"/>
    <x v="4"/>
    <n v="25.28"/>
    <n v="100"/>
    <n v="127"/>
    <n v="1.2670000000000001E-2"/>
    <n v="0"/>
    <n v="0"/>
    <n v="0"/>
    <n v="0"/>
    <n v="0.55130999999999997"/>
  </r>
  <r>
    <x v="10"/>
    <x v="21"/>
    <x v="1"/>
    <x v="5"/>
    <n v="209.35"/>
    <n v="63.33"/>
    <n v="1881.6396500000001"/>
    <n v="6.8659999999999999E-2"/>
    <n v="0"/>
    <n v="0"/>
    <n v="0"/>
    <n v="0"/>
    <n v="8.1682000000000006"/>
  </r>
  <r>
    <x v="10"/>
    <x v="21"/>
    <x v="1"/>
    <x v="6"/>
    <n v="120.17"/>
    <n v="100"/>
    <n v="1599"/>
    <n v="6.0240000000000002E-2"/>
    <n v="0"/>
    <n v="0"/>
    <n v="0"/>
    <n v="0"/>
    <n v="6.9412599999999998"/>
  </r>
  <r>
    <x v="10"/>
    <x v="21"/>
    <x v="1"/>
    <x v="7"/>
    <n v="746.17"/>
    <n v="45.34"/>
    <n v="4942.9296899999999"/>
    <n v="0.16896"/>
    <n v="0"/>
    <n v="0"/>
    <n v="0"/>
    <n v="0"/>
    <n v="21.457260000000002"/>
  </r>
  <r>
    <x v="10"/>
    <x v="21"/>
    <x v="1"/>
    <x v="8"/>
    <n v="1037.78"/>
    <n v="42.58"/>
    <n v="6460.1997099999999"/>
    <n v="0.22273000000000001"/>
    <n v="0"/>
    <n v="0"/>
    <n v="0"/>
    <n v="0"/>
    <n v="28.04373"/>
  </r>
  <r>
    <x v="10"/>
    <x v="21"/>
    <x v="1"/>
    <x v="9"/>
    <n v="543.51"/>
    <n v="45.29"/>
    <n v="3555.6894499999999"/>
    <n v="0.12396"/>
    <n v="0"/>
    <n v="0"/>
    <n v="0"/>
    <n v="0"/>
    <n v="15.43525"/>
  </r>
  <r>
    <x v="10"/>
    <x v="21"/>
    <x v="1"/>
    <x v="10"/>
    <n v="348.91"/>
    <n v="46.59"/>
    <n v="2512.7997999999998"/>
    <n v="8.1070000000000003E-2"/>
    <n v="0"/>
    <n v="0"/>
    <n v="0"/>
    <n v="0"/>
    <n v="10.908060000000001"/>
  </r>
  <r>
    <x v="10"/>
    <x v="21"/>
    <x v="2"/>
    <x v="0"/>
    <n v="86.8"/>
    <n v="100"/>
    <n v="0"/>
    <n v="2.349E-2"/>
    <n v="0"/>
    <n v="0"/>
    <n v="0"/>
    <n v="0"/>
    <n v="0"/>
  </r>
  <r>
    <x v="10"/>
    <x v="21"/>
    <x v="2"/>
    <x v="1"/>
    <n v="58.92"/>
    <n v="100"/>
    <n v="0"/>
    <n v="2.3470000000000001E-2"/>
    <n v="0"/>
    <n v="0"/>
    <n v="0"/>
    <n v="0"/>
    <n v="0"/>
  </r>
  <r>
    <x v="10"/>
    <x v="21"/>
    <x v="2"/>
    <x v="2"/>
    <n v="56.63"/>
    <n v="100"/>
    <n v="0"/>
    <n v="2.3470000000000001E-2"/>
    <n v="0"/>
    <n v="0"/>
    <n v="0"/>
    <n v="0"/>
    <n v="0"/>
  </r>
  <r>
    <x v="10"/>
    <x v="21"/>
    <x v="2"/>
    <x v="3"/>
    <n v="56.64"/>
    <n v="100"/>
    <n v="0"/>
    <n v="2.3480000000000001E-2"/>
    <n v="0"/>
    <n v="0"/>
    <n v="0"/>
    <n v="0"/>
    <n v="0"/>
  </r>
  <r>
    <x v="10"/>
    <x v="21"/>
    <x v="2"/>
    <x v="4"/>
    <n v="56.66"/>
    <n v="100"/>
    <n v="0"/>
    <n v="2.349E-2"/>
    <n v="0"/>
    <n v="0"/>
    <n v="0"/>
    <n v="0"/>
    <n v="0"/>
  </r>
  <r>
    <x v="10"/>
    <x v="21"/>
    <x v="2"/>
    <x v="5"/>
    <n v="56.62"/>
    <n v="100"/>
    <n v="0"/>
    <n v="2.3470000000000001E-2"/>
    <n v="0"/>
    <n v="0"/>
    <n v="0"/>
    <n v="0"/>
    <n v="0"/>
  </r>
  <r>
    <x v="10"/>
    <x v="21"/>
    <x v="2"/>
    <x v="6"/>
    <n v="56.61"/>
    <n v="100"/>
    <n v="0"/>
    <n v="2.3460000000000002E-2"/>
    <n v="0"/>
    <n v="0"/>
    <n v="0"/>
    <n v="0"/>
    <n v="0"/>
  </r>
  <r>
    <x v="10"/>
    <x v="21"/>
    <x v="2"/>
    <x v="7"/>
    <n v="85.86"/>
    <n v="100"/>
    <n v="0"/>
    <n v="2.3480000000000001E-2"/>
    <n v="0"/>
    <n v="0"/>
    <n v="0"/>
    <n v="0"/>
    <n v="0"/>
  </r>
  <r>
    <x v="10"/>
    <x v="21"/>
    <x v="2"/>
    <x v="8"/>
    <n v="75.19"/>
    <n v="100"/>
    <n v="0"/>
    <n v="2.3480000000000001E-2"/>
    <n v="0"/>
    <n v="0"/>
    <n v="0"/>
    <n v="0"/>
    <n v="0"/>
  </r>
  <r>
    <x v="10"/>
    <x v="21"/>
    <x v="2"/>
    <x v="9"/>
    <n v="107.4"/>
    <n v="100"/>
    <n v="0"/>
    <n v="2.349E-2"/>
    <n v="0"/>
    <n v="0"/>
    <n v="0"/>
    <n v="0"/>
    <n v="0"/>
  </r>
  <r>
    <x v="10"/>
    <x v="21"/>
    <x v="2"/>
    <x v="10"/>
    <n v="0"/>
    <n v="100"/>
    <n v="0"/>
    <n v="0"/>
    <n v="0"/>
    <n v="0"/>
    <n v="0"/>
    <n v="0"/>
    <n v="0"/>
  </r>
  <r>
    <x v="10"/>
    <x v="21"/>
    <x v="3"/>
    <x v="0"/>
    <n v="440.93"/>
    <n v="100"/>
    <n v="0"/>
    <n v="7.9320000000000002E-2"/>
    <n v="0"/>
    <n v="0"/>
    <n v="0"/>
    <n v="0"/>
    <n v="0"/>
  </r>
  <r>
    <x v="10"/>
    <x v="21"/>
    <x v="3"/>
    <x v="1"/>
    <n v="184.1"/>
    <n v="100"/>
    <n v="0"/>
    <n v="7.9219999999999999E-2"/>
    <n v="3.0000000000000001E-5"/>
    <n v="0"/>
    <n v="0"/>
    <n v="0"/>
    <n v="0"/>
  </r>
  <r>
    <x v="10"/>
    <x v="21"/>
    <x v="3"/>
    <x v="2"/>
    <n v="158.01"/>
    <n v="100"/>
    <n v="0"/>
    <n v="7.9210000000000003E-2"/>
    <n v="0"/>
    <n v="0"/>
    <n v="0"/>
    <n v="0"/>
    <n v="0"/>
  </r>
  <r>
    <x v="10"/>
    <x v="21"/>
    <x v="3"/>
    <x v="3"/>
    <n v="165.03"/>
    <n v="100"/>
    <n v="0"/>
    <n v="7.9229999999999995E-2"/>
    <n v="0"/>
    <n v="0"/>
    <n v="0"/>
    <n v="0"/>
    <n v="0"/>
  </r>
  <r>
    <x v="10"/>
    <x v="21"/>
    <x v="3"/>
    <x v="4"/>
    <n v="157.97"/>
    <n v="100"/>
    <n v="0"/>
    <n v="7.9189999999999997E-2"/>
    <n v="0"/>
    <n v="0"/>
    <n v="0"/>
    <n v="0"/>
    <n v="0"/>
  </r>
  <r>
    <x v="10"/>
    <x v="21"/>
    <x v="3"/>
    <x v="5"/>
    <n v="171.33"/>
    <n v="100"/>
    <n v="0"/>
    <n v="7.9210000000000003E-2"/>
    <n v="0"/>
    <n v="0"/>
    <n v="0"/>
    <n v="0"/>
    <n v="0"/>
  </r>
  <r>
    <x v="10"/>
    <x v="21"/>
    <x v="3"/>
    <x v="6"/>
    <n v="157.97"/>
    <n v="100"/>
    <n v="0"/>
    <n v="7.9189999999999997E-2"/>
    <n v="0"/>
    <n v="0"/>
    <n v="0"/>
    <n v="0"/>
    <n v="0"/>
  </r>
  <r>
    <x v="10"/>
    <x v="21"/>
    <x v="3"/>
    <x v="7"/>
    <n v="383.21"/>
    <n v="100"/>
    <n v="0"/>
    <n v="7.9380000000000006E-2"/>
    <n v="0"/>
    <n v="0"/>
    <n v="0"/>
    <n v="0"/>
    <n v="0"/>
  </r>
  <r>
    <x v="10"/>
    <x v="21"/>
    <x v="3"/>
    <x v="8"/>
    <n v="327.58999999999997"/>
    <n v="100"/>
    <n v="0"/>
    <n v="7.9409999999999994E-2"/>
    <n v="0"/>
    <n v="0"/>
    <n v="0"/>
    <n v="0"/>
    <n v="0"/>
  </r>
  <r>
    <x v="10"/>
    <x v="21"/>
    <x v="3"/>
    <x v="9"/>
    <n v="462.93"/>
    <n v="100"/>
    <n v="0"/>
    <n v="7.9320000000000002E-2"/>
    <n v="0"/>
    <n v="0"/>
    <n v="0"/>
    <n v="0"/>
    <n v="0"/>
  </r>
  <r>
    <x v="10"/>
    <x v="21"/>
    <x v="3"/>
    <x v="10"/>
    <n v="0.13"/>
    <n v="100"/>
    <n v="0"/>
    <n v="2.0000000000000002E-5"/>
    <n v="0"/>
    <n v="0"/>
    <n v="0"/>
    <n v="0"/>
    <n v="0"/>
  </r>
  <r>
    <x v="10"/>
    <x v="21"/>
    <x v="4"/>
    <x v="0"/>
    <n v="6.11"/>
    <n v="100"/>
    <n v="0"/>
    <n v="1.5399999999999999E-3"/>
    <n v="0"/>
    <n v="0"/>
    <n v="0"/>
    <n v="0"/>
    <n v="0"/>
  </r>
  <r>
    <x v="10"/>
    <x v="21"/>
    <x v="4"/>
    <x v="1"/>
    <n v="5.39"/>
    <n v="100"/>
    <n v="0"/>
    <n v="1.5399999999999999E-3"/>
    <n v="0"/>
    <n v="0"/>
    <n v="0"/>
    <n v="0"/>
    <n v="0"/>
  </r>
  <r>
    <x v="10"/>
    <x v="21"/>
    <x v="4"/>
    <x v="2"/>
    <n v="5.0199999999999996"/>
    <n v="100"/>
    <n v="0"/>
    <n v="1.5299999999999999E-3"/>
    <n v="0"/>
    <n v="0"/>
    <n v="0"/>
    <n v="0"/>
    <n v="0"/>
  </r>
  <r>
    <x v="10"/>
    <x v="21"/>
    <x v="4"/>
    <x v="3"/>
    <n v="5.05"/>
    <n v="100"/>
    <n v="0"/>
    <n v="1.5399999999999999E-3"/>
    <n v="0"/>
    <n v="0"/>
    <n v="0"/>
    <n v="0"/>
    <n v="0"/>
  </r>
  <r>
    <x v="10"/>
    <x v="21"/>
    <x v="4"/>
    <x v="4"/>
    <n v="5.04"/>
    <n v="100"/>
    <n v="0"/>
    <n v="1.5399999999999999E-3"/>
    <n v="0"/>
    <n v="0"/>
    <n v="0"/>
    <n v="0"/>
    <n v="0"/>
  </r>
  <r>
    <x v="10"/>
    <x v="21"/>
    <x v="4"/>
    <x v="5"/>
    <n v="5.14"/>
    <n v="100"/>
    <n v="0"/>
    <n v="1.5499999999999999E-3"/>
    <n v="0"/>
    <n v="0"/>
    <n v="0"/>
    <n v="0"/>
    <n v="0"/>
  </r>
  <r>
    <x v="10"/>
    <x v="21"/>
    <x v="4"/>
    <x v="6"/>
    <n v="5.03"/>
    <n v="100"/>
    <n v="0"/>
    <n v="1.5399999999999999E-3"/>
    <n v="0"/>
    <n v="0"/>
    <n v="0"/>
    <n v="0"/>
    <n v="0"/>
  </r>
  <r>
    <x v="10"/>
    <x v="21"/>
    <x v="4"/>
    <x v="7"/>
    <n v="5.72"/>
    <n v="100"/>
    <n v="0"/>
    <n v="1.5399999999999999E-3"/>
    <n v="0"/>
    <n v="0"/>
    <n v="0"/>
    <n v="0"/>
    <n v="0"/>
  </r>
  <r>
    <x v="10"/>
    <x v="21"/>
    <x v="4"/>
    <x v="8"/>
    <n v="5.23"/>
    <n v="100"/>
    <n v="0"/>
    <n v="1.5399999999999999E-3"/>
    <n v="0"/>
    <n v="0"/>
    <n v="0"/>
    <n v="0"/>
    <n v="0"/>
  </r>
  <r>
    <x v="10"/>
    <x v="21"/>
    <x v="4"/>
    <x v="9"/>
    <n v="6.68"/>
    <n v="100"/>
    <n v="0"/>
    <n v="1.5399999999999999E-3"/>
    <n v="0"/>
    <n v="0"/>
    <n v="0"/>
    <n v="0"/>
    <n v="0"/>
  </r>
  <r>
    <x v="10"/>
    <x v="21"/>
    <x v="4"/>
    <x v="10"/>
    <n v="0"/>
    <n v="100"/>
    <n v="0"/>
    <n v="0"/>
    <n v="0"/>
    <n v="0"/>
    <n v="0"/>
    <n v="0"/>
    <n v="0"/>
  </r>
  <r>
    <x v="10"/>
    <x v="21"/>
    <x v="5"/>
    <x v="0"/>
    <n v="1.1499999999999999"/>
    <n v="100"/>
    <n v="0"/>
    <n v="2.1000000000000001E-4"/>
    <n v="0"/>
    <n v="0"/>
    <n v="0"/>
    <n v="0"/>
    <n v="0"/>
  </r>
  <r>
    <x v="10"/>
    <x v="21"/>
    <x v="5"/>
    <x v="1"/>
    <n v="0.66"/>
    <n v="100"/>
    <n v="0"/>
    <n v="2.0000000000000001E-4"/>
    <n v="0"/>
    <n v="0"/>
    <n v="0"/>
    <n v="0"/>
    <n v="0"/>
  </r>
  <r>
    <x v="10"/>
    <x v="21"/>
    <x v="5"/>
    <x v="2"/>
    <n v="0.67"/>
    <n v="100"/>
    <n v="0"/>
    <n v="2.0000000000000001E-4"/>
    <n v="0"/>
    <n v="0"/>
    <n v="0"/>
    <n v="0"/>
    <n v="0"/>
  </r>
  <r>
    <x v="10"/>
    <x v="21"/>
    <x v="5"/>
    <x v="3"/>
    <n v="0.65"/>
    <n v="100"/>
    <n v="0"/>
    <n v="2.0000000000000001E-4"/>
    <n v="0"/>
    <n v="0"/>
    <n v="0"/>
    <n v="0"/>
    <n v="0"/>
  </r>
  <r>
    <x v="10"/>
    <x v="21"/>
    <x v="5"/>
    <x v="4"/>
    <n v="0.69"/>
    <n v="100"/>
    <n v="0"/>
    <n v="2.1000000000000001E-4"/>
    <n v="0"/>
    <n v="0"/>
    <n v="0"/>
    <n v="0"/>
    <n v="0"/>
  </r>
  <r>
    <x v="10"/>
    <x v="21"/>
    <x v="5"/>
    <x v="5"/>
    <n v="0.67"/>
    <n v="100"/>
    <n v="0"/>
    <n v="2.0000000000000001E-4"/>
    <n v="0"/>
    <n v="0"/>
    <n v="0"/>
    <n v="0"/>
    <n v="0"/>
  </r>
  <r>
    <x v="10"/>
    <x v="21"/>
    <x v="5"/>
    <x v="6"/>
    <n v="0.7"/>
    <n v="100"/>
    <n v="0"/>
    <n v="2.1000000000000001E-4"/>
    <n v="0"/>
    <n v="0"/>
    <n v="0"/>
    <n v="0"/>
    <n v="0"/>
  </r>
  <r>
    <x v="10"/>
    <x v="21"/>
    <x v="5"/>
    <x v="7"/>
    <n v="0.9"/>
    <n v="100"/>
    <n v="0"/>
    <n v="2.1000000000000001E-4"/>
    <n v="0"/>
    <n v="0"/>
    <n v="0"/>
    <n v="0"/>
    <n v="0"/>
  </r>
  <r>
    <x v="10"/>
    <x v="21"/>
    <x v="5"/>
    <x v="8"/>
    <n v="0.79"/>
    <n v="100"/>
    <n v="0"/>
    <n v="2.1000000000000001E-4"/>
    <n v="0"/>
    <n v="0"/>
    <n v="0"/>
    <n v="0"/>
    <n v="0"/>
  </r>
  <r>
    <x v="10"/>
    <x v="21"/>
    <x v="5"/>
    <x v="9"/>
    <n v="0.75"/>
    <n v="100"/>
    <n v="0"/>
    <n v="2.0000000000000001E-4"/>
    <n v="0"/>
    <n v="0"/>
    <n v="0"/>
    <n v="0"/>
    <n v="0"/>
  </r>
  <r>
    <x v="10"/>
    <x v="21"/>
    <x v="5"/>
    <x v="10"/>
    <n v="0"/>
    <n v="100"/>
    <n v="0"/>
    <n v="0"/>
    <n v="0"/>
    <n v="0"/>
    <n v="0"/>
    <n v="0"/>
    <n v="0"/>
  </r>
  <r>
    <x v="10"/>
    <x v="21"/>
    <x v="6"/>
    <x v="0"/>
    <n v="139.38999999999999"/>
    <n v="100"/>
    <n v="0"/>
    <n v="4.129E-2"/>
    <n v="0"/>
    <n v="0"/>
    <n v="0"/>
    <n v="0"/>
    <n v="0"/>
  </r>
  <r>
    <x v="10"/>
    <x v="21"/>
    <x v="6"/>
    <x v="1"/>
    <n v="118.59"/>
    <n v="100"/>
    <n v="0"/>
    <n v="4.129E-2"/>
    <n v="0"/>
    <n v="0"/>
    <n v="0"/>
    <n v="0"/>
    <n v="0"/>
  </r>
  <r>
    <x v="10"/>
    <x v="21"/>
    <x v="6"/>
    <x v="2"/>
    <n v="112.24"/>
    <n v="100"/>
    <n v="0"/>
    <n v="4.129E-2"/>
    <n v="0"/>
    <n v="0"/>
    <n v="0"/>
    <n v="0"/>
    <n v="0"/>
  </r>
  <r>
    <x v="10"/>
    <x v="21"/>
    <x v="6"/>
    <x v="3"/>
    <n v="112.23"/>
    <n v="100"/>
    <n v="0"/>
    <n v="4.129E-2"/>
    <n v="0"/>
    <n v="0"/>
    <n v="0"/>
    <n v="0"/>
    <n v="0"/>
  </r>
  <r>
    <x v="10"/>
    <x v="21"/>
    <x v="6"/>
    <x v="4"/>
    <n v="112.23"/>
    <n v="100"/>
    <n v="0"/>
    <n v="4.129E-2"/>
    <n v="0"/>
    <n v="0"/>
    <n v="0"/>
    <n v="0"/>
    <n v="0"/>
  </r>
  <r>
    <x v="10"/>
    <x v="21"/>
    <x v="6"/>
    <x v="5"/>
    <n v="122.66"/>
    <n v="100"/>
    <n v="0"/>
    <n v="4.1300000000000003E-2"/>
    <n v="0"/>
    <n v="0"/>
    <n v="0"/>
    <n v="0"/>
    <n v="0"/>
  </r>
  <r>
    <x v="10"/>
    <x v="21"/>
    <x v="6"/>
    <x v="6"/>
    <n v="112.19"/>
    <n v="100"/>
    <n v="0"/>
    <n v="4.1279999999999997E-2"/>
    <n v="0"/>
    <n v="0"/>
    <n v="0"/>
    <n v="0"/>
    <n v="0"/>
  </r>
  <r>
    <x v="10"/>
    <x v="21"/>
    <x v="6"/>
    <x v="7"/>
    <n v="158.79"/>
    <n v="100"/>
    <n v="0"/>
    <n v="4.129E-2"/>
    <n v="0"/>
    <n v="0"/>
    <n v="0"/>
    <n v="0"/>
    <n v="0"/>
  </r>
  <r>
    <x v="10"/>
    <x v="21"/>
    <x v="6"/>
    <x v="8"/>
    <n v="153.27000000000001"/>
    <n v="100"/>
    <n v="0"/>
    <n v="4.129E-2"/>
    <n v="0"/>
    <n v="0"/>
    <n v="0"/>
    <n v="0"/>
    <n v="0"/>
  </r>
  <r>
    <x v="10"/>
    <x v="21"/>
    <x v="6"/>
    <x v="9"/>
    <n v="167.81"/>
    <n v="100"/>
    <n v="0"/>
    <n v="4.129E-2"/>
    <n v="0"/>
    <n v="0"/>
    <n v="0"/>
    <n v="0"/>
    <n v="0"/>
  </r>
  <r>
    <x v="10"/>
    <x v="21"/>
    <x v="6"/>
    <x v="10"/>
    <n v="0"/>
    <n v="100"/>
    <n v="0"/>
    <n v="0"/>
    <n v="0"/>
    <n v="0"/>
    <n v="0"/>
    <n v="0"/>
    <n v="0"/>
  </r>
  <r>
    <x v="10"/>
    <x v="21"/>
    <x v="7"/>
    <x v="0"/>
    <n v="110.78"/>
    <n v="100"/>
    <n v="0"/>
    <n v="2.385E-2"/>
    <n v="0"/>
    <n v="0"/>
    <n v="0"/>
    <n v="0"/>
    <n v="0"/>
  </r>
  <r>
    <x v="10"/>
    <x v="21"/>
    <x v="7"/>
    <x v="1"/>
    <n v="76.180000000000007"/>
    <n v="100"/>
    <n v="0"/>
    <n v="2.385E-2"/>
    <n v="0"/>
    <n v="0"/>
    <n v="0"/>
    <n v="0"/>
    <n v="0"/>
  </r>
  <r>
    <x v="10"/>
    <x v="21"/>
    <x v="7"/>
    <x v="2"/>
    <n v="64.84"/>
    <n v="100"/>
    <n v="0"/>
    <n v="2.3859999999999999E-2"/>
    <n v="0"/>
    <n v="0"/>
    <n v="0"/>
    <n v="0"/>
    <n v="0"/>
  </r>
  <r>
    <x v="10"/>
    <x v="21"/>
    <x v="7"/>
    <x v="3"/>
    <n v="64.83"/>
    <n v="100"/>
    <n v="0"/>
    <n v="2.385E-2"/>
    <n v="0"/>
    <n v="0"/>
    <n v="0"/>
    <n v="0"/>
    <n v="0"/>
  </r>
  <r>
    <x v="10"/>
    <x v="21"/>
    <x v="7"/>
    <x v="4"/>
    <n v="64.84"/>
    <n v="100"/>
    <n v="0"/>
    <n v="2.3859999999999999E-2"/>
    <n v="0"/>
    <n v="0"/>
    <n v="0"/>
    <n v="0"/>
    <n v="0"/>
  </r>
  <r>
    <x v="10"/>
    <x v="21"/>
    <x v="7"/>
    <x v="5"/>
    <n v="68.900000000000006"/>
    <n v="100"/>
    <n v="0"/>
    <n v="2.384E-2"/>
    <n v="0"/>
    <n v="0"/>
    <n v="0"/>
    <n v="0"/>
    <n v="0"/>
  </r>
  <r>
    <x v="10"/>
    <x v="21"/>
    <x v="7"/>
    <x v="6"/>
    <n v="64.84"/>
    <n v="100"/>
    <n v="0"/>
    <n v="2.3859999999999999E-2"/>
    <n v="0"/>
    <n v="0"/>
    <n v="0"/>
    <n v="0"/>
    <n v="0"/>
  </r>
  <r>
    <x v="10"/>
    <x v="21"/>
    <x v="7"/>
    <x v="7"/>
    <n v="94.83"/>
    <n v="100"/>
    <n v="0"/>
    <n v="2.385E-2"/>
    <n v="0"/>
    <n v="0"/>
    <n v="0"/>
    <n v="0"/>
    <n v="0"/>
  </r>
  <r>
    <x v="10"/>
    <x v="21"/>
    <x v="7"/>
    <x v="8"/>
    <n v="86.62"/>
    <n v="100"/>
    <n v="0"/>
    <n v="2.3890000000000002E-2"/>
    <n v="0"/>
    <n v="0"/>
    <n v="0"/>
    <n v="0"/>
    <n v="0"/>
  </r>
  <r>
    <x v="10"/>
    <x v="21"/>
    <x v="7"/>
    <x v="9"/>
    <n v="153.05000000000001"/>
    <n v="100"/>
    <n v="0"/>
    <n v="2.3869999999999999E-2"/>
    <n v="6.9999999999999994E-5"/>
    <n v="0"/>
    <n v="0"/>
    <n v="0"/>
    <n v="0"/>
  </r>
  <r>
    <x v="10"/>
    <x v="21"/>
    <x v="7"/>
    <x v="10"/>
    <n v="0"/>
    <n v="100"/>
    <n v="0"/>
    <n v="0"/>
    <n v="0"/>
    <n v="0"/>
    <n v="0"/>
    <n v="0"/>
    <n v="0"/>
  </r>
  <r>
    <x v="10"/>
    <x v="21"/>
    <x v="8"/>
    <x v="0"/>
    <n v="213.54"/>
    <n v="54.1"/>
    <n v="2002.1396500000001"/>
    <n v="4.6609999999999999E-2"/>
    <n v="0"/>
    <n v="0"/>
    <n v="0"/>
    <n v="0"/>
    <n v="8.6912900000000004"/>
  </r>
  <r>
    <x v="10"/>
    <x v="21"/>
    <x v="8"/>
    <x v="1"/>
    <n v="199.74"/>
    <n v="48.25"/>
    <n v="1542.21973"/>
    <n v="4.0960000000000003E-2"/>
    <n v="0"/>
    <n v="0"/>
    <n v="0"/>
    <n v="0"/>
    <n v="6.6947799999999997"/>
  </r>
  <r>
    <x v="10"/>
    <x v="21"/>
    <x v="8"/>
    <x v="2"/>
    <n v="88.21"/>
    <n v="100"/>
    <n v="853"/>
    <n v="3.245E-2"/>
    <n v="0"/>
    <n v="0"/>
    <n v="0"/>
    <n v="0"/>
    <n v="3.7028699999999999"/>
  </r>
  <r>
    <x v="10"/>
    <x v="21"/>
    <x v="8"/>
    <x v="3"/>
    <n v="128.88999999999999"/>
    <n v="100"/>
    <n v="2090"/>
    <n v="4.7419999999999997E-2"/>
    <n v="0"/>
    <n v="0"/>
    <n v="0"/>
    <n v="0"/>
    <n v="9.0726899999999997"/>
  </r>
  <r>
    <x v="10"/>
    <x v="21"/>
    <x v="8"/>
    <x v="4"/>
    <n v="61.34"/>
    <n v="100"/>
    <n v="41"/>
    <n v="2.257E-2"/>
    <n v="0"/>
    <n v="0"/>
    <n v="0"/>
    <n v="0"/>
    <n v="0.17798"/>
  </r>
  <r>
    <x v="10"/>
    <x v="21"/>
    <x v="8"/>
    <x v="5"/>
    <n v="92.79"/>
    <n v="89.76"/>
    <n v="857.2002"/>
    <n v="3.2500000000000001E-2"/>
    <n v="0"/>
    <n v="0"/>
    <n v="0"/>
    <n v="0"/>
    <n v="3.7211099999999999"/>
  </r>
  <r>
    <x v="10"/>
    <x v="21"/>
    <x v="8"/>
    <x v="6"/>
    <n v="70.06"/>
    <n v="100"/>
    <n v="305"/>
    <n v="2.5780000000000001E-2"/>
    <n v="0"/>
    <n v="0"/>
    <n v="0"/>
    <n v="0"/>
    <n v="1.3240099999999999"/>
  </r>
  <r>
    <x v="10"/>
    <x v="21"/>
    <x v="8"/>
    <x v="7"/>
    <n v="291.55"/>
    <n v="64.099999999999994"/>
    <n v="4043.4189500000002"/>
    <n v="7.1239999999999998E-2"/>
    <n v="0"/>
    <n v="0"/>
    <n v="0"/>
    <n v="0"/>
    <n v="17.552489999999999"/>
  </r>
  <r>
    <x v="10"/>
    <x v="21"/>
    <x v="8"/>
    <x v="8"/>
    <n v="270.08"/>
    <n v="70.959999999999994"/>
    <n v="4300.9091799999997"/>
    <n v="7.4340000000000003E-2"/>
    <n v="0"/>
    <n v="0"/>
    <n v="0"/>
    <n v="0"/>
    <n v="18.670249999999999"/>
  </r>
  <r>
    <x v="10"/>
    <x v="21"/>
    <x v="8"/>
    <x v="9"/>
    <n v="304.27"/>
    <n v="53.47"/>
    <n v="3498.5302700000002"/>
    <n v="6.4490000000000006E-2"/>
    <n v="0"/>
    <n v="0"/>
    <n v="0"/>
    <n v="0"/>
    <n v="15.18712"/>
  </r>
  <r>
    <x v="10"/>
    <x v="21"/>
    <x v="8"/>
    <x v="10"/>
    <n v="103.99"/>
    <n v="38.82"/>
    <n v="1208.18994"/>
    <n v="1.473E-2"/>
    <n v="0"/>
    <n v="0"/>
    <n v="0"/>
    <n v="0"/>
    <n v="5.2447499999999998"/>
  </r>
  <r>
    <x v="10"/>
    <x v="22"/>
    <x v="0"/>
    <x v="0"/>
    <n v="258.32"/>
    <n v="48.8"/>
    <n v="708.16016000000002"/>
    <n v="6.5189999999999998E-2"/>
    <n v="0"/>
    <n v="0"/>
    <n v="0"/>
    <n v="0"/>
    <n v="3.02101"/>
  </r>
  <r>
    <x v="10"/>
    <x v="22"/>
    <x v="0"/>
    <x v="1"/>
    <n v="106.48"/>
    <n v="59.71"/>
    <n v="256.75"/>
    <n v="4.0930000000000001E-2"/>
    <n v="0"/>
    <n v="0"/>
    <n v="0"/>
    <n v="0"/>
    <n v="1.0952999999999999"/>
  </r>
  <r>
    <x v="10"/>
    <x v="22"/>
    <x v="0"/>
    <x v="2"/>
    <n v="95.23"/>
    <n v="94.22"/>
    <n v="356.16016000000002"/>
    <n v="4.589E-2"/>
    <n v="0"/>
    <n v="0"/>
    <n v="0"/>
    <n v="0"/>
    <n v="1.51938"/>
  </r>
  <r>
    <x v="10"/>
    <x v="22"/>
    <x v="0"/>
    <x v="3"/>
    <n v="148.22999999999999"/>
    <n v="69.959999999999994"/>
    <n v="540.11035000000004"/>
    <n v="5.5309999999999998E-2"/>
    <n v="0"/>
    <n v="0"/>
    <n v="0"/>
    <n v="0"/>
    <n v="2.3041100000000001"/>
  </r>
  <r>
    <x v="10"/>
    <x v="22"/>
    <x v="0"/>
    <x v="4"/>
    <n v="58.26"/>
    <n v="100"/>
    <n v="22"/>
    <n v="2.921E-2"/>
    <n v="0"/>
    <n v="0"/>
    <n v="0"/>
    <n v="0"/>
    <n v="9.3850000000000003E-2"/>
  </r>
  <r>
    <x v="10"/>
    <x v="22"/>
    <x v="0"/>
    <x v="5"/>
    <n v="102.75"/>
    <n v="57.07"/>
    <n v="93.600099999999998"/>
    <n v="3.2689999999999997E-2"/>
    <n v="2.9999999999999997E-4"/>
    <n v="0"/>
    <n v="0"/>
    <n v="0"/>
    <n v="0.39929999999999999"/>
  </r>
  <r>
    <x v="10"/>
    <x v="22"/>
    <x v="0"/>
    <x v="6"/>
    <n v="70.37"/>
    <n v="84.53"/>
    <n v="101.43994000000001"/>
    <n v="3.322E-2"/>
    <n v="0"/>
    <n v="0"/>
    <n v="0"/>
    <n v="0"/>
    <n v="0.43274000000000001"/>
  </r>
  <r>
    <x v="10"/>
    <x v="22"/>
    <x v="0"/>
    <x v="7"/>
    <n v="267.36"/>
    <n v="38.020000000000003"/>
    <n v="544.44042999999999"/>
    <n v="5.5879999999999999E-2"/>
    <n v="0"/>
    <n v="0"/>
    <n v="0"/>
    <n v="0"/>
    <n v="2.3225799999999999"/>
  </r>
  <r>
    <x v="10"/>
    <x v="22"/>
    <x v="0"/>
    <x v="8"/>
    <n v="355.74"/>
    <n v="48.15"/>
    <n v="1089.5790999999999"/>
    <n v="8.2860000000000003E-2"/>
    <n v="0"/>
    <n v="0"/>
    <n v="0"/>
    <n v="0"/>
    <n v="4.6481500000000002"/>
  </r>
  <r>
    <x v="10"/>
    <x v="22"/>
    <x v="0"/>
    <x v="9"/>
    <n v="220.79"/>
    <n v="35.700000000000003"/>
    <n v="311.99023"/>
    <n v="4.3749999999999997E-2"/>
    <n v="0"/>
    <n v="0"/>
    <n v="0"/>
    <n v="0"/>
    <n v="1.3309500000000001"/>
  </r>
  <r>
    <x v="10"/>
    <x v="22"/>
    <x v="0"/>
    <x v="10"/>
    <n v="69.42"/>
    <n v="48.85"/>
    <n v="343.90015"/>
    <n v="1.695E-2"/>
    <n v="0"/>
    <n v="0"/>
    <n v="0"/>
    <n v="0"/>
    <n v="1.4670799999999999"/>
  </r>
  <r>
    <x v="10"/>
    <x v="22"/>
    <x v="1"/>
    <x v="0"/>
    <n v="444.32"/>
    <n v="55.59"/>
    <n v="3064.3300800000002"/>
    <n v="0.1244"/>
    <n v="0"/>
    <n v="0"/>
    <n v="0"/>
    <n v="0"/>
    <n v="13.072430000000001"/>
  </r>
  <r>
    <x v="10"/>
    <x v="22"/>
    <x v="1"/>
    <x v="1"/>
    <n v="237.41"/>
    <n v="79.56"/>
    <n v="2382.6796899999999"/>
    <n v="9.5530000000000004E-2"/>
    <n v="0"/>
    <n v="0"/>
    <n v="0"/>
    <n v="0"/>
    <n v="10.16451"/>
  </r>
  <r>
    <x v="10"/>
    <x v="22"/>
    <x v="1"/>
    <x v="2"/>
    <n v="128.46"/>
    <n v="94.91"/>
    <n v="1451.12012"/>
    <n v="6.1339999999999999E-2"/>
    <n v="0"/>
    <n v="0"/>
    <n v="0"/>
    <n v="0"/>
    <n v="6.19048"/>
  </r>
  <r>
    <x v="10"/>
    <x v="22"/>
    <x v="1"/>
    <x v="3"/>
    <n v="342.1"/>
    <n v="94.92"/>
    <n v="4265.8398399999996"/>
    <n v="0.16295000000000001"/>
    <n v="0"/>
    <n v="0"/>
    <n v="0"/>
    <n v="0"/>
    <n v="18.198070000000001"/>
  </r>
  <r>
    <x v="10"/>
    <x v="22"/>
    <x v="1"/>
    <x v="4"/>
    <n v="26.59"/>
    <n v="100"/>
    <n v="131"/>
    <n v="1.333E-2"/>
    <n v="0"/>
    <n v="0"/>
    <n v="0"/>
    <n v="0"/>
    <n v="0.55884999999999996"/>
  </r>
  <r>
    <x v="10"/>
    <x v="22"/>
    <x v="1"/>
    <x v="5"/>
    <n v="239.91"/>
    <n v="63.31"/>
    <n v="1934.8603499999999"/>
    <n v="7.8359999999999999E-2"/>
    <n v="0"/>
    <n v="0"/>
    <n v="0"/>
    <n v="0"/>
    <n v="8.2541100000000007"/>
  </r>
  <r>
    <x v="10"/>
    <x v="22"/>
    <x v="1"/>
    <x v="6"/>
    <n v="136.53"/>
    <n v="100"/>
    <n v="1636"/>
    <n v="6.8440000000000001E-2"/>
    <n v="0"/>
    <n v="0"/>
    <n v="0"/>
    <n v="0"/>
    <n v="6.9791800000000004"/>
  </r>
  <r>
    <x v="10"/>
    <x v="22"/>
    <x v="1"/>
    <x v="7"/>
    <n v="857.75"/>
    <n v="45.34"/>
    <n v="5058.8789100000004"/>
    <n v="0.19431999999999999"/>
    <n v="0"/>
    <n v="0"/>
    <n v="0"/>
    <n v="0"/>
    <n v="21.58118"/>
  </r>
  <r>
    <x v="10"/>
    <x v="22"/>
    <x v="1"/>
    <x v="8"/>
    <n v="1192.07"/>
    <n v="42.57"/>
    <n v="6568.5581099999999"/>
    <n v="0.25564999999999999"/>
    <n v="0"/>
    <n v="0"/>
    <n v="0"/>
    <n v="0"/>
    <n v="28.02148"/>
  </r>
  <r>
    <x v="10"/>
    <x v="22"/>
    <x v="1"/>
    <x v="9"/>
    <n v="623.84"/>
    <n v="45.29"/>
    <n v="3638.30078"/>
    <n v="0.14219000000000001"/>
    <n v="0"/>
    <n v="0"/>
    <n v="0"/>
    <n v="0"/>
    <n v="15.520989999999999"/>
  </r>
  <r>
    <x v="10"/>
    <x v="22"/>
    <x v="1"/>
    <x v="10"/>
    <n v="404.28"/>
    <n v="46.6"/>
    <n v="2580.3496100000002"/>
    <n v="9.4E-2"/>
    <n v="0"/>
    <n v="0"/>
    <n v="0"/>
    <n v="0"/>
    <n v="11.007770000000001"/>
  </r>
  <r>
    <x v="10"/>
    <x v="22"/>
    <x v="2"/>
    <x v="0"/>
    <n v="86.8"/>
    <n v="100"/>
    <n v="0"/>
    <n v="2.349E-2"/>
    <n v="0"/>
    <n v="0"/>
    <n v="0"/>
    <n v="0"/>
    <n v="0"/>
  </r>
  <r>
    <x v="10"/>
    <x v="22"/>
    <x v="2"/>
    <x v="1"/>
    <n v="58.92"/>
    <n v="100"/>
    <n v="0"/>
    <n v="2.3470000000000001E-2"/>
    <n v="0"/>
    <n v="0"/>
    <n v="0"/>
    <n v="0"/>
    <n v="0"/>
  </r>
  <r>
    <x v="10"/>
    <x v="22"/>
    <x v="2"/>
    <x v="2"/>
    <n v="56.63"/>
    <n v="100"/>
    <n v="0"/>
    <n v="2.3470000000000001E-2"/>
    <n v="0"/>
    <n v="0"/>
    <n v="0"/>
    <n v="0"/>
    <n v="0"/>
  </r>
  <r>
    <x v="10"/>
    <x v="22"/>
    <x v="2"/>
    <x v="3"/>
    <n v="56.64"/>
    <n v="100"/>
    <n v="0"/>
    <n v="2.3480000000000001E-2"/>
    <n v="0"/>
    <n v="0"/>
    <n v="0"/>
    <n v="0"/>
    <n v="0"/>
  </r>
  <r>
    <x v="10"/>
    <x v="22"/>
    <x v="2"/>
    <x v="4"/>
    <n v="56.66"/>
    <n v="100"/>
    <n v="0"/>
    <n v="2.349E-2"/>
    <n v="0"/>
    <n v="0"/>
    <n v="0"/>
    <n v="0"/>
    <n v="0"/>
  </r>
  <r>
    <x v="10"/>
    <x v="22"/>
    <x v="2"/>
    <x v="5"/>
    <n v="56.62"/>
    <n v="100"/>
    <n v="0"/>
    <n v="2.3470000000000001E-2"/>
    <n v="0"/>
    <n v="0"/>
    <n v="0"/>
    <n v="0"/>
    <n v="0"/>
  </r>
  <r>
    <x v="10"/>
    <x v="22"/>
    <x v="2"/>
    <x v="6"/>
    <n v="56.61"/>
    <n v="100"/>
    <n v="0"/>
    <n v="2.3460000000000002E-2"/>
    <n v="0"/>
    <n v="0"/>
    <n v="0"/>
    <n v="0"/>
    <n v="0"/>
  </r>
  <r>
    <x v="10"/>
    <x v="22"/>
    <x v="2"/>
    <x v="7"/>
    <n v="85.86"/>
    <n v="100"/>
    <n v="0"/>
    <n v="2.3480000000000001E-2"/>
    <n v="0"/>
    <n v="0"/>
    <n v="0"/>
    <n v="0"/>
    <n v="0"/>
  </r>
  <r>
    <x v="10"/>
    <x v="22"/>
    <x v="2"/>
    <x v="8"/>
    <n v="75.2"/>
    <n v="27.97"/>
    <n v="0.27978999999999998"/>
    <n v="2.349E-2"/>
    <n v="0"/>
    <n v="0"/>
    <n v="0"/>
    <n v="0"/>
    <n v="1.1900000000000001E-3"/>
  </r>
  <r>
    <x v="10"/>
    <x v="22"/>
    <x v="2"/>
    <x v="9"/>
    <n v="107.4"/>
    <n v="100"/>
    <n v="0"/>
    <n v="2.349E-2"/>
    <n v="0"/>
    <n v="0"/>
    <n v="0"/>
    <n v="0"/>
    <n v="0"/>
  </r>
  <r>
    <x v="10"/>
    <x v="22"/>
    <x v="2"/>
    <x v="10"/>
    <n v="0"/>
    <n v="100"/>
    <n v="0"/>
    <n v="0"/>
    <n v="0"/>
    <n v="0"/>
    <n v="0"/>
    <n v="0"/>
    <n v="0"/>
  </r>
  <r>
    <x v="10"/>
    <x v="22"/>
    <x v="3"/>
    <x v="0"/>
    <n v="440.94"/>
    <n v="13.95"/>
    <n v="0.13965"/>
    <n v="7.9320000000000002E-2"/>
    <n v="0"/>
    <n v="0"/>
    <n v="0"/>
    <n v="0"/>
    <n v="5.9999999999999995E-4"/>
  </r>
  <r>
    <x v="10"/>
    <x v="22"/>
    <x v="3"/>
    <x v="1"/>
    <n v="184.1"/>
    <n v="100"/>
    <n v="0"/>
    <n v="7.9219999999999999E-2"/>
    <n v="3.0000000000000001E-5"/>
    <n v="0"/>
    <n v="0"/>
    <n v="0"/>
    <n v="0"/>
  </r>
  <r>
    <x v="10"/>
    <x v="22"/>
    <x v="3"/>
    <x v="2"/>
    <n v="158.01"/>
    <n v="100"/>
    <n v="0"/>
    <n v="7.9210000000000003E-2"/>
    <n v="0"/>
    <n v="0"/>
    <n v="0"/>
    <n v="0"/>
    <n v="0"/>
  </r>
  <r>
    <x v="10"/>
    <x v="22"/>
    <x v="3"/>
    <x v="3"/>
    <n v="165.03"/>
    <n v="100"/>
    <n v="0"/>
    <n v="7.9229999999999995E-2"/>
    <n v="0"/>
    <n v="0"/>
    <n v="0"/>
    <n v="0"/>
    <n v="0"/>
  </r>
  <r>
    <x v="10"/>
    <x v="22"/>
    <x v="3"/>
    <x v="4"/>
    <n v="157.97"/>
    <n v="100"/>
    <n v="0"/>
    <n v="7.9189999999999997E-2"/>
    <n v="0"/>
    <n v="0"/>
    <n v="0"/>
    <n v="0"/>
    <n v="0"/>
  </r>
  <r>
    <x v="10"/>
    <x v="22"/>
    <x v="3"/>
    <x v="5"/>
    <n v="171.33"/>
    <n v="100"/>
    <n v="0"/>
    <n v="7.9210000000000003E-2"/>
    <n v="0"/>
    <n v="0"/>
    <n v="0"/>
    <n v="0"/>
    <n v="0"/>
  </r>
  <r>
    <x v="10"/>
    <x v="22"/>
    <x v="3"/>
    <x v="6"/>
    <n v="157.97"/>
    <n v="100"/>
    <n v="0"/>
    <n v="7.9189999999999997E-2"/>
    <n v="0"/>
    <n v="0"/>
    <n v="0"/>
    <n v="0"/>
    <n v="0"/>
  </r>
  <r>
    <x v="10"/>
    <x v="22"/>
    <x v="3"/>
    <x v="7"/>
    <n v="383.22"/>
    <n v="17.95"/>
    <n v="0.17968999999999999"/>
    <n v="7.9380000000000006E-2"/>
    <n v="0"/>
    <n v="0"/>
    <n v="0"/>
    <n v="0"/>
    <n v="7.6999999999999996E-4"/>
  </r>
  <r>
    <x v="10"/>
    <x v="22"/>
    <x v="3"/>
    <x v="8"/>
    <n v="327.61"/>
    <n v="24.53"/>
    <n v="0.49023"/>
    <n v="7.9409999999999994E-2"/>
    <n v="0"/>
    <n v="0"/>
    <n v="0"/>
    <n v="0"/>
    <n v="2.0899999999999998E-3"/>
  </r>
  <r>
    <x v="10"/>
    <x v="22"/>
    <x v="3"/>
    <x v="9"/>
    <n v="462.94"/>
    <n v="9.9499999999999993"/>
    <n v="9.9610000000000004E-2"/>
    <n v="7.9320000000000002E-2"/>
    <n v="0"/>
    <n v="0"/>
    <n v="0"/>
    <n v="0"/>
    <n v="4.2999999999999999E-4"/>
  </r>
  <r>
    <x v="10"/>
    <x v="22"/>
    <x v="3"/>
    <x v="10"/>
    <n v="0.13"/>
    <n v="100"/>
    <n v="0"/>
    <n v="2.0000000000000002E-5"/>
    <n v="0"/>
    <n v="0"/>
    <n v="0"/>
    <n v="0"/>
    <n v="0"/>
  </r>
  <r>
    <x v="10"/>
    <x v="22"/>
    <x v="4"/>
    <x v="0"/>
    <n v="6.11"/>
    <n v="100"/>
    <n v="0"/>
    <n v="1.5399999999999999E-3"/>
    <n v="0"/>
    <n v="0"/>
    <n v="0"/>
    <n v="0"/>
    <n v="0"/>
  </r>
  <r>
    <x v="10"/>
    <x v="22"/>
    <x v="4"/>
    <x v="1"/>
    <n v="5.39"/>
    <n v="100"/>
    <n v="0"/>
    <n v="1.5399999999999999E-3"/>
    <n v="0"/>
    <n v="0"/>
    <n v="0"/>
    <n v="0"/>
    <n v="0"/>
  </r>
  <r>
    <x v="10"/>
    <x v="22"/>
    <x v="4"/>
    <x v="2"/>
    <n v="5.0199999999999996"/>
    <n v="100"/>
    <n v="0"/>
    <n v="1.5299999999999999E-3"/>
    <n v="0"/>
    <n v="0"/>
    <n v="0"/>
    <n v="0"/>
    <n v="0"/>
  </r>
  <r>
    <x v="10"/>
    <x v="22"/>
    <x v="4"/>
    <x v="3"/>
    <n v="5.05"/>
    <n v="100"/>
    <n v="0"/>
    <n v="1.5399999999999999E-3"/>
    <n v="0"/>
    <n v="0"/>
    <n v="0"/>
    <n v="0"/>
    <n v="0"/>
  </r>
  <r>
    <x v="10"/>
    <x v="22"/>
    <x v="4"/>
    <x v="4"/>
    <n v="5.04"/>
    <n v="100"/>
    <n v="0"/>
    <n v="1.5399999999999999E-3"/>
    <n v="0"/>
    <n v="0"/>
    <n v="0"/>
    <n v="0"/>
    <n v="0"/>
  </r>
  <r>
    <x v="10"/>
    <x v="22"/>
    <x v="4"/>
    <x v="5"/>
    <n v="5.14"/>
    <n v="100"/>
    <n v="0"/>
    <n v="1.5499999999999999E-3"/>
    <n v="0"/>
    <n v="0"/>
    <n v="0"/>
    <n v="0"/>
    <n v="0"/>
  </r>
  <r>
    <x v="10"/>
    <x v="22"/>
    <x v="4"/>
    <x v="6"/>
    <n v="5.03"/>
    <n v="100"/>
    <n v="0"/>
    <n v="1.5399999999999999E-3"/>
    <n v="0"/>
    <n v="0"/>
    <n v="0"/>
    <n v="0"/>
    <n v="0"/>
  </r>
  <r>
    <x v="10"/>
    <x v="22"/>
    <x v="4"/>
    <x v="7"/>
    <n v="5.72"/>
    <n v="100"/>
    <n v="0"/>
    <n v="1.5399999999999999E-3"/>
    <n v="0"/>
    <n v="0"/>
    <n v="0"/>
    <n v="0"/>
    <n v="0"/>
  </r>
  <r>
    <x v="10"/>
    <x v="22"/>
    <x v="4"/>
    <x v="8"/>
    <n v="5.23"/>
    <n v="100"/>
    <n v="0"/>
    <n v="1.5399999999999999E-3"/>
    <n v="0"/>
    <n v="0"/>
    <n v="0"/>
    <n v="0"/>
    <n v="0"/>
  </r>
  <r>
    <x v="10"/>
    <x v="22"/>
    <x v="4"/>
    <x v="9"/>
    <n v="6.68"/>
    <n v="100"/>
    <n v="0"/>
    <n v="1.5399999999999999E-3"/>
    <n v="0"/>
    <n v="0"/>
    <n v="0"/>
    <n v="0"/>
    <n v="0"/>
  </r>
  <r>
    <x v="10"/>
    <x v="22"/>
    <x v="4"/>
    <x v="10"/>
    <n v="0"/>
    <n v="100"/>
    <n v="0"/>
    <n v="0"/>
    <n v="0"/>
    <n v="0"/>
    <n v="0"/>
    <n v="0"/>
    <n v="0"/>
  </r>
  <r>
    <x v="10"/>
    <x v="22"/>
    <x v="5"/>
    <x v="0"/>
    <n v="1.1499999999999999"/>
    <n v="100"/>
    <n v="0"/>
    <n v="2.1000000000000001E-4"/>
    <n v="0"/>
    <n v="0"/>
    <n v="0"/>
    <n v="0"/>
    <n v="0"/>
  </r>
  <r>
    <x v="10"/>
    <x v="22"/>
    <x v="5"/>
    <x v="1"/>
    <n v="0.66"/>
    <n v="100"/>
    <n v="0"/>
    <n v="2.0000000000000001E-4"/>
    <n v="0"/>
    <n v="0"/>
    <n v="0"/>
    <n v="0"/>
    <n v="0"/>
  </r>
  <r>
    <x v="10"/>
    <x v="22"/>
    <x v="5"/>
    <x v="2"/>
    <n v="0.67"/>
    <n v="100"/>
    <n v="0"/>
    <n v="2.0000000000000001E-4"/>
    <n v="0"/>
    <n v="0"/>
    <n v="0"/>
    <n v="0"/>
    <n v="0"/>
  </r>
  <r>
    <x v="10"/>
    <x v="22"/>
    <x v="5"/>
    <x v="3"/>
    <n v="0.65"/>
    <n v="100"/>
    <n v="0"/>
    <n v="2.0000000000000001E-4"/>
    <n v="0"/>
    <n v="0"/>
    <n v="0"/>
    <n v="0"/>
    <n v="0"/>
  </r>
  <r>
    <x v="10"/>
    <x v="22"/>
    <x v="5"/>
    <x v="4"/>
    <n v="0.69"/>
    <n v="100"/>
    <n v="0"/>
    <n v="2.1000000000000001E-4"/>
    <n v="0"/>
    <n v="0"/>
    <n v="0"/>
    <n v="0"/>
    <n v="0"/>
  </r>
  <r>
    <x v="10"/>
    <x v="22"/>
    <x v="5"/>
    <x v="5"/>
    <n v="0.67"/>
    <n v="100"/>
    <n v="0"/>
    <n v="2.0000000000000001E-4"/>
    <n v="0"/>
    <n v="0"/>
    <n v="0"/>
    <n v="0"/>
    <n v="0"/>
  </r>
  <r>
    <x v="10"/>
    <x v="22"/>
    <x v="5"/>
    <x v="6"/>
    <n v="0.7"/>
    <n v="100"/>
    <n v="0"/>
    <n v="2.1000000000000001E-4"/>
    <n v="0"/>
    <n v="0"/>
    <n v="0"/>
    <n v="0"/>
    <n v="0"/>
  </r>
  <r>
    <x v="10"/>
    <x v="22"/>
    <x v="5"/>
    <x v="7"/>
    <n v="0.9"/>
    <n v="100"/>
    <n v="0"/>
    <n v="2.1000000000000001E-4"/>
    <n v="0"/>
    <n v="0"/>
    <n v="0"/>
    <n v="0"/>
    <n v="0"/>
  </r>
  <r>
    <x v="10"/>
    <x v="22"/>
    <x v="5"/>
    <x v="8"/>
    <n v="0.79"/>
    <n v="100"/>
    <n v="0"/>
    <n v="2.1000000000000001E-4"/>
    <n v="0"/>
    <n v="0"/>
    <n v="0"/>
    <n v="0"/>
    <n v="0"/>
  </r>
  <r>
    <x v="10"/>
    <x v="22"/>
    <x v="5"/>
    <x v="9"/>
    <n v="0.75"/>
    <n v="100"/>
    <n v="0"/>
    <n v="2.0000000000000001E-4"/>
    <n v="0"/>
    <n v="0"/>
    <n v="0"/>
    <n v="0"/>
    <n v="0"/>
  </r>
  <r>
    <x v="10"/>
    <x v="22"/>
    <x v="5"/>
    <x v="10"/>
    <n v="0"/>
    <n v="100"/>
    <n v="0"/>
    <n v="0"/>
    <n v="0"/>
    <n v="0"/>
    <n v="0"/>
    <n v="0"/>
    <n v="0"/>
  </r>
  <r>
    <x v="10"/>
    <x v="22"/>
    <x v="6"/>
    <x v="0"/>
    <n v="139.38999999999999"/>
    <n v="100"/>
    <n v="0"/>
    <n v="4.129E-2"/>
    <n v="0"/>
    <n v="0"/>
    <n v="0"/>
    <n v="0"/>
    <n v="0"/>
  </r>
  <r>
    <x v="10"/>
    <x v="22"/>
    <x v="6"/>
    <x v="1"/>
    <n v="118.59"/>
    <n v="100"/>
    <n v="0"/>
    <n v="4.129E-2"/>
    <n v="0"/>
    <n v="0"/>
    <n v="0"/>
    <n v="0"/>
    <n v="0"/>
  </r>
  <r>
    <x v="10"/>
    <x v="22"/>
    <x v="6"/>
    <x v="2"/>
    <n v="112.24"/>
    <n v="100"/>
    <n v="0"/>
    <n v="4.129E-2"/>
    <n v="0"/>
    <n v="0"/>
    <n v="0"/>
    <n v="0"/>
    <n v="0"/>
  </r>
  <r>
    <x v="10"/>
    <x v="22"/>
    <x v="6"/>
    <x v="3"/>
    <n v="112.23"/>
    <n v="100"/>
    <n v="0"/>
    <n v="4.129E-2"/>
    <n v="0"/>
    <n v="0"/>
    <n v="0"/>
    <n v="0"/>
    <n v="0"/>
  </r>
  <r>
    <x v="10"/>
    <x v="22"/>
    <x v="6"/>
    <x v="4"/>
    <n v="112.23"/>
    <n v="100"/>
    <n v="0"/>
    <n v="4.129E-2"/>
    <n v="0"/>
    <n v="0"/>
    <n v="0"/>
    <n v="0"/>
    <n v="0"/>
  </r>
  <r>
    <x v="10"/>
    <x v="22"/>
    <x v="6"/>
    <x v="5"/>
    <n v="122.66"/>
    <n v="100"/>
    <n v="0"/>
    <n v="4.1300000000000003E-2"/>
    <n v="0"/>
    <n v="0"/>
    <n v="0"/>
    <n v="0"/>
    <n v="0"/>
  </r>
  <r>
    <x v="10"/>
    <x v="22"/>
    <x v="6"/>
    <x v="6"/>
    <n v="112.19"/>
    <n v="100"/>
    <n v="0"/>
    <n v="4.1279999999999997E-2"/>
    <n v="0"/>
    <n v="0"/>
    <n v="0"/>
    <n v="0"/>
    <n v="0"/>
  </r>
  <r>
    <x v="10"/>
    <x v="22"/>
    <x v="6"/>
    <x v="7"/>
    <n v="158.79"/>
    <n v="100"/>
    <n v="0"/>
    <n v="4.129E-2"/>
    <n v="0"/>
    <n v="0"/>
    <n v="0"/>
    <n v="0"/>
    <n v="0"/>
  </r>
  <r>
    <x v="10"/>
    <x v="22"/>
    <x v="6"/>
    <x v="8"/>
    <n v="153.27000000000001"/>
    <n v="100"/>
    <n v="0"/>
    <n v="4.129E-2"/>
    <n v="0"/>
    <n v="0"/>
    <n v="0"/>
    <n v="0"/>
    <n v="0"/>
  </r>
  <r>
    <x v="10"/>
    <x v="22"/>
    <x v="6"/>
    <x v="9"/>
    <n v="167.81"/>
    <n v="100"/>
    <n v="0"/>
    <n v="4.129E-2"/>
    <n v="0"/>
    <n v="0"/>
    <n v="0"/>
    <n v="0"/>
    <n v="0"/>
  </r>
  <r>
    <x v="10"/>
    <x v="22"/>
    <x v="6"/>
    <x v="10"/>
    <n v="0"/>
    <n v="100"/>
    <n v="0"/>
    <n v="0"/>
    <n v="0"/>
    <n v="0"/>
    <n v="0"/>
    <n v="0"/>
    <n v="0"/>
  </r>
  <r>
    <x v="10"/>
    <x v="22"/>
    <x v="7"/>
    <x v="0"/>
    <n v="110.78"/>
    <n v="100"/>
    <n v="0"/>
    <n v="2.385E-2"/>
    <n v="0"/>
    <n v="0"/>
    <n v="0"/>
    <n v="0"/>
    <n v="0"/>
  </r>
  <r>
    <x v="10"/>
    <x v="22"/>
    <x v="7"/>
    <x v="1"/>
    <n v="76.180000000000007"/>
    <n v="100"/>
    <n v="0"/>
    <n v="2.385E-2"/>
    <n v="0"/>
    <n v="0"/>
    <n v="0"/>
    <n v="0"/>
    <n v="0"/>
  </r>
  <r>
    <x v="10"/>
    <x v="22"/>
    <x v="7"/>
    <x v="2"/>
    <n v="64.84"/>
    <n v="100"/>
    <n v="0"/>
    <n v="2.3859999999999999E-2"/>
    <n v="0"/>
    <n v="0"/>
    <n v="0"/>
    <n v="0"/>
    <n v="0"/>
  </r>
  <r>
    <x v="10"/>
    <x v="22"/>
    <x v="7"/>
    <x v="3"/>
    <n v="64.83"/>
    <n v="100"/>
    <n v="0"/>
    <n v="2.385E-2"/>
    <n v="0"/>
    <n v="0"/>
    <n v="0"/>
    <n v="0"/>
    <n v="0"/>
  </r>
  <r>
    <x v="10"/>
    <x v="22"/>
    <x v="7"/>
    <x v="4"/>
    <n v="64.84"/>
    <n v="100"/>
    <n v="0"/>
    <n v="2.3859999999999999E-2"/>
    <n v="0"/>
    <n v="0"/>
    <n v="0"/>
    <n v="0"/>
    <n v="0"/>
  </r>
  <r>
    <x v="10"/>
    <x v="22"/>
    <x v="7"/>
    <x v="5"/>
    <n v="68.900000000000006"/>
    <n v="100"/>
    <n v="0"/>
    <n v="2.384E-2"/>
    <n v="0"/>
    <n v="0"/>
    <n v="0"/>
    <n v="0"/>
    <n v="0"/>
  </r>
  <r>
    <x v="10"/>
    <x v="22"/>
    <x v="7"/>
    <x v="6"/>
    <n v="64.84"/>
    <n v="100"/>
    <n v="0"/>
    <n v="2.3859999999999999E-2"/>
    <n v="0"/>
    <n v="0"/>
    <n v="0"/>
    <n v="0"/>
    <n v="0"/>
  </r>
  <r>
    <x v="10"/>
    <x v="22"/>
    <x v="7"/>
    <x v="7"/>
    <n v="94.83"/>
    <n v="100"/>
    <n v="0"/>
    <n v="2.385E-2"/>
    <n v="0"/>
    <n v="0"/>
    <n v="0"/>
    <n v="0"/>
    <n v="0"/>
  </r>
  <r>
    <x v="10"/>
    <x v="22"/>
    <x v="7"/>
    <x v="8"/>
    <n v="86.62"/>
    <n v="100"/>
    <n v="0"/>
    <n v="2.3890000000000002E-2"/>
    <n v="0"/>
    <n v="0"/>
    <n v="0"/>
    <n v="0"/>
    <n v="0"/>
  </r>
  <r>
    <x v="10"/>
    <x v="22"/>
    <x v="7"/>
    <x v="9"/>
    <n v="153.05000000000001"/>
    <n v="100"/>
    <n v="0"/>
    <n v="2.3869999999999999E-2"/>
    <n v="6.9999999999999994E-5"/>
    <n v="0"/>
    <n v="0"/>
    <n v="0"/>
    <n v="0"/>
  </r>
  <r>
    <x v="10"/>
    <x v="22"/>
    <x v="7"/>
    <x v="10"/>
    <n v="0"/>
    <n v="100"/>
    <n v="0"/>
    <n v="0"/>
    <n v="0"/>
    <n v="0"/>
    <n v="0"/>
    <n v="0"/>
    <n v="0"/>
  </r>
  <r>
    <x v="10"/>
    <x v="22"/>
    <x v="8"/>
    <x v="0"/>
    <n v="255.25"/>
    <n v="54.09"/>
    <n v="2255.9794900000002"/>
    <n v="5.491E-2"/>
    <n v="0"/>
    <n v="0"/>
    <n v="0"/>
    <n v="0"/>
    <n v="9.6240100000000002"/>
  </r>
  <r>
    <x v="10"/>
    <x v="22"/>
    <x v="8"/>
    <x v="1"/>
    <n v="235.86"/>
    <n v="48.27"/>
    <n v="1743.41992"/>
    <n v="4.7370000000000002E-2"/>
    <n v="0"/>
    <n v="0"/>
    <n v="0"/>
    <n v="0"/>
    <n v="7.43743"/>
  </r>
  <r>
    <x v="10"/>
    <x v="22"/>
    <x v="8"/>
    <x v="2"/>
    <n v="97.86"/>
    <n v="100"/>
    <n v="965"/>
    <n v="3.5999999999999997E-2"/>
    <n v="0"/>
    <n v="0"/>
    <n v="0"/>
    <n v="0"/>
    <n v="4.1166900000000002"/>
  </r>
  <r>
    <x v="10"/>
    <x v="22"/>
    <x v="8"/>
    <x v="3"/>
    <n v="152.53"/>
    <n v="100"/>
    <n v="2364"/>
    <n v="5.6120000000000003E-2"/>
    <n v="0"/>
    <n v="0"/>
    <n v="0"/>
    <n v="0"/>
    <n v="10.084820000000001"/>
  </r>
  <r>
    <x v="10"/>
    <x v="22"/>
    <x v="8"/>
    <x v="4"/>
    <n v="61.81"/>
    <n v="100"/>
    <n v="47"/>
    <n v="2.274E-2"/>
    <n v="0"/>
    <n v="0"/>
    <n v="0"/>
    <n v="0"/>
    <n v="0.20050000000000001"/>
  </r>
  <r>
    <x v="10"/>
    <x v="22"/>
    <x v="8"/>
    <x v="5"/>
    <n v="103.58"/>
    <n v="89.77"/>
    <n v="968.59955000000002"/>
    <n v="3.6069999999999998E-2"/>
    <n v="0"/>
    <n v="0"/>
    <n v="0"/>
    <n v="0"/>
    <n v="4.1320499999999996"/>
  </r>
  <r>
    <x v="10"/>
    <x v="22"/>
    <x v="8"/>
    <x v="6"/>
    <n v="73.510000000000005"/>
    <n v="100"/>
    <n v="345"/>
    <n v="2.7050000000000001E-2"/>
    <n v="0"/>
    <n v="0"/>
    <n v="0"/>
    <n v="0"/>
    <n v="1.47177"/>
  </r>
  <r>
    <x v="10"/>
    <x v="22"/>
    <x v="8"/>
    <x v="7"/>
    <n v="362.88"/>
    <n v="64.099999999999994"/>
    <n v="4572.4101600000004"/>
    <n v="8.8059999999999999E-2"/>
    <n v="0"/>
    <n v="0"/>
    <n v="0"/>
    <n v="0"/>
    <n v="19.5059"/>
  </r>
  <r>
    <x v="10"/>
    <x v="22"/>
    <x v="8"/>
    <x v="8"/>
    <n v="338.54"/>
    <n v="70.959999999999994"/>
    <n v="4858.1093799999999"/>
    <n v="9.221E-2"/>
    <n v="0"/>
    <n v="0"/>
    <n v="0"/>
    <n v="0"/>
    <n v="20.724699999999999"/>
  </r>
  <r>
    <x v="10"/>
    <x v="22"/>
    <x v="8"/>
    <x v="9"/>
    <n v="378.43"/>
    <n v="53.48"/>
    <n v="3965.7793000000001"/>
    <n v="7.9079999999999998E-2"/>
    <n v="0"/>
    <n v="0"/>
    <n v="0"/>
    <n v="0"/>
    <n v="16.918019999999999"/>
  </r>
  <r>
    <x v="10"/>
    <x v="22"/>
    <x v="8"/>
    <x v="10"/>
    <n v="139.22999999999999"/>
    <n v="38.85"/>
    <n v="1369.0304000000001"/>
    <n v="1.9769999999999999E-2"/>
    <n v="0"/>
    <n v="0"/>
    <n v="0"/>
    <n v="0"/>
    <n v="5.8402799999999999"/>
  </r>
  <r>
    <x v="10"/>
    <x v="23"/>
    <x v="0"/>
    <x v="0"/>
    <n v="272.91000000000003"/>
    <n v="48.8"/>
    <n v="712.03026999999997"/>
    <n v="6.8760000000000002E-2"/>
    <n v="0"/>
    <n v="0"/>
    <n v="0"/>
    <n v="0"/>
    <n v="2.9912399999999999"/>
  </r>
  <r>
    <x v="10"/>
    <x v="23"/>
    <x v="0"/>
    <x v="1"/>
    <n v="110.85"/>
    <n v="59.67"/>
    <n v="260.75"/>
    <n v="4.224E-2"/>
    <n v="0"/>
    <n v="0"/>
    <n v="0"/>
    <n v="0"/>
    <n v="1.09541"/>
  </r>
  <r>
    <x v="10"/>
    <x v="23"/>
    <x v="0"/>
    <x v="2"/>
    <n v="99.06"/>
    <n v="94.22"/>
    <n v="360.87988000000001"/>
    <n v="4.7699999999999999E-2"/>
    <n v="0"/>
    <n v="0"/>
    <n v="0"/>
    <n v="0"/>
    <n v="1.51606"/>
  </r>
  <r>
    <x v="10"/>
    <x v="23"/>
    <x v="0"/>
    <x v="3"/>
    <n v="156.06"/>
    <n v="69.98"/>
    <n v="547.92969000000005"/>
    <n v="5.806E-2"/>
    <n v="0"/>
    <n v="0"/>
    <n v="0"/>
    <n v="0"/>
    <n v="2.30185"/>
  </r>
  <r>
    <x v="10"/>
    <x v="23"/>
    <x v="0"/>
    <x v="4"/>
    <n v="58.49"/>
    <n v="100"/>
    <n v="23"/>
    <n v="2.9319999999999999E-2"/>
    <n v="0"/>
    <n v="0"/>
    <n v="0"/>
    <n v="0"/>
    <n v="9.6619999999999998E-2"/>
  </r>
  <r>
    <x v="10"/>
    <x v="23"/>
    <x v="0"/>
    <x v="5"/>
    <n v="104.42"/>
    <n v="56.89"/>
    <n v="95"/>
    <n v="3.3169999999999998E-2"/>
    <n v="2.9999999999999997E-4"/>
    <n v="0"/>
    <n v="0"/>
    <n v="0"/>
    <n v="0.39909"/>
  </r>
  <r>
    <x v="10"/>
    <x v="23"/>
    <x v="0"/>
    <x v="6"/>
    <n v="71.58"/>
    <n v="84.66"/>
    <n v="102.43994000000001"/>
    <n v="3.3730000000000003E-2"/>
    <n v="0"/>
    <n v="0"/>
    <n v="0"/>
    <n v="0"/>
    <n v="0.43035000000000001"/>
  </r>
  <r>
    <x v="10"/>
    <x v="23"/>
    <x v="0"/>
    <x v="7"/>
    <n v="281.86"/>
    <n v="38.049999999999997"/>
    <n v="551.71973000000003"/>
    <n v="5.8650000000000001E-2"/>
    <n v="0"/>
    <n v="0"/>
    <n v="0"/>
    <n v="0"/>
    <n v="2.31778"/>
  </r>
  <r>
    <x v="10"/>
    <x v="23"/>
    <x v="0"/>
    <x v="8"/>
    <n v="378.7"/>
    <n v="48.15"/>
    <n v="1105.44922"/>
    <n v="8.8400000000000006E-2"/>
    <n v="0"/>
    <n v="0"/>
    <n v="0"/>
    <n v="0"/>
    <n v="4.6440000000000001"/>
  </r>
  <r>
    <x v="10"/>
    <x v="23"/>
    <x v="0"/>
    <x v="9"/>
    <n v="229.66"/>
    <n v="35.75"/>
    <n v="317.07031000000001"/>
    <n v="4.5339999999999998E-2"/>
    <n v="0"/>
    <n v="0"/>
    <n v="0"/>
    <n v="0"/>
    <n v="1.3320099999999999"/>
  </r>
  <r>
    <x v="10"/>
    <x v="23"/>
    <x v="0"/>
    <x v="10"/>
    <n v="76.59"/>
    <n v="48.86"/>
    <n v="350.31006000000002"/>
    <n v="1.8700000000000001E-2"/>
    <n v="0"/>
    <n v="0"/>
    <n v="0"/>
    <n v="0"/>
    <n v="1.4716499999999999"/>
  </r>
  <r>
    <x v="10"/>
    <x v="23"/>
    <x v="1"/>
    <x v="0"/>
    <n v="499.46"/>
    <n v="55.59"/>
    <n v="3065.44922"/>
    <n v="0.13977000000000001"/>
    <n v="0"/>
    <n v="0"/>
    <n v="0"/>
    <n v="0"/>
    <n v="12.87795"/>
  </r>
  <r>
    <x v="10"/>
    <x v="23"/>
    <x v="1"/>
    <x v="1"/>
    <n v="267.64999999999998"/>
    <n v="79.569999999999993"/>
    <n v="2406.3398400000001"/>
    <n v="0.10759000000000001"/>
    <n v="0"/>
    <n v="0"/>
    <n v="0"/>
    <n v="0"/>
    <n v="10.109030000000001"/>
  </r>
  <r>
    <x v="10"/>
    <x v="23"/>
    <x v="1"/>
    <x v="2"/>
    <n v="143.94"/>
    <n v="94.91"/>
    <n v="1469.12988"/>
    <n v="6.8699999999999997E-2"/>
    <n v="0"/>
    <n v="0"/>
    <n v="0"/>
    <n v="0"/>
    <n v="6.1718099999999998"/>
  </r>
  <r>
    <x v="10"/>
    <x v="23"/>
    <x v="1"/>
    <x v="3"/>
    <n v="387.59"/>
    <n v="94.92"/>
    <n v="4318.0410199999997"/>
    <n v="0.18459999999999999"/>
    <n v="0"/>
    <n v="0"/>
    <n v="0"/>
    <n v="0"/>
    <n v="18.140090000000001"/>
  </r>
  <r>
    <x v="10"/>
    <x v="23"/>
    <x v="1"/>
    <x v="4"/>
    <n v="27.92"/>
    <n v="100"/>
    <n v="133"/>
    <n v="1.4E-2"/>
    <n v="0"/>
    <n v="0"/>
    <n v="0"/>
    <n v="0"/>
    <n v="0.55872999999999995"/>
  </r>
  <r>
    <x v="10"/>
    <x v="23"/>
    <x v="1"/>
    <x v="5"/>
    <n v="270.89"/>
    <n v="63.32"/>
    <n v="1961.58105"/>
    <n v="8.8190000000000004E-2"/>
    <n v="0"/>
    <n v="0"/>
    <n v="0"/>
    <n v="0"/>
    <n v="8.2406000000000006"/>
  </r>
  <r>
    <x v="10"/>
    <x v="23"/>
    <x v="1"/>
    <x v="6"/>
    <n v="153.02000000000001"/>
    <n v="100"/>
    <n v="1649"/>
    <n v="7.671E-2"/>
    <n v="0"/>
    <n v="0"/>
    <n v="0"/>
    <n v="0"/>
    <n v="6.9274500000000003"/>
  </r>
  <r>
    <x v="10"/>
    <x v="23"/>
    <x v="1"/>
    <x v="7"/>
    <n v="970.36"/>
    <n v="45.34"/>
    <n v="5105.2695299999996"/>
    <n v="0.21990999999999999"/>
    <n v="0"/>
    <n v="0"/>
    <n v="0"/>
    <n v="0"/>
    <n v="21.447240000000001"/>
  </r>
  <r>
    <x v="10"/>
    <x v="23"/>
    <x v="1"/>
    <x v="8"/>
    <n v="1346.74"/>
    <n v="42.58"/>
    <n v="6585.2617200000004"/>
    <n v="0.28866000000000003"/>
    <n v="0"/>
    <n v="0"/>
    <n v="0"/>
    <n v="0"/>
    <n v="27.664680000000001"/>
  </r>
  <r>
    <x v="10"/>
    <x v="23"/>
    <x v="1"/>
    <x v="9"/>
    <n v="704.87"/>
    <n v="45.29"/>
    <n v="3670.01953"/>
    <n v="0.16059000000000001"/>
    <n v="0"/>
    <n v="0"/>
    <n v="0"/>
    <n v="0"/>
    <n v="15.41775"/>
  </r>
  <r>
    <x v="10"/>
    <x v="23"/>
    <x v="1"/>
    <x v="10"/>
    <n v="460.28"/>
    <n v="46.61"/>
    <n v="2610.3203100000001"/>
    <n v="0.10709"/>
    <n v="0"/>
    <n v="0"/>
    <n v="0"/>
    <n v="0"/>
    <n v="10.965949999999999"/>
  </r>
  <r>
    <x v="10"/>
    <x v="23"/>
    <x v="2"/>
    <x v="0"/>
    <n v="86.8"/>
    <n v="100"/>
    <n v="0"/>
    <n v="2.349E-2"/>
    <n v="0"/>
    <n v="0"/>
    <n v="0"/>
    <n v="0"/>
    <n v="0"/>
  </r>
  <r>
    <x v="10"/>
    <x v="23"/>
    <x v="2"/>
    <x v="1"/>
    <n v="58.92"/>
    <n v="100"/>
    <n v="0"/>
    <n v="2.3470000000000001E-2"/>
    <n v="0"/>
    <n v="0"/>
    <n v="0"/>
    <n v="0"/>
    <n v="0"/>
  </r>
  <r>
    <x v="10"/>
    <x v="23"/>
    <x v="2"/>
    <x v="2"/>
    <n v="56.63"/>
    <n v="100"/>
    <n v="0"/>
    <n v="2.3470000000000001E-2"/>
    <n v="0"/>
    <n v="0"/>
    <n v="0"/>
    <n v="0"/>
    <n v="0"/>
  </r>
  <r>
    <x v="10"/>
    <x v="23"/>
    <x v="2"/>
    <x v="3"/>
    <n v="56.64"/>
    <n v="100"/>
    <n v="0"/>
    <n v="2.3480000000000001E-2"/>
    <n v="0"/>
    <n v="0"/>
    <n v="0"/>
    <n v="0"/>
    <n v="0"/>
  </r>
  <r>
    <x v="10"/>
    <x v="23"/>
    <x v="2"/>
    <x v="4"/>
    <n v="56.66"/>
    <n v="100"/>
    <n v="0"/>
    <n v="2.349E-2"/>
    <n v="0"/>
    <n v="0"/>
    <n v="0"/>
    <n v="0"/>
    <n v="0"/>
  </r>
  <r>
    <x v="10"/>
    <x v="23"/>
    <x v="2"/>
    <x v="5"/>
    <n v="56.62"/>
    <n v="100"/>
    <n v="0"/>
    <n v="2.3470000000000001E-2"/>
    <n v="0"/>
    <n v="0"/>
    <n v="0"/>
    <n v="0"/>
    <n v="0"/>
  </r>
  <r>
    <x v="10"/>
    <x v="23"/>
    <x v="2"/>
    <x v="6"/>
    <n v="56.61"/>
    <n v="100"/>
    <n v="0"/>
    <n v="2.3460000000000002E-2"/>
    <n v="0"/>
    <n v="0"/>
    <n v="0"/>
    <n v="0"/>
    <n v="0"/>
  </r>
  <r>
    <x v="10"/>
    <x v="23"/>
    <x v="2"/>
    <x v="7"/>
    <n v="85.87"/>
    <n v="31"/>
    <n v="0.31006"/>
    <n v="2.3480000000000001E-2"/>
    <n v="0"/>
    <n v="0"/>
    <n v="0"/>
    <n v="0"/>
    <n v="1.2999999999999999E-3"/>
  </r>
  <r>
    <x v="10"/>
    <x v="23"/>
    <x v="2"/>
    <x v="8"/>
    <n v="75.209999999999994"/>
    <n v="27.97"/>
    <n v="0.27978999999999998"/>
    <n v="2.349E-2"/>
    <n v="0"/>
    <n v="0"/>
    <n v="0"/>
    <n v="0"/>
    <n v="1.1800000000000001E-3"/>
  </r>
  <r>
    <x v="10"/>
    <x v="23"/>
    <x v="2"/>
    <x v="9"/>
    <n v="107.4"/>
    <n v="100"/>
    <n v="0"/>
    <n v="2.349E-2"/>
    <n v="0"/>
    <n v="0"/>
    <n v="0"/>
    <n v="0"/>
    <n v="0"/>
  </r>
  <r>
    <x v="10"/>
    <x v="23"/>
    <x v="2"/>
    <x v="10"/>
    <n v="0"/>
    <n v="100"/>
    <n v="0"/>
    <n v="0"/>
    <n v="0"/>
    <n v="0"/>
    <n v="0"/>
    <n v="0"/>
    <n v="0"/>
  </r>
  <r>
    <x v="10"/>
    <x v="23"/>
    <x v="3"/>
    <x v="0"/>
    <n v="441"/>
    <n v="31.01"/>
    <n v="1.8603499999999999"/>
    <n v="7.9329999999999998E-2"/>
    <n v="0"/>
    <n v="0"/>
    <n v="0"/>
    <n v="0"/>
    <n v="7.8100000000000001E-3"/>
  </r>
  <r>
    <x v="10"/>
    <x v="23"/>
    <x v="3"/>
    <x v="1"/>
    <n v="184.12"/>
    <n v="99.98"/>
    <n v="2"/>
    <n v="7.9229999999999995E-2"/>
    <n v="3.0000000000000001E-5"/>
    <n v="0"/>
    <n v="0"/>
    <n v="0"/>
    <n v="8.3999999999999995E-3"/>
  </r>
  <r>
    <x v="10"/>
    <x v="23"/>
    <x v="3"/>
    <x v="2"/>
    <n v="158.02000000000001"/>
    <n v="100.05"/>
    <n v="1"/>
    <n v="7.9210000000000003E-2"/>
    <n v="0"/>
    <n v="0"/>
    <n v="0"/>
    <n v="0"/>
    <n v="4.1999999999999997E-3"/>
  </r>
  <r>
    <x v="10"/>
    <x v="23"/>
    <x v="3"/>
    <x v="3"/>
    <n v="165.06"/>
    <n v="94.01"/>
    <n v="2.8203100000000001"/>
    <n v="7.9240000000000005E-2"/>
    <n v="0"/>
    <n v="0"/>
    <n v="0"/>
    <n v="0"/>
    <n v="1.1849999999999999E-2"/>
  </r>
  <r>
    <x v="10"/>
    <x v="23"/>
    <x v="3"/>
    <x v="4"/>
    <n v="157.97"/>
    <n v="100"/>
    <n v="0"/>
    <n v="7.9189999999999997E-2"/>
    <n v="0"/>
    <n v="0"/>
    <n v="0"/>
    <n v="0"/>
    <n v="0"/>
  </r>
  <r>
    <x v="10"/>
    <x v="23"/>
    <x v="3"/>
    <x v="5"/>
    <n v="171.34"/>
    <n v="33.03"/>
    <n v="0.33007999999999998"/>
    <n v="7.9210000000000003E-2"/>
    <n v="0"/>
    <n v="0"/>
    <n v="0"/>
    <n v="0"/>
    <n v="1.39E-3"/>
  </r>
  <r>
    <x v="10"/>
    <x v="23"/>
    <x v="3"/>
    <x v="6"/>
    <n v="157.97"/>
    <n v="100"/>
    <n v="0"/>
    <n v="7.9189999999999997E-2"/>
    <n v="0"/>
    <n v="0"/>
    <n v="0"/>
    <n v="0"/>
    <n v="0"/>
  </r>
  <r>
    <x v="10"/>
    <x v="23"/>
    <x v="3"/>
    <x v="7"/>
    <n v="383.3"/>
    <n v="36.51"/>
    <n v="2.9199199999999998"/>
    <n v="7.9399999999999998E-2"/>
    <n v="0"/>
    <n v="0"/>
    <n v="0"/>
    <n v="0"/>
    <n v="1.227E-2"/>
  </r>
  <r>
    <x v="10"/>
    <x v="23"/>
    <x v="3"/>
    <x v="8"/>
    <n v="327.72"/>
    <n v="35.92"/>
    <n v="3.9502000000000002"/>
    <n v="7.9430000000000001E-2"/>
    <n v="0"/>
    <n v="0"/>
    <n v="0"/>
    <n v="0"/>
    <n v="1.6590000000000001E-2"/>
  </r>
  <r>
    <x v="10"/>
    <x v="23"/>
    <x v="3"/>
    <x v="9"/>
    <n v="463"/>
    <n v="24.17"/>
    <n v="1.4501999999999999"/>
    <n v="7.9320000000000002E-2"/>
    <n v="0"/>
    <n v="0"/>
    <n v="0"/>
    <n v="0"/>
    <n v="6.0899999999999999E-3"/>
  </r>
  <r>
    <x v="10"/>
    <x v="23"/>
    <x v="3"/>
    <x v="10"/>
    <n v="0.15"/>
    <n v="64"/>
    <n v="1.28"/>
    <n v="3.0000000000000001E-5"/>
    <n v="0"/>
    <n v="0"/>
    <n v="0"/>
    <n v="0"/>
    <n v="5.3800000000000002E-3"/>
  </r>
  <r>
    <x v="10"/>
    <x v="23"/>
    <x v="4"/>
    <x v="0"/>
    <n v="6.11"/>
    <n v="100"/>
    <n v="0"/>
    <n v="1.5399999999999999E-3"/>
    <n v="0"/>
    <n v="0"/>
    <n v="0"/>
    <n v="0"/>
    <n v="0"/>
  </r>
  <r>
    <x v="10"/>
    <x v="23"/>
    <x v="4"/>
    <x v="1"/>
    <n v="5.39"/>
    <n v="100"/>
    <n v="0"/>
    <n v="1.5399999999999999E-3"/>
    <n v="0"/>
    <n v="0"/>
    <n v="0"/>
    <n v="0"/>
    <n v="0"/>
  </r>
  <r>
    <x v="10"/>
    <x v="23"/>
    <x v="4"/>
    <x v="2"/>
    <n v="5.0199999999999996"/>
    <n v="100"/>
    <n v="0"/>
    <n v="1.5299999999999999E-3"/>
    <n v="0"/>
    <n v="0"/>
    <n v="0"/>
    <n v="0"/>
    <n v="0"/>
  </r>
  <r>
    <x v="10"/>
    <x v="23"/>
    <x v="4"/>
    <x v="3"/>
    <n v="5.05"/>
    <n v="100"/>
    <n v="0"/>
    <n v="1.5399999999999999E-3"/>
    <n v="0"/>
    <n v="0"/>
    <n v="0"/>
    <n v="0"/>
    <n v="0"/>
  </r>
  <r>
    <x v="10"/>
    <x v="23"/>
    <x v="4"/>
    <x v="4"/>
    <n v="5.04"/>
    <n v="100"/>
    <n v="0"/>
    <n v="1.5399999999999999E-3"/>
    <n v="0"/>
    <n v="0"/>
    <n v="0"/>
    <n v="0"/>
    <n v="0"/>
  </r>
  <r>
    <x v="10"/>
    <x v="23"/>
    <x v="4"/>
    <x v="5"/>
    <n v="5.14"/>
    <n v="100"/>
    <n v="0"/>
    <n v="1.5499999999999999E-3"/>
    <n v="0"/>
    <n v="0"/>
    <n v="0"/>
    <n v="0"/>
    <n v="0"/>
  </r>
  <r>
    <x v="10"/>
    <x v="23"/>
    <x v="4"/>
    <x v="6"/>
    <n v="5.03"/>
    <n v="100"/>
    <n v="0"/>
    <n v="1.5399999999999999E-3"/>
    <n v="0"/>
    <n v="0"/>
    <n v="0"/>
    <n v="0"/>
    <n v="0"/>
  </r>
  <r>
    <x v="10"/>
    <x v="23"/>
    <x v="4"/>
    <x v="7"/>
    <n v="5.73"/>
    <n v="56"/>
    <n v="0.56000000000000005"/>
    <n v="1.5399999999999999E-3"/>
    <n v="0"/>
    <n v="0"/>
    <n v="0"/>
    <n v="0"/>
    <n v="2.3500000000000001E-3"/>
  </r>
  <r>
    <x v="10"/>
    <x v="23"/>
    <x v="4"/>
    <x v="8"/>
    <n v="5.24"/>
    <n v="71"/>
    <n v="0.70999000000000001"/>
    <n v="1.5399999999999999E-3"/>
    <n v="0"/>
    <n v="0"/>
    <n v="0"/>
    <n v="0"/>
    <n v="2.98E-3"/>
  </r>
  <r>
    <x v="10"/>
    <x v="23"/>
    <x v="4"/>
    <x v="9"/>
    <n v="6.68"/>
    <n v="100"/>
    <n v="0"/>
    <n v="1.5399999999999999E-3"/>
    <n v="0"/>
    <n v="0"/>
    <n v="0"/>
    <n v="0"/>
    <n v="0"/>
  </r>
  <r>
    <x v="10"/>
    <x v="23"/>
    <x v="4"/>
    <x v="10"/>
    <n v="0"/>
    <n v="100"/>
    <n v="0"/>
    <n v="0"/>
    <n v="0"/>
    <n v="0"/>
    <n v="0"/>
    <n v="0"/>
    <n v="0"/>
  </r>
  <r>
    <x v="10"/>
    <x v="23"/>
    <x v="5"/>
    <x v="0"/>
    <n v="1.1499999999999999"/>
    <n v="100"/>
    <n v="0"/>
    <n v="2.1000000000000001E-4"/>
    <n v="0"/>
    <n v="0"/>
    <n v="0"/>
    <n v="0"/>
    <n v="0"/>
  </r>
  <r>
    <x v="10"/>
    <x v="23"/>
    <x v="5"/>
    <x v="1"/>
    <n v="0.66"/>
    <n v="100"/>
    <n v="0"/>
    <n v="2.0000000000000001E-4"/>
    <n v="0"/>
    <n v="0"/>
    <n v="0"/>
    <n v="0"/>
    <n v="0"/>
  </r>
  <r>
    <x v="10"/>
    <x v="23"/>
    <x v="5"/>
    <x v="2"/>
    <n v="0.67"/>
    <n v="100"/>
    <n v="0"/>
    <n v="2.0000000000000001E-4"/>
    <n v="0"/>
    <n v="0"/>
    <n v="0"/>
    <n v="0"/>
    <n v="0"/>
  </r>
  <r>
    <x v="10"/>
    <x v="23"/>
    <x v="5"/>
    <x v="3"/>
    <n v="0.65"/>
    <n v="100"/>
    <n v="0"/>
    <n v="2.0000000000000001E-4"/>
    <n v="0"/>
    <n v="0"/>
    <n v="0"/>
    <n v="0"/>
    <n v="0"/>
  </r>
  <r>
    <x v="10"/>
    <x v="23"/>
    <x v="5"/>
    <x v="4"/>
    <n v="0.69"/>
    <n v="100"/>
    <n v="0"/>
    <n v="2.1000000000000001E-4"/>
    <n v="0"/>
    <n v="0"/>
    <n v="0"/>
    <n v="0"/>
    <n v="0"/>
  </r>
  <r>
    <x v="10"/>
    <x v="23"/>
    <x v="5"/>
    <x v="5"/>
    <n v="0.67"/>
    <n v="100"/>
    <n v="0"/>
    <n v="2.0000000000000001E-4"/>
    <n v="0"/>
    <n v="0"/>
    <n v="0"/>
    <n v="0"/>
    <n v="0"/>
  </r>
  <r>
    <x v="10"/>
    <x v="23"/>
    <x v="5"/>
    <x v="6"/>
    <n v="0.7"/>
    <n v="100"/>
    <n v="0"/>
    <n v="2.1000000000000001E-4"/>
    <n v="0"/>
    <n v="0"/>
    <n v="0"/>
    <n v="0"/>
    <n v="0"/>
  </r>
  <r>
    <x v="10"/>
    <x v="23"/>
    <x v="5"/>
    <x v="7"/>
    <n v="0.9"/>
    <n v="100"/>
    <n v="0"/>
    <n v="2.1000000000000001E-4"/>
    <n v="0"/>
    <n v="0"/>
    <n v="0"/>
    <n v="0"/>
    <n v="0"/>
  </r>
  <r>
    <x v="10"/>
    <x v="23"/>
    <x v="5"/>
    <x v="8"/>
    <n v="0.79"/>
    <n v="100"/>
    <n v="0"/>
    <n v="2.1000000000000001E-4"/>
    <n v="0"/>
    <n v="0"/>
    <n v="0"/>
    <n v="0"/>
    <n v="0"/>
  </r>
  <r>
    <x v="10"/>
    <x v="23"/>
    <x v="5"/>
    <x v="9"/>
    <n v="0.75"/>
    <n v="100"/>
    <n v="0"/>
    <n v="2.0000000000000001E-4"/>
    <n v="0"/>
    <n v="0"/>
    <n v="0"/>
    <n v="0"/>
    <n v="0"/>
  </r>
  <r>
    <x v="10"/>
    <x v="23"/>
    <x v="5"/>
    <x v="10"/>
    <n v="0"/>
    <n v="100"/>
    <n v="0"/>
    <n v="0"/>
    <n v="0"/>
    <n v="0"/>
    <n v="0"/>
    <n v="0"/>
    <n v="0"/>
  </r>
  <r>
    <x v="10"/>
    <x v="23"/>
    <x v="6"/>
    <x v="0"/>
    <n v="139.38999999999999"/>
    <n v="100"/>
    <n v="0"/>
    <n v="4.129E-2"/>
    <n v="0"/>
    <n v="0"/>
    <n v="0"/>
    <n v="0"/>
    <n v="0"/>
  </r>
  <r>
    <x v="10"/>
    <x v="23"/>
    <x v="6"/>
    <x v="1"/>
    <n v="118.59"/>
    <n v="100"/>
    <n v="0"/>
    <n v="4.129E-2"/>
    <n v="0"/>
    <n v="0"/>
    <n v="0"/>
    <n v="0"/>
    <n v="0"/>
  </r>
  <r>
    <x v="10"/>
    <x v="23"/>
    <x v="6"/>
    <x v="2"/>
    <n v="112.24"/>
    <n v="100"/>
    <n v="0"/>
    <n v="4.129E-2"/>
    <n v="0"/>
    <n v="0"/>
    <n v="0"/>
    <n v="0"/>
    <n v="0"/>
  </r>
  <r>
    <x v="10"/>
    <x v="23"/>
    <x v="6"/>
    <x v="3"/>
    <n v="112.23"/>
    <n v="100"/>
    <n v="0"/>
    <n v="4.129E-2"/>
    <n v="0"/>
    <n v="0"/>
    <n v="0"/>
    <n v="0"/>
    <n v="0"/>
  </r>
  <r>
    <x v="10"/>
    <x v="23"/>
    <x v="6"/>
    <x v="4"/>
    <n v="112.23"/>
    <n v="100"/>
    <n v="0"/>
    <n v="4.129E-2"/>
    <n v="0"/>
    <n v="0"/>
    <n v="0"/>
    <n v="0"/>
    <n v="0"/>
  </r>
  <r>
    <x v="10"/>
    <x v="23"/>
    <x v="6"/>
    <x v="5"/>
    <n v="122.66"/>
    <n v="100"/>
    <n v="0"/>
    <n v="4.1300000000000003E-2"/>
    <n v="0"/>
    <n v="0"/>
    <n v="0"/>
    <n v="0"/>
    <n v="0"/>
  </r>
  <r>
    <x v="10"/>
    <x v="23"/>
    <x v="6"/>
    <x v="6"/>
    <n v="112.19"/>
    <n v="100"/>
    <n v="0"/>
    <n v="4.1279999999999997E-2"/>
    <n v="0"/>
    <n v="0"/>
    <n v="0"/>
    <n v="0"/>
    <n v="0"/>
  </r>
  <r>
    <x v="10"/>
    <x v="23"/>
    <x v="6"/>
    <x v="7"/>
    <n v="158.80000000000001"/>
    <n v="40.06"/>
    <n v="0.40039000000000002"/>
    <n v="4.129E-2"/>
    <n v="0"/>
    <n v="0"/>
    <n v="0"/>
    <n v="0"/>
    <n v="1.6800000000000001E-3"/>
  </r>
  <r>
    <x v="10"/>
    <x v="23"/>
    <x v="6"/>
    <x v="8"/>
    <n v="153.28"/>
    <n v="28.04"/>
    <n v="0.28027000000000002"/>
    <n v="4.129E-2"/>
    <n v="0"/>
    <n v="0"/>
    <n v="0"/>
    <n v="0"/>
    <n v="1.1800000000000001E-3"/>
  </r>
  <r>
    <x v="10"/>
    <x v="23"/>
    <x v="6"/>
    <x v="9"/>
    <n v="167.82"/>
    <n v="20.03"/>
    <n v="0.20019999999999999"/>
    <n v="4.129E-2"/>
    <n v="0"/>
    <n v="0"/>
    <n v="0"/>
    <n v="0"/>
    <n v="8.4000000000000003E-4"/>
  </r>
  <r>
    <x v="10"/>
    <x v="23"/>
    <x v="6"/>
    <x v="10"/>
    <n v="0"/>
    <n v="100"/>
    <n v="0"/>
    <n v="0"/>
    <n v="0"/>
    <n v="0"/>
    <n v="0"/>
    <n v="0"/>
    <n v="0"/>
  </r>
  <r>
    <x v="10"/>
    <x v="23"/>
    <x v="7"/>
    <x v="0"/>
    <n v="110.78"/>
    <n v="100"/>
    <n v="0"/>
    <n v="2.385E-2"/>
    <n v="0"/>
    <n v="0"/>
    <n v="0"/>
    <n v="0"/>
    <n v="0"/>
  </r>
  <r>
    <x v="10"/>
    <x v="23"/>
    <x v="7"/>
    <x v="1"/>
    <n v="76.180000000000007"/>
    <n v="100"/>
    <n v="0"/>
    <n v="2.385E-2"/>
    <n v="0"/>
    <n v="0"/>
    <n v="0"/>
    <n v="0"/>
    <n v="0"/>
  </r>
  <r>
    <x v="10"/>
    <x v="23"/>
    <x v="7"/>
    <x v="2"/>
    <n v="64.84"/>
    <n v="100"/>
    <n v="0"/>
    <n v="2.3859999999999999E-2"/>
    <n v="0"/>
    <n v="0"/>
    <n v="0"/>
    <n v="0"/>
    <n v="0"/>
  </r>
  <r>
    <x v="10"/>
    <x v="23"/>
    <x v="7"/>
    <x v="3"/>
    <n v="64.83"/>
    <n v="100"/>
    <n v="0"/>
    <n v="2.385E-2"/>
    <n v="0"/>
    <n v="0"/>
    <n v="0"/>
    <n v="0"/>
    <n v="0"/>
  </r>
  <r>
    <x v="10"/>
    <x v="23"/>
    <x v="7"/>
    <x v="4"/>
    <n v="64.84"/>
    <n v="100"/>
    <n v="0"/>
    <n v="2.3859999999999999E-2"/>
    <n v="0"/>
    <n v="0"/>
    <n v="0"/>
    <n v="0"/>
    <n v="0"/>
  </r>
  <r>
    <x v="10"/>
    <x v="23"/>
    <x v="7"/>
    <x v="5"/>
    <n v="68.900000000000006"/>
    <n v="100"/>
    <n v="0"/>
    <n v="2.384E-2"/>
    <n v="0"/>
    <n v="0"/>
    <n v="0"/>
    <n v="0"/>
    <n v="0"/>
  </r>
  <r>
    <x v="10"/>
    <x v="23"/>
    <x v="7"/>
    <x v="6"/>
    <n v="64.84"/>
    <n v="100"/>
    <n v="0"/>
    <n v="2.3859999999999999E-2"/>
    <n v="0"/>
    <n v="0"/>
    <n v="0"/>
    <n v="0"/>
    <n v="0"/>
  </r>
  <r>
    <x v="10"/>
    <x v="23"/>
    <x v="7"/>
    <x v="7"/>
    <n v="94.83"/>
    <n v="100"/>
    <n v="0"/>
    <n v="2.385E-2"/>
    <n v="0"/>
    <n v="0"/>
    <n v="0"/>
    <n v="0"/>
    <n v="0"/>
  </r>
  <r>
    <x v="10"/>
    <x v="23"/>
    <x v="7"/>
    <x v="8"/>
    <n v="86.62"/>
    <n v="100"/>
    <n v="0"/>
    <n v="2.3890000000000002E-2"/>
    <n v="0"/>
    <n v="0"/>
    <n v="0"/>
    <n v="0"/>
    <n v="0"/>
  </r>
  <r>
    <x v="10"/>
    <x v="23"/>
    <x v="7"/>
    <x v="9"/>
    <n v="153.05000000000001"/>
    <n v="100"/>
    <n v="0"/>
    <n v="2.3869999999999999E-2"/>
    <n v="6.9999999999999994E-5"/>
    <n v="0"/>
    <n v="0"/>
    <n v="0"/>
    <n v="0"/>
  </r>
  <r>
    <x v="10"/>
    <x v="23"/>
    <x v="7"/>
    <x v="10"/>
    <n v="0"/>
    <n v="100"/>
    <n v="0"/>
    <n v="0"/>
    <n v="0"/>
    <n v="0"/>
    <n v="0"/>
    <n v="0"/>
    <n v="0"/>
  </r>
  <r>
    <x v="10"/>
    <x v="23"/>
    <x v="8"/>
    <x v="0"/>
    <n v="300.16000000000003"/>
    <n v="54.1"/>
    <n v="2429.5996100000002"/>
    <n v="6.3850000000000004E-2"/>
    <n v="0"/>
    <n v="0"/>
    <n v="0"/>
    <n v="0"/>
    <n v="10.20675"/>
  </r>
  <r>
    <x v="10"/>
    <x v="23"/>
    <x v="8"/>
    <x v="1"/>
    <n v="274.83"/>
    <n v="48.28"/>
    <n v="1881.28027"/>
    <n v="5.4300000000000001E-2"/>
    <n v="0"/>
    <n v="0"/>
    <n v="0"/>
    <n v="0"/>
    <n v="7.9032600000000004"/>
  </r>
  <r>
    <x v="10"/>
    <x v="23"/>
    <x v="8"/>
    <x v="2"/>
    <n v="108.29"/>
    <n v="100"/>
    <n v="1043"/>
    <n v="3.984E-2"/>
    <n v="0"/>
    <n v="0"/>
    <n v="0"/>
    <n v="0"/>
    <n v="4.38164"/>
  </r>
  <r>
    <x v="10"/>
    <x v="23"/>
    <x v="8"/>
    <x v="3"/>
    <n v="178.06"/>
    <n v="100"/>
    <n v="2553"/>
    <n v="6.5509999999999999E-2"/>
    <n v="0"/>
    <n v="0"/>
    <n v="0"/>
    <n v="0"/>
    <n v="10.725149999999999"/>
  </r>
  <r>
    <x v="10"/>
    <x v="23"/>
    <x v="8"/>
    <x v="4"/>
    <n v="62.32"/>
    <n v="100"/>
    <n v="51"/>
    <n v="2.2929999999999999E-2"/>
    <n v="0"/>
    <n v="0"/>
    <n v="0"/>
    <n v="0"/>
    <n v="0.21425"/>
  </r>
  <r>
    <x v="10"/>
    <x v="23"/>
    <x v="8"/>
    <x v="5"/>
    <n v="115.22"/>
    <n v="89.74"/>
    <n v="1044.59961"/>
    <n v="3.9910000000000001E-2"/>
    <n v="0"/>
    <n v="0"/>
    <n v="0"/>
    <n v="0"/>
    <n v="4.3883599999999996"/>
  </r>
  <r>
    <x v="10"/>
    <x v="23"/>
    <x v="8"/>
    <x v="6"/>
    <n v="77.23"/>
    <n v="100"/>
    <n v="372"/>
    <n v="2.8410000000000001E-2"/>
    <n v="0"/>
    <n v="0"/>
    <n v="0"/>
    <n v="0"/>
    <n v="1.56277"/>
  </r>
  <r>
    <x v="10"/>
    <x v="23"/>
    <x v="8"/>
    <x v="7"/>
    <n v="440.02"/>
    <n v="64.099999999999994"/>
    <n v="4944.3398399999996"/>
    <n v="0.10625"/>
    <n v="0"/>
    <n v="0"/>
    <n v="0"/>
    <n v="0"/>
    <n v="20.771170000000001"/>
  </r>
  <r>
    <x v="10"/>
    <x v="23"/>
    <x v="8"/>
    <x v="8"/>
    <n v="412.37"/>
    <n v="70.95"/>
    <n v="5238.3300799999997"/>
    <n v="0.11149000000000001"/>
    <n v="0"/>
    <n v="0"/>
    <n v="0"/>
    <n v="0"/>
    <n v="22.006219999999999"/>
  </r>
  <r>
    <x v="10"/>
    <x v="23"/>
    <x v="8"/>
    <x v="9"/>
    <n v="458.72"/>
    <n v="53.48"/>
    <n v="4293.6113299999997"/>
    <n v="9.4880000000000006E-2"/>
    <n v="0"/>
    <n v="0"/>
    <n v="0"/>
    <n v="0"/>
    <n v="18.037459999999999"/>
  </r>
  <r>
    <x v="10"/>
    <x v="23"/>
    <x v="8"/>
    <x v="10"/>
    <n v="177.37"/>
    <n v="38.85"/>
    <n v="1481.5498"/>
    <n v="2.5219999999999999E-2"/>
    <n v="0"/>
    <n v="0"/>
    <n v="0"/>
    <n v="0"/>
    <n v="6.2239899999999997"/>
  </r>
  <r>
    <x v="10"/>
    <x v="24"/>
    <x v="0"/>
    <x v="0"/>
    <n v="287.64999999999998"/>
    <n v="48.77"/>
    <n v="718.91992000000005"/>
    <n v="7.2359999999999994E-2"/>
    <n v="0"/>
    <n v="0"/>
    <n v="0"/>
    <n v="0"/>
    <n v="2.9734500000000001"/>
  </r>
  <r>
    <x v="10"/>
    <x v="24"/>
    <x v="0"/>
    <x v="1"/>
    <n v="115.29"/>
    <n v="59.63"/>
    <n v="264.75"/>
    <n v="4.3560000000000001E-2"/>
    <n v="0"/>
    <n v="0"/>
    <n v="0"/>
    <n v="0"/>
    <n v="1.09501"/>
  </r>
  <r>
    <x v="10"/>
    <x v="24"/>
    <x v="0"/>
    <x v="2"/>
    <n v="102.97"/>
    <n v="94.24"/>
    <n v="368.45996000000002"/>
    <n v="4.9549999999999997E-2"/>
    <n v="0"/>
    <n v="0"/>
    <n v="0"/>
    <n v="0"/>
    <n v="1.5239499999999999"/>
  </r>
  <r>
    <x v="10"/>
    <x v="24"/>
    <x v="0"/>
    <x v="3"/>
    <n v="164.04"/>
    <n v="69.989999999999995"/>
    <n v="558.54003999999998"/>
    <n v="6.0859999999999997E-2"/>
    <n v="0"/>
    <n v="0"/>
    <n v="0"/>
    <n v="0"/>
    <n v="2.31012"/>
  </r>
  <r>
    <x v="10"/>
    <x v="24"/>
    <x v="0"/>
    <x v="4"/>
    <n v="58.72"/>
    <n v="100"/>
    <n v="23"/>
    <n v="2.9440000000000001E-2"/>
    <n v="0"/>
    <n v="0"/>
    <n v="0"/>
    <n v="0"/>
    <n v="9.5130000000000006E-2"/>
  </r>
  <r>
    <x v="10"/>
    <x v="24"/>
    <x v="0"/>
    <x v="5"/>
    <n v="106.13"/>
    <n v="56.96"/>
    <n v="97.399900000000002"/>
    <n v="3.3649999999999999E-2"/>
    <n v="2.9999999999999997E-4"/>
    <n v="0"/>
    <n v="0"/>
    <n v="0"/>
    <n v="0.40284999999999999"/>
  </r>
  <r>
    <x v="10"/>
    <x v="24"/>
    <x v="0"/>
    <x v="6"/>
    <n v="72.81"/>
    <n v="84.44"/>
    <n v="103.85986"/>
    <n v="3.4250000000000003E-2"/>
    <n v="0"/>
    <n v="0"/>
    <n v="0"/>
    <n v="0"/>
    <n v="0.42956"/>
  </r>
  <r>
    <x v="10"/>
    <x v="24"/>
    <x v="0"/>
    <x v="7"/>
    <n v="296.61"/>
    <n v="38.01"/>
    <n v="560.63964999999996"/>
    <n v="6.1460000000000001E-2"/>
    <n v="0"/>
    <n v="0"/>
    <n v="0"/>
    <n v="0"/>
    <n v="2.31881"/>
  </r>
  <r>
    <x v="10"/>
    <x v="24"/>
    <x v="0"/>
    <x v="8"/>
    <n v="402.12"/>
    <n v="48.15"/>
    <n v="1127.6894500000001"/>
    <n v="9.4049999999999995E-2"/>
    <n v="0"/>
    <n v="0"/>
    <n v="0"/>
    <n v="0"/>
    <n v="4.6641300000000001"/>
  </r>
  <r>
    <x v="10"/>
    <x v="24"/>
    <x v="0"/>
    <x v="9"/>
    <n v="238.7"/>
    <n v="35.76"/>
    <n v="323.30957000000001"/>
    <n v="4.6960000000000002E-2"/>
    <n v="0"/>
    <n v="0"/>
    <n v="0"/>
    <n v="0"/>
    <n v="1.33721"/>
  </r>
  <r>
    <x v="10"/>
    <x v="24"/>
    <x v="0"/>
    <x v="10"/>
    <n v="83.94"/>
    <n v="48.93"/>
    <n v="359.62988000000001"/>
    <n v="2.051E-2"/>
    <n v="0"/>
    <n v="0"/>
    <n v="0"/>
    <n v="0"/>
    <n v="1.48743"/>
  </r>
  <r>
    <x v="10"/>
    <x v="24"/>
    <x v="1"/>
    <x v="0"/>
    <n v="554.73"/>
    <n v="55.6"/>
    <n v="3072.8710900000001"/>
    <n v="0.15517"/>
    <n v="0"/>
    <n v="0"/>
    <n v="0"/>
    <n v="0"/>
    <n v="12.709390000000001"/>
  </r>
  <r>
    <x v="10"/>
    <x v="24"/>
    <x v="1"/>
    <x v="1"/>
    <n v="298.27999999999997"/>
    <n v="79.569999999999993"/>
    <n v="2437.3300800000002"/>
    <n v="0.11981"/>
    <n v="0"/>
    <n v="0"/>
    <n v="0"/>
    <n v="0"/>
    <n v="10.0808"/>
  </r>
  <r>
    <x v="10"/>
    <x v="24"/>
    <x v="1"/>
    <x v="2"/>
    <n v="159.61000000000001"/>
    <n v="94.92"/>
    <n v="1487.46973"/>
    <n v="7.6160000000000005E-2"/>
    <n v="0"/>
    <n v="0"/>
    <n v="0"/>
    <n v="0"/>
    <n v="6.1521800000000004"/>
  </r>
  <r>
    <x v="10"/>
    <x v="24"/>
    <x v="1"/>
    <x v="3"/>
    <n v="433.77"/>
    <n v="94.92"/>
    <n v="4383.5195299999996"/>
    <n v="0.20657"/>
    <n v="0"/>
    <n v="0"/>
    <n v="0"/>
    <n v="0"/>
    <n v="18.130240000000001"/>
  </r>
  <r>
    <x v="10"/>
    <x v="24"/>
    <x v="1"/>
    <x v="4"/>
    <n v="29.26"/>
    <n v="100"/>
    <n v="134"/>
    <n v="1.4670000000000001E-2"/>
    <n v="0"/>
    <n v="0"/>
    <n v="0"/>
    <n v="0"/>
    <n v="0.55422000000000005"/>
  </r>
  <r>
    <x v="10"/>
    <x v="24"/>
    <x v="1"/>
    <x v="5"/>
    <n v="302.39999999999998"/>
    <n v="63.32"/>
    <n v="1995.2597699999999"/>
    <n v="9.819E-2"/>
    <n v="0"/>
    <n v="0"/>
    <n v="0"/>
    <n v="0"/>
    <n v="8.2523999999999997"/>
  </r>
  <r>
    <x v="10"/>
    <x v="24"/>
    <x v="1"/>
    <x v="6"/>
    <n v="169.7"/>
    <n v="100"/>
    <n v="1668"/>
    <n v="8.5070000000000007E-2"/>
    <n v="0"/>
    <n v="0"/>
    <n v="0"/>
    <n v="0"/>
    <n v="6.8988500000000004"/>
  </r>
  <r>
    <x v="10"/>
    <x v="24"/>
    <x v="1"/>
    <x v="7"/>
    <n v="1084.27"/>
    <n v="45.34"/>
    <n v="5164.3515600000001"/>
    <n v="0.24579999999999999"/>
    <n v="0"/>
    <n v="0"/>
    <n v="0"/>
    <n v="0"/>
    <n v="21.359749999999998"/>
  </r>
  <r>
    <x v="10"/>
    <x v="24"/>
    <x v="1"/>
    <x v="8"/>
    <n v="1502.25"/>
    <n v="42.57"/>
    <n v="6619.8984399999999"/>
    <n v="0.32185000000000002"/>
    <n v="0"/>
    <n v="0"/>
    <n v="0"/>
    <n v="0"/>
    <n v="27.379909999999999"/>
  </r>
  <r>
    <x v="10"/>
    <x v="24"/>
    <x v="1"/>
    <x v="9"/>
    <n v="786.82"/>
    <n v="45.29"/>
    <n v="3711.3808600000002"/>
    <n v="0.1792"/>
    <n v="0"/>
    <n v="0"/>
    <n v="0"/>
    <n v="0"/>
    <n v="15.35027"/>
  </r>
  <r>
    <x v="10"/>
    <x v="24"/>
    <x v="1"/>
    <x v="10"/>
    <n v="517.05999999999995"/>
    <n v="46.6"/>
    <n v="2646.05078"/>
    <n v="0.12035"/>
    <n v="0"/>
    <n v="0"/>
    <n v="0"/>
    <n v="0"/>
    <n v="10.94406"/>
  </r>
  <r>
    <x v="10"/>
    <x v="24"/>
    <x v="2"/>
    <x v="0"/>
    <n v="86.83"/>
    <n v="54.01"/>
    <n v="1.62012"/>
    <n v="2.35E-2"/>
    <n v="0"/>
    <n v="0"/>
    <n v="0"/>
    <n v="0"/>
    <n v="6.7000000000000002E-3"/>
  </r>
  <r>
    <x v="10"/>
    <x v="24"/>
    <x v="2"/>
    <x v="1"/>
    <n v="58.92"/>
    <n v="100"/>
    <n v="0"/>
    <n v="2.3470000000000001E-2"/>
    <n v="0"/>
    <n v="0"/>
    <n v="0"/>
    <n v="0"/>
    <n v="0"/>
  </r>
  <r>
    <x v="10"/>
    <x v="24"/>
    <x v="2"/>
    <x v="2"/>
    <n v="56.63"/>
    <n v="100"/>
    <n v="0"/>
    <n v="2.3470000000000001E-2"/>
    <n v="0"/>
    <n v="0"/>
    <n v="0"/>
    <n v="0"/>
    <n v="0"/>
  </r>
  <r>
    <x v="10"/>
    <x v="24"/>
    <x v="2"/>
    <x v="3"/>
    <n v="56.65"/>
    <n v="100.02"/>
    <n v="1"/>
    <n v="2.3480000000000001E-2"/>
    <n v="0"/>
    <n v="0"/>
    <n v="0"/>
    <n v="0"/>
    <n v="4.1399999999999996E-3"/>
  </r>
  <r>
    <x v="10"/>
    <x v="24"/>
    <x v="2"/>
    <x v="4"/>
    <n v="56.66"/>
    <n v="100"/>
    <n v="0"/>
    <n v="2.349E-2"/>
    <n v="0"/>
    <n v="0"/>
    <n v="0"/>
    <n v="0"/>
    <n v="0"/>
  </r>
  <r>
    <x v="10"/>
    <x v="24"/>
    <x v="2"/>
    <x v="5"/>
    <n v="56.62"/>
    <n v="100"/>
    <n v="0"/>
    <n v="2.3470000000000001E-2"/>
    <n v="0"/>
    <n v="0"/>
    <n v="0"/>
    <n v="0"/>
    <n v="0"/>
  </r>
  <r>
    <x v="10"/>
    <x v="24"/>
    <x v="2"/>
    <x v="6"/>
    <n v="56.61"/>
    <n v="100"/>
    <n v="0"/>
    <n v="2.3460000000000002E-2"/>
    <n v="0"/>
    <n v="0"/>
    <n v="0"/>
    <n v="0"/>
    <n v="0"/>
  </r>
  <r>
    <x v="10"/>
    <x v="24"/>
    <x v="2"/>
    <x v="7"/>
    <n v="85.9"/>
    <n v="46.67"/>
    <n v="1.3998999999999999"/>
    <n v="2.349E-2"/>
    <n v="0"/>
    <n v="0"/>
    <n v="0"/>
    <n v="0"/>
    <n v="5.79E-3"/>
  </r>
  <r>
    <x v="10"/>
    <x v="24"/>
    <x v="2"/>
    <x v="8"/>
    <n v="75.239999999999995"/>
    <n v="52"/>
    <n v="1.56006"/>
    <n v="2.349E-2"/>
    <n v="0"/>
    <n v="0"/>
    <n v="0"/>
    <n v="0"/>
    <n v="6.45E-3"/>
  </r>
  <r>
    <x v="10"/>
    <x v="24"/>
    <x v="2"/>
    <x v="9"/>
    <n v="107.41"/>
    <n v="10.98"/>
    <n v="0.10986"/>
    <n v="2.349E-2"/>
    <n v="0"/>
    <n v="0"/>
    <n v="0"/>
    <n v="0"/>
    <n v="4.4999999999999999E-4"/>
  </r>
  <r>
    <x v="10"/>
    <x v="24"/>
    <x v="2"/>
    <x v="10"/>
    <n v="0.01"/>
    <n v="18"/>
    <n v="0.18"/>
    <n v="0"/>
    <n v="0"/>
    <n v="0"/>
    <n v="0"/>
    <n v="0"/>
    <n v="7.3999999999999999E-4"/>
  </r>
  <r>
    <x v="10"/>
    <x v="24"/>
    <x v="3"/>
    <x v="0"/>
    <n v="441.31"/>
    <n v="30.19"/>
    <n v="9.3603500000000004"/>
    <n v="7.9380000000000006E-2"/>
    <n v="0"/>
    <n v="0"/>
    <n v="0"/>
    <n v="0"/>
    <n v="3.8710000000000001E-2"/>
  </r>
  <r>
    <x v="10"/>
    <x v="24"/>
    <x v="3"/>
    <x v="1"/>
    <n v="184.21"/>
    <n v="82.56"/>
    <n v="7.4296899999999999"/>
    <n v="7.9259999999999997E-2"/>
    <n v="3.0000000000000001E-5"/>
    <n v="0"/>
    <n v="0"/>
    <n v="0"/>
    <n v="3.073E-2"/>
  </r>
  <r>
    <x v="10"/>
    <x v="24"/>
    <x v="3"/>
    <x v="2"/>
    <n v="158.09"/>
    <n v="99.99"/>
    <n v="7"/>
    <n v="7.9250000000000001E-2"/>
    <n v="0"/>
    <n v="0"/>
    <n v="0"/>
    <n v="0"/>
    <n v="2.895E-2"/>
  </r>
  <r>
    <x v="10"/>
    <x v="24"/>
    <x v="3"/>
    <x v="3"/>
    <n v="165.21"/>
    <n v="93.4"/>
    <n v="14.00977"/>
    <n v="7.9310000000000005E-2"/>
    <n v="0"/>
    <n v="0"/>
    <n v="0"/>
    <n v="0"/>
    <n v="5.7950000000000002E-2"/>
  </r>
  <r>
    <x v="10"/>
    <x v="24"/>
    <x v="3"/>
    <x v="4"/>
    <n v="157.97"/>
    <n v="100"/>
    <n v="0"/>
    <n v="7.9189999999999997E-2"/>
    <n v="0"/>
    <n v="0"/>
    <n v="0"/>
    <n v="0"/>
    <n v="0"/>
  </r>
  <r>
    <x v="10"/>
    <x v="24"/>
    <x v="3"/>
    <x v="5"/>
    <n v="171.42"/>
    <n v="70.75"/>
    <n v="5.6601600000000003"/>
    <n v="7.9240000000000005E-2"/>
    <n v="0"/>
    <n v="0"/>
    <n v="0"/>
    <n v="0"/>
    <n v="2.341E-2"/>
  </r>
  <r>
    <x v="10"/>
    <x v="24"/>
    <x v="3"/>
    <x v="6"/>
    <n v="157.97999999999999"/>
    <n v="100.05"/>
    <n v="1"/>
    <n v="7.9189999999999997E-2"/>
    <n v="0"/>
    <n v="0"/>
    <n v="0"/>
    <n v="0"/>
    <n v="4.1399999999999996E-3"/>
  </r>
  <r>
    <x v="10"/>
    <x v="24"/>
    <x v="3"/>
    <x v="7"/>
    <n v="383.71"/>
    <n v="35.659999999999997"/>
    <n v="14.62012"/>
    <n v="7.9469999999999999E-2"/>
    <n v="0"/>
    <n v="0"/>
    <n v="0"/>
    <n v="0"/>
    <n v="6.0470000000000003E-2"/>
  </r>
  <r>
    <x v="10"/>
    <x v="24"/>
    <x v="3"/>
    <x v="8"/>
    <n v="328.29"/>
    <n v="37.86"/>
    <n v="21.580079999999999"/>
    <n v="7.954E-2"/>
    <n v="0"/>
    <n v="0"/>
    <n v="0"/>
    <n v="0"/>
    <n v="8.9249999999999996E-2"/>
  </r>
  <r>
    <x v="10"/>
    <x v="24"/>
    <x v="3"/>
    <x v="9"/>
    <n v="463.36"/>
    <n v="26.11"/>
    <n v="9.4003899999999998"/>
    <n v="7.9369999999999996E-2"/>
    <n v="0"/>
    <n v="0"/>
    <n v="0"/>
    <n v="0"/>
    <n v="3.8879999999999998E-2"/>
  </r>
  <r>
    <x v="10"/>
    <x v="24"/>
    <x v="3"/>
    <x v="10"/>
    <n v="0.24"/>
    <n v="60"/>
    <n v="5.4"/>
    <n v="6.0000000000000002E-5"/>
    <n v="0"/>
    <n v="0"/>
    <n v="0"/>
    <n v="0"/>
    <n v="2.2329999999999999E-2"/>
  </r>
  <r>
    <x v="10"/>
    <x v="24"/>
    <x v="4"/>
    <x v="0"/>
    <n v="6.12"/>
    <n v="42"/>
    <n v="0.42000999999999999"/>
    <n v="1.5399999999999999E-3"/>
    <n v="0"/>
    <n v="0"/>
    <n v="0"/>
    <n v="0"/>
    <n v="1.74E-3"/>
  </r>
  <r>
    <x v="10"/>
    <x v="24"/>
    <x v="4"/>
    <x v="1"/>
    <n v="5.39"/>
    <n v="100"/>
    <n v="0"/>
    <n v="1.5399999999999999E-3"/>
    <n v="0"/>
    <n v="0"/>
    <n v="0"/>
    <n v="0"/>
    <n v="0"/>
  </r>
  <r>
    <x v="10"/>
    <x v="24"/>
    <x v="4"/>
    <x v="2"/>
    <n v="5.0199999999999996"/>
    <n v="100"/>
    <n v="0"/>
    <n v="1.5299999999999999E-3"/>
    <n v="0"/>
    <n v="0"/>
    <n v="0"/>
    <n v="0"/>
    <n v="0"/>
  </r>
  <r>
    <x v="10"/>
    <x v="24"/>
    <x v="4"/>
    <x v="3"/>
    <n v="5.0599999999999996"/>
    <n v="100"/>
    <n v="1"/>
    <n v="1.5499999999999999E-3"/>
    <n v="0"/>
    <n v="0"/>
    <n v="0"/>
    <n v="0"/>
    <n v="4.1399999999999996E-3"/>
  </r>
  <r>
    <x v="10"/>
    <x v="24"/>
    <x v="4"/>
    <x v="4"/>
    <n v="5.04"/>
    <n v="100"/>
    <n v="0"/>
    <n v="1.5399999999999999E-3"/>
    <n v="0"/>
    <n v="0"/>
    <n v="0"/>
    <n v="0"/>
    <n v="0"/>
  </r>
  <r>
    <x v="10"/>
    <x v="24"/>
    <x v="4"/>
    <x v="5"/>
    <n v="5.14"/>
    <n v="100"/>
    <n v="0"/>
    <n v="1.5499999999999999E-3"/>
    <n v="0"/>
    <n v="0"/>
    <n v="0"/>
    <n v="0"/>
    <n v="0"/>
  </r>
  <r>
    <x v="10"/>
    <x v="24"/>
    <x v="4"/>
    <x v="6"/>
    <n v="5.03"/>
    <n v="100"/>
    <n v="0"/>
    <n v="1.5399999999999999E-3"/>
    <n v="0"/>
    <n v="0"/>
    <n v="0"/>
    <n v="0"/>
    <n v="0"/>
  </r>
  <r>
    <x v="10"/>
    <x v="24"/>
    <x v="4"/>
    <x v="7"/>
    <n v="5.75"/>
    <n v="56"/>
    <n v="1.1200000000000001"/>
    <n v="1.5399999999999999E-3"/>
    <n v="0"/>
    <n v="0"/>
    <n v="0"/>
    <n v="0"/>
    <n v="4.6299999999999996E-3"/>
  </r>
  <r>
    <x v="10"/>
    <x v="24"/>
    <x v="4"/>
    <x v="8"/>
    <n v="5.27"/>
    <n v="80.67"/>
    <n v="2.42001"/>
    <n v="1.5399999999999999E-3"/>
    <n v="0"/>
    <n v="0"/>
    <n v="0"/>
    <n v="0"/>
    <n v="1.001E-2"/>
  </r>
  <r>
    <x v="10"/>
    <x v="24"/>
    <x v="4"/>
    <x v="9"/>
    <n v="6.69"/>
    <n v="23"/>
    <n v="0.23000999999999999"/>
    <n v="1.5399999999999999E-3"/>
    <n v="0"/>
    <n v="0"/>
    <n v="0"/>
    <n v="0"/>
    <n v="9.5E-4"/>
  </r>
  <r>
    <x v="10"/>
    <x v="24"/>
    <x v="4"/>
    <x v="10"/>
    <n v="0"/>
    <n v="100"/>
    <n v="0"/>
    <n v="0"/>
    <n v="0"/>
    <n v="0"/>
    <n v="0"/>
    <n v="0"/>
    <n v="0"/>
  </r>
  <r>
    <x v="10"/>
    <x v="24"/>
    <x v="5"/>
    <x v="0"/>
    <n v="1.1499999999999999"/>
    <n v="100"/>
    <n v="0"/>
    <n v="2.1000000000000001E-4"/>
    <n v="0"/>
    <n v="0"/>
    <n v="0"/>
    <n v="0"/>
    <n v="0"/>
  </r>
  <r>
    <x v="10"/>
    <x v="24"/>
    <x v="5"/>
    <x v="1"/>
    <n v="0.66"/>
    <n v="100"/>
    <n v="0"/>
    <n v="2.0000000000000001E-4"/>
    <n v="0"/>
    <n v="0"/>
    <n v="0"/>
    <n v="0"/>
    <n v="0"/>
  </r>
  <r>
    <x v="10"/>
    <x v="24"/>
    <x v="5"/>
    <x v="2"/>
    <n v="0.67"/>
    <n v="100"/>
    <n v="0"/>
    <n v="2.0000000000000001E-4"/>
    <n v="0"/>
    <n v="0"/>
    <n v="0"/>
    <n v="0"/>
    <n v="0"/>
  </r>
  <r>
    <x v="10"/>
    <x v="24"/>
    <x v="5"/>
    <x v="3"/>
    <n v="0.65"/>
    <n v="100"/>
    <n v="0"/>
    <n v="2.0000000000000001E-4"/>
    <n v="0"/>
    <n v="0"/>
    <n v="0"/>
    <n v="0"/>
    <n v="0"/>
  </r>
  <r>
    <x v="10"/>
    <x v="24"/>
    <x v="5"/>
    <x v="4"/>
    <n v="0.69"/>
    <n v="100"/>
    <n v="0"/>
    <n v="2.1000000000000001E-4"/>
    <n v="0"/>
    <n v="0"/>
    <n v="0"/>
    <n v="0"/>
    <n v="0"/>
  </r>
  <r>
    <x v="10"/>
    <x v="24"/>
    <x v="5"/>
    <x v="5"/>
    <n v="0.67"/>
    <n v="100"/>
    <n v="0"/>
    <n v="2.0000000000000001E-4"/>
    <n v="0"/>
    <n v="0"/>
    <n v="0"/>
    <n v="0"/>
    <n v="0"/>
  </r>
  <r>
    <x v="10"/>
    <x v="24"/>
    <x v="5"/>
    <x v="6"/>
    <n v="0.7"/>
    <n v="100"/>
    <n v="0"/>
    <n v="2.1000000000000001E-4"/>
    <n v="0"/>
    <n v="0"/>
    <n v="0"/>
    <n v="0"/>
    <n v="0"/>
  </r>
  <r>
    <x v="10"/>
    <x v="24"/>
    <x v="5"/>
    <x v="7"/>
    <n v="0.9"/>
    <n v="100"/>
    <n v="0"/>
    <n v="2.1000000000000001E-4"/>
    <n v="0"/>
    <n v="0"/>
    <n v="0"/>
    <n v="0"/>
    <n v="0"/>
  </r>
  <r>
    <x v="10"/>
    <x v="24"/>
    <x v="5"/>
    <x v="8"/>
    <n v="0.79"/>
    <n v="100"/>
    <n v="0"/>
    <n v="2.1000000000000001E-4"/>
    <n v="0"/>
    <n v="0"/>
    <n v="0"/>
    <n v="0"/>
    <n v="0"/>
  </r>
  <r>
    <x v="10"/>
    <x v="24"/>
    <x v="5"/>
    <x v="9"/>
    <n v="0.75"/>
    <n v="100"/>
    <n v="0"/>
    <n v="2.0000000000000001E-4"/>
    <n v="0"/>
    <n v="0"/>
    <n v="0"/>
    <n v="0"/>
    <n v="0"/>
  </r>
  <r>
    <x v="10"/>
    <x v="24"/>
    <x v="5"/>
    <x v="10"/>
    <n v="0"/>
    <n v="100"/>
    <n v="0"/>
    <n v="0"/>
    <n v="0"/>
    <n v="0"/>
    <n v="0"/>
    <n v="0"/>
    <n v="0"/>
  </r>
  <r>
    <x v="10"/>
    <x v="24"/>
    <x v="6"/>
    <x v="0"/>
    <n v="139.38999999999999"/>
    <n v="100"/>
    <n v="0"/>
    <n v="4.129E-2"/>
    <n v="0"/>
    <n v="0"/>
    <n v="0"/>
    <n v="0"/>
    <n v="0"/>
  </r>
  <r>
    <x v="10"/>
    <x v="24"/>
    <x v="6"/>
    <x v="1"/>
    <n v="118.59"/>
    <n v="100"/>
    <n v="0"/>
    <n v="4.129E-2"/>
    <n v="0"/>
    <n v="0"/>
    <n v="0"/>
    <n v="0"/>
    <n v="0"/>
  </r>
  <r>
    <x v="10"/>
    <x v="24"/>
    <x v="6"/>
    <x v="2"/>
    <n v="112.24"/>
    <n v="100"/>
    <n v="0"/>
    <n v="4.129E-2"/>
    <n v="0"/>
    <n v="0"/>
    <n v="0"/>
    <n v="0"/>
    <n v="0"/>
  </r>
  <r>
    <x v="10"/>
    <x v="24"/>
    <x v="6"/>
    <x v="3"/>
    <n v="112.24"/>
    <n v="99.98"/>
    <n v="1"/>
    <n v="4.129E-2"/>
    <n v="0"/>
    <n v="0"/>
    <n v="0"/>
    <n v="0"/>
    <n v="4.1399999999999996E-3"/>
  </r>
  <r>
    <x v="10"/>
    <x v="24"/>
    <x v="6"/>
    <x v="4"/>
    <n v="112.23"/>
    <n v="100"/>
    <n v="0"/>
    <n v="4.129E-2"/>
    <n v="0"/>
    <n v="0"/>
    <n v="0"/>
    <n v="0"/>
    <n v="0"/>
  </r>
  <r>
    <x v="10"/>
    <x v="24"/>
    <x v="6"/>
    <x v="5"/>
    <n v="122.66"/>
    <n v="100"/>
    <n v="0"/>
    <n v="4.1300000000000003E-2"/>
    <n v="0"/>
    <n v="0"/>
    <n v="0"/>
    <n v="0"/>
    <n v="0"/>
  </r>
  <r>
    <x v="10"/>
    <x v="24"/>
    <x v="6"/>
    <x v="6"/>
    <n v="112.19"/>
    <n v="100"/>
    <n v="0"/>
    <n v="4.1279999999999997E-2"/>
    <n v="0"/>
    <n v="0"/>
    <n v="0"/>
    <n v="0"/>
    <n v="0"/>
  </r>
  <r>
    <x v="10"/>
    <x v="24"/>
    <x v="6"/>
    <x v="7"/>
    <n v="158.82"/>
    <n v="39.979999999999997"/>
    <n v="0.79979999999999996"/>
    <n v="4.1300000000000003E-2"/>
    <n v="0"/>
    <n v="0"/>
    <n v="0"/>
    <n v="0"/>
    <n v="3.31E-3"/>
  </r>
  <r>
    <x v="10"/>
    <x v="24"/>
    <x v="6"/>
    <x v="8"/>
    <n v="153.31"/>
    <n v="51.99"/>
    <n v="1.5595699999999999"/>
    <n v="4.129E-2"/>
    <n v="0"/>
    <n v="0"/>
    <n v="0"/>
    <n v="0"/>
    <n v="6.45E-3"/>
  </r>
  <r>
    <x v="10"/>
    <x v="24"/>
    <x v="6"/>
    <x v="9"/>
    <n v="167.84"/>
    <n v="20.02"/>
    <n v="0.40039000000000002"/>
    <n v="4.129E-2"/>
    <n v="0"/>
    <n v="0"/>
    <n v="0"/>
    <n v="0"/>
    <n v="1.65E-3"/>
  </r>
  <r>
    <x v="10"/>
    <x v="24"/>
    <x v="6"/>
    <x v="10"/>
    <n v="0.01"/>
    <n v="33"/>
    <n v="0.33"/>
    <n v="0"/>
    <n v="0"/>
    <n v="0"/>
    <n v="0"/>
    <n v="0"/>
    <n v="1.3600000000000001E-3"/>
  </r>
  <r>
    <x v="10"/>
    <x v="24"/>
    <x v="7"/>
    <x v="0"/>
    <n v="110.78"/>
    <n v="100"/>
    <n v="0"/>
    <n v="2.385E-2"/>
    <n v="0"/>
    <n v="0"/>
    <n v="0"/>
    <n v="0"/>
    <n v="0"/>
  </r>
  <r>
    <x v="10"/>
    <x v="24"/>
    <x v="7"/>
    <x v="1"/>
    <n v="76.180000000000007"/>
    <n v="100"/>
    <n v="0"/>
    <n v="2.385E-2"/>
    <n v="0"/>
    <n v="0"/>
    <n v="0"/>
    <n v="0"/>
    <n v="0"/>
  </r>
  <r>
    <x v="10"/>
    <x v="24"/>
    <x v="7"/>
    <x v="2"/>
    <n v="64.84"/>
    <n v="100"/>
    <n v="0"/>
    <n v="2.3859999999999999E-2"/>
    <n v="0"/>
    <n v="0"/>
    <n v="0"/>
    <n v="0"/>
    <n v="0"/>
  </r>
  <r>
    <x v="10"/>
    <x v="24"/>
    <x v="7"/>
    <x v="3"/>
    <n v="64.83"/>
    <n v="100"/>
    <n v="0"/>
    <n v="2.385E-2"/>
    <n v="0"/>
    <n v="0"/>
    <n v="0"/>
    <n v="0"/>
    <n v="0"/>
  </r>
  <r>
    <x v="10"/>
    <x v="24"/>
    <x v="7"/>
    <x v="4"/>
    <n v="64.84"/>
    <n v="100"/>
    <n v="0"/>
    <n v="2.3859999999999999E-2"/>
    <n v="0"/>
    <n v="0"/>
    <n v="0"/>
    <n v="0"/>
    <n v="0"/>
  </r>
  <r>
    <x v="10"/>
    <x v="24"/>
    <x v="7"/>
    <x v="5"/>
    <n v="68.900000000000006"/>
    <n v="100"/>
    <n v="0"/>
    <n v="2.384E-2"/>
    <n v="0"/>
    <n v="0"/>
    <n v="0"/>
    <n v="0"/>
    <n v="0"/>
  </r>
  <r>
    <x v="10"/>
    <x v="24"/>
    <x v="7"/>
    <x v="6"/>
    <n v="64.84"/>
    <n v="100"/>
    <n v="0"/>
    <n v="2.3859999999999999E-2"/>
    <n v="0"/>
    <n v="0"/>
    <n v="0"/>
    <n v="0"/>
    <n v="0"/>
  </r>
  <r>
    <x v="10"/>
    <x v="24"/>
    <x v="7"/>
    <x v="7"/>
    <n v="94.83"/>
    <n v="100"/>
    <n v="0"/>
    <n v="2.385E-2"/>
    <n v="0"/>
    <n v="0"/>
    <n v="0"/>
    <n v="0"/>
    <n v="0"/>
  </r>
  <r>
    <x v="10"/>
    <x v="24"/>
    <x v="7"/>
    <x v="8"/>
    <n v="86.62"/>
    <n v="100"/>
    <n v="0"/>
    <n v="2.3890000000000002E-2"/>
    <n v="0"/>
    <n v="0"/>
    <n v="0"/>
    <n v="0"/>
    <n v="0"/>
  </r>
  <r>
    <x v="10"/>
    <x v="24"/>
    <x v="7"/>
    <x v="9"/>
    <n v="153.05000000000001"/>
    <n v="100"/>
    <n v="0"/>
    <n v="2.3869999999999999E-2"/>
    <n v="6.9999999999999994E-5"/>
    <n v="0"/>
    <n v="0"/>
    <n v="0"/>
    <n v="0"/>
  </r>
  <r>
    <x v="10"/>
    <x v="24"/>
    <x v="7"/>
    <x v="10"/>
    <n v="0"/>
    <n v="100"/>
    <n v="0"/>
    <n v="0"/>
    <n v="0"/>
    <n v="0"/>
    <n v="0"/>
    <n v="0"/>
    <n v="0"/>
  </r>
  <r>
    <x v="10"/>
    <x v="24"/>
    <x v="8"/>
    <x v="0"/>
    <n v="347.65"/>
    <n v="54.08"/>
    <n v="2568.3808600000002"/>
    <n v="7.3300000000000004E-2"/>
    <n v="0"/>
    <n v="0"/>
    <n v="0"/>
    <n v="0"/>
    <n v="10.622820000000001"/>
  </r>
  <r>
    <x v="10"/>
    <x v="24"/>
    <x v="8"/>
    <x v="1"/>
    <n v="316.14"/>
    <n v="48.27"/>
    <n v="1993.91992"/>
    <n v="6.1629999999999997E-2"/>
    <n v="0"/>
    <n v="0"/>
    <n v="0"/>
    <n v="0"/>
    <n v="8.2468500000000002"/>
  </r>
  <r>
    <x v="10"/>
    <x v="24"/>
    <x v="8"/>
    <x v="2"/>
    <n v="119.33"/>
    <n v="100"/>
    <n v="1104"/>
    <n v="4.3900000000000002E-2"/>
    <n v="0"/>
    <n v="0"/>
    <n v="0"/>
    <n v="0"/>
    <n v="4.5661399999999999"/>
  </r>
  <r>
    <x v="10"/>
    <x v="24"/>
    <x v="8"/>
    <x v="3"/>
    <n v="205.13"/>
    <n v="100"/>
    <n v="2707"/>
    <n v="7.5469999999999995E-2"/>
    <n v="0"/>
    <n v="0"/>
    <n v="0"/>
    <n v="0"/>
    <n v="11.196149999999999"/>
  </r>
  <r>
    <x v="10"/>
    <x v="24"/>
    <x v="8"/>
    <x v="4"/>
    <n v="62.85"/>
    <n v="100"/>
    <n v="53"/>
    <n v="2.3120000000000002E-2"/>
    <n v="0"/>
    <n v="0"/>
    <n v="0"/>
    <n v="0"/>
    <n v="0.21920999999999999"/>
  </r>
  <r>
    <x v="10"/>
    <x v="24"/>
    <x v="8"/>
    <x v="5"/>
    <n v="127.54"/>
    <n v="89.77"/>
    <n v="1106"/>
    <n v="4.3979999999999998E-2"/>
    <n v="0"/>
    <n v="0"/>
    <n v="0"/>
    <n v="0"/>
    <n v="4.5744199999999999"/>
  </r>
  <r>
    <x v="10"/>
    <x v="24"/>
    <x v="8"/>
    <x v="6"/>
    <n v="81.180000000000007"/>
    <n v="100"/>
    <n v="395"/>
    <n v="2.9870000000000001E-2"/>
    <n v="0"/>
    <n v="0"/>
    <n v="0"/>
    <n v="0"/>
    <n v="1.6337200000000001"/>
  </r>
  <r>
    <x v="10"/>
    <x v="24"/>
    <x v="8"/>
    <x v="7"/>
    <n v="521.85"/>
    <n v="64.099999999999994"/>
    <n v="5245.6718799999999"/>
    <n v="0.12554999999999999"/>
    <n v="0"/>
    <n v="0"/>
    <n v="0"/>
    <n v="0"/>
    <n v="21.696090000000002"/>
  </r>
  <r>
    <x v="10"/>
    <x v="24"/>
    <x v="8"/>
    <x v="8"/>
    <n v="490.58"/>
    <n v="70.959999999999994"/>
    <n v="5549.7011700000003"/>
    <n v="0.13189999999999999"/>
    <n v="0"/>
    <n v="0"/>
    <n v="0"/>
    <n v="0"/>
    <n v="22.95356"/>
  </r>
  <r>
    <x v="10"/>
    <x v="24"/>
    <x v="8"/>
    <x v="9"/>
    <n v="544.1"/>
    <n v="53.47"/>
    <n v="4565.3203100000001"/>
    <n v="0.11167000000000001"/>
    <n v="0"/>
    <n v="0"/>
    <n v="0"/>
    <n v="0"/>
    <n v="18.882159999999999"/>
  </r>
  <r>
    <x v="10"/>
    <x v="24"/>
    <x v="8"/>
    <x v="10"/>
    <n v="217.87"/>
    <n v="38.81"/>
    <n v="1571.8398400000001"/>
    <n v="3.1009999999999999E-2"/>
    <n v="0"/>
    <n v="0"/>
    <n v="0"/>
    <n v="0"/>
    <n v="6.5011299999999999"/>
  </r>
  <r>
    <x v="10"/>
    <x v="25"/>
    <x v="0"/>
    <x v="0"/>
    <n v="302.69"/>
    <n v="48.77"/>
    <n v="733.42969000000005"/>
    <n v="7.6039999999999996E-2"/>
    <n v="0"/>
    <n v="0"/>
    <n v="0"/>
    <n v="0"/>
    <n v="2.9850599999999998"/>
  </r>
  <r>
    <x v="10"/>
    <x v="25"/>
    <x v="0"/>
    <x v="1"/>
    <n v="119.87"/>
    <n v="59.72"/>
    <n v="273.5"/>
    <n v="4.4929999999999998E-2"/>
    <n v="0"/>
    <n v="0"/>
    <n v="0"/>
    <n v="0"/>
    <n v="1.11314"/>
  </r>
  <r>
    <x v="10"/>
    <x v="25"/>
    <x v="0"/>
    <x v="2"/>
    <n v="106.98"/>
    <n v="94.2"/>
    <n v="377.75977"/>
    <n v="5.144E-2"/>
    <n v="0"/>
    <n v="0"/>
    <n v="0"/>
    <n v="0"/>
    <n v="1.53748"/>
  </r>
  <r>
    <x v="10"/>
    <x v="25"/>
    <x v="0"/>
    <x v="3"/>
    <n v="172.24"/>
    <n v="69.98"/>
    <n v="573.7998"/>
    <n v="6.3740000000000005E-2"/>
    <n v="0"/>
    <n v="0"/>
    <n v="0"/>
    <n v="0"/>
    <n v="2.3353700000000002"/>
  </r>
  <r>
    <x v="10"/>
    <x v="25"/>
    <x v="0"/>
    <x v="4"/>
    <n v="58.96"/>
    <n v="100"/>
    <n v="24"/>
    <n v="2.9559999999999999E-2"/>
    <n v="0"/>
    <n v="0"/>
    <n v="0"/>
    <n v="0"/>
    <n v="9.7680000000000003E-2"/>
  </r>
  <r>
    <x v="10"/>
    <x v="25"/>
    <x v="0"/>
    <x v="5"/>
    <n v="107.89"/>
    <n v="56.82"/>
    <n v="100"/>
    <n v="3.4160000000000003E-2"/>
    <n v="2.9999999999999997E-4"/>
    <n v="0"/>
    <n v="0"/>
    <n v="0"/>
    <n v="0.40699999999999997"/>
  </r>
  <r>
    <x v="10"/>
    <x v="25"/>
    <x v="0"/>
    <x v="6"/>
    <n v="74.06"/>
    <n v="84.69"/>
    <n v="105.85986"/>
    <n v="3.4790000000000001E-2"/>
    <n v="0"/>
    <n v="0"/>
    <n v="0"/>
    <n v="0"/>
    <n v="0.43085000000000001"/>
  </r>
  <r>
    <x v="10"/>
    <x v="25"/>
    <x v="0"/>
    <x v="7"/>
    <n v="311.76"/>
    <n v="38.04"/>
    <n v="576.36035000000004"/>
    <n v="6.4350000000000004E-2"/>
    <n v="0"/>
    <n v="0"/>
    <n v="0"/>
    <n v="0"/>
    <n v="2.34579"/>
  </r>
  <r>
    <x v="10"/>
    <x v="25"/>
    <x v="0"/>
    <x v="8"/>
    <n v="426.23"/>
    <n v="48.15"/>
    <n v="1160.84961"/>
    <n v="9.987E-2"/>
    <n v="0"/>
    <n v="0"/>
    <n v="0"/>
    <n v="0"/>
    <n v="4.7246600000000001"/>
  </r>
  <r>
    <x v="10"/>
    <x v="25"/>
    <x v="0"/>
    <x v="9"/>
    <n v="248.02"/>
    <n v="35.75"/>
    <n v="333.22949"/>
    <n v="4.863E-2"/>
    <n v="0"/>
    <n v="0"/>
    <n v="0"/>
    <n v="0"/>
    <n v="1.35625"/>
  </r>
  <r>
    <x v="10"/>
    <x v="25"/>
    <x v="0"/>
    <x v="10"/>
    <n v="91.55"/>
    <n v="48.88"/>
    <n v="371.95996000000002"/>
    <n v="2.2370000000000001E-2"/>
    <n v="0"/>
    <n v="0"/>
    <n v="0"/>
    <n v="0"/>
    <n v="1.5138799999999999"/>
  </r>
  <r>
    <x v="10"/>
    <x v="25"/>
    <x v="1"/>
    <x v="0"/>
    <n v="610.16"/>
    <n v="55.59"/>
    <n v="3081.41797"/>
    <n v="0.17061999999999999"/>
    <n v="0"/>
    <n v="0"/>
    <n v="0"/>
    <n v="0"/>
    <n v="12.54138"/>
  </r>
  <r>
    <x v="10"/>
    <x v="25"/>
    <x v="1"/>
    <x v="1"/>
    <n v="329.3"/>
    <n v="79.569999999999993"/>
    <n v="2468.3203100000001"/>
    <n v="0.13217999999999999"/>
    <n v="0"/>
    <n v="0"/>
    <n v="0"/>
    <n v="0"/>
    <n v="10.046060000000001"/>
  </r>
  <r>
    <x v="10"/>
    <x v="25"/>
    <x v="1"/>
    <x v="2"/>
    <n v="175.5"/>
    <n v="94.91"/>
    <n v="1508.14941"/>
    <n v="8.3720000000000003E-2"/>
    <n v="0"/>
    <n v="0"/>
    <n v="0"/>
    <n v="0"/>
    <n v="6.1381699999999997"/>
  </r>
  <r>
    <x v="10"/>
    <x v="25"/>
    <x v="1"/>
    <x v="3"/>
    <n v="480.69"/>
    <n v="94.92"/>
    <n v="4453.7578100000001"/>
    <n v="0.22889999999999999"/>
    <n v="0"/>
    <n v="0"/>
    <n v="0"/>
    <n v="0"/>
    <n v="18.126799999999999"/>
  </r>
  <r>
    <x v="10"/>
    <x v="25"/>
    <x v="1"/>
    <x v="4"/>
    <n v="30.63"/>
    <n v="100"/>
    <n v="137"/>
    <n v="1.5350000000000001E-2"/>
    <n v="0"/>
    <n v="0"/>
    <n v="0"/>
    <n v="0"/>
    <n v="0.55759000000000003"/>
  </r>
  <r>
    <x v="10"/>
    <x v="25"/>
    <x v="1"/>
    <x v="5"/>
    <n v="334.49"/>
    <n v="63.33"/>
    <n v="2032.15039"/>
    <n v="0.10838"/>
    <n v="0"/>
    <n v="0"/>
    <n v="0"/>
    <n v="0"/>
    <n v="8.2708499999999994"/>
  </r>
  <r>
    <x v="10"/>
    <x v="25"/>
    <x v="1"/>
    <x v="6"/>
    <n v="186.56"/>
    <n v="100"/>
    <n v="1686"/>
    <n v="9.3520000000000006E-2"/>
    <n v="0"/>
    <n v="0"/>
    <n v="0"/>
    <n v="0"/>
    <n v="6.8620200000000002"/>
  </r>
  <r>
    <x v="10"/>
    <x v="25"/>
    <x v="1"/>
    <x v="7"/>
    <n v="1199.6400000000001"/>
    <n v="45.33"/>
    <n v="5229.8906200000001"/>
    <n v="0.27201999999999998"/>
    <n v="0"/>
    <n v="0"/>
    <n v="0"/>
    <n v="0"/>
    <n v="21.28565"/>
  </r>
  <r>
    <x v="10"/>
    <x v="25"/>
    <x v="1"/>
    <x v="8"/>
    <n v="1658.84"/>
    <n v="42.57"/>
    <n v="6665.6015600000001"/>
    <n v="0.35526000000000002"/>
    <n v="0"/>
    <n v="0"/>
    <n v="0"/>
    <n v="0"/>
    <n v="27.128990000000002"/>
  </r>
  <r>
    <x v="10"/>
    <x v="25"/>
    <x v="1"/>
    <x v="9"/>
    <n v="869.79"/>
    <n v="45.29"/>
    <n v="3757.8515600000001"/>
    <n v="0.19803000000000001"/>
    <n v="0"/>
    <n v="0"/>
    <n v="0"/>
    <n v="0"/>
    <n v="15.294449999999999"/>
  </r>
  <r>
    <x v="10"/>
    <x v="25"/>
    <x v="1"/>
    <x v="10"/>
    <n v="574.72"/>
    <n v="46.59"/>
    <n v="2686.4706999999999"/>
    <n v="0.13381999999999999"/>
    <n v="0"/>
    <n v="0"/>
    <n v="0"/>
    <n v="0"/>
    <n v="10.93393"/>
  </r>
  <r>
    <x v="10"/>
    <x v="25"/>
    <x v="2"/>
    <x v="0"/>
    <n v="86.89"/>
    <n v="54.01"/>
    <n v="3.2402299999999999"/>
    <n v="2.351E-2"/>
    <n v="0"/>
    <n v="0"/>
    <n v="0"/>
    <n v="0"/>
    <n v="1.319E-2"/>
  </r>
  <r>
    <x v="10"/>
    <x v="25"/>
    <x v="2"/>
    <x v="1"/>
    <n v="58.92"/>
    <n v="100"/>
    <n v="0"/>
    <n v="2.3470000000000001E-2"/>
    <n v="0"/>
    <n v="0"/>
    <n v="0"/>
    <n v="0"/>
    <n v="0"/>
  </r>
  <r>
    <x v="10"/>
    <x v="25"/>
    <x v="2"/>
    <x v="2"/>
    <n v="56.64"/>
    <n v="100.02"/>
    <n v="1"/>
    <n v="2.3480000000000001E-2"/>
    <n v="0"/>
    <n v="0"/>
    <n v="0"/>
    <n v="0"/>
    <n v="4.0699999999999998E-3"/>
  </r>
  <r>
    <x v="10"/>
    <x v="25"/>
    <x v="2"/>
    <x v="3"/>
    <n v="56.67"/>
    <n v="100"/>
    <n v="2"/>
    <n v="2.349E-2"/>
    <n v="0"/>
    <n v="0"/>
    <n v="0"/>
    <n v="0"/>
    <n v="8.1399999999999997E-3"/>
  </r>
  <r>
    <x v="10"/>
    <x v="25"/>
    <x v="2"/>
    <x v="4"/>
    <n v="56.66"/>
    <n v="100"/>
    <n v="0"/>
    <n v="2.349E-2"/>
    <n v="0"/>
    <n v="0"/>
    <n v="0"/>
    <n v="0"/>
    <n v="0"/>
  </r>
  <r>
    <x v="10"/>
    <x v="25"/>
    <x v="2"/>
    <x v="5"/>
    <n v="56.62"/>
    <n v="100"/>
    <n v="0"/>
    <n v="2.3470000000000001E-2"/>
    <n v="0"/>
    <n v="0"/>
    <n v="0"/>
    <n v="0"/>
    <n v="0"/>
  </r>
  <r>
    <x v="10"/>
    <x v="25"/>
    <x v="2"/>
    <x v="6"/>
    <n v="56.61"/>
    <n v="100"/>
    <n v="0"/>
    <n v="2.3460000000000002E-2"/>
    <n v="0"/>
    <n v="0"/>
    <n v="0"/>
    <n v="0"/>
    <n v="0"/>
  </r>
  <r>
    <x v="10"/>
    <x v="25"/>
    <x v="2"/>
    <x v="7"/>
    <n v="85.99"/>
    <n v="56.78"/>
    <n v="5.1098600000000003"/>
    <n v="2.351E-2"/>
    <n v="0"/>
    <n v="0"/>
    <n v="0"/>
    <n v="0"/>
    <n v="2.0799999999999999E-2"/>
  </r>
  <r>
    <x v="10"/>
    <x v="25"/>
    <x v="2"/>
    <x v="8"/>
    <n v="75.349999999999994"/>
    <n v="54.18"/>
    <n v="5.9599599999999997"/>
    <n v="2.3519999999999999E-2"/>
    <n v="0"/>
    <n v="0"/>
    <n v="0"/>
    <n v="0"/>
    <n v="2.426E-2"/>
  </r>
  <r>
    <x v="10"/>
    <x v="25"/>
    <x v="2"/>
    <x v="9"/>
    <n v="107.46"/>
    <n v="30"/>
    <n v="1.5"/>
    <n v="2.349E-2"/>
    <n v="0"/>
    <n v="0"/>
    <n v="0"/>
    <n v="0"/>
    <n v="6.1000000000000004E-3"/>
  </r>
  <r>
    <x v="10"/>
    <x v="25"/>
    <x v="2"/>
    <x v="10"/>
    <n v="0.04"/>
    <n v="45.33"/>
    <n v="1.36"/>
    <n v="1.0000000000000001E-5"/>
    <n v="0"/>
    <n v="0"/>
    <n v="0"/>
    <n v="0"/>
    <n v="5.5399999999999998E-3"/>
  </r>
  <r>
    <x v="10"/>
    <x v="25"/>
    <x v="3"/>
    <x v="0"/>
    <n v="442.72"/>
    <n v="30.24"/>
    <n v="42.639650000000003"/>
    <n v="7.9589999999999994E-2"/>
    <n v="0"/>
    <n v="0"/>
    <n v="0"/>
    <n v="0"/>
    <n v="0.17354"/>
  </r>
  <r>
    <x v="10"/>
    <x v="25"/>
    <x v="3"/>
    <x v="1"/>
    <n v="184.61"/>
    <n v="85.4"/>
    <n v="34.160159999999998"/>
    <n v="7.9430000000000001E-2"/>
    <n v="3.0000000000000001E-5"/>
    <n v="0"/>
    <n v="0"/>
    <n v="0"/>
    <n v="0.13902999999999999"/>
  </r>
  <r>
    <x v="10"/>
    <x v="25"/>
    <x v="3"/>
    <x v="2"/>
    <n v="158.38"/>
    <n v="100"/>
    <n v="29"/>
    <n v="7.9390000000000002E-2"/>
    <n v="0"/>
    <n v="0"/>
    <n v="0"/>
    <n v="0"/>
    <n v="0.11803"/>
  </r>
  <r>
    <x v="10"/>
    <x v="25"/>
    <x v="3"/>
    <x v="3"/>
    <n v="165.91"/>
    <n v="93.57"/>
    <n v="65.5"/>
    <n v="7.9640000000000002E-2"/>
    <n v="0"/>
    <n v="0"/>
    <n v="0"/>
    <n v="0"/>
    <n v="0.26657999999999998"/>
  </r>
  <r>
    <x v="10"/>
    <x v="25"/>
    <x v="3"/>
    <x v="4"/>
    <n v="157.97999999999999"/>
    <n v="100.05"/>
    <n v="1"/>
    <n v="7.9189999999999997E-2"/>
    <n v="0"/>
    <n v="0"/>
    <n v="0"/>
    <n v="0"/>
    <n v="4.0699999999999998E-3"/>
  </r>
  <r>
    <x v="10"/>
    <x v="25"/>
    <x v="3"/>
    <x v="5"/>
    <n v="171.74"/>
    <n v="69.72"/>
    <n v="22.309570000000001"/>
    <n v="7.9350000000000004E-2"/>
    <n v="0"/>
    <n v="0"/>
    <n v="0"/>
    <n v="0"/>
    <n v="9.0800000000000006E-2"/>
  </r>
  <r>
    <x v="10"/>
    <x v="25"/>
    <x v="3"/>
    <x v="6"/>
    <n v="158.04"/>
    <n v="100"/>
    <n v="6"/>
    <n v="7.9219999999999999E-2"/>
    <n v="0"/>
    <n v="0"/>
    <n v="0"/>
    <n v="0"/>
    <n v="2.4420000000000001E-2"/>
  </r>
  <r>
    <x v="10"/>
    <x v="25"/>
    <x v="3"/>
    <x v="7"/>
    <n v="385.57"/>
    <n v="36.58"/>
    <n v="68.030270000000002"/>
    <n v="7.9810000000000006E-2"/>
    <n v="0"/>
    <n v="0"/>
    <n v="0"/>
    <n v="0"/>
    <n v="0.27688000000000001"/>
  </r>
  <r>
    <x v="10"/>
    <x v="25"/>
    <x v="3"/>
    <x v="8"/>
    <n v="330.88"/>
    <n v="38.75"/>
    <n v="100.37012"/>
    <n v="8.004E-2"/>
    <n v="0"/>
    <n v="0"/>
    <n v="0"/>
    <n v="0"/>
    <n v="0.40850999999999998"/>
  </r>
  <r>
    <x v="10"/>
    <x v="25"/>
    <x v="3"/>
    <x v="9"/>
    <n v="464.99"/>
    <n v="26.84"/>
    <n v="43.75"/>
    <n v="7.9589999999999994E-2"/>
    <n v="0"/>
    <n v="0"/>
    <n v="0"/>
    <n v="0"/>
    <n v="0.17806"/>
  </r>
  <r>
    <x v="10"/>
    <x v="25"/>
    <x v="3"/>
    <x v="10"/>
    <n v="0.67"/>
    <n v="63.16"/>
    <n v="27.16"/>
    <n v="1.9000000000000001E-4"/>
    <n v="0"/>
    <n v="0"/>
    <n v="0"/>
    <n v="0"/>
    <n v="0.11054"/>
  </r>
  <r>
    <x v="10"/>
    <x v="25"/>
    <x v="4"/>
    <x v="0"/>
    <n v="6.14"/>
    <n v="42"/>
    <n v="0.84"/>
    <n v="1.5399999999999999E-3"/>
    <n v="0"/>
    <n v="0"/>
    <n v="0"/>
    <n v="0"/>
    <n v="3.4199999999999999E-3"/>
  </r>
  <r>
    <x v="10"/>
    <x v="25"/>
    <x v="4"/>
    <x v="1"/>
    <n v="5.39"/>
    <n v="100"/>
    <n v="0"/>
    <n v="1.5399999999999999E-3"/>
    <n v="0"/>
    <n v="0"/>
    <n v="0"/>
    <n v="0"/>
    <n v="0"/>
  </r>
  <r>
    <x v="10"/>
    <x v="25"/>
    <x v="4"/>
    <x v="2"/>
    <n v="5.03"/>
    <n v="100"/>
    <n v="1"/>
    <n v="1.5399999999999999E-3"/>
    <n v="0"/>
    <n v="0"/>
    <n v="0"/>
    <n v="0"/>
    <n v="4.0699999999999998E-3"/>
  </r>
  <r>
    <x v="10"/>
    <x v="25"/>
    <x v="4"/>
    <x v="3"/>
    <n v="5.08"/>
    <n v="100"/>
    <n v="2"/>
    <n v="1.5499999999999999E-3"/>
    <n v="0"/>
    <n v="0"/>
    <n v="0"/>
    <n v="0"/>
    <n v="8.1399999999999997E-3"/>
  </r>
  <r>
    <x v="10"/>
    <x v="25"/>
    <x v="4"/>
    <x v="4"/>
    <n v="5.04"/>
    <n v="100"/>
    <n v="0"/>
    <n v="1.5399999999999999E-3"/>
    <n v="0"/>
    <n v="0"/>
    <n v="0"/>
    <n v="0"/>
    <n v="0"/>
  </r>
  <r>
    <x v="10"/>
    <x v="25"/>
    <x v="4"/>
    <x v="5"/>
    <n v="5.14"/>
    <n v="100"/>
    <n v="0"/>
    <n v="1.5499999999999999E-3"/>
    <n v="0"/>
    <n v="0"/>
    <n v="0"/>
    <n v="0"/>
    <n v="0"/>
  </r>
  <r>
    <x v="10"/>
    <x v="25"/>
    <x v="4"/>
    <x v="6"/>
    <n v="5.03"/>
    <n v="100"/>
    <n v="0"/>
    <n v="1.5399999999999999E-3"/>
    <n v="0"/>
    <n v="0"/>
    <n v="0"/>
    <n v="0"/>
    <n v="0"/>
  </r>
  <r>
    <x v="10"/>
    <x v="25"/>
    <x v="4"/>
    <x v="7"/>
    <n v="5.81"/>
    <n v="70.67"/>
    <n v="4.2399899999999997"/>
    <n v="1.56E-3"/>
    <n v="0"/>
    <n v="0"/>
    <n v="0"/>
    <n v="0"/>
    <n v="1.7260000000000001E-2"/>
  </r>
  <r>
    <x v="10"/>
    <x v="25"/>
    <x v="4"/>
    <x v="8"/>
    <n v="5.34"/>
    <n v="83.43"/>
    <n v="5.84"/>
    <n v="1.56E-3"/>
    <n v="0"/>
    <n v="0"/>
    <n v="0"/>
    <n v="0"/>
    <n v="2.3769999999999999E-2"/>
  </r>
  <r>
    <x v="10"/>
    <x v="25"/>
    <x v="4"/>
    <x v="9"/>
    <n v="6.75"/>
    <n v="47.83"/>
    <n v="2.87"/>
    <n v="1.5499999999999999E-3"/>
    <n v="0"/>
    <n v="0"/>
    <n v="0"/>
    <n v="0"/>
    <n v="1.1679999999999999E-2"/>
  </r>
  <r>
    <x v="10"/>
    <x v="25"/>
    <x v="4"/>
    <x v="10"/>
    <n v="0.01"/>
    <n v="31"/>
    <n v="0.31"/>
    <n v="0"/>
    <n v="0"/>
    <n v="0"/>
    <n v="0"/>
    <n v="0"/>
    <n v="1.2600000000000001E-3"/>
  </r>
  <r>
    <x v="10"/>
    <x v="25"/>
    <x v="5"/>
    <x v="0"/>
    <n v="1.1599999999999999"/>
    <n v="26"/>
    <n v="0.26"/>
    <n v="2.1000000000000001E-4"/>
    <n v="0"/>
    <n v="0"/>
    <n v="0"/>
    <n v="0"/>
    <n v="1.06E-3"/>
  </r>
  <r>
    <x v="10"/>
    <x v="25"/>
    <x v="5"/>
    <x v="1"/>
    <n v="0.66"/>
    <n v="100"/>
    <n v="0"/>
    <n v="2.0000000000000001E-4"/>
    <n v="0"/>
    <n v="0"/>
    <n v="0"/>
    <n v="0"/>
    <n v="0"/>
  </r>
  <r>
    <x v="10"/>
    <x v="25"/>
    <x v="5"/>
    <x v="2"/>
    <n v="0.67"/>
    <n v="100"/>
    <n v="0"/>
    <n v="2.0000000000000001E-4"/>
    <n v="0"/>
    <n v="0"/>
    <n v="0"/>
    <n v="0"/>
    <n v="0"/>
  </r>
  <r>
    <x v="10"/>
    <x v="25"/>
    <x v="5"/>
    <x v="3"/>
    <n v="0.65"/>
    <n v="100"/>
    <n v="0"/>
    <n v="2.0000000000000001E-4"/>
    <n v="0"/>
    <n v="0"/>
    <n v="0"/>
    <n v="0"/>
    <n v="0"/>
  </r>
  <r>
    <x v="10"/>
    <x v="25"/>
    <x v="5"/>
    <x v="4"/>
    <n v="0.69"/>
    <n v="100"/>
    <n v="0"/>
    <n v="2.1000000000000001E-4"/>
    <n v="0"/>
    <n v="0"/>
    <n v="0"/>
    <n v="0"/>
    <n v="0"/>
  </r>
  <r>
    <x v="10"/>
    <x v="25"/>
    <x v="5"/>
    <x v="5"/>
    <n v="0.67"/>
    <n v="100"/>
    <n v="0"/>
    <n v="2.0000000000000001E-4"/>
    <n v="0"/>
    <n v="0"/>
    <n v="0"/>
    <n v="0"/>
    <n v="0"/>
  </r>
  <r>
    <x v="10"/>
    <x v="25"/>
    <x v="5"/>
    <x v="6"/>
    <n v="0.7"/>
    <n v="100"/>
    <n v="0"/>
    <n v="2.1000000000000001E-4"/>
    <n v="0"/>
    <n v="0"/>
    <n v="0"/>
    <n v="0"/>
    <n v="0"/>
  </r>
  <r>
    <x v="10"/>
    <x v="25"/>
    <x v="5"/>
    <x v="7"/>
    <n v="0.9"/>
    <n v="100"/>
    <n v="0"/>
    <n v="2.1000000000000001E-4"/>
    <n v="0"/>
    <n v="0"/>
    <n v="0"/>
    <n v="0"/>
    <n v="0"/>
  </r>
  <r>
    <x v="10"/>
    <x v="25"/>
    <x v="5"/>
    <x v="8"/>
    <n v="0.79"/>
    <n v="100"/>
    <n v="0"/>
    <n v="2.1000000000000001E-4"/>
    <n v="0"/>
    <n v="0"/>
    <n v="0"/>
    <n v="0"/>
    <n v="0"/>
  </r>
  <r>
    <x v="10"/>
    <x v="25"/>
    <x v="5"/>
    <x v="9"/>
    <n v="0.75"/>
    <n v="100"/>
    <n v="0"/>
    <n v="2.0000000000000001E-4"/>
    <n v="0"/>
    <n v="0"/>
    <n v="0"/>
    <n v="0"/>
    <n v="0"/>
  </r>
  <r>
    <x v="10"/>
    <x v="25"/>
    <x v="5"/>
    <x v="10"/>
    <n v="0"/>
    <n v="100"/>
    <n v="0"/>
    <n v="0"/>
    <n v="0"/>
    <n v="0"/>
    <n v="0"/>
    <n v="0"/>
    <n v="0"/>
  </r>
  <r>
    <x v="10"/>
    <x v="25"/>
    <x v="6"/>
    <x v="0"/>
    <n v="139.41999999999999"/>
    <n v="64.680000000000007"/>
    <n v="1.9404300000000001"/>
    <n v="4.1300000000000003E-2"/>
    <n v="0"/>
    <n v="0"/>
    <n v="0"/>
    <n v="0"/>
    <n v="7.9000000000000008E-3"/>
  </r>
  <r>
    <x v="10"/>
    <x v="25"/>
    <x v="6"/>
    <x v="1"/>
    <n v="118.61"/>
    <n v="67.489999999999995"/>
    <n v="1.34961"/>
    <n v="4.1300000000000003E-2"/>
    <n v="0"/>
    <n v="0"/>
    <n v="0"/>
    <n v="0"/>
    <n v="5.4900000000000001E-3"/>
  </r>
  <r>
    <x v="10"/>
    <x v="25"/>
    <x v="6"/>
    <x v="2"/>
    <n v="112.25"/>
    <n v="99.98"/>
    <n v="1"/>
    <n v="4.1300000000000003E-2"/>
    <n v="0"/>
    <n v="0"/>
    <n v="0"/>
    <n v="0"/>
    <n v="4.0699999999999998E-3"/>
  </r>
  <r>
    <x v="10"/>
    <x v="25"/>
    <x v="6"/>
    <x v="3"/>
    <n v="112.25"/>
    <n v="99.98"/>
    <n v="1"/>
    <n v="4.1300000000000003E-2"/>
    <n v="0"/>
    <n v="0"/>
    <n v="0"/>
    <n v="0"/>
    <n v="4.0699999999999998E-3"/>
  </r>
  <r>
    <x v="10"/>
    <x v="25"/>
    <x v="6"/>
    <x v="4"/>
    <n v="112.23"/>
    <n v="100"/>
    <n v="0"/>
    <n v="4.129E-2"/>
    <n v="0"/>
    <n v="0"/>
    <n v="0"/>
    <n v="0"/>
    <n v="0"/>
  </r>
  <r>
    <x v="10"/>
    <x v="25"/>
    <x v="6"/>
    <x v="5"/>
    <n v="122.66"/>
    <n v="100"/>
    <n v="0"/>
    <n v="4.1300000000000003E-2"/>
    <n v="0"/>
    <n v="0"/>
    <n v="0"/>
    <n v="0"/>
    <n v="0"/>
  </r>
  <r>
    <x v="10"/>
    <x v="25"/>
    <x v="6"/>
    <x v="6"/>
    <n v="112.19"/>
    <n v="100"/>
    <n v="0"/>
    <n v="4.1279999999999997E-2"/>
    <n v="0"/>
    <n v="0"/>
    <n v="0"/>
    <n v="0"/>
    <n v="0"/>
  </r>
  <r>
    <x v="10"/>
    <x v="25"/>
    <x v="6"/>
    <x v="7"/>
    <n v="158.87"/>
    <n v="64"/>
    <n v="3.2002000000000002"/>
    <n v="4.1309999999999999E-2"/>
    <n v="0"/>
    <n v="0"/>
    <n v="0"/>
    <n v="0"/>
    <n v="1.302E-2"/>
  </r>
  <r>
    <x v="10"/>
    <x v="25"/>
    <x v="6"/>
    <x v="8"/>
    <n v="153.36000000000001"/>
    <n v="56.79"/>
    <n v="2.8398400000000001"/>
    <n v="4.1300000000000003E-2"/>
    <n v="0"/>
    <n v="0"/>
    <n v="0"/>
    <n v="0"/>
    <n v="1.1560000000000001E-2"/>
  </r>
  <r>
    <x v="10"/>
    <x v="25"/>
    <x v="6"/>
    <x v="9"/>
    <n v="167.88"/>
    <n v="40"/>
    <n v="1.59961"/>
    <n v="4.1300000000000003E-2"/>
    <n v="0"/>
    <n v="0"/>
    <n v="0"/>
    <n v="0"/>
    <n v="6.5100000000000002E-3"/>
  </r>
  <r>
    <x v="10"/>
    <x v="25"/>
    <x v="6"/>
    <x v="10"/>
    <n v="0.05"/>
    <n v="49.25"/>
    <n v="1.97"/>
    <n v="1.0000000000000001E-5"/>
    <n v="0"/>
    <n v="0"/>
    <n v="0"/>
    <n v="0"/>
    <n v="8.0199999999999994E-3"/>
  </r>
  <r>
    <x v="10"/>
    <x v="25"/>
    <x v="7"/>
    <x v="0"/>
    <n v="110.78"/>
    <n v="100"/>
    <n v="0"/>
    <n v="2.385E-2"/>
    <n v="0"/>
    <n v="0"/>
    <n v="0"/>
    <n v="0"/>
    <n v="0"/>
  </r>
  <r>
    <x v="10"/>
    <x v="25"/>
    <x v="7"/>
    <x v="1"/>
    <n v="76.180000000000007"/>
    <n v="100"/>
    <n v="0"/>
    <n v="2.385E-2"/>
    <n v="0"/>
    <n v="0"/>
    <n v="0"/>
    <n v="0"/>
    <n v="0"/>
  </r>
  <r>
    <x v="10"/>
    <x v="25"/>
    <x v="7"/>
    <x v="2"/>
    <n v="64.84"/>
    <n v="100"/>
    <n v="0"/>
    <n v="2.3859999999999999E-2"/>
    <n v="0"/>
    <n v="0"/>
    <n v="0"/>
    <n v="0"/>
    <n v="0"/>
  </r>
  <r>
    <x v="10"/>
    <x v="25"/>
    <x v="7"/>
    <x v="3"/>
    <n v="64.83"/>
    <n v="100"/>
    <n v="0"/>
    <n v="2.385E-2"/>
    <n v="0"/>
    <n v="0"/>
    <n v="0"/>
    <n v="0"/>
    <n v="0"/>
  </r>
  <r>
    <x v="10"/>
    <x v="25"/>
    <x v="7"/>
    <x v="4"/>
    <n v="64.84"/>
    <n v="100"/>
    <n v="0"/>
    <n v="2.3859999999999999E-2"/>
    <n v="0"/>
    <n v="0"/>
    <n v="0"/>
    <n v="0"/>
    <n v="0"/>
  </r>
  <r>
    <x v="10"/>
    <x v="25"/>
    <x v="7"/>
    <x v="5"/>
    <n v="68.900000000000006"/>
    <n v="100"/>
    <n v="0"/>
    <n v="2.384E-2"/>
    <n v="0"/>
    <n v="0"/>
    <n v="0"/>
    <n v="0"/>
    <n v="0"/>
  </r>
  <r>
    <x v="10"/>
    <x v="25"/>
    <x v="7"/>
    <x v="6"/>
    <n v="64.84"/>
    <n v="100"/>
    <n v="0"/>
    <n v="2.3859999999999999E-2"/>
    <n v="0"/>
    <n v="0"/>
    <n v="0"/>
    <n v="0"/>
    <n v="0"/>
  </r>
  <r>
    <x v="10"/>
    <x v="25"/>
    <x v="7"/>
    <x v="7"/>
    <n v="94.85"/>
    <n v="37.99"/>
    <n v="0.75976999999999995"/>
    <n v="2.385E-2"/>
    <n v="0"/>
    <n v="0"/>
    <n v="0"/>
    <n v="0"/>
    <n v="3.0899999999999999E-3"/>
  </r>
  <r>
    <x v="10"/>
    <x v="25"/>
    <x v="7"/>
    <x v="8"/>
    <n v="86.63"/>
    <n v="27"/>
    <n v="0.27001999999999998"/>
    <n v="2.3890000000000002E-2"/>
    <n v="0"/>
    <n v="0"/>
    <n v="0"/>
    <n v="0"/>
    <n v="1.1000000000000001E-3"/>
  </r>
  <r>
    <x v="10"/>
    <x v="25"/>
    <x v="7"/>
    <x v="9"/>
    <n v="153.06"/>
    <n v="10.02"/>
    <n v="0.10009999999999999"/>
    <n v="2.3869999999999999E-2"/>
    <n v="6.9999999999999994E-5"/>
    <n v="0"/>
    <n v="0"/>
    <n v="0"/>
    <n v="4.0999999999999999E-4"/>
  </r>
  <r>
    <x v="10"/>
    <x v="25"/>
    <x v="7"/>
    <x v="10"/>
    <n v="0.01"/>
    <n v="30"/>
    <n v="0.3"/>
    <n v="0"/>
    <n v="0"/>
    <n v="0"/>
    <n v="0"/>
    <n v="0"/>
    <n v="1.2199999999999999E-3"/>
  </r>
  <r>
    <x v="10"/>
    <x v="25"/>
    <x v="8"/>
    <x v="0"/>
    <n v="397.62"/>
    <n v="54.1"/>
    <n v="2703.4199199999998"/>
    <n v="8.3250000000000005E-2"/>
    <n v="0"/>
    <n v="0"/>
    <n v="0"/>
    <n v="0"/>
    <n v="11.00292"/>
  </r>
  <r>
    <x v="10"/>
    <x v="25"/>
    <x v="8"/>
    <x v="1"/>
    <n v="359.71"/>
    <n v="48.25"/>
    <n v="2102.3593799999999"/>
    <n v="6.9370000000000001E-2"/>
    <n v="0"/>
    <n v="0"/>
    <n v="0"/>
    <n v="0"/>
    <n v="8.5566099999999992"/>
  </r>
  <r>
    <x v="10"/>
    <x v="25"/>
    <x v="8"/>
    <x v="2"/>
    <n v="130.96"/>
    <n v="100"/>
    <n v="1163"/>
    <n v="4.8180000000000001E-2"/>
    <n v="0"/>
    <n v="0"/>
    <n v="0"/>
    <n v="0"/>
    <n v="4.7334100000000001"/>
  </r>
  <r>
    <x v="10"/>
    <x v="25"/>
    <x v="8"/>
    <x v="3"/>
    <n v="233.7"/>
    <n v="100"/>
    <n v="2857"/>
    <n v="8.5980000000000001E-2"/>
    <n v="0"/>
    <n v="0"/>
    <n v="0"/>
    <n v="0"/>
    <n v="11.62799"/>
  </r>
  <r>
    <x v="10"/>
    <x v="25"/>
    <x v="8"/>
    <x v="4"/>
    <n v="63.42"/>
    <n v="100"/>
    <n v="57"/>
    <n v="2.333E-2"/>
    <n v="0"/>
    <n v="0"/>
    <n v="0"/>
    <n v="0"/>
    <n v="0.23199"/>
  </r>
  <r>
    <x v="10"/>
    <x v="25"/>
    <x v="8"/>
    <x v="5"/>
    <n v="140.54"/>
    <n v="89.75"/>
    <n v="1166.7998"/>
    <n v="4.827E-2"/>
    <n v="0"/>
    <n v="0"/>
    <n v="0"/>
    <n v="0"/>
    <n v="4.7488799999999998"/>
  </r>
  <r>
    <x v="10"/>
    <x v="25"/>
    <x v="8"/>
    <x v="6"/>
    <n v="85.35"/>
    <n v="100"/>
    <n v="417"/>
    <n v="3.1399999999999997E-2"/>
    <n v="0"/>
    <n v="0"/>
    <n v="0"/>
    <n v="0"/>
    <n v="1.69719"/>
  </r>
  <r>
    <x v="10"/>
    <x v="25"/>
    <x v="8"/>
    <x v="7"/>
    <n v="608.27"/>
    <n v="64.09"/>
    <n v="5539.0703100000001"/>
    <n v="0.14593"/>
    <n v="0"/>
    <n v="0"/>
    <n v="0"/>
    <n v="0"/>
    <n v="22.54402"/>
  </r>
  <r>
    <x v="10"/>
    <x v="25"/>
    <x v="8"/>
    <x v="8"/>
    <n v="573"/>
    <n v="70.959999999999994"/>
    <n v="5848.7617200000004"/>
    <n v="0.15342"/>
    <n v="0"/>
    <n v="0"/>
    <n v="0"/>
    <n v="0"/>
    <n v="23.804449999999999"/>
  </r>
  <r>
    <x v="10"/>
    <x v="25"/>
    <x v="8"/>
    <x v="9"/>
    <n v="634.35"/>
    <n v="53.47"/>
    <n v="4825.9023399999996"/>
    <n v="0.12942999999999999"/>
    <n v="0"/>
    <n v="0"/>
    <n v="0"/>
    <n v="0"/>
    <n v="19.64141"/>
  </r>
  <r>
    <x v="10"/>
    <x v="25"/>
    <x v="8"/>
    <x v="10"/>
    <n v="260.70999999999998"/>
    <n v="38.82"/>
    <n v="1663.1396500000001"/>
    <n v="3.712E-2"/>
    <n v="0"/>
    <n v="0"/>
    <n v="0"/>
    <n v="0"/>
    <n v="6.76898"/>
  </r>
  <r>
    <x v="10"/>
    <x v="26"/>
    <x v="0"/>
    <x v="0"/>
    <n v="319.62"/>
    <n v="48.79"/>
    <n v="826"/>
    <n v="8.0180000000000001E-2"/>
    <n v="0"/>
    <n v="0"/>
    <n v="0"/>
    <n v="0"/>
    <n v="3.3081299999999998"/>
  </r>
  <r>
    <x v="10"/>
    <x v="26"/>
    <x v="0"/>
    <x v="1"/>
    <n v="125.07"/>
    <n v="59.76"/>
    <n v="310.75"/>
    <n v="4.6489999999999997E-2"/>
    <n v="0"/>
    <n v="0"/>
    <n v="0"/>
    <n v="0"/>
    <n v="1.24455"/>
  </r>
  <r>
    <x v="10"/>
    <x v="26"/>
    <x v="0"/>
    <x v="2"/>
    <n v="111.54"/>
    <n v="94.23"/>
    <n v="429.67968999999999"/>
    <n v="5.3589999999999999E-2"/>
    <n v="0"/>
    <n v="0"/>
    <n v="0"/>
    <n v="0"/>
    <n v="1.7208699999999999"/>
  </r>
  <r>
    <x v="10"/>
    <x v="26"/>
    <x v="0"/>
    <x v="3"/>
    <n v="181.54"/>
    <n v="69.989999999999995"/>
    <n v="650.92969000000005"/>
    <n v="6.7000000000000004E-2"/>
    <n v="0"/>
    <n v="0"/>
    <n v="0"/>
    <n v="0"/>
    <n v="2.60697"/>
  </r>
  <r>
    <x v="10"/>
    <x v="26"/>
    <x v="0"/>
    <x v="4"/>
    <n v="59.22"/>
    <n v="100"/>
    <n v="26"/>
    <n v="2.9690000000000001E-2"/>
    <n v="0"/>
    <n v="0"/>
    <n v="0"/>
    <n v="0"/>
    <n v="0.10413"/>
  </r>
  <r>
    <x v="10"/>
    <x v="26"/>
    <x v="0"/>
    <x v="5"/>
    <n v="109.92"/>
    <n v="57"/>
    <n v="115.7002"/>
    <n v="3.474E-2"/>
    <n v="2.9999999999999997E-4"/>
    <n v="0"/>
    <n v="0"/>
    <n v="0"/>
    <n v="0.46338000000000001"/>
  </r>
  <r>
    <x v="10"/>
    <x v="26"/>
    <x v="0"/>
    <x v="6"/>
    <n v="75.48"/>
    <n v="84.48"/>
    <n v="119.95997"/>
    <n v="3.5389999999999998E-2"/>
    <n v="0"/>
    <n v="0"/>
    <n v="0"/>
    <n v="0"/>
    <n v="0.48043999999999998"/>
  </r>
  <r>
    <x v="10"/>
    <x v="26"/>
    <x v="0"/>
    <x v="7"/>
    <n v="328.9"/>
    <n v="38.04"/>
    <n v="652.08007999999995"/>
    <n v="6.7610000000000003E-2"/>
    <n v="0"/>
    <n v="0"/>
    <n v="0"/>
    <n v="0"/>
    <n v="2.61158"/>
  </r>
  <r>
    <x v="10"/>
    <x v="26"/>
    <x v="0"/>
    <x v="8"/>
    <n v="453.51"/>
    <n v="48.15"/>
    <n v="1313.40039"/>
    <n v="0.10645"/>
    <n v="0"/>
    <n v="0"/>
    <n v="0"/>
    <n v="0"/>
    <n v="5.2601699999999996"/>
  </r>
  <r>
    <x v="10"/>
    <x v="26"/>
    <x v="0"/>
    <x v="9"/>
    <n v="258.58"/>
    <n v="35.71"/>
    <n v="377.13965000000002"/>
    <n v="5.0520000000000002E-2"/>
    <n v="0"/>
    <n v="0"/>
    <n v="0"/>
    <n v="0"/>
    <n v="1.5104500000000001"/>
  </r>
  <r>
    <x v="10"/>
    <x v="26"/>
    <x v="0"/>
    <x v="10"/>
    <n v="100.17"/>
    <n v="48.89"/>
    <n v="421.43993999999998"/>
    <n v="2.4479999999999998E-2"/>
    <n v="0"/>
    <n v="0"/>
    <n v="0"/>
    <n v="0"/>
    <n v="1.68787"/>
  </r>
  <r>
    <x v="10"/>
    <x v="26"/>
    <x v="1"/>
    <x v="0"/>
    <n v="665.81"/>
    <n v="55.61"/>
    <n v="3094.6718799999999"/>
    <n v="0.18612999999999999"/>
    <n v="0"/>
    <n v="0"/>
    <n v="0"/>
    <n v="0"/>
    <n v="12.39415"/>
  </r>
  <r>
    <x v="10"/>
    <x v="26"/>
    <x v="1"/>
    <x v="1"/>
    <n v="360.76"/>
    <n v="79.569999999999993"/>
    <n v="2503.4199199999998"/>
    <n v="0.14473"/>
    <n v="0"/>
    <n v="0"/>
    <n v="0"/>
    <n v="0"/>
    <n v="10.026199999999999"/>
  </r>
  <r>
    <x v="10"/>
    <x v="26"/>
    <x v="1"/>
    <x v="2"/>
    <n v="191.65"/>
    <n v="94.91"/>
    <n v="1532.83008"/>
    <n v="9.1399999999999995E-2"/>
    <n v="0"/>
    <n v="0"/>
    <n v="0"/>
    <n v="0"/>
    <n v="6.1389800000000001"/>
  </r>
  <r>
    <x v="10"/>
    <x v="26"/>
    <x v="1"/>
    <x v="3"/>
    <n v="528.41999999999996"/>
    <n v="94.92"/>
    <n v="4530.6015600000001"/>
    <n v="0.25161"/>
    <n v="0"/>
    <n v="0"/>
    <n v="0"/>
    <n v="0"/>
    <n v="18.145060000000001"/>
  </r>
  <r>
    <x v="10"/>
    <x v="26"/>
    <x v="1"/>
    <x v="4"/>
    <n v="32.03"/>
    <n v="100"/>
    <n v="140"/>
    <n v="1.6060000000000001E-2"/>
    <n v="0"/>
    <n v="0"/>
    <n v="0"/>
    <n v="0"/>
    <n v="0.56069999999999998"/>
  </r>
  <r>
    <x v="10"/>
    <x v="26"/>
    <x v="1"/>
    <x v="5"/>
    <n v="367.21"/>
    <n v="63.31"/>
    <n v="2071.4101599999999"/>
    <n v="0.11876"/>
    <n v="0"/>
    <n v="0"/>
    <n v="0"/>
    <n v="0"/>
    <n v="8.2959999999999994"/>
  </r>
  <r>
    <x v="10"/>
    <x v="26"/>
    <x v="1"/>
    <x v="6"/>
    <n v="203.64"/>
    <n v="100"/>
    <n v="1708"/>
    <n v="0.10208"/>
    <n v="0"/>
    <n v="0"/>
    <n v="0"/>
    <n v="0"/>
    <n v="6.8405399999999998"/>
  </r>
  <r>
    <x v="10"/>
    <x v="26"/>
    <x v="1"/>
    <x v="7"/>
    <n v="1316.6"/>
    <n v="45.33"/>
    <n v="5302.21875"/>
    <n v="0.29859999999999998"/>
    <n v="0"/>
    <n v="0"/>
    <n v="0"/>
    <n v="0"/>
    <n v="21.235389999999999"/>
  </r>
  <r>
    <x v="10"/>
    <x v="26"/>
    <x v="1"/>
    <x v="8"/>
    <n v="1816.8"/>
    <n v="42.58"/>
    <n v="6726.2031200000001"/>
    <n v="0.38897999999999999"/>
    <n v="0"/>
    <n v="0"/>
    <n v="0"/>
    <n v="0"/>
    <n v="26.93843"/>
  </r>
  <r>
    <x v="10"/>
    <x v="26"/>
    <x v="1"/>
    <x v="9"/>
    <n v="953.89"/>
    <n v="45.28"/>
    <n v="3807.9416500000002"/>
    <n v="0.21712000000000001"/>
    <n v="0"/>
    <n v="0"/>
    <n v="0"/>
    <n v="0"/>
    <n v="15.2508"/>
  </r>
  <r>
    <x v="10"/>
    <x v="26"/>
    <x v="1"/>
    <x v="10"/>
    <n v="633.37"/>
    <n v="46.6"/>
    <n v="2733.0293000000001"/>
    <n v="0.14752000000000001"/>
    <n v="0"/>
    <n v="0"/>
    <n v="0"/>
    <n v="0"/>
    <n v="10.945790000000001"/>
  </r>
  <r>
    <x v="10"/>
    <x v="26"/>
    <x v="2"/>
    <x v="0"/>
    <n v="87.22"/>
    <n v="53.03"/>
    <n v="17.5"/>
    <n v="2.358E-2"/>
    <n v="0"/>
    <n v="0"/>
    <n v="0"/>
    <n v="0"/>
    <n v="7.009E-2"/>
  </r>
  <r>
    <x v="10"/>
    <x v="26"/>
    <x v="2"/>
    <x v="1"/>
    <n v="59.06"/>
    <n v="76.209999999999994"/>
    <n v="10.669919999999999"/>
    <n v="2.351E-2"/>
    <n v="0"/>
    <n v="0"/>
    <n v="0"/>
    <n v="0"/>
    <n v="4.2729999999999997E-2"/>
  </r>
  <r>
    <x v="10"/>
    <x v="26"/>
    <x v="2"/>
    <x v="2"/>
    <n v="56.69"/>
    <n v="100"/>
    <n v="5"/>
    <n v="2.35E-2"/>
    <n v="0"/>
    <n v="0"/>
    <n v="0"/>
    <n v="0"/>
    <n v="2.002E-2"/>
  </r>
  <r>
    <x v="10"/>
    <x v="26"/>
    <x v="2"/>
    <x v="3"/>
    <n v="56.81"/>
    <n v="100"/>
    <n v="14"/>
    <n v="2.3550000000000001E-2"/>
    <n v="0"/>
    <n v="0"/>
    <n v="0"/>
    <n v="0"/>
    <n v="5.6070000000000002E-2"/>
  </r>
  <r>
    <x v="10"/>
    <x v="26"/>
    <x v="2"/>
    <x v="4"/>
    <n v="56.66"/>
    <n v="100"/>
    <n v="0"/>
    <n v="2.349E-2"/>
    <n v="0"/>
    <n v="0"/>
    <n v="0"/>
    <n v="0"/>
    <n v="0"/>
  </r>
  <r>
    <x v="10"/>
    <x v="26"/>
    <x v="2"/>
    <x v="5"/>
    <n v="56.64"/>
    <n v="100"/>
    <n v="2"/>
    <n v="2.3480000000000001E-2"/>
    <n v="0"/>
    <n v="0"/>
    <n v="0"/>
    <n v="0"/>
    <n v="8.0099999999999998E-3"/>
  </r>
  <r>
    <x v="10"/>
    <x v="26"/>
    <x v="2"/>
    <x v="6"/>
    <n v="56.62"/>
    <n v="100.02"/>
    <n v="1"/>
    <n v="2.3470000000000001E-2"/>
    <n v="0"/>
    <n v="0"/>
    <n v="0"/>
    <n v="0"/>
    <n v="4.0000000000000001E-3"/>
  </r>
  <r>
    <x v="10"/>
    <x v="26"/>
    <x v="2"/>
    <x v="7"/>
    <n v="86.47"/>
    <n v="54.77"/>
    <n v="26.290040000000001"/>
    <n v="2.3619999999999999E-2"/>
    <n v="0"/>
    <n v="0"/>
    <n v="0"/>
    <n v="0"/>
    <n v="0.10528999999999999"/>
  </r>
  <r>
    <x v="10"/>
    <x v="26"/>
    <x v="2"/>
    <x v="8"/>
    <n v="75.94"/>
    <n v="57.29"/>
    <n v="33.799799999999998"/>
    <n v="2.366E-2"/>
    <n v="0"/>
    <n v="0"/>
    <n v="0"/>
    <n v="0"/>
    <n v="0.13536999999999999"/>
  </r>
  <r>
    <x v="10"/>
    <x v="26"/>
    <x v="2"/>
    <x v="9"/>
    <n v="107.74"/>
    <n v="34.54"/>
    <n v="9.6699199999999994"/>
    <n v="2.3529999999999999E-2"/>
    <n v="0"/>
    <n v="0"/>
    <n v="0"/>
    <n v="0"/>
    <n v="3.8730000000000001E-2"/>
  </r>
  <r>
    <x v="10"/>
    <x v="26"/>
    <x v="2"/>
    <x v="10"/>
    <n v="0.28999999999999998"/>
    <n v="39.28"/>
    <n v="9.82"/>
    <n v="5.0000000000000002E-5"/>
    <n v="0"/>
    <n v="0"/>
    <n v="0"/>
    <n v="0"/>
    <n v="3.9329999999999997E-2"/>
  </r>
  <r>
    <x v="10"/>
    <x v="26"/>
    <x v="3"/>
    <x v="0"/>
    <n v="446.95"/>
    <n v="30.08"/>
    <n v="127.21973"/>
    <n v="8.0229999999999996E-2"/>
    <n v="0"/>
    <n v="0"/>
    <n v="0"/>
    <n v="0"/>
    <n v="0.50951999999999997"/>
  </r>
  <r>
    <x v="10"/>
    <x v="26"/>
    <x v="3"/>
    <x v="1"/>
    <n v="185.88"/>
    <n v="80.72"/>
    <n v="102.50977"/>
    <n v="7.9949999999999993E-2"/>
    <n v="3.0000000000000001E-5"/>
    <n v="0"/>
    <n v="0"/>
    <n v="0"/>
    <n v="0.41055000000000003"/>
  </r>
  <r>
    <x v="10"/>
    <x v="26"/>
    <x v="3"/>
    <x v="2"/>
    <n v="159.25"/>
    <n v="100"/>
    <n v="87"/>
    <n v="7.9829999999999998E-2"/>
    <n v="0"/>
    <n v="0"/>
    <n v="0"/>
    <n v="0"/>
    <n v="0.34843000000000002"/>
  </r>
  <r>
    <x v="10"/>
    <x v="26"/>
    <x v="3"/>
    <x v="3"/>
    <n v="168.02"/>
    <n v="93.52"/>
    <n v="197.32031000000001"/>
    <n v="8.0629999999999993E-2"/>
    <n v="0"/>
    <n v="0"/>
    <n v="0"/>
    <n v="0"/>
    <n v="0.79027000000000003"/>
  </r>
  <r>
    <x v="10"/>
    <x v="26"/>
    <x v="3"/>
    <x v="4"/>
    <n v="158"/>
    <n v="99.98"/>
    <n v="2"/>
    <n v="7.9200000000000007E-2"/>
    <n v="0"/>
    <n v="0"/>
    <n v="0"/>
    <n v="0"/>
    <n v="8.0099999999999998E-3"/>
  </r>
  <r>
    <x v="10"/>
    <x v="26"/>
    <x v="3"/>
    <x v="5"/>
    <n v="172.75"/>
    <n v="70.23"/>
    <n v="70.929689999999994"/>
    <n v="7.9699999999999993E-2"/>
    <n v="0"/>
    <n v="0"/>
    <n v="0"/>
    <n v="0"/>
    <n v="0.28406999999999999"/>
  </r>
  <r>
    <x v="10"/>
    <x v="26"/>
    <x v="3"/>
    <x v="6"/>
    <n v="158.19999999999999"/>
    <n v="100"/>
    <n v="16"/>
    <n v="7.9299999999999995E-2"/>
    <n v="0"/>
    <n v="0"/>
    <n v="0"/>
    <n v="0"/>
    <n v="6.4079999999999998E-2"/>
  </r>
  <r>
    <x v="10"/>
    <x v="26"/>
    <x v="3"/>
    <x v="7"/>
    <n v="391.18"/>
    <n v="36.590000000000003"/>
    <n v="205.29004"/>
    <n v="8.0839999999999995E-2"/>
    <n v="0"/>
    <n v="0"/>
    <n v="0"/>
    <n v="0"/>
    <n v="0.82218999999999998"/>
  </r>
  <r>
    <x v="10"/>
    <x v="26"/>
    <x v="3"/>
    <x v="8"/>
    <n v="338.69"/>
    <n v="38.9"/>
    <n v="303.77051"/>
    <n v="8.1570000000000004E-2"/>
    <n v="0"/>
    <n v="0"/>
    <n v="0"/>
    <n v="0"/>
    <n v="1.2165999999999999"/>
  </r>
  <r>
    <x v="10"/>
    <x v="26"/>
    <x v="3"/>
    <x v="9"/>
    <n v="469.88"/>
    <n v="26.84"/>
    <n v="131.25"/>
    <n v="8.0250000000000002E-2"/>
    <n v="0"/>
    <n v="0"/>
    <n v="0"/>
    <n v="0"/>
    <n v="0.52566000000000002"/>
  </r>
  <r>
    <x v="10"/>
    <x v="26"/>
    <x v="3"/>
    <x v="10"/>
    <n v="1.97"/>
    <n v="62.2"/>
    <n v="80.86"/>
    <n v="5.9999999999999995E-4"/>
    <n v="0"/>
    <n v="0"/>
    <n v="0"/>
    <n v="0"/>
    <n v="0.32384000000000002"/>
  </r>
  <r>
    <x v="10"/>
    <x v="26"/>
    <x v="4"/>
    <x v="0"/>
    <n v="6.2"/>
    <n v="57.17"/>
    <n v="3.4299900000000001"/>
    <n v="1.5499999999999999E-3"/>
    <n v="0"/>
    <n v="0"/>
    <n v="0"/>
    <n v="0"/>
    <n v="1.374E-2"/>
  </r>
  <r>
    <x v="10"/>
    <x v="26"/>
    <x v="4"/>
    <x v="1"/>
    <n v="5.43"/>
    <n v="78"/>
    <n v="3.12"/>
    <n v="1.5499999999999999E-3"/>
    <n v="0"/>
    <n v="0"/>
    <n v="0"/>
    <n v="0"/>
    <n v="1.2500000000000001E-2"/>
  </r>
  <r>
    <x v="10"/>
    <x v="26"/>
    <x v="4"/>
    <x v="2"/>
    <n v="5.05"/>
    <n v="100"/>
    <n v="2"/>
    <n v="1.5399999999999999E-3"/>
    <n v="0"/>
    <n v="0"/>
    <n v="0"/>
    <n v="0"/>
    <n v="8.0099999999999998E-3"/>
  </r>
  <r>
    <x v="10"/>
    <x v="26"/>
    <x v="4"/>
    <x v="3"/>
    <n v="5.13"/>
    <n v="100"/>
    <n v="5"/>
    <n v="1.57E-3"/>
    <n v="0"/>
    <n v="0"/>
    <n v="0"/>
    <n v="0"/>
    <n v="2.002E-2"/>
  </r>
  <r>
    <x v="10"/>
    <x v="26"/>
    <x v="4"/>
    <x v="4"/>
    <n v="5.04"/>
    <n v="100"/>
    <n v="0"/>
    <n v="1.5399999999999999E-3"/>
    <n v="0"/>
    <n v="0"/>
    <n v="0"/>
    <n v="0"/>
    <n v="0"/>
  </r>
  <r>
    <x v="10"/>
    <x v="26"/>
    <x v="4"/>
    <x v="5"/>
    <n v="5.14"/>
    <n v="100"/>
    <n v="0"/>
    <n v="1.5499999999999999E-3"/>
    <n v="0"/>
    <n v="0"/>
    <n v="0"/>
    <n v="0"/>
    <n v="0"/>
  </r>
  <r>
    <x v="10"/>
    <x v="26"/>
    <x v="4"/>
    <x v="6"/>
    <n v="5.03"/>
    <n v="100"/>
    <n v="0"/>
    <n v="1.5399999999999999E-3"/>
    <n v="0"/>
    <n v="0"/>
    <n v="0"/>
    <n v="0"/>
    <n v="0"/>
  </r>
  <r>
    <x v="10"/>
    <x v="26"/>
    <x v="4"/>
    <x v="7"/>
    <n v="5.93"/>
    <n v="78"/>
    <n v="9.3599899999999998"/>
    <n v="1.5900000000000001E-3"/>
    <n v="0"/>
    <n v="0"/>
    <n v="0"/>
    <n v="0"/>
    <n v="3.7490000000000002E-2"/>
  </r>
  <r>
    <x v="10"/>
    <x v="26"/>
    <x v="4"/>
    <x v="8"/>
    <n v="5.51"/>
    <n v="84.65"/>
    <n v="14.38998"/>
    <n v="1.6100000000000001E-3"/>
    <n v="0"/>
    <n v="0"/>
    <n v="0"/>
    <n v="0"/>
    <n v="5.7630000000000001E-2"/>
  </r>
  <r>
    <x v="10"/>
    <x v="26"/>
    <x v="4"/>
    <x v="9"/>
    <n v="6.85"/>
    <n v="52.8"/>
    <n v="5.28003"/>
    <n v="1.57E-3"/>
    <n v="0"/>
    <n v="0"/>
    <n v="0"/>
    <n v="0"/>
    <n v="2.1149999999999999E-2"/>
  </r>
  <r>
    <x v="10"/>
    <x v="26"/>
    <x v="4"/>
    <x v="10"/>
    <n v="0.06"/>
    <n v="58.6"/>
    <n v="2.93"/>
    <n v="1.0000000000000001E-5"/>
    <n v="0"/>
    <n v="0"/>
    <n v="0"/>
    <n v="0"/>
    <n v="1.1730000000000001E-2"/>
  </r>
  <r>
    <x v="10"/>
    <x v="26"/>
    <x v="5"/>
    <x v="0"/>
    <n v="1.19"/>
    <n v="31.33"/>
    <n v="0.94"/>
    <n v="2.1000000000000001E-4"/>
    <n v="0"/>
    <n v="0"/>
    <n v="0"/>
    <n v="0"/>
    <n v="3.7599999999999999E-3"/>
  </r>
  <r>
    <x v="10"/>
    <x v="26"/>
    <x v="5"/>
    <x v="1"/>
    <n v="0.66"/>
    <n v="100"/>
    <n v="0"/>
    <n v="2.0000000000000001E-4"/>
    <n v="0"/>
    <n v="0"/>
    <n v="0"/>
    <n v="0"/>
    <n v="0"/>
  </r>
  <r>
    <x v="10"/>
    <x v="26"/>
    <x v="5"/>
    <x v="2"/>
    <n v="0.67"/>
    <n v="100"/>
    <n v="0"/>
    <n v="2.0000000000000001E-4"/>
    <n v="0"/>
    <n v="0"/>
    <n v="0"/>
    <n v="0"/>
    <n v="0"/>
  </r>
  <r>
    <x v="10"/>
    <x v="26"/>
    <x v="5"/>
    <x v="3"/>
    <n v="0.66"/>
    <n v="100"/>
    <n v="1"/>
    <n v="2.0000000000000001E-4"/>
    <n v="0"/>
    <n v="0"/>
    <n v="0"/>
    <n v="0"/>
    <n v="4.0000000000000001E-3"/>
  </r>
  <r>
    <x v="10"/>
    <x v="26"/>
    <x v="5"/>
    <x v="4"/>
    <n v="0.69"/>
    <n v="100"/>
    <n v="0"/>
    <n v="2.1000000000000001E-4"/>
    <n v="0"/>
    <n v="0"/>
    <n v="0"/>
    <n v="0"/>
    <n v="0"/>
  </r>
  <r>
    <x v="10"/>
    <x v="26"/>
    <x v="5"/>
    <x v="5"/>
    <n v="0.67"/>
    <n v="100"/>
    <n v="0"/>
    <n v="2.0000000000000001E-4"/>
    <n v="0"/>
    <n v="0"/>
    <n v="0"/>
    <n v="0"/>
    <n v="0"/>
  </r>
  <r>
    <x v="10"/>
    <x v="26"/>
    <x v="5"/>
    <x v="6"/>
    <n v="0.7"/>
    <n v="100"/>
    <n v="0"/>
    <n v="2.1000000000000001E-4"/>
    <n v="0"/>
    <n v="0"/>
    <n v="0"/>
    <n v="0"/>
    <n v="0"/>
  </r>
  <r>
    <x v="10"/>
    <x v="26"/>
    <x v="5"/>
    <x v="7"/>
    <n v="0.92"/>
    <n v="46"/>
    <n v="0.92"/>
    <n v="2.1000000000000001E-4"/>
    <n v="0"/>
    <n v="0"/>
    <n v="0"/>
    <n v="0"/>
    <n v="3.6800000000000001E-3"/>
  </r>
  <r>
    <x v="10"/>
    <x v="26"/>
    <x v="5"/>
    <x v="8"/>
    <n v="0.81"/>
    <n v="59.5"/>
    <n v="1.19"/>
    <n v="2.1000000000000001E-4"/>
    <n v="0"/>
    <n v="0"/>
    <n v="0"/>
    <n v="0"/>
    <n v="4.7699999999999999E-3"/>
  </r>
  <r>
    <x v="10"/>
    <x v="26"/>
    <x v="5"/>
    <x v="9"/>
    <n v="0.75"/>
    <n v="100"/>
    <n v="0"/>
    <n v="2.0000000000000001E-4"/>
    <n v="0"/>
    <n v="0"/>
    <n v="0"/>
    <n v="0"/>
    <n v="0"/>
  </r>
  <r>
    <x v="10"/>
    <x v="26"/>
    <x v="5"/>
    <x v="10"/>
    <n v="0.01"/>
    <n v="46"/>
    <n v="0.46"/>
    <n v="0"/>
    <n v="0"/>
    <n v="0"/>
    <n v="0"/>
    <n v="0"/>
    <n v="1.8400000000000001E-3"/>
  </r>
  <r>
    <x v="10"/>
    <x v="26"/>
    <x v="6"/>
    <x v="0"/>
    <n v="139.47"/>
    <n v="57.59"/>
    <n v="2.87988"/>
    <n v="4.1309999999999999E-2"/>
    <n v="0"/>
    <n v="0"/>
    <n v="0"/>
    <n v="0"/>
    <n v="1.153E-2"/>
  </r>
  <r>
    <x v="10"/>
    <x v="26"/>
    <x v="6"/>
    <x v="1"/>
    <n v="118.65"/>
    <n v="83.74"/>
    <n v="3.3496100000000002"/>
    <n v="4.1309999999999999E-2"/>
    <n v="0"/>
    <n v="0"/>
    <n v="0"/>
    <n v="0"/>
    <n v="1.342E-2"/>
  </r>
  <r>
    <x v="10"/>
    <x v="26"/>
    <x v="6"/>
    <x v="2"/>
    <n v="112.26"/>
    <n v="99.98"/>
    <n v="1"/>
    <n v="4.1300000000000003E-2"/>
    <n v="0"/>
    <n v="0"/>
    <n v="0"/>
    <n v="0"/>
    <n v="4.0000000000000001E-3"/>
  </r>
  <r>
    <x v="10"/>
    <x v="26"/>
    <x v="6"/>
    <x v="3"/>
    <n v="112.28"/>
    <n v="100"/>
    <n v="3"/>
    <n v="4.1309999999999999E-2"/>
    <n v="0"/>
    <n v="0"/>
    <n v="0"/>
    <n v="0"/>
    <n v="1.201E-2"/>
  </r>
  <r>
    <x v="10"/>
    <x v="26"/>
    <x v="6"/>
    <x v="4"/>
    <n v="112.23"/>
    <n v="100"/>
    <n v="0"/>
    <n v="4.129E-2"/>
    <n v="0"/>
    <n v="0"/>
    <n v="0"/>
    <n v="0"/>
    <n v="0"/>
  </r>
  <r>
    <x v="10"/>
    <x v="26"/>
    <x v="6"/>
    <x v="5"/>
    <n v="122.66"/>
    <n v="100"/>
    <n v="0"/>
    <n v="4.1300000000000003E-2"/>
    <n v="0"/>
    <n v="0"/>
    <n v="0"/>
    <n v="0"/>
    <n v="0"/>
  </r>
  <r>
    <x v="10"/>
    <x v="26"/>
    <x v="6"/>
    <x v="6"/>
    <n v="112.19"/>
    <n v="100"/>
    <n v="0"/>
    <n v="4.1279999999999997E-2"/>
    <n v="0"/>
    <n v="0"/>
    <n v="0"/>
    <n v="0"/>
    <n v="0"/>
  </r>
  <r>
    <x v="10"/>
    <x v="26"/>
    <x v="6"/>
    <x v="7"/>
    <n v="158.96"/>
    <n v="53.33"/>
    <n v="4.7998000000000003"/>
    <n v="4.1329999999999999E-2"/>
    <n v="0"/>
    <n v="0"/>
    <n v="0"/>
    <n v="0"/>
    <n v="1.9220000000000001E-2"/>
  </r>
  <r>
    <x v="10"/>
    <x v="26"/>
    <x v="6"/>
    <x v="8"/>
    <n v="153.47"/>
    <n v="54.18"/>
    <n v="5.9599599999999997"/>
    <n v="4.1329999999999999E-2"/>
    <n v="0"/>
    <n v="0"/>
    <n v="0"/>
    <n v="0"/>
    <n v="2.3869999999999999E-2"/>
  </r>
  <r>
    <x v="10"/>
    <x v="26"/>
    <x v="6"/>
    <x v="9"/>
    <n v="167.96"/>
    <n v="40"/>
    <n v="3.2002000000000002"/>
    <n v="4.1309999999999999E-2"/>
    <n v="0"/>
    <n v="0"/>
    <n v="0"/>
    <n v="0"/>
    <n v="1.282E-2"/>
  </r>
  <r>
    <x v="10"/>
    <x v="26"/>
    <x v="6"/>
    <x v="10"/>
    <n v="0.12"/>
    <n v="51.57"/>
    <n v="3.61"/>
    <n v="2.0000000000000002E-5"/>
    <n v="0"/>
    <n v="0"/>
    <n v="0"/>
    <n v="0"/>
    <n v="1.4460000000000001E-2"/>
  </r>
  <r>
    <x v="10"/>
    <x v="26"/>
    <x v="7"/>
    <x v="0"/>
    <n v="110.8"/>
    <n v="48.52"/>
    <n v="0.97021000000000002"/>
    <n v="2.385E-2"/>
    <n v="0"/>
    <n v="0"/>
    <n v="0"/>
    <n v="0"/>
    <n v="3.8800000000000002E-3"/>
  </r>
  <r>
    <x v="10"/>
    <x v="26"/>
    <x v="7"/>
    <x v="1"/>
    <n v="76.180000000000007"/>
    <n v="100"/>
    <n v="0"/>
    <n v="2.385E-2"/>
    <n v="0"/>
    <n v="0"/>
    <n v="0"/>
    <n v="0"/>
    <n v="0"/>
  </r>
  <r>
    <x v="10"/>
    <x v="26"/>
    <x v="7"/>
    <x v="2"/>
    <n v="64.84"/>
    <n v="100"/>
    <n v="0"/>
    <n v="2.3859999999999999E-2"/>
    <n v="0"/>
    <n v="0"/>
    <n v="0"/>
    <n v="0"/>
    <n v="0"/>
  </r>
  <r>
    <x v="10"/>
    <x v="26"/>
    <x v="7"/>
    <x v="3"/>
    <n v="64.84"/>
    <n v="99.98"/>
    <n v="1"/>
    <n v="2.3859999999999999E-2"/>
    <n v="0"/>
    <n v="0"/>
    <n v="0"/>
    <n v="0"/>
    <n v="4.0000000000000001E-3"/>
  </r>
  <r>
    <x v="10"/>
    <x v="26"/>
    <x v="7"/>
    <x v="4"/>
    <n v="64.84"/>
    <n v="100"/>
    <n v="0"/>
    <n v="2.3859999999999999E-2"/>
    <n v="0"/>
    <n v="0"/>
    <n v="0"/>
    <n v="0"/>
    <n v="0"/>
  </r>
  <r>
    <x v="10"/>
    <x v="26"/>
    <x v="7"/>
    <x v="5"/>
    <n v="68.900000000000006"/>
    <n v="100"/>
    <n v="0"/>
    <n v="2.384E-2"/>
    <n v="0"/>
    <n v="0"/>
    <n v="0"/>
    <n v="0"/>
    <n v="0"/>
  </r>
  <r>
    <x v="10"/>
    <x v="26"/>
    <x v="7"/>
    <x v="6"/>
    <n v="64.84"/>
    <n v="100"/>
    <n v="0"/>
    <n v="2.3859999999999999E-2"/>
    <n v="0"/>
    <n v="0"/>
    <n v="0"/>
    <n v="0"/>
    <n v="0"/>
  </r>
  <r>
    <x v="10"/>
    <x v="26"/>
    <x v="7"/>
    <x v="7"/>
    <n v="94.89"/>
    <n v="48.75"/>
    <n v="1.9501999999999999"/>
    <n v="2.3859999999999999E-2"/>
    <n v="0"/>
    <n v="0"/>
    <n v="0"/>
    <n v="0"/>
    <n v="7.8100000000000001E-3"/>
  </r>
  <r>
    <x v="10"/>
    <x v="26"/>
    <x v="7"/>
    <x v="8"/>
    <n v="86.66"/>
    <n v="47.67"/>
    <n v="1.43018"/>
    <n v="2.3900000000000001E-2"/>
    <n v="0"/>
    <n v="0"/>
    <n v="0"/>
    <n v="0"/>
    <n v="5.7299999999999999E-3"/>
  </r>
  <r>
    <x v="10"/>
    <x v="26"/>
    <x v="7"/>
    <x v="9"/>
    <n v="153.08000000000001"/>
    <n v="10.01"/>
    <n v="0.20019999999999999"/>
    <n v="2.3869999999999999E-2"/>
    <n v="6.9999999999999994E-5"/>
    <n v="0"/>
    <n v="0"/>
    <n v="0"/>
    <n v="8.0000000000000004E-4"/>
  </r>
  <r>
    <x v="10"/>
    <x v="26"/>
    <x v="7"/>
    <x v="10"/>
    <n v="0.03"/>
    <n v="30"/>
    <n v="0.6"/>
    <n v="0"/>
    <n v="0"/>
    <n v="0"/>
    <n v="0"/>
    <n v="0"/>
    <n v="2.3999999999999998E-3"/>
  </r>
  <r>
    <x v="10"/>
    <x v="26"/>
    <x v="8"/>
    <x v="0"/>
    <n v="449.68"/>
    <n v="54.09"/>
    <n v="2815.98047"/>
    <n v="9.3609999999999999E-2"/>
    <n v="0"/>
    <n v="0"/>
    <n v="0"/>
    <n v="0"/>
    <n v="11.278"/>
  </r>
  <r>
    <x v="10"/>
    <x v="26"/>
    <x v="8"/>
    <x v="1"/>
    <n v="405.23"/>
    <n v="48.27"/>
    <n v="2197.3906200000001"/>
    <n v="7.7450000000000005E-2"/>
    <n v="0"/>
    <n v="0"/>
    <n v="0"/>
    <n v="0"/>
    <n v="8.8005499999999994"/>
  </r>
  <r>
    <x v="10"/>
    <x v="26"/>
    <x v="8"/>
    <x v="2"/>
    <n v="143.13"/>
    <n v="100"/>
    <n v="1217"/>
    <n v="5.2659999999999998E-2"/>
    <n v="0"/>
    <n v="0"/>
    <n v="0"/>
    <n v="0"/>
    <n v="4.8740800000000002"/>
  </r>
  <r>
    <x v="10"/>
    <x v="26"/>
    <x v="8"/>
    <x v="3"/>
    <n v="263.60000000000002"/>
    <n v="100"/>
    <n v="2990"/>
    <n v="9.6979999999999997E-2"/>
    <n v="0"/>
    <n v="0"/>
    <n v="0"/>
    <n v="0"/>
    <n v="11.97495"/>
  </r>
  <r>
    <x v="10"/>
    <x v="26"/>
    <x v="8"/>
    <x v="4"/>
    <n v="64.040000000000006"/>
    <n v="100"/>
    <n v="62"/>
    <n v="2.3560000000000001E-2"/>
    <n v="0"/>
    <n v="0"/>
    <n v="0"/>
    <n v="0"/>
    <n v="0.24831"/>
  </r>
  <r>
    <x v="10"/>
    <x v="26"/>
    <x v="8"/>
    <x v="5"/>
    <n v="154.13999999999999"/>
    <n v="89.76"/>
    <n v="1220.7998"/>
    <n v="5.2760000000000001E-2"/>
    <n v="0"/>
    <n v="0"/>
    <n v="0"/>
    <n v="0"/>
    <n v="4.8893000000000004"/>
  </r>
  <r>
    <x v="10"/>
    <x v="26"/>
    <x v="8"/>
    <x v="6"/>
    <n v="89.71"/>
    <n v="100"/>
    <n v="436"/>
    <n v="3.3009999999999998E-2"/>
    <n v="0"/>
    <n v="0"/>
    <n v="0"/>
    <n v="0"/>
    <n v="1.7461800000000001"/>
  </r>
  <r>
    <x v="10"/>
    <x v="26"/>
    <x v="8"/>
    <x v="7"/>
    <n v="698.62"/>
    <n v="64.099999999999994"/>
    <n v="5791.3085899999996"/>
    <n v="0.16724"/>
    <n v="0"/>
    <n v="0"/>
    <n v="0"/>
    <n v="0"/>
    <n v="23.194199999999999"/>
  </r>
  <r>
    <x v="10"/>
    <x v="26"/>
    <x v="8"/>
    <x v="8"/>
    <n v="659.02"/>
    <n v="70.959999999999994"/>
    <n v="6103.5703100000001"/>
    <n v="0.17588000000000001"/>
    <n v="0"/>
    <n v="0"/>
    <n v="0"/>
    <n v="0"/>
    <n v="24.444800000000001"/>
  </r>
  <r>
    <x v="10"/>
    <x v="26"/>
    <x v="8"/>
    <x v="9"/>
    <n v="728.88"/>
    <n v="53.47"/>
    <n v="5054.5"/>
    <n v="0.14802000000000001"/>
    <n v="0"/>
    <n v="0"/>
    <n v="0"/>
    <n v="0"/>
    <n v="20.243269999999999"/>
  </r>
  <r>
    <x v="10"/>
    <x v="26"/>
    <x v="8"/>
    <x v="10"/>
    <n v="305.5"/>
    <n v="38.840000000000003"/>
    <n v="1739.5498"/>
    <n v="4.3520000000000003E-2"/>
    <n v="0"/>
    <n v="0"/>
    <n v="0"/>
    <n v="0"/>
    <n v="6.9668999999999999"/>
  </r>
  <r>
    <x v="10"/>
    <x v="27"/>
    <x v="0"/>
    <x v="0"/>
    <n v="342.49"/>
    <n v="48.78"/>
    <n v="1115.58008"/>
    <n v="8.5769999999999999E-2"/>
    <n v="0"/>
    <n v="0"/>
    <n v="0"/>
    <n v="0"/>
    <n v="4.3953899999999999"/>
  </r>
  <r>
    <x v="10"/>
    <x v="27"/>
    <x v="0"/>
    <x v="1"/>
    <n v="132.1"/>
    <n v="59.67"/>
    <n v="419.5"/>
    <n v="4.8599999999999997E-2"/>
    <n v="0"/>
    <n v="0"/>
    <n v="0"/>
    <n v="0"/>
    <n v="1.65283"/>
  </r>
  <r>
    <x v="10"/>
    <x v="27"/>
    <x v="0"/>
    <x v="2"/>
    <n v="117.7"/>
    <n v="94.23"/>
    <n v="580.44042999999999"/>
    <n v="5.6500000000000002E-2"/>
    <n v="0"/>
    <n v="0"/>
    <n v="0"/>
    <n v="0"/>
    <n v="2.2869299999999999"/>
  </r>
  <r>
    <x v="10"/>
    <x v="27"/>
    <x v="0"/>
    <x v="3"/>
    <n v="194.12"/>
    <n v="70.03"/>
    <n v="880.94048999999995"/>
    <n v="7.1419999999999997E-2"/>
    <n v="0"/>
    <n v="0"/>
    <n v="0"/>
    <n v="0"/>
    <n v="3.4708999999999999"/>
  </r>
  <r>
    <x v="10"/>
    <x v="27"/>
    <x v="0"/>
    <x v="4"/>
    <n v="59.58"/>
    <n v="100"/>
    <n v="36"/>
    <n v="2.9870000000000001E-2"/>
    <n v="0"/>
    <n v="0"/>
    <n v="0"/>
    <n v="0"/>
    <n v="0.14183999999999999"/>
  </r>
  <r>
    <x v="10"/>
    <x v="27"/>
    <x v="0"/>
    <x v="5"/>
    <n v="112.69"/>
    <n v="56.57"/>
    <n v="156.7002"/>
    <n v="3.5520000000000003E-2"/>
    <n v="2.9999999999999997E-4"/>
    <n v="0"/>
    <n v="0"/>
    <n v="0"/>
    <n v="0.61739999999999995"/>
  </r>
  <r>
    <x v="10"/>
    <x v="27"/>
    <x v="0"/>
    <x v="6"/>
    <n v="77.400000000000006"/>
    <n v="84.59"/>
    <n v="162.41991999999999"/>
    <n v="3.6200000000000003E-2"/>
    <n v="0"/>
    <n v="0"/>
    <n v="0"/>
    <n v="0"/>
    <n v="0.63993"/>
  </r>
  <r>
    <x v="10"/>
    <x v="27"/>
    <x v="0"/>
    <x v="7"/>
    <n v="352.08"/>
    <n v="38.04"/>
    <n v="881.71973000000003"/>
    <n v="7.2029999999999997E-2"/>
    <n v="0"/>
    <n v="0"/>
    <n v="0"/>
    <n v="0"/>
    <n v="3.4739800000000001"/>
  </r>
  <r>
    <x v="10"/>
    <x v="27"/>
    <x v="0"/>
    <x v="8"/>
    <n v="490.35"/>
    <n v="48.16"/>
    <n v="1774.26953"/>
    <n v="0.11534999999999999"/>
    <n v="0"/>
    <n v="0"/>
    <n v="0"/>
    <n v="0"/>
    <n v="6.9906199999999998"/>
  </r>
  <r>
    <x v="10"/>
    <x v="27"/>
    <x v="0"/>
    <x v="9"/>
    <n v="272.85000000000002"/>
    <n v="35.74"/>
    <n v="510.04003999999998"/>
    <n v="5.3080000000000002E-2"/>
    <n v="0"/>
    <n v="0"/>
    <n v="0"/>
    <n v="0"/>
    <n v="2.00956"/>
  </r>
  <r>
    <x v="10"/>
    <x v="27"/>
    <x v="0"/>
    <x v="10"/>
    <n v="111.87"/>
    <n v="48.85"/>
    <n v="571.56982000000005"/>
    <n v="2.7349999999999999E-2"/>
    <n v="0"/>
    <n v="0"/>
    <n v="0"/>
    <n v="0"/>
    <n v="2.2519900000000002"/>
  </r>
  <r>
    <x v="10"/>
    <x v="27"/>
    <x v="1"/>
    <x v="0"/>
    <n v="721.47"/>
    <n v="55.6"/>
    <n v="3094.8203100000001"/>
    <n v="0.20165"/>
    <n v="0"/>
    <n v="0"/>
    <n v="0"/>
    <n v="0"/>
    <n v="12.19359"/>
  </r>
  <r>
    <x v="10"/>
    <x v="27"/>
    <x v="1"/>
    <x v="1"/>
    <n v="392.53"/>
    <n v="79.58"/>
    <n v="2528.1894499999999"/>
    <n v="0.15740999999999999"/>
    <n v="0"/>
    <n v="0"/>
    <n v="0"/>
    <n v="0"/>
    <n v="9.9610699999999994"/>
  </r>
  <r>
    <x v="10"/>
    <x v="27"/>
    <x v="1"/>
    <x v="2"/>
    <n v="207.96"/>
    <n v="94.92"/>
    <n v="1548.16992"/>
    <n v="9.9159999999999998E-2"/>
    <n v="0"/>
    <n v="0"/>
    <n v="0"/>
    <n v="0"/>
    <n v="6.0997899999999996"/>
  </r>
  <r>
    <x v="10"/>
    <x v="27"/>
    <x v="1"/>
    <x v="3"/>
    <n v="576.72"/>
    <n v="94.92"/>
    <n v="4584.71875"/>
    <n v="0.27459"/>
    <n v="0"/>
    <n v="0"/>
    <n v="0"/>
    <n v="0"/>
    <n v="18.063800000000001"/>
  </r>
  <r>
    <x v="10"/>
    <x v="27"/>
    <x v="1"/>
    <x v="4"/>
    <n v="33.46"/>
    <n v="100"/>
    <n v="143"/>
    <n v="1.677E-2"/>
    <n v="0"/>
    <n v="0"/>
    <n v="0"/>
    <n v="0"/>
    <n v="0.56342000000000003"/>
  </r>
  <r>
    <x v="10"/>
    <x v="27"/>
    <x v="1"/>
    <x v="5"/>
    <n v="400.36"/>
    <n v="63.32"/>
    <n v="2099.1289099999999"/>
    <n v="0.12928999999999999"/>
    <n v="0"/>
    <n v="0"/>
    <n v="0"/>
    <n v="0"/>
    <n v="8.2705699999999993"/>
  </r>
  <r>
    <x v="10"/>
    <x v="27"/>
    <x v="1"/>
    <x v="6"/>
    <n v="220.85"/>
    <n v="100"/>
    <n v="1721.0001199999999"/>
    <n v="0.11071"/>
    <n v="0"/>
    <n v="0"/>
    <n v="0"/>
    <n v="0"/>
    <n v="6.7807399999999998"/>
  </r>
  <r>
    <x v="10"/>
    <x v="27"/>
    <x v="1"/>
    <x v="7"/>
    <n v="1434.61"/>
    <n v="45.34"/>
    <n v="5350.1601600000004"/>
    <n v="0.32541999999999999"/>
    <n v="0"/>
    <n v="0"/>
    <n v="0"/>
    <n v="0"/>
    <n v="21.079630000000002"/>
  </r>
  <r>
    <x v="10"/>
    <x v="27"/>
    <x v="1"/>
    <x v="8"/>
    <n v="1975.09"/>
    <n v="42.58"/>
    <n v="6740.2968799999999"/>
    <n v="0.42276999999999998"/>
    <n v="0"/>
    <n v="0"/>
    <n v="0"/>
    <n v="0"/>
    <n v="26.55678"/>
  </r>
  <r>
    <x v="10"/>
    <x v="27"/>
    <x v="1"/>
    <x v="9"/>
    <n v="1038.7"/>
    <n v="45.29"/>
    <n v="3840.8984399999999"/>
    <n v="0.23638000000000001"/>
    <n v="0"/>
    <n v="0"/>
    <n v="0"/>
    <n v="0"/>
    <n v="15.133139999999999"/>
  </r>
  <r>
    <x v="10"/>
    <x v="27"/>
    <x v="1"/>
    <x v="10"/>
    <n v="692.58"/>
    <n v="46.58"/>
    <n v="2758.1894499999999"/>
    <n v="0.16134999999999999"/>
    <n v="0"/>
    <n v="0"/>
    <n v="0"/>
    <n v="0"/>
    <n v="10.86727"/>
  </r>
  <r>
    <x v="10"/>
    <x v="27"/>
    <x v="2"/>
    <x v="0"/>
    <n v="88.76"/>
    <n v="53.6"/>
    <n v="82.549800000000005"/>
    <n v="2.392E-2"/>
    <n v="0"/>
    <n v="0"/>
    <n v="0"/>
    <n v="0"/>
    <n v="0.32524999999999998"/>
  </r>
  <r>
    <x v="10"/>
    <x v="27"/>
    <x v="2"/>
    <x v="1"/>
    <n v="59.66"/>
    <n v="77.8"/>
    <n v="46.68018"/>
    <n v="2.3709999999999998E-2"/>
    <n v="0"/>
    <n v="0"/>
    <n v="0"/>
    <n v="0"/>
    <n v="0.18392"/>
  </r>
  <r>
    <x v="10"/>
    <x v="27"/>
    <x v="2"/>
    <x v="2"/>
    <n v="56.99"/>
    <n v="100"/>
    <n v="30"/>
    <n v="2.3619999999999999E-2"/>
    <n v="0"/>
    <n v="0"/>
    <n v="0"/>
    <n v="0"/>
    <n v="0.1182"/>
  </r>
  <r>
    <x v="10"/>
    <x v="27"/>
    <x v="2"/>
    <x v="3"/>
    <n v="57.48"/>
    <n v="100"/>
    <n v="67"/>
    <n v="2.383E-2"/>
    <n v="0"/>
    <n v="0"/>
    <n v="0"/>
    <n v="0"/>
    <n v="0.26397999999999999"/>
  </r>
  <r>
    <x v="10"/>
    <x v="27"/>
    <x v="2"/>
    <x v="4"/>
    <n v="56.66"/>
    <n v="100"/>
    <n v="0"/>
    <n v="2.349E-2"/>
    <n v="0"/>
    <n v="0"/>
    <n v="0"/>
    <n v="0"/>
    <n v="0"/>
  </r>
  <r>
    <x v="10"/>
    <x v="27"/>
    <x v="2"/>
    <x v="5"/>
    <n v="56.78"/>
    <n v="100"/>
    <n v="14"/>
    <n v="2.3539999999999998E-2"/>
    <n v="0"/>
    <n v="0"/>
    <n v="0"/>
    <n v="0"/>
    <n v="5.5160000000000001E-2"/>
  </r>
  <r>
    <x v="10"/>
    <x v="27"/>
    <x v="2"/>
    <x v="6"/>
    <n v="56.74"/>
    <n v="100"/>
    <n v="12"/>
    <n v="2.3519999999999999E-2"/>
    <n v="0"/>
    <n v="0"/>
    <n v="0"/>
    <n v="0"/>
    <n v="4.7280000000000003E-2"/>
  </r>
  <r>
    <x v="10"/>
    <x v="27"/>
    <x v="2"/>
    <x v="7"/>
    <n v="88.77"/>
    <n v="54.58"/>
    <n v="125.52979000000001"/>
    <n v="2.4140000000000002E-2"/>
    <n v="0"/>
    <n v="0"/>
    <n v="0"/>
    <n v="0"/>
    <n v="0.49458999999999997"/>
  </r>
  <r>
    <x v="10"/>
    <x v="27"/>
    <x v="2"/>
    <x v="8"/>
    <n v="78.72"/>
    <n v="57.01"/>
    <n v="158.47998000000001"/>
    <n v="2.4309999999999998E-2"/>
    <n v="0"/>
    <n v="0"/>
    <n v="0"/>
    <n v="0"/>
    <n v="0.62441000000000002"/>
  </r>
  <r>
    <x v="10"/>
    <x v="27"/>
    <x v="2"/>
    <x v="9"/>
    <n v="109.09"/>
    <n v="35.93"/>
    <n v="48.509770000000003"/>
    <n v="2.3740000000000001E-2"/>
    <n v="0"/>
    <n v="0"/>
    <n v="0"/>
    <n v="0"/>
    <n v="0.19112999999999999"/>
  </r>
  <r>
    <x v="10"/>
    <x v="27"/>
    <x v="2"/>
    <x v="10"/>
    <n v="1.44"/>
    <n v="40.24"/>
    <n v="46.28"/>
    <n v="2.4000000000000001E-4"/>
    <n v="0"/>
    <n v="0"/>
    <n v="0"/>
    <n v="0"/>
    <n v="0.18234"/>
  </r>
  <r>
    <x v="10"/>
    <x v="27"/>
    <x v="3"/>
    <x v="0"/>
    <n v="455.07"/>
    <n v="30.33"/>
    <n v="246.2998"/>
    <n v="8.1460000000000005E-2"/>
    <n v="0"/>
    <n v="0"/>
    <n v="0"/>
    <n v="0"/>
    <n v="0.97041999999999995"/>
  </r>
  <r>
    <x v="10"/>
    <x v="27"/>
    <x v="3"/>
    <x v="1"/>
    <n v="188.47"/>
    <n v="76.83"/>
    <n v="198.99023"/>
    <n v="8.0949999999999994E-2"/>
    <n v="3.0000000000000001E-5"/>
    <n v="0"/>
    <n v="0"/>
    <n v="0"/>
    <n v="0.78402000000000005"/>
  </r>
  <r>
    <x v="10"/>
    <x v="27"/>
    <x v="3"/>
    <x v="2"/>
    <n v="160.91999999999999"/>
    <n v="100"/>
    <n v="167"/>
    <n v="8.0670000000000006E-2"/>
    <n v="0"/>
    <n v="0"/>
    <n v="0"/>
    <n v="0"/>
    <n v="0.65798000000000001"/>
  </r>
  <r>
    <x v="10"/>
    <x v="27"/>
    <x v="3"/>
    <x v="3"/>
    <n v="172.08"/>
    <n v="93.5"/>
    <n v="379.62988000000001"/>
    <n v="8.2530000000000006E-2"/>
    <n v="0"/>
    <n v="0"/>
    <n v="0"/>
    <n v="0"/>
    <n v="1.4957400000000001"/>
  </r>
  <r>
    <x v="10"/>
    <x v="27"/>
    <x v="3"/>
    <x v="4"/>
    <n v="158.06"/>
    <n v="100"/>
    <n v="6"/>
    <n v="7.9229999999999995E-2"/>
    <n v="0"/>
    <n v="0"/>
    <n v="0"/>
    <n v="0"/>
    <n v="2.3640000000000001E-2"/>
  </r>
  <r>
    <x v="10"/>
    <x v="27"/>
    <x v="3"/>
    <x v="5"/>
    <n v="174.66"/>
    <n v="70.260000000000005"/>
    <n v="134.2002"/>
    <n v="8.0379999999999993E-2"/>
    <n v="0"/>
    <n v="0"/>
    <n v="0"/>
    <n v="0"/>
    <n v="0.52875000000000005"/>
  </r>
  <r>
    <x v="10"/>
    <x v="27"/>
    <x v="3"/>
    <x v="6"/>
    <n v="158.51"/>
    <n v="100"/>
    <n v="31"/>
    <n v="7.9460000000000003E-2"/>
    <n v="0"/>
    <n v="0"/>
    <n v="0"/>
    <n v="0"/>
    <n v="0.12214"/>
  </r>
  <r>
    <x v="10"/>
    <x v="27"/>
    <x v="3"/>
    <x v="7"/>
    <n v="401.97"/>
    <n v="36.51"/>
    <n v="393.96093999999999"/>
    <n v="8.2809999999999995E-2"/>
    <n v="0"/>
    <n v="0"/>
    <n v="0"/>
    <n v="0"/>
    <n v="1.5522"/>
  </r>
  <r>
    <x v="10"/>
    <x v="27"/>
    <x v="3"/>
    <x v="8"/>
    <n v="353.68"/>
    <n v="38.9"/>
    <n v="583.15039000000002"/>
    <n v="8.4489999999999996E-2"/>
    <n v="0"/>
    <n v="0"/>
    <n v="0"/>
    <n v="0"/>
    <n v="2.2976100000000002"/>
  </r>
  <r>
    <x v="10"/>
    <x v="27"/>
    <x v="3"/>
    <x v="9"/>
    <n v="479.24"/>
    <n v="26.86"/>
    <n v="251.40038999999999"/>
    <n v="8.1509999999999999E-2"/>
    <n v="0"/>
    <n v="0"/>
    <n v="0"/>
    <n v="0"/>
    <n v="0.99051999999999996"/>
  </r>
  <r>
    <x v="10"/>
    <x v="27"/>
    <x v="3"/>
    <x v="10"/>
    <n v="4.5"/>
    <n v="62.22"/>
    <n v="157.42000999999999"/>
    <n v="1.39E-3"/>
    <n v="0"/>
    <n v="0"/>
    <n v="0"/>
    <n v="0"/>
    <n v="0.62022999999999995"/>
  </r>
  <r>
    <x v="10"/>
    <x v="27"/>
    <x v="4"/>
    <x v="0"/>
    <n v="6.34"/>
    <n v="59.71"/>
    <n v="8.3599899999999998"/>
    <n v="1.58E-3"/>
    <n v="0"/>
    <n v="0"/>
    <n v="0"/>
    <n v="0"/>
    <n v="3.2939999999999997E-2"/>
  </r>
  <r>
    <x v="10"/>
    <x v="27"/>
    <x v="4"/>
    <x v="1"/>
    <n v="5.53"/>
    <n v="68.599999999999994"/>
    <n v="6.8599899999999998"/>
    <n v="1.57E-3"/>
    <n v="0"/>
    <n v="0"/>
    <n v="0"/>
    <n v="0"/>
    <n v="2.7029999999999998E-2"/>
  </r>
  <r>
    <x v="10"/>
    <x v="27"/>
    <x v="4"/>
    <x v="2"/>
    <n v="5.09"/>
    <n v="100"/>
    <n v="4"/>
    <n v="1.5499999999999999E-3"/>
    <n v="0"/>
    <n v="0"/>
    <n v="0"/>
    <n v="0"/>
    <n v="1.576E-2"/>
  </r>
  <r>
    <x v="10"/>
    <x v="27"/>
    <x v="4"/>
    <x v="3"/>
    <n v="5.21"/>
    <n v="100"/>
    <n v="8"/>
    <n v="1.5900000000000001E-3"/>
    <n v="0"/>
    <n v="0"/>
    <n v="0"/>
    <n v="0"/>
    <n v="3.1519999999999999E-2"/>
  </r>
  <r>
    <x v="10"/>
    <x v="27"/>
    <x v="4"/>
    <x v="4"/>
    <n v="5.04"/>
    <n v="100"/>
    <n v="0"/>
    <n v="1.5399999999999999E-3"/>
    <n v="0"/>
    <n v="0"/>
    <n v="0"/>
    <n v="0"/>
    <n v="0"/>
  </r>
  <r>
    <x v="10"/>
    <x v="27"/>
    <x v="4"/>
    <x v="5"/>
    <n v="5.16"/>
    <n v="83.5"/>
    <n v="1.67001"/>
    <n v="1.5499999999999999E-3"/>
    <n v="0"/>
    <n v="0"/>
    <n v="0"/>
    <n v="0"/>
    <n v="6.5799999999999999E-3"/>
  </r>
  <r>
    <x v="10"/>
    <x v="27"/>
    <x v="4"/>
    <x v="6"/>
    <n v="5.03"/>
    <n v="100"/>
    <n v="0"/>
    <n v="1.5399999999999999E-3"/>
    <n v="0"/>
    <n v="0"/>
    <n v="0"/>
    <n v="0"/>
    <n v="0"/>
  </r>
  <r>
    <x v="10"/>
    <x v="27"/>
    <x v="4"/>
    <x v="7"/>
    <n v="6.16"/>
    <n v="75.13"/>
    <n v="17.28003"/>
    <n v="1.64E-3"/>
    <n v="0"/>
    <n v="0"/>
    <n v="0"/>
    <n v="0"/>
    <n v="6.8080000000000002E-2"/>
  </r>
  <r>
    <x v="10"/>
    <x v="27"/>
    <x v="4"/>
    <x v="8"/>
    <n v="5.8"/>
    <n v="84"/>
    <n v="24.35999"/>
    <n v="1.6800000000000001E-3"/>
    <n v="0"/>
    <n v="0"/>
    <n v="0"/>
    <n v="0"/>
    <n v="9.5979999999999996E-2"/>
  </r>
  <r>
    <x v="10"/>
    <x v="27"/>
    <x v="4"/>
    <x v="9"/>
    <n v="7.06"/>
    <n v="47.95"/>
    <n v="10.07001"/>
    <n v="1.6000000000000001E-3"/>
    <n v="0"/>
    <n v="0"/>
    <n v="0"/>
    <n v="0"/>
    <n v="3.968E-2"/>
  </r>
  <r>
    <x v="10"/>
    <x v="27"/>
    <x v="4"/>
    <x v="10"/>
    <n v="0.15"/>
    <n v="61.67"/>
    <n v="5.55"/>
    <n v="3.0000000000000001E-5"/>
    <n v="0"/>
    <n v="0"/>
    <n v="0"/>
    <n v="0"/>
    <n v="2.1870000000000001E-2"/>
  </r>
  <r>
    <x v="10"/>
    <x v="27"/>
    <x v="5"/>
    <x v="0"/>
    <n v="1.25"/>
    <n v="43.67"/>
    <n v="2.62"/>
    <n v="2.2000000000000001E-4"/>
    <n v="0"/>
    <n v="0"/>
    <n v="0"/>
    <n v="0"/>
    <n v="1.0319999999999999E-2"/>
  </r>
  <r>
    <x v="10"/>
    <x v="27"/>
    <x v="5"/>
    <x v="1"/>
    <n v="0.66"/>
    <n v="100"/>
    <n v="0"/>
    <n v="2.0000000000000001E-4"/>
    <n v="0"/>
    <n v="0"/>
    <n v="0"/>
    <n v="0"/>
    <n v="0"/>
  </r>
  <r>
    <x v="10"/>
    <x v="27"/>
    <x v="5"/>
    <x v="2"/>
    <n v="0.68"/>
    <n v="100"/>
    <n v="1"/>
    <n v="2.1000000000000001E-4"/>
    <n v="0"/>
    <n v="0"/>
    <n v="0"/>
    <n v="0"/>
    <n v="3.9399999999999999E-3"/>
  </r>
  <r>
    <x v="10"/>
    <x v="27"/>
    <x v="5"/>
    <x v="3"/>
    <n v="0.68"/>
    <n v="100"/>
    <n v="2"/>
    <n v="2.1000000000000001E-4"/>
    <n v="0"/>
    <n v="0"/>
    <n v="0"/>
    <n v="0"/>
    <n v="7.8799999999999999E-3"/>
  </r>
  <r>
    <x v="10"/>
    <x v="27"/>
    <x v="5"/>
    <x v="4"/>
    <n v="0.69"/>
    <n v="100"/>
    <n v="0"/>
    <n v="2.1000000000000001E-4"/>
    <n v="0"/>
    <n v="0"/>
    <n v="0"/>
    <n v="0"/>
    <n v="0"/>
  </r>
  <r>
    <x v="10"/>
    <x v="27"/>
    <x v="5"/>
    <x v="5"/>
    <n v="0.67"/>
    <n v="100"/>
    <n v="0"/>
    <n v="2.0000000000000001E-4"/>
    <n v="0"/>
    <n v="0"/>
    <n v="0"/>
    <n v="0"/>
    <n v="0"/>
  </r>
  <r>
    <x v="10"/>
    <x v="27"/>
    <x v="5"/>
    <x v="6"/>
    <n v="0.7"/>
    <n v="100"/>
    <n v="0"/>
    <n v="2.1000000000000001E-4"/>
    <n v="0"/>
    <n v="0"/>
    <n v="0"/>
    <n v="0"/>
    <n v="0"/>
  </r>
  <r>
    <x v="10"/>
    <x v="27"/>
    <x v="5"/>
    <x v="7"/>
    <n v="0.96"/>
    <n v="57.75"/>
    <n v="2.31"/>
    <n v="2.2000000000000001E-4"/>
    <n v="0"/>
    <n v="0"/>
    <n v="0"/>
    <n v="0"/>
    <n v="9.1000000000000004E-3"/>
  </r>
  <r>
    <x v="10"/>
    <x v="27"/>
    <x v="5"/>
    <x v="8"/>
    <n v="0.86"/>
    <n v="67.599999999999994"/>
    <n v="3.38"/>
    <n v="2.2000000000000001E-4"/>
    <n v="0"/>
    <n v="0"/>
    <n v="0"/>
    <n v="0"/>
    <n v="1.332E-2"/>
  </r>
  <r>
    <x v="10"/>
    <x v="27"/>
    <x v="5"/>
    <x v="9"/>
    <n v="0.76"/>
    <n v="40"/>
    <n v="0.4"/>
    <n v="2.0000000000000001E-4"/>
    <n v="0"/>
    <n v="0"/>
    <n v="0"/>
    <n v="0"/>
    <n v="1.58E-3"/>
  </r>
  <r>
    <x v="10"/>
    <x v="27"/>
    <x v="5"/>
    <x v="10"/>
    <n v="0.03"/>
    <n v="46"/>
    <n v="0.92"/>
    <n v="0"/>
    <n v="0"/>
    <n v="0"/>
    <n v="0"/>
    <n v="0"/>
    <n v="3.62E-3"/>
  </r>
  <r>
    <x v="10"/>
    <x v="27"/>
    <x v="6"/>
    <x v="0"/>
    <n v="139.56"/>
    <n v="57.45"/>
    <n v="5.1699200000000003"/>
    <n v="4.1329999999999999E-2"/>
    <n v="0"/>
    <n v="0"/>
    <n v="0"/>
    <n v="0"/>
    <n v="2.0369999999999999E-2"/>
  </r>
  <r>
    <x v="10"/>
    <x v="27"/>
    <x v="6"/>
    <x v="1"/>
    <n v="118.71"/>
    <n v="78.34"/>
    <n v="4.7001999999999997"/>
    <n v="4.1329999999999999E-2"/>
    <n v="0"/>
    <n v="0"/>
    <n v="0"/>
    <n v="0"/>
    <n v="1.8519999999999998E-2"/>
  </r>
  <r>
    <x v="10"/>
    <x v="27"/>
    <x v="6"/>
    <x v="2"/>
    <n v="112.28"/>
    <n v="100.02"/>
    <n v="2"/>
    <n v="4.1309999999999999E-2"/>
    <n v="0"/>
    <n v="0"/>
    <n v="0"/>
    <n v="0"/>
    <n v="7.8799999999999999E-3"/>
  </r>
  <r>
    <x v="10"/>
    <x v="27"/>
    <x v="6"/>
    <x v="3"/>
    <n v="112.34"/>
    <n v="100"/>
    <n v="6"/>
    <n v="4.1329999999999999E-2"/>
    <n v="0"/>
    <n v="0"/>
    <n v="0"/>
    <n v="0"/>
    <n v="2.3640000000000001E-2"/>
  </r>
  <r>
    <x v="10"/>
    <x v="27"/>
    <x v="6"/>
    <x v="4"/>
    <n v="112.23"/>
    <n v="100"/>
    <n v="0"/>
    <n v="4.129E-2"/>
    <n v="0"/>
    <n v="0"/>
    <n v="0"/>
    <n v="0"/>
    <n v="0"/>
  </r>
  <r>
    <x v="10"/>
    <x v="27"/>
    <x v="6"/>
    <x v="5"/>
    <n v="122.69"/>
    <n v="71"/>
    <n v="2.12988"/>
    <n v="4.1309999999999999E-2"/>
    <n v="0"/>
    <n v="0"/>
    <n v="0"/>
    <n v="0"/>
    <n v="8.3899999999999999E-3"/>
  </r>
  <r>
    <x v="10"/>
    <x v="27"/>
    <x v="6"/>
    <x v="6"/>
    <n v="112.19"/>
    <n v="100"/>
    <n v="0"/>
    <n v="4.1279999999999997E-2"/>
    <n v="0"/>
    <n v="0"/>
    <n v="0"/>
    <n v="0"/>
    <n v="0"/>
  </r>
  <r>
    <x v="10"/>
    <x v="27"/>
    <x v="6"/>
    <x v="7"/>
    <n v="159.15"/>
    <n v="55.79"/>
    <n v="10.59961"/>
    <n v="4.1360000000000001E-2"/>
    <n v="0"/>
    <n v="0"/>
    <n v="0"/>
    <n v="0"/>
    <n v="4.1759999999999999E-2"/>
  </r>
  <r>
    <x v="10"/>
    <x v="27"/>
    <x v="6"/>
    <x v="8"/>
    <n v="153.71"/>
    <n v="58"/>
    <n v="13.919919999999999"/>
    <n v="4.138E-2"/>
    <n v="0"/>
    <n v="0"/>
    <n v="0"/>
    <n v="0"/>
    <n v="5.484E-2"/>
  </r>
  <r>
    <x v="10"/>
    <x v="27"/>
    <x v="6"/>
    <x v="9"/>
    <n v="168.15"/>
    <n v="41.05"/>
    <n v="7.7998000000000003"/>
    <n v="4.1340000000000002E-2"/>
    <n v="0"/>
    <n v="0"/>
    <n v="0"/>
    <n v="0"/>
    <n v="3.073E-2"/>
  </r>
  <r>
    <x v="10"/>
    <x v="27"/>
    <x v="6"/>
    <x v="10"/>
    <n v="0.25"/>
    <n v="53.15"/>
    <n v="6.91"/>
    <n v="5.0000000000000002E-5"/>
    <n v="0"/>
    <n v="0"/>
    <n v="0"/>
    <n v="0"/>
    <n v="2.7230000000000001E-2"/>
  </r>
  <r>
    <x v="10"/>
    <x v="27"/>
    <x v="7"/>
    <x v="0"/>
    <n v="110.84"/>
    <n v="48.5"/>
    <n v="1.93994"/>
    <n v="2.3859999999999999E-2"/>
    <n v="0"/>
    <n v="0"/>
    <n v="0"/>
    <n v="0"/>
    <n v="7.6400000000000001E-3"/>
  </r>
  <r>
    <x v="10"/>
    <x v="27"/>
    <x v="7"/>
    <x v="1"/>
    <n v="76.19"/>
    <n v="99.98"/>
    <n v="1"/>
    <n v="2.385E-2"/>
    <n v="0"/>
    <n v="0"/>
    <n v="0"/>
    <n v="0"/>
    <n v="3.9399999999999999E-3"/>
  </r>
  <r>
    <x v="10"/>
    <x v="27"/>
    <x v="7"/>
    <x v="2"/>
    <n v="64.84"/>
    <n v="100"/>
    <n v="0"/>
    <n v="2.3859999999999999E-2"/>
    <n v="0"/>
    <n v="0"/>
    <n v="0"/>
    <n v="0"/>
    <n v="0"/>
  </r>
  <r>
    <x v="10"/>
    <x v="27"/>
    <x v="7"/>
    <x v="3"/>
    <n v="64.87"/>
    <n v="100"/>
    <n v="3"/>
    <n v="2.3869999999999999E-2"/>
    <n v="0"/>
    <n v="0"/>
    <n v="0"/>
    <n v="0"/>
    <n v="1.1820000000000001E-2"/>
  </r>
  <r>
    <x v="10"/>
    <x v="27"/>
    <x v="7"/>
    <x v="4"/>
    <n v="64.84"/>
    <n v="100"/>
    <n v="0"/>
    <n v="2.3859999999999999E-2"/>
    <n v="0"/>
    <n v="0"/>
    <n v="0"/>
    <n v="0"/>
    <n v="0"/>
  </r>
  <r>
    <x v="10"/>
    <x v="27"/>
    <x v="7"/>
    <x v="5"/>
    <n v="68.900000000000006"/>
    <n v="100"/>
    <n v="0"/>
    <n v="2.384E-2"/>
    <n v="0"/>
    <n v="0"/>
    <n v="0"/>
    <n v="0"/>
    <n v="0"/>
  </r>
  <r>
    <x v="10"/>
    <x v="27"/>
    <x v="7"/>
    <x v="6"/>
    <n v="64.84"/>
    <n v="100"/>
    <n v="0"/>
    <n v="2.3859999999999999E-2"/>
    <n v="0"/>
    <n v="0"/>
    <n v="0"/>
    <n v="0"/>
    <n v="0"/>
  </r>
  <r>
    <x v="10"/>
    <x v="27"/>
    <x v="7"/>
    <x v="7"/>
    <n v="94.99"/>
    <n v="59"/>
    <n v="5.8998999999999997"/>
    <n v="2.3879999999999998E-2"/>
    <n v="0"/>
    <n v="0"/>
    <n v="0"/>
    <n v="0"/>
    <n v="2.325E-2"/>
  </r>
  <r>
    <x v="10"/>
    <x v="27"/>
    <x v="7"/>
    <x v="8"/>
    <n v="86.72"/>
    <n v="47.67"/>
    <n v="2.8598599999999998"/>
    <n v="2.3910000000000001E-2"/>
    <n v="0"/>
    <n v="0"/>
    <n v="0"/>
    <n v="0"/>
    <n v="1.1270000000000001E-2"/>
  </r>
  <r>
    <x v="10"/>
    <x v="27"/>
    <x v="7"/>
    <x v="9"/>
    <n v="153.12"/>
    <n v="32.5"/>
    <n v="1.2998000000000001"/>
    <n v="2.3869999999999999E-2"/>
    <n v="6.9999999999999994E-5"/>
    <n v="0"/>
    <n v="0"/>
    <n v="0"/>
    <n v="5.1200000000000004E-3"/>
  </r>
  <r>
    <x v="10"/>
    <x v="27"/>
    <x v="7"/>
    <x v="10"/>
    <n v="0.09"/>
    <n v="43.17"/>
    <n v="2.59"/>
    <n v="1.0000000000000001E-5"/>
    <n v="0"/>
    <n v="0"/>
    <n v="0"/>
    <n v="0"/>
    <n v="1.0200000000000001E-2"/>
  </r>
  <r>
    <x v="10"/>
    <x v="27"/>
    <x v="8"/>
    <x v="0"/>
    <n v="503.94"/>
    <n v="54.09"/>
    <n v="2935.1601599999999"/>
    <n v="0.10441"/>
    <n v="0"/>
    <n v="0"/>
    <n v="0"/>
    <n v="0"/>
    <n v="11.56453"/>
  </r>
  <r>
    <x v="10"/>
    <x v="27"/>
    <x v="8"/>
    <x v="1"/>
    <n v="452.77"/>
    <n v="48.27"/>
    <n v="2294.7206999999999"/>
    <n v="8.5889999999999994E-2"/>
    <n v="0"/>
    <n v="0"/>
    <n v="0"/>
    <n v="0"/>
    <n v="9.0411999999999999"/>
  </r>
  <r>
    <x v="10"/>
    <x v="27"/>
    <x v="8"/>
    <x v="2"/>
    <n v="155.82"/>
    <n v="100"/>
    <n v="1269"/>
    <n v="5.7329999999999999E-2"/>
    <n v="0"/>
    <n v="0"/>
    <n v="0"/>
    <n v="0"/>
    <n v="4.99986"/>
  </r>
  <r>
    <x v="10"/>
    <x v="27"/>
    <x v="8"/>
    <x v="3"/>
    <n v="294.83"/>
    <n v="100"/>
    <n v="3123"/>
    <n v="0.10847"/>
    <n v="0"/>
    <n v="0"/>
    <n v="0"/>
    <n v="0"/>
    <n v="12.30462"/>
  </r>
  <r>
    <x v="10"/>
    <x v="27"/>
    <x v="8"/>
    <x v="4"/>
    <n v="64.680000000000007"/>
    <n v="100"/>
    <n v="64"/>
    <n v="2.3800000000000002E-2"/>
    <n v="0"/>
    <n v="0"/>
    <n v="0"/>
    <n v="0"/>
    <n v="0.25216"/>
  </r>
  <r>
    <x v="10"/>
    <x v="27"/>
    <x v="8"/>
    <x v="5"/>
    <n v="168.36"/>
    <n v="89.79"/>
    <n v="1276.7998"/>
    <n v="5.7459999999999997E-2"/>
    <n v="0"/>
    <n v="0"/>
    <n v="0"/>
    <n v="0"/>
    <n v="5.0305900000000001"/>
  </r>
  <r>
    <x v="10"/>
    <x v="27"/>
    <x v="8"/>
    <x v="6"/>
    <n v="94.28"/>
    <n v="100"/>
    <n v="457"/>
    <n v="3.4689999999999999E-2"/>
    <n v="0"/>
    <n v="0"/>
    <n v="0"/>
    <n v="0"/>
    <n v="1.8005800000000001"/>
  </r>
  <r>
    <x v="10"/>
    <x v="27"/>
    <x v="8"/>
    <x v="7"/>
    <n v="793.25"/>
    <n v="64.09"/>
    <n v="6064.75"/>
    <n v="0.18955"/>
    <n v="0"/>
    <n v="0"/>
    <n v="0"/>
    <n v="0"/>
    <n v="23.895119999999999"/>
  </r>
  <r>
    <x v="10"/>
    <x v="27"/>
    <x v="8"/>
    <x v="8"/>
    <n v="748.84"/>
    <n v="70.95"/>
    <n v="6373.0200199999999"/>
    <n v="0.19933000000000001"/>
    <n v="0"/>
    <n v="0"/>
    <n v="0"/>
    <n v="0"/>
    <n v="25.1097"/>
  </r>
  <r>
    <x v="10"/>
    <x v="27"/>
    <x v="8"/>
    <x v="9"/>
    <n v="827.89"/>
    <n v="53.47"/>
    <n v="5294.1093799999999"/>
    <n v="0.16750000000000001"/>
    <n v="0"/>
    <n v="0"/>
    <n v="0"/>
    <n v="0"/>
    <n v="20.858799999999999"/>
  </r>
  <r>
    <x v="10"/>
    <x v="27"/>
    <x v="8"/>
    <x v="10"/>
    <n v="352.46"/>
    <n v="38.82"/>
    <n v="1822.8895299999999"/>
    <n v="5.0229999999999997E-2"/>
    <n v="0"/>
    <n v="0"/>
    <n v="0"/>
    <n v="0"/>
    <n v="7.1821900000000003"/>
  </r>
  <r>
    <x v="10"/>
    <x v="28"/>
    <x v="0"/>
    <x v="0"/>
    <n v="370.2"/>
    <n v="48.77"/>
    <n v="1351.4101599999999"/>
    <n v="9.2539999999999997E-2"/>
    <n v="0"/>
    <n v="0"/>
    <n v="0"/>
    <n v="0"/>
    <n v="5.32456"/>
  </r>
  <r>
    <x v="10"/>
    <x v="28"/>
    <x v="0"/>
    <x v="1"/>
    <n v="140.65"/>
    <n v="59.65"/>
    <n v="510"/>
    <n v="5.1150000000000001E-2"/>
    <n v="0"/>
    <n v="0"/>
    <n v="0"/>
    <n v="0"/>
    <n v="2.0093999999999999"/>
  </r>
  <r>
    <x v="10"/>
    <x v="28"/>
    <x v="0"/>
    <x v="2"/>
    <n v="125.18"/>
    <n v="94.22"/>
    <n v="704.74023"/>
    <n v="6.0040000000000003E-2"/>
    <n v="0"/>
    <n v="0"/>
    <n v="0"/>
    <n v="0"/>
    <n v="2.7766799999999998"/>
  </r>
  <r>
    <x v="10"/>
    <x v="28"/>
    <x v="0"/>
    <x v="3"/>
    <n v="209.37"/>
    <n v="70"/>
    <n v="1067.5097699999999"/>
    <n v="7.6770000000000005E-2"/>
    <n v="0"/>
    <n v="0"/>
    <n v="0"/>
    <n v="0"/>
    <n v="4.2059899999999999"/>
  </r>
  <r>
    <x v="10"/>
    <x v="28"/>
    <x v="0"/>
    <x v="4"/>
    <n v="60.02"/>
    <n v="100"/>
    <n v="44"/>
    <n v="3.0089999999999999E-2"/>
    <n v="0"/>
    <n v="0"/>
    <n v="0"/>
    <n v="0"/>
    <n v="0.17335999999999999"/>
  </r>
  <r>
    <x v="10"/>
    <x v="28"/>
    <x v="0"/>
    <x v="5"/>
    <n v="116.06"/>
    <n v="56.41"/>
    <n v="190.1001"/>
    <n v="3.6470000000000002E-2"/>
    <n v="3.1E-4"/>
    <n v="0"/>
    <n v="0"/>
    <n v="0"/>
    <n v="0.74899000000000004"/>
  </r>
  <r>
    <x v="10"/>
    <x v="28"/>
    <x v="0"/>
    <x v="6"/>
    <n v="79.739999999999995"/>
    <n v="84.63"/>
    <n v="198.04004"/>
    <n v="3.7190000000000001E-2"/>
    <n v="0"/>
    <n v="0"/>
    <n v="0"/>
    <n v="0"/>
    <n v="0.78027999999999997"/>
  </r>
  <r>
    <x v="10"/>
    <x v="28"/>
    <x v="0"/>
    <x v="7"/>
    <n v="380.25"/>
    <n v="38.049999999999997"/>
    <n v="1071.78027"/>
    <n v="7.7410000000000007E-2"/>
    <n v="0"/>
    <n v="0"/>
    <n v="0"/>
    <n v="0"/>
    <n v="4.22281"/>
  </r>
  <r>
    <x v="10"/>
    <x v="28"/>
    <x v="0"/>
    <x v="8"/>
    <n v="535"/>
    <n v="48.15"/>
    <n v="2149.8398400000001"/>
    <n v="0.12612000000000001"/>
    <n v="0"/>
    <n v="0"/>
    <n v="0"/>
    <n v="0"/>
    <n v="8.4703700000000008"/>
  </r>
  <r>
    <x v="10"/>
    <x v="28"/>
    <x v="0"/>
    <x v="9"/>
    <n v="290.14"/>
    <n v="35.729999999999997"/>
    <n v="617.73046999999997"/>
    <n v="5.6180000000000001E-2"/>
    <n v="0"/>
    <n v="0"/>
    <n v="0"/>
    <n v="0"/>
    <n v="2.4338600000000001"/>
  </r>
  <r>
    <x v="10"/>
    <x v="28"/>
    <x v="0"/>
    <x v="10"/>
    <n v="126.07"/>
    <n v="48.87"/>
    <n v="694.01025000000004"/>
    <n v="3.083E-2"/>
    <n v="0"/>
    <n v="0"/>
    <n v="0"/>
    <n v="0"/>
    <n v="2.7343999999999999"/>
  </r>
  <r>
    <x v="10"/>
    <x v="28"/>
    <x v="1"/>
    <x v="0"/>
    <n v="776.77"/>
    <n v="55.59"/>
    <n v="3074.1406200000001"/>
    <n v="0.21706"/>
    <n v="0"/>
    <n v="0"/>
    <n v="0"/>
    <n v="0"/>
    <n v="12.112109999999999"/>
  </r>
  <r>
    <x v="10"/>
    <x v="28"/>
    <x v="1"/>
    <x v="1"/>
    <n v="424.36"/>
    <n v="79.56"/>
    <n v="2532.4081999999999"/>
    <n v="0.1701"/>
    <n v="0"/>
    <n v="0"/>
    <n v="0"/>
    <n v="0"/>
    <n v="9.9777000000000005"/>
  </r>
  <r>
    <x v="10"/>
    <x v="28"/>
    <x v="1"/>
    <x v="2"/>
    <n v="224.28"/>
    <n v="94.92"/>
    <n v="1549.16992"/>
    <n v="0.10693"/>
    <n v="0"/>
    <n v="0"/>
    <n v="0"/>
    <n v="0"/>
    <n v="6.1037299999999997"/>
  </r>
  <r>
    <x v="10"/>
    <x v="28"/>
    <x v="1"/>
    <x v="3"/>
    <n v="625.15"/>
    <n v="94.92"/>
    <n v="4597.1601600000004"/>
    <n v="0.29764000000000002"/>
    <n v="0"/>
    <n v="0"/>
    <n v="0"/>
    <n v="0"/>
    <n v="18.11281"/>
  </r>
  <r>
    <x v="10"/>
    <x v="28"/>
    <x v="1"/>
    <x v="4"/>
    <n v="34.89"/>
    <n v="100"/>
    <n v="143"/>
    <n v="1.7489999999999999E-2"/>
    <n v="0"/>
    <n v="0"/>
    <n v="0"/>
    <n v="0"/>
    <n v="0.56342000000000003"/>
  </r>
  <r>
    <x v="10"/>
    <x v="28"/>
    <x v="1"/>
    <x v="5"/>
    <n v="433.59"/>
    <n v="63.33"/>
    <n v="2104.3105500000001"/>
    <n v="0.13983000000000001"/>
    <n v="0"/>
    <n v="0"/>
    <n v="0"/>
    <n v="0"/>
    <n v="8.2909799999999994"/>
  </r>
  <r>
    <x v="10"/>
    <x v="28"/>
    <x v="1"/>
    <x v="6"/>
    <n v="238.07"/>
    <n v="100"/>
    <n v="1722"/>
    <n v="0.11934"/>
    <n v="0"/>
    <n v="0"/>
    <n v="0"/>
    <n v="0"/>
    <n v="6.7846799999999998"/>
  </r>
  <r>
    <x v="10"/>
    <x v="28"/>
    <x v="1"/>
    <x v="7"/>
    <n v="1552.72"/>
    <n v="45.33"/>
    <n v="5354.2226600000004"/>
    <n v="0.35226000000000002"/>
    <n v="0"/>
    <n v="0"/>
    <n v="0"/>
    <n v="0"/>
    <n v="21.09563"/>
  </r>
  <r>
    <x v="10"/>
    <x v="28"/>
    <x v="1"/>
    <x v="8"/>
    <n v="2132.02"/>
    <n v="42.56"/>
    <n v="6679.3198199999997"/>
    <n v="0.45624999999999999"/>
    <n v="0"/>
    <n v="0"/>
    <n v="0"/>
    <n v="0"/>
    <n v="26.316520000000001"/>
  </r>
  <r>
    <x v="10"/>
    <x v="28"/>
    <x v="1"/>
    <x v="9"/>
    <n v="1123.3499999999999"/>
    <n v="45.29"/>
    <n v="3833.5703100000001"/>
    <n v="0.25558999999999998"/>
    <n v="0"/>
    <n v="0"/>
    <n v="0"/>
    <n v="0"/>
    <n v="15.10427"/>
  </r>
  <r>
    <x v="10"/>
    <x v="28"/>
    <x v="1"/>
    <x v="10"/>
    <n v="751.74"/>
    <n v="46.6"/>
    <n v="2756.7910200000001"/>
    <n v="0.17516999999999999"/>
    <n v="0"/>
    <n v="0"/>
    <n v="0"/>
    <n v="0"/>
    <n v="10.861750000000001"/>
  </r>
  <r>
    <x v="10"/>
    <x v="28"/>
    <x v="2"/>
    <x v="0"/>
    <n v="90.83"/>
    <n v="53.84"/>
    <n v="111.4502"/>
    <n v="2.4389999999999998E-2"/>
    <n v="0"/>
    <n v="0"/>
    <n v="0"/>
    <n v="0"/>
    <n v="0.43911"/>
  </r>
  <r>
    <x v="10"/>
    <x v="28"/>
    <x v="2"/>
    <x v="1"/>
    <n v="60.48"/>
    <n v="77.290000000000006"/>
    <n v="63.379890000000003"/>
    <n v="2.3970000000000002E-2"/>
    <n v="0"/>
    <n v="0"/>
    <n v="0"/>
    <n v="0"/>
    <n v="0.24972"/>
  </r>
  <r>
    <x v="10"/>
    <x v="28"/>
    <x v="2"/>
    <x v="2"/>
    <n v="57.37"/>
    <n v="100"/>
    <n v="38"/>
    <n v="2.3779999999999999E-2"/>
    <n v="0"/>
    <n v="0"/>
    <n v="0"/>
    <n v="0"/>
    <n v="0.14971999999999999"/>
  </r>
  <r>
    <x v="10"/>
    <x v="28"/>
    <x v="2"/>
    <x v="3"/>
    <n v="58.37"/>
    <n v="100"/>
    <n v="89"/>
    <n v="2.419E-2"/>
    <n v="0"/>
    <n v="0"/>
    <n v="0"/>
    <n v="0"/>
    <n v="0.35066000000000003"/>
  </r>
  <r>
    <x v="10"/>
    <x v="28"/>
    <x v="2"/>
    <x v="4"/>
    <n v="56.66"/>
    <n v="100"/>
    <n v="0"/>
    <n v="2.349E-2"/>
    <n v="0"/>
    <n v="0"/>
    <n v="0"/>
    <n v="0"/>
    <n v="0"/>
  </r>
  <r>
    <x v="10"/>
    <x v="28"/>
    <x v="2"/>
    <x v="5"/>
    <n v="56.97"/>
    <n v="100"/>
    <n v="19"/>
    <n v="2.3609999999999999E-2"/>
    <n v="0"/>
    <n v="0"/>
    <n v="0"/>
    <n v="0"/>
    <n v="7.4859999999999996E-2"/>
  </r>
  <r>
    <x v="10"/>
    <x v="28"/>
    <x v="2"/>
    <x v="6"/>
    <n v="56.89"/>
    <n v="100"/>
    <n v="15"/>
    <n v="2.358E-2"/>
    <n v="0"/>
    <n v="0"/>
    <n v="0"/>
    <n v="0"/>
    <n v="5.91E-2"/>
  </r>
  <r>
    <x v="10"/>
    <x v="28"/>
    <x v="2"/>
    <x v="7"/>
    <n v="91.82"/>
    <n v="54.73"/>
    <n v="166.93018000000001"/>
    <n v="2.4830000000000001E-2"/>
    <n v="0"/>
    <n v="0"/>
    <n v="0"/>
    <n v="0"/>
    <n v="0.65769999999999995"/>
  </r>
  <r>
    <x v="10"/>
    <x v="28"/>
    <x v="2"/>
    <x v="8"/>
    <n v="82.41"/>
    <n v="56.68"/>
    <n v="209.16015999999999"/>
    <n v="2.5180000000000001E-2"/>
    <n v="0"/>
    <n v="0"/>
    <n v="0"/>
    <n v="0"/>
    <n v="0.82408999999999999"/>
  </r>
  <r>
    <x v="10"/>
    <x v="28"/>
    <x v="2"/>
    <x v="9"/>
    <n v="110.92"/>
    <n v="36.04"/>
    <n v="65.959959999999995"/>
    <n v="2.401E-2"/>
    <n v="0"/>
    <n v="0"/>
    <n v="0"/>
    <n v="0"/>
    <n v="0.25988"/>
  </r>
  <r>
    <x v="10"/>
    <x v="28"/>
    <x v="2"/>
    <x v="10"/>
    <n v="2.96"/>
    <n v="40.01"/>
    <n v="60.82"/>
    <n v="4.8999999999999998E-4"/>
    <n v="0"/>
    <n v="0"/>
    <n v="0"/>
    <n v="0"/>
    <n v="0.23963000000000001"/>
  </r>
  <r>
    <x v="10"/>
    <x v="28"/>
    <x v="3"/>
    <x v="0"/>
    <n v="464.18"/>
    <n v="30.31"/>
    <n v="276.15917999999999"/>
    <n v="8.2849999999999993E-2"/>
    <n v="0"/>
    <n v="0"/>
    <n v="0"/>
    <n v="0"/>
    <n v="1.0880700000000001"/>
  </r>
  <r>
    <x v="10"/>
    <x v="28"/>
    <x v="3"/>
    <x v="1"/>
    <n v="191.46"/>
    <n v="75.569999999999993"/>
    <n v="225.9502"/>
    <n v="8.208E-2"/>
    <n v="3.0000000000000001E-5"/>
    <n v="0"/>
    <n v="0"/>
    <n v="0"/>
    <n v="0.89024000000000003"/>
  </r>
  <r>
    <x v="10"/>
    <x v="28"/>
    <x v="3"/>
    <x v="2"/>
    <n v="162.82"/>
    <n v="100"/>
    <n v="190"/>
    <n v="8.1619999999999998E-2"/>
    <n v="0"/>
    <n v="0"/>
    <n v="0"/>
    <n v="0"/>
    <n v="0.74860000000000004"/>
  </r>
  <r>
    <x v="10"/>
    <x v="28"/>
    <x v="3"/>
    <x v="3"/>
    <n v="176.64"/>
    <n v="93.51"/>
    <n v="426.39062000000001"/>
    <n v="8.4669999999999995E-2"/>
    <n v="0"/>
    <n v="0"/>
    <n v="0"/>
    <n v="0"/>
    <n v="1.67998"/>
  </r>
  <r>
    <x v="10"/>
    <x v="28"/>
    <x v="3"/>
    <x v="4"/>
    <n v="158.13"/>
    <n v="99.99"/>
    <n v="7"/>
    <n v="7.9269999999999993E-2"/>
    <n v="0"/>
    <n v="0"/>
    <n v="0"/>
    <n v="0"/>
    <n v="2.758E-2"/>
  </r>
  <r>
    <x v="10"/>
    <x v="28"/>
    <x v="3"/>
    <x v="5"/>
    <n v="176.82"/>
    <n v="70.14"/>
    <n v="151.50977"/>
    <n v="8.1140000000000004E-2"/>
    <n v="0"/>
    <n v="0"/>
    <n v="0"/>
    <n v="0"/>
    <n v="0.59694999999999998"/>
  </r>
  <r>
    <x v="10"/>
    <x v="28"/>
    <x v="3"/>
    <x v="6"/>
    <n v="158.86000000000001"/>
    <n v="100"/>
    <n v="35"/>
    <n v="7.9640000000000002E-2"/>
    <n v="0"/>
    <n v="0"/>
    <n v="0"/>
    <n v="0"/>
    <n v="0.13789999999999999"/>
  </r>
  <r>
    <x v="10"/>
    <x v="28"/>
    <x v="3"/>
    <x v="7"/>
    <n v="414.11"/>
    <n v="36.619999999999997"/>
    <n v="444.58005000000003"/>
    <n v="8.5040000000000004E-2"/>
    <n v="0"/>
    <n v="0"/>
    <n v="0"/>
    <n v="0"/>
    <n v="1.7516499999999999"/>
  </r>
  <r>
    <x v="10"/>
    <x v="28"/>
    <x v="3"/>
    <x v="8"/>
    <n v="370.56"/>
    <n v="38.86"/>
    <n v="655.99023"/>
    <n v="8.7779999999999997E-2"/>
    <n v="0"/>
    <n v="0"/>
    <n v="0"/>
    <n v="0"/>
    <n v="2.5846"/>
  </r>
  <r>
    <x v="10"/>
    <x v="28"/>
    <x v="3"/>
    <x v="9"/>
    <n v="489.79"/>
    <n v="26.84"/>
    <n v="283.19922000000003"/>
    <n v="8.2930000000000004E-2"/>
    <n v="0"/>
    <n v="0"/>
    <n v="0"/>
    <n v="0"/>
    <n v="1.11581"/>
  </r>
  <r>
    <x v="10"/>
    <x v="28"/>
    <x v="3"/>
    <x v="10"/>
    <n v="7.37"/>
    <n v="62.12"/>
    <n v="178.28"/>
    <n v="2.2799999999999999E-3"/>
    <n v="0"/>
    <n v="0"/>
    <n v="0"/>
    <n v="0"/>
    <n v="0.70242000000000004"/>
  </r>
  <r>
    <x v="10"/>
    <x v="28"/>
    <x v="4"/>
    <x v="0"/>
    <n v="6.6"/>
    <n v="58.54"/>
    <n v="15.21997"/>
    <n v="1.6199999999999999E-3"/>
    <n v="0"/>
    <n v="0"/>
    <n v="0"/>
    <n v="0"/>
    <n v="5.9970000000000002E-2"/>
  </r>
  <r>
    <x v="10"/>
    <x v="28"/>
    <x v="4"/>
    <x v="1"/>
    <n v="5.71"/>
    <n v="72.78"/>
    <n v="13.09998"/>
    <n v="1.6100000000000001E-3"/>
    <n v="0"/>
    <n v="0"/>
    <n v="0"/>
    <n v="0"/>
    <n v="5.1610000000000003E-2"/>
  </r>
  <r>
    <x v="10"/>
    <x v="28"/>
    <x v="4"/>
    <x v="2"/>
    <n v="5.18"/>
    <n v="100"/>
    <n v="9"/>
    <n v="1.58E-3"/>
    <n v="0"/>
    <n v="0"/>
    <n v="0"/>
    <n v="0"/>
    <n v="3.5459999999999998E-2"/>
  </r>
  <r>
    <x v="10"/>
    <x v="28"/>
    <x v="4"/>
    <x v="3"/>
    <n v="5.41"/>
    <n v="100"/>
    <n v="20"/>
    <n v="1.65E-3"/>
    <n v="0"/>
    <n v="0"/>
    <n v="0"/>
    <n v="0"/>
    <n v="7.8799999999999995E-2"/>
  </r>
  <r>
    <x v="10"/>
    <x v="28"/>
    <x v="4"/>
    <x v="4"/>
    <n v="5.04"/>
    <n v="100"/>
    <n v="0"/>
    <n v="1.5399999999999999E-3"/>
    <n v="0"/>
    <n v="0"/>
    <n v="0"/>
    <n v="0"/>
    <n v="0"/>
  </r>
  <r>
    <x v="10"/>
    <x v="28"/>
    <x v="4"/>
    <x v="5"/>
    <n v="5.22"/>
    <n v="89"/>
    <n v="5.34"/>
    <n v="1.57E-3"/>
    <n v="0"/>
    <n v="0"/>
    <n v="0"/>
    <n v="0"/>
    <n v="2.104E-2"/>
  </r>
  <r>
    <x v="10"/>
    <x v="28"/>
    <x v="4"/>
    <x v="6"/>
    <n v="5.04"/>
    <n v="100"/>
    <n v="1"/>
    <n v="1.5399999999999999E-3"/>
    <n v="0"/>
    <n v="0"/>
    <n v="0"/>
    <n v="0"/>
    <n v="3.9399999999999999E-3"/>
  </r>
  <r>
    <x v="10"/>
    <x v="28"/>
    <x v="4"/>
    <x v="7"/>
    <n v="6.65"/>
    <n v="75.760000000000005"/>
    <n v="37.119999999999997"/>
    <n v="1.75E-3"/>
    <n v="0"/>
    <n v="0"/>
    <n v="0"/>
    <n v="0"/>
    <n v="0.14624999999999999"/>
  </r>
  <r>
    <x v="10"/>
    <x v="28"/>
    <x v="4"/>
    <x v="8"/>
    <n v="6.42"/>
    <n v="85.5"/>
    <n v="53.010010000000001"/>
    <n v="1.8400000000000001E-3"/>
    <n v="0"/>
    <n v="0"/>
    <n v="0"/>
    <n v="0"/>
    <n v="0.20885999999999999"/>
  </r>
  <r>
    <x v="10"/>
    <x v="28"/>
    <x v="4"/>
    <x v="9"/>
    <n v="7.5"/>
    <n v="52.89"/>
    <n v="23.270019999999999"/>
    <n v="1.67E-3"/>
    <n v="0"/>
    <n v="0"/>
    <n v="0"/>
    <n v="0"/>
    <n v="9.1679999999999998E-2"/>
  </r>
  <r>
    <x v="10"/>
    <x v="28"/>
    <x v="4"/>
    <x v="10"/>
    <n v="0.35"/>
    <n v="62.05"/>
    <n v="12.41"/>
    <n v="6.0000000000000002E-5"/>
    <n v="0"/>
    <n v="0"/>
    <n v="0"/>
    <n v="0"/>
    <n v="4.8899999999999999E-2"/>
  </r>
  <r>
    <x v="10"/>
    <x v="28"/>
    <x v="5"/>
    <x v="0"/>
    <n v="1.38"/>
    <n v="41.08"/>
    <n v="5.34"/>
    <n v="2.3000000000000001E-4"/>
    <n v="0"/>
    <n v="0"/>
    <n v="0"/>
    <n v="0"/>
    <n v="2.104E-2"/>
  </r>
  <r>
    <x v="10"/>
    <x v="28"/>
    <x v="5"/>
    <x v="1"/>
    <n v="0.66"/>
    <n v="100"/>
    <n v="0"/>
    <n v="2.0000000000000001E-4"/>
    <n v="0"/>
    <n v="0"/>
    <n v="0"/>
    <n v="0"/>
    <n v="0"/>
  </r>
  <r>
    <x v="10"/>
    <x v="28"/>
    <x v="5"/>
    <x v="2"/>
    <n v="0.7"/>
    <n v="100"/>
    <n v="2"/>
    <n v="2.1000000000000001E-4"/>
    <n v="0"/>
    <n v="0"/>
    <n v="0"/>
    <n v="0"/>
    <n v="7.8799999999999999E-3"/>
  </r>
  <r>
    <x v="10"/>
    <x v="28"/>
    <x v="5"/>
    <x v="3"/>
    <n v="0.73"/>
    <n v="100"/>
    <n v="5"/>
    <n v="2.2000000000000001E-4"/>
    <n v="0"/>
    <n v="0"/>
    <n v="0"/>
    <n v="0"/>
    <n v="1.9699999999999999E-2"/>
  </r>
  <r>
    <x v="10"/>
    <x v="28"/>
    <x v="5"/>
    <x v="4"/>
    <n v="0.69"/>
    <n v="100"/>
    <n v="0"/>
    <n v="2.1000000000000001E-4"/>
    <n v="0"/>
    <n v="0"/>
    <n v="0"/>
    <n v="0"/>
    <n v="0"/>
  </r>
  <r>
    <x v="10"/>
    <x v="28"/>
    <x v="5"/>
    <x v="5"/>
    <n v="0.68"/>
    <n v="100"/>
    <n v="1"/>
    <n v="2.1000000000000001E-4"/>
    <n v="0"/>
    <n v="0"/>
    <n v="0"/>
    <n v="0"/>
    <n v="3.9399999999999999E-3"/>
  </r>
  <r>
    <x v="10"/>
    <x v="28"/>
    <x v="5"/>
    <x v="6"/>
    <n v="0.7"/>
    <n v="100"/>
    <n v="0"/>
    <n v="2.1000000000000001E-4"/>
    <n v="0"/>
    <n v="0"/>
    <n v="0"/>
    <n v="0"/>
    <n v="0"/>
  </r>
  <r>
    <x v="10"/>
    <x v="28"/>
    <x v="5"/>
    <x v="7"/>
    <n v="1.07"/>
    <n v="59.45"/>
    <n v="6.54"/>
    <n v="2.4000000000000001E-4"/>
    <n v="0"/>
    <n v="0"/>
    <n v="0"/>
    <n v="0"/>
    <n v="2.5770000000000001E-2"/>
  </r>
  <r>
    <x v="10"/>
    <x v="28"/>
    <x v="5"/>
    <x v="8"/>
    <n v="0.94"/>
    <n v="69.63"/>
    <n v="5.57"/>
    <n v="2.4000000000000001E-4"/>
    <n v="0"/>
    <n v="0"/>
    <n v="0"/>
    <n v="0"/>
    <n v="2.1950000000000001E-2"/>
  </r>
  <r>
    <x v="10"/>
    <x v="28"/>
    <x v="5"/>
    <x v="9"/>
    <n v="0.78"/>
    <n v="40"/>
    <n v="0.8"/>
    <n v="2.1000000000000001E-4"/>
    <n v="0"/>
    <n v="0"/>
    <n v="0"/>
    <n v="0"/>
    <n v="3.15E-3"/>
  </r>
  <r>
    <x v="10"/>
    <x v="28"/>
    <x v="5"/>
    <x v="10"/>
    <n v="0.08"/>
    <n v="46"/>
    <n v="2.2999999999999998"/>
    <n v="1.0000000000000001E-5"/>
    <n v="0"/>
    <n v="0"/>
    <n v="0"/>
    <n v="0"/>
    <n v="9.0600000000000003E-3"/>
  </r>
  <r>
    <x v="10"/>
    <x v="28"/>
    <x v="6"/>
    <x v="0"/>
    <n v="139.75"/>
    <n v="63.11"/>
    <n v="11.99023"/>
    <n v="4.1369999999999997E-2"/>
    <n v="0"/>
    <n v="0"/>
    <n v="0"/>
    <n v="0"/>
    <n v="4.7239999999999997E-2"/>
  </r>
  <r>
    <x v="10"/>
    <x v="28"/>
    <x v="6"/>
    <x v="1"/>
    <n v="118.85"/>
    <n v="76.790000000000006"/>
    <n v="10.75"/>
    <n v="4.1369999999999997E-2"/>
    <n v="0"/>
    <n v="0"/>
    <n v="0"/>
    <n v="0"/>
    <n v="4.2360000000000002E-2"/>
  </r>
  <r>
    <x v="10"/>
    <x v="28"/>
    <x v="6"/>
    <x v="2"/>
    <n v="112.34"/>
    <n v="100"/>
    <n v="6"/>
    <n v="4.1329999999999999E-2"/>
    <n v="0"/>
    <n v="0"/>
    <n v="0"/>
    <n v="0"/>
    <n v="2.3640000000000001E-2"/>
  </r>
  <r>
    <x v="10"/>
    <x v="28"/>
    <x v="6"/>
    <x v="3"/>
    <n v="112.46"/>
    <n v="100"/>
    <n v="12"/>
    <n v="4.138E-2"/>
    <n v="0"/>
    <n v="0"/>
    <n v="0"/>
    <n v="0"/>
    <n v="4.7280000000000003E-2"/>
  </r>
  <r>
    <x v="10"/>
    <x v="28"/>
    <x v="6"/>
    <x v="4"/>
    <n v="112.23"/>
    <n v="100"/>
    <n v="0"/>
    <n v="4.129E-2"/>
    <n v="0"/>
    <n v="0"/>
    <n v="0"/>
    <n v="0"/>
    <n v="0"/>
  </r>
  <r>
    <x v="10"/>
    <x v="28"/>
    <x v="6"/>
    <x v="5"/>
    <n v="122.73"/>
    <n v="78.25"/>
    <n v="3.12988"/>
    <n v="4.1320000000000003E-2"/>
    <n v="0"/>
    <n v="0"/>
    <n v="0"/>
    <n v="0"/>
    <n v="1.2330000000000001E-2"/>
  </r>
  <r>
    <x v="10"/>
    <x v="28"/>
    <x v="6"/>
    <x v="6"/>
    <n v="112.2"/>
    <n v="99.98"/>
    <n v="1"/>
    <n v="4.1279999999999997E-2"/>
    <n v="0"/>
    <n v="0"/>
    <n v="0"/>
    <n v="0"/>
    <n v="3.9399999999999999E-3"/>
  </r>
  <r>
    <x v="10"/>
    <x v="28"/>
    <x v="6"/>
    <x v="7"/>
    <n v="159.52000000000001"/>
    <n v="59.46"/>
    <n v="22"/>
    <n v="4.1450000000000001E-2"/>
    <n v="0"/>
    <n v="0"/>
    <n v="0"/>
    <n v="0"/>
    <n v="8.6679999999999993E-2"/>
  </r>
  <r>
    <x v="10"/>
    <x v="28"/>
    <x v="6"/>
    <x v="8"/>
    <n v="154.16"/>
    <n v="60"/>
    <n v="27"/>
    <n v="4.1480000000000003E-2"/>
    <n v="0"/>
    <n v="0"/>
    <n v="0"/>
    <n v="0"/>
    <n v="0.10638"/>
  </r>
  <r>
    <x v="10"/>
    <x v="28"/>
    <x v="6"/>
    <x v="9"/>
    <n v="168.48"/>
    <n v="44.24"/>
    <n v="14.59961"/>
    <n v="4.1390000000000003E-2"/>
    <n v="0"/>
    <n v="0"/>
    <n v="0"/>
    <n v="0"/>
    <n v="5.7520000000000002E-2"/>
  </r>
  <r>
    <x v="10"/>
    <x v="28"/>
    <x v="6"/>
    <x v="10"/>
    <n v="0.52"/>
    <n v="49.93"/>
    <n v="13.48"/>
    <n v="1E-4"/>
    <n v="0"/>
    <n v="0"/>
    <n v="0"/>
    <n v="0"/>
    <n v="5.3109999999999997E-2"/>
  </r>
  <r>
    <x v="10"/>
    <x v="28"/>
    <x v="7"/>
    <x v="0"/>
    <n v="110.91"/>
    <n v="46.71"/>
    <n v="3.2700200000000001"/>
    <n v="2.3869999999999999E-2"/>
    <n v="0"/>
    <n v="0"/>
    <n v="0"/>
    <n v="0"/>
    <n v="1.2880000000000001E-2"/>
  </r>
  <r>
    <x v="10"/>
    <x v="28"/>
    <x v="7"/>
    <x v="1"/>
    <n v="76.23"/>
    <n v="55.5"/>
    <n v="2.2202099999999998"/>
    <n v="2.3859999999999999E-2"/>
    <n v="0"/>
    <n v="0"/>
    <n v="0"/>
    <n v="0"/>
    <n v="8.7500000000000008E-3"/>
  </r>
  <r>
    <x v="10"/>
    <x v="28"/>
    <x v="7"/>
    <x v="2"/>
    <n v="64.86"/>
    <n v="100.02"/>
    <n v="2"/>
    <n v="2.3859999999999999E-2"/>
    <n v="0"/>
    <n v="0"/>
    <n v="0"/>
    <n v="0"/>
    <n v="7.8799999999999999E-3"/>
  </r>
  <r>
    <x v="10"/>
    <x v="28"/>
    <x v="7"/>
    <x v="3"/>
    <n v="64.92"/>
    <n v="99.99"/>
    <n v="5"/>
    <n v="2.3890000000000002E-2"/>
    <n v="0"/>
    <n v="0"/>
    <n v="0"/>
    <n v="0"/>
    <n v="1.9699999999999999E-2"/>
  </r>
  <r>
    <x v="10"/>
    <x v="28"/>
    <x v="7"/>
    <x v="4"/>
    <n v="64.84"/>
    <n v="100"/>
    <n v="0"/>
    <n v="2.3859999999999999E-2"/>
    <n v="0"/>
    <n v="0"/>
    <n v="0"/>
    <n v="0"/>
    <n v="0"/>
  </r>
  <r>
    <x v="10"/>
    <x v="28"/>
    <x v="7"/>
    <x v="5"/>
    <n v="68.91"/>
    <n v="99.98"/>
    <n v="1"/>
    <n v="2.384E-2"/>
    <n v="0"/>
    <n v="0"/>
    <n v="0"/>
    <n v="0"/>
    <n v="3.9399999999999999E-3"/>
  </r>
  <r>
    <x v="10"/>
    <x v="28"/>
    <x v="7"/>
    <x v="6"/>
    <n v="64.84"/>
    <n v="100"/>
    <n v="0"/>
    <n v="2.3859999999999999E-2"/>
    <n v="0"/>
    <n v="0"/>
    <n v="0"/>
    <n v="0"/>
    <n v="0"/>
  </r>
  <r>
    <x v="10"/>
    <x v="28"/>
    <x v="7"/>
    <x v="7"/>
    <n v="95.19"/>
    <n v="55.9"/>
    <n v="11.18018"/>
    <n v="2.392E-2"/>
    <n v="0"/>
    <n v="0"/>
    <n v="0"/>
    <n v="0"/>
    <n v="4.4049999999999999E-2"/>
  </r>
  <r>
    <x v="10"/>
    <x v="28"/>
    <x v="7"/>
    <x v="8"/>
    <n v="86.85"/>
    <n v="51.7"/>
    <n v="6.7202099999999998"/>
    <n v="2.393E-2"/>
    <n v="0"/>
    <n v="0"/>
    <n v="0"/>
    <n v="0"/>
    <n v="2.648E-2"/>
  </r>
  <r>
    <x v="10"/>
    <x v="28"/>
    <x v="7"/>
    <x v="9"/>
    <n v="153.21"/>
    <n v="31.89"/>
    <n v="2.87012"/>
    <n v="2.3879999999999998E-2"/>
    <n v="6.9999999999999994E-5"/>
    <n v="0"/>
    <n v="0"/>
    <n v="0"/>
    <n v="1.1310000000000001E-2"/>
  </r>
  <r>
    <x v="10"/>
    <x v="28"/>
    <x v="7"/>
    <x v="10"/>
    <n v="0.21"/>
    <n v="43.17"/>
    <n v="5.18"/>
    <n v="3.0000000000000001E-5"/>
    <n v="0"/>
    <n v="0"/>
    <n v="0"/>
    <n v="0"/>
    <n v="2.0410000000000001E-2"/>
  </r>
  <r>
    <x v="10"/>
    <x v="28"/>
    <x v="8"/>
    <x v="0"/>
    <n v="558.16"/>
    <n v="54.08"/>
    <n v="2932.3808600000002"/>
    <n v="0.11519"/>
    <n v="0"/>
    <n v="0"/>
    <n v="0"/>
    <n v="0"/>
    <n v="11.55358"/>
  </r>
  <r>
    <x v="10"/>
    <x v="28"/>
    <x v="8"/>
    <x v="1"/>
    <n v="500.45"/>
    <n v="48.26"/>
    <n v="2300.98047"/>
    <n v="9.4359999999999999E-2"/>
    <n v="0"/>
    <n v="0"/>
    <n v="0"/>
    <n v="0"/>
    <n v="9.0658600000000007"/>
  </r>
  <r>
    <x v="10"/>
    <x v="28"/>
    <x v="8"/>
    <x v="2"/>
    <n v="168.54"/>
    <n v="100"/>
    <n v="1272"/>
    <n v="6.2010000000000003E-2"/>
    <n v="0"/>
    <n v="0"/>
    <n v="0"/>
    <n v="0"/>
    <n v="5.0116800000000001"/>
  </r>
  <r>
    <x v="10"/>
    <x v="28"/>
    <x v="8"/>
    <x v="3"/>
    <n v="326.16000000000003"/>
    <n v="100"/>
    <n v="3133"/>
    <n v="0.12"/>
    <n v="0"/>
    <n v="0"/>
    <n v="0"/>
    <n v="0"/>
    <n v="12.34402"/>
  </r>
  <r>
    <x v="10"/>
    <x v="28"/>
    <x v="8"/>
    <x v="4"/>
    <n v="65.319999999999993"/>
    <n v="100"/>
    <n v="64"/>
    <n v="2.4029999999999999E-2"/>
    <n v="0"/>
    <n v="0"/>
    <n v="0"/>
    <n v="0"/>
    <n v="0.25216"/>
  </r>
  <r>
    <x v="10"/>
    <x v="28"/>
    <x v="8"/>
    <x v="5"/>
    <n v="182.59"/>
    <n v="89.75"/>
    <n v="1277.19922"/>
    <n v="6.216E-2"/>
    <n v="0"/>
    <n v="0"/>
    <n v="0"/>
    <n v="0"/>
    <n v="5.0321699999999998"/>
  </r>
  <r>
    <x v="10"/>
    <x v="28"/>
    <x v="8"/>
    <x v="6"/>
    <n v="98.85"/>
    <n v="100"/>
    <n v="457"/>
    <n v="3.637E-2"/>
    <n v="0"/>
    <n v="0"/>
    <n v="0"/>
    <n v="0"/>
    <n v="1.8005800000000001"/>
  </r>
  <r>
    <x v="10"/>
    <x v="28"/>
    <x v="8"/>
    <x v="7"/>
    <n v="888.18"/>
    <n v="64.09"/>
    <n v="6084.3984399999999"/>
    <n v="0.21193000000000001"/>
    <n v="0"/>
    <n v="0"/>
    <n v="0"/>
    <n v="0"/>
    <n v="23.972529999999999"/>
  </r>
  <r>
    <x v="10"/>
    <x v="28"/>
    <x v="8"/>
    <x v="8"/>
    <n v="838.77"/>
    <n v="70.959999999999994"/>
    <n v="6381.3393599999999"/>
    <n v="0.2228"/>
    <n v="0"/>
    <n v="0"/>
    <n v="0"/>
    <n v="0"/>
    <n v="25.142479999999999"/>
  </r>
  <r>
    <x v="10"/>
    <x v="28"/>
    <x v="8"/>
    <x v="9"/>
    <n v="927.44"/>
    <n v="53.46"/>
    <n v="5321.8984399999999"/>
    <n v="0.18708"/>
    <n v="0"/>
    <n v="0"/>
    <n v="0"/>
    <n v="0"/>
    <n v="20.96829"/>
  </r>
  <r>
    <x v="10"/>
    <x v="28"/>
    <x v="8"/>
    <x v="10"/>
    <n v="399.53"/>
    <n v="38.81"/>
    <n v="1826.7694100000001"/>
    <n v="5.6950000000000001E-2"/>
    <n v="0"/>
    <n v="0"/>
    <n v="0"/>
    <n v="0"/>
    <n v="7.19747"/>
  </r>
  <r>
    <x v="10"/>
    <x v="29"/>
    <x v="0"/>
    <x v="0"/>
    <n v="402.95"/>
    <n v="48.78"/>
    <n v="1597.4707000000001"/>
    <n v="0.10055"/>
    <n v="0"/>
    <n v="0"/>
    <n v="0"/>
    <n v="0"/>
    <n v="6.2940300000000002"/>
  </r>
  <r>
    <x v="10"/>
    <x v="29"/>
    <x v="0"/>
    <x v="1"/>
    <n v="150.80000000000001"/>
    <n v="59.66"/>
    <n v="605.5"/>
    <n v="5.4190000000000002E-2"/>
    <n v="0"/>
    <n v="0"/>
    <n v="0"/>
    <n v="0"/>
    <n v="2.3856700000000002"/>
  </r>
  <r>
    <x v="10"/>
    <x v="29"/>
    <x v="0"/>
    <x v="2"/>
    <n v="134.06"/>
    <n v="94.21"/>
    <n v="836.62012000000004"/>
    <n v="6.4229999999999995E-2"/>
    <n v="0"/>
    <n v="0"/>
    <n v="0"/>
    <n v="0"/>
    <n v="3.2962799999999999"/>
  </r>
  <r>
    <x v="10"/>
    <x v="29"/>
    <x v="0"/>
    <x v="3"/>
    <n v="227.44"/>
    <n v="70.010000000000005"/>
    <n v="1265.00098"/>
    <n v="8.3110000000000003E-2"/>
    <n v="0"/>
    <n v="0"/>
    <n v="0"/>
    <n v="0"/>
    <n v="4.9840999999999998"/>
  </r>
  <r>
    <x v="10"/>
    <x v="29"/>
    <x v="0"/>
    <x v="4"/>
    <n v="60.56"/>
    <n v="100"/>
    <n v="54"/>
    <n v="3.0360000000000002E-2"/>
    <n v="0"/>
    <n v="0"/>
    <n v="0"/>
    <n v="0"/>
    <n v="0.21276"/>
  </r>
  <r>
    <x v="10"/>
    <x v="29"/>
    <x v="0"/>
    <x v="5"/>
    <n v="120.06"/>
    <n v="56"/>
    <n v="224"/>
    <n v="3.7600000000000001E-2"/>
    <n v="3.1E-4"/>
    <n v="0"/>
    <n v="0"/>
    <n v="0"/>
    <n v="0.88256000000000001"/>
  </r>
  <r>
    <x v="10"/>
    <x v="29"/>
    <x v="0"/>
    <x v="6"/>
    <n v="82.51"/>
    <n v="84.51"/>
    <n v="234.08008000000001"/>
    <n v="3.8370000000000001E-2"/>
    <n v="0"/>
    <n v="0"/>
    <n v="0"/>
    <n v="0"/>
    <n v="0.92227999999999999"/>
  </r>
  <r>
    <x v="10"/>
    <x v="29"/>
    <x v="0"/>
    <x v="7"/>
    <n v="413.62"/>
    <n v="38.049999999999997"/>
    <n v="1269.59961"/>
    <n v="8.3769999999999997E-2"/>
    <n v="0"/>
    <n v="0"/>
    <n v="0"/>
    <n v="0"/>
    <n v="5.0022200000000003"/>
  </r>
  <r>
    <x v="10"/>
    <x v="29"/>
    <x v="0"/>
    <x v="8"/>
    <n v="587.87"/>
    <n v="48.15"/>
    <n v="2545.51953"/>
    <n v="0.13889000000000001"/>
    <n v="0"/>
    <n v="0"/>
    <n v="0"/>
    <n v="0"/>
    <n v="10.029350000000001"/>
  </r>
  <r>
    <x v="10"/>
    <x v="29"/>
    <x v="0"/>
    <x v="9"/>
    <n v="310.58999999999997"/>
    <n v="35.729999999999997"/>
    <n v="730.65039000000002"/>
    <n v="5.9839999999999997E-2"/>
    <n v="0"/>
    <n v="0"/>
    <n v="0"/>
    <n v="0"/>
    <n v="2.8787600000000002"/>
  </r>
  <r>
    <x v="10"/>
    <x v="29"/>
    <x v="0"/>
    <x v="10"/>
    <n v="142.94"/>
    <n v="48.86"/>
    <n v="824.18988000000002"/>
    <n v="3.4959999999999998E-2"/>
    <n v="0"/>
    <n v="0"/>
    <n v="0"/>
    <n v="0"/>
    <n v="3.2473100000000001"/>
  </r>
  <r>
    <x v="10"/>
    <x v="29"/>
    <x v="1"/>
    <x v="0"/>
    <n v="831.87"/>
    <n v="55.6"/>
    <n v="3063.3203100000001"/>
    <n v="0.23241000000000001"/>
    <n v="0"/>
    <n v="0"/>
    <n v="0"/>
    <n v="0"/>
    <n v="12.06948"/>
  </r>
  <r>
    <x v="10"/>
    <x v="29"/>
    <x v="1"/>
    <x v="1"/>
    <n v="456.35"/>
    <n v="79.55"/>
    <n v="2544.8515600000001"/>
    <n v="0.18285999999999999"/>
    <n v="0"/>
    <n v="0"/>
    <n v="0"/>
    <n v="0"/>
    <n v="10.02671"/>
  </r>
  <r>
    <x v="10"/>
    <x v="29"/>
    <x v="1"/>
    <x v="2"/>
    <n v="240.69"/>
    <n v="94.91"/>
    <n v="1557.5097699999999"/>
    <n v="0.11473999999999999"/>
    <n v="0"/>
    <n v="0"/>
    <n v="0"/>
    <n v="0"/>
    <n v="6.13659"/>
  </r>
  <r>
    <x v="10"/>
    <x v="29"/>
    <x v="1"/>
    <x v="3"/>
    <n v="673.92"/>
    <n v="94.92"/>
    <n v="4629.3203100000001"/>
    <n v="0.32085000000000002"/>
    <n v="0"/>
    <n v="0"/>
    <n v="0"/>
    <n v="0"/>
    <n v="18.239519999999999"/>
  </r>
  <r>
    <x v="10"/>
    <x v="29"/>
    <x v="1"/>
    <x v="4"/>
    <n v="36.32"/>
    <n v="100"/>
    <n v="143"/>
    <n v="1.821E-2"/>
    <n v="0"/>
    <n v="0"/>
    <n v="0"/>
    <n v="0"/>
    <n v="0.56342000000000003"/>
  </r>
  <r>
    <x v="10"/>
    <x v="29"/>
    <x v="1"/>
    <x v="5"/>
    <n v="467.12"/>
    <n v="63.34"/>
    <n v="2123.6406200000001"/>
    <n v="0.15048"/>
    <n v="0"/>
    <n v="0"/>
    <n v="0"/>
    <n v="0"/>
    <n v="8.3671399999999991"/>
  </r>
  <r>
    <x v="10"/>
    <x v="29"/>
    <x v="1"/>
    <x v="6"/>
    <n v="255.35"/>
    <n v="100"/>
    <n v="1728"/>
    <n v="0.128"/>
    <n v="0"/>
    <n v="0"/>
    <n v="0"/>
    <n v="0"/>
    <n v="6.8083200000000001"/>
  </r>
  <r>
    <x v="10"/>
    <x v="29"/>
    <x v="1"/>
    <x v="7"/>
    <n v="1671.43"/>
    <n v="45.34"/>
    <n v="5381.7265600000001"/>
    <n v="0.37924000000000002"/>
    <n v="0"/>
    <n v="0"/>
    <n v="0"/>
    <n v="0"/>
    <n v="21.20402"/>
  </r>
  <r>
    <x v="10"/>
    <x v="29"/>
    <x v="1"/>
    <x v="8"/>
    <n v="2288.46"/>
    <n v="42.58"/>
    <n v="6660.5625"/>
    <n v="0.48964000000000002"/>
    <n v="0"/>
    <n v="0"/>
    <n v="0"/>
    <n v="0"/>
    <n v="26.242609999999999"/>
  </r>
  <r>
    <x v="10"/>
    <x v="29"/>
    <x v="1"/>
    <x v="9"/>
    <n v="1208.3"/>
    <n v="45.28"/>
    <n v="3846.6210900000001"/>
    <n v="0.27488000000000001"/>
    <n v="0"/>
    <n v="0"/>
    <n v="0"/>
    <n v="0"/>
    <n v="15.15568"/>
  </r>
  <r>
    <x v="10"/>
    <x v="29"/>
    <x v="1"/>
    <x v="10"/>
    <n v="811.15"/>
    <n v="46.61"/>
    <n v="2768.94922"/>
    <n v="0.18905"/>
    <n v="0"/>
    <n v="0"/>
    <n v="0"/>
    <n v="0"/>
    <n v="10.909660000000001"/>
  </r>
  <r>
    <x v="10"/>
    <x v="29"/>
    <x v="2"/>
    <x v="0"/>
    <n v="94.01"/>
    <n v="53.76"/>
    <n v="170.95996"/>
    <n v="2.5090000000000001E-2"/>
    <n v="0"/>
    <n v="0"/>
    <n v="0"/>
    <n v="0"/>
    <n v="0.67357999999999996"/>
  </r>
  <r>
    <x v="10"/>
    <x v="29"/>
    <x v="2"/>
    <x v="1"/>
    <n v="61.73"/>
    <n v="77.599999999999994"/>
    <n v="97"/>
    <n v="2.4369999999999999E-2"/>
    <n v="0"/>
    <n v="0"/>
    <n v="0"/>
    <n v="0"/>
    <n v="0.38218000000000002"/>
  </r>
  <r>
    <x v="10"/>
    <x v="29"/>
    <x v="2"/>
    <x v="2"/>
    <n v="57.98"/>
    <n v="100"/>
    <n v="61"/>
    <n v="2.4029999999999999E-2"/>
    <n v="0"/>
    <n v="0"/>
    <n v="0"/>
    <n v="0"/>
    <n v="0.24034"/>
  </r>
  <r>
    <x v="10"/>
    <x v="29"/>
    <x v="2"/>
    <x v="3"/>
    <n v="59.75"/>
    <n v="100"/>
    <n v="138"/>
    <n v="2.477E-2"/>
    <n v="0"/>
    <n v="0"/>
    <n v="0"/>
    <n v="0"/>
    <n v="0.54371999999999998"/>
  </r>
  <r>
    <x v="10"/>
    <x v="29"/>
    <x v="2"/>
    <x v="4"/>
    <n v="56.7"/>
    <n v="100"/>
    <n v="4"/>
    <n v="2.35E-2"/>
    <n v="0"/>
    <n v="0"/>
    <n v="0"/>
    <n v="0"/>
    <n v="1.576E-2"/>
  </r>
  <r>
    <x v="10"/>
    <x v="29"/>
    <x v="2"/>
    <x v="5"/>
    <n v="57.26"/>
    <n v="100"/>
    <n v="29"/>
    <n v="2.3730000000000001E-2"/>
    <n v="0"/>
    <n v="0"/>
    <n v="0"/>
    <n v="0"/>
    <n v="0.11426"/>
  </r>
  <r>
    <x v="10"/>
    <x v="29"/>
    <x v="2"/>
    <x v="6"/>
    <n v="57.12"/>
    <n v="100"/>
    <n v="23"/>
    <n v="2.368E-2"/>
    <n v="0"/>
    <n v="0"/>
    <n v="0"/>
    <n v="0"/>
    <n v="9.0620000000000006E-2"/>
  </r>
  <r>
    <x v="10"/>
    <x v="29"/>
    <x v="2"/>
    <x v="7"/>
    <n v="96.5"/>
    <n v="54.82"/>
    <n v="256.5498"/>
    <n v="2.5899999999999999E-2"/>
    <n v="0"/>
    <n v="0"/>
    <n v="0"/>
    <n v="0"/>
    <n v="1.01081"/>
  </r>
  <r>
    <x v="10"/>
    <x v="29"/>
    <x v="2"/>
    <x v="8"/>
    <n v="88.09"/>
    <n v="56.9"/>
    <n v="323.2002"/>
    <n v="2.6519999999999998E-2"/>
    <n v="0"/>
    <n v="0"/>
    <n v="0"/>
    <n v="0"/>
    <n v="1.2734099999999999"/>
  </r>
  <r>
    <x v="10"/>
    <x v="29"/>
    <x v="2"/>
    <x v="9"/>
    <n v="113.72"/>
    <n v="36.04"/>
    <n v="100.91016"/>
    <n v="2.443E-2"/>
    <n v="0"/>
    <n v="0"/>
    <n v="0"/>
    <n v="0"/>
    <n v="0.39759"/>
  </r>
  <r>
    <x v="10"/>
    <x v="29"/>
    <x v="2"/>
    <x v="10"/>
    <n v="5.33"/>
    <n v="39.97"/>
    <n v="94.740009999999998"/>
    <n v="8.8000000000000003E-4"/>
    <n v="0"/>
    <n v="0"/>
    <n v="0"/>
    <n v="0"/>
    <n v="0.37328"/>
  </r>
  <r>
    <x v="10"/>
    <x v="29"/>
    <x v="3"/>
    <x v="0"/>
    <n v="474.19"/>
    <n v="30.34"/>
    <n v="303.66016000000002"/>
    <n v="8.4370000000000001E-2"/>
    <n v="0"/>
    <n v="0"/>
    <n v="0"/>
    <n v="0"/>
    <n v="1.19642"/>
  </r>
  <r>
    <x v="10"/>
    <x v="29"/>
    <x v="3"/>
    <x v="1"/>
    <n v="194.85"/>
    <n v="74.010000000000005"/>
    <n v="250.88086000000001"/>
    <n v="8.3339999999999997E-2"/>
    <n v="3.0000000000000001E-5"/>
    <n v="0"/>
    <n v="0"/>
    <n v="0"/>
    <n v="0.98846999999999996"/>
  </r>
  <r>
    <x v="10"/>
    <x v="29"/>
    <x v="3"/>
    <x v="2"/>
    <n v="164.91"/>
    <n v="100"/>
    <n v="209"/>
    <n v="8.2669999999999993E-2"/>
    <n v="0"/>
    <n v="0"/>
    <n v="0"/>
    <n v="0"/>
    <n v="0.82345999999999997"/>
  </r>
  <r>
    <x v="10"/>
    <x v="29"/>
    <x v="3"/>
    <x v="3"/>
    <n v="181.68"/>
    <n v="93.5"/>
    <n v="471.24020000000002"/>
    <n v="8.7029999999999996E-2"/>
    <n v="0"/>
    <n v="0"/>
    <n v="0"/>
    <n v="0"/>
    <n v="1.85669"/>
  </r>
  <r>
    <x v="10"/>
    <x v="29"/>
    <x v="3"/>
    <x v="4"/>
    <n v="158.19999999999999"/>
    <n v="99.99"/>
    <n v="7"/>
    <n v="7.9299999999999995E-2"/>
    <n v="0"/>
    <n v="0"/>
    <n v="0"/>
    <n v="0"/>
    <n v="2.758E-2"/>
  </r>
  <r>
    <x v="10"/>
    <x v="29"/>
    <x v="3"/>
    <x v="5"/>
    <n v="179.19"/>
    <n v="70.11"/>
    <n v="166.16015999999999"/>
    <n v="8.1970000000000001E-2"/>
    <n v="0"/>
    <n v="0"/>
    <n v="0"/>
    <n v="0"/>
    <n v="0.65466999999999997"/>
  </r>
  <r>
    <x v="10"/>
    <x v="29"/>
    <x v="3"/>
    <x v="6"/>
    <n v="159.24"/>
    <n v="100"/>
    <n v="38"/>
    <n v="7.9829999999999998E-2"/>
    <n v="0"/>
    <n v="0"/>
    <n v="0"/>
    <n v="0"/>
    <n v="0.14971999999999999"/>
  </r>
  <r>
    <x v="10"/>
    <x v="29"/>
    <x v="3"/>
    <x v="7"/>
    <n v="427.5"/>
    <n v="36.619999999999997"/>
    <n v="490.27929999999998"/>
    <n v="8.7499999999999994E-2"/>
    <n v="0"/>
    <n v="0"/>
    <n v="0"/>
    <n v="0"/>
    <n v="1.9317"/>
  </r>
  <r>
    <x v="10"/>
    <x v="29"/>
    <x v="3"/>
    <x v="8"/>
    <n v="389.13"/>
    <n v="38.880000000000003"/>
    <n v="721.91992000000005"/>
    <n v="9.1399999999999995E-2"/>
    <n v="0"/>
    <n v="0"/>
    <n v="0"/>
    <n v="0"/>
    <n v="2.8443700000000001"/>
  </r>
  <r>
    <x v="10"/>
    <x v="29"/>
    <x v="3"/>
    <x v="9"/>
    <n v="501.4"/>
    <n v="26.81"/>
    <n v="311.30077999999997"/>
    <n v="8.4489999999999996E-2"/>
    <n v="0"/>
    <n v="0"/>
    <n v="0"/>
    <n v="0"/>
    <n v="1.2265200000000001"/>
  </r>
  <r>
    <x v="10"/>
    <x v="29"/>
    <x v="3"/>
    <x v="10"/>
    <n v="10.62"/>
    <n v="61.06"/>
    <n v="198.45996"/>
    <n v="3.2699999999999999E-3"/>
    <n v="1.0000000000000001E-5"/>
    <n v="0"/>
    <n v="0"/>
    <n v="0"/>
    <n v="0.78193000000000001"/>
  </r>
  <r>
    <x v="10"/>
    <x v="29"/>
    <x v="4"/>
    <x v="0"/>
    <n v="7.1"/>
    <n v="60.86"/>
    <n v="30.42999"/>
    <n v="1.72E-3"/>
    <n v="0"/>
    <n v="0"/>
    <n v="0"/>
    <n v="0"/>
    <n v="0.11989"/>
  </r>
  <r>
    <x v="10"/>
    <x v="29"/>
    <x v="4"/>
    <x v="1"/>
    <n v="6.09"/>
    <n v="72.39"/>
    <n v="27.510010000000001"/>
    <n v="1.6999999999999999E-3"/>
    <n v="0"/>
    <n v="0"/>
    <n v="0"/>
    <n v="0"/>
    <n v="0.10839"/>
  </r>
  <r>
    <x v="10"/>
    <x v="29"/>
    <x v="4"/>
    <x v="2"/>
    <n v="5.37"/>
    <n v="100"/>
    <n v="19"/>
    <n v="1.64E-3"/>
    <n v="0"/>
    <n v="0"/>
    <n v="0"/>
    <n v="0"/>
    <n v="7.4859999999999996E-2"/>
  </r>
  <r>
    <x v="10"/>
    <x v="29"/>
    <x v="4"/>
    <x v="3"/>
    <n v="5.79"/>
    <n v="100"/>
    <n v="38"/>
    <n v="1.7700000000000001E-3"/>
    <n v="0"/>
    <n v="0"/>
    <n v="0"/>
    <n v="0"/>
    <n v="0.14971999999999999"/>
  </r>
  <r>
    <x v="10"/>
    <x v="29"/>
    <x v="4"/>
    <x v="4"/>
    <n v="5.04"/>
    <n v="100"/>
    <n v="0"/>
    <n v="1.5399999999999999E-3"/>
    <n v="0"/>
    <n v="0"/>
    <n v="0"/>
    <n v="0"/>
    <n v="0"/>
  </r>
  <r>
    <x v="10"/>
    <x v="29"/>
    <x v="4"/>
    <x v="5"/>
    <n v="5.33"/>
    <n v="88"/>
    <n v="9.6799900000000001"/>
    <n v="1.6000000000000001E-3"/>
    <n v="0"/>
    <n v="0"/>
    <n v="0"/>
    <n v="0"/>
    <n v="3.814E-2"/>
  </r>
  <r>
    <x v="10"/>
    <x v="29"/>
    <x v="4"/>
    <x v="6"/>
    <n v="5.0599999999999996"/>
    <n v="100"/>
    <n v="2"/>
    <n v="1.5499999999999999E-3"/>
    <n v="0"/>
    <n v="0"/>
    <n v="0"/>
    <n v="0"/>
    <n v="7.8799999999999999E-3"/>
  </r>
  <r>
    <x v="10"/>
    <x v="29"/>
    <x v="4"/>
    <x v="7"/>
    <n v="7.58"/>
    <n v="76.34"/>
    <n v="71"/>
    <n v="1.97E-3"/>
    <n v="0"/>
    <n v="0"/>
    <n v="0"/>
    <n v="0"/>
    <n v="0.27973999999999999"/>
  </r>
  <r>
    <x v="10"/>
    <x v="29"/>
    <x v="4"/>
    <x v="8"/>
    <n v="7.6"/>
    <n v="85.5"/>
    <n v="100.89001"/>
    <n v="2.15E-3"/>
    <n v="0"/>
    <n v="0"/>
    <n v="0"/>
    <n v="0"/>
    <n v="0.39750999999999997"/>
  </r>
  <r>
    <x v="10"/>
    <x v="29"/>
    <x v="4"/>
    <x v="9"/>
    <n v="8.33"/>
    <n v="53.76"/>
    <n v="44.62"/>
    <n v="1.81E-3"/>
    <n v="0"/>
    <n v="0"/>
    <n v="0"/>
    <n v="0"/>
    <n v="0.17580000000000001"/>
  </r>
  <r>
    <x v="10"/>
    <x v="29"/>
    <x v="4"/>
    <x v="10"/>
    <n v="0.75"/>
    <n v="63.77"/>
    <n v="25.51"/>
    <n v="1.3999999999999999E-4"/>
    <n v="0"/>
    <n v="0"/>
    <n v="0"/>
    <n v="0"/>
    <n v="0.10051"/>
  </r>
  <r>
    <x v="10"/>
    <x v="29"/>
    <x v="5"/>
    <x v="0"/>
    <n v="1.65"/>
    <n v="38.96"/>
    <n v="10.52"/>
    <n v="2.7E-4"/>
    <n v="0"/>
    <n v="0"/>
    <n v="0"/>
    <n v="0"/>
    <n v="4.1450000000000001E-2"/>
  </r>
  <r>
    <x v="10"/>
    <x v="29"/>
    <x v="5"/>
    <x v="1"/>
    <n v="0.69"/>
    <n v="100"/>
    <n v="3"/>
    <n v="2.1000000000000001E-4"/>
    <n v="0"/>
    <n v="0"/>
    <n v="0"/>
    <n v="0"/>
    <n v="1.1820000000000001E-2"/>
  </r>
  <r>
    <x v="10"/>
    <x v="29"/>
    <x v="5"/>
    <x v="2"/>
    <n v="0.73"/>
    <n v="100"/>
    <n v="3"/>
    <n v="2.2000000000000001E-4"/>
    <n v="0"/>
    <n v="0"/>
    <n v="0"/>
    <n v="0"/>
    <n v="1.1820000000000001E-2"/>
  </r>
  <r>
    <x v="10"/>
    <x v="29"/>
    <x v="5"/>
    <x v="3"/>
    <n v="0.84"/>
    <n v="100"/>
    <n v="11"/>
    <n v="2.5999999999999998E-4"/>
    <n v="0"/>
    <n v="0"/>
    <n v="0"/>
    <n v="0"/>
    <n v="4.3339999999999997E-2"/>
  </r>
  <r>
    <x v="10"/>
    <x v="29"/>
    <x v="5"/>
    <x v="4"/>
    <n v="0.69"/>
    <n v="100"/>
    <n v="0"/>
    <n v="2.1000000000000001E-4"/>
    <n v="0"/>
    <n v="0"/>
    <n v="0"/>
    <n v="0"/>
    <n v="0"/>
  </r>
  <r>
    <x v="10"/>
    <x v="29"/>
    <x v="5"/>
    <x v="5"/>
    <n v="0.71"/>
    <n v="100"/>
    <n v="3"/>
    <n v="2.2000000000000001E-4"/>
    <n v="0"/>
    <n v="0"/>
    <n v="0"/>
    <n v="0"/>
    <n v="1.1820000000000001E-2"/>
  </r>
  <r>
    <x v="10"/>
    <x v="29"/>
    <x v="5"/>
    <x v="6"/>
    <n v="0.7"/>
    <n v="100"/>
    <n v="0"/>
    <n v="2.1000000000000001E-4"/>
    <n v="0"/>
    <n v="0"/>
    <n v="0"/>
    <n v="0"/>
    <n v="0"/>
  </r>
  <r>
    <x v="10"/>
    <x v="29"/>
    <x v="5"/>
    <x v="7"/>
    <n v="1.26"/>
    <n v="61.95"/>
    <n v="11.77"/>
    <n v="2.7E-4"/>
    <n v="0"/>
    <n v="0"/>
    <n v="0"/>
    <n v="0"/>
    <n v="4.6370000000000001E-2"/>
  </r>
  <r>
    <x v="10"/>
    <x v="29"/>
    <x v="5"/>
    <x v="8"/>
    <n v="1.18"/>
    <n v="72"/>
    <n v="17.28"/>
    <n v="2.9E-4"/>
    <n v="0"/>
    <n v="0"/>
    <n v="0"/>
    <n v="0"/>
    <n v="6.8080000000000002E-2"/>
  </r>
  <r>
    <x v="10"/>
    <x v="29"/>
    <x v="5"/>
    <x v="9"/>
    <n v="0.85"/>
    <n v="65.709999999999994"/>
    <n v="4.5999999999999996"/>
    <n v="2.2000000000000001E-4"/>
    <n v="0"/>
    <n v="0"/>
    <n v="0"/>
    <n v="0"/>
    <n v="1.8120000000000001E-2"/>
  </r>
  <r>
    <x v="10"/>
    <x v="29"/>
    <x v="5"/>
    <x v="10"/>
    <n v="0.19"/>
    <n v="46"/>
    <n v="5.0599999999999996"/>
    <n v="3.0000000000000001E-5"/>
    <n v="0"/>
    <n v="0"/>
    <n v="0"/>
    <n v="0"/>
    <n v="1.9939999999999999E-2"/>
  </r>
  <r>
    <x v="10"/>
    <x v="29"/>
    <x v="6"/>
    <x v="0"/>
    <n v="140.13999999999999"/>
    <n v="61.95"/>
    <n v="24.160160000000001"/>
    <n v="4.1459999999999997E-2"/>
    <n v="0"/>
    <n v="0"/>
    <n v="0"/>
    <n v="0"/>
    <n v="9.5189999999999997E-2"/>
  </r>
  <r>
    <x v="10"/>
    <x v="29"/>
    <x v="6"/>
    <x v="1"/>
    <n v="119.14"/>
    <n v="75.34"/>
    <n v="21.849609999999998"/>
    <n v="4.1450000000000001E-2"/>
    <n v="0"/>
    <n v="0"/>
    <n v="0"/>
    <n v="0"/>
    <n v="8.609E-2"/>
  </r>
  <r>
    <x v="10"/>
    <x v="29"/>
    <x v="6"/>
    <x v="2"/>
    <n v="112.47"/>
    <n v="100"/>
    <n v="13"/>
    <n v="4.138E-2"/>
    <n v="0"/>
    <n v="0"/>
    <n v="0"/>
    <n v="0"/>
    <n v="5.1220000000000002E-2"/>
  </r>
  <r>
    <x v="10"/>
    <x v="29"/>
    <x v="6"/>
    <x v="3"/>
    <n v="112.69"/>
    <n v="100"/>
    <n v="23"/>
    <n v="4.1459999999999997E-2"/>
    <n v="0"/>
    <n v="0"/>
    <n v="0"/>
    <n v="0"/>
    <n v="9.0620000000000006E-2"/>
  </r>
  <r>
    <x v="10"/>
    <x v="29"/>
    <x v="6"/>
    <x v="4"/>
    <n v="112.23"/>
    <n v="100"/>
    <n v="0"/>
    <n v="4.129E-2"/>
    <n v="0"/>
    <n v="0"/>
    <n v="0"/>
    <n v="0"/>
    <n v="0"/>
  </r>
  <r>
    <x v="10"/>
    <x v="29"/>
    <x v="6"/>
    <x v="5"/>
    <n v="122.82"/>
    <n v="80.67"/>
    <n v="7.2597699999999996"/>
    <n v="4.1349999999999998E-2"/>
    <n v="0"/>
    <n v="0"/>
    <n v="0"/>
    <n v="0"/>
    <n v="2.86E-2"/>
  </r>
  <r>
    <x v="10"/>
    <x v="29"/>
    <x v="6"/>
    <x v="6"/>
    <n v="112.21"/>
    <n v="99.98"/>
    <n v="1"/>
    <n v="4.1279999999999997E-2"/>
    <n v="0"/>
    <n v="0"/>
    <n v="0"/>
    <n v="0"/>
    <n v="3.9399999999999999E-3"/>
  </r>
  <r>
    <x v="10"/>
    <x v="29"/>
    <x v="6"/>
    <x v="7"/>
    <n v="160.22"/>
    <n v="60.57"/>
    <n v="42.400390000000002"/>
    <n v="4.1599999999999998E-2"/>
    <n v="0"/>
    <n v="0"/>
    <n v="0"/>
    <n v="0"/>
    <n v="0.16705999999999999"/>
  </r>
  <r>
    <x v="10"/>
    <x v="29"/>
    <x v="6"/>
    <x v="8"/>
    <n v="154.99"/>
    <n v="60.1"/>
    <n v="49.87988"/>
    <n v="4.1660000000000003E-2"/>
    <n v="0"/>
    <n v="0"/>
    <n v="0"/>
    <n v="0"/>
    <n v="0.19653000000000001"/>
  </r>
  <r>
    <x v="10"/>
    <x v="29"/>
    <x v="6"/>
    <x v="9"/>
    <n v="169.13"/>
    <n v="44.62"/>
    <n v="29"/>
    <n v="4.1500000000000002E-2"/>
    <n v="0"/>
    <n v="0"/>
    <n v="0"/>
    <n v="0"/>
    <n v="0.11426"/>
  </r>
  <r>
    <x v="10"/>
    <x v="29"/>
    <x v="6"/>
    <x v="10"/>
    <n v="1.07"/>
    <n v="51.98"/>
    <n v="28.59"/>
    <n v="2.0000000000000001E-4"/>
    <n v="0"/>
    <n v="0"/>
    <n v="0"/>
    <n v="0"/>
    <n v="0.11264"/>
  </r>
  <r>
    <x v="10"/>
    <x v="29"/>
    <x v="7"/>
    <x v="0"/>
    <n v="111.05"/>
    <n v="46.71"/>
    <n v="6.5400400000000003"/>
    <n v="2.3900000000000001E-2"/>
    <n v="0"/>
    <n v="0"/>
    <n v="0"/>
    <n v="0"/>
    <n v="2.5770000000000001E-2"/>
  </r>
  <r>
    <x v="10"/>
    <x v="29"/>
    <x v="7"/>
    <x v="1"/>
    <n v="76.319999999999993"/>
    <n v="68.56"/>
    <n v="6.1699200000000003"/>
    <n v="2.3879999999999998E-2"/>
    <n v="0"/>
    <n v="0"/>
    <n v="0"/>
    <n v="0"/>
    <n v="2.4309999999999998E-2"/>
  </r>
  <r>
    <x v="10"/>
    <x v="29"/>
    <x v="7"/>
    <x v="2"/>
    <n v="64.900000000000006"/>
    <n v="100"/>
    <n v="4"/>
    <n v="2.3879999999999998E-2"/>
    <n v="0"/>
    <n v="0"/>
    <n v="0"/>
    <n v="0"/>
    <n v="1.576E-2"/>
  </r>
  <r>
    <x v="10"/>
    <x v="29"/>
    <x v="7"/>
    <x v="3"/>
    <n v="65.02"/>
    <n v="100"/>
    <n v="10"/>
    <n v="2.392E-2"/>
    <n v="0"/>
    <n v="0"/>
    <n v="0"/>
    <n v="0"/>
    <n v="3.9399999999999998E-2"/>
  </r>
  <r>
    <x v="10"/>
    <x v="29"/>
    <x v="7"/>
    <x v="4"/>
    <n v="64.84"/>
    <n v="100"/>
    <n v="0"/>
    <n v="2.3859999999999999E-2"/>
    <n v="0"/>
    <n v="0"/>
    <n v="0"/>
    <n v="0"/>
    <n v="0"/>
  </r>
  <r>
    <x v="10"/>
    <x v="29"/>
    <x v="7"/>
    <x v="5"/>
    <n v="68.930000000000007"/>
    <n v="100.02"/>
    <n v="2"/>
    <n v="2.385E-2"/>
    <n v="0"/>
    <n v="0"/>
    <n v="0"/>
    <n v="0"/>
    <n v="7.8799999999999999E-3"/>
  </r>
  <r>
    <x v="10"/>
    <x v="29"/>
    <x v="7"/>
    <x v="6"/>
    <n v="64.84"/>
    <n v="100"/>
    <n v="0"/>
    <n v="2.3859999999999999E-2"/>
    <n v="0"/>
    <n v="0"/>
    <n v="0"/>
    <n v="0"/>
    <n v="0"/>
  </r>
  <r>
    <x v="10"/>
    <x v="29"/>
    <x v="7"/>
    <x v="7"/>
    <n v="95.56"/>
    <n v="57.35"/>
    <n v="21.220210000000002"/>
    <n v="2.4E-2"/>
    <n v="0"/>
    <n v="0"/>
    <n v="0"/>
    <n v="0"/>
    <n v="8.3610000000000004E-2"/>
  </r>
  <r>
    <x v="10"/>
    <x v="29"/>
    <x v="7"/>
    <x v="8"/>
    <n v="87.11"/>
    <n v="54.5"/>
    <n v="14.169919999999999"/>
    <n v="2.3980000000000001E-2"/>
    <n v="0"/>
    <n v="0"/>
    <n v="0"/>
    <n v="0"/>
    <n v="5.5829999999999998E-2"/>
  </r>
  <r>
    <x v="10"/>
    <x v="29"/>
    <x v="7"/>
    <x v="9"/>
    <n v="153.41"/>
    <n v="30.55"/>
    <n v="6.1098600000000003"/>
    <n v="2.3910000000000001E-2"/>
    <n v="6.9999999999999994E-5"/>
    <n v="0"/>
    <n v="0"/>
    <n v="0"/>
    <n v="2.4070000000000001E-2"/>
  </r>
  <r>
    <x v="10"/>
    <x v="29"/>
    <x v="7"/>
    <x v="10"/>
    <n v="0.44"/>
    <n v="41.09"/>
    <n v="9.4499999999999993"/>
    <n v="6.9999999999999994E-5"/>
    <n v="0"/>
    <n v="0"/>
    <n v="0"/>
    <n v="0"/>
    <n v="3.7229999999999999E-2"/>
  </r>
  <r>
    <x v="10"/>
    <x v="29"/>
    <x v="8"/>
    <x v="0"/>
    <n v="612.62"/>
    <n v="54.1"/>
    <n v="2946.4609399999999"/>
    <n v="0.12603"/>
    <n v="0"/>
    <n v="0"/>
    <n v="0"/>
    <n v="0"/>
    <n v="11.60905"/>
  </r>
  <r>
    <x v="10"/>
    <x v="29"/>
    <x v="8"/>
    <x v="1"/>
    <n v="548.34"/>
    <n v="48.25"/>
    <n v="2310.75"/>
    <n v="0.10285999999999999"/>
    <n v="0"/>
    <n v="0"/>
    <n v="0"/>
    <n v="0"/>
    <n v="9.1043599999999998"/>
  </r>
  <r>
    <x v="10"/>
    <x v="29"/>
    <x v="8"/>
    <x v="2"/>
    <n v="181.31"/>
    <n v="100"/>
    <n v="1277"/>
    <n v="6.6710000000000005E-2"/>
    <n v="0"/>
    <n v="0"/>
    <n v="0"/>
    <n v="0"/>
    <n v="5.0313800000000004"/>
  </r>
  <r>
    <x v="10"/>
    <x v="29"/>
    <x v="8"/>
    <x v="3"/>
    <n v="357.69"/>
    <n v="100"/>
    <n v="3153"/>
    <n v="0.13159999999999999"/>
    <n v="0"/>
    <n v="0"/>
    <n v="0"/>
    <n v="0"/>
    <n v="12.42282"/>
  </r>
  <r>
    <x v="10"/>
    <x v="29"/>
    <x v="8"/>
    <x v="4"/>
    <n v="65.97"/>
    <n v="100"/>
    <n v="65"/>
    <n v="2.427E-2"/>
    <n v="0"/>
    <n v="0"/>
    <n v="0"/>
    <n v="0"/>
    <n v="0.25609999999999999"/>
  </r>
  <r>
    <x v="10"/>
    <x v="29"/>
    <x v="8"/>
    <x v="5"/>
    <n v="196.89"/>
    <n v="89.8"/>
    <n v="1284.19922"/>
    <n v="6.6890000000000005E-2"/>
    <n v="0"/>
    <n v="0"/>
    <n v="0"/>
    <n v="0"/>
    <n v="5.0597500000000002"/>
  </r>
  <r>
    <x v="10"/>
    <x v="29"/>
    <x v="8"/>
    <x v="6"/>
    <n v="103.45"/>
    <n v="100"/>
    <n v="460"/>
    <n v="3.8059999999999997E-2"/>
    <n v="0"/>
    <n v="0"/>
    <n v="0"/>
    <n v="0"/>
    <n v="1.8124"/>
  </r>
  <r>
    <x v="10"/>
    <x v="29"/>
    <x v="8"/>
    <x v="7"/>
    <n v="983.87"/>
    <n v="64.099999999999994"/>
    <n v="6133.4882799999996"/>
    <n v="0.23449999999999999"/>
    <n v="0"/>
    <n v="0"/>
    <n v="0"/>
    <n v="0"/>
    <n v="24.165949999999999"/>
  </r>
  <r>
    <x v="10"/>
    <x v="29"/>
    <x v="8"/>
    <x v="8"/>
    <n v="929.11"/>
    <n v="70.959999999999994"/>
    <n v="6410.9526400000004"/>
    <n v="0.24639"/>
    <n v="0"/>
    <n v="0"/>
    <n v="0"/>
    <n v="0"/>
    <n v="25.259150000000002"/>
  </r>
  <r>
    <x v="10"/>
    <x v="29"/>
    <x v="8"/>
    <x v="9"/>
    <n v="1027.73"/>
    <n v="53.46"/>
    <n v="5361.96875"/>
    <n v="0.20680999999999999"/>
    <n v="0"/>
    <n v="0"/>
    <n v="0"/>
    <n v="0"/>
    <n v="21.126159999999999"/>
  </r>
  <r>
    <x v="10"/>
    <x v="29"/>
    <x v="8"/>
    <x v="10"/>
    <n v="447.07"/>
    <n v="38.799999999999997"/>
    <n v="1844.4609399999999"/>
    <n v="6.3740000000000005E-2"/>
    <n v="0"/>
    <n v="0"/>
    <n v="0"/>
    <n v="0"/>
    <n v="7.2671700000000001"/>
  </r>
  <r>
    <x v="10"/>
    <x v="30"/>
    <x v="0"/>
    <x v="0"/>
    <n v="445.41"/>
    <n v="48.78"/>
    <n v="2071.2597700000001"/>
    <n v="0.11094"/>
    <n v="0"/>
    <n v="0"/>
    <n v="0"/>
    <n v="0"/>
    <n v="8.1607599999999998"/>
  </r>
  <r>
    <x v="10"/>
    <x v="30"/>
    <x v="0"/>
    <x v="1"/>
    <n v="164.03"/>
    <n v="59.69"/>
    <n v="789.75"/>
    <n v="5.815E-2"/>
    <n v="0"/>
    <n v="0"/>
    <n v="0"/>
    <n v="0"/>
    <n v="3.1116199999999998"/>
  </r>
  <r>
    <x v="10"/>
    <x v="30"/>
    <x v="0"/>
    <x v="2"/>
    <n v="145.62"/>
    <n v="94.22"/>
    <n v="1089.21973"/>
    <n v="6.9690000000000002E-2"/>
    <n v="0"/>
    <n v="0"/>
    <n v="0"/>
    <n v="0"/>
    <n v="4.2915299999999998"/>
  </r>
  <r>
    <x v="10"/>
    <x v="30"/>
    <x v="0"/>
    <x v="3"/>
    <n v="250.91"/>
    <n v="69.98"/>
    <n v="1642.4805899999999"/>
    <n v="9.1340000000000005E-2"/>
    <n v="0"/>
    <n v="0"/>
    <n v="0"/>
    <n v="0"/>
    <n v="6.4713700000000003"/>
  </r>
  <r>
    <x v="10"/>
    <x v="30"/>
    <x v="0"/>
    <x v="4"/>
    <n v="61.26"/>
    <n v="100"/>
    <n v="70"/>
    <n v="3.0710000000000001E-2"/>
    <n v="0"/>
    <n v="0"/>
    <n v="0"/>
    <n v="0"/>
    <n v="0.27579999999999999"/>
  </r>
  <r>
    <x v="10"/>
    <x v="30"/>
    <x v="0"/>
    <x v="5"/>
    <n v="125.31"/>
    <n v="56.04"/>
    <n v="294.2002"/>
    <n v="3.9070000000000001E-2"/>
    <n v="3.1E-4"/>
    <n v="0"/>
    <n v="0"/>
    <n v="0"/>
    <n v="1.1591499999999999"/>
  </r>
  <r>
    <x v="10"/>
    <x v="30"/>
    <x v="0"/>
    <x v="6"/>
    <n v="86.11"/>
    <n v="84.53"/>
    <n v="304.31981999999999"/>
    <n v="3.9890000000000002E-2"/>
    <n v="0"/>
    <n v="0"/>
    <n v="0"/>
    <n v="0"/>
    <n v="1.19902"/>
  </r>
  <r>
    <x v="10"/>
    <x v="30"/>
    <x v="0"/>
    <x v="7"/>
    <n v="457.01"/>
    <n v="38.04"/>
    <n v="1650.3593800000001"/>
    <n v="9.2039999999999997E-2"/>
    <n v="0"/>
    <n v="0"/>
    <n v="0"/>
    <n v="0"/>
    <n v="6.5024199999999999"/>
  </r>
  <r>
    <x v="10"/>
    <x v="30"/>
    <x v="0"/>
    <x v="8"/>
    <n v="656.47"/>
    <n v="48.16"/>
    <n v="3303.5"/>
    <n v="0.15545"/>
    <n v="0"/>
    <n v="0"/>
    <n v="0"/>
    <n v="0"/>
    <n v="13.015790000000001"/>
  </r>
  <r>
    <x v="10"/>
    <x v="30"/>
    <x v="0"/>
    <x v="9"/>
    <n v="337.12"/>
    <n v="35.729999999999997"/>
    <n v="947.79003999999998"/>
    <n v="6.4589999999999995E-2"/>
    <n v="0"/>
    <n v="0"/>
    <n v="0"/>
    <n v="0"/>
    <n v="3.7342900000000001"/>
  </r>
  <r>
    <x v="10"/>
    <x v="30"/>
    <x v="0"/>
    <x v="10"/>
    <n v="164.92"/>
    <n v="48.87"/>
    <n v="1074.2099599999999"/>
    <n v="4.0340000000000001E-2"/>
    <n v="0"/>
    <n v="0"/>
    <n v="0"/>
    <n v="0"/>
    <n v="4.2323899999999997"/>
  </r>
  <r>
    <x v="10"/>
    <x v="30"/>
    <x v="1"/>
    <x v="0"/>
    <n v="886.87"/>
    <n v="55.6"/>
    <n v="3057.9101599999999"/>
    <n v="0.24773999999999999"/>
    <n v="0"/>
    <n v="0"/>
    <n v="0"/>
    <n v="0"/>
    <n v="12.048159999999999"/>
  </r>
  <r>
    <x v="10"/>
    <x v="30"/>
    <x v="1"/>
    <x v="1"/>
    <n v="488.54"/>
    <n v="79.569999999999993"/>
    <n v="2561.2890600000001"/>
    <n v="0.19570000000000001"/>
    <n v="0"/>
    <n v="0"/>
    <n v="0"/>
    <n v="0"/>
    <n v="10.091480000000001"/>
  </r>
  <r>
    <x v="10"/>
    <x v="30"/>
    <x v="1"/>
    <x v="2"/>
    <n v="257.19"/>
    <n v="94.9"/>
    <n v="1565.84961"/>
    <n v="0.12259"/>
    <n v="0"/>
    <n v="0"/>
    <n v="0"/>
    <n v="0"/>
    <n v="6.1694500000000003"/>
  </r>
  <r>
    <x v="10"/>
    <x v="30"/>
    <x v="1"/>
    <x v="3"/>
    <n v="723.11"/>
    <n v="94.92"/>
    <n v="4669.2382799999996"/>
    <n v="0.34425"/>
    <n v="0"/>
    <n v="0"/>
    <n v="0"/>
    <n v="0"/>
    <n v="18.396799999999999"/>
  </r>
  <r>
    <x v="10"/>
    <x v="30"/>
    <x v="1"/>
    <x v="4"/>
    <n v="37.770000000000003"/>
    <n v="100"/>
    <n v="145"/>
    <n v="1.8929999999999999E-2"/>
    <n v="0"/>
    <n v="0"/>
    <n v="0"/>
    <n v="0"/>
    <n v="0.57130000000000003"/>
  </r>
  <r>
    <x v="10"/>
    <x v="30"/>
    <x v="1"/>
    <x v="5"/>
    <n v="500.92"/>
    <n v="63.31"/>
    <n v="2139.7793000000001"/>
    <n v="0.16120999999999999"/>
    <n v="0"/>
    <n v="0"/>
    <n v="0"/>
    <n v="0"/>
    <n v="8.4307300000000005"/>
  </r>
  <r>
    <x v="10"/>
    <x v="30"/>
    <x v="1"/>
    <x v="6"/>
    <n v="272.72000000000003"/>
    <n v="100"/>
    <n v="1737"/>
    <n v="0.13671"/>
    <n v="0"/>
    <n v="0"/>
    <n v="0"/>
    <n v="0"/>
    <n v="6.8437799999999998"/>
  </r>
  <r>
    <x v="10"/>
    <x v="30"/>
    <x v="1"/>
    <x v="7"/>
    <n v="1790.84"/>
    <n v="45.33"/>
    <n v="5413.3906200000001"/>
    <n v="0.40637000000000001"/>
    <n v="0"/>
    <n v="0"/>
    <n v="0"/>
    <n v="0"/>
    <n v="21.328759999999999"/>
  </r>
  <r>
    <x v="10"/>
    <x v="30"/>
    <x v="1"/>
    <x v="8"/>
    <n v="2444.5500000000002"/>
    <n v="42.57"/>
    <n v="6645.2573199999997"/>
    <n v="0.52295000000000003"/>
    <n v="0"/>
    <n v="0"/>
    <n v="0"/>
    <n v="0"/>
    <n v="26.182320000000001"/>
  </r>
  <r>
    <x v="10"/>
    <x v="30"/>
    <x v="1"/>
    <x v="9"/>
    <n v="1293.5899999999999"/>
    <n v="45.29"/>
    <n v="3862.6794399999999"/>
    <n v="0.29424"/>
    <n v="0"/>
    <n v="0"/>
    <n v="0"/>
    <n v="0"/>
    <n v="15.218959999999999"/>
  </r>
  <r>
    <x v="10"/>
    <x v="30"/>
    <x v="1"/>
    <x v="10"/>
    <n v="870.84"/>
    <n v="46.58"/>
    <n v="2780.2109399999999"/>
    <n v="0.20297999999999999"/>
    <n v="0"/>
    <n v="0"/>
    <n v="0"/>
    <n v="0"/>
    <n v="10.954029999999999"/>
  </r>
  <r>
    <x v="10"/>
    <x v="30"/>
    <x v="2"/>
    <x v="0"/>
    <n v="98.7"/>
    <n v="53.89"/>
    <n v="252.74023"/>
    <n v="2.614E-2"/>
    <n v="0"/>
    <n v="0"/>
    <n v="0"/>
    <n v="0"/>
    <n v="0.99580000000000002"/>
  </r>
  <r>
    <x v="10"/>
    <x v="30"/>
    <x v="2"/>
    <x v="1"/>
    <n v="63.6"/>
    <n v="77.540000000000006"/>
    <n v="145"/>
    <n v="2.4969999999999999E-2"/>
    <n v="0"/>
    <n v="0"/>
    <n v="0"/>
    <n v="0"/>
    <n v="0.57130000000000003"/>
  </r>
  <r>
    <x v="10"/>
    <x v="30"/>
    <x v="2"/>
    <x v="2"/>
    <n v="58.88"/>
    <n v="100"/>
    <n v="90"/>
    <n v="2.4410000000000001E-2"/>
    <n v="0"/>
    <n v="0"/>
    <n v="0"/>
    <n v="0"/>
    <n v="0.35460000000000003"/>
  </r>
  <r>
    <x v="10"/>
    <x v="30"/>
    <x v="2"/>
    <x v="3"/>
    <n v="61.78"/>
    <n v="100"/>
    <n v="203"/>
    <n v="2.5610000000000001E-2"/>
    <n v="0"/>
    <n v="0"/>
    <n v="0"/>
    <n v="0"/>
    <n v="0.79981999999999998"/>
  </r>
  <r>
    <x v="10"/>
    <x v="30"/>
    <x v="2"/>
    <x v="4"/>
    <n v="56.74"/>
    <n v="100"/>
    <n v="4"/>
    <n v="2.3519999999999999E-2"/>
    <n v="0"/>
    <n v="0"/>
    <n v="0"/>
    <n v="0"/>
    <n v="1.576E-2"/>
  </r>
  <r>
    <x v="10"/>
    <x v="30"/>
    <x v="2"/>
    <x v="5"/>
    <n v="57.68"/>
    <n v="100"/>
    <n v="42"/>
    <n v="2.3910000000000001E-2"/>
    <n v="0"/>
    <n v="0"/>
    <n v="0"/>
    <n v="0"/>
    <n v="0.16547999999999999"/>
  </r>
  <r>
    <x v="10"/>
    <x v="30"/>
    <x v="2"/>
    <x v="6"/>
    <n v="57.46"/>
    <n v="100"/>
    <n v="34"/>
    <n v="2.3820000000000001E-2"/>
    <n v="0"/>
    <n v="0"/>
    <n v="0"/>
    <n v="0"/>
    <n v="0.13396"/>
  </r>
  <r>
    <x v="10"/>
    <x v="30"/>
    <x v="2"/>
    <x v="7"/>
    <n v="103.37"/>
    <n v="54.71"/>
    <n v="375.87988000000001"/>
    <n v="2.7449999999999999E-2"/>
    <n v="0"/>
    <n v="0"/>
    <n v="0"/>
    <n v="0"/>
    <n v="1.4809699999999999"/>
  </r>
  <r>
    <x v="10"/>
    <x v="30"/>
    <x v="2"/>
    <x v="8"/>
    <n v="96.45"/>
    <n v="56.94"/>
    <n v="476"/>
    <n v="2.8490000000000001E-2"/>
    <n v="0"/>
    <n v="0"/>
    <n v="0"/>
    <n v="0"/>
    <n v="1.87544"/>
  </r>
  <r>
    <x v="10"/>
    <x v="30"/>
    <x v="2"/>
    <x v="9"/>
    <n v="117.9"/>
    <n v="36.479999999999997"/>
    <n v="152.47998000000001"/>
    <n v="2.5059999999999999E-2"/>
    <n v="0"/>
    <n v="0"/>
    <n v="0"/>
    <n v="0"/>
    <n v="0.60077000000000003"/>
  </r>
  <r>
    <x v="10"/>
    <x v="30"/>
    <x v="2"/>
    <x v="10"/>
    <n v="8.85"/>
    <n v="40.06"/>
    <n v="141.02001999999999"/>
    <n v="1.47E-3"/>
    <n v="0"/>
    <n v="0"/>
    <n v="0"/>
    <n v="0"/>
    <n v="0.55562"/>
  </r>
  <r>
    <x v="10"/>
    <x v="30"/>
    <x v="3"/>
    <x v="0"/>
    <n v="484.83"/>
    <n v="30.3"/>
    <n v="322.43945000000002"/>
    <n v="8.5980000000000001E-2"/>
    <n v="0"/>
    <n v="0"/>
    <n v="0"/>
    <n v="0"/>
    <n v="1.27041"/>
  </r>
  <r>
    <x v="10"/>
    <x v="30"/>
    <x v="3"/>
    <x v="1"/>
    <n v="198.51"/>
    <n v="73.53"/>
    <n v="269.10937999999999"/>
    <n v="8.4690000000000001E-2"/>
    <n v="3.0000000000000001E-5"/>
    <n v="0"/>
    <n v="0"/>
    <n v="0"/>
    <n v="1.06029"/>
  </r>
  <r>
    <x v="10"/>
    <x v="30"/>
    <x v="3"/>
    <x v="2"/>
    <n v="167.14"/>
    <n v="100"/>
    <n v="223"/>
    <n v="8.3790000000000003E-2"/>
    <n v="0"/>
    <n v="0"/>
    <n v="0"/>
    <n v="0"/>
    <n v="0.87861999999999996"/>
  </r>
  <r>
    <x v="10"/>
    <x v="30"/>
    <x v="3"/>
    <x v="3"/>
    <n v="187.06"/>
    <n v="93.51"/>
    <n v="503.08008000000001"/>
    <n v="8.9550000000000005E-2"/>
    <n v="0"/>
    <n v="0"/>
    <n v="0"/>
    <n v="0"/>
    <n v="1.98214"/>
  </r>
  <r>
    <x v="10"/>
    <x v="30"/>
    <x v="3"/>
    <x v="4"/>
    <n v="158.27000000000001"/>
    <n v="99.99"/>
    <n v="7"/>
    <n v="7.9339999999999994E-2"/>
    <n v="0"/>
    <n v="0"/>
    <n v="0"/>
    <n v="0"/>
    <n v="2.758E-2"/>
  </r>
  <r>
    <x v="10"/>
    <x v="30"/>
    <x v="3"/>
    <x v="5"/>
    <n v="181.75"/>
    <n v="70.37"/>
    <n v="180.14940999999999"/>
    <n v="8.2869999999999999E-2"/>
    <n v="0"/>
    <n v="0"/>
    <n v="0"/>
    <n v="0"/>
    <n v="0.70979000000000003"/>
  </r>
  <r>
    <x v="10"/>
    <x v="30"/>
    <x v="3"/>
    <x v="6"/>
    <n v="159.65"/>
    <n v="100"/>
    <n v="41"/>
    <n v="8.0030000000000004E-2"/>
    <n v="0"/>
    <n v="0"/>
    <n v="0"/>
    <n v="0"/>
    <n v="0.16153999999999999"/>
  </r>
  <r>
    <x v="10"/>
    <x v="30"/>
    <x v="3"/>
    <x v="7"/>
    <n v="441.77"/>
    <n v="36.64"/>
    <n v="522.90039000000002"/>
    <n v="9.0120000000000006E-2"/>
    <n v="0"/>
    <n v="0"/>
    <n v="0"/>
    <n v="0"/>
    <n v="2.0602299999999998"/>
  </r>
  <r>
    <x v="10"/>
    <x v="30"/>
    <x v="3"/>
    <x v="8"/>
    <n v="409"/>
    <n v="38.93"/>
    <n v="773.52930000000003"/>
    <n v="9.5269999999999994E-2"/>
    <n v="0"/>
    <n v="0"/>
    <n v="0"/>
    <n v="0"/>
    <n v="3.0477099999999999"/>
  </r>
  <r>
    <x v="10"/>
    <x v="30"/>
    <x v="3"/>
    <x v="9"/>
    <n v="513.79"/>
    <n v="26.88"/>
    <n v="333"/>
    <n v="8.616E-2"/>
    <n v="0"/>
    <n v="0"/>
    <n v="0"/>
    <n v="0"/>
    <n v="1.31202"/>
  </r>
  <r>
    <x v="10"/>
    <x v="30"/>
    <x v="3"/>
    <x v="10"/>
    <n v="14.18"/>
    <n v="59.96"/>
    <n v="213.44"/>
    <n v="4.3400000000000001E-3"/>
    <n v="1.0000000000000001E-5"/>
    <n v="0"/>
    <n v="0"/>
    <n v="0"/>
    <n v="0.84094999999999998"/>
  </r>
  <r>
    <x v="10"/>
    <x v="30"/>
    <x v="4"/>
    <x v="0"/>
    <n v="8.0500000000000007"/>
    <n v="63.07"/>
    <n v="59.919980000000002"/>
    <n v="1.9E-3"/>
    <n v="0"/>
    <n v="0"/>
    <n v="0"/>
    <n v="0"/>
    <n v="0.23608000000000001"/>
  </r>
  <r>
    <x v="10"/>
    <x v="30"/>
    <x v="4"/>
    <x v="1"/>
    <n v="6.83"/>
    <n v="72.58"/>
    <n v="53.71002"/>
    <n v="1.8600000000000001E-3"/>
    <n v="0"/>
    <n v="0"/>
    <n v="0"/>
    <n v="0"/>
    <n v="0.21162"/>
  </r>
  <r>
    <x v="10"/>
    <x v="30"/>
    <x v="4"/>
    <x v="2"/>
    <n v="5.72"/>
    <n v="100"/>
    <n v="35"/>
    <n v="1.75E-3"/>
    <n v="0"/>
    <n v="0"/>
    <n v="0"/>
    <n v="0"/>
    <n v="0.13789999999999999"/>
  </r>
  <r>
    <x v="10"/>
    <x v="30"/>
    <x v="4"/>
    <x v="3"/>
    <n v="6.49"/>
    <n v="100"/>
    <n v="70"/>
    <n v="1.98E-3"/>
    <n v="0"/>
    <n v="0"/>
    <n v="0"/>
    <n v="0"/>
    <n v="0.27579999999999999"/>
  </r>
  <r>
    <x v="10"/>
    <x v="30"/>
    <x v="4"/>
    <x v="4"/>
    <n v="5.04"/>
    <n v="100"/>
    <n v="0"/>
    <n v="1.5399999999999999E-3"/>
    <n v="0"/>
    <n v="0"/>
    <n v="0"/>
    <n v="0"/>
    <n v="0"/>
  </r>
  <r>
    <x v="10"/>
    <x v="30"/>
    <x v="4"/>
    <x v="5"/>
    <n v="5.57"/>
    <n v="88.38"/>
    <n v="21.21002"/>
    <n v="1.66E-3"/>
    <n v="0"/>
    <n v="0"/>
    <n v="0"/>
    <n v="0"/>
    <n v="8.3570000000000005E-2"/>
  </r>
  <r>
    <x v="10"/>
    <x v="30"/>
    <x v="4"/>
    <x v="6"/>
    <n v="5.0999999999999996"/>
    <n v="100"/>
    <n v="4"/>
    <n v="1.56E-3"/>
    <n v="0"/>
    <n v="0"/>
    <n v="0"/>
    <n v="0"/>
    <n v="1.576E-2"/>
  </r>
  <r>
    <x v="10"/>
    <x v="30"/>
    <x v="4"/>
    <x v="7"/>
    <n v="9.33"/>
    <n v="76.37"/>
    <n v="133.64000999999999"/>
    <n v="2.3800000000000002E-3"/>
    <n v="0"/>
    <n v="0"/>
    <n v="0"/>
    <n v="0"/>
    <n v="0.52654000000000001"/>
  </r>
  <r>
    <x v="10"/>
    <x v="30"/>
    <x v="4"/>
    <x v="8"/>
    <n v="9.77"/>
    <n v="85.43"/>
    <n v="185.39000999999999"/>
    <n v="2.7200000000000002E-3"/>
    <n v="0"/>
    <n v="0"/>
    <n v="0"/>
    <n v="0"/>
    <n v="0.73043999999999998"/>
  </r>
  <r>
    <x v="10"/>
    <x v="30"/>
    <x v="4"/>
    <x v="9"/>
    <n v="9.89"/>
    <n v="53.82"/>
    <n v="83.96002"/>
    <n v="2.0600000000000002E-3"/>
    <n v="0"/>
    <n v="0"/>
    <n v="0"/>
    <n v="0"/>
    <n v="0.33079999999999998"/>
  </r>
  <r>
    <x v="10"/>
    <x v="30"/>
    <x v="4"/>
    <x v="10"/>
    <n v="1.54"/>
    <n v="64.19"/>
    <n v="50.71"/>
    <n v="2.9999999999999997E-4"/>
    <n v="0"/>
    <n v="0"/>
    <n v="0"/>
    <n v="0"/>
    <n v="0.19980000000000001"/>
  </r>
  <r>
    <x v="10"/>
    <x v="30"/>
    <x v="5"/>
    <x v="0"/>
    <n v="2.2000000000000002"/>
    <n v="41.89"/>
    <n v="23.04"/>
    <n v="3.4000000000000002E-4"/>
    <n v="0"/>
    <n v="0"/>
    <n v="0"/>
    <n v="0"/>
    <n v="9.078E-2"/>
  </r>
  <r>
    <x v="10"/>
    <x v="30"/>
    <x v="5"/>
    <x v="1"/>
    <n v="0.77"/>
    <n v="84"/>
    <n v="6.72"/>
    <n v="2.3000000000000001E-4"/>
    <n v="0"/>
    <n v="0"/>
    <n v="0"/>
    <n v="0"/>
    <n v="2.648E-2"/>
  </r>
  <r>
    <x v="10"/>
    <x v="30"/>
    <x v="5"/>
    <x v="2"/>
    <n v="0.81"/>
    <n v="100"/>
    <n v="8"/>
    <n v="2.5000000000000001E-4"/>
    <n v="0"/>
    <n v="0"/>
    <n v="0"/>
    <n v="0"/>
    <n v="3.1519999999999999E-2"/>
  </r>
  <r>
    <x v="10"/>
    <x v="30"/>
    <x v="5"/>
    <x v="3"/>
    <n v="1.08"/>
    <n v="100"/>
    <n v="24"/>
    <n v="3.3E-4"/>
    <n v="0"/>
    <n v="0"/>
    <n v="0"/>
    <n v="0"/>
    <n v="9.4560000000000005E-2"/>
  </r>
  <r>
    <x v="10"/>
    <x v="30"/>
    <x v="5"/>
    <x v="4"/>
    <n v="0.69"/>
    <n v="100"/>
    <n v="0"/>
    <n v="2.1000000000000001E-4"/>
    <n v="0"/>
    <n v="0"/>
    <n v="0"/>
    <n v="0"/>
    <n v="0"/>
  </r>
  <r>
    <x v="10"/>
    <x v="30"/>
    <x v="5"/>
    <x v="5"/>
    <n v="0.77"/>
    <n v="100"/>
    <n v="6"/>
    <n v="2.4000000000000001E-4"/>
    <n v="0"/>
    <n v="0"/>
    <n v="0"/>
    <n v="0"/>
    <n v="2.3640000000000001E-2"/>
  </r>
  <r>
    <x v="10"/>
    <x v="30"/>
    <x v="5"/>
    <x v="6"/>
    <n v="0.7"/>
    <n v="100"/>
    <n v="0"/>
    <n v="2.1000000000000001E-4"/>
    <n v="0"/>
    <n v="0"/>
    <n v="0"/>
    <n v="0"/>
    <n v="0"/>
  </r>
  <r>
    <x v="10"/>
    <x v="30"/>
    <x v="5"/>
    <x v="7"/>
    <n v="1.67"/>
    <n v="64.05"/>
    <n v="26.26"/>
    <n v="3.5E-4"/>
    <n v="0"/>
    <n v="0"/>
    <n v="0"/>
    <n v="0"/>
    <n v="0.10346"/>
  </r>
  <r>
    <x v="10"/>
    <x v="30"/>
    <x v="5"/>
    <x v="8"/>
    <n v="1.63"/>
    <n v="70.930000000000007"/>
    <n v="31.92"/>
    <n v="3.8999999999999999E-4"/>
    <n v="0"/>
    <n v="0"/>
    <n v="0"/>
    <n v="0"/>
    <n v="0.12576000000000001"/>
  </r>
  <r>
    <x v="10"/>
    <x v="30"/>
    <x v="5"/>
    <x v="9"/>
    <n v="1"/>
    <n v="60"/>
    <n v="9"/>
    <n v="2.5000000000000001E-4"/>
    <n v="0"/>
    <n v="0"/>
    <n v="0"/>
    <n v="0"/>
    <n v="3.5459999999999998E-2"/>
  </r>
  <r>
    <x v="10"/>
    <x v="30"/>
    <x v="5"/>
    <x v="10"/>
    <n v="0.42"/>
    <n v="48.35"/>
    <n v="11.12"/>
    <n v="6.0000000000000002E-5"/>
    <n v="0"/>
    <n v="0"/>
    <n v="0"/>
    <n v="0"/>
    <n v="4.3810000000000002E-2"/>
  </r>
  <r>
    <x v="10"/>
    <x v="30"/>
    <x v="6"/>
    <x v="0"/>
    <n v="140.86000000000001"/>
    <n v="63.19"/>
    <n v="45.5"/>
    <n v="4.163E-2"/>
    <n v="0"/>
    <n v="0"/>
    <n v="0"/>
    <n v="0"/>
    <n v="0.17927000000000001"/>
  </r>
  <r>
    <x v="10"/>
    <x v="30"/>
    <x v="6"/>
    <x v="1"/>
    <n v="119.69"/>
    <n v="77.55"/>
    <n v="42.650390000000002"/>
    <n v="4.1610000000000001E-2"/>
    <n v="0"/>
    <n v="0"/>
    <n v="0"/>
    <n v="0"/>
    <n v="0.16803999999999999"/>
  </r>
  <r>
    <x v="10"/>
    <x v="30"/>
    <x v="6"/>
    <x v="2"/>
    <n v="112.7"/>
    <n v="100"/>
    <n v="23"/>
    <n v="4.1459999999999997E-2"/>
    <n v="0"/>
    <n v="0"/>
    <n v="0"/>
    <n v="0"/>
    <n v="9.0620000000000006E-2"/>
  </r>
  <r>
    <x v="10"/>
    <x v="30"/>
    <x v="6"/>
    <x v="3"/>
    <n v="113.13"/>
    <n v="100"/>
    <n v="44"/>
    <n v="4.1619999999999997E-2"/>
    <n v="0"/>
    <n v="0"/>
    <n v="0"/>
    <n v="0"/>
    <n v="0.17335999999999999"/>
  </r>
  <r>
    <x v="10"/>
    <x v="30"/>
    <x v="6"/>
    <x v="4"/>
    <n v="112.24"/>
    <n v="99.98"/>
    <n v="1"/>
    <n v="4.129E-2"/>
    <n v="0"/>
    <n v="0"/>
    <n v="0"/>
    <n v="0"/>
    <n v="3.9399999999999999E-3"/>
  </r>
  <r>
    <x v="10"/>
    <x v="30"/>
    <x v="6"/>
    <x v="5"/>
    <n v="123.01"/>
    <n v="77.11"/>
    <n v="14.65039"/>
    <n v="4.1399999999999999E-2"/>
    <n v="0"/>
    <n v="0"/>
    <n v="0"/>
    <n v="0"/>
    <n v="5.772E-2"/>
  </r>
  <r>
    <x v="10"/>
    <x v="30"/>
    <x v="6"/>
    <x v="6"/>
    <n v="112.24"/>
    <n v="100"/>
    <n v="3"/>
    <n v="4.129E-2"/>
    <n v="0"/>
    <n v="0"/>
    <n v="0"/>
    <n v="0"/>
    <n v="1.1820000000000001E-2"/>
  </r>
  <r>
    <x v="10"/>
    <x v="30"/>
    <x v="6"/>
    <x v="7"/>
    <n v="161.52000000000001"/>
    <n v="60.31"/>
    <n v="78.400390000000002"/>
    <n v="4.1889999999999997E-2"/>
    <n v="0"/>
    <n v="0"/>
    <n v="0"/>
    <n v="0"/>
    <n v="0.30890000000000001"/>
  </r>
  <r>
    <x v="10"/>
    <x v="30"/>
    <x v="6"/>
    <x v="8"/>
    <n v="156.53"/>
    <n v="59.79"/>
    <n v="92.080079999999995"/>
    <n v="4.2000000000000003E-2"/>
    <n v="0"/>
    <n v="0"/>
    <n v="0"/>
    <n v="0"/>
    <n v="0.36280000000000001"/>
  </r>
  <r>
    <x v="10"/>
    <x v="30"/>
    <x v="6"/>
    <x v="9"/>
    <n v="170.34"/>
    <n v="45.79"/>
    <n v="55.400390000000002"/>
    <n v="4.1700000000000001E-2"/>
    <n v="0"/>
    <n v="0"/>
    <n v="0"/>
    <n v="0"/>
    <n v="0.21828"/>
  </r>
  <r>
    <x v="10"/>
    <x v="30"/>
    <x v="6"/>
    <x v="10"/>
    <n v="2.0499999999999998"/>
    <n v="52.34"/>
    <n v="51.29"/>
    <n v="3.8999999999999999E-4"/>
    <n v="0"/>
    <n v="0"/>
    <n v="0"/>
    <n v="0"/>
    <n v="0.20208000000000001"/>
  </r>
  <r>
    <x v="10"/>
    <x v="30"/>
    <x v="7"/>
    <x v="0"/>
    <n v="111.36"/>
    <n v="45.9"/>
    <n v="14.229979999999999"/>
    <n v="2.3949999999999999E-2"/>
    <n v="0"/>
    <n v="0"/>
    <n v="0"/>
    <n v="0"/>
    <n v="5.6070000000000002E-2"/>
  </r>
  <r>
    <x v="10"/>
    <x v="30"/>
    <x v="7"/>
    <x v="1"/>
    <n v="76.5"/>
    <n v="68.55"/>
    <n v="12.339840000000001"/>
    <n v="2.393E-2"/>
    <n v="0"/>
    <n v="0"/>
    <n v="0"/>
    <n v="0"/>
    <n v="4.8619999999999997E-2"/>
  </r>
  <r>
    <x v="10"/>
    <x v="30"/>
    <x v="7"/>
    <x v="2"/>
    <n v="64.98"/>
    <n v="100"/>
    <n v="8"/>
    <n v="2.3910000000000001E-2"/>
    <n v="0"/>
    <n v="0"/>
    <n v="0"/>
    <n v="0"/>
    <n v="3.1519999999999999E-2"/>
  </r>
  <r>
    <x v="10"/>
    <x v="30"/>
    <x v="7"/>
    <x v="3"/>
    <n v="65.23"/>
    <n v="100"/>
    <n v="21"/>
    <n v="2.4E-2"/>
    <n v="0"/>
    <n v="0"/>
    <n v="0"/>
    <n v="0"/>
    <n v="8.2739999999999994E-2"/>
  </r>
  <r>
    <x v="10"/>
    <x v="30"/>
    <x v="7"/>
    <x v="4"/>
    <n v="64.84"/>
    <n v="100"/>
    <n v="0"/>
    <n v="2.3859999999999999E-2"/>
    <n v="0"/>
    <n v="0"/>
    <n v="0"/>
    <n v="0"/>
    <n v="0"/>
  </r>
  <r>
    <x v="10"/>
    <x v="30"/>
    <x v="7"/>
    <x v="5"/>
    <n v="69.02"/>
    <n v="86.89"/>
    <n v="7.81982"/>
    <n v="2.3879999999999998E-2"/>
    <n v="0"/>
    <n v="0"/>
    <n v="0"/>
    <n v="0"/>
    <n v="3.0810000000000001E-2"/>
  </r>
  <r>
    <x v="10"/>
    <x v="30"/>
    <x v="7"/>
    <x v="6"/>
    <n v="64.849999999999994"/>
    <n v="99.98"/>
    <n v="1"/>
    <n v="2.3859999999999999E-2"/>
    <n v="0"/>
    <n v="0"/>
    <n v="0"/>
    <n v="0"/>
    <n v="3.9399999999999999E-3"/>
  </r>
  <r>
    <x v="10"/>
    <x v="30"/>
    <x v="7"/>
    <x v="7"/>
    <n v="96.3"/>
    <n v="58.77"/>
    <n v="43.490229999999997"/>
    <n v="2.4160000000000001E-2"/>
    <n v="0"/>
    <n v="0"/>
    <n v="0"/>
    <n v="0"/>
    <n v="0.17135"/>
  </r>
  <r>
    <x v="10"/>
    <x v="30"/>
    <x v="7"/>
    <x v="8"/>
    <n v="87.61"/>
    <n v="55.6"/>
    <n v="27.799800000000001"/>
    <n v="2.409E-2"/>
    <n v="0"/>
    <n v="0"/>
    <n v="0"/>
    <n v="0"/>
    <n v="0.10953"/>
  </r>
  <r>
    <x v="10"/>
    <x v="30"/>
    <x v="7"/>
    <x v="9"/>
    <n v="153.82"/>
    <n v="36.630000000000003"/>
    <n v="15.020020000000001"/>
    <n v="2.3959999999999999E-2"/>
    <n v="6.9999999999999994E-5"/>
    <n v="0"/>
    <n v="0"/>
    <n v="0"/>
    <n v="5.9180000000000003E-2"/>
  </r>
  <r>
    <x v="10"/>
    <x v="30"/>
    <x v="7"/>
    <x v="10"/>
    <n v="0.91"/>
    <n v="41.04"/>
    <n v="19.29"/>
    <n v="1.3999999999999999E-4"/>
    <n v="0"/>
    <n v="0"/>
    <n v="0"/>
    <n v="0"/>
    <n v="7.5999999999999998E-2"/>
  </r>
  <r>
    <x v="10"/>
    <x v="30"/>
    <x v="8"/>
    <x v="0"/>
    <n v="667.39"/>
    <n v="54.08"/>
    <n v="2961.9414099999999"/>
    <n v="0.13693"/>
    <n v="0"/>
    <n v="0"/>
    <n v="0"/>
    <n v="0"/>
    <n v="11.67004"/>
  </r>
  <r>
    <x v="10"/>
    <x v="30"/>
    <x v="8"/>
    <x v="1"/>
    <n v="596.69000000000005"/>
    <n v="48.29"/>
    <n v="2334.76953"/>
    <n v="0.11144999999999999"/>
    <n v="0"/>
    <n v="0"/>
    <n v="0"/>
    <n v="0"/>
    <n v="9.1989900000000002"/>
  </r>
  <r>
    <x v="10"/>
    <x v="30"/>
    <x v="8"/>
    <x v="2"/>
    <n v="194.22"/>
    <n v="100"/>
    <n v="1291"/>
    <n v="7.1459999999999996E-2"/>
    <n v="0"/>
    <n v="0"/>
    <n v="0"/>
    <n v="0"/>
    <n v="5.0865400000000003"/>
  </r>
  <r>
    <x v="10"/>
    <x v="30"/>
    <x v="8"/>
    <x v="3"/>
    <n v="389.49"/>
    <n v="100"/>
    <n v="3180"/>
    <n v="0.14330000000000001"/>
    <n v="0"/>
    <n v="0"/>
    <n v="0"/>
    <n v="0"/>
    <n v="12.529199999999999"/>
  </r>
  <r>
    <x v="10"/>
    <x v="30"/>
    <x v="8"/>
    <x v="4"/>
    <n v="66.62"/>
    <n v="100"/>
    <n v="65"/>
    <n v="2.4510000000000001E-2"/>
    <n v="0"/>
    <n v="0"/>
    <n v="0"/>
    <n v="0"/>
    <n v="0.25609999999999999"/>
  </r>
  <r>
    <x v="10"/>
    <x v="30"/>
    <x v="8"/>
    <x v="5"/>
    <n v="211.3"/>
    <n v="89.76"/>
    <n v="1293.40039"/>
    <n v="7.1639999999999995E-2"/>
    <n v="0"/>
    <n v="0"/>
    <n v="0"/>
    <n v="0"/>
    <n v="5.0960000000000001"/>
  </r>
  <r>
    <x v="10"/>
    <x v="30"/>
    <x v="8"/>
    <x v="6"/>
    <n v="108.09"/>
    <n v="100"/>
    <n v="464"/>
    <n v="3.977E-2"/>
    <n v="0"/>
    <n v="0"/>
    <n v="0"/>
    <n v="0"/>
    <n v="1.82816"/>
  </r>
  <r>
    <x v="10"/>
    <x v="30"/>
    <x v="8"/>
    <x v="7"/>
    <n v="1080.43"/>
    <n v="64.11"/>
    <n v="6190.1333000000004"/>
    <n v="0.25727"/>
    <n v="0"/>
    <n v="0"/>
    <n v="0"/>
    <n v="0"/>
    <n v="24.389109999999999"/>
  </r>
  <r>
    <x v="10"/>
    <x v="30"/>
    <x v="8"/>
    <x v="8"/>
    <n v="1020.05"/>
    <n v="70.959999999999994"/>
    <n v="6453.53125"/>
    <n v="0.27012999999999998"/>
    <n v="0"/>
    <n v="0"/>
    <n v="0"/>
    <n v="0"/>
    <n v="25.426909999999999"/>
  </r>
  <r>
    <x v="10"/>
    <x v="30"/>
    <x v="8"/>
    <x v="9"/>
    <n v="1129.0999999999999"/>
    <n v="53.46"/>
    <n v="5419.2421899999999"/>
    <n v="0.22675000000000001"/>
    <n v="0"/>
    <n v="0"/>
    <n v="0"/>
    <n v="0"/>
    <n v="21.35181"/>
  </r>
  <r>
    <x v="10"/>
    <x v="30"/>
    <x v="8"/>
    <x v="10"/>
    <n v="495.06"/>
    <n v="38.82"/>
    <n v="1863.1697999999999"/>
    <n v="7.059E-2"/>
    <n v="0"/>
    <n v="0"/>
    <n v="0"/>
    <n v="0"/>
    <n v="7.3408899999999999"/>
  </r>
  <r>
    <x v="10"/>
    <x v="31"/>
    <x v="0"/>
    <x v="0"/>
    <n v="504.36"/>
    <n v="48.78"/>
    <n v="2875.3398400000001"/>
    <n v="0.12534999999999999"/>
    <n v="0"/>
    <n v="0"/>
    <n v="0"/>
    <n v="0"/>
    <n v="11.32884"/>
  </r>
  <r>
    <x v="10"/>
    <x v="31"/>
    <x v="0"/>
    <x v="1"/>
    <n v="182.47"/>
    <n v="59.65"/>
    <n v="1100"/>
    <n v="6.3659999999999994E-2"/>
    <n v="0"/>
    <n v="0"/>
    <n v="0"/>
    <n v="0"/>
    <n v="4.3339999999999996"/>
  </r>
  <r>
    <x v="10"/>
    <x v="31"/>
    <x v="0"/>
    <x v="2"/>
    <n v="161.74"/>
    <n v="94.22"/>
    <n v="1518.90039"/>
    <n v="7.7299999999999994E-2"/>
    <n v="0"/>
    <n v="0"/>
    <n v="0"/>
    <n v="0"/>
    <n v="5.98447"/>
  </r>
  <r>
    <x v="10"/>
    <x v="31"/>
    <x v="0"/>
    <x v="3"/>
    <n v="283.60000000000002"/>
    <n v="70"/>
    <n v="2288.1406200000001"/>
    <n v="0.10281"/>
    <n v="0"/>
    <n v="0"/>
    <n v="0"/>
    <n v="0"/>
    <n v="9.0152699999999992"/>
  </r>
  <r>
    <x v="10"/>
    <x v="31"/>
    <x v="0"/>
    <x v="4"/>
    <n v="62.24"/>
    <n v="100"/>
    <n v="98"/>
    <n v="3.1199999999999999E-2"/>
    <n v="0"/>
    <n v="0"/>
    <n v="0"/>
    <n v="0"/>
    <n v="0.38612000000000002"/>
  </r>
  <r>
    <x v="10"/>
    <x v="31"/>
    <x v="0"/>
    <x v="5"/>
    <n v="132.62"/>
    <n v="55.88"/>
    <n v="408.5"/>
    <n v="4.1119999999999997E-2"/>
    <n v="3.2000000000000003E-4"/>
    <n v="0"/>
    <n v="0"/>
    <n v="0"/>
    <n v="1.6094900000000001"/>
  </r>
  <r>
    <x v="10"/>
    <x v="31"/>
    <x v="0"/>
    <x v="6"/>
    <n v="91.12"/>
    <n v="84.6"/>
    <n v="423.86034999999998"/>
    <n v="4.2020000000000002E-2"/>
    <n v="0"/>
    <n v="0"/>
    <n v="0"/>
    <n v="0"/>
    <n v="1.67001"/>
  </r>
  <r>
    <x v="10"/>
    <x v="31"/>
    <x v="0"/>
    <x v="7"/>
    <n v="517.49"/>
    <n v="38.04"/>
    <n v="2300.5410200000001"/>
    <n v="0.10358000000000001"/>
    <n v="0"/>
    <n v="0"/>
    <n v="0"/>
    <n v="0"/>
    <n v="9.0641300000000005"/>
  </r>
  <r>
    <x v="10"/>
    <x v="31"/>
    <x v="0"/>
    <x v="8"/>
    <n v="751.84"/>
    <n v="48.15"/>
    <n v="4592.0410199999997"/>
    <n v="0.17846000000000001"/>
    <n v="0"/>
    <n v="0"/>
    <n v="0"/>
    <n v="0"/>
    <n v="18.092639999999999"/>
  </r>
  <r>
    <x v="10"/>
    <x v="31"/>
    <x v="0"/>
    <x v="9"/>
    <n v="373.99"/>
    <n v="35.74"/>
    <n v="1317.7099599999999"/>
    <n v="7.1199999999999999E-2"/>
    <n v="0"/>
    <n v="0"/>
    <n v="0"/>
    <n v="0"/>
    <n v="5.1917799999999996"/>
  </r>
  <r>
    <x v="10"/>
    <x v="31"/>
    <x v="0"/>
    <x v="10"/>
    <n v="195.58"/>
    <n v="48.86"/>
    <n v="1498.1801800000001"/>
    <n v="4.7849999999999997E-2"/>
    <n v="0"/>
    <n v="0"/>
    <n v="0"/>
    <n v="0"/>
    <n v="5.9028299999999998"/>
  </r>
  <r>
    <x v="10"/>
    <x v="31"/>
    <x v="1"/>
    <x v="0"/>
    <n v="941.88"/>
    <n v="55.59"/>
    <n v="3058.0585900000001"/>
    <n v="0.26307000000000003"/>
    <n v="0"/>
    <n v="0"/>
    <n v="0"/>
    <n v="0"/>
    <n v="12.04876"/>
  </r>
  <r>
    <x v="10"/>
    <x v="31"/>
    <x v="1"/>
    <x v="1"/>
    <n v="521.01"/>
    <n v="79.61"/>
    <n v="2584.8398400000001"/>
    <n v="0.20866000000000001"/>
    <n v="0"/>
    <n v="0"/>
    <n v="0"/>
    <n v="0"/>
    <n v="10.18427"/>
  </r>
  <r>
    <x v="10"/>
    <x v="31"/>
    <x v="1"/>
    <x v="2"/>
    <n v="273.85000000000002"/>
    <n v="94.91"/>
    <n v="1581.1894500000001"/>
    <n v="0.13050999999999999"/>
    <n v="0"/>
    <n v="0"/>
    <n v="0"/>
    <n v="0"/>
    <n v="6.2298900000000001"/>
  </r>
  <r>
    <x v="10"/>
    <x v="31"/>
    <x v="1"/>
    <x v="3"/>
    <n v="772.81"/>
    <n v="94.92"/>
    <n v="4717.6796899999999"/>
    <n v="0.3679"/>
    <n v="0"/>
    <n v="0"/>
    <n v="0"/>
    <n v="0"/>
    <n v="18.58766"/>
  </r>
  <r>
    <x v="10"/>
    <x v="31"/>
    <x v="1"/>
    <x v="4"/>
    <n v="39.229999999999997"/>
    <n v="100"/>
    <n v="146"/>
    <n v="1.967E-2"/>
    <n v="0"/>
    <n v="0"/>
    <n v="0"/>
    <n v="0"/>
    <n v="0.57523999999999997"/>
  </r>
  <r>
    <x v="10"/>
    <x v="31"/>
    <x v="1"/>
    <x v="5"/>
    <n v="535.08000000000004"/>
    <n v="63.31"/>
    <n v="2162.7109399999999"/>
    <n v="0.17205000000000001"/>
    <n v="0"/>
    <n v="0"/>
    <n v="0"/>
    <n v="0"/>
    <n v="8.5210799999999995"/>
  </r>
  <r>
    <x v="10"/>
    <x v="31"/>
    <x v="1"/>
    <x v="6"/>
    <n v="290.25"/>
    <n v="100"/>
    <n v="1753"/>
    <n v="0.14549999999999999"/>
    <n v="0"/>
    <n v="0"/>
    <n v="0"/>
    <n v="0"/>
    <n v="6.9068199999999997"/>
  </r>
  <r>
    <x v="10"/>
    <x v="31"/>
    <x v="1"/>
    <x v="7"/>
    <n v="1911.16"/>
    <n v="45.34"/>
    <n v="5455.25"/>
    <n v="0.43371999999999999"/>
    <n v="0"/>
    <n v="0"/>
    <n v="0"/>
    <n v="0"/>
    <n v="21.493680000000001"/>
  </r>
  <r>
    <x v="10"/>
    <x v="31"/>
    <x v="1"/>
    <x v="8"/>
    <n v="2600.59"/>
    <n v="42.57"/>
    <n v="6642.6640600000001"/>
    <n v="0.55625000000000002"/>
    <n v="0"/>
    <n v="0"/>
    <n v="0"/>
    <n v="0"/>
    <n v="26.172080000000001"/>
  </r>
  <r>
    <x v="10"/>
    <x v="31"/>
    <x v="1"/>
    <x v="9"/>
    <n v="1379.39"/>
    <n v="45.29"/>
    <n v="3886.1682099999998"/>
    <n v="0.31372"/>
    <n v="0"/>
    <n v="0"/>
    <n v="0"/>
    <n v="0"/>
    <n v="15.31151"/>
  </r>
  <r>
    <x v="10"/>
    <x v="31"/>
    <x v="1"/>
    <x v="10"/>
    <n v="930.97"/>
    <n v="46.6"/>
    <n v="2802.1289099999999"/>
    <n v="0.21703"/>
    <n v="0"/>
    <n v="0"/>
    <n v="0"/>
    <n v="0"/>
    <n v="11.04039"/>
  </r>
  <r>
    <x v="10"/>
    <x v="31"/>
    <x v="2"/>
    <x v="0"/>
    <n v="105.42"/>
    <n v="53.98"/>
    <n v="362.74023"/>
    <n v="2.7650000000000001E-2"/>
    <n v="0"/>
    <n v="0"/>
    <n v="0"/>
    <n v="0"/>
    <n v="1.4292"/>
  </r>
  <r>
    <x v="10"/>
    <x v="31"/>
    <x v="2"/>
    <x v="1"/>
    <n v="66.25"/>
    <n v="77.58"/>
    <n v="205.6001"/>
    <n v="2.5819999999999999E-2"/>
    <n v="0"/>
    <n v="0"/>
    <n v="0"/>
    <n v="0"/>
    <n v="0.81006"/>
  </r>
  <r>
    <x v="10"/>
    <x v="31"/>
    <x v="2"/>
    <x v="2"/>
    <n v="60.17"/>
    <n v="100"/>
    <n v="129"/>
    <n v="2.494E-2"/>
    <n v="0"/>
    <n v="0"/>
    <n v="0"/>
    <n v="0"/>
    <n v="0.50826000000000005"/>
  </r>
  <r>
    <x v="10"/>
    <x v="31"/>
    <x v="2"/>
    <x v="3"/>
    <n v="64.7"/>
    <n v="100"/>
    <n v="292"/>
    <n v="2.682E-2"/>
    <n v="0"/>
    <n v="0"/>
    <n v="0"/>
    <n v="0"/>
    <n v="1.1504799999999999"/>
  </r>
  <r>
    <x v="10"/>
    <x v="31"/>
    <x v="2"/>
    <x v="4"/>
    <n v="56.78"/>
    <n v="100"/>
    <n v="4"/>
    <n v="2.3539999999999998E-2"/>
    <n v="0"/>
    <n v="0"/>
    <n v="0"/>
    <n v="0"/>
    <n v="1.576E-2"/>
  </r>
  <r>
    <x v="10"/>
    <x v="31"/>
    <x v="2"/>
    <x v="5"/>
    <n v="58.27"/>
    <n v="100"/>
    <n v="59"/>
    <n v="2.4150000000000001E-2"/>
    <n v="0"/>
    <n v="0"/>
    <n v="0"/>
    <n v="0"/>
    <n v="0.23246"/>
  </r>
  <r>
    <x v="10"/>
    <x v="31"/>
    <x v="2"/>
    <x v="6"/>
    <n v="57.96"/>
    <n v="100"/>
    <n v="50"/>
    <n v="2.402E-2"/>
    <n v="0"/>
    <n v="0"/>
    <n v="0"/>
    <n v="0"/>
    <n v="0.19700000000000001"/>
  </r>
  <r>
    <x v="10"/>
    <x v="31"/>
    <x v="2"/>
    <x v="7"/>
    <n v="113.23"/>
    <n v="54.7"/>
    <n v="539.31982000000005"/>
    <n v="2.9690000000000001E-2"/>
    <n v="0"/>
    <n v="0"/>
    <n v="0"/>
    <n v="0"/>
    <n v="2.1249199999999999"/>
  </r>
  <r>
    <x v="10"/>
    <x v="31"/>
    <x v="2"/>
    <x v="8"/>
    <n v="108.47"/>
    <n v="56.93"/>
    <n v="684.31982000000005"/>
    <n v="3.1329999999999997E-2"/>
    <n v="0"/>
    <n v="0"/>
    <n v="0"/>
    <n v="0"/>
    <n v="2.6962199999999998"/>
  </r>
  <r>
    <x v="10"/>
    <x v="31"/>
    <x v="2"/>
    <x v="9"/>
    <n v="123.91"/>
    <n v="36.479999999999997"/>
    <n v="219.27001999999999"/>
    <n v="2.597E-2"/>
    <n v="0"/>
    <n v="0"/>
    <n v="0"/>
    <n v="0"/>
    <n v="0.86392000000000002"/>
  </r>
  <r>
    <x v="10"/>
    <x v="31"/>
    <x v="2"/>
    <x v="10"/>
    <n v="13.93"/>
    <n v="40.06"/>
    <n v="203.47998000000001"/>
    <n v="2.31E-3"/>
    <n v="0"/>
    <n v="0"/>
    <n v="0"/>
    <n v="0"/>
    <n v="0.80171000000000003"/>
  </r>
  <r>
    <x v="10"/>
    <x v="31"/>
    <x v="3"/>
    <x v="0"/>
    <n v="496.25"/>
    <n v="30.26"/>
    <n v="345.51952999999997"/>
    <n v="8.7720000000000006E-2"/>
    <n v="0"/>
    <n v="0"/>
    <n v="0"/>
    <n v="0"/>
    <n v="1.3613500000000001"/>
  </r>
  <r>
    <x v="10"/>
    <x v="31"/>
    <x v="3"/>
    <x v="1"/>
    <n v="202.47"/>
    <n v="72.239999999999995"/>
    <n v="286.07031000000001"/>
    <n v="8.6120000000000002E-2"/>
    <n v="4.0000000000000003E-5"/>
    <n v="0"/>
    <n v="0"/>
    <n v="0"/>
    <n v="1.1271199999999999"/>
  </r>
  <r>
    <x v="10"/>
    <x v="31"/>
    <x v="3"/>
    <x v="2"/>
    <n v="169.53"/>
    <n v="100"/>
    <n v="239"/>
    <n v="8.498E-2"/>
    <n v="0"/>
    <n v="0"/>
    <n v="0"/>
    <n v="0"/>
    <n v="0.94166000000000005"/>
  </r>
  <r>
    <x v="10"/>
    <x v="31"/>
    <x v="3"/>
    <x v="3"/>
    <n v="192.86"/>
    <n v="93.51"/>
    <n v="542.38085999999998"/>
    <n v="9.2270000000000005E-2"/>
    <n v="0"/>
    <n v="0"/>
    <n v="0"/>
    <n v="0"/>
    <n v="2.1369799999999999"/>
  </r>
  <r>
    <x v="10"/>
    <x v="31"/>
    <x v="3"/>
    <x v="4"/>
    <n v="158.35"/>
    <n v="100"/>
    <n v="8"/>
    <n v="7.9380000000000006E-2"/>
    <n v="0"/>
    <n v="0"/>
    <n v="0"/>
    <n v="0"/>
    <n v="3.1519999999999999E-2"/>
  </r>
  <r>
    <x v="10"/>
    <x v="31"/>
    <x v="3"/>
    <x v="5"/>
    <n v="184.5"/>
    <n v="70.23"/>
    <n v="193.14062000000001"/>
    <n v="8.3839999999999998E-2"/>
    <n v="0"/>
    <n v="0"/>
    <n v="0"/>
    <n v="0"/>
    <n v="0.76097000000000004"/>
  </r>
  <r>
    <x v="10"/>
    <x v="31"/>
    <x v="3"/>
    <x v="6"/>
    <n v="160.09"/>
    <n v="100"/>
    <n v="44"/>
    <n v="8.0250000000000002E-2"/>
    <n v="0"/>
    <n v="0"/>
    <n v="0"/>
    <n v="0"/>
    <n v="0.17335999999999999"/>
  </r>
  <r>
    <x v="10"/>
    <x v="31"/>
    <x v="3"/>
    <x v="7"/>
    <n v="457.08"/>
    <n v="36.58"/>
    <n v="560.05078000000003"/>
    <n v="9.2929999999999999E-2"/>
    <n v="0"/>
    <n v="0"/>
    <n v="0"/>
    <n v="0"/>
    <n v="2.2065999999999999"/>
  </r>
  <r>
    <x v="10"/>
    <x v="31"/>
    <x v="3"/>
    <x v="8"/>
    <n v="430.33"/>
    <n v="38.92"/>
    <n v="830.06048999999996"/>
    <n v="9.9440000000000001E-2"/>
    <n v="0"/>
    <n v="0"/>
    <n v="0"/>
    <n v="0"/>
    <n v="3.2704399999999998"/>
  </r>
  <r>
    <x v="10"/>
    <x v="31"/>
    <x v="3"/>
    <x v="9"/>
    <n v="527.04999999999995"/>
    <n v="26.78"/>
    <n v="355.05077999999997"/>
    <n v="8.7940000000000004E-2"/>
    <n v="0"/>
    <n v="0"/>
    <n v="0"/>
    <n v="0"/>
    <n v="1.3989"/>
  </r>
  <r>
    <x v="10"/>
    <x v="31"/>
    <x v="3"/>
    <x v="10"/>
    <n v="18.18"/>
    <n v="57.75"/>
    <n v="230.98004"/>
    <n v="5.4999999999999997E-3"/>
    <n v="3.0000000000000001E-5"/>
    <n v="0"/>
    <n v="0"/>
    <n v="0"/>
    <n v="0.91005999999999998"/>
  </r>
  <r>
    <x v="10"/>
    <x v="31"/>
    <x v="4"/>
    <x v="0"/>
    <n v="9.85"/>
    <n v="62.59"/>
    <n v="112.65997"/>
    <n v="2.2399999999999998E-3"/>
    <n v="0"/>
    <n v="0"/>
    <n v="0"/>
    <n v="0"/>
    <n v="0.44388"/>
  </r>
  <r>
    <x v="10"/>
    <x v="31"/>
    <x v="4"/>
    <x v="1"/>
    <n v="8.23"/>
    <n v="72.760000000000005"/>
    <n v="101.87"/>
    <n v="2.1700000000000001E-3"/>
    <n v="0"/>
    <n v="0"/>
    <n v="0"/>
    <n v="0"/>
    <n v="0.40137"/>
  </r>
  <r>
    <x v="10"/>
    <x v="31"/>
    <x v="4"/>
    <x v="2"/>
    <n v="6.36"/>
    <n v="100"/>
    <n v="64"/>
    <n v="1.9400000000000001E-3"/>
    <n v="0"/>
    <n v="0"/>
    <n v="0"/>
    <n v="0"/>
    <n v="0.25216"/>
  </r>
  <r>
    <x v="10"/>
    <x v="31"/>
    <x v="4"/>
    <x v="3"/>
    <n v="7.84"/>
    <n v="100"/>
    <n v="135"/>
    <n v="2.3900000000000002E-3"/>
    <n v="0"/>
    <n v="0"/>
    <n v="0"/>
    <n v="0"/>
    <n v="0.53190000000000004"/>
  </r>
  <r>
    <x v="10"/>
    <x v="31"/>
    <x v="4"/>
    <x v="4"/>
    <n v="5.05"/>
    <n v="100"/>
    <n v="1"/>
    <n v="1.5399999999999999E-3"/>
    <n v="0"/>
    <n v="0"/>
    <n v="0"/>
    <n v="0"/>
    <n v="3.9399999999999999E-3"/>
  </r>
  <r>
    <x v="10"/>
    <x v="31"/>
    <x v="4"/>
    <x v="5"/>
    <n v="6.08"/>
    <n v="88.47"/>
    <n v="45.12"/>
    <n v="1.8E-3"/>
    <n v="0"/>
    <n v="0"/>
    <n v="0"/>
    <n v="0"/>
    <n v="0.17777000000000001"/>
  </r>
  <r>
    <x v="10"/>
    <x v="31"/>
    <x v="4"/>
    <x v="6"/>
    <n v="5.19"/>
    <n v="100"/>
    <n v="9"/>
    <n v="1.58E-3"/>
    <n v="0"/>
    <n v="0"/>
    <n v="0"/>
    <n v="0"/>
    <n v="3.5459999999999998E-2"/>
  </r>
  <r>
    <x v="10"/>
    <x v="31"/>
    <x v="4"/>
    <x v="7"/>
    <n v="12.57"/>
    <n v="76.23"/>
    <n v="247"/>
    <n v="3.13E-3"/>
    <n v="0"/>
    <n v="0"/>
    <n v="0"/>
    <n v="0"/>
    <n v="0.97318000000000005"/>
  </r>
  <r>
    <x v="10"/>
    <x v="31"/>
    <x v="4"/>
    <x v="8"/>
    <n v="13.85"/>
    <n v="85.5"/>
    <n v="348.84003000000001"/>
    <n v="3.7799999999999999E-3"/>
    <n v="0"/>
    <n v="0"/>
    <n v="0"/>
    <n v="0"/>
    <n v="1.37443"/>
  </r>
  <r>
    <x v="10"/>
    <x v="31"/>
    <x v="4"/>
    <x v="9"/>
    <n v="12.84"/>
    <n v="54.06"/>
    <n v="159.48999000000001"/>
    <n v="2.5500000000000002E-3"/>
    <n v="0"/>
    <n v="0"/>
    <n v="0"/>
    <n v="0"/>
    <n v="0.62839"/>
  </r>
  <r>
    <x v="10"/>
    <x v="31"/>
    <x v="4"/>
    <x v="10"/>
    <n v="3.02"/>
    <n v="65.03"/>
    <n v="96.249989999999997"/>
    <n v="5.9000000000000003E-4"/>
    <n v="0"/>
    <n v="0"/>
    <n v="0"/>
    <n v="0"/>
    <n v="0.37922"/>
  </r>
  <r>
    <x v="10"/>
    <x v="31"/>
    <x v="5"/>
    <x v="0"/>
    <n v="3.23"/>
    <n v="41.53"/>
    <n v="42.780009999999997"/>
    <n v="4.6999999999999999E-4"/>
    <n v="0"/>
    <n v="0"/>
    <n v="0"/>
    <n v="0"/>
    <n v="0.16855000000000001"/>
  </r>
  <r>
    <x v="10"/>
    <x v="31"/>
    <x v="5"/>
    <x v="1"/>
    <n v="0.89"/>
    <n v="84"/>
    <n v="10.08"/>
    <n v="2.5999999999999998E-4"/>
    <n v="0"/>
    <n v="0"/>
    <n v="0"/>
    <n v="0"/>
    <n v="3.9719999999999998E-2"/>
  </r>
  <r>
    <x v="10"/>
    <x v="31"/>
    <x v="5"/>
    <x v="2"/>
    <n v="1"/>
    <n v="100"/>
    <n v="19"/>
    <n v="3.1E-4"/>
    <n v="0"/>
    <n v="0"/>
    <n v="0"/>
    <n v="0"/>
    <n v="7.4859999999999996E-2"/>
  </r>
  <r>
    <x v="10"/>
    <x v="31"/>
    <x v="5"/>
    <x v="3"/>
    <n v="1.52"/>
    <n v="100"/>
    <n v="44"/>
    <n v="4.6000000000000001E-4"/>
    <n v="0"/>
    <n v="0"/>
    <n v="0"/>
    <n v="0"/>
    <n v="0.17335999999999999"/>
  </r>
  <r>
    <x v="10"/>
    <x v="31"/>
    <x v="5"/>
    <x v="4"/>
    <n v="0.69"/>
    <n v="100"/>
    <n v="0"/>
    <n v="2.1000000000000001E-4"/>
    <n v="0"/>
    <n v="0"/>
    <n v="0"/>
    <n v="0"/>
    <n v="0"/>
  </r>
  <r>
    <x v="10"/>
    <x v="31"/>
    <x v="5"/>
    <x v="5"/>
    <n v="0.92"/>
    <n v="100"/>
    <n v="15"/>
    <n v="2.7999999999999998E-4"/>
    <n v="0"/>
    <n v="0"/>
    <n v="0"/>
    <n v="0"/>
    <n v="5.91E-2"/>
  </r>
  <r>
    <x v="10"/>
    <x v="31"/>
    <x v="5"/>
    <x v="6"/>
    <n v="0.72"/>
    <n v="100"/>
    <n v="2"/>
    <n v="2.2000000000000001E-4"/>
    <n v="0"/>
    <n v="0"/>
    <n v="0"/>
    <n v="0"/>
    <n v="7.8799999999999999E-3"/>
  </r>
  <r>
    <x v="10"/>
    <x v="31"/>
    <x v="5"/>
    <x v="7"/>
    <n v="2.46"/>
    <n v="64.23"/>
    <n v="50.74"/>
    <n v="5.1000000000000004E-4"/>
    <n v="0"/>
    <n v="0"/>
    <n v="0"/>
    <n v="0"/>
    <n v="0.19991999999999999"/>
  </r>
  <r>
    <x v="10"/>
    <x v="31"/>
    <x v="5"/>
    <x v="8"/>
    <n v="2.5499999999999998"/>
    <n v="70.680000000000007"/>
    <n v="65.03"/>
    <n v="5.9000000000000003E-4"/>
    <n v="0"/>
    <n v="0"/>
    <n v="0"/>
    <n v="0"/>
    <n v="0.25622"/>
  </r>
  <r>
    <x v="10"/>
    <x v="31"/>
    <x v="5"/>
    <x v="9"/>
    <n v="1.31"/>
    <n v="61.29"/>
    <n v="19"/>
    <n v="3.1E-4"/>
    <n v="0"/>
    <n v="0"/>
    <n v="0"/>
    <n v="0"/>
    <n v="7.4859999999999996E-2"/>
  </r>
  <r>
    <x v="10"/>
    <x v="31"/>
    <x v="5"/>
    <x v="10"/>
    <n v="0.88"/>
    <n v="51.87"/>
    <n v="23.86"/>
    <n v="1.2999999999999999E-4"/>
    <n v="0"/>
    <n v="0"/>
    <n v="0"/>
    <n v="0"/>
    <n v="9.4009999999999996E-2"/>
  </r>
  <r>
    <x v="10"/>
    <x v="31"/>
    <x v="6"/>
    <x v="0"/>
    <n v="142.18"/>
    <n v="63.37"/>
    <n v="83.650390000000002"/>
    <n v="4.1939999999999998E-2"/>
    <n v="0"/>
    <n v="0"/>
    <n v="0"/>
    <n v="0"/>
    <n v="0.32957999999999998"/>
  </r>
  <r>
    <x v="10"/>
    <x v="31"/>
    <x v="6"/>
    <x v="1"/>
    <n v="120.73"/>
    <n v="76.88"/>
    <n v="79.950199999999995"/>
    <n v="4.19E-2"/>
    <n v="0"/>
    <n v="0"/>
    <n v="0"/>
    <n v="0"/>
    <n v="0.315"/>
  </r>
  <r>
    <x v="10"/>
    <x v="31"/>
    <x v="6"/>
    <x v="2"/>
    <n v="113.13"/>
    <n v="100"/>
    <n v="43"/>
    <n v="4.1619999999999997E-2"/>
    <n v="0"/>
    <n v="0"/>
    <n v="0"/>
    <n v="0"/>
    <n v="0.16941999999999999"/>
  </r>
  <r>
    <x v="10"/>
    <x v="31"/>
    <x v="6"/>
    <x v="3"/>
    <n v="113.92"/>
    <n v="100"/>
    <n v="79"/>
    <n v="4.1910000000000003E-2"/>
    <n v="0"/>
    <n v="0"/>
    <n v="0"/>
    <n v="0"/>
    <n v="0.31125999999999998"/>
  </r>
  <r>
    <x v="10"/>
    <x v="31"/>
    <x v="6"/>
    <x v="4"/>
    <n v="112.25"/>
    <n v="99.98"/>
    <n v="1"/>
    <n v="4.1300000000000003E-2"/>
    <n v="0"/>
    <n v="0"/>
    <n v="0"/>
    <n v="0"/>
    <n v="3.9399999999999999E-3"/>
  </r>
  <r>
    <x v="10"/>
    <x v="31"/>
    <x v="6"/>
    <x v="5"/>
    <n v="123.41"/>
    <n v="76.069999999999993"/>
    <n v="30.429690000000001"/>
    <n v="4.1509999999999998E-2"/>
    <n v="0"/>
    <n v="0"/>
    <n v="0"/>
    <n v="0"/>
    <n v="0.11989"/>
  </r>
  <r>
    <x v="10"/>
    <x v="31"/>
    <x v="6"/>
    <x v="6"/>
    <n v="112.31"/>
    <n v="100"/>
    <n v="7"/>
    <n v="4.1320000000000003E-2"/>
    <n v="0"/>
    <n v="0"/>
    <n v="0"/>
    <n v="0"/>
    <n v="2.758E-2"/>
  </r>
  <r>
    <x v="10"/>
    <x v="31"/>
    <x v="6"/>
    <x v="7"/>
    <n v="163.92"/>
    <n v="60"/>
    <n v="144"/>
    <n v="4.2419999999999999E-2"/>
    <n v="0"/>
    <n v="0"/>
    <n v="0"/>
    <n v="0"/>
    <n v="0.56735999999999998"/>
  </r>
  <r>
    <x v="10"/>
    <x v="31"/>
    <x v="6"/>
    <x v="8"/>
    <n v="159.44"/>
    <n v="60.41"/>
    <n v="175.7998"/>
    <n v="4.2639999999999997E-2"/>
    <n v="0"/>
    <n v="0"/>
    <n v="0"/>
    <n v="0"/>
    <n v="0.69264999999999999"/>
  </r>
  <r>
    <x v="10"/>
    <x v="31"/>
    <x v="6"/>
    <x v="9"/>
    <n v="172.59"/>
    <n v="45.6"/>
    <n v="102.59961"/>
    <n v="4.2079999999999999E-2"/>
    <n v="0"/>
    <n v="0"/>
    <n v="0"/>
    <n v="0"/>
    <n v="0.40423999999999999"/>
  </r>
  <r>
    <x v="10"/>
    <x v="31"/>
    <x v="6"/>
    <x v="10"/>
    <n v="3.91"/>
    <n v="52.69"/>
    <n v="97.999989999999997"/>
    <n v="7.5000000000000002E-4"/>
    <n v="0"/>
    <n v="0"/>
    <n v="0"/>
    <n v="0"/>
    <n v="0.38612000000000002"/>
  </r>
  <r>
    <x v="10"/>
    <x v="31"/>
    <x v="7"/>
    <x v="0"/>
    <n v="111.95"/>
    <n v="46.64"/>
    <n v="27.520019999999999"/>
    <n v="2.4049999999999998E-2"/>
    <n v="0"/>
    <n v="0"/>
    <n v="0"/>
    <n v="0"/>
    <n v="0.10843"/>
  </r>
  <r>
    <x v="10"/>
    <x v="31"/>
    <x v="7"/>
    <x v="1"/>
    <n v="76.88"/>
    <n v="70.209999999999994"/>
    <n v="26.68018"/>
    <n v="2.402E-2"/>
    <n v="0"/>
    <n v="0"/>
    <n v="0"/>
    <n v="0"/>
    <n v="0.10512000000000001"/>
  </r>
  <r>
    <x v="10"/>
    <x v="31"/>
    <x v="7"/>
    <x v="2"/>
    <n v="65.14"/>
    <n v="100"/>
    <n v="16"/>
    <n v="2.3970000000000002E-2"/>
    <n v="0"/>
    <n v="0"/>
    <n v="0"/>
    <n v="0"/>
    <n v="6.3039999999999999E-2"/>
  </r>
  <r>
    <x v="10"/>
    <x v="31"/>
    <x v="7"/>
    <x v="3"/>
    <n v="65.62"/>
    <n v="100"/>
    <n v="39"/>
    <n v="2.4140000000000002E-2"/>
    <n v="0"/>
    <n v="0"/>
    <n v="0"/>
    <n v="0"/>
    <n v="0.15365999999999999"/>
  </r>
  <r>
    <x v="10"/>
    <x v="31"/>
    <x v="7"/>
    <x v="4"/>
    <n v="64.84"/>
    <n v="100"/>
    <n v="0"/>
    <n v="2.3859999999999999E-2"/>
    <n v="0"/>
    <n v="0"/>
    <n v="0"/>
    <n v="0"/>
    <n v="0"/>
  </r>
  <r>
    <x v="10"/>
    <x v="31"/>
    <x v="7"/>
    <x v="5"/>
    <n v="69.209999999999994"/>
    <n v="81.37"/>
    <n v="15.459960000000001"/>
    <n v="2.393E-2"/>
    <n v="0"/>
    <n v="0"/>
    <n v="0"/>
    <n v="0"/>
    <n v="6.0909999999999999E-2"/>
  </r>
  <r>
    <x v="10"/>
    <x v="31"/>
    <x v="7"/>
    <x v="6"/>
    <n v="64.87"/>
    <n v="100.02"/>
    <n v="2"/>
    <n v="2.3869999999999999E-2"/>
    <n v="0"/>
    <n v="0"/>
    <n v="0"/>
    <n v="0"/>
    <n v="7.8799999999999999E-3"/>
  </r>
  <r>
    <x v="10"/>
    <x v="31"/>
    <x v="7"/>
    <x v="7"/>
    <n v="97.68"/>
    <n v="58.62"/>
    <n v="80.890140000000002"/>
    <n v="2.4459999999999999E-2"/>
    <n v="0"/>
    <n v="0"/>
    <n v="0"/>
    <n v="0"/>
    <n v="0.31870999999999999"/>
  </r>
  <r>
    <x v="10"/>
    <x v="31"/>
    <x v="7"/>
    <x v="8"/>
    <n v="88.57"/>
    <n v="56.15"/>
    <n v="53.899900000000002"/>
    <n v="2.4279999999999999E-2"/>
    <n v="0"/>
    <n v="0"/>
    <n v="0"/>
    <n v="0"/>
    <n v="0.21237"/>
  </r>
  <r>
    <x v="10"/>
    <x v="31"/>
    <x v="7"/>
    <x v="9"/>
    <n v="154.58000000000001"/>
    <n v="34.96"/>
    <n v="26.56982"/>
    <n v="2.4060000000000002E-2"/>
    <n v="6.9999999999999994E-5"/>
    <n v="0"/>
    <n v="0"/>
    <n v="0"/>
    <n v="0.10469000000000001"/>
  </r>
  <r>
    <x v="10"/>
    <x v="31"/>
    <x v="7"/>
    <x v="10"/>
    <n v="1.77"/>
    <n v="42.47"/>
    <n v="36.520000000000003"/>
    <n v="2.7E-4"/>
    <n v="0"/>
    <n v="0"/>
    <n v="0"/>
    <n v="0"/>
    <n v="0.14388999999999999"/>
  </r>
  <r>
    <x v="10"/>
    <x v="31"/>
    <x v="8"/>
    <x v="0"/>
    <n v="722.71"/>
    <n v="54.1"/>
    <n v="2992.71875"/>
    <n v="0.14793999999999999"/>
    <n v="0"/>
    <n v="0"/>
    <n v="0"/>
    <n v="0"/>
    <n v="11.791320000000001"/>
  </r>
  <r>
    <x v="10"/>
    <x v="31"/>
    <x v="8"/>
    <x v="1"/>
    <n v="645.57000000000005"/>
    <n v="48.26"/>
    <n v="2359.0898400000001"/>
    <n v="0.12013"/>
    <n v="0"/>
    <n v="0"/>
    <n v="0"/>
    <n v="0"/>
    <n v="9.2948199999999996"/>
  </r>
  <r>
    <x v="10"/>
    <x v="31"/>
    <x v="8"/>
    <x v="2"/>
    <n v="207.25"/>
    <n v="100"/>
    <n v="1303"/>
    <n v="7.6249999999999998E-2"/>
    <n v="0"/>
    <n v="0"/>
    <n v="0"/>
    <n v="0"/>
    <n v="5.1338200000000001"/>
  </r>
  <r>
    <x v="10"/>
    <x v="31"/>
    <x v="8"/>
    <x v="3"/>
    <n v="421.74"/>
    <n v="100"/>
    <n v="3225"/>
    <n v="0.15517"/>
    <n v="0"/>
    <n v="0"/>
    <n v="0"/>
    <n v="0"/>
    <n v="12.7065"/>
  </r>
  <r>
    <x v="10"/>
    <x v="31"/>
    <x v="8"/>
    <x v="4"/>
    <n v="67.28"/>
    <n v="100"/>
    <n v="66"/>
    <n v="2.4750000000000001E-2"/>
    <n v="0"/>
    <n v="0"/>
    <n v="0"/>
    <n v="0"/>
    <n v="0.26003999999999999"/>
  </r>
  <r>
    <x v="10"/>
    <x v="31"/>
    <x v="8"/>
    <x v="5"/>
    <n v="225.88"/>
    <n v="89.79"/>
    <n v="1309.19922"/>
    <n v="7.646E-2"/>
    <n v="0"/>
    <n v="0"/>
    <n v="0"/>
    <n v="0"/>
    <n v="5.1582499999999998"/>
  </r>
  <r>
    <x v="10"/>
    <x v="31"/>
    <x v="8"/>
    <x v="6"/>
    <n v="112.8"/>
    <n v="100"/>
    <n v="471.00002999999998"/>
    <n v="4.1500000000000002E-2"/>
    <n v="0"/>
    <n v="0"/>
    <n v="0"/>
    <n v="0"/>
    <n v="1.8557399999999999"/>
  </r>
  <r>
    <x v="10"/>
    <x v="31"/>
    <x v="8"/>
    <x v="7"/>
    <n v="1178.3499999999999"/>
    <n v="64.099999999999994"/>
    <n v="6276.4526400000004"/>
    <n v="0.28037000000000001"/>
    <n v="0"/>
    <n v="0"/>
    <n v="0"/>
    <n v="0"/>
    <n v="24.729209999999998"/>
  </r>
  <r>
    <x v="10"/>
    <x v="31"/>
    <x v="8"/>
    <x v="8"/>
    <n v="1112.03"/>
    <n v="70.959999999999994"/>
    <n v="6526.7104499999996"/>
    <n v="0.29415000000000002"/>
    <n v="0"/>
    <n v="0"/>
    <n v="0"/>
    <n v="0"/>
    <n v="25.715240000000001"/>
  </r>
  <r>
    <x v="10"/>
    <x v="31"/>
    <x v="8"/>
    <x v="9"/>
    <n v="1231.98"/>
    <n v="53.46"/>
    <n v="5499.5781200000001"/>
    <n v="0.24698000000000001"/>
    <n v="0"/>
    <n v="0"/>
    <n v="0"/>
    <n v="0"/>
    <n v="21.668340000000001"/>
  </r>
  <r>
    <x v="10"/>
    <x v="31"/>
    <x v="8"/>
    <x v="10"/>
    <n v="543.77"/>
    <n v="38.79"/>
    <n v="1889.69922"/>
    <n v="7.7549999999999994E-2"/>
    <n v="0"/>
    <n v="0"/>
    <n v="0"/>
    <n v="0"/>
    <n v="7.4454200000000004"/>
  </r>
  <r>
    <x v="10"/>
    <x v="32"/>
    <x v="0"/>
    <x v="0"/>
    <n v="569.12"/>
    <n v="48.78"/>
    <n v="3159.0898400000001"/>
    <n v="0.14119000000000001"/>
    <n v="0"/>
    <n v="0"/>
    <n v="0"/>
    <n v="0"/>
    <n v="12.446809999999999"/>
  </r>
  <r>
    <x v="10"/>
    <x v="32"/>
    <x v="0"/>
    <x v="1"/>
    <n v="202.85"/>
    <n v="59.67"/>
    <n v="1216"/>
    <n v="6.9760000000000003E-2"/>
    <n v="0"/>
    <n v="0"/>
    <n v="0"/>
    <n v="0"/>
    <n v="4.7910399999999997"/>
  </r>
  <r>
    <x v="10"/>
    <x v="32"/>
    <x v="0"/>
    <x v="2"/>
    <n v="179.55"/>
    <n v="94.23"/>
    <n v="1678.2392600000001"/>
    <n v="8.5720000000000005E-2"/>
    <n v="0"/>
    <n v="0"/>
    <n v="0"/>
    <n v="0"/>
    <n v="6.6122699999999996"/>
  </r>
  <r>
    <x v="10"/>
    <x v="32"/>
    <x v="0"/>
    <x v="3"/>
    <n v="319.66000000000003"/>
    <n v="70"/>
    <n v="2524.0390600000001"/>
    <n v="0.11547"/>
    <n v="0"/>
    <n v="0"/>
    <n v="0"/>
    <n v="0"/>
    <n v="9.9447200000000002"/>
  </r>
  <r>
    <x v="10"/>
    <x v="32"/>
    <x v="0"/>
    <x v="4"/>
    <n v="63.34"/>
    <n v="100"/>
    <n v="110"/>
    <n v="3.175E-2"/>
    <n v="0"/>
    <n v="0"/>
    <n v="0"/>
    <n v="0"/>
    <n v="0.43340000000000001"/>
  </r>
  <r>
    <x v="10"/>
    <x v="32"/>
    <x v="0"/>
    <x v="5"/>
    <n v="140.72"/>
    <n v="55.8"/>
    <n v="452"/>
    <n v="4.3389999999999998E-2"/>
    <n v="3.2000000000000003E-4"/>
    <n v="0"/>
    <n v="0"/>
    <n v="0"/>
    <n v="1.78088"/>
  </r>
  <r>
    <x v="10"/>
    <x v="32"/>
    <x v="0"/>
    <x v="6"/>
    <n v="96.66"/>
    <n v="84.51"/>
    <n v="468.16016000000002"/>
    <n v="4.4359999999999997E-2"/>
    <n v="0"/>
    <n v="0"/>
    <n v="0"/>
    <n v="0"/>
    <n v="1.8445499999999999"/>
  </r>
  <r>
    <x v="10"/>
    <x v="32"/>
    <x v="0"/>
    <x v="7"/>
    <n v="584.22"/>
    <n v="38.04"/>
    <n v="2538.4609399999999"/>
    <n v="0.1163"/>
    <n v="0"/>
    <n v="0"/>
    <n v="0"/>
    <n v="0"/>
    <n v="10.001530000000001"/>
  </r>
  <r>
    <x v="10"/>
    <x v="32"/>
    <x v="0"/>
    <x v="8"/>
    <n v="856.86"/>
    <n v="48.15"/>
    <n v="5057.0585899999996"/>
    <n v="0.20382"/>
    <n v="0"/>
    <n v="0"/>
    <n v="0"/>
    <n v="0"/>
    <n v="19.92482"/>
  </r>
  <r>
    <x v="10"/>
    <x v="32"/>
    <x v="0"/>
    <x v="9"/>
    <n v="414.47"/>
    <n v="35.729999999999997"/>
    <n v="1446.15039"/>
    <n v="7.8450000000000006E-2"/>
    <n v="0"/>
    <n v="0"/>
    <n v="0"/>
    <n v="0"/>
    <n v="5.6978299999999997"/>
  </r>
  <r>
    <x v="10"/>
    <x v="32"/>
    <x v="0"/>
    <x v="10"/>
    <n v="229.41"/>
    <n v="48.86"/>
    <n v="1652.8896500000001"/>
    <n v="5.6140000000000002E-2"/>
    <n v="0"/>
    <n v="0"/>
    <n v="0"/>
    <n v="0"/>
    <n v="6.5123899999999999"/>
  </r>
  <r>
    <x v="10"/>
    <x v="32"/>
    <x v="1"/>
    <x v="0"/>
    <n v="996.61"/>
    <n v="55.57"/>
    <n v="3041.53125"/>
    <n v="0.27832000000000001"/>
    <n v="0"/>
    <n v="0"/>
    <n v="0"/>
    <n v="0"/>
    <n v="11.98363"/>
  </r>
  <r>
    <x v="10"/>
    <x v="32"/>
    <x v="1"/>
    <x v="1"/>
    <n v="553.59"/>
    <n v="79.59"/>
    <n v="2593.16797"/>
    <n v="0.22166"/>
    <n v="0"/>
    <n v="0"/>
    <n v="0"/>
    <n v="0"/>
    <n v="10.217090000000001"/>
  </r>
  <r>
    <x v="10"/>
    <x v="32"/>
    <x v="1"/>
    <x v="2"/>
    <n v="290.58"/>
    <n v="94.91"/>
    <n v="1587.8593800000001"/>
    <n v="0.13847000000000001"/>
    <n v="0"/>
    <n v="0"/>
    <n v="0"/>
    <n v="0"/>
    <n v="6.25617"/>
  </r>
  <r>
    <x v="10"/>
    <x v="32"/>
    <x v="1"/>
    <x v="3"/>
    <n v="822.77"/>
    <n v="94.92"/>
    <n v="4742.3984399999999"/>
    <n v="0.39167000000000002"/>
    <n v="0"/>
    <n v="0"/>
    <n v="0"/>
    <n v="0"/>
    <n v="18.68506"/>
  </r>
  <r>
    <x v="10"/>
    <x v="32"/>
    <x v="1"/>
    <x v="4"/>
    <n v="40.71"/>
    <n v="100"/>
    <n v="148"/>
    <n v="2.0410000000000001E-2"/>
    <n v="0"/>
    <n v="0"/>
    <n v="0"/>
    <n v="0"/>
    <n v="0.58311999999999997"/>
  </r>
  <r>
    <x v="10"/>
    <x v="32"/>
    <x v="1"/>
    <x v="5"/>
    <n v="569.41999999999996"/>
    <n v="63.32"/>
    <n v="2174.26953"/>
    <n v="0.18295"/>
    <n v="0"/>
    <n v="0"/>
    <n v="0"/>
    <n v="0"/>
    <n v="8.5666200000000003"/>
  </r>
  <r>
    <x v="10"/>
    <x v="32"/>
    <x v="1"/>
    <x v="6"/>
    <n v="307.81"/>
    <n v="100"/>
    <n v="1756"/>
    <n v="0.15429999999999999"/>
    <n v="0"/>
    <n v="0"/>
    <n v="0"/>
    <n v="0"/>
    <n v="6.9186399999999999"/>
  </r>
  <r>
    <x v="10"/>
    <x v="32"/>
    <x v="1"/>
    <x v="7"/>
    <n v="2031.86"/>
    <n v="45.34"/>
    <n v="5472.6406200000001"/>
    <n v="0.46115"/>
    <n v="0"/>
    <n v="0"/>
    <n v="0"/>
    <n v="0"/>
    <n v="21.562200000000001"/>
  </r>
  <r>
    <x v="10"/>
    <x v="32"/>
    <x v="1"/>
    <x v="8"/>
    <n v="2755.83"/>
    <n v="42.57"/>
    <n v="6609.0390600000001"/>
    <n v="0.58938000000000001"/>
    <n v="0"/>
    <n v="0"/>
    <n v="0"/>
    <n v="0"/>
    <n v="26.03961"/>
  </r>
  <r>
    <x v="10"/>
    <x v="32"/>
    <x v="1"/>
    <x v="9"/>
    <n v="1465.27"/>
    <n v="45.29"/>
    <n v="3889.8515600000001"/>
    <n v="0.33322000000000002"/>
    <n v="0"/>
    <n v="0"/>
    <n v="0"/>
    <n v="0"/>
    <n v="15.32601"/>
  </r>
  <r>
    <x v="10"/>
    <x v="32"/>
    <x v="1"/>
    <x v="10"/>
    <n v="991.24"/>
    <n v="46.61"/>
    <n v="2808.9296899999999"/>
    <n v="0.23111000000000001"/>
    <n v="0"/>
    <n v="0"/>
    <n v="0"/>
    <n v="0"/>
    <n v="11.06718"/>
  </r>
  <r>
    <x v="10"/>
    <x v="32"/>
    <x v="2"/>
    <x v="0"/>
    <n v="112.36"/>
    <n v="53.92"/>
    <n v="374.22998000000001"/>
    <n v="2.92E-2"/>
    <n v="0"/>
    <n v="0"/>
    <n v="0"/>
    <n v="0"/>
    <n v="1.4744699999999999"/>
  </r>
  <r>
    <x v="10"/>
    <x v="32"/>
    <x v="2"/>
    <x v="1"/>
    <n v="69"/>
    <n v="77.680000000000007"/>
    <n v="213.62988000000001"/>
    <n v="2.6710000000000001E-2"/>
    <n v="0"/>
    <n v="0"/>
    <n v="0"/>
    <n v="0"/>
    <n v="0.8417"/>
  </r>
  <r>
    <x v="10"/>
    <x v="32"/>
    <x v="2"/>
    <x v="2"/>
    <n v="61.51"/>
    <n v="100"/>
    <n v="134"/>
    <n v="2.5499999999999998E-2"/>
    <n v="0"/>
    <n v="0"/>
    <n v="0"/>
    <n v="0"/>
    <n v="0.52795999999999998"/>
  </r>
  <r>
    <x v="10"/>
    <x v="32"/>
    <x v="2"/>
    <x v="3"/>
    <n v="67.73"/>
    <n v="100"/>
    <n v="303"/>
    <n v="2.8070000000000001E-2"/>
    <n v="0"/>
    <n v="0"/>
    <n v="0"/>
    <n v="0"/>
    <n v="1.1938200000000001"/>
  </r>
  <r>
    <x v="10"/>
    <x v="32"/>
    <x v="2"/>
    <x v="4"/>
    <n v="56.82"/>
    <n v="100"/>
    <n v="4"/>
    <n v="2.3550000000000001E-2"/>
    <n v="0"/>
    <n v="0"/>
    <n v="0"/>
    <n v="0"/>
    <n v="1.576E-2"/>
  </r>
  <r>
    <x v="10"/>
    <x v="32"/>
    <x v="2"/>
    <x v="5"/>
    <n v="58.89"/>
    <n v="100"/>
    <n v="62"/>
    <n v="2.4410000000000001E-2"/>
    <n v="0"/>
    <n v="0"/>
    <n v="0"/>
    <n v="0"/>
    <n v="0.24428"/>
  </r>
  <r>
    <x v="10"/>
    <x v="32"/>
    <x v="2"/>
    <x v="6"/>
    <n v="58.48"/>
    <n v="100"/>
    <n v="52"/>
    <n v="2.4240000000000001E-2"/>
    <n v="0"/>
    <n v="0"/>
    <n v="0"/>
    <n v="0"/>
    <n v="0.20488000000000001"/>
  </r>
  <r>
    <x v="10"/>
    <x v="32"/>
    <x v="2"/>
    <x v="7"/>
    <n v="123.46"/>
    <n v="54.75"/>
    <n v="560.1001"/>
    <n v="3.2009999999999997E-2"/>
    <n v="0"/>
    <n v="0"/>
    <n v="0"/>
    <n v="0"/>
    <n v="2.2067899999999998"/>
  </r>
  <r>
    <x v="10"/>
    <x v="32"/>
    <x v="2"/>
    <x v="8"/>
    <n v="120.97"/>
    <n v="56.92"/>
    <n v="711.44042999999999"/>
    <n v="3.4279999999999998E-2"/>
    <n v="0"/>
    <n v="0"/>
    <n v="0"/>
    <n v="0"/>
    <n v="2.80307"/>
  </r>
  <r>
    <x v="10"/>
    <x v="32"/>
    <x v="2"/>
    <x v="9"/>
    <n v="130.19"/>
    <n v="36.58"/>
    <n v="229.72022999999999"/>
    <n v="2.6919999999999999E-2"/>
    <n v="0"/>
    <n v="0"/>
    <n v="0"/>
    <n v="0"/>
    <n v="0.90510000000000002"/>
  </r>
  <r>
    <x v="10"/>
    <x v="32"/>
    <x v="2"/>
    <x v="10"/>
    <n v="19.239999999999998"/>
    <n v="40.1"/>
    <n v="212.94"/>
    <n v="3.1900000000000001E-3"/>
    <n v="0"/>
    <n v="0"/>
    <n v="0"/>
    <n v="0"/>
    <n v="0.83897999999999995"/>
  </r>
  <r>
    <x v="10"/>
    <x v="32"/>
    <x v="3"/>
    <x v="0"/>
    <n v="507.87"/>
    <n v="30.23"/>
    <n v="351.30077999999997"/>
    <n v="8.9480000000000004E-2"/>
    <n v="0"/>
    <n v="0"/>
    <n v="0"/>
    <n v="0"/>
    <n v="1.38412"/>
  </r>
  <r>
    <x v="10"/>
    <x v="32"/>
    <x v="3"/>
    <x v="1"/>
    <n v="206.51"/>
    <n v="72.12"/>
    <n v="291.36914000000002"/>
    <n v="8.7580000000000005E-2"/>
    <n v="4.0000000000000003E-5"/>
    <n v="0"/>
    <n v="0"/>
    <n v="0"/>
    <n v="1.1479999999999999"/>
  </r>
  <r>
    <x v="10"/>
    <x v="32"/>
    <x v="3"/>
    <x v="2"/>
    <n v="171.96"/>
    <n v="100"/>
    <n v="243.00002000000001"/>
    <n v="8.6199999999999999E-2"/>
    <n v="0"/>
    <n v="0"/>
    <n v="0"/>
    <n v="0"/>
    <n v="0.95742000000000005"/>
  </r>
  <r>
    <x v="10"/>
    <x v="32"/>
    <x v="3"/>
    <x v="3"/>
    <n v="198.77"/>
    <n v="93.53"/>
    <n v="552.75"/>
    <n v="9.5039999999999999E-2"/>
    <n v="0"/>
    <n v="0"/>
    <n v="0"/>
    <n v="0"/>
    <n v="2.1778400000000002"/>
  </r>
  <r>
    <x v="10"/>
    <x v="32"/>
    <x v="3"/>
    <x v="4"/>
    <n v="158.43"/>
    <n v="100"/>
    <n v="8"/>
    <n v="7.9420000000000004E-2"/>
    <n v="0"/>
    <n v="0"/>
    <n v="0"/>
    <n v="0"/>
    <n v="3.1519999999999999E-2"/>
  </r>
  <r>
    <x v="10"/>
    <x v="32"/>
    <x v="3"/>
    <x v="5"/>
    <n v="187.31"/>
    <n v="70.040000000000006"/>
    <n v="196.80078"/>
    <n v="8.4830000000000003E-2"/>
    <n v="0"/>
    <n v="0"/>
    <n v="0"/>
    <n v="0"/>
    <n v="0.77539000000000002"/>
  </r>
  <r>
    <x v="10"/>
    <x v="32"/>
    <x v="3"/>
    <x v="6"/>
    <n v="160.53"/>
    <n v="100"/>
    <n v="44"/>
    <n v="8.047E-2"/>
    <n v="0"/>
    <n v="0"/>
    <n v="0"/>
    <n v="0"/>
    <n v="0.17335999999999999"/>
  </r>
  <r>
    <x v="10"/>
    <x v="32"/>
    <x v="3"/>
    <x v="7"/>
    <n v="472.71"/>
    <n v="36.619999999999997"/>
    <n v="572.39062000000001"/>
    <n v="9.5799999999999996E-2"/>
    <n v="0"/>
    <n v="0"/>
    <n v="0"/>
    <n v="0"/>
    <n v="2.25522"/>
  </r>
  <r>
    <x v="10"/>
    <x v="32"/>
    <x v="3"/>
    <x v="8"/>
    <n v="452.06"/>
    <n v="38.93"/>
    <n v="845.89062000000001"/>
    <n v="0.10367999999999999"/>
    <n v="0"/>
    <n v="0"/>
    <n v="0"/>
    <n v="0"/>
    <n v="3.3328099999999998"/>
  </r>
  <r>
    <x v="10"/>
    <x v="32"/>
    <x v="3"/>
    <x v="9"/>
    <n v="540.54"/>
    <n v="26.83"/>
    <n v="362"/>
    <n v="8.9749999999999996E-2"/>
    <n v="0"/>
    <n v="0"/>
    <n v="0"/>
    <n v="0"/>
    <n v="1.42628"/>
  </r>
  <r>
    <x v="10"/>
    <x v="32"/>
    <x v="3"/>
    <x v="10"/>
    <n v="22.27"/>
    <n v="57.57"/>
    <n v="235.47998000000001"/>
    <n v="6.6800000000000002E-3"/>
    <n v="4.0000000000000003E-5"/>
    <n v="0"/>
    <n v="0"/>
    <n v="0"/>
    <n v="0.92779"/>
  </r>
  <r>
    <x v="10"/>
    <x v="32"/>
    <x v="4"/>
    <x v="0"/>
    <n v="11.69"/>
    <n v="62.64"/>
    <n v="115.25"/>
    <n v="2.5999999999999999E-3"/>
    <n v="0"/>
    <n v="0"/>
    <n v="0"/>
    <n v="0"/>
    <n v="0.45407999999999998"/>
  </r>
  <r>
    <x v="10"/>
    <x v="32"/>
    <x v="4"/>
    <x v="1"/>
    <n v="9.66"/>
    <n v="72.849999999999994"/>
    <n v="104.17999"/>
    <n v="2.49E-3"/>
    <n v="0"/>
    <n v="0"/>
    <n v="0"/>
    <n v="0"/>
    <n v="0.41047"/>
  </r>
  <r>
    <x v="10"/>
    <x v="32"/>
    <x v="4"/>
    <x v="2"/>
    <n v="7.01"/>
    <n v="100"/>
    <n v="65"/>
    <n v="2.14E-3"/>
    <n v="0"/>
    <n v="0"/>
    <n v="0"/>
    <n v="0"/>
    <n v="0.25609999999999999"/>
  </r>
  <r>
    <x v="10"/>
    <x v="32"/>
    <x v="4"/>
    <x v="3"/>
    <n v="9.23"/>
    <n v="100"/>
    <n v="139"/>
    <n v="2.82E-3"/>
    <n v="0"/>
    <n v="0"/>
    <n v="0"/>
    <n v="0"/>
    <n v="0.54766000000000004"/>
  </r>
  <r>
    <x v="10"/>
    <x v="32"/>
    <x v="4"/>
    <x v="4"/>
    <n v="5.0599999999999996"/>
    <n v="100"/>
    <n v="1"/>
    <n v="1.5499999999999999E-3"/>
    <n v="0"/>
    <n v="0"/>
    <n v="0"/>
    <n v="0"/>
    <n v="3.9399999999999999E-3"/>
  </r>
  <r>
    <x v="10"/>
    <x v="32"/>
    <x v="4"/>
    <x v="5"/>
    <n v="6.6"/>
    <n v="88.69"/>
    <n v="46.12"/>
    <n v="1.9400000000000001E-3"/>
    <n v="0"/>
    <n v="0"/>
    <n v="0"/>
    <n v="0"/>
    <n v="0.18171000000000001"/>
  </r>
  <r>
    <x v="10"/>
    <x v="32"/>
    <x v="4"/>
    <x v="6"/>
    <n v="5.28"/>
    <n v="100"/>
    <n v="9"/>
    <n v="1.6100000000000001E-3"/>
    <n v="0"/>
    <n v="0"/>
    <n v="0"/>
    <n v="0"/>
    <n v="3.5459999999999998E-2"/>
  </r>
  <r>
    <x v="10"/>
    <x v="32"/>
    <x v="4"/>
    <x v="7"/>
    <n v="15.88"/>
    <n v="76.209999999999994"/>
    <n v="252.23997"/>
    <n v="3.8999999999999998E-3"/>
    <n v="0"/>
    <n v="0"/>
    <n v="0"/>
    <n v="0"/>
    <n v="0.99382999999999999"/>
  </r>
  <r>
    <x v="10"/>
    <x v="32"/>
    <x v="4"/>
    <x v="8"/>
    <n v="18.03"/>
    <n v="85.43"/>
    <n v="357.09998000000002"/>
    <n v="4.8700000000000002E-3"/>
    <n v="0"/>
    <n v="0"/>
    <n v="0"/>
    <n v="0"/>
    <n v="1.4069700000000001"/>
  </r>
  <r>
    <x v="10"/>
    <x v="32"/>
    <x v="4"/>
    <x v="9"/>
    <n v="15.88"/>
    <n v="53.89"/>
    <n v="163.82001"/>
    <n v="3.0500000000000002E-3"/>
    <n v="0"/>
    <n v="0"/>
    <n v="0"/>
    <n v="0"/>
    <n v="0.64544999999999997"/>
  </r>
  <r>
    <x v="10"/>
    <x v="32"/>
    <x v="4"/>
    <x v="10"/>
    <n v="4.53"/>
    <n v="65.27"/>
    <n v="98.559989999999999"/>
    <n v="8.8999999999999995E-4"/>
    <n v="0"/>
    <n v="0"/>
    <n v="0"/>
    <n v="0"/>
    <n v="0.38833000000000001"/>
  </r>
  <r>
    <x v="10"/>
    <x v="32"/>
    <x v="5"/>
    <x v="0"/>
    <n v="4.33"/>
    <n v="42.18"/>
    <n v="46.399990000000003"/>
    <n v="6.0999999999999997E-4"/>
    <n v="0"/>
    <n v="0"/>
    <n v="0"/>
    <n v="0"/>
    <n v="0.18282000000000001"/>
  </r>
  <r>
    <x v="10"/>
    <x v="32"/>
    <x v="5"/>
    <x v="1"/>
    <n v="1.02"/>
    <n v="85.23"/>
    <n v="11.08"/>
    <n v="2.9E-4"/>
    <n v="0"/>
    <n v="0"/>
    <n v="0"/>
    <n v="0"/>
    <n v="4.3659999999999997E-2"/>
  </r>
  <r>
    <x v="10"/>
    <x v="32"/>
    <x v="5"/>
    <x v="2"/>
    <n v="1.2"/>
    <n v="100"/>
    <n v="20"/>
    <n v="3.6999999999999999E-4"/>
    <n v="0"/>
    <n v="0"/>
    <n v="0"/>
    <n v="0"/>
    <n v="7.8799999999999995E-2"/>
  </r>
  <r>
    <x v="10"/>
    <x v="32"/>
    <x v="5"/>
    <x v="3"/>
    <n v="1.98"/>
    <n v="100"/>
    <n v="46"/>
    <n v="5.9999999999999995E-4"/>
    <n v="0"/>
    <n v="0"/>
    <n v="0"/>
    <n v="0"/>
    <n v="0.18124000000000001"/>
  </r>
  <r>
    <x v="10"/>
    <x v="32"/>
    <x v="5"/>
    <x v="4"/>
    <n v="0.69"/>
    <n v="100"/>
    <n v="0"/>
    <n v="2.1000000000000001E-4"/>
    <n v="0"/>
    <n v="0"/>
    <n v="0"/>
    <n v="0"/>
    <n v="0"/>
  </r>
  <r>
    <x v="10"/>
    <x v="32"/>
    <x v="5"/>
    <x v="5"/>
    <n v="1.08"/>
    <n v="100"/>
    <n v="16"/>
    <n v="3.3E-4"/>
    <n v="0"/>
    <n v="0"/>
    <n v="0"/>
    <n v="0"/>
    <n v="6.3039999999999999E-2"/>
  </r>
  <r>
    <x v="10"/>
    <x v="32"/>
    <x v="5"/>
    <x v="6"/>
    <n v="0.74"/>
    <n v="100"/>
    <n v="2"/>
    <n v="2.3000000000000001E-4"/>
    <n v="0"/>
    <n v="0"/>
    <n v="0"/>
    <n v="0"/>
    <n v="7.8799999999999999E-3"/>
  </r>
  <r>
    <x v="10"/>
    <x v="32"/>
    <x v="5"/>
    <x v="7"/>
    <n v="3.29"/>
    <n v="64.48"/>
    <n v="53.520009999999999"/>
    <n v="6.7000000000000002E-4"/>
    <n v="0"/>
    <n v="0"/>
    <n v="0"/>
    <n v="0"/>
    <n v="0.21087"/>
  </r>
  <r>
    <x v="10"/>
    <x v="32"/>
    <x v="5"/>
    <x v="8"/>
    <n v="3.5"/>
    <n v="70.760000000000005"/>
    <n v="67.22"/>
    <n v="7.9000000000000001E-4"/>
    <n v="0"/>
    <n v="0"/>
    <n v="0"/>
    <n v="0"/>
    <n v="0.26484999999999997"/>
  </r>
  <r>
    <x v="10"/>
    <x v="32"/>
    <x v="5"/>
    <x v="9"/>
    <n v="1.64"/>
    <n v="61.82"/>
    <n v="20.399999999999999"/>
    <n v="3.6999999999999999E-4"/>
    <n v="0"/>
    <n v="0"/>
    <n v="0"/>
    <n v="0"/>
    <n v="8.0379999999999993E-2"/>
  </r>
  <r>
    <x v="10"/>
    <x v="32"/>
    <x v="5"/>
    <x v="10"/>
    <n v="1.38"/>
    <n v="52.48"/>
    <n v="26.24"/>
    <n v="2.1000000000000001E-4"/>
    <n v="0"/>
    <n v="0"/>
    <n v="0"/>
    <n v="0"/>
    <n v="0.10339"/>
  </r>
  <r>
    <x v="10"/>
    <x v="32"/>
    <x v="6"/>
    <x v="0"/>
    <n v="143.52000000000001"/>
    <n v="63.13"/>
    <n v="84.589839999999995"/>
    <n v="4.2250000000000003E-2"/>
    <n v="0"/>
    <n v="0"/>
    <n v="0"/>
    <n v="0"/>
    <n v="0.33328000000000002"/>
  </r>
  <r>
    <x v="10"/>
    <x v="32"/>
    <x v="6"/>
    <x v="1"/>
    <n v="121.77"/>
    <n v="76.88"/>
    <n v="79.950199999999995"/>
    <n v="4.2189999999999998E-2"/>
    <n v="0"/>
    <n v="0"/>
    <n v="0"/>
    <n v="0"/>
    <n v="0.315"/>
  </r>
  <r>
    <x v="10"/>
    <x v="32"/>
    <x v="6"/>
    <x v="2"/>
    <n v="113.58"/>
    <n v="100"/>
    <n v="45"/>
    <n v="4.1790000000000001E-2"/>
    <n v="0"/>
    <n v="0"/>
    <n v="0"/>
    <n v="0"/>
    <n v="0.17730000000000001"/>
  </r>
  <r>
    <x v="10"/>
    <x v="32"/>
    <x v="6"/>
    <x v="3"/>
    <n v="114.73"/>
    <n v="100"/>
    <n v="81"/>
    <n v="4.2209999999999998E-2"/>
    <n v="0"/>
    <n v="0"/>
    <n v="0"/>
    <n v="0"/>
    <n v="0.31913999999999998"/>
  </r>
  <r>
    <x v="10"/>
    <x v="32"/>
    <x v="6"/>
    <x v="4"/>
    <n v="112.26"/>
    <n v="99.98"/>
    <n v="1"/>
    <n v="4.1300000000000003E-2"/>
    <n v="0"/>
    <n v="0"/>
    <n v="0"/>
    <n v="0"/>
    <n v="3.9399999999999999E-3"/>
  </r>
  <r>
    <x v="10"/>
    <x v="32"/>
    <x v="6"/>
    <x v="5"/>
    <n v="123.82"/>
    <n v="76.66"/>
    <n v="31.429690000000001"/>
    <n v="4.163E-2"/>
    <n v="0"/>
    <n v="0"/>
    <n v="0"/>
    <n v="0"/>
    <n v="0.12383"/>
  </r>
  <r>
    <x v="10"/>
    <x v="32"/>
    <x v="6"/>
    <x v="6"/>
    <n v="112.38"/>
    <n v="100"/>
    <n v="7"/>
    <n v="4.1349999999999998E-2"/>
    <n v="0"/>
    <n v="0"/>
    <n v="0"/>
    <n v="0"/>
    <n v="2.758E-2"/>
  </r>
  <r>
    <x v="10"/>
    <x v="32"/>
    <x v="6"/>
    <x v="7"/>
    <n v="166.36"/>
    <n v="59.92"/>
    <n v="146.2002"/>
    <n v="4.2959999999999998E-2"/>
    <n v="0"/>
    <n v="0"/>
    <n v="0"/>
    <n v="0"/>
    <n v="0.57603000000000004"/>
  </r>
  <r>
    <x v="10"/>
    <x v="32"/>
    <x v="6"/>
    <x v="8"/>
    <n v="162.38999999999999"/>
    <n v="60.22"/>
    <n v="177.63964999999999"/>
    <n v="4.3299999999999998E-2"/>
    <n v="0"/>
    <n v="0"/>
    <n v="0"/>
    <n v="0"/>
    <n v="0.69989999999999997"/>
  </r>
  <r>
    <x v="10"/>
    <x v="32"/>
    <x v="6"/>
    <x v="9"/>
    <n v="174.88"/>
    <n v="45.5"/>
    <n v="104.2002"/>
    <n v="4.2459999999999998E-2"/>
    <n v="0"/>
    <n v="0"/>
    <n v="0"/>
    <n v="0"/>
    <n v="0.41055000000000003"/>
  </r>
  <r>
    <x v="10"/>
    <x v="32"/>
    <x v="6"/>
    <x v="10"/>
    <n v="5.8"/>
    <n v="52.72"/>
    <n v="99.640010000000004"/>
    <n v="1.1199999999999999E-3"/>
    <n v="0"/>
    <n v="0"/>
    <n v="0"/>
    <n v="0"/>
    <n v="0.39257999999999998"/>
  </r>
  <r>
    <x v="10"/>
    <x v="32"/>
    <x v="7"/>
    <x v="0"/>
    <n v="112.56"/>
    <n v="47.71"/>
    <n v="29.100100000000001"/>
    <n v="2.4160000000000001E-2"/>
    <n v="0"/>
    <n v="0"/>
    <n v="0"/>
    <n v="0"/>
    <n v="0.11465"/>
  </r>
  <r>
    <x v="10"/>
    <x v="32"/>
    <x v="7"/>
    <x v="1"/>
    <n v="77.27"/>
    <n v="68.69"/>
    <n v="26.790040000000001"/>
    <n v="2.4119999999999999E-2"/>
    <n v="0"/>
    <n v="0"/>
    <n v="0"/>
    <n v="0"/>
    <n v="0.10555"/>
  </r>
  <r>
    <x v="10"/>
    <x v="32"/>
    <x v="7"/>
    <x v="2"/>
    <n v="65.3"/>
    <n v="100"/>
    <n v="16"/>
    <n v="2.402E-2"/>
    <n v="0"/>
    <n v="0"/>
    <n v="0"/>
    <n v="0"/>
    <n v="6.3039999999999999E-2"/>
  </r>
  <r>
    <x v="10"/>
    <x v="32"/>
    <x v="7"/>
    <x v="3"/>
    <n v="66.010000000000005"/>
    <n v="100"/>
    <n v="39"/>
    <n v="2.4289999999999999E-2"/>
    <n v="0"/>
    <n v="0"/>
    <n v="0"/>
    <n v="0"/>
    <n v="0.15365999999999999"/>
  </r>
  <r>
    <x v="10"/>
    <x v="32"/>
    <x v="7"/>
    <x v="4"/>
    <n v="64.84"/>
    <n v="100"/>
    <n v="0"/>
    <n v="2.3859999999999999E-2"/>
    <n v="0"/>
    <n v="0"/>
    <n v="0"/>
    <n v="0"/>
    <n v="0"/>
  </r>
  <r>
    <x v="10"/>
    <x v="32"/>
    <x v="7"/>
    <x v="5"/>
    <n v="69.400000000000006"/>
    <n v="81.37"/>
    <n v="15.459960000000001"/>
    <n v="2.3990000000000001E-2"/>
    <n v="0"/>
    <n v="0"/>
    <n v="0"/>
    <n v="0"/>
    <n v="6.0909999999999999E-2"/>
  </r>
  <r>
    <x v="10"/>
    <x v="32"/>
    <x v="7"/>
    <x v="6"/>
    <n v="64.89"/>
    <n v="100.02"/>
    <n v="2"/>
    <n v="2.3869999999999999E-2"/>
    <n v="0"/>
    <n v="0"/>
    <n v="0"/>
    <n v="0"/>
    <n v="7.8799999999999999E-3"/>
  </r>
  <r>
    <x v="10"/>
    <x v="32"/>
    <x v="7"/>
    <x v="7"/>
    <n v="99.08"/>
    <n v="58.63"/>
    <n v="82.080079999999995"/>
    <n v="2.4760000000000001E-2"/>
    <n v="0"/>
    <n v="0"/>
    <n v="0"/>
    <n v="0"/>
    <n v="0.32340000000000002"/>
  </r>
  <r>
    <x v="10"/>
    <x v="32"/>
    <x v="7"/>
    <x v="8"/>
    <n v="89.55"/>
    <n v="55.55"/>
    <n v="54.43994"/>
    <n v="2.4479999999999998E-2"/>
    <n v="0"/>
    <n v="0"/>
    <n v="0"/>
    <n v="0"/>
    <n v="0.21448999999999999"/>
  </r>
  <r>
    <x v="10"/>
    <x v="32"/>
    <x v="7"/>
    <x v="9"/>
    <n v="155.35"/>
    <n v="34.64"/>
    <n v="26.669920000000001"/>
    <n v="2.4160000000000001E-2"/>
    <n v="6.9999999999999994E-5"/>
    <n v="0"/>
    <n v="0"/>
    <n v="0"/>
    <n v="0.10508000000000001"/>
  </r>
  <r>
    <x v="10"/>
    <x v="32"/>
    <x v="7"/>
    <x v="10"/>
    <n v="2.63"/>
    <n v="42.47"/>
    <n v="36.520000000000003"/>
    <n v="4.0999999999999999E-4"/>
    <n v="0"/>
    <n v="0"/>
    <n v="0"/>
    <n v="0"/>
    <n v="0.14388999999999999"/>
  </r>
  <r>
    <x v="10"/>
    <x v="32"/>
    <x v="8"/>
    <x v="0"/>
    <n v="778.33"/>
    <n v="54.09"/>
    <n v="3008.6406200000001"/>
    <n v="0.15901000000000001"/>
    <n v="0"/>
    <n v="0"/>
    <n v="0"/>
    <n v="0"/>
    <n v="11.854039999999999"/>
  </r>
  <r>
    <x v="10"/>
    <x v="32"/>
    <x v="8"/>
    <x v="1"/>
    <n v="694.83"/>
    <n v="48.26"/>
    <n v="2377.21875"/>
    <n v="0.12887999999999999"/>
    <n v="0"/>
    <n v="0"/>
    <n v="0"/>
    <n v="0"/>
    <n v="9.3662500000000009"/>
  </r>
  <r>
    <x v="10"/>
    <x v="32"/>
    <x v="8"/>
    <x v="2"/>
    <n v="220.38"/>
    <n v="100"/>
    <n v="1313"/>
    <n v="8.1079999999999999E-2"/>
    <n v="0"/>
    <n v="0"/>
    <n v="0"/>
    <n v="0"/>
    <n v="5.1732199999999997"/>
  </r>
  <r>
    <x v="10"/>
    <x v="32"/>
    <x v="8"/>
    <x v="3"/>
    <n v="454.25"/>
    <n v="100"/>
    <n v="3251"/>
    <n v="0.16713"/>
    <n v="0"/>
    <n v="0"/>
    <n v="0"/>
    <n v="0"/>
    <n v="12.80894"/>
  </r>
  <r>
    <x v="10"/>
    <x v="32"/>
    <x v="8"/>
    <x v="4"/>
    <n v="67.95"/>
    <n v="100"/>
    <n v="67"/>
    <n v="2.5000000000000001E-2"/>
    <n v="0"/>
    <n v="0"/>
    <n v="0"/>
    <n v="0"/>
    <n v="0.26397999999999999"/>
  </r>
  <r>
    <x v="10"/>
    <x v="32"/>
    <x v="8"/>
    <x v="5"/>
    <n v="240.58"/>
    <n v="89.8"/>
    <n v="1320"/>
    <n v="8.1320000000000003E-2"/>
    <n v="0"/>
    <n v="0"/>
    <n v="0"/>
    <n v="0"/>
    <n v="5.2008000000000001"/>
  </r>
  <r>
    <x v="10"/>
    <x v="32"/>
    <x v="8"/>
    <x v="6"/>
    <n v="117.55"/>
    <n v="100"/>
    <n v="475"/>
    <n v="4.3249999999999997E-2"/>
    <n v="0"/>
    <n v="0"/>
    <n v="0"/>
    <n v="0"/>
    <n v="1.8714999999999999"/>
  </r>
  <r>
    <x v="10"/>
    <x v="32"/>
    <x v="8"/>
    <x v="7"/>
    <n v="1277.21"/>
    <n v="64.099999999999994"/>
    <n v="6337.3286099999996"/>
    <n v="0.30368000000000001"/>
    <n v="0"/>
    <n v="0"/>
    <n v="0"/>
    <n v="0"/>
    <n v="24.969080000000002"/>
  </r>
  <r>
    <x v="10"/>
    <x v="32"/>
    <x v="8"/>
    <x v="8"/>
    <n v="1204.67"/>
    <n v="70.94"/>
    <n v="6571.9375"/>
    <n v="0.31833"/>
    <n v="0"/>
    <n v="0"/>
    <n v="0"/>
    <n v="0"/>
    <n v="25.893450000000001"/>
  </r>
  <r>
    <x v="10"/>
    <x v="32"/>
    <x v="8"/>
    <x v="9"/>
    <n v="1335.88"/>
    <n v="53.45"/>
    <n v="5553.7734399999999"/>
    <n v="0.26740999999999998"/>
    <n v="0"/>
    <n v="0"/>
    <n v="0"/>
    <n v="0"/>
    <n v="21.88186"/>
  </r>
  <r>
    <x v="10"/>
    <x v="32"/>
    <x v="8"/>
    <x v="10"/>
    <n v="592.91999999999996"/>
    <n v="38.799999999999997"/>
    <n v="1906.85925"/>
    <n v="8.4559999999999996E-2"/>
    <n v="0"/>
    <n v="0"/>
    <n v="0"/>
    <n v="0"/>
    <n v="7.5130299999999997"/>
  </r>
  <r>
    <x v="10"/>
    <x v="33"/>
    <x v="0"/>
    <x v="0"/>
    <n v="587.79999999999995"/>
    <n v="48.78"/>
    <n v="911.23046999999997"/>
    <n v="0.14574999999999999"/>
    <n v="0"/>
    <n v="0"/>
    <n v="0"/>
    <n v="0"/>
    <n v="3.5902500000000002"/>
  </r>
  <r>
    <x v="10"/>
    <x v="33"/>
    <x v="0"/>
    <x v="1"/>
    <n v="208.83"/>
    <n v="59.74"/>
    <n v="357.25"/>
    <n v="7.1550000000000002E-2"/>
    <n v="0"/>
    <n v="0"/>
    <n v="0"/>
    <n v="0"/>
    <n v="1.4075599999999999"/>
  </r>
  <r>
    <x v="10"/>
    <x v="33"/>
    <x v="0"/>
    <x v="2"/>
    <n v="184.77"/>
    <n v="94.23"/>
    <n v="491.90042"/>
    <n v="8.8179999999999994E-2"/>
    <n v="0"/>
    <n v="0"/>
    <n v="0"/>
    <n v="0"/>
    <n v="1.9380900000000001"/>
  </r>
  <r>
    <x v="10"/>
    <x v="33"/>
    <x v="0"/>
    <x v="3"/>
    <n v="330.24"/>
    <n v="69.98"/>
    <n v="740.39062000000001"/>
    <n v="0.11917999999999999"/>
    <n v="0"/>
    <n v="0"/>
    <n v="0"/>
    <n v="0"/>
    <n v="2.9171399999999998"/>
  </r>
  <r>
    <x v="10"/>
    <x v="33"/>
    <x v="0"/>
    <x v="4"/>
    <n v="63.67"/>
    <n v="100"/>
    <n v="33"/>
    <n v="3.1919999999999997E-2"/>
    <n v="0"/>
    <n v="0"/>
    <n v="0"/>
    <n v="0"/>
    <n v="0.13002"/>
  </r>
  <r>
    <x v="10"/>
    <x v="33"/>
    <x v="0"/>
    <x v="5"/>
    <n v="143.16999999999999"/>
    <n v="55.18"/>
    <n v="135.2002"/>
    <n v="4.4060000000000002E-2"/>
    <n v="3.2000000000000003E-4"/>
    <n v="0"/>
    <n v="0"/>
    <n v="0"/>
    <n v="0.53269"/>
  </r>
  <r>
    <x v="10"/>
    <x v="33"/>
    <x v="0"/>
    <x v="6"/>
    <n v="98.26"/>
    <n v="84.41"/>
    <n v="135.05957000000001"/>
    <n v="4.5039999999999997E-2"/>
    <n v="0"/>
    <n v="0"/>
    <n v="0"/>
    <n v="0"/>
    <n v="0.53213999999999995"/>
  </r>
  <r>
    <x v="10"/>
    <x v="33"/>
    <x v="0"/>
    <x v="7"/>
    <n v="603.72"/>
    <n v="38.01"/>
    <n v="741.09960999999998"/>
    <n v="0.12002"/>
    <n v="0"/>
    <n v="0"/>
    <n v="0"/>
    <n v="0"/>
    <n v="2.9199299999999999"/>
  </r>
  <r>
    <x v="10"/>
    <x v="33"/>
    <x v="0"/>
    <x v="8"/>
    <n v="887.72"/>
    <n v="48.13"/>
    <n v="1485.3710900000001"/>
    <n v="0.21126"/>
    <n v="0"/>
    <n v="0"/>
    <n v="0"/>
    <n v="0"/>
    <n v="5.85236"/>
  </r>
  <r>
    <x v="10"/>
    <x v="33"/>
    <x v="0"/>
    <x v="9"/>
    <n v="426.33"/>
    <n v="35.729999999999997"/>
    <n v="423.75"/>
    <n v="8.0570000000000003E-2"/>
    <n v="0"/>
    <n v="0"/>
    <n v="0"/>
    <n v="0"/>
    <n v="1.66957"/>
  </r>
  <r>
    <x v="10"/>
    <x v="33"/>
    <x v="0"/>
    <x v="10"/>
    <n v="239.39"/>
    <n v="48.89"/>
    <n v="487.91016000000002"/>
    <n v="5.8590000000000003E-2"/>
    <n v="0"/>
    <n v="0"/>
    <n v="0"/>
    <n v="0"/>
    <n v="1.9223699999999999"/>
  </r>
  <r>
    <x v="10"/>
    <x v="33"/>
    <x v="1"/>
    <x v="0"/>
    <n v="1051.1600000000001"/>
    <n v="55.58"/>
    <n v="3031.8593799999999"/>
    <n v="0.29352"/>
    <n v="0"/>
    <n v="0"/>
    <n v="0"/>
    <n v="0"/>
    <n v="11.94553"/>
  </r>
  <r>
    <x v="10"/>
    <x v="33"/>
    <x v="1"/>
    <x v="1"/>
    <n v="586.32000000000005"/>
    <n v="79.61"/>
    <n v="2605.5"/>
    <n v="0.23472000000000001"/>
    <n v="0"/>
    <n v="0"/>
    <n v="0"/>
    <n v="0"/>
    <n v="10.26567"/>
  </r>
  <r>
    <x v="10"/>
    <x v="33"/>
    <x v="1"/>
    <x v="2"/>
    <n v="307.39999999999998"/>
    <n v="94.9"/>
    <n v="1596.19922"/>
    <n v="0.14648"/>
    <n v="0"/>
    <n v="0"/>
    <n v="0"/>
    <n v="0"/>
    <n v="6.2890300000000003"/>
  </r>
  <r>
    <x v="10"/>
    <x v="33"/>
    <x v="1"/>
    <x v="3"/>
    <n v="873.09"/>
    <n v="94.92"/>
    <n v="4776.5625"/>
    <n v="0.41561999999999999"/>
    <n v="0"/>
    <n v="0"/>
    <n v="0"/>
    <n v="0"/>
    <n v="18.819649999999999"/>
  </r>
  <r>
    <x v="10"/>
    <x v="33"/>
    <x v="1"/>
    <x v="4"/>
    <n v="42.19"/>
    <n v="100"/>
    <n v="148"/>
    <n v="2.1149999999999999E-2"/>
    <n v="0"/>
    <n v="0"/>
    <n v="0"/>
    <n v="0"/>
    <n v="0.58311999999999997"/>
  </r>
  <r>
    <x v="10"/>
    <x v="33"/>
    <x v="1"/>
    <x v="5"/>
    <n v="604.04999999999995"/>
    <n v="63.3"/>
    <n v="2192.21875"/>
    <n v="0.19394"/>
    <n v="0"/>
    <n v="0"/>
    <n v="0"/>
    <n v="0"/>
    <n v="8.6373499999999996"/>
  </r>
  <r>
    <x v="10"/>
    <x v="33"/>
    <x v="1"/>
    <x v="6"/>
    <n v="325.45999999999998"/>
    <n v="100"/>
    <n v="1765.0001199999999"/>
    <n v="0.16314999999999999"/>
    <n v="0"/>
    <n v="0"/>
    <n v="0"/>
    <n v="0"/>
    <n v="6.9541000000000004"/>
  </r>
  <r>
    <x v="10"/>
    <x v="33"/>
    <x v="1"/>
    <x v="7"/>
    <n v="2153.17"/>
    <n v="45.34"/>
    <n v="5500.4296899999999"/>
    <n v="0.48873"/>
    <n v="0"/>
    <n v="0"/>
    <n v="0"/>
    <n v="0"/>
    <n v="21.671700000000001"/>
  </r>
  <r>
    <x v="10"/>
    <x v="33"/>
    <x v="1"/>
    <x v="8"/>
    <n v="2910.64"/>
    <n v="42.57"/>
    <n v="6590.6796899999999"/>
    <n v="0.62241999999999997"/>
    <n v="0"/>
    <n v="0"/>
    <n v="0"/>
    <n v="0"/>
    <n v="25.967279999999999"/>
  </r>
  <r>
    <x v="10"/>
    <x v="33"/>
    <x v="1"/>
    <x v="9"/>
    <n v="1551.42"/>
    <n v="45.3"/>
    <n v="3902.3281200000001"/>
    <n v="0.35277999999999998"/>
    <n v="0"/>
    <n v="0"/>
    <n v="0"/>
    <n v="0"/>
    <n v="15.37518"/>
  </r>
  <r>
    <x v="10"/>
    <x v="33"/>
    <x v="1"/>
    <x v="10"/>
    <n v="1051.8"/>
    <n v="46.6"/>
    <n v="2822.1210900000001"/>
    <n v="0.24526000000000001"/>
    <n v="0"/>
    <n v="0"/>
    <n v="0"/>
    <n v="0"/>
    <n v="11.119149999999999"/>
  </r>
  <r>
    <x v="10"/>
    <x v="33"/>
    <x v="2"/>
    <x v="0"/>
    <n v="120.23"/>
    <n v="53.99"/>
    <n v="424.87011999999999"/>
    <n v="3.0960000000000001E-2"/>
    <n v="0"/>
    <n v="0"/>
    <n v="0"/>
    <n v="0"/>
    <n v="1.6739900000000001"/>
  </r>
  <r>
    <x v="10"/>
    <x v="33"/>
    <x v="2"/>
    <x v="1"/>
    <n v="72.12"/>
    <n v="77.540000000000006"/>
    <n v="241.93018000000001"/>
    <n v="2.7709999999999999E-2"/>
    <n v="0"/>
    <n v="0"/>
    <n v="0"/>
    <n v="0"/>
    <n v="0.95320000000000005"/>
  </r>
  <r>
    <x v="10"/>
    <x v="33"/>
    <x v="2"/>
    <x v="2"/>
    <n v="63.03"/>
    <n v="100"/>
    <n v="152"/>
    <n v="2.613E-2"/>
    <n v="0"/>
    <n v="0"/>
    <n v="0"/>
    <n v="0"/>
    <n v="0.59887999999999997"/>
  </r>
  <r>
    <x v="10"/>
    <x v="33"/>
    <x v="2"/>
    <x v="3"/>
    <n v="71.17"/>
    <n v="100"/>
    <n v="344"/>
    <n v="2.9499999999999998E-2"/>
    <n v="0"/>
    <n v="0"/>
    <n v="0"/>
    <n v="0"/>
    <n v="1.3553599999999999"/>
  </r>
  <r>
    <x v="10"/>
    <x v="33"/>
    <x v="2"/>
    <x v="4"/>
    <n v="56.88"/>
    <n v="100"/>
    <n v="6"/>
    <n v="2.358E-2"/>
    <n v="0"/>
    <n v="0"/>
    <n v="0"/>
    <n v="0"/>
    <n v="2.3640000000000001E-2"/>
  </r>
  <r>
    <x v="10"/>
    <x v="33"/>
    <x v="2"/>
    <x v="5"/>
    <n v="59.59"/>
    <n v="100"/>
    <n v="70"/>
    <n v="2.47E-2"/>
    <n v="0"/>
    <n v="0"/>
    <n v="0"/>
    <n v="0"/>
    <n v="0.27579999999999999"/>
  </r>
  <r>
    <x v="10"/>
    <x v="33"/>
    <x v="2"/>
    <x v="6"/>
    <n v="59.06"/>
    <n v="100"/>
    <n v="58"/>
    <n v="2.4479999999999998E-2"/>
    <n v="0"/>
    <n v="0"/>
    <n v="0"/>
    <n v="0"/>
    <n v="0.22852"/>
  </r>
  <r>
    <x v="10"/>
    <x v="33"/>
    <x v="2"/>
    <x v="7"/>
    <n v="135.05000000000001"/>
    <n v="54.65"/>
    <n v="633.44970999999998"/>
    <n v="3.4639999999999997E-2"/>
    <n v="0"/>
    <n v="0"/>
    <n v="0"/>
    <n v="0"/>
    <n v="2.49579"/>
  </r>
  <r>
    <x v="10"/>
    <x v="33"/>
    <x v="2"/>
    <x v="8"/>
    <n v="135.15"/>
    <n v="56.89"/>
    <n v="806.71973000000003"/>
    <n v="3.7620000000000001E-2"/>
    <n v="0"/>
    <n v="0"/>
    <n v="0"/>
    <n v="0"/>
    <n v="3.17848"/>
  </r>
  <r>
    <x v="10"/>
    <x v="33"/>
    <x v="2"/>
    <x v="9"/>
    <n v="137.31"/>
    <n v="36.46"/>
    <n v="259.56006000000002"/>
    <n v="2.8000000000000001E-2"/>
    <n v="0"/>
    <n v="0"/>
    <n v="0"/>
    <n v="0"/>
    <n v="1.02267"/>
  </r>
  <r>
    <x v="10"/>
    <x v="33"/>
    <x v="2"/>
    <x v="10"/>
    <n v="25.3"/>
    <n v="40.14"/>
    <n v="243.21996999999999"/>
    <n v="4.1999999999999997E-3"/>
    <n v="0"/>
    <n v="0"/>
    <n v="0"/>
    <n v="0"/>
    <n v="0.95828999999999998"/>
  </r>
  <r>
    <x v="10"/>
    <x v="33"/>
    <x v="3"/>
    <x v="0"/>
    <n v="519.80999999999995"/>
    <n v="30.22"/>
    <n v="360.80077999999997"/>
    <n v="9.1289999999999996E-2"/>
    <n v="0"/>
    <n v="0"/>
    <n v="0"/>
    <n v="0"/>
    <n v="1.4215500000000001"/>
  </r>
  <r>
    <x v="10"/>
    <x v="33"/>
    <x v="3"/>
    <x v="1"/>
    <n v="210.72"/>
    <n v="72.02"/>
    <n v="303.19922000000003"/>
    <n v="8.9099999999999999E-2"/>
    <n v="4.0000000000000003E-5"/>
    <n v="0"/>
    <n v="0"/>
    <n v="0"/>
    <n v="1.1946099999999999"/>
  </r>
  <r>
    <x v="10"/>
    <x v="33"/>
    <x v="3"/>
    <x v="2"/>
    <n v="174.47"/>
    <n v="100"/>
    <n v="251"/>
    <n v="8.7459999999999996E-2"/>
    <n v="0"/>
    <n v="0"/>
    <n v="0"/>
    <n v="0"/>
    <n v="0.98894000000000004"/>
  </r>
  <r>
    <x v="10"/>
    <x v="33"/>
    <x v="3"/>
    <x v="3"/>
    <n v="204.89"/>
    <n v="93.53"/>
    <n v="572.40039000000002"/>
    <n v="9.7909999999999997E-2"/>
    <n v="0"/>
    <n v="0"/>
    <n v="0"/>
    <n v="0"/>
    <n v="2.2552599999999998"/>
  </r>
  <r>
    <x v="10"/>
    <x v="33"/>
    <x v="3"/>
    <x v="4"/>
    <n v="158.51"/>
    <n v="100"/>
    <n v="8"/>
    <n v="7.9460000000000003E-2"/>
    <n v="0"/>
    <n v="0"/>
    <n v="0"/>
    <n v="0"/>
    <n v="3.1519999999999999E-2"/>
  </r>
  <r>
    <x v="10"/>
    <x v="33"/>
    <x v="3"/>
    <x v="5"/>
    <n v="190.24"/>
    <n v="70.349999999999994"/>
    <n v="206.13086000000001"/>
    <n v="8.5860000000000006E-2"/>
    <n v="0"/>
    <n v="0"/>
    <n v="0"/>
    <n v="0"/>
    <n v="0.81215000000000004"/>
  </r>
  <r>
    <x v="10"/>
    <x v="33"/>
    <x v="3"/>
    <x v="6"/>
    <n v="161"/>
    <n v="100"/>
    <n v="47"/>
    <n v="8.0710000000000004E-2"/>
    <n v="0"/>
    <n v="0"/>
    <n v="0"/>
    <n v="0"/>
    <n v="0.18518000000000001"/>
  </r>
  <r>
    <x v="10"/>
    <x v="33"/>
    <x v="3"/>
    <x v="7"/>
    <n v="488.82"/>
    <n v="36.61"/>
    <n v="589.75"/>
    <n v="9.8760000000000001E-2"/>
    <n v="0"/>
    <n v="0"/>
    <n v="0"/>
    <n v="0"/>
    <n v="2.32361"/>
  </r>
  <r>
    <x v="10"/>
    <x v="33"/>
    <x v="3"/>
    <x v="8"/>
    <n v="474.52"/>
    <n v="38.92"/>
    <n v="874.07030999999995"/>
    <n v="0.10806"/>
    <n v="0"/>
    <n v="0"/>
    <n v="0"/>
    <n v="0"/>
    <n v="3.4438399999999998"/>
  </r>
  <r>
    <x v="10"/>
    <x v="33"/>
    <x v="3"/>
    <x v="9"/>
    <n v="554.47"/>
    <n v="26.84"/>
    <n v="373.94922000000003"/>
    <n v="9.1630000000000003E-2"/>
    <n v="0"/>
    <n v="0"/>
    <n v="0"/>
    <n v="0"/>
    <n v="1.47336"/>
  </r>
  <r>
    <x v="10"/>
    <x v="33"/>
    <x v="3"/>
    <x v="10"/>
    <n v="26.52"/>
    <n v="57.77"/>
    <n v="245.54004"/>
    <n v="7.9100000000000004E-3"/>
    <n v="5.0000000000000002E-5"/>
    <n v="0"/>
    <n v="0"/>
    <n v="0"/>
    <n v="0.96743000000000001"/>
  </r>
  <r>
    <x v="10"/>
    <x v="33"/>
    <x v="4"/>
    <x v="0"/>
    <n v="13.57"/>
    <n v="62.68"/>
    <n v="117.83996999999999"/>
    <n v="2.96E-3"/>
    <n v="0"/>
    <n v="0"/>
    <n v="0"/>
    <n v="0"/>
    <n v="0.46428999999999998"/>
  </r>
  <r>
    <x v="10"/>
    <x v="33"/>
    <x v="4"/>
    <x v="1"/>
    <n v="11.15"/>
    <n v="72.77"/>
    <n v="108.41998"/>
    <n v="2.82E-3"/>
    <n v="0"/>
    <n v="0"/>
    <n v="0"/>
    <n v="0"/>
    <n v="0.42716999999999999"/>
  </r>
  <r>
    <x v="10"/>
    <x v="33"/>
    <x v="4"/>
    <x v="2"/>
    <n v="7.7"/>
    <n v="100"/>
    <n v="69"/>
    <n v="2.3500000000000001E-3"/>
    <n v="0"/>
    <n v="0"/>
    <n v="0"/>
    <n v="0"/>
    <n v="0.27185999999999999"/>
  </r>
  <r>
    <x v="10"/>
    <x v="33"/>
    <x v="4"/>
    <x v="3"/>
    <n v="10.64"/>
    <n v="100"/>
    <n v="141"/>
    <n v="3.2499999999999999E-3"/>
    <n v="0"/>
    <n v="0"/>
    <n v="0"/>
    <n v="0"/>
    <n v="0.55554000000000003"/>
  </r>
  <r>
    <x v="10"/>
    <x v="33"/>
    <x v="4"/>
    <x v="4"/>
    <n v="5.07"/>
    <n v="100"/>
    <n v="1"/>
    <n v="1.5499999999999999E-3"/>
    <n v="0"/>
    <n v="0"/>
    <n v="0"/>
    <n v="0"/>
    <n v="3.9399999999999999E-3"/>
  </r>
  <r>
    <x v="10"/>
    <x v="33"/>
    <x v="4"/>
    <x v="5"/>
    <n v="7.13"/>
    <n v="88.91"/>
    <n v="47.12"/>
    <n v="2.0799999999999998E-3"/>
    <n v="0"/>
    <n v="0"/>
    <n v="0"/>
    <n v="0"/>
    <n v="0.18565000000000001"/>
  </r>
  <r>
    <x v="10"/>
    <x v="33"/>
    <x v="4"/>
    <x v="6"/>
    <n v="5.38"/>
    <n v="100"/>
    <n v="10"/>
    <n v="1.64E-3"/>
    <n v="0"/>
    <n v="0"/>
    <n v="0"/>
    <n v="0"/>
    <n v="3.9399999999999998E-2"/>
  </r>
  <r>
    <x v="10"/>
    <x v="33"/>
    <x v="4"/>
    <x v="7"/>
    <n v="19.29"/>
    <n v="76.13"/>
    <n v="259.59998000000002"/>
    <n v="4.6899999999999997E-3"/>
    <n v="0"/>
    <n v="0"/>
    <n v="0"/>
    <n v="0"/>
    <n v="1.0228200000000001"/>
  </r>
  <r>
    <x v="10"/>
    <x v="33"/>
    <x v="4"/>
    <x v="8"/>
    <n v="22.34"/>
    <n v="85.47"/>
    <n v="368.35998999999998"/>
    <n v="6.0000000000000001E-3"/>
    <n v="0"/>
    <n v="0"/>
    <n v="0"/>
    <n v="0"/>
    <n v="1.4513400000000001"/>
  </r>
  <r>
    <x v="10"/>
    <x v="33"/>
    <x v="4"/>
    <x v="9"/>
    <n v="19.03"/>
    <n v="54.13"/>
    <n v="170.50995"/>
    <n v="3.5699999999999998E-3"/>
    <n v="0"/>
    <n v="0"/>
    <n v="0"/>
    <n v="0"/>
    <n v="0.67181000000000002"/>
  </r>
  <r>
    <x v="10"/>
    <x v="33"/>
    <x v="4"/>
    <x v="10"/>
    <n v="6.08"/>
    <n v="64.83"/>
    <n v="100.48998"/>
    <n v="1.1999999999999999E-3"/>
    <n v="0"/>
    <n v="0"/>
    <n v="0"/>
    <n v="0"/>
    <n v="0.39593"/>
  </r>
  <r>
    <x v="10"/>
    <x v="33"/>
    <x v="5"/>
    <x v="0"/>
    <n v="5.48"/>
    <n v="42.26"/>
    <n v="48.6"/>
    <n v="7.6000000000000004E-4"/>
    <n v="0"/>
    <n v="0"/>
    <n v="0"/>
    <n v="0"/>
    <n v="0.19148000000000001"/>
  </r>
  <r>
    <x v="10"/>
    <x v="33"/>
    <x v="5"/>
    <x v="1"/>
    <n v="1.1599999999999999"/>
    <n v="86.29"/>
    <n v="12.08"/>
    <n v="3.3E-4"/>
    <n v="0"/>
    <n v="0"/>
    <n v="0"/>
    <n v="0"/>
    <n v="4.7600000000000003E-2"/>
  </r>
  <r>
    <x v="10"/>
    <x v="33"/>
    <x v="5"/>
    <x v="2"/>
    <n v="1.41"/>
    <n v="100"/>
    <n v="21"/>
    <n v="4.2999999999999999E-4"/>
    <n v="0"/>
    <n v="0"/>
    <n v="0"/>
    <n v="0"/>
    <n v="8.2739999999999994E-2"/>
  </r>
  <r>
    <x v="10"/>
    <x v="33"/>
    <x v="5"/>
    <x v="3"/>
    <n v="2.4900000000000002"/>
    <n v="100"/>
    <n v="51"/>
    <n v="7.6000000000000004E-4"/>
    <n v="0"/>
    <n v="0"/>
    <n v="0"/>
    <n v="0"/>
    <n v="0.20094000000000001"/>
  </r>
  <r>
    <x v="10"/>
    <x v="33"/>
    <x v="5"/>
    <x v="4"/>
    <n v="0.69"/>
    <n v="100"/>
    <n v="0"/>
    <n v="2.1000000000000001E-4"/>
    <n v="0"/>
    <n v="0"/>
    <n v="0"/>
    <n v="0"/>
    <n v="0"/>
  </r>
  <r>
    <x v="10"/>
    <x v="33"/>
    <x v="5"/>
    <x v="5"/>
    <n v="1.24"/>
    <n v="100"/>
    <n v="16"/>
    <n v="3.8000000000000002E-4"/>
    <n v="0"/>
    <n v="0"/>
    <n v="0"/>
    <n v="0"/>
    <n v="6.3039999999999999E-2"/>
  </r>
  <r>
    <x v="10"/>
    <x v="33"/>
    <x v="5"/>
    <x v="6"/>
    <n v="0.76"/>
    <n v="100"/>
    <n v="2"/>
    <n v="2.3000000000000001E-4"/>
    <n v="0"/>
    <n v="0"/>
    <n v="0"/>
    <n v="0"/>
    <n v="7.8799999999999999E-3"/>
  </r>
  <r>
    <x v="10"/>
    <x v="33"/>
    <x v="5"/>
    <x v="7"/>
    <n v="4.1900000000000004"/>
    <n v="64.17"/>
    <n v="57.75"/>
    <n v="8.4999999999999995E-4"/>
    <n v="0"/>
    <n v="0"/>
    <n v="0"/>
    <n v="0"/>
    <n v="0.22753000000000001"/>
  </r>
  <r>
    <x v="10"/>
    <x v="33"/>
    <x v="5"/>
    <x v="8"/>
    <n v="4.51"/>
    <n v="70.89"/>
    <n v="71.600009999999997"/>
    <n v="1.01E-3"/>
    <n v="0"/>
    <n v="0"/>
    <n v="0"/>
    <n v="0"/>
    <n v="0.28210000000000002"/>
  </r>
  <r>
    <x v="10"/>
    <x v="33"/>
    <x v="5"/>
    <x v="9"/>
    <n v="1.98"/>
    <n v="61.18"/>
    <n v="20.8"/>
    <n v="4.2999999999999999E-4"/>
    <n v="0"/>
    <n v="0"/>
    <n v="0"/>
    <n v="0"/>
    <n v="8.1949999999999995E-2"/>
  </r>
  <r>
    <x v="10"/>
    <x v="33"/>
    <x v="5"/>
    <x v="10"/>
    <n v="1.9"/>
    <n v="52.23"/>
    <n v="27.16"/>
    <n v="2.9999999999999997E-4"/>
    <n v="0"/>
    <n v="0"/>
    <n v="0"/>
    <n v="0"/>
    <n v="0.10700999999999999"/>
  </r>
  <r>
    <x v="10"/>
    <x v="33"/>
    <x v="6"/>
    <x v="0"/>
    <n v="144.88"/>
    <n v="63.19"/>
    <n v="85.940430000000006"/>
    <n v="4.2569999999999997E-2"/>
    <n v="0"/>
    <n v="0"/>
    <n v="0"/>
    <n v="0"/>
    <n v="0.33860000000000001"/>
  </r>
  <r>
    <x v="10"/>
    <x v="33"/>
    <x v="6"/>
    <x v="1"/>
    <n v="122.83"/>
    <n v="76.7"/>
    <n v="81.299800000000005"/>
    <n v="4.249E-2"/>
    <n v="0"/>
    <n v="0"/>
    <n v="0"/>
    <n v="0"/>
    <n v="0.32031999999999999"/>
  </r>
  <r>
    <x v="10"/>
    <x v="33"/>
    <x v="6"/>
    <x v="2"/>
    <n v="114.04"/>
    <n v="100"/>
    <n v="46"/>
    <n v="4.1959999999999997E-2"/>
    <n v="0"/>
    <n v="0"/>
    <n v="0"/>
    <n v="0"/>
    <n v="0.18124000000000001"/>
  </r>
  <r>
    <x v="10"/>
    <x v="33"/>
    <x v="6"/>
    <x v="3"/>
    <n v="115.55"/>
    <n v="100"/>
    <n v="82"/>
    <n v="4.2509999999999999E-2"/>
    <n v="0"/>
    <n v="0"/>
    <n v="0"/>
    <n v="0"/>
    <n v="0.32307999999999998"/>
  </r>
  <r>
    <x v="10"/>
    <x v="33"/>
    <x v="6"/>
    <x v="4"/>
    <n v="112.27"/>
    <n v="99.98"/>
    <n v="1"/>
    <n v="4.1309999999999999E-2"/>
    <n v="0"/>
    <n v="0"/>
    <n v="0"/>
    <n v="0"/>
    <n v="3.9399999999999999E-3"/>
  </r>
  <r>
    <x v="10"/>
    <x v="33"/>
    <x v="6"/>
    <x v="5"/>
    <n v="124.23"/>
    <n v="76.66"/>
    <n v="31.429690000000001"/>
    <n v="4.1739999999999999E-2"/>
    <n v="0"/>
    <n v="0"/>
    <n v="0"/>
    <n v="0"/>
    <n v="0.12383"/>
  </r>
  <r>
    <x v="10"/>
    <x v="33"/>
    <x v="6"/>
    <x v="6"/>
    <n v="112.45"/>
    <n v="100"/>
    <n v="7"/>
    <n v="4.1369999999999997E-2"/>
    <n v="0"/>
    <n v="0"/>
    <n v="0"/>
    <n v="0"/>
    <n v="2.758E-2"/>
  </r>
  <r>
    <x v="10"/>
    <x v="33"/>
    <x v="6"/>
    <x v="7"/>
    <n v="168.85"/>
    <n v="60"/>
    <n v="149.40038999999999"/>
    <n v="4.351E-2"/>
    <n v="0"/>
    <n v="0"/>
    <n v="0"/>
    <n v="0"/>
    <n v="0.58864000000000005"/>
  </r>
  <r>
    <x v="10"/>
    <x v="33"/>
    <x v="6"/>
    <x v="8"/>
    <n v="165.39"/>
    <n v="60.16"/>
    <n v="180.48047"/>
    <n v="4.3959999999999999E-2"/>
    <n v="0"/>
    <n v="0"/>
    <n v="0"/>
    <n v="0"/>
    <n v="0.71109"/>
  </r>
  <r>
    <x v="10"/>
    <x v="33"/>
    <x v="6"/>
    <x v="9"/>
    <n v="177.22"/>
    <n v="45.64"/>
    <n v="106.7998"/>
    <n v="4.2860000000000002E-2"/>
    <n v="0"/>
    <n v="0"/>
    <n v="0"/>
    <n v="0"/>
    <n v="0.42079"/>
  </r>
  <r>
    <x v="10"/>
    <x v="33"/>
    <x v="6"/>
    <x v="10"/>
    <n v="7.71"/>
    <n v="52.5"/>
    <n v="100.28"/>
    <n v="1.49E-3"/>
    <n v="0"/>
    <n v="0"/>
    <n v="0"/>
    <n v="0"/>
    <n v="0.39510000000000001"/>
  </r>
  <r>
    <x v="10"/>
    <x v="33"/>
    <x v="7"/>
    <x v="0"/>
    <n v="113.18"/>
    <n v="47.23"/>
    <n v="29.279789999999998"/>
    <n v="2.427E-2"/>
    <n v="0"/>
    <n v="0"/>
    <n v="0"/>
    <n v="0"/>
    <n v="0.11536"/>
  </r>
  <r>
    <x v="10"/>
    <x v="33"/>
    <x v="7"/>
    <x v="1"/>
    <n v="77.66"/>
    <n v="68.69"/>
    <n v="26.790040000000001"/>
    <n v="2.4219999999999998E-2"/>
    <n v="0"/>
    <n v="0"/>
    <n v="0"/>
    <n v="0"/>
    <n v="0.10555"/>
  </r>
  <r>
    <x v="10"/>
    <x v="33"/>
    <x v="7"/>
    <x v="2"/>
    <n v="65.459999999999994"/>
    <n v="100"/>
    <n v="16"/>
    <n v="2.4080000000000001E-2"/>
    <n v="0"/>
    <n v="0"/>
    <n v="0"/>
    <n v="0"/>
    <n v="6.3039999999999999E-2"/>
  </r>
  <r>
    <x v="10"/>
    <x v="33"/>
    <x v="7"/>
    <x v="3"/>
    <n v="66.400000000000006"/>
    <n v="100"/>
    <n v="39"/>
    <n v="2.443E-2"/>
    <n v="0"/>
    <n v="0"/>
    <n v="0"/>
    <n v="0"/>
    <n v="0.15365999999999999"/>
  </r>
  <r>
    <x v="10"/>
    <x v="33"/>
    <x v="7"/>
    <x v="4"/>
    <n v="64.84"/>
    <n v="100"/>
    <n v="0"/>
    <n v="2.3859999999999999E-2"/>
    <n v="0"/>
    <n v="0"/>
    <n v="0"/>
    <n v="0"/>
    <n v="0"/>
  </r>
  <r>
    <x v="10"/>
    <x v="33"/>
    <x v="7"/>
    <x v="5"/>
    <n v="69.59"/>
    <n v="81.37"/>
    <n v="15.459960000000001"/>
    <n v="2.4049999999999998E-2"/>
    <n v="0"/>
    <n v="0"/>
    <n v="0"/>
    <n v="0"/>
    <n v="6.0909999999999999E-2"/>
  </r>
  <r>
    <x v="10"/>
    <x v="33"/>
    <x v="7"/>
    <x v="6"/>
    <n v="64.91"/>
    <n v="100.02"/>
    <n v="2"/>
    <n v="2.3879999999999998E-2"/>
    <n v="0"/>
    <n v="0"/>
    <n v="0"/>
    <n v="0"/>
    <n v="7.8799999999999999E-3"/>
  </r>
  <r>
    <x v="10"/>
    <x v="33"/>
    <x v="7"/>
    <x v="7"/>
    <n v="100.5"/>
    <n v="58.64"/>
    <n v="83.270020000000002"/>
    <n v="2.5069999999999999E-2"/>
    <n v="0"/>
    <n v="0"/>
    <n v="0"/>
    <n v="0"/>
    <n v="0.32807999999999998"/>
  </r>
  <r>
    <x v="10"/>
    <x v="33"/>
    <x v="7"/>
    <x v="8"/>
    <n v="90.53"/>
    <n v="55.55"/>
    <n v="54.43994"/>
    <n v="2.4680000000000001E-2"/>
    <n v="0"/>
    <n v="0"/>
    <n v="0"/>
    <n v="0"/>
    <n v="0.21448999999999999"/>
  </r>
  <r>
    <x v="10"/>
    <x v="33"/>
    <x v="7"/>
    <x v="9"/>
    <n v="156.15"/>
    <n v="35.049999999999997"/>
    <n v="28.040040000000001"/>
    <n v="2.426E-2"/>
    <n v="6.9999999999999994E-5"/>
    <n v="0"/>
    <n v="0"/>
    <n v="0"/>
    <n v="0.11047999999999999"/>
  </r>
  <r>
    <x v="10"/>
    <x v="33"/>
    <x v="7"/>
    <x v="10"/>
    <n v="3.51"/>
    <n v="42.18"/>
    <n v="37.119999999999997"/>
    <n v="5.4000000000000001E-4"/>
    <n v="0"/>
    <n v="0"/>
    <n v="0"/>
    <n v="0"/>
    <n v="0.14624999999999999"/>
  </r>
  <r>
    <x v="10"/>
    <x v="33"/>
    <x v="8"/>
    <x v="0"/>
    <n v="834.3"/>
    <n v="54.1"/>
    <n v="3027.8984399999999"/>
    <n v="0.17015"/>
    <n v="0"/>
    <n v="0"/>
    <n v="0"/>
    <n v="0"/>
    <n v="11.929930000000001"/>
  </r>
  <r>
    <x v="10"/>
    <x v="33"/>
    <x v="8"/>
    <x v="1"/>
    <n v="744.49"/>
    <n v="48.26"/>
    <n v="2396.5898400000001"/>
    <n v="0.13769000000000001"/>
    <n v="0"/>
    <n v="0"/>
    <n v="0"/>
    <n v="0"/>
    <n v="9.4425699999999999"/>
  </r>
  <r>
    <x v="10"/>
    <x v="33"/>
    <x v="8"/>
    <x v="2"/>
    <n v="233.61"/>
    <n v="100"/>
    <n v="1323"/>
    <n v="8.5949999999999999E-2"/>
    <n v="0"/>
    <n v="0"/>
    <n v="0"/>
    <n v="0"/>
    <n v="5.2126200000000003"/>
  </r>
  <r>
    <x v="10"/>
    <x v="33"/>
    <x v="8"/>
    <x v="3"/>
    <n v="487.07"/>
    <n v="100"/>
    <n v="3282"/>
    <n v="0.1792"/>
    <n v="0"/>
    <n v="0"/>
    <n v="0"/>
    <n v="0"/>
    <n v="12.93108"/>
  </r>
  <r>
    <x v="10"/>
    <x v="33"/>
    <x v="8"/>
    <x v="4"/>
    <n v="68.63"/>
    <n v="100"/>
    <n v="68"/>
    <n v="2.5250000000000002E-2"/>
    <n v="0"/>
    <n v="0"/>
    <n v="0"/>
    <n v="0"/>
    <n v="0.26791999999999999"/>
  </r>
  <r>
    <x v="10"/>
    <x v="33"/>
    <x v="8"/>
    <x v="5"/>
    <n v="255.39"/>
    <n v="89.79"/>
    <n v="1329.80078"/>
    <n v="8.6209999999999995E-2"/>
    <n v="0"/>
    <n v="0"/>
    <n v="0"/>
    <n v="0"/>
    <n v="5.2394100000000003"/>
  </r>
  <r>
    <x v="10"/>
    <x v="33"/>
    <x v="8"/>
    <x v="6"/>
    <n v="122.35"/>
    <n v="100"/>
    <n v="480"/>
    <n v="4.5010000000000001E-2"/>
    <n v="0"/>
    <n v="0"/>
    <n v="0"/>
    <n v="0"/>
    <n v="1.8912"/>
  </r>
  <r>
    <x v="10"/>
    <x v="33"/>
    <x v="8"/>
    <x v="7"/>
    <n v="1377.03"/>
    <n v="64.099999999999994"/>
    <n v="6398.8276400000004"/>
    <n v="0.32723000000000002"/>
    <n v="0"/>
    <n v="0"/>
    <n v="0"/>
    <n v="0"/>
    <n v="25.211390000000002"/>
  </r>
  <r>
    <x v="10"/>
    <x v="33"/>
    <x v="8"/>
    <x v="8"/>
    <n v="1297.97"/>
    <n v="70.95"/>
    <n v="6619.1796899999999"/>
    <n v="0.34267999999999998"/>
    <n v="0"/>
    <n v="0"/>
    <n v="0"/>
    <n v="0"/>
    <n v="26.07957"/>
  </r>
  <r>
    <x v="10"/>
    <x v="33"/>
    <x v="8"/>
    <x v="9"/>
    <n v="1440.87"/>
    <n v="53.46"/>
    <n v="5613.2890600000001"/>
    <n v="0.28806999999999999"/>
    <n v="0"/>
    <n v="0"/>
    <n v="0"/>
    <n v="0"/>
    <n v="22.11636"/>
  </r>
  <r>
    <x v="10"/>
    <x v="33"/>
    <x v="8"/>
    <x v="10"/>
    <n v="642.61"/>
    <n v="38.79"/>
    <n v="1927.44922"/>
    <n v="9.1649999999999995E-2"/>
    <n v="0"/>
    <n v="0"/>
    <n v="0"/>
    <n v="0"/>
    <n v="7.59415"/>
  </r>
  <r>
    <x v="10"/>
    <x v="34"/>
    <x v="0"/>
    <x v="0"/>
    <n v="638.77"/>
    <n v="48.78"/>
    <n v="2486.30078"/>
    <n v="0.15822"/>
    <n v="0"/>
    <n v="0"/>
    <n v="0"/>
    <n v="0"/>
    <n v="9.7960200000000004"/>
  </r>
  <r>
    <x v="10"/>
    <x v="34"/>
    <x v="0"/>
    <x v="1"/>
    <n v="225.07"/>
    <n v="59.64"/>
    <n v="968.5"/>
    <n v="7.6399999999999996E-2"/>
    <n v="0"/>
    <n v="0"/>
    <n v="0"/>
    <n v="0"/>
    <n v="3.81589"/>
  </r>
  <r>
    <x v="10"/>
    <x v="34"/>
    <x v="0"/>
    <x v="2"/>
    <n v="198.99"/>
    <n v="94.23"/>
    <n v="1339.9609399999999"/>
    <n v="9.4899999999999998E-2"/>
    <n v="0"/>
    <n v="0"/>
    <n v="0"/>
    <n v="0"/>
    <n v="5.2794400000000001"/>
  </r>
  <r>
    <x v="10"/>
    <x v="34"/>
    <x v="0"/>
    <x v="3"/>
    <n v="358.91"/>
    <n v="69.98"/>
    <n v="2006.32043"/>
    <n v="0.12923999999999999"/>
    <n v="0"/>
    <n v="0"/>
    <n v="0"/>
    <n v="0"/>
    <n v="7.9048999999999996"/>
  </r>
  <r>
    <x v="10"/>
    <x v="34"/>
    <x v="0"/>
    <x v="4"/>
    <n v="64.55"/>
    <n v="100"/>
    <n v="88"/>
    <n v="3.236E-2"/>
    <n v="0"/>
    <n v="0"/>
    <n v="0"/>
    <n v="0"/>
    <n v="0.34671999999999997"/>
  </r>
  <r>
    <x v="10"/>
    <x v="34"/>
    <x v="0"/>
    <x v="5"/>
    <n v="149.69"/>
    <n v="55.67"/>
    <n v="363"/>
    <n v="4.5879999999999997E-2"/>
    <n v="3.3E-4"/>
    <n v="0"/>
    <n v="0"/>
    <n v="0"/>
    <n v="1.43022"/>
  </r>
  <r>
    <x v="10"/>
    <x v="34"/>
    <x v="0"/>
    <x v="6"/>
    <n v="102.69"/>
    <n v="84.55"/>
    <n v="374.55957000000001"/>
    <n v="4.6920000000000003E-2"/>
    <n v="0"/>
    <n v="0"/>
    <n v="0"/>
    <n v="0"/>
    <n v="1.47577"/>
  </r>
  <r>
    <x v="10"/>
    <x v="34"/>
    <x v="0"/>
    <x v="7"/>
    <n v="656.81"/>
    <n v="38.03"/>
    <n v="2019.1405"/>
    <n v="0.13014000000000001"/>
    <n v="0"/>
    <n v="0"/>
    <n v="0"/>
    <n v="0"/>
    <n v="7.9554099999999996"/>
  </r>
  <r>
    <x v="10"/>
    <x v="34"/>
    <x v="0"/>
    <x v="8"/>
    <n v="971.18"/>
    <n v="48.15"/>
    <n v="4018.6406200000001"/>
    <n v="0.23141"/>
    <n v="0"/>
    <n v="0"/>
    <n v="0"/>
    <n v="0"/>
    <n v="15.83344"/>
  </r>
  <r>
    <x v="10"/>
    <x v="34"/>
    <x v="0"/>
    <x v="9"/>
    <n v="458.38"/>
    <n v="35.729999999999997"/>
    <n v="1145.0898400000001"/>
    <n v="8.6309999999999998E-2"/>
    <n v="0"/>
    <n v="0"/>
    <n v="0"/>
    <n v="0"/>
    <n v="4.5116500000000004"/>
  </r>
  <r>
    <x v="10"/>
    <x v="34"/>
    <x v="0"/>
    <x v="10"/>
    <n v="266.48"/>
    <n v="48.87"/>
    <n v="1323.7998"/>
    <n v="6.522E-2"/>
    <n v="0"/>
    <n v="0"/>
    <n v="0"/>
    <n v="0"/>
    <n v="5.21577"/>
  </r>
  <r>
    <x v="10"/>
    <x v="34"/>
    <x v="1"/>
    <x v="0"/>
    <n v="1105.47"/>
    <n v="55.59"/>
    <n v="3019.05078"/>
    <n v="0.30864999999999998"/>
    <n v="0"/>
    <n v="0"/>
    <n v="0"/>
    <n v="0"/>
    <n v="11.895060000000001"/>
  </r>
  <r>
    <x v="10"/>
    <x v="34"/>
    <x v="1"/>
    <x v="1"/>
    <n v="619.19000000000005"/>
    <n v="79.58"/>
    <n v="2615.9414099999999"/>
    <n v="0.24782999999999999"/>
    <n v="0"/>
    <n v="0"/>
    <n v="0"/>
    <n v="0"/>
    <n v="10.306800000000001"/>
  </r>
  <r>
    <x v="10"/>
    <x v="34"/>
    <x v="1"/>
    <x v="2"/>
    <n v="324.27"/>
    <n v="94.91"/>
    <n v="1601.19922"/>
    <n v="0.1545"/>
    <n v="0"/>
    <n v="0"/>
    <n v="0"/>
    <n v="0"/>
    <n v="6.3087299999999997"/>
  </r>
  <r>
    <x v="10"/>
    <x v="34"/>
    <x v="1"/>
    <x v="3"/>
    <n v="923.67"/>
    <n v="94.92"/>
    <n v="4801.2031200000001"/>
    <n v="0.43969000000000003"/>
    <n v="0"/>
    <n v="0"/>
    <n v="0"/>
    <n v="0"/>
    <n v="18.916730000000001"/>
  </r>
  <r>
    <x v="10"/>
    <x v="34"/>
    <x v="1"/>
    <x v="4"/>
    <n v="43.68"/>
    <n v="100"/>
    <n v="149"/>
    <n v="2.1899999999999999E-2"/>
    <n v="0"/>
    <n v="0"/>
    <n v="0"/>
    <n v="0"/>
    <n v="0.58706000000000003"/>
  </r>
  <r>
    <x v="10"/>
    <x v="34"/>
    <x v="1"/>
    <x v="5"/>
    <n v="638.86"/>
    <n v="63.31"/>
    <n v="2203.78125"/>
    <n v="0.20498"/>
    <n v="0"/>
    <n v="0"/>
    <n v="0"/>
    <n v="0"/>
    <n v="8.6828900000000004"/>
  </r>
  <r>
    <x v="10"/>
    <x v="34"/>
    <x v="1"/>
    <x v="6"/>
    <n v="343.16"/>
    <n v="100"/>
    <n v="1770"/>
    <n v="0.17202000000000001"/>
    <n v="0"/>
    <n v="0"/>
    <n v="0"/>
    <n v="0"/>
    <n v="6.9737999999999998"/>
  </r>
  <r>
    <x v="10"/>
    <x v="34"/>
    <x v="1"/>
    <x v="7"/>
    <n v="2274.85"/>
    <n v="45.34"/>
    <n v="5516.8203100000001"/>
    <n v="0.51637999999999995"/>
    <n v="0"/>
    <n v="0"/>
    <n v="0"/>
    <n v="0"/>
    <n v="21.736270000000001"/>
  </r>
  <r>
    <x v="10"/>
    <x v="34"/>
    <x v="1"/>
    <x v="8"/>
    <n v="3064.68"/>
    <n v="42.57"/>
    <n v="6557.8828100000001"/>
    <n v="0.65529999999999999"/>
    <n v="0"/>
    <n v="0"/>
    <n v="0"/>
    <n v="0"/>
    <n v="25.838049999999999"/>
  </r>
  <r>
    <x v="10"/>
    <x v="34"/>
    <x v="1"/>
    <x v="9"/>
    <n v="1637.71"/>
    <n v="45.29"/>
    <n v="3908.0468799999999"/>
    <n v="0.37236999999999998"/>
    <n v="0"/>
    <n v="0"/>
    <n v="0"/>
    <n v="0"/>
    <n v="15.39771"/>
  </r>
  <r>
    <x v="10"/>
    <x v="34"/>
    <x v="1"/>
    <x v="10"/>
    <n v="1112.48"/>
    <n v="46.6"/>
    <n v="2827.69922"/>
    <n v="0.25942999999999999"/>
    <n v="0"/>
    <n v="0"/>
    <n v="0"/>
    <n v="0"/>
    <n v="11.14114"/>
  </r>
  <r>
    <x v="10"/>
    <x v="34"/>
    <x v="2"/>
    <x v="0"/>
    <n v="128.41"/>
    <n v="53.9"/>
    <n v="440.8999"/>
    <n v="3.279E-2"/>
    <n v="0"/>
    <n v="0"/>
    <n v="0"/>
    <n v="0"/>
    <n v="1.73715"/>
  </r>
  <r>
    <x v="10"/>
    <x v="34"/>
    <x v="2"/>
    <x v="1"/>
    <n v="75.39"/>
    <n v="77.55"/>
    <n v="253.6001"/>
    <n v="2.8760000000000001E-2"/>
    <n v="0"/>
    <n v="0"/>
    <n v="0"/>
    <n v="0"/>
    <n v="0.99917999999999996"/>
  </r>
  <r>
    <x v="10"/>
    <x v="34"/>
    <x v="2"/>
    <x v="2"/>
    <n v="64.62"/>
    <n v="100"/>
    <n v="159"/>
    <n v="2.6780000000000002E-2"/>
    <n v="0"/>
    <n v="0"/>
    <n v="0"/>
    <n v="0"/>
    <n v="0.62646000000000002"/>
  </r>
  <r>
    <x v="10"/>
    <x v="34"/>
    <x v="2"/>
    <x v="3"/>
    <n v="74.760000000000005"/>
    <n v="100"/>
    <n v="359"/>
    <n v="3.099E-2"/>
    <n v="0"/>
    <n v="0"/>
    <n v="0"/>
    <n v="0"/>
    <n v="1.4144600000000001"/>
  </r>
  <r>
    <x v="10"/>
    <x v="34"/>
    <x v="2"/>
    <x v="4"/>
    <n v="56.95"/>
    <n v="100"/>
    <n v="7"/>
    <n v="2.3609999999999999E-2"/>
    <n v="0"/>
    <n v="0"/>
    <n v="0"/>
    <n v="0"/>
    <n v="2.758E-2"/>
  </r>
  <r>
    <x v="10"/>
    <x v="34"/>
    <x v="2"/>
    <x v="5"/>
    <n v="60.34"/>
    <n v="100"/>
    <n v="75"/>
    <n v="2.5010000000000001E-2"/>
    <n v="0"/>
    <n v="0"/>
    <n v="0"/>
    <n v="0"/>
    <n v="0.29549999999999998"/>
  </r>
  <r>
    <x v="10"/>
    <x v="34"/>
    <x v="2"/>
    <x v="6"/>
    <n v="59.69"/>
    <n v="100"/>
    <n v="63"/>
    <n v="2.4740000000000002E-2"/>
    <n v="0"/>
    <n v="0"/>
    <n v="0"/>
    <n v="0"/>
    <n v="0.24822"/>
  </r>
  <r>
    <x v="10"/>
    <x v="34"/>
    <x v="2"/>
    <x v="7"/>
    <n v="147.13999999999999"/>
    <n v="54.68"/>
    <n v="661.0498"/>
    <n v="3.7379999999999997E-2"/>
    <n v="0"/>
    <n v="0"/>
    <n v="0"/>
    <n v="0"/>
    <n v="2.6045400000000001"/>
  </r>
  <r>
    <x v="10"/>
    <x v="34"/>
    <x v="2"/>
    <x v="8"/>
    <n v="149.96"/>
    <n v="56.93"/>
    <n v="843.08007999999995"/>
    <n v="4.1119999999999997E-2"/>
    <n v="0"/>
    <n v="0"/>
    <n v="0"/>
    <n v="0"/>
    <n v="3.3217300000000001"/>
  </r>
  <r>
    <x v="10"/>
    <x v="34"/>
    <x v="2"/>
    <x v="9"/>
    <n v="144.74"/>
    <n v="36.4"/>
    <n v="270.4502"/>
    <n v="2.912E-2"/>
    <n v="0"/>
    <n v="0"/>
    <n v="0"/>
    <n v="0"/>
    <n v="1.0655699999999999"/>
  </r>
  <r>
    <x v="10"/>
    <x v="34"/>
    <x v="2"/>
    <x v="10"/>
    <n v="31.62"/>
    <n v="40.07"/>
    <n v="253.21996999999999"/>
    <n v="5.2500000000000003E-3"/>
    <n v="0"/>
    <n v="0"/>
    <n v="0"/>
    <n v="0"/>
    <n v="0.99768999999999997"/>
  </r>
  <r>
    <x v="10"/>
    <x v="34"/>
    <x v="3"/>
    <x v="0"/>
    <n v="532"/>
    <n v="30.21"/>
    <n v="368.30077999999997"/>
    <n v="9.3130000000000004E-2"/>
    <n v="0"/>
    <n v="0"/>
    <n v="0"/>
    <n v="0"/>
    <n v="1.4511000000000001"/>
  </r>
  <r>
    <x v="10"/>
    <x v="34"/>
    <x v="3"/>
    <x v="1"/>
    <n v="215.06"/>
    <n v="72.239999999999995"/>
    <n v="313.5"/>
    <n v="9.0670000000000001E-2"/>
    <n v="4.0000000000000003E-5"/>
    <n v="0"/>
    <n v="0"/>
    <n v="0"/>
    <n v="1.23519"/>
  </r>
  <r>
    <x v="10"/>
    <x v="34"/>
    <x v="3"/>
    <x v="2"/>
    <n v="177.04"/>
    <n v="100"/>
    <n v="257"/>
    <n v="8.8749999999999996E-2"/>
    <n v="0"/>
    <n v="0"/>
    <n v="0"/>
    <n v="0"/>
    <n v="1.01258"/>
  </r>
  <r>
    <x v="10"/>
    <x v="34"/>
    <x v="3"/>
    <x v="3"/>
    <n v="211.15"/>
    <n v="93.53"/>
    <n v="585.5"/>
    <n v="0.10085"/>
    <n v="0"/>
    <n v="0"/>
    <n v="0"/>
    <n v="0"/>
    <n v="2.30687"/>
  </r>
  <r>
    <x v="10"/>
    <x v="34"/>
    <x v="3"/>
    <x v="4"/>
    <n v="158.59"/>
    <n v="100"/>
    <n v="8"/>
    <n v="7.9500000000000001E-2"/>
    <n v="0"/>
    <n v="0"/>
    <n v="0"/>
    <n v="0"/>
    <n v="3.1519999999999999E-2"/>
  </r>
  <r>
    <x v="10"/>
    <x v="34"/>
    <x v="3"/>
    <x v="5"/>
    <n v="193.24"/>
    <n v="70.040000000000006"/>
    <n v="210.11913999999999"/>
    <n v="8.6910000000000001E-2"/>
    <n v="0"/>
    <n v="0"/>
    <n v="0"/>
    <n v="0"/>
    <n v="0.82786999999999999"/>
  </r>
  <r>
    <x v="10"/>
    <x v="34"/>
    <x v="3"/>
    <x v="6"/>
    <n v="161.47999999999999"/>
    <n v="100"/>
    <n v="48"/>
    <n v="8.0949999999999994E-2"/>
    <n v="0"/>
    <n v="0"/>
    <n v="0"/>
    <n v="0"/>
    <n v="0.18912000000000001"/>
  </r>
  <r>
    <x v="10"/>
    <x v="34"/>
    <x v="3"/>
    <x v="7"/>
    <n v="505.32"/>
    <n v="36.61"/>
    <n v="604.00977"/>
    <n v="0.10178"/>
    <n v="0"/>
    <n v="0"/>
    <n v="0"/>
    <n v="0"/>
    <n v="2.3797999999999999"/>
  </r>
  <r>
    <x v="10"/>
    <x v="34"/>
    <x v="3"/>
    <x v="8"/>
    <n v="497.53"/>
    <n v="38.869999999999997"/>
    <n v="894.49023"/>
    <n v="0.11254"/>
    <n v="0"/>
    <n v="0"/>
    <n v="0"/>
    <n v="0"/>
    <n v="3.5242900000000001"/>
  </r>
  <r>
    <x v="10"/>
    <x v="34"/>
    <x v="3"/>
    <x v="9"/>
    <n v="568.72"/>
    <n v="26.81"/>
    <n v="382.09960999999998"/>
    <n v="9.3539999999999998E-2"/>
    <n v="0"/>
    <n v="0"/>
    <n v="0"/>
    <n v="0"/>
    <n v="1.5054700000000001"/>
  </r>
  <r>
    <x v="10"/>
    <x v="34"/>
    <x v="3"/>
    <x v="10"/>
    <n v="30.89"/>
    <n v="57.95"/>
    <n v="253.21996999999999"/>
    <n v="9.1800000000000007E-3"/>
    <n v="6.9999999999999994E-5"/>
    <n v="0"/>
    <n v="0"/>
    <n v="0"/>
    <n v="0.99768999999999997"/>
  </r>
  <r>
    <x v="10"/>
    <x v="34"/>
    <x v="4"/>
    <x v="0"/>
    <n v="15.5"/>
    <n v="62.49"/>
    <n v="120.59998"/>
    <n v="3.32E-3"/>
    <n v="0"/>
    <n v="0"/>
    <n v="0"/>
    <n v="0"/>
    <n v="0.47516000000000003"/>
  </r>
  <r>
    <x v="10"/>
    <x v="34"/>
    <x v="4"/>
    <x v="1"/>
    <n v="12.68"/>
    <n v="73.349999999999994"/>
    <n v="112.22998"/>
    <n v="3.1700000000000001E-3"/>
    <n v="0"/>
    <n v="0"/>
    <n v="0"/>
    <n v="0"/>
    <n v="0.44219000000000003"/>
  </r>
  <r>
    <x v="10"/>
    <x v="34"/>
    <x v="4"/>
    <x v="2"/>
    <n v="8.4"/>
    <n v="100"/>
    <n v="70"/>
    <n v="2.5699999999999998E-3"/>
    <n v="0"/>
    <n v="0"/>
    <n v="0"/>
    <n v="0"/>
    <n v="0.27579999999999999"/>
  </r>
  <r>
    <x v="10"/>
    <x v="34"/>
    <x v="4"/>
    <x v="3"/>
    <n v="12.1"/>
    <n v="100"/>
    <n v="146"/>
    <n v="3.7000000000000002E-3"/>
    <n v="0"/>
    <n v="0"/>
    <n v="0"/>
    <n v="0"/>
    <n v="0.57523999999999997"/>
  </r>
  <r>
    <x v="10"/>
    <x v="34"/>
    <x v="4"/>
    <x v="4"/>
    <n v="5.08"/>
    <n v="100"/>
    <n v="1"/>
    <n v="1.5499999999999999E-3"/>
    <n v="0"/>
    <n v="0"/>
    <n v="0"/>
    <n v="0"/>
    <n v="3.9399999999999999E-3"/>
  </r>
  <r>
    <x v="10"/>
    <x v="34"/>
    <x v="4"/>
    <x v="5"/>
    <n v="7.67"/>
    <n v="88.5"/>
    <n v="47.789969999999997"/>
    <n v="2.2300000000000002E-3"/>
    <n v="0"/>
    <n v="0"/>
    <n v="0"/>
    <n v="0"/>
    <n v="0.18829000000000001"/>
  </r>
  <r>
    <x v="10"/>
    <x v="34"/>
    <x v="4"/>
    <x v="6"/>
    <n v="5.48"/>
    <n v="100"/>
    <n v="10"/>
    <n v="1.67E-3"/>
    <n v="0"/>
    <n v="0"/>
    <n v="0"/>
    <n v="0"/>
    <n v="3.9399999999999998E-2"/>
  </r>
  <r>
    <x v="10"/>
    <x v="34"/>
    <x v="4"/>
    <x v="7"/>
    <n v="22.78"/>
    <n v="76.17"/>
    <n v="265.83996999999999"/>
    <n v="5.5100000000000001E-3"/>
    <n v="0"/>
    <n v="0"/>
    <n v="0"/>
    <n v="0"/>
    <n v="1.04741"/>
  </r>
  <r>
    <x v="10"/>
    <x v="34"/>
    <x v="4"/>
    <x v="8"/>
    <n v="26.78"/>
    <n v="85.5"/>
    <n v="379.61986999999999"/>
    <n v="7.1599999999999997E-3"/>
    <n v="0"/>
    <n v="0"/>
    <n v="0"/>
    <n v="0"/>
    <n v="1.4957"/>
  </r>
  <r>
    <x v="10"/>
    <x v="34"/>
    <x v="4"/>
    <x v="9"/>
    <n v="22.27"/>
    <n v="54.2"/>
    <n v="175.60999000000001"/>
    <n v="4.1099999999999999E-3"/>
    <n v="0"/>
    <n v="0"/>
    <n v="0"/>
    <n v="0"/>
    <n v="0.69189999999999996"/>
  </r>
  <r>
    <x v="10"/>
    <x v="34"/>
    <x v="4"/>
    <x v="10"/>
    <n v="7.69"/>
    <n v="65.709999999999994"/>
    <n v="105.79998999999999"/>
    <n v="1.5200000000000001E-3"/>
    <n v="0"/>
    <n v="0"/>
    <n v="0"/>
    <n v="0"/>
    <n v="0.41685"/>
  </r>
  <r>
    <x v="10"/>
    <x v="34"/>
    <x v="5"/>
    <x v="0"/>
    <n v="6.74"/>
    <n v="42.52"/>
    <n v="53.579990000000002"/>
    <n v="9.2000000000000003E-4"/>
    <n v="0"/>
    <n v="0"/>
    <n v="0"/>
    <n v="0"/>
    <n v="0.21110999999999999"/>
  </r>
  <r>
    <x v="10"/>
    <x v="34"/>
    <x v="5"/>
    <x v="1"/>
    <n v="1.31"/>
    <n v="87.2"/>
    <n v="13.08"/>
    <n v="3.6999999999999999E-4"/>
    <n v="0"/>
    <n v="0"/>
    <n v="0"/>
    <n v="0"/>
    <n v="5.1540000000000002E-2"/>
  </r>
  <r>
    <x v="10"/>
    <x v="34"/>
    <x v="5"/>
    <x v="2"/>
    <n v="1.64"/>
    <n v="100"/>
    <n v="23"/>
    <n v="5.0000000000000001E-4"/>
    <n v="0"/>
    <n v="0"/>
    <n v="0"/>
    <n v="0"/>
    <n v="9.0620000000000006E-2"/>
  </r>
  <r>
    <x v="10"/>
    <x v="34"/>
    <x v="5"/>
    <x v="3"/>
    <n v="3.03"/>
    <n v="100"/>
    <n v="54"/>
    <n v="9.3000000000000005E-4"/>
    <n v="0"/>
    <n v="0"/>
    <n v="0"/>
    <n v="0"/>
    <n v="0.21276"/>
  </r>
  <r>
    <x v="10"/>
    <x v="34"/>
    <x v="5"/>
    <x v="4"/>
    <n v="0.69"/>
    <n v="100"/>
    <n v="0"/>
    <n v="2.1000000000000001E-4"/>
    <n v="0"/>
    <n v="0"/>
    <n v="0"/>
    <n v="0"/>
    <n v="0"/>
  </r>
  <r>
    <x v="10"/>
    <x v="34"/>
    <x v="5"/>
    <x v="5"/>
    <n v="1.41"/>
    <n v="100"/>
    <n v="17"/>
    <n v="4.2999999999999999E-4"/>
    <n v="0"/>
    <n v="0"/>
    <n v="0"/>
    <n v="0"/>
    <n v="6.6979999999999998E-2"/>
  </r>
  <r>
    <x v="10"/>
    <x v="34"/>
    <x v="5"/>
    <x v="6"/>
    <n v="0.78"/>
    <n v="100"/>
    <n v="2"/>
    <n v="2.4000000000000001E-4"/>
    <n v="0"/>
    <n v="0"/>
    <n v="0"/>
    <n v="0"/>
    <n v="7.8799999999999999E-3"/>
  </r>
  <r>
    <x v="10"/>
    <x v="34"/>
    <x v="5"/>
    <x v="7"/>
    <n v="5.13"/>
    <n v="64.47"/>
    <n v="60.600009999999997"/>
    <n v="1.0300000000000001E-3"/>
    <n v="0"/>
    <n v="0"/>
    <n v="0"/>
    <n v="0"/>
    <n v="0.23876"/>
  </r>
  <r>
    <x v="10"/>
    <x v="34"/>
    <x v="5"/>
    <x v="8"/>
    <n v="5.57"/>
    <n v="71.5"/>
    <n v="75.790009999999995"/>
    <n v="1.24E-3"/>
    <n v="0"/>
    <n v="0"/>
    <n v="0"/>
    <n v="0"/>
    <n v="0.29860999999999999"/>
  </r>
  <r>
    <x v="10"/>
    <x v="34"/>
    <x v="5"/>
    <x v="9"/>
    <n v="2.34"/>
    <n v="60"/>
    <n v="21.600010000000001"/>
    <n v="5.0000000000000001E-4"/>
    <n v="0"/>
    <n v="0"/>
    <n v="0"/>
    <n v="0"/>
    <n v="8.5099999999999995E-2"/>
  </r>
  <r>
    <x v="10"/>
    <x v="34"/>
    <x v="5"/>
    <x v="10"/>
    <n v="2.46"/>
    <n v="51.79"/>
    <n v="29"/>
    <n v="3.8999999999999999E-4"/>
    <n v="0"/>
    <n v="0"/>
    <n v="0"/>
    <n v="0"/>
    <n v="0.11426"/>
  </r>
  <r>
    <x v="10"/>
    <x v="34"/>
    <x v="6"/>
    <x v="0"/>
    <n v="146.26"/>
    <n v="62.96"/>
    <n v="86.87988"/>
    <n v="4.2880000000000001E-2"/>
    <n v="0"/>
    <n v="0"/>
    <n v="0"/>
    <n v="0"/>
    <n v="0.34231"/>
  </r>
  <r>
    <x v="10"/>
    <x v="34"/>
    <x v="6"/>
    <x v="1"/>
    <n v="123.9"/>
    <n v="76.92"/>
    <n v="82.299800000000005"/>
    <n v="4.2799999999999998E-2"/>
    <n v="0"/>
    <n v="0"/>
    <n v="0"/>
    <n v="0"/>
    <n v="0.32425999999999999"/>
  </r>
  <r>
    <x v="10"/>
    <x v="34"/>
    <x v="6"/>
    <x v="2"/>
    <n v="114.51"/>
    <n v="100"/>
    <n v="47"/>
    <n v="4.2130000000000001E-2"/>
    <n v="0"/>
    <n v="0"/>
    <n v="0"/>
    <n v="0"/>
    <n v="0.18518000000000001"/>
  </r>
  <r>
    <x v="10"/>
    <x v="34"/>
    <x v="6"/>
    <x v="3"/>
    <n v="116.39"/>
    <n v="100"/>
    <n v="84"/>
    <n v="4.2819999999999997E-2"/>
    <n v="0"/>
    <n v="0"/>
    <n v="0"/>
    <n v="0"/>
    <n v="0.33095999999999998"/>
  </r>
  <r>
    <x v="10"/>
    <x v="34"/>
    <x v="6"/>
    <x v="4"/>
    <n v="112.28"/>
    <n v="99.98"/>
    <n v="1"/>
    <n v="4.1309999999999999E-2"/>
    <n v="0"/>
    <n v="0"/>
    <n v="0"/>
    <n v="0"/>
    <n v="3.9399999999999999E-3"/>
  </r>
  <r>
    <x v="10"/>
    <x v="34"/>
    <x v="6"/>
    <x v="5"/>
    <n v="124.66"/>
    <n v="77.739999999999995"/>
    <n v="33.429690000000001"/>
    <n v="4.1869999999999997E-2"/>
    <n v="0"/>
    <n v="0"/>
    <n v="0"/>
    <n v="0"/>
    <n v="0.13170999999999999"/>
  </r>
  <r>
    <x v="10"/>
    <x v="34"/>
    <x v="6"/>
    <x v="6"/>
    <n v="112.52"/>
    <n v="100"/>
    <n v="7"/>
    <n v="4.1399999999999999E-2"/>
    <n v="0"/>
    <n v="0"/>
    <n v="0"/>
    <n v="0"/>
    <n v="2.758E-2"/>
  </r>
  <r>
    <x v="10"/>
    <x v="34"/>
    <x v="6"/>
    <x v="7"/>
    <n v="171.38"/>
    <n v="59.92"/>
    <n v="151.59961000000001"/>
    <n v="4.4060000000000002E-2"/>
    <n v="0"/>
    <n v="0"/>
    <n v="0"/>
    <n v="0"/>
    <n v="0.59730000000000005"/>
  </r>
  <r>
    <x v="10"/>
    <x v="34"/>
    <x v="6"/>
    <x v="8"/>
    <n v="168.45"/>
    <n v="60.24"/>
    <n v="184.32031000000001"/>
    <n v="4.4639999999999999E-2"/>
    <n v="0"/>
    <n v="0"/>
    <n v="0"/>
    <n v="0"/>
    <n v="0.72621999999999998"/>
  </r>
  <r>
    <x v="10"/>
    <x v="34"/>
    <x v="6"/>
    <x v="9"/>
    <n v="179.58"/>
    <n v="45.42"/>
    <n v="107.2002"/>
    <n v="4.3249999999999997E-2"/>
    <n v="0"/>
    <n v="0"/>
    <n v="0"/>
    <n v="0"/>
    <n v="0.42237000000000002"/>
  </r>
  <r>
    <x v="10"/>
    <x v="34"/>
    <x v="6"/>
    <x v="10"/>
    <n v="9.67"/>
    <n v="52.35"/>
    <n v="102.60001"/>
    <n v="1.8600000000000001E-3"/>
    <n v="0"/>
    <n v="0"/>
    <n v="0"/>
    <n v="0"/>
    <n v="0.40423999999999999"/>
  </r>
  <r>
    <x v="10"/>
    <x v="34"/>
    <x v="7"/>
    <x v="0"/>
    <n v="113.81"/>
    <n v="47.73"/>
    <n v="30.06982"/>
    <n v="2.4379999999999999E-2"/>
    <n v="0"/>
    <n v="0"/>
    <n v="0"/>
    <n v="0"/>
    <n v="0.11848"/>
  </r>
  <r>
    <x v="10"/>
    <x v="34"/>
    <x v="7"/>
    <x v="1"/>
    <n v="78.05"/>
    <n v="68.69"/>
    <n v="26.790040000000001"/>
    <n v="2.4320000000000001E-2"/>
    <n v="0"/>
    <n v="0"/>
    <n v="0"/>
    <n v="0"/>
    <n v="0.10555"/>
  </r>
  <r>
    <x v="10"/>
    <x v="34"/>
    <x v="7"/>
    <x v="2"/>
    <n v="65.64"/>
    <n v="100"/>
    <n v="18"/>
    <n v="2.4150000000000001E-2"/>
    <n v="0"/>
    <n v="0"/>
    <n v="0"/>
    <n v="0"/>
    <n v="7.0919999999999997E-2"/>
  </r>
  <r>
    <x v="10"/>
    <x v="34"/>
    <x v="7"/>
    <x v="3"/>
    <n v="66.8"/>
    <n v="100"/>
    <n v="40"/>
    <n v="2.4580000000000001E-2"/>
    <n v="0"/>
    <n v="0"/>
    <n v="0"/>
    <n v="0"/>
    <n v="0.15759999999999999"/>
  </r>
  <r>
    <x v="10"/>
    <x v="34"/>
    <x v="7"/>
    <x v="4"/>
    <n v="64.84"/>
    <n v="100"/>
    <n v="0"/>
    <n v="2.3859999999999999E-2"/>
    <n v="0"/>
    <n v="0"/>
    <n v="0"/>
    <n v="0"/>
    <n v="0"/>
  </r>
  <r>
    <x v="10"/>
    <x v="34"/>
    <x v="7"/>
    <x v="5"/>
    <n v="69.78"/>
    <n v="81.37"/>
    <n v="15.459960000000001"/>
    <n v="2.41E-2"/>
    <n v="0"/>
    <n v="0"/>
    <n v="0"/>
    <n v="0"/>
    <n v="6.0909999999999999E-2"/>
  </r>
  <r>
    <x v="10"/>
    <x v="34"/>
    <x v="7"/>
    <x v="6"/>
    <n v="64.930000000000007"/>
    <n v="100.02"/>
    <n v="2"/>
    <n v="2.3890000000000002E-2"/>
    <n v="0"/>
    <n v="0"/>
    <n v="0"/>
    <n v="0"/>
    <n v="7.8799999999999999E-3"/>
  </r>
  <r>
    <x v="10"/>
    <x v="34"/>
    <x v="7"/>
    <x v="7"/>
    <n v="101.94"/>
    <n v="58.78"/>
    <n v="84.649900000000002"/>
    <n v="2.538E-2"/>
    <n v="0"/>
    <n v="0"/>
    <n v="0"/>
    <n v="0"/>
    <n v="0.33351999999999998"/>
  </r>
  <r>
    <x v="10"/>
    <x v="34"/>
    <x v="7"/>
    <x v="8"/>
    <n v="91.55"/>
    <n v="55.65"/>
    <n v="56.759770000000003"/>
    <n v="2.4889999999999999E-2"/>
    <n v="0"/>
    <n v="0"/>
    <n v="0"/>
    <n v="0"/>
    <n v="0.22363"/>
  </r>
  <r>
    <x v="10"/>
    <x v="34"/>
    <x v="7"/>
    <x v="9"/>
    <n v="156.94999999999999"/>
    <n v="35.049999999999997"/>
    <n v="28.040040000000001"/>
    <n v="2.436E-2"/>
    <n v="6.9999999999999994E-5"/>
    <n v="0"/>
    <n v="0"/>
    <n v="0"/>
    <n v="0.11047999999999999"/>
  </r>
  <r>
    <x v="10"/>
    <x v="34"/>
    <x v="7"/>
    <x v="10"/>
    <n v="4.43"/>
    <n v="42.61"/>
    <n v="39.200000000000003"/>
    <n v="6.8999999999999997E-4"/>
    <n v="0"/>
    <n v="0"/>
    <n v="0"/>
    <n v="0"/>
    <n v="0.15445"/>
  </r>
  <r>
    <x v="10"/>
    <x v="34"/>
    <x v="8"/>
    <x v="0"/>
    <n v="890.59"/>
    <n v="54.09"/>
    <n v="3044.8789099999999"/>
    <n v="0.18135000000000001"/>
    <n v="0"/>
    <n v="0"/>
    <n v="0"/>
    <n v="0"/>
    <n v="11.996829999999999"/>
  </r>
  <r>
    <x v="10"/>
    <x v="34"/>
    <x v="8"/>
    <x v="1"/>
    <n v="794.54"/>
    <n v="48.25"/>
    <n v="2414.9609399999999"/>
    <n v="0.14657999999999999"/>
    <n v="0"/>
    <n v="0"/>
    <n v="0"/>
    <n v="0"/>
    <n v="9.5149399999999993"/>
  </r>
  <r>
    <x v="10"/>
    <x v="34"/>
    <x v="8"/>
    <x v="2"/>
    <n v="246.95"/>
    <n v="100"/>
    <n v="1334"/>
    <n v="9.0859999999999996E-2"/>
    <n v="0"/>
    <n v="0"/>
    <n v="0"/>
    <n v="0"/>
    <n v="5.25596"/>
  </r>
  <r>
    <x v="10"/>
    <x v="34"/>
    <x v="8"/>
    <x v="3"/>
    <n v="520.16999999999996"/>
    <n v="100"/>
    <n v="3310"/>
    <n v="0.19137999999999999"/>
    <n v="0"/>
    <n v="0"/>
    <n v="0"/>
    <n v="0"/>
    <n v="13.041399999999999"/>
  </r>
  <r>
    <x v="10"/>
    <x v="34"/>
    <x v="8"/>
    <x v="4"/>
    <n v="69.31"/>
    <n v="100"/>
    <n v="68"/>
    <n v="2.5499999999999998E-2"/>
    <n v="0"/>
    <n v="0"/>
    <n v="0"/>
    <n v="0"/>
    <n v="0.26791999999999999"/>
  </r>
  <r>
    <x v="10"/>
    <x v="34"/>
    <x v="8"/>
    <x v="5"/>
    <n v="270.32"/>
    <n v="89.79"/>
    <n v="1340.59961"/>
    <n v="9.1139999999999999E-2"/>
    <n v="0"/>
    <n v="0"/>
    <n v="0"/>
    <n v="0"/>
    <n v="5.2819599999999998"/>
  </r>
  <r>
    <x v="10"/>
    <x v="34"/>
    <x v="8"/>
    <x v="6"/>
    <n v="127.19"/>
    <n v="100"/>
    <n v="484"/>
    <n v="4.6800000000000001E-2"/>
    <n v="0"/>
    <n v="0"/>
    <n v="0"/>
    <n v="0"/>
    <n v="1.90696"/>
  </r>
  <r>
    <x v="10"/>
    <x v="34"/>
    <x v="8"/>
    <x v="7"/>
    <n v="1477.85"/>
    <n v="64.099999999999994"/>
    <n v="6462.2578100000001"/>
    <n v="0.35099999999999998"/>
    <n v="0"/>
    <n v="0"/>
    <n v="0"/>
    <n v="0"/>
    <n v="25.461300000000001"/>
  </r>
  <r>
    <x v="10"/>
    <x v="34"/>
    <x v="8"/>
    <x v="8"/>
    <n v="1391.92"/>
    <n v="70.94"/>
    <n v="6664.7504900000004"/>
    <n v="0.36720000000000003"/>
    <n v="0"/>
    <n v="0"/>
    <n v="0"/>
    <n v="0"/>
    <n v="26.25911"/>
  </r>
  <r>
    <x v="10"/>
    <x v="34"/>
    <x v="8"/>
    <x v="9"/>
    <n v="1546.94"/>
    <n v="53.45"/>
    <n v="5669.8203100000001"/>
    <n v="0.30892999999999998"/>
    <n v="0"/>
    <n v="0"/>
    <n v="0"/>
    <n v="0"/>
    <n v="22.339089999999999"/>
  </r>
  <r>
    <x v="10"/>
    <x v="34"/>
    <x v="8"/>
    <x v="10"/>
    <n v="692.81"/>
    <n v="38.78"/>
    <n v="1946.94922"/>
    <n v="9.8820000000000005E-2"/>
    <n v="0"/>
    <n v="0"/>
    <n v="0"/>
    <n v="0"/>
    <n v="7.6709800000000001"/>
  </r>
  <r>
    <x v="10"/>
    <x v="35"/>
    <x v="0"/>
    <x v="0"/>
    <n v="671.29"/>
    <n v="48.79"/>
    <n v="1586.6289099999999"/>
    <n v="0.16617000000000001"/>
    <n v="0"/>
    <n v="0"/>
    <n v="0"/>
    <n v="0"/>
    <n v="6.2513199999999998"/>
  </r>
  <r>
    <x v="10"/>
    <x v="35"/>
    <x v="0"/>
    <x v="1"/>
    <n v="235.53"/>
    <n v="59.63"/>
    <n v="623.75"/>
    <n v="7.9530000000000003E-2"/>
    <n v="0"/>
    <n v="0"/>
    <n v="0"/>
    <n v="0"/>
    <n v="2.45757"/>
  </r>
  <r>
    <x v="10"/>
    <x v="35"/>
    <x v="0"/>
    <x v="2"/>
    <n v="208.16"/>
    <n v="94.23"/>
    <n v="864.08007999999995"/>
    <n v="9.9229999999999999E-2"/>
    <n v="0"/>
    <n v="0"/>
    <n v="0"/>
    <n v="0"/>
    <n v="3.40448"/>
  </r>
  <r>
    <x v="10"/>
    <x v="35"/>
    <x v="0"/>
    <x v="3"/>
    <n v="377.36"/>
    <n v="69.98"/>
    <n v="1291.1796899999999"/>
    <n v="0.13571"/>
    <n v="0"/>
    <n v="0"/>
    <n v="0"/>
    <n v="0"/>
    <n v="5.08725"/>
  </r>
  <r>
    <x v="10"/>
    <x v="35"/>
    <x v="0"/>
    <x v="4"/>
    <n v="65.12"/>
    <n v="100"/>
    <n v="57"/>
    <n v="3.2640000000000002E-2"/>
    <n v="0"/>
    <n v="0"/>
    <n v="0"/>
    <n v="0"/>
    <n v="0.22458"/>
  </r>
  <r>
    <x v="10"/>
    <x v="35"/>
    <x v="0"/>
    <x v="5"/>
    <n v="153.94"/>
    <n v="55.2"/>
    <n v="234.59961000000001"/>
    <n v="4.7059999999999998E-2"/>
    <n v="3.3E-4"/>
    <n v="0"/>
    <n v="0"/>
    <n v="0"/>
    <n v="0.92432000000000003"/>
  </r>
  <r>
    <x v="10"/>
    <x v="35"/>
    <x v="0"/>
    <x v="6"/>
    <n v="105.53"/>
    <n v="84.48"/>
    <n v="239.91994"/>
    <n v="4.8120000000000003E-2"/>
    <n v="0"/>
    <n v="0"/>
    <n v="0"/>
    <n v="0"/>
    <n v="0.94528000000000001"/>
  </r>
  <r>
    <x v="10"/>
    <x v="35"/>
    <x v="0"/>
    <x v="7"/>
    <n v="690.93"/>
    <n v="38.06"/>
    <n v="1298.61914"/>
    <n v="0.13664999999999999"/>
    <n v="0"/>
    <n v="0"/>
    <n v="0"/>
    <n v="0"/>
    <n v="5.1165599999999998"/>
  </r>
  <r>
    <x v="10"/>
    <x v="35"/>
    <x v="0"/>
    <x v="8"/>
    <n v="1024.8499999999999"/>
    <n v="48.14"/>
    <n v="2583.73828"/>
    <n v="0.24435999999999999"/>
    <n v="0"/>
    <n v="0"/>
    <n v="0"/>
    <n v="0"/>
    <n v="10.17994"/>
  </r>
  <r>
    <x v="10"/>
    <x v="35"/>
    <x v="0"/>
    <x v="9"/>
    <n v="478.93"/>
    <n v="35.74"/>
    <n v="734.47069999999997"/>
    <n v="8.9990000000000001E-2"/>
    <n v="0"/>
    <n v="0"/>
    <n v="0"/>
    <n v="0"/>
    <n v="2.8938100000000002"/>
  </r>
  <r>
    <x v="10"/>
    <x v="35"/>
    <x v="0"/>
    <x v="10"/>
    <n v="283.97000000000003"/>
    <n v="48.84"/>
    <n v="854.28026999999997"/>
    <n v="6.9500000000000006E-2"/>
    <n v="0"/>
    <n v="0"/>
    <n v="0"/>
    <n v="0"/>
    <n v="3.3658600000000001"/>
  </r>
  <r>
    <x v="10"/>
    <x v="35"/>
    <x v="1"/>
    <x v="0"/>
    <n v="1159.49"/>
    <n v="55.59"/>
    <n v="3003.08203"/>
    <n v="0.32369999999999999"/>
    <n v="0"/>
    <n v="0"/>
    <n v="0"/>
    <n v="0"/>
    <n v="11.832140000000001"/>
  </r>
  <r>
    <x v="10"/>
    <x v="35"/>
    <x v="1"/>
    <x v="1"/>
    <n v="652.16999999999996"/>
    <n v="79.569999999999993"/>
    <n v="2624.26953"/>
    <n v="0.26099"/>
    <n v="0"/>
    <n v="0"/>
    <n v="0"/>
    <n v="0"/>
    <n v="10.33962"/>
  </r>
  <r>
    <x v="10"/>
    <x v="35"/>
    <x v="1"/>
    <x v="2"/>
    <n v="341.18"/>
    <n v="94.91"/>
    <n v="1604.86914"/>
    <n v="0.16255"/>
    <n v="0"/>
    <n v="0"/>
    <n v="0"/>
    <n v="0"/>
    <n v="6.3231900000000003"/>
  </r>
  <r>
    <x v="10"/>
    <x v="35"/>
    <x v="1"/>
    <x v="3"/>
    <n v="974.47"/>
    <n v="94.92"/>
    <n v="4822.0781200000001"/>
    <n v="0.46385999999999999"/>
    <n v="0"/>
    <n v="0"/>
    <n v="0"/>
    <n v="0"/>
    <n v="18.998989999999999"/>
  </r>
  <r>
    <x v="10"/>
    <x v="35"/>
    <x v="1"/>
    <x v="4"/>
    <n v="45.17"/>
    <n v="100"/>
    <n v="149"/>
    <n v="2.264E-2"/>
    <n v="0"/>
    <n v="0"/>
    <n v="0"/>
    <n v="0"/>
    <n v="0.58706000000000003"/>
  </r>
  <r>
    <x v="10"/>
    <x v="35"/>
    <x v="1"/>
    <x v="5"/>
    <n v="673.81"/>
    <n v="63.31"/>
    <n v="2212.75"/>
    <n v="0.21607999999999999"/>
    <n v="0"/>
    <n v="0"/>
    <n v="0"/>
    <n v="0"/>
    <n v="8.7182399999999998"/>
  </r>
  <r>
    <x v="10"/>
    <x v="35"/>
    <x v="1"/>
    <x v="6"/>
    <n v="360.88"/>
    <n v="100"/>
    <n v="1772"/>
    <n v="0.18090999999999999"/>
    <n v="0"/>
    <n v="0"/>
    <n v="0"/>
    <n v="0"/>
    <n v="6.9816799999999999"/>
  </r>
  <r>
    <x v="10"/>
    <x v="35"/>
    <x v="1"/>
    <x v="7"/>
    <n v="2396.86"/>
    <n v="45.34"/>
    <n v="5532.4531200000001"/>
    <n v="0.54412000000000005"/>
    <n v="0"/>
    <n v="0"/>
    <n v="0"/>
    <n v="0"/>
    <n v="21.79785"/>
  </r>
  <r>
    <x v="10"/>
    <x v="35"/>
    <x v="1"/>
    <x v="8"/>
    <n v="3217.77"/>
    <n v="42.57"/>
    <n v="6517.3984399999999"/>
    <n v="0.68796999999999997"/>
    <n v="0"/>
    <n v="0"/>
    <n v="0"/>
    <n v="0"/>
    <n v="25.678550000000001"/>
  </r>
  <r>
    <x v="10"/>
    <x v="35"/>
    <x v="1"/>
    <x v="9"/>
    <n v="1724.05"/>
    <n v="45.29"/>
    <n v="3909.9609399999999"/>
    <n v="0.39196999999999999"/>
    <n v="0"/>
    <n v="0"/>
    <n v="0"/>
    <n v="0"/>
    <n v="15.405239999999999"/>
  </r>
  <r>
    <x v="10"/>
    <x v="35"/>
    <x v="1"/>
    <x v="10"/>
    <n v="1173.26"/>
    <n v="46.59"/>
    <n v="2831.9101599999999"/>
    <n v="0.27362999999999998"/>
    <n v="0"/>
    <n v="0"/>
    <n v="0"/>
    <n v="0"/>
    <n v="11.157719999999999"/>
  </r>
  <r>
    <x v="10"/>
    <x v="35"/>
    <x v="2"/>
    <x v="0"/>
    <n v="135.69999999999999"/>
    <n v="53.89"/>
    <n v="392.87988000000001"/>
    <n v="3.4410000000000003E-2"/>
    <n v="0"/>
    <n v="0"/>
    <n v="0"/>
    <n v="0"/>
    <n v="1.5479499999999999"/>
  </r>
  <r>
    <x v="10"/>
    <x v="35"/>
    <x v="2"/>
    <x v="1"/>
    <n v="78.3"/>
    <n v="77.53"/>
    <n v="225.62010000000001"/>
    <n v="2.9700000000000001E-2"/>
    <n v="0"/>
    <n v="0"/>
    <n v="0"/>
    <n v="0"/>
    <n v="0.88893999999999995"/>
  </r>
  <r>
    <x v="10"/>
    <x v="35"/>
    <x v="2"/>
    <x v="2"/>
    <n v="66.05"/>
    <n v="100"/>
    <n v="143"/>
    <n v="2.7380000000000002E-2"/>
    <n v="0"/>
    <n v="0"/>
    <n v="0"/>
    <n v="0"/>
    <n v="0.56342000000000003"/>
  </r>
  <r>
    <x v="10"/>
    <x v="35"/>
    <x v="2"/>
    <x v="3"/>
    <n v="77.97"/>
    <n v="100"/>
    <n v="321"/>
    <n v="3.2320000000000002E-2"/>
    <n v="0"/>
    <n v="0"/>
    <n v="0"/>
    <n v="0"/>
    <n v="1.26474"/>
  </r>
  <r>
    <x v="10"/>
    <x v="35"/>
    <x v="2"/>
    <x v="4"/>
    <n v="57.01"/>
    <n v="100"/>
    <n v="6"/>
    <n v="2.3630000000000002E-2"/>
    <n v="0"/>
    <n v="0"/>
    <n v="0"/>
    <n v="0"/>
    <n v="2.3640000000000001E-2"/>
  </r>
  <r>
    <x v="10"/>
    <x v="35"/>
    <x v="2"/>
    <x v="5"/>
    <n v="61.01"/>
    <n v="100"/>
    <n v="67"/>
    <n v="2.529E-2"/>
    <n v="0"/>
    <n v="0"/>
    <n v="0"/>
    <n v="0"/>
    <n v="0.26397999999999999"/>
  </r>
  <r>
    <x v="10"/>
    <x v="35"/>
    <x v="2"/>
    <x v="6"/>
    <n v="60.26"/>
    <n v="100"/>
    <n v="57"/>
    <n v="2.4979999999999999E-2"/>
    <n v="0"/>
    <n v="0"/>
    <n v="0"/>
    <n v="0"/>
    <n v="0.22458"/>
  </r>
  <r>
    <x v="10"/>
    <x v="35"/>
    <x v="2"/>
    <x v="7"/>
    <n v="157.93"/>
    <n v="54.68"/>
    <n v="590.03026999999997"/>
    <n v="3.9820000000000001E-2"/>
    <n v="0"/>
    <n v="0"/>
    <n v="0"/>
    <n v="0"/>
    <n v="2.3247200000000001"/>
  </r>
  <r>
    <x v="10"/>
    <x v="35"/>
    <x v="2"/>
    <x v="8"/>
    <n v="163.16999999999999"/>
    <n v="56.89"/>
    <n v="751.48046999999997"/>
    <n v="4.4229999999999998E-2"/>
    <n v="0"/>
    <n v="0"/>
    <n v="0"/>
    <n v="0"/>
    <n v="2.9608300000000001"/>
  </r>
  <r>
    <x v="10"/>
    <x v="35"/>
    <x v="2"/>
    <x v="9"/>
    <n v="151.41"/>
    <n v="36.49"/>
    <n v="243.39012"/>
    <n v="3.0130000000000001E-2"/>
    <n v="0"/>
    <n v="0"/>
    <n v="0"/>
    <n v="0"/>
    <n v="0.95896000000000003"/>
  </r>
  <r>
    <x v="10"/>
    <x v="35"/>
    <x v="2"/>
    <x v="10"/>
    <n v="37.270000000000003"/>
    <n v="40.020000000000003"/>
    <n v="226.12001000000001"/>
    <n v="6.1900000000000002E-3"/>
    <n v="0"/>
    <n v="0"/>
    <n v="0"/>
    <n v="0"/>
    <n v="0.89090999999999998"/>
  </r>
  <r>
    <x v="10"/>
    <x v="35"/>
    <x v="3"/>
    <x v="0"/>
    <n v="544.51"/>
    <n v="30.27"/>
    <n v="378.66016000000002"/>
    <n v="9.5030000000000003E-2"/>
    <n v="0"/>
    <n v="0"/>
    <n v="0"/>
    <n v="0"/>
    <n v="1.4919199999999999"/>
  </r>
  <r>
    <x v="10"/>
    <x v="35"/>
    <x v="3"/>
    <x v="1"/>
    <n v="219.53"/>
    <n v="72.290000000000006"/>
    <n v="323.13085999999998"/>
    <n v="9.2289999999999997E-2"/>
    <n v="4.0000000000000003E-5"/>
    <n v="0"/>
    <n v="0"/>
    <n v="0"/>
    <n v="1.2731300000000001"/>
  </r>
  <r>
    <x v="10"/>
    <x v="35"/>
    <x v="3"/>
    <x v="2"/>
    <n v="179.68"/>
    <n v="100"/>
    <n v="264"/>
    <n v="9.0069999999999997E-2"/>
    <n v="0"/>
    <n v="0"/>
    <n v="0"/>
    <n v="0"/>
    <n v="1.04016"/>
  </r>
  <r>
    <x v="10"/>
    <x v="35"/>
    <x v="3"/>
    <x v="3"/>
    <n v="217.57"/>
    <n v="93.52"/>
    <n v="600.41992000000005"/>
    <n v="0.10385999999999999"/>
    <n v="0"/>
    <n v="0"/>
    <n v="0"/>
    <n v="0"/>
    <n v="2.3656600000000001"/>
  </r>
  <r>
    <x v="10"/>
    <x v="35"/>
    <x v="3"/>
    <x v="4"/>
    <n v="158.66999999999999"/>
    <n v="100"/>
    <n v="8"/>
    <n v="7.954E-2"/>
    <n v="0"/>
    <n v="0"/>
    <n v="0"/>
    <n v="0"/>
    <n v="3.1519999999999999E-2"/>
  </r>
  <r>
    <x v="10"/>
    <x v="35"/>
    <x v="3"/>
    <x v="5"/>
    <n v="196.34"/>
    <n v="70.14"/>
    <n v="217.44919999999999"/>
    <n v="8.7999999999999995E-2"/>
    <n v="0"/>
    <n v="0"/>
    <n v="0"/>
    <n v="0"/>
    <n v="0.85675000000000001"/>
  </r>
  <r>
    <x v="10"/>
    <x v="35"/>
    <x v="3"/>
    <x v="6"/>
    <n v="161.97"/>
    <n v="100"/>
    <n v="49"/>
    <n v="8.1189999999999998E-2"/>
    <n v="0"/>
    <n v="0"/>
    <n v="0"/>
    <n v="0"/>
    <n v="0.19306000000000001"/>
  </r>
  <r>
    <x v="10"/>
    <x v="35"/>
    <x v="3"/>
    <x v="7"/>
    <n v="522.28"/>
    <n v="36.6"/>
    <n v="620.67969000000005"/>
    <n v="0.10489"/>
    <n v="0"/>
    <n v="0"/>
    <n v="0"/>
    <n v="0"/>
    <n v="2.4454799999999999"/>
  </r>
  <r>
    <x v="10"/>
    <x v="35"/>
    <x v="3"/>
    <x v="8"/>
    <n v="521.15"/>
    <n v="38.89"/>
    <n v="918.56048999999996"/>
    <n v="0.11715"/>
    <n v="0"/>
    <n v="0"/>
    <n v="0"/>
    <n v="0"/>
    <n v="3.6191300000000002"/>
  </r>
  <r>
    <x v="10"/>
    <x v="35"/>
    <x v="3"/>
    <x v="9"/>
    <n v="583.35"/>
    <n v="26.82"/>
    <n v="392.40039000000002"/>
    <n v="9.5509999999999998E-2"/>
    <n v="0"/>
    <n v="0"/>
    <n v="0"/>
    <n v="0"/>
    <n v="1.54606"/>
  </r>
  <r>
    <x v="10"/>
    <x v="35"/>
    <x v="3"/>
    <x v="10"/>
    <n v="35.380000000000003"/>
    <n v="58.11"/>
    <n v="260.90001999999998"/>
    <n v="1.0489999999999999E-2"/>
    <n v="8.0000000000000007E-5"/>
    <n v="0"/>
    <n v="0"/>
    <n v="0"/>
    <n v="1.0279499999999999"/>
  </r>
  <r>
    <x v="10"/>
    <x v="35"/>
    <x v="4"/>
    <x v="0"/>
    <n v="17.48"/>
    <n v="62.85"/>
    <n v="124.44006"/>
    <n v="3.7000000000000002E-3"/>
    <n v="0"/>
    <n v="0"/>
    <n v="0"/>
    <n v="0"/>
    <n v="0.49029"/>
  </r>
  <r>
    <x v="10"/>
    <x v="35"/>
    <x v="4"/>
    <x v="1"/>
    <n v="14.25"/>
    <n v="73.03"/>
    <n v="114.66003000000001"/>
    <n v="3.5200000000000001E-3"/>
    <n v="0"/>
    <n v="0"/>
    <n v="0"/>
    <n v="0"/>
    <n v="0.45175999999999999"/>
  </r>
  <r>
    <x v="10"/>
    <x v="35"/>
    <x v="4"/>
    <x v="2"/>
    <n v="9.11"/>
    <n v="100"/>
    <n v="71"/>
    <n v="2.7799999999999999E-3"/>
    <n v="0"/>
    <n v="0"/>
    <n v="0"/>
    <n v="0"/>
    <n v="0.27973999999999999"/>
  </r>
  <r>
    <x v="10"/>
    <x v="35"/>
    <x v="4"/>
    <x v="3"/>
    <n v="13.59"/>
    <n v="100"/>
    <n v="149"/>
    <n v="4.15E-3"/>
    <n v="0"/>
    <n v="0"/>
    <n v="0"/>
    <n v="0"/>
    <n v="0.58706000000000003"/>
  </r>
  <r>
    <x v="10"/>
    <x v="35"/>
    <x v="4"/>
    <x v="4"/>
    <n v="5.09"/>
    <n v="100"/>
    <n v="1"/>
    <n v="1.5499999999999999E-3"/>
    <n v="0"/>
    <n v="0"/>
    <n v="0"/>
    <n v="0"/>
    <n v="3.9399999999999999E-3"/>
  </r>
  <r>
    <x v="10"/>
    <x v="35"/>
    <x v="4"/>
    <x v="5"/>
    <n v="8.2100000000000009"/>
    <n v="88.5"/>
    <n v="47.789969999999997"/>
    <n v="2.3800000000000002E-3"/>
    <n v="0"/>
    <n v="0"/>
    <n v="0"/>
    <n v="0"/>
    <n v="0.18829000000000001"/>
  </r>
  <r>
    <x v="10"/>
    <x v="35"/>
    <x v="4"/>
    <x v="6"/>
    <n v="5.58"/>
    <n v="100"/>
    <n v="10"/>
    <n v="1.6999999999999999E-3"/>
    <n v="0"/>
    <n v="0"/>
    <n v="0"/>
    <n v="0"/>
    <n v="3.9399999999999998E-2"/>
  </r>
  <r>
    <x v="10"/>
    <x v="35"/>
    <x v="4"/>
    <x v="7"/>
    <n v="26.36"/>
    <n v="76.28"/>
    <n v="273.07996000000003"/>
    <n v="6.3400000000000001E-3"/>
    <n v="0"/>
    <n v="0"/>
    <n v="0"/>
    <n v="0"/>
    <n v="1.0759399999999999"/>
  </r>
  <r>
    <x v="10"/>
    <x v="35"/>
    <x v="4"/>
    <x v="8"/>
    <n v="31.32"/>
    <n v="85.56"/>
    <n v="388.45996000000002"/>
    <n v="8.3400000000000002E-3"/>
    <n v="0"/>
    <n v="0"/>
    <n v="0"/>
    <n v="0"/>
    <n v="1.5305299999999999"/>
  </r>
  <r>
    <x v="10"/>
    <x v="35"/>
    <x v="4"/>
    <x v="9"/>
    <n v="25.59"/>
    <n v="54.01"/>
    <n v="179.30005"/>
    <n v="4.6499999999999996E-3"/>
    <n v="0"/>
    <n v="0"/>
    <n v="0"/>
    <n v="0"/>
    <n v="0.70643999999999996"/>
  </r>
  <r>
    <x v="10"/>
    <x v="35"/>
    <x v="4"/>
    <x v="10"/>
    <n v="9.34"/>
    <n v="65.290000000000006"/>
    <n v="107.72996999999999"/>
    <n v="1.8500000000000001E-3"/>
    <n v="0"/>
    <n v="0"/>
    <n v="0"/>
    <n v="0"/>
    <n v="0.42446"/>
  </r>
  <r>
    <x v="10"/>
    <x v="35"/>
    <x v="5"/>
    <x v="0"/>
    <n v="8.0500000000000007"/>
    <n v="43.02"/>
    <n v="56.359990000000003"/>
    <n v="1.09E-3"/>
    <n v="0"/>
    <n v="0"/>
    <n v="0"/>
    <n v="0"/>
    <n v="0.22206000000000001"/>
  </r>
  <r>
    <x v="10"/>
    <x v="35"/>
    <x v="5"/>
    <x v="1"/>
    <n v="1.49"/>
    <n v="89.33"/>
    <n v="16.079999999999998"/>
    <n v="4.2000000000000002E-4"/>
    <n v="0"/>
    <n v="0"/>
    <n v="0"/>
    <n v="0"/>
    <n v="6.336E-2"/>
  </r>
  <r>
    <x v="10"/>
    <x v="35"/>
    <x v="5"/>
    <x v="2"/>
    <n v="1.88"/>
    <n v="100"/>
    <n v="24"/>
    <n v="5.6999999999999998E-4"/>
    <n v="0"/>
    <n v="0"/>
    <n v="0"/>
    <n v="0"/>
    <n v="9.4560000000000005E-2"/>
  </r>
  <r>
    <x v="10"/>
    <x v="35"/>
    <x v="5"/>
    <x v="3"/>
    <n v="3.6"/>
    <n v="100"/>
    <n v="57"/>
    <n v="1.1000000000000001E-3"/>
    <n v="0"/>
    <n v="0"/>
    <n v="0"/>
    <n v="0"/>
    <n v="0.22458"/>
  </r>
  <r>
    <x v="10"/>
    <x v="35"/>
    <x v="5"/>
    <x v="4"/>
    <n v="0.69"/>
    <n v="100"/>
    <n v="0"/>
    <n v="2.1000000000000001E-4"/>
    <n v="0"/>
    <n v="0"/>
    <n v="0"/>
    <n v="0"/>
    <n v="0"/>
  </r>
  <r>
    <x v="10"/>
    <x v="35"/>
    <x v="5"/>
    <x v="5"/>
    <n v="1.6"/>
    <n v="100"/>
    <n v="19"/>
    <n v="4.8999999999999998E-4"/>
    <n v="0"/>
    <n v="0"/>
    <n v="0"/>
    <n v="0"/>
    <n v="7.4859999999999996E-2"/>
  </r>
  <r>
    <x v="10"/>
    <x v="35"/>
    <x v="5"/>
    <x v="6"/>
    <n v="0.8"/>
    <n v="100"/>
    <n v="2"/>
    <n v="2.4000000000000001E-4"/>
    <n v="0"/>
    <n v="0"/>
    <n v="0"/>
    <n v="0"/>
    <n v="7.8799999999999999E-3"/>
  </r>
  <r>
    <x v="10"/>
    <x v="35"/>
    <x v="5"/>
    <x v="7"/>
    <n v="6.1"/>
    <n v="63.9"/>
    <n v="61.98001"/>
    <n v="1.2199999999999999E-3"/>
    <n v="0"/>
    <n v="0"/>
    <n v="0"/>
    <n v="0"/>
    <n v="0.2442"/>
  </r>
  <r>
    <x v="10"/>
    <x v="35"/>
    <x v="5"/>
    <x v="8"/>
    <n v="6.68"/>
    <n v="71.319999999999993"/>
    <n v="79.169979999999995"/>
    <n v="1.49E-3"/>
    <n v="0"/>
    <n v="0"/>
    <n v="0"/>
    <n v="0"/>
    <n v="0.31192999999999999"/>
  </r>
  <r>
    <x v="10"/>
    <x v="35"/>
    <x v="5"/>
    <x v="9"/>
    <n v="2.72"/>
    <n v="60.53"/>
    <n v="23"/>
    <n v="5.6999999999999998E-4"/>
    <n v="0"/>
    <n v="0"/>
    <n v="0"/>
    <n v="0"/>
    <n v="9.0620000000000006E-2"/>
  </r>
  <r>
    <x v="10"/>
    <x v="35"/>
    <x v="5"/>
    <x v="10"/>
    <n v="3.04"/>
    <n v="51.59"/>
    <n v="29.92"/>
    <n v="4.8000000000000001E-4"/>
    <n v="0"/>
    <n v="0"/>
    <n v="0"/>
    <n v="0"/>
    <n v="0.11788"/>
  </r>
  <r>
    <x v="10"/>
    <x v="35"/>
    <x v="6"/>
    <x v="0"/>
    <n v="147.66999999999999"/>
    <n v="63.28"/>
    <n v="89.230469999999997"/>
    <n v="4.3209999999999998E-2"/>
    <n v="0"/>
    <n v="0"/>
    <n v="0"/>
    <n v="0"/>
    <n v="0.35156999999999999"/>
  </r>
  <r>
    <x v="10"/>
    <x v="35"/>
    <x v="6"/>
    <x v="1"/>
    <n v="125"/>
    <n v="76.959999999999994"/>
    <n v="84.650390000000002"/>
    <n v="4.3110000000000002E-2"/>
    <n v="0"/>
    <n v="0"/>
    <n v="0"/>
    <n v="0"/>
    <n v="0.33351999999999998"/>
  </r>
  <r>
    <x v="10"/>
    <x v="35"/>
    <x v="6"/>
    <x v="2"/>
    <n v="114.98"/>
    <n v="100"/>
    <n v="47"/>
    <n v="4.2299999999999997E-2"/>
    <n v="0"/>
    <n v="0"/>
    <n v="0"/>
    <n v="0"/>
    <n v="0.18518000000000001"/>
  </r>
  <r>
    <x v="10"/>
    <x v="35"/>
    <x v="6"/>
    <x v="3"/>
    <n v="117.24"/>
    <n v="100"/>
    <n v="85"/>
    <n v="4.3130000000000002E-2"/>
    <n v="0"/>
    <n v="0"/>
    <n v="0"/>
    <n v="0"/>
    <n v="0.33489999999999998"/>
  </r>
  <r>
    <x v="10"/>
    <x v="35"/>
    <x v="6"/>
    <x v="4"/>
    <n v="112.29"/>
    <n v="99.98"/>
    <n v="1"/>
    <n v="4.1309999999999999E-2"/>
    <n v="0"/>
    <n v="0"/>
    <n v="0"/>
    <n v="0"/>
    <n v="3.9399999999999999E-3"/>
  </r>
  <r>
    <x v="10"/>
    <x v="35"/>
    <x v="6"/>
    <x v="5"/>
    <n v="125.1"/>
    <n v="76.27"/>
    <n v="33.559570000000001"/>
    <n v="4.199E-2"/>
    <n v="0"/>
    <n v="0"/>
    <n v="0"/>
    <n v="0"/>
    <n v="0.13222999999999999"/>
  </r>
  <r>
    <x v="10"/>
    <x v="35"/>
    <x v="6"/>
    <x v="6"/>
    <n v="112.59"/>
    <n v="100"/>
    <n v="7"/>
    <n v="4.1419999999999998E-2"/>
    <n v="0"/>
    <n v="0"/>
    <n v="0"/>
    <n v="0"/>
    <n v="2.758E-2"/>
  </r>
  <r>
    <x v="10"/>
    <x v="35"/>
    <x v="6"/>
    <x v="7"/>
    <n v="173.97"/>
    <n v="60.15"/>
    <n v="155.7998"/>
    <n v="4.4639999999999999E-2"/>
    <n v="0"/>
    <n v="0"/>
    <n v="0"/>
    <n v="0"/>
    <n v="0.61385000000000001"/>
  </r>
  <r>
    <x v="10"/>
    <x v="35"/>
    <x v="6"/>
    <x v="8"/>
    <n v="171.55"/>
    <n v="60.05"/>
    <n v="186.16015999999999"/>
    <n v="4.5330000000000002E-2"/>
    <n v="0"/>
    <n v="0"/>
    <n v="0"/>
    <n v="0"/>
    <n v="0.73346999999999996"/>
  </r>
  <r>
    <x v="10"/>
    <x v="35"/>
    <x v="6"/>
    <x v="9"/>
    <n v="181.98"/>
    <n v="45.33"/>
    <n v="108.7998"/>
    <n v="4.3650000000000001E-2"/>
    <n v="0"/>
    <n v="0"/>
    <n v="0"/>
    <n v="0"/>
    <n v="0.42867"/>
  </r>
  <r>
    <x v="10"/>
    <x v="35"/>
    <x v="6"/>
    <x v="10"/>
    <n v="11.68"/>
    <n v="52.51"/>
    <n v="105.54998999999999"/>
    <n v="2.2499999999999998E-3"/>
    <n v="0"/>
    <n v="0"/>
    <n v="0"/>
    <n v="0"/>
    <n v="0.41587000000000002"/>
  </r>
  <r>
    <x v="10"/>
    <x v="35"/>
    <x v="7"/>
    <x v="0"/>
    <n v="114.44"/>
    <n v="47.73"/>
    <n v="30.06982"/>
    <n v="2.4490000000000001E-2"/>
    <n v="0"/>
    <n v="0"/>
    <n v="0"/>
    <n v="0"/>
    <n v="0.11848"/>
  </r>
  <r>
    <x v="10"/>
    <x v="35"/>
    <x v="7"/>
    <x v="1"/>
    <n v="78.44"/>
    <n v="68.69"/>
    <n v="26.790040000000001"/>
    <n v="2.4420000000000001E-2"/>
    <n v="0"/>
    <n v="0"/>
    <n v="0"/>
    <n v="0"/>
    <n v="0.10555"/>
  </r>
  <r>
    <x v="10"/>
    <x v="35"/>
    <x v="7"/>
    <x v="2"/>
    <n v="65.819999999999993"/>
    <n v="100"/>
    <n v="18"/>
    <n v="2.4219999999999998E-2"/>
    <n v="0"/>
    <n v="0"/>
    <n v="0"/>
    <n v="0"/>
    <n v="7.0919999999999997E-2"/>
  </r>
  <r>
    <x v="10"/>
    <x v="35"/>
    <x v="7"/>
    <x v="3"/>
    <n v="67.209999999999994"/>
    <n v="100"/>
    <n v="41"/>
    <n v="2.4729999999999999E-2"/>
    <n v="0"/>
    <n v="0"/>
    <n v="0"/>
    <n v="0"/>
    <n v="0.16153999999999999"/>
  </r>
  <r>
    <x v="10"/>
    <x v="35"/>
    <x v="7"/>
    <x v="4"/>
    <n v="64.84"/>
    <n v="100"/>
    <n v="0"/>
    <n v="2.3859999999999999E-2"/>
    <n v="0"/>
    <n v="0"/>
    <n v="0"/>
    <n v="0"/>
    <n v="0"/>
  </r>
  <r>
    <x v="10"/>
    <x v="35"/>
    <x v="7"/>
    <x v="5"/>
    <n v="69.98"/>
    <n v="82.3"/>
    <n v="16.459959999999999"/>
    <n v="2.4160000000000001E-2"/>
    <n v="0"/>
    <n v="0"/>
    <n v="0"/>
    <n v="0"/>
    <n v="6.4850000000000005E-2"/>
  </r>
  <r>
    <x v="10"/>
    <x v="35"/>
    <x v="7"/>
    <x v="6"/>
    <n v="64.959999999999994"/>
    <n v="100"/>
    <n v="3"/>
    <n v="2.3900000000000001E-2"/>
    <n v="0"/>
    <n v="0"/>
    <n v="0"/>
    <n v="0"/>
    <n v="1.1820000000000001E-2"/>
  </r>
  <r>
    <x v="10"/>
    <x v="35"/>
    <x v="7"/>
    <x v="7"/>
    <n v="103.4"/>
    <n v="58.5"/>
    <n v="85.410160000000005"/>
    <n v="2.5690000000000001E-2"/>
    <n v="0"/>
    <n v="0"/>
    <n v="0"/>
    <n v="0"/>
    <n v="0.33651999999999999"/>
  </r>
  <r>
    <x v="10"/>
    <x v="35"/>
    <x v="7"/>
    <x v="8"/>
    <n v="92.59"/>
    <n v="55.1"/>
    <n v="57.299799999999998"/>
    <n v="2.5100000000000001E-2"/>
    <n v="0"/>
    <n v="0"/>
    <n v="0"/>
    <n v="0"/>
    <n v="0.22575999999999999"/>
  </r>
  <r>
    <x v="10"/>
    <x v="35"/>
    <x v="7"/>
    <x v="9"/>
    <n v="157.77000000000001"/>
    <n v="34.65"/>
    <n v="28.410150000000002"/>
    <n v="2.4469999999999999E-2"/>
    <n v="6.9999999999999994E-5"/>
    <n v="0"/>
    <n v="0"/>
    <n v="0"/>
    <n v="0.11194"/>
  </r>
  <r>
    <x v="10"/>
    <x v="35"/>
    <x v="7"/>
    <x v="10"/>
    <n v="5.37"/>
    <n v="42.34"/>
    <n v="39.799999999999997"/>
    <n v="8.3000000000000001E-4"/>
    <n v="0"/>
    <n v="0"/>
    <n v="0"/>
    <n v="0"/>
    <n v="0.15681"/>
  </r>
  <r>
    <x v="10"/>
    <x v="35"/>
    <x v="8"/>
    <x v="0"/>
    <n v="947.44"/>
    <n v="54.1"/>
    <n v="3075.4414099999999"/>
    <n v="0.19267000000000001"/>
    <n v="0"/>
    <n v="0"/>
    <n v="0"/>
    <n v="0"/>
    <n v="12.117229999999999"/>
  </r>
  <r>
    <x v="10"/>
    <x v="35"/>
    <x v="8"/>
    <x v="1"/>
    <n v="845.17"/>
    <n v="48.25"/>
    <n v="2443.0703100000001"/>
    <n v="0.15557000000000001"/>
    <n v="0"/>
    <n v="0"/>
    <n v="0"/>
    <n v="0"/>
    <n v="9.6257000000000001"/>
  </r>
  <r>
    <x v="10"/>
    <x v="35"/>
    <x v="8"/>
    <x v="2"/>
    <n v="260.44"/>
    <n v="100"/>
    <n v="1349"/>
    <n v="9.5820000000000002E-2"/>
    <n v="0"/>
    <n v="0"/>
    <n v="0"/>
    <n v="0"/>
    <n v="5.3150599999999999"/>
  </r>
  <r>
    <x v="10"/>
    <x v="35"/>
    <x v="8"/>
    <x v="3"/>
    <n v="553.67999999999995"/>
    <n v="100"/>
    <n v="3351"/>
    <n v="0.20371"/>
    <n v="0"/>
    <n v="0"/>
    <n v="0"/>
    <n v="0"/>
    <n v="13.20294"/>
  </r>
  <r>
    <x v="10"/>
    <x v="35"/>
    <x v="8"/>
    <x v="4"/>
    <n v="70.010000000000005"/>
    <n v="100"/>
    <n v="70"/>
    <n v="2.5760000000000002E-2"/>
    <n v="0"/>
    <n v="0"/>
    <n v="0"/>
    <n v="0"/>
    <n v="0.27579999999999999"/>
  </r>
  <r>
    <x v="10"/>
    <x v="35"/>
    <x v="8"/>
    <x v="5"/>
    <n v="285.44"/>
    <n v="89.84"/>
    <n v="1358.40039"/>
    <n v="9.6140000000000003E-2"/>
    <n v="0"/>
    <n v="0"/>
    <n v="0"/>
    <n v="0"/>
    <n v="5.3521000000000001"/>
  </r>
  <r>
    <x v="10"/>
    <x v="35"/>
    <x v="8"/>
    <x v="6"/>
    <n v="132.11000000000001"/>
    <n v="100"/>
    <n v="492"/>
    <n v="4.861E-2"/>
    <n v="0"/>
    <n v="0"/>
    <n v="0"/>
    <n v="0"/>
    <n v="1.93848"/>
  </r>
  <r>
    <x v="10"/>
    <x v="35"/>
    <x v="8"/>
    <x v="7"/>
    <n v="1580.1"/>
    <n v="64.09"/>
    <n v="6553.5078100000001"/>
    <n v="0.37511"/>
    <n v="0"/>
    <n v="0"/>
    <n v="0"/>
    <n v="0"/>
    <n v="25.820830000000001"/>
  </r>
  <r>
    <x v="10"/>
    <x v="35"/>
    <x v="8"/>
    <x v="8"/>
    <n v="1486.9"/>
    <n v="70.95"/>
    <n v="6738.9375"/>
    <n v="0.39199000000000001"/>
    <n v="0"/>
    <n v="0"/>
    <n v="0"/>
    <n v="0"/>
    <n v="26.55142"/>
  </r>
  <r>
    <x v="10"/>
    <x v="35"/>
    <x v="8"/>
    <x v="9"/>
    <n v="1654.6"/>
    <n v="53.47"/>
    <n v="5757"/>
    <n v="0.33011000000000001"/>
    <n v="0"/>
    <n v="0"/>
    <n v="0"/>
    <n v="0"/>
    <n v="22.682580000000002"/>
  </r>
  <r>
    <x v="10"/>
    <x v="35"/>
    <x v="8"/>
    <x v="10"/>
    <n v="743.72"/>
    <n v="38.840000000000003"/>
    <n v="1977.1406199999999"/>
    <n v="0.10609"/>
    <n v="0"/>
    <n v="0"/>
    <n v="0"/>
    <n v="0"/>
    <n v="7.78993"/>
  </r>
  <r>
    <x v="10"/>
    <x v="36"/>
    <x v="0"/>
    <x v="0"/>
    <n v="724.39"/>
    <n v="48.77"/>
    <n v="2589.9101599999999"/>
    <n v="0.17915"/>
    <n v="0"/>
    <n v="0"/>
    <n v="0"/>
    <n v="0"/>
    <n v="10.20425"/>
  </r>
  <r>
    <x v="10"/>
    <x v="36"/>
    <x v="0"/>
    <x v="1"/>
    <n v="252.68"/>
    <n v="59.68"/>
    <n v="1023.5"/>
    <n v="8.4659999999999999E-2"/>
    <n v="0"/>
    <n v="0"/>
    <n v="0"/>
    <n v="0"/>
    <n v="4.0325899999999999"/>
  </r>
  <r>
    <x v="10"/>
    <x v="36"/>
    <x v="0"/>
    <x v="2"/>
    <n v="223.14"/>
    <n v="94.22"/>
    <n v="1411.48047"/>
    <n v="0.10631"/>
    <n v="0"/>
    <n v="0"/>
    <n v="0"/>
    <n v="0"/>
    <n v="5.5612300000000001"/>
  </r>
  <r>
    <x v="10"/>
    <x v="36"/>
    <x v="0"/>
    <x v="3"/>
    <n v="407.53"/>
    <n v="70"/>
    <n v="2111.8710900000001"/>
    <n v="0.14629"/>
    <n v="0"/>
    <n v="0"/>
    <n v="0"/>
    <n v="0"/>
    <n v="8.3207699999999996"/>
  </r>
  <r>
    <x v="10"/>
    <x v="36"/>
    <x v="0"/>
    <x v="4"/>
    <n v="66.05"/>
    <n v="100"/>
    <n v="93"/>
    <n v="3.3110000000000001E-2"/>
    <n v="0"/>
    <n v="0"/>
    <n v="0"/>
    <n v="0"/>
    <n v="0.36642000000000002"/>
  </r>
  <r>
    <x v="10"/>
    <x v="36"/>
    <x v="0"/>
    <x v="5"/>
    <n v="160.82"/>
    <n v="55.54"/>
    <n v="382.09960999999998"/>
    <n v="4.897E-2"/>
    <n v="3.4000000000000002E-4"/>
    <n v="0"/>
    <n v="0"/>
    <n v="0"/>
    <n v="1.5054700000000001"/>
  </r>
  <r>
    <x v="10"/>
    <x v="36"/>
    <x v="0"/>
    <x v="6"/>
    <n v="110.16"/>
    <n v="84.59"/>
    <n v="391.66012999999998"/>
    <n v="5.008E-2"/>
    <n v="0"/>
    <n v="0"/>
    <n v="0"/>
    <n v="0"/>
    <n v="1.54314"/>
  </r>
  <r>
    <x v="10"/>
    <x v="36"/>
    <x v="0"/>
    <x v="7"/>
    <n v="746.77"/>
    <n v="38.049999999999997"/>
    <n v="2124.8789099999999"/>
    <n v="0.14729999999999999"/>
    <n v="0"/>
    <n v="0"/>
    <n v="0"/>
    <n v="0"/>
    <n v="8.3720300000000005"/>
  </r>
  <r>
    <x v="10"/>
    <x v="36"/>
    <x v="0"/>
    <x v="8"/>
    <n v="1112.43"/>
    <n v="48.14"/>
    <n v="4216.4882799999996"/>
    <n v="0.26550000000000001"/>
    <n v="0"/>
    <n v="0"/>
    <n v="0"/>
    <n v="0"/>
    <n v="16.612970000000001"/>
  </r>
  <r>
    <x v="10"/>
    <x v="36"/>
    <x v="0"/>
    <x v="9"/>
    <n v="512.42999999999995"/>
    <n v="35.729999999999997"/>
    <n v="1197.0410199999999"/>
    <n v="9.5990000000000006E-2"/>
    <n v="0"/>
    <n v="0"/>
    <n v="0"/>
    <n v="0"/>
    <n v="4.7163399999999998"/>
  </r>
  <r>
    <x v="10"/>
    <x v="36"/>
    <x v="0"/>
    <x v="10"/>
    <n v="312.62"/>
    <n v="48.87"/>
    <n v="1400.0703100000001"/>
    <n v="7.6520000000000005E-2"/>
    <n v="0"/>
    <n v="0"/>
    <n v="0"/>
    <n v="0"/>
    <n v="5.5162800000000001"/>
  </r>
  <r>
    <x v="10"/>
    <x v="36"/>
    <x v="1"/>
    <x v="0"/>
    <n v="1213.1600000000001"/>
    <n v="55.6"/>
    <n v="2983.8906200000001"/>
    <n v="0.33866000000000002"/>
    <n v="0"/>
    <n v="0"/>
    <n v="0"/>
    <n v="0"/>
    <n v="11.75653"/>
  </r>
  <r>
    <x v="10"/>
    <x v="36"/>
    <x v="1"/>
    <x v="1"/>
    <n v="685.21"/>
    <n v="79.58"/>
    <n v="2629.3789099999999"/>
    <n v="0.27417000000000002"/>
    <n v="0"/>
    <n v="0"/>
    <n v="0"/>
    <n v="0"/>
    <n v="10.35976"/>
  </r>
  <r>
    <x v="10"/>
    <x v="36"/>
    <x v="1"/>
    <x v="2"/>
    <n v="358.1"/>
    <n v="94.91"/>
    <n v="1605.8710900000001"/>
    <n v="0.1706"/>
    <n v="0"/>
    <n v="0"/>
    <n v="0"/>
    <n v="0"/>
    <n v="6.3271300000000004"/>
  </r>
  <r>
    <x v="10"/>
    <x v="36"/>
    <x v="1"/>
    <x v="3"/>
    <n v="1025.42"/>
    <n v="94.92"/>
    <n v="4836.28125"/>
    <n v="0.48809999999999998"/>
    <n v="0"/>
    <n v="0"/>
    <n v="0"/>
    <n v="0"/>
    <n v="19.054939999999998"/>
  </r>
  <r>
    <x v="10"/>
    <x v="36"/>
    <x v="1"/>
    <x v="4"/>
    <n v="46.67"/>
    <n v="100"/>
    <n v="150"/>
    <n v="2.3400000000000001E-2"/>
    <n v="0"/>
    <n v="0"/>
    <n v="0"/>
    <n v="0"/>
    <n v="0.59099999999999997"/>
  </r>
  <r>
    <x v="10"/>
    <x v="36"/>
    <x v="1"/>
    <x v="5"/>
    <n v="708.89"/>
    <n v="63.3"/>
    <n v="2220.53125"/>
    <n v="0.22721"/>
    <n v="0"/>
    <n v="0"/>
    <n v="0"/>
    <n v="0"/>
    <n v="8.7488899999999994"/>
  </r>
  <r>
    <x v="10"/>
    <x v="36"/>
    <x v="1"/>
    <x v="6"/>
    <n v="378.61"/>
    <n v="100"/>
    <n v="1773"/>
    <n v="0.18978999999999999"/>
    <n v="0"/>
    <n v="0"/>
    <n v="0"/>
    <n v="0"/>
    <n v="6.9856199999999999"/>
  </r>
  <r>
    <x v="10"/>
    <x v="36"/>
    <x v="1"/>
    <x v="7"/>
    <n v="2519"/>
    <n v="45.34"/>
    <n v="5537.8906200000001"/>
    <n v="0.57188000000000005"/>
    <n v="0"/>
    <n v="0"/>
    <n v="0"/>
    <n v="0"/>
    <n v="21.819289999999999"/>
  </r>
  <r>
    <x v="10"/>
    <x v="36"/>
    <x v="1"/>
    <x v="8"/>
    <n v="3369.67"/>
    <n v="42.58"/>
    <n v="6467.4531200000001"/>
    <n v="0.72038999999999997"/>
    <n v="0"/>
    <n v="0"/>
    <n v="0"/>
    <n v="0"/>
    <n v="25.48179"/>
  </r>
  <r>
    <x v="10"/>
    <x v="36"/>
    <x v="1"/>
    <x v="9"/>
    <n v="1810.3"/>
    <n v="45.29"/>
    <n v="3906.5078100000001"/>
    <n v="0.41155999999999998"/>
    <n v="0"/>
    <n v="0"/>
    <n v="0"/>
    <n v="0"/>
    <n v="15.39165"/>
  </r>
  <r>
    <x v="10"/>
    <x v="36"/>
    <x v="1"/>
    <x v="10"/>
    <n v="1233.98"/>
    <n v="46.6"/>
    <n v="2829.51172"/>
    <n v="0.28781000000000001"/>
    <n v="0"/>
    <n v="0"/>
    <n v="0"/>
    <n v="0"/>
    <n v="11.14827"/>
  </r>
  <r>
    <x v="10"/>
    <x v="36"/>
    <x v="2"/>
    <x v="0"/>
    <n v="142.86000000000001"/>
    <n v="53.95"/>
    <n v="386.25"/>
    <n v="3.6020000000000003E-2"/>
    <n v="0"/>
    <n v="0"/>
    <n v="0"/>
    <n v="0"/>
    <n v="1.52182"/>
  </r>
  <r>
    <x v="10"/>
    <x v="36"/>
    <x v="2"/>
    <x v="1"/>
    <n v="81.17"/>
    <n v="77.67"/>
    <n v="222.91015999999999"/>
    <n v="3.0620000000000001E-2"/>
    <n v="0"/>
    <n v="0"/>
    <n v="0"/>
    <n v="0"/>
    <n v="0.87827"/>
  </r>
  <r>
    <x v="10"/>
    <x v="36"/>
    <x v="2"/>
    <x v="2"/>
    <n v="67.45"/>
    <n v="100"/>
    <n v="140"/>
    <n v="2.7959999999999999E-2"/>
    <n v="0"/>
    <n v="0"/>
    <n v="0"/>
    <n v="0"/>
    <n v="0.55159999999999998"/>
  </r>
  <r>
    <x v="10"/>
    <x v="36"/>
    <x v="2"/>
    <x v="3"/>
    <n v="81.11"/>
    <n v="100"/>
    <n v="314"/>
    <n v="3.3619999999999997E-2"/>
    <n v="0"/>
    <n v="0"/>
    <n v="0"/>
    <n v="0"/>
    <n v="1.23716"/>
  </r>
  <r>
    <x v="10"/>
    <x v="36"/>
    <x v="2"/>
    <x v="4"/>
    <n v="57.07"/>
    <n v="100"/>
    <n v="6"/>
    <n v="2.366E-2"/>
    <n v="0"/>
    <n v="0"/>
    <n v="0"/>
    <n v="0"/>
    <n v="2.3640000000000001E-2"/>
  </r>
  <r>
    <x v="10"/>
    <x v="36"/>
    <x v="2"/>
    <x v="5"/>
    <n v="61.67"/>
    <n v="100"/>
    <n v="66"/>
    <n v="2.5559999999999999E-2"/>
    <n v="0"/>
    <n v="0"/>
    <n v="0"/>
    <n v="0"/>
    <n v="0.26003999999999999"/>
  </r>
  <r>
    <x v="10"/>
    <x v="36"/>
    <x v="2"/>
    <x v="6"/>
    <n v="60.81"/>
    <n v="100"/>
    <n v="55"/>
    <n v="2.521E-2"/>
    <n v="0"/>
    <n v="0"/>
    <n v="0"/>
    <n v="0"/>
    <n v="0.2167"/>
  </r>
  <r>
    <x v="10"/>
    <x v="36"/>
    <x v="2"/>
    <x v="7"/>
    <n v="168.53"/>
    <n v="54.69"/>
    <n v="579.71973000000003"/>
    <n v="4.2229999999999997E-2"/>
    <n v="0"/>
    <n v="0"/>
    <n v="0"/>
    <n v="0"/>
    <n v="2.2841"/>
  </r>
  <r>
    <x v="10"/>
    <x v="36"/>
    <x v="2"/>
    <x v="8"/>
    <n v="176.15"/>
    <n v="56.9"/>
    <n v="738.55957000000001"/>
    <n v="4.7289999999999999E-2"/>
    <n v="0"/>
    <n v="0"/>
    <n v="0"/>
    <n v="0"/>
    <n v="2.9099300000000001"/>
  </r>
  <r>
    <x v="10"/>
    <x v="36"/>
    <x v="2"/>
    <x v="9"/>
    <n v="157.97999999999999"/>
    <n v="36.450000000000003"/>
    <n v="239.5"/>
    <n v="3.1119999999999998E-2"/>
    <n v="0"/>
    <n v="0"/>
    <n v="0"/>
    <n v="0"/>
    <n v="0.94362999999999997"/>
  </r>
  <r>
    <x v="10"/>
    <x v="36"/>
    <x v="2"/>
    <x v="10"/>
    <n v="42.88"/>
    <n v="40.18"/>
    <n v="225.40002000000001"/>
    <n v="7.1199999999999996E-3"/>
    <n v="0"/>
    <n v="0"/>
    <n v="0"/>
    <n v="0"/>
    <n v="0.88807999999999998"/>
  </r>
  <r>
    <x v="10"/>
    <x v="36"/>
    <x v="3"/>
    <x v="0"/>
    <n v="557.23"/>
    <n v="30.24"/>
    <n v="384.66016000000002"/>
    <n v="9.6960000000000005E-2"/>
    <n v="0"/>
    <n v="0"/>
    <n v="0"/>
    <n v="0"/>
    <n v="1.51556"/>
  </r>
  <r>
    <x v="10"/>
    <x v="36"/>
    <x v="3"/>
    <x v="1"/>
    <n v="224.08"/>
    <n v="72.180000000000007"/>
    <n v="328.42966000000001"/>
    <n v="9.3939999999999996E-2"/>
    <n v="4.0000000000000003E-5"/>
    <n v="0"/>
    <n v="0"/>
    <n v="0"/>
    <n v="1.2940100000000001"/>
  </r>
  <r>
    <x v="10"/>
    <x v="36"/>
    <x v="3"/>
    <x v="2"/>
    <n v="182.39"/>
    <n v="100"/>
    <n v="271"/>
    <n v="9.1429999999999997E-2"/>
    <n v="0"/>
    <n v="0"/>
    <n v="0"/>
    <n v="0"/>
    <n v="1.0677399999999999"/>
  </r>
  <r>
    <x v="10"/>
    <x v="36"/>
    <x v="3"/>
    <x v="3"/>
    <n v="224.11"/>
    <n v="93.52"/>
    <n v="611.60937999999999"/>
    <n v="0.10692"/>
    <n v="0"/>
    <n v="0"/>
    <n v="0"/>
    <n v="0"/>
    <n v="2.4097400000000002"/>
  </r>
  <r>
    <x v="10"/>
    <x v="36"/>
    <x v="3"/>
    <x v="4"/>
    <n v="158.75"/>
    <n v="100"/>
    <n v="8"/>
    <n v="7.9579999999999998E-2"/>
    <n v="0"/>
    <n v="0"/>
    <n v="0"/>
    <n v="0"/>
    <n v="3.1519999999999999E-2"/>
  </r>
  <r>
    <x v="10"/>
    <x v="36"/>
    <x v="3"/>
    <x v="5"/>
    <n v="199.49"/>
    <n v="70.19"/>
    <n v="221.10937999999999"/>
    <n v="8.9109999999999995E-2"/>
    <n v="0"/>
    <n v="0"/>
    <n v="0"/>
    <n v="0"/>
    <n v="0.87117"/>
  </r>
  <r>
    <x v="10"/>
    <x v="36"/>
    <x v="3"/>
    <x v="6"/>
    <n v="162.46"/>
    <n v="100"/>
    <n v="49"/>
    <n v="8.1439999999999999E-2"/>
    <n v="0"/>
    <n v="0"/>
    <n v="0"/>
    <n v="0"/>
    <n v="0.19306000000000001"/>
  </r>
  <r>
    <x v="10"/>
    <x v="36"/>
    <x v="3"/>
    <x v="7"/>
    <n v="539.53"/>
    <n v="36.6"/>
    <n v="631.33007999999995"/>
    <n v="0.10806"/>
    <n v="0"/>
    <n v="0"/>
    <n v="0"/>
    <n v="0"/>
    <n v="2.4874399999999999"/>
  </r>
  <r>
    <x v="10"/>
    <x v="36"/>
    <x v="3"/>
    <x v="8"/>
    <n v="545.20000000000005"/>
    <n v="38.909999999999997"/>
    <n v="935.71087999999997"/>
    <n v="0.12184"/>
    <n v="0"/>
    <n v="0"/>
    <n v="0"/>
    <n v="0"/>
    <n v="3.6867000000000001"/>
  </r>
  <r>
    <x v="10"/>
    <x v="36"/>
    <x v="3"/>
    <x v="9"/>
    <n v="598.21"/>
    <n v="26.84"/>
    <n v="398.84960999999998"/>
    <n v="9.7509999999999999E-2"/>
    <n v="0"/>
    <n v="0"/>
    <n v="0"/>
    <n v="0"/>
    <n v="1.5714699999999999"/>
  </r>
  <r>
    <x v="10"/>
    <x v="36"/>
    <x v="3"/>
    <x v="10"/>
    <n v="39.96"/>
    <n v="58.1"/>
    <n v="266.11986999999999"/>
    <n v="1.1820000000000001E-2"/>
    <n v="1E-4"/>
    <n v="0"/>
    <n v="0"/>
    <n v="0"/>
    <n v="1.0485100000000001"/>
  </r>
  <r>
    <x v="10"/>
    <x v="36"/>
    <x v="4"/>
    <x v="0"/>
    <n v="19.489999999999998"/>
    <n v="62.7"/>
    <n v="126.03003"/>
    <n v="4.0899999999999999E-3"/>
    <n v="0"/>
    <n v="0"/>
    <n v="0"/>
    <n v="0"/>
    <n v="0.49656"/>
  </r>
  <r>
    <x v="10"/>
    <x v="36"/>
    <x v="4"/>
    <x v="1"/>
    <n v="15.84"/>
    <n v="72.94"/>
    <n v="115.96997"/>
    <n v="3.8700000000000002E-3"/>
    <n v="0"/>
    <n v="0"/>
    <n v="0"/>
    <n v="0"/>
    <n v="0.45691999999999999"/>
  </r>
  <r>
    <x v="10"/>
    <x v="36"/>
    <x v="4"/>
    <x v="2"/>
    <n v="9.84"/>
    <n v="100"/>
    <n v="73"/>
    <n v="3.0100000000000001E-3"/>
    <n v="0"/>
    <n v="0"/>
    <n v="0"/>
    <n v="0"/>
    <n v="0.28761999999999999"/>
  </r>
  <r>
    <x v="10"/>
    <x v="36"/>
    <x v="4"/>
    <x v="3"/>
    <n v="15.11"/>
    <n v="100"/>
    <n v="152"/>
    <n v="4.6100000000000004E-3"/>
    <n v="0"/>
    <n v="0"/>
    <n v="0"/>
    <n v="0"/>
    <n v="0.59887999999999997"/>
  </r>
  <r>
    <x v="10"/>
    <x v="36"/>
    <x v="4"/>
    <x v="4"/>
    <n v="5.1100000000000003"/>
    <n v="100"/>
    <n v="2"/>
    <n v="1.56E-3"/>
    <n v="0"/>
    <n v="0"/>
    <n v="0"/>
    <n v="0"/>
    <n v="7.8799999999999999E-3"/>
  </r>
  <r>
    <x v="10"/>
    <x v="36"/>
    <x v="4"/>
    <x v="5"/>
    <n v="8.76"/>
    <n v="88.71"/>
    <n v="48.78998"/>
    <n v="2.5200000000000001E-3"/>
    <n v="0"/>
    <n v="0"/>
    <n v="0"/>
    <n v="0"/>
    <n v="0.19223000000000001"/>
  </r>
  <r>
    <x v="10"/>
    <x v="36"/>
    <x v="4"/>
    <x v="6"/>
    <n v="5.69"/>
    <n v="100"/>
    <n v="11"/>
    <n v="1.74E-3"/>
    <n v="0"/>
    <n v="0"/>
    <n v="0"/>
    <n v="0"/>
    <n v="4.3339999999999997E-2"/>
  </r>
  <r>
    <x v="10"/>
    <x v="36"/>
    <x v="4"/>
    <x v="7"/>
    <n v="30.03"/>
    <n v="76.260000000000005"/>
    <n v="279.87988000000001"/>
    <n v="7.1900000000000002E-3"/>
    <n v="0"/>
    <n v="0"/>
    <n v="0"/>
    <n v="0"/>
    <n v="1.10273"/>
  </r>
  <r>
    <x v="10"/>
    <x v="36"/>
    <x v="4"/>
    <x v="8"/>
    <n v="35.96"/>
    <n v="85.5"/>
    <n v="396.71996999999999"/>
    <n v="9.5499999999999995E-3"/>
    <n v="0"/>
    <n v="0"/>
    <n v="0"/>
    <n v="0"/>
    <n v="1.56308"/>
  </r>
  <r>
    <x v="10"/>
    <x v="36"/>
    <x v="4"/>
    <x v="9"/>
    <n v="28.98"/>
    <n v="53.91"/>
    <n v="182.76000999999999"/>
    <n v="5.2100000000000002E-3"/>
    <n v="0"/>
    <n v="0"/>
    <n v="0"/>
    <n v="0"/>
    <n v="0.72006999999999999"/>
  </r>
  <r>
    <x v="10"/>
    <x v="36"/>
    <x v="4"/>
    <x v="10"/>
    <n v="11.06"/>
    <n v="65.5"/>
    <n v="112.65998"/>
    <n v="2.2000000000000001E-3"/>
    <n v="0"/>
    <n v="0"/>
    <n v="0"/>
    <n v="0"/>
    <n v="0.44388"/>
  </r>
  <r>
    <x v="10"/>
    <x v="36"/>
    <x v="5"/>
    <x v="0"/>
    <n v="9.42"/>
    <n v="43.05"/>
    <n v="58.979979999999998"/>
    <n v="1.2700000000000001E-3"/>
    <n v="0"/>
    <n v="0"/>
    <n v="0"/>
    <n v="0"/>
    <n v="0.23238"/>
  </r>
  <r>
    <x v="10"/>
    <x v="36"/>
    <x v="5"/>
    <x v="1"/>
    <n v="1.69"/>
    <n v="90.4"/>
    <n v="18.079999999999998"/>
    <n v="4.8000000000000001E-4"/>
    <n v="0"/>
    <n v="0"/>
    <n v="0"/>
    <n v="0"/>
    <n v="7.1239999999999998E-2"/>
  </r>
  <r>
    <x v="10"/>
    <x v="36"/>
    <x v="5"/>
    <x v="2"/>
    <n v="2.14"/>
    <n v="100"/>
    <n v="26"/>
    <n v="6.4999999999999997E-4"/>
    <n v="0"/>
    <n v="0"/>
    <n v="0"/>
    <n v="0"/>
    <n v="0.10244"/>
  </r>
  <r>
    <x v="10"/>
    <x v="36"/>
    <x v="5"/>
    <x v="3"/>
    <n v="4.2"/>
    <n v="100"/>
    <n v="60"/>
    <n v="1.2800000000000001E-3"/>
    <n v="0"/>
    <n v="0"/>
    <n v="0"/>
    <n v="0"/>
    <n v="0.2364"/>
  </r>
  <r>
    <x v="10"/>
    <x v="36"/>
    <x v="5"/>
    <x v="4"/>
    <n v="0.69"/>
    <n v="100"/>
    <n v="0"/>
    <n v="2.1000000000000001E-4"/>
    <n v="0"/>
    <n v="0"/>
    <n v="0"/>
    <n v="0"/>
    <n v="0"/>
  </r>
  <r>
    <x v="10"/>
    <x v="36"/>
    <x v="5"/>
    <x v="5"/>
    <n v="1.79"/>
    <n v="100"/>
    <n v="19"/>
    <n v="5.5000000000000003E-4"/>
    <n v="0"/>
    <n v="0"/>
    <n v="0"/>
    <n v="0"/>
    <n v="7.4859999999999996E-2"/>
  </r>
  <r>
    <x v="10"/>
    <x v="36"/>
    <x v="5"/>
    <x v="6"/>
    <n v="0.82"/>
    <n v="100"/>
    <n v="2"/>
    <n v="2.5000000000000001E-4"/>
    <n v="0"/>
    <n v="0"/>
    <n v="0"/>
    <n v="0"/>
    <n v="7.8799999999999999E-3"/>
  </r>
  <r>
    <x v="10"/>
    <x v="36"/>
    <x v="5"/>
    <x v="7"/>
    <n v="7.12"/>
    <n v="64.400000000000006"/>
    <n v="65.69"/>
    <n v="1.42E-3"/>
    <n v="0"/>
    <n v="0"/>
    <n v="0"/>
    <n v="0"/>
    <n v="0.25881999999999999"/>
  </r>
  <r>
    <x v="10"/>
    <x v="36"/>
    <x v="5"/>
    <x v="8"/>
    <n v="7.86"/>
    <n v="71.55"/>
    <n v="84.429990000000004"/>
    <n v="1.74E-3"/>
    <n v="0"/>
    <n v="0"/>
    <n v="0"/>
    <n v="0"/>
    <n v="0.33265"/>
  </r>
  <r>
    <x v="10"/>
    <x v="36"/>
    <x v="5"/>
    <x v="9"/>
    <n v="3.12"/>
    <n v="61"/>
    <n v="24.399989999999999"/>
    <n v="6.4000000000000005E-4"/>
    <n v="0"/>
    <n v="0"/>
    <n v="0"/>
    <n v="0"/>
    <n v="9.6140000000000003E-2"/>
  </r>
  <r>
    <x v="10"/>
    <x v="36"/>
    <x v="5"/>
    <x v="10"/>
    <n v="3.65"/>
    <n v="52.2"/>
    <n v="31.84"/>
    <n v="5.6999999999999998E-4"/>
    <n v="0"/>
    <n v="0"/>
    <n v="0"/>
    <n v="0"/>
    <n v="0.12545000000000001"/>
  </r>
  <r>
    <x v="10"/>
    <x v="36"/>
    <x v="6"/>
    <x v="0"/>
    <n v="149.1"/>
    <n v="63.22"/>
    <n v="90.410160000000005"/>
    <n v="4.3549999999999998E-2"/>
    <n v="0"/>
    <n v="0"/>
    <n v="0"/>
    <n v="0"/>
    <n v="0.35621999999999998"/>
  </r>
  <r>
    <x v="10"/>
    <x v="36"/>
    <x v="6"/>
    <x v="1"/>
    <n v="126.11"/>
    <n v="77.16"/>
    <n v="85.650379999999998"/>
    <n v="4.342E-2"/>
    <n v="0"/>
    <n v="0"/>
    <n v="0"/>
    <n v="0"/>
    <n v="0.33745999999999998"/>
  </r>
  <r>
    <x v="10"/>
    <x v="36"/>
    <x v="6"/>
    <x v="2"/>
    <n v="115.46"/>
    <n v="100"/>
    <n v="48"/>
    <n v="4.2479999999999997E-2"/>
    <n v="0"/>
    <n v="0"/>
    <n v="0"/>
    <n v="0"/>
    <n v="0.18912000000000001"/>
  </r>
  <r>
    <x v="10"/>
    <x v="36"/>
    <x v="6"/>
    <x v="3"/>
    <n v="118.1"/>
    <n v="100"/>
    <n v="86"/>
    <n v="4.3450000000000003E-2"/>
    <n v="0"/>
    <n v="0"/>
    <n v="0"/>
    <n v="0"/>
    <n v="0.33883999999999997"/>
  </r>
  <r>
    <x v="10"/>
    <x v="36"/>
    <x v="6"/>
    <x v="4"/>
    <n v="112.3"/>
    <n v="99.98"/>
    <n v="1"/>
    <n v="4.1320000000000003E-2"/>
    <n v="0"/>
    <n v="0"/>
    <n v="0"/>
    <n v="0"/>
    <n v="3.9399999999999999E-3"/>
  </r>
  <r>
    <x v="10"/>
    <x v="36"/>
    <x v="6"/>
    <x v="5"/>
    <n v="125.54"/>
    <n v="76.27"/>
    <n v="33.559570000000001"/>
    <n v="4.2110000000000002E-2"/>
    <n v="0"/>
    <n v="0"/>
    <n v="0"/>
    <n v="0"/>
    <n v="0.13222999999999999"/>
  </r>
  <r>
    <x v="10"/>
    <x v="36"/>
    <x v="6"/>
    <x v="6"/>
    <n v="112.66"/>
    <n v="100"/>
    <n v="7"/>
    <n v="4.1450000000000001E-2"/>
    <n v="0"/>
    <n v="0"/>
    <n v="0"/>
    <n v="0"/>
    <n v="2.758E-2"/>
  </r>
  <r>
    <x v="10"/>
    <x v="36"/>
    <x v="6"/>
    <x v="7"/>
    <n v="176.59"/>
    <n v="59.92"/>
    <n v="157"/>
    <n v="4.5220000000000003E-2"/>
    <n v="0"/>
    <n v="0"/>
    <n v="0"/>
    <n v="0"/>
    <n v="0.61858000000000002"/>
  </r>
  <r>
    <x v="10"/>
    <x v="36"/>
    <x v="6"/>
    <x v="8"/>
    <n v="174.71"/>
    <n v="60.13"/>
    <n v="190"/>
    <n v="4.6019999999999998E-2"/>
    <n v="0"/>
    <n v="0"/>
    <n v="0"/>
    <n v="0"/>
    <n v="0.74860000000000004"/>
  </r>
  <r>
    <x v="10"/>
    <x v="36"/>
    <x v="6"/>
    <x v="9"/>
    <n v="184.43"/>
    <n v="45.14"/>
    <n v="110.59961"/>
    <n v="4.4060000000000002E-2"/>
    <n v="0"/>
    <n v="0"/>
    <n v="0"/>
    <n v="0"/>
    <n v="0.43575999999999998"/>
  </r>
  <r>
    <x v="10"/>
    <x v="36"/>
    <x v="6"/>
    <x v="10"/>
    <n v="13.73"/>
    <n v="52.45"/>
    <n v="107.52002"/>
    <n v="2.65E-3"/>
    <n v="0"/>
    <n v="0"/>
    <n v="0"/>
    <n v="0"/>
    <n v="0.42363000000000001"/>
  </r>
  <r>
    <x v="10"/>
    <x v="36"/>
    <x v="7"/>
    <x v="0"/>
    <n v="115.1"/>
    <n v="47.3"/>
    <n v="31.220210000000002"/>
    <n v="2.46E-2"/>
    <n v="0"/>
    <n v="0"/>
    <n v="0"/>
    <n v="0"/>
    <n v="0.12300999999999999"/>
  </r>
  <r>
    <x v="10"/>
    <x v="36"/>
    <x v="7"/>
    <x v="1"/>
    <n v="78.84"/>
    <n v="69.47"/>
    <n v="27.790040000000001"/>
    <n v="2.452E-2"/>
    <n v="0"/>
    <n v="0"/>
    <n v="0"/>
    <n v="0"/>
    <n v="0.10949"/>
  </r>
  <r>
    <x v="10"/>
    <x v="36"/>
    <x v="7"/>
    <x v="2"/>
    <n v="66"/>
    <n v="100"/>
    <n v="18"/>
    <n v="2.4279999999999999E-2"/>
    <n v="0"/>
    <n v="0"/>
    <n v="0"/>
    <n v="0"/>
    <n v="7.0919999999999997E-2"/>
  </r>
  <r>
    <x v="10"/>
    <x v="36"/>
    <x v="7"/>
    <x v="3"/>
    <n v="67.63"/>
    <n v="100"/>
    <n v="42"/>
    <n v="2.4879999999999999E-2"/>
    <n v="0"/>
    <n v="0"/>
    <n v="0"/>
    <n v="0"/>
    <n v="0.16547999999999999"/>
  </r>
  <r>
    <x v="10"/>
    <x v="36"/>
    <x v="7"/>
    <x v="4"/>
    <n v="64.84"/>
    <n v="100"/>
    <n v="0"/>
    <n v="2.3859999999999999E-2"/>
    <n v="0"/>
    <n v="0"/>
    <n v="0"/>
    <n v="0"/>
    <n v="0"/>
  </r>
  <r>
    <x v="10"/>
    <x v="36"/>
    <x v="7"/>
    <x v="5"/>
    <n v="70.180000000000007"/>
    <n v="82.3"/>
    <n v="16.459959999999999"/>
    <n v="2.4219999999999998E-2"/>
    <n v="0"/>
    <n v="0"/>
    <n v="0"/>
    <n v="0"/>
    <n v="6.4850000000000005E-2"/>
  </r>
  <r>
    <x v="10"/>
    <x v="36"/>
    <x v="7"/>
    <x v="6"/>
    <n v="64.989999999999995"/>
    <n v="100"/>
    <n v="3"/>
    <n v="2.3910000000000001E-2"/>
    <n v="0"/>
    <n v="0"/>
    <n v="0"/>
    <n v="0"/>
    <n v="1.1820000000000001E-2"/>
  </r>
  <r>
    <x v="10"/>
    <x v="36"/>
    <x v="7"/>
    <x v="7"/>
    <n v="104.92"/>
    <n v="58.26"/>
    <n v="88.549800000000005"/>
    <n v="2.6020000000000001E-2"/>
    <n v="0"/>
    <n v="0"/>
    <n v="0"/>
    <n v="0"/>
    <n v="0.34888999999999998"/>
  </r>
  <r>
    <x v="10"/>
    <x v="36"/>
    <x v="7"/>
    <x v="8"/>
    <n v="93.65"/>
    <n v="55.15"/>
    <n v="58.459960000000002"/>
    <n v="2.5319999999999999E-2"/>
    <n v="0"/>
    <n v="0"/>
    <n v="0"/>
    <n v="0"/>
    <n v="0.23033000000000001"/>
  </r>
  <r>
    <x v="10"/>
    <x v="36"/>
    <x v="7"/>
    <x v="9"/>
    <n v="158.6"/>
    <n v="34.35"/>
    <n v="28.50977"/>
    <n v="2.4570000000000002E-2"/>
    <n v="6.9999999999999994E-5"/>
    <n v="0"/>
    <n v="0"/>
    <n v="0"/>
    <n v="0.11233"/>
  </r>
  <r>
    <x v="10"/>
    <x v="36"/>
    <x v="7"/>
    <x v="10"/>
    <n v="6.34"/>
    <n v="42.87"/>
    <n v="41.58"/>
    <n v="9.8999999999999999E-4"/>
    <n v="0"/>
    <n v="0"/>
    <n v="0"/>
    <n v="0"/>
    <n v="0.16383"/>
  </r>
  <r>
    <x v="10"/>
    <x v="36"/>
    <x v="8"/>
    <x v="0"/>
    <n v="1004.86"/>
    <n v="54.11"/>
    <n v="3107"/>
    <n v="0.2041"/>
    <n v="0"/>
    <n v="0"/>
    <n v="0"/>
    <n v="0"/>
    <n v="12.241580000000001"/>
  </r>
  <r>
    <x v="10"/>
    <x v="36"/>
    <x v="8"/>
    <x v="1"/>
    <n v="896.41"/>
    <n v="48.26"/>
    <n v="2472.83203"/>
    <n v="0.16467000000000001"/>
    <n v="0"/>
    <n v="0"/>
    <n v="0"/>
    <n v="0"/>
    <n v="9.7429500000000004"/>
  </r>
  <r>
    <x v="10"/>
    <x v="36"/>
    <x v="8"/>
    <x v="2"/>
    <n v="274.08999999999997"/>
    <n v="100"/>
    <n v="1365"/>
    <n v="0.10084"/>
    <n v="0"/>
    <n v="0"/>
    <n v="0"/>
    <n v="0"/>
    <n v="5.3780999999999999"/>
  </r>
  <r>
    <x v="10"/>
    <x v="36"/>
    <x v="8"/>
    <x v="3"/>
    <n v="587.64"/>
    <n v="100"/>
    <n v="3396.0002399999998"/>
    <n v="0.2162"/>
    <n v="0"/>
    <n v="0"/>
    <n v="0"/>
    <n v="0"/>
    <n v="13.380240000000001"/>
  </r>
  <r>
    <x v="10"/>
    <x v="36"/>
    <x v="8"/>
    <x v="4"/>
    <n v="70.72"/>
    <n v="100"/>
    <n v="71"/>
    <n v="2.6020000000000001E-2"/>
    <n v="0"/>
    <n v="0"/>
    <n v="0"/>
    <n v="0"/>
    <n v="0.27973999999999999"/>
  </r>
  <r>
    <x v="10"/>
    <x v="36"/>
    <x v="8"/>
    <x v="5"/>
    <n v="300.74"/>
    <n v="89.8"/>
    <n v="1374"/>
    <n v="0.10119"/>
    <n v="0"/>
    <n v="0"/>
    <n v="0"/>
    <n v="0"/>
    <n v="5.4135600000000004"/>
  </r>
  <r>
    <x v="10"/>
    <x v="36"/>
    <x v="8"/>
    <x v="6"/>
    <n v="137.1"/>
    <n v="100"/>
    <n v="499.00002999999998"/>
    <n v="5.0439999999999999E-2"/>
    <n v="0"/>
    <n v="0"/>
    <n v="0"/>
    <n v="0"/>
    <n v="1.9660599999999999"/>
  </r>
  <r>
    <x v="10"/>
    <x v="36"/>
    <x v="8"/>
    <x v="7"/>
    <n v="1683.8"/>
    <n v="64.099999999999994"/>
    <n v="6646.7578100000001"/>
    <n v="0.39956999999999998"/>
    <n v="0"/>
    <n v="0"/>
    <n v="0"/>
    <n v="0"/>
    <n v="26.188230000000001"/>
  </r>
  <r>
    <x v="10"/>
    <x v="36"/>
    <x v="8"/>
    <x v="8"/>
    <n v="1582.91"/>
    <n v="70.95"/>
    <n v="6811.7890600000001"/>
    <n v="0.41705999999999999"/>
    <n v="0"/>
    <n v="0"/>
    <n v="0"/>
    <n v="0"/>
    <n v="26.838450000000002"/>
  </r>
  <r>
    <x v="10"/>
    <x v="36"/>
    <x v="8"/>
    <x v="9"/>
    <n v="1763.8"/>
    <n v="53.47"/>
    <n v="5839.1796899999999"/>
    <n v="0.35159000000000001"/>
    <n v="0"/>
    <n v="0"/>
    <n v="0"/>
    <n v="0"/>
    <n v="23.00637"/>
  </r>
  <r>
    <x v="10"/>
    <x v="36"/>
    <x v="8"/>
    <x v="10"/>
    <n v="795.34"/>
    <n v="38.83"/>
    <n v="2004.3201899999999"/>
    <n v="0.11346000000000001"/>
    <n v="0"/>
    <n v="0"/>
    <n v="0"/>
    <n v="0"/>
    <n v="7.8970200000000004"/>
  </r>
  <r>
    <x v="10"/>
    <x v="37"/>
    <x v="0"/>
    <x v="0"/>
    <n v="752.27"/>
    <n v="48.79"/>
    <n v="1360.1601599999999"/>
    <n v="0.18597"/>
    <n v="0"/>
    <n v="0"/>
    <n v="0"/>
    <n v="0"/>
    <n v="5.3590299999999997"/>
  </r>
  <r>
    <x v="10"/>
    <x v="37"/>
    <x v="0"/>
    <x v="1"/>
    <n v="261.77"/>
    <n v="59.65"/>
    <n v="542.25"/>
    <n v="8.7379999999999999E-2"/>
    <n v="0"/>
    <n v="0"/>
    <n v="0"/>
    <n v="0"/>
    <n v="2.1364700000000001"/>
  </r>
  <r>
    <x v="10"/>
    <x v="37"/>
    <x v="0"/>
    <x v="2"/>
    <n v="231.09"/>
    <n v="94.22"/>
    <n v="749.08007999999995"/>
    <n v="0.11006000000000001"/>
    <n v="0"/>
    <n v="0"/>
    <n v="0"/>
    <n v="0"/>
    <n v="2.9513799999999999"/>
  </r>
  <r>
    <x v="10"/>
    <x v="37"/>
    <x v="0"/>
    <x v="3"/>
    <n v="423.52"/>
    <n v="69.98"/>
    <n v="1118.9394500000001"/>
    <n v="0.15190000000000001"/>
    <n v="0"/>
    <n v="0"/>
    <n v="0"/>
    <n v="0"/>
    <n v="4.40862"/>
  </r>
  <r>
    <x v="10"/>
    <x v="37"/>
    <x v="0"/>
    <x v="4"/>
    <n v="66.55"/>
    <n v="100"/>
    <n v="50"/>
    <n v="3.3360000000000001E-2"/>
    <n v="0"/>
    <n v="0"/>
    <n v="0"/>
    <n v="0"/>
    <n v="0.19700000000000001"/>
  </r>
  <r>
    <x v="10"/>
    <x v="37"/>
    <x v="0"/>
    <x v="5"/>
    <n v="164.49"/>
    <n v="55.45"/>
    <n v="203.5"/>
    <n v="4.999E-2"/>
    <n v="3.4000000000000002E-4"/>
    <n v="0"/>
    <n v="0"/>
    <n v="0"/>
    <n v="0.80179"/>
  </r>
  <r>
    <x v="10"/>
    <x v="37"/>
    <x v="0"/>
    <x v="6"/>
    <n v="112.61"/>
    <n v="84.61"/>
    <n v="207.29982000000001"/>
    <n v="5.1119999999999999E-2"/>
    <n v="0"/>
    <n v="0"/>
    <n v="0"/>
    <n v="0"/>
    <n v="0.81676000000000004"/>
  </r>
  <r>
    <x v="10"/>
    <x v="37"/>
    <x v="0"/>
    <x v="7"/>
    <n v="776.32"/>
    <n v="38.049999999999997"/>
    <n v="1124.2792999999999"/>
    <n v="0.15293999999999999"/>
    <n v="0"/>
    <n v="0"/>
    <n v="0"/>
    <n v="0"/>
    <n v="4.4296600000000002"/>
  </r>
  <r>
    <x v="10"/>
    <x v="37"/>
    <x v="0"/>
    <x v="8"/>
    <n v="1158.8699999999999"/>
    <n v="48.15"/>
    <n v="2236.26953"/>
    <n v="0.27671000000000001"/>
    <n v="0"/>
    <n v="0"/>
    <n v="0"/>
    <n v="0"/>
    <n v="8.8109000000000002"/>
  </r>
  <r>
    <x v="10"/>
    <x v="37"/>
    <x v="0"/>
    <x v="9"/>
    <n v="530.15"/>
    <n v="35.72"/>
    <n v="633.02930000000003"/>
    <n v="9.9169999999999994E-2"/>
    <n v="0"/>
    <n v="0"/>
    <n v="0"/>
    <n v="0"/>
    <n v="2.4941399999999998"/>
  </r>
  <r>
    <x v="10"/>
    <x v="37"/>
    <x v="0"/>
    <x v="10"/>
    <n v="327.91"/>
    <n v="48.88"/>
    <n v="747.37012000000004"/>
    <n v="8.0269999999999994E-2"/>
    <n v="0"/>
    <n v="0"/>
    <n v="0"/>
    <n v="0"/>
    <n v="2.9446400000000001"/>
  </r>
  <r>
    <x v="10"/>
    <x v="37"/>
    <x v="1"/>
    <x v="0"/>
    <n v="1266.46"/>
    <n v="55.58"/>
    <n v="2962.3515600000001"/>
    <n v="0.35350999999999999"/>
    <n v="0"/>
    <n v="0"/>
    <n v="0"/>
    <n v="0"/>
    <n v="11.671659999999999"/>
  </r>
  <r>
    <x v="10"/>
    <x v="37"/>
    <x v="1"/>
    <x v="1"/>
    <n v="718.28"/>
    <n v="79.599999999999994"/>
    <n v="2632.3789099999999"/>
    <n v="0.28736"/>
    <n v="0"/>
    <n v="0"/>
    <n v="0"/>
    <n v="0"/>
    <n v="10.37158"/>
  </r>
  <r>
    <x v="10"/>
    <x v="37"/>
    <x v="1"/>
    <x v="2"/>
    <n v="375.04"/>
    <n v="94.92"/>
    <n v="1607.8710900000001"/>
    <n v="0.17866000000000001"/>
    <n v="0"/>
    <n v="0"/>
    <n v="0"/>
    <n v="0"/>
    <n v="6.3350099999999996"/>
  </r>
  <r>
    <x v="10"/>
    <x v="37"/>
    <x v="1"/>
    <x v="3"/>
    <n v="1076.48"/>
    <n v="94.92"/>
    <n v="4846.71875"/>
    <n v="0.51239999999999997"/>
    <n v="0"/>
    <n v="0"/>
    <n v="0"/>
    <n v="0"/>
    <n v="19.096080000000001"/>
  </r>
  <r>
    <x v="10"/>
    <x v="37"/>
    <x v="1"/>
    <x v="4"/>
    <n v="48.18"/>
    <n v="100"/>
    <n v="151"/>
    <n v="2.4150000000000001E-2"/>
    <n v="0"/>
    <n v="0"/>
    <n v="0"/>
    <n v="0"/>
    <n v="0.59494000000000002"/>
  </r>
  <r>
    <x v="10"/>
    <x v="37"/>
    <x v="1"/>
    <x v="5"/>
    <n v="744.01"/>
    <n v="63.3"/>
    <n v="2223.1210900000001"/>
    <n v="0.23835000000000001"/>
    <n v="0"/>
    <n v="0"/>
    <n v="0"/>
    <n v="0"/>
    <n v="8.7590900000000005"/>
  </r>
  <r>
    <x v="10"/>
    <x v="37"/>
    <x v="1"/>
    <x v="6"/>
    <n v="396.34"/>
    <n v="100"/>
    <n v="1773"/>
    <n v="0.19868"/>
    <n v="0"/>
    <n v="0"/>
    <n v="0"/>
    <n v="0"/>
    <n v="6.9856199999999999"/>
  </r>
  <r>
    <x v="10"/>
    <x v="37"/>
    <x v="1"/>
    <x v="7"/>
    <n v="2641.17"/>
    <n v="45.34"/>
    <n v="5538.9140600000001"/>
    <n v="0.59963999999999995"/>
    <n v="0"/>
    <n v="0"/>
    <n v="0"/>
    <n v="0"/>
    <n v="21.823309999999999"/>
  </r>
  <r>
    <x v="10"/>
    <x v="37"/>
    <x v="1"/>
    <x v="8"/>
    <n v="3520.19"/>
    <n v="42.57"/>
    <n v="6407.4526400000004"/>
    <n v="0.75251000000000001"/>
    <n v="0"/>
    <n v="0"/>
    <n v="0"/>
    <n v="0"/>
    <n v="25.24539"/>
  </r>
  <r>
    <x v="10"/>
    <x v="37"/>
    <x v="1"/>
    <x v="9"/>
    <n v="1896.37"/>
    <n v="45.29"/>
    <n v="3898.3515600000001"/>
    <n v="0.43109999999999998"/>
    <n v="0"/>
    <n v="0"/>
    <n v="0"/>
    <n v="0"/>
    <n v="15.359500000000001"/>
  </r>
  <r>
    <x v="10"/>
    <x v="37"/>
    <x v="1"/>
    <x v="10"/>
    <n v="1294.6199999999999"/>
    <n v="46.6"/>
    <n v="2825.8906200000001"/>
    <n v="0.30198000000000003"/>
    <n v="0"/>
    <n v="0"/>
    <n v="0"/>
    <n v="0"/>
    <n v="11.13401"/>
  </r>
  <r>
    <x v="10"/>
    <x v="37"/>
    <x v="2"/>
    <x v="0"/>
    <n v="150.06"/>
    <n v="54.01"/>
    <n v="388.87011999999999"/>
    <n v="3.7629999999999997E-2"/>
    <n v="0"/>
    <n v="0"/>
    <n v="0"/>
    <n v="0"/>
    <n v="1.5321499999999999"/>
  </r>
  <r>
    <x v="10"/>
    <x v="37"/>
    <x v="2"/>
    <x v="1"/>
    <n v="84.08"/>
    <n v="77.739999999999995"/>
    <n v="226.23"/>
    <n v="3.1559999999999998E-2"/>
    <n v="0"/>
    <n v="0"/>
    <n v="0"/>
    <n v="0"/>
    <n v="0.89134999999999998"/>
  </r>
  <r>
    <x v="10"/>
    <x v="37"/>
    <x v="2"/>
    <x v="2"/>
    <n v="68.86"/>
    <n v="100"/>
    <n v="141"/>
    <n v="2.8539999999999999E-2"/>
    <n v="0"/>
    <n v="0"/>
    <n v="0"/>
    <n v="0"/>
    <n v="0.55554000000000003"/>
  </r>
  <r>
    <x v="10"/>
    <x v="37"/>
    <x v="2"/>
    <x v="3"/>
    <n v="84.29"/>
    <n v="100"/>
    <n v="318"/>
    <n v="3.4939999999999999E-2"/>
    <n v="0"/>
    <n v="0"/>
    <n v="0"/>
    <n v="0"/>
    <n v="1.25292"/>
  </r>
  <r>
    <x v="10"/>
    <x v="37"/>
    <x v="2"/>
    <x v="4"/>
    <n v="57.13"/>
    <n v="100"/>
    <n v="6"/>
    <n v="2.368E-2"/>
    <n v="0"/>
    <n v="0"/>
    <n v="0"/>
    <n v="0"/>
    <n v="2.3640000000000001E-2"/>
  </r>
  <r>
    <x v="10"/>
    <x v="37"/>
    <x v="2"/>
    <x v="5"/>
    <n v="62.34"/>
    <n v="100"/>
    <n v="67"/>
    <n v="2.5839999999999998E-2"/>
    <n v="0"/>
    <n v="0"/>
    <n v="0"/>
    <n v="0"/>
    <n v="0.26397999999999999"/>
  </r>
  <r>
    <x v="10"/>
    <x v="37"/>
    <x v="2"/>
    <x v="6"/>
    <n v="61.36"/>
    <n v="100"/>
    <n v="55"/>
    <n v="2.5430000000000001E-2"/>
    <n v="0"/>
    <n v="0"/>
    <n v="0"/>
    <n v="0"/>
    <n v="0.2167"/>
  </r>
  <r>
    <x v="10"/>
    <x v="37"/>
    <x v="2"/>
    <x v="7"/>
    <n v="179.21"/>
    <n v="54.67"/>
    <n v="583.83007999999995"/>
    <n v="4.4650000000000002E-2"/>
    <n v="0"/>
    <n v="0"/>
    <n v="0"/>
    <n v="0"/>
    <n v="2.3002899999999999"/>
  </r>
  <r>
    <x v="10"/>
    <x v="37"/>
    <x v="2"/>
    <x v="8"/>
    <n v="189.26"/>
    <n v="56.89"/>
    <n v="745.7998"/>
    <n v="5.0389999999999997E-2"/>
    <n v="0"/>
    <n v="0"/>
    <n v="0"/>
    <n v="0"/>
    <n v="2.93845"/>
  </r>
  <r>
    <x v="10"/>
    <x v="37"/>
    <x v="2"/>
    <x v="9"/>
    <n v="164.64"/>
    <n v="36.39"/>
    <n v="242.33006"/>
    <n v="3.2120000000000003E-2"/>
    <n v="0"/>
    <n v="0"/>
    <n v="0"/>
    <n v="0"/>
    <n v="0.95477999999999996"/>
  </r>
  <r>
    <x v="10"/>
    <x v="37"/>
    <x v="2"/>
    <x v="10"/>
    <n v="48.56"/>
    <n v="40.07"/>
    <n v="227.57996"/>
    <n v="8.0700000000000008E-3"/>
    <n v="0"/>
    <n v="0"/>
    <n v="0"/>
    <n v="0"/>
    <n v="0.89666999999999997"/>
  </r>
  <r>
    <x v="10"/>
    <x v="37"/>
    <x v="3"/>
    <x v="0"/>
    <n v="569.95000000000005"/>
    <n v="30.24"/>
    <n v="384.66016000000002"/>
    <n v="9.8890000000000006E-2"/>
    <n v="0"/>
    <n v="0"/>
    <n v="0"/>
    <n v="0"/>
    <n v="1.51556"/>
  </r>
  <r>
    <x v="10"/>
    <x v="37"/>
    <x v="3"/>
    <x v="1"/>
    <n v="228.66"/>
    <n v="71.97"/>
    <n v="329.63083"/>
    <n v="9.5589999999999994E-2"/>
    <n v="4.0000000000000003E-5"/>
    <n v="0"/>
    <n v="0"/>
    <n v="0"/>
    <n v="1.29874"/>
  </r>
  <r>
    <x v="10"/>
    <x v="37"/>
    <x v="3"/>
    <x v="2"/>
    <n v="185.11"/>
    <n v="100"/>
    <n v="272"/>
    <n v="9.2789999999999997E-2"/>
    <n v="0"/>
    <n v="0"/>
    <n v="0"/>
    <n v="0"/>
    <n v="1.07168"/>
  </r>
  <r>
    <x v="10"/>
    <x v="37"/>
    <x v="3"/>
    <x v="3"/>
    <n v="230.66"/>
    <n v="93.51"/>
    <n v="612.51953000000003"/>
    <n v="0.10999"/>
    <n v="0"/>
    <n v="0"/>
    <n v="0"/>
    <n v="0"/>
    <n v="2.4133300000000002"/>
  </r>
  <r>
    <x v="10"/>
    <x v="37"/>
    <x v="3"/>
    <x v="4"/>
    <n v="158.84"/>
    <n v="100"/>
    <n v="9"/>
    <n v="7.9630000000000006E-2"/>
    <n v="0"/>
    <n v="0"/>
    <n v="0"/>
    <n v="0"/>
    <n v="3.5459999999999998E-2"/>
  </r>
  <r>
    <x v="10"/>
    <x v="37"/>
    <x v="3"/>
    <x v="5"/>
    <n v="202.67"/>
    <n v="70.16"/>
    <n v="223.10936000000001"/>
    <n v="9.0230000000000005E-2"/>
    <n v="0"/>
    <n v="0"/>
    <n v="0"/>
    <n v="0"/>
    <n v="0.87905"/>
  </r>
  <r>
    <x v="10"/>
    <x v="37"/>
    <x v="3"/>
    <x v="6"/>
    <n v="162.96"/>
    <n v="100"/>
    <n v="50"/>
    <n v="8.1689999999999999E-2"/>
    <n v="0"/>
    <n v="0"/>
    <n v="0"/>
    <n v="0"/>
    <n v="0.19700000000000001"/>
  </r>
  <r>
    <x v="10"/>
    <x v="37"/>
    <x v="3"/>
    <x v="7"/>
    <n v="556.88"/>
    <n v="36.6"/>
    <n v="634.93944999999997"/>
    <n v="0.11124000000000001"/>
    <n v="0"/>
    <n v="0"/>
    <n v="0"/>
    <n v="0"/>
    <n v="2.5016600000000002"/>
  </r>
  <r>
    <x v="10"/>
    <x v="37"/>
    <x v="3"/>
    <x v="8"/>
    <n v="569.33000000000004"/>
    <n v="38.950000000000003"/>
    <n v="939.84960999999998"/>
    <n v="0.12655"/>
    <n v="0"/>
    <n v="0"/>
    <n v="0"/>
    <n v="0"/>
    <n v="3.7030099999999999"/>
  </r>
  <r>
    <x v="10"/>
    <x v="37"/>
    <x v="3"/>
    <x v="9"/>
    <n v="613.1"/>
    <n v="26.82"/>
    <n v="399.30077999999997"/>
    <n v="9.9510000000000001E-2"/>
    <n v="0"/>
    <n v="0"/>
    <n v="0"/>
    <n v="0"/>
    <n v="1.57324"/>
  </r>
  <r>
    <x v="10"/>
    <x v="37"/>
    <x v="3"/>
    <x v="10"/>
    <n v="44.59"/>
    <n v="58.05"/>
    <n v="268.78003000000001"/>
    <n v="1.3169999999999999E-2"/>
    <n v="1.1E-4"/>
    <n v="0"/>
    <n v="0"/>
    <n v="0"/>
    <n v="1.0589900000000001"/>
  </r>
  <r>
    <x v="10"/>
    <x v="37"/>
    <x v="4"/>
    <x v="0"/>
    <n v="21.59"/>
    <n v="63.35"/>
    <n v="133.04004"/>
    <n v="4.4999999999999997E-3"/>
    <n v="0"/>
    <n v="0"/>
    <n v="0"/>
    <n v="0"/>
    <n v="0.52417999999999998"/>
  </r>
  <r>
    <x v="10"/>
    <x v="37"/>
    <x v="4"/>
    <x v="1"/>
    <n v="17.48"/>
    <n v="72.5"/>
    <n v="118.90002"/>
    <n v="4.2300000000000003E-3"/>
    <n v="0"/>
    <n v="0"/>
    <n v="0"/>
    <n v="0"/>
    <n v="0.46847"/>
  </r>
  <r>
    <x v="10"/>
    <x v="37"/>
    <x v="4"/>
    <x v="2"/>
    <n v="10.58"/>
    <n v="100"/>
    <n v="74"/>
    <n v="3.2299999999999998E-3"/>
    <n v="0"/>
    <n v="0"/>
    <n v="0"/>
    <n v="0"/>
    <n v="0.29155999999999999"/>
  </r>
  <r>
    <x v="10"/>
    <x v="37"/>
    <x v="4"/>
    <x v="3"/>
    <n v="16.670000000000002"/>
    <n v="100"/>
    <n v="156"/>
    <n v="5.0899999999999999E-3"/>
    <n v="0"/>
    <n v="0"/>
    <n v="0"/>
    <n v="0"/>
    <n v="0.61463999999999996"/>
  </r>
  <r>
    <x v="10"/>
    <x v="37"/>
    <x v="4"/>
    <x v="4"/>
    <n v="5.13"/>
    <n v="100"/>
    <n v="2"/>
    <n v="1.57E-3"/>
    <n v="0"/>
    <n v="0"/>
    <n v="0"/>
    <n v="0"/>
    <n v="7.8799999999999999E-3"/>
  </r>
  <r>
    <x v="10"/>
    <x v="37"/>
    <x v="4"/>
    <x v="5"/>
    <n v="9.32"/>
    <n v="88.32"/>
    <n v="49.46002"/>
    <n v="2.6800000000000001E-3"/>
    <n v="0"/>
    <n v="0"/>
    <n v="0"/>
    <n v="0"/>
    <n v="0.19486999999999999"/>
  </r>
  <r>
    <x v="10"/>
    <x v="37"/>
    <x v="4"/>
    <x v="6"/>
    <n v="5.8"/>
    <n v="100"/>
    <n v="11"/>
    <n v="1.7700000000000001E-3"/>
    <n v="0"/>
    <n v="0"/>
    <n v="0"/>
    <n v="0"/>
    <n v="4.3339999999999997E-2"/>
  </r>
  <r>
    <x v="10"/>
    <x v="37"/>
    <x v="4"/>
    <x v="7"/>
    <n v="33.82"/>
    <n v="76.319999999999993"/>
    <n v="289.23998999999998"/>
    <n v="8.0800000000000004E-3"/>
    <n v="0"/>
    <n v="0"/>
    <n v="0"/>
    <n v="0"/>
    <n v="1.13961"/>
  </r>
  <r>
    <x v="10"/>
    <x v="37"/>
    <x v="4"/>
    <x v="8"/>
    <n v="40.700000000000003"/>
    <n v="85.5"/>
    <n v="405.27005000000003"/>
    <n v="1.0789999999999999E-2"/>
    <n v="0"/>
    <n v="0"/>
    <n v="0"/>
    <n v="0"/>
    <n v="1.59676"/>
  </r>
  <r>
    <x v="10"/>
    <x v="37"/>
    <x v="4"/>
    <x v="9"/>
    <n v="32.46"/>
    <n v="53.98"/>
    <n v="187.85999000000001"/>
    <n v="5.79E-3"/>
    <n v="0"/>
    <n v="0"/>
    <n v="0"/>
    <n v="0"/>
    <n v="0.74016999999999999"/>
  </r>
  <r>
    <x v="10"/>
    <x v="37"/>
    <x v="4"/>
    <x v="10"/>
    <n v="12.81"/>
    <n v="64.91"/>
    <n v="113.58996999999999"/>
    <n v="2.5400000000000002E-3"/>
    <n v="0"/>
    <n v="0"/>
    <n v="0"/>
    <n v="0"/>
    <n v="0.44753999999999999"/>
  </r>
  <r>
    <x v="10"/>
    <x v="37"/>
    <x v="5"/>
    <x v="0"/>
    <n v="10.86"/>
    <n v="42.85"/>
    <n v="61.700009999999999"/>
    <n v="1.4599999999999999E-3"/>
    <n v="0"/>
    <n v="0"/>
    <n v="0"/>
    <n v="0"/>
    <n v="0.24310000000000001"/>
  </r>
  <r>
    <x v="10"/>
    <x v="37"/>
    <x v="5"/>
    <x v="1"/>
    <n v="1.9"/>
    <n v="90.86"/>
    <n v="19.079999999999998"/>
    <n v="5.2999999999999998E-4"/>
    <n v="0"/>
    <n v="0"/>
    <n v="0"/>
    <n v="0"/>
    <n v="7.5179999999999997E-2"/>
  </r>
  <r>
    <x v="10"/>
    <x v="37"/>
    <x v="5"/>
    <x v="2"/>
    <n v="2.41"/>
    <n v="100"/>
    <n v="27"/>
    <n v="7.3999999999999999E-4"/>
    <n v="0"/>
    <n v="0"/>
    <n v="0"/>
    <n v="0"/>
    <n v="0.10638"/>
  </r>
  <r>
    <x v="10"/>
    <x v="37"/>
    <x v="5"/>
    <x v="3"/>
    <n v="4.83"/>
    <n v="100"/>
    <n v="63"/>
    <n v="1.48E-3"/>
    <n v="0"/>
    <n v="0"/>
    <n v="0"/>
    <n v="0"/>
    <n v="0.24822"/>
  </r>
  <r>
    <x v="10"/>
    <x v="37"/>
    <x v="5"/>
    <x v="4"/>
    <n v="0.7"/>
    <n v="100"/>
    <n v="1"/>
    <n v="2.1000000000000001E-4"/>
    <n v="0"/>
    <n v="0"/>
    <n v="0"/>
    <n v="0"/>
    <n v="3.9399999999999999E-3"/>
  </r>
  <r>
    <x v="10"/>
    <x v="37"/>
    <x v="5"/>
    <x v="5"/>
    <n v="2"/>
    <n v="100"/>
    <n v="21"/>
    <n v="6.0999999999999997E-4"/>
    <n v="0"/>
    <n v="0"/>
    <n v="0"/>
    <n v="0"/>
    <n v="8.2739999999999994E-2"/>
  </r>
  <r>
    <x v="10"/>
    <x v="37"/>
    <x v="5"/>
    <x v="6"/>
    <n v="0.84"/>
    <n v="100"/>
    <n v="2"/>
    <n v="2.5999999999999998E-4"/>
    <n v="0"/>
    <n v="0"/>
    <n v="0"/>
    <n v="0"/>
    <n v="7.8799999999999999E-3"/>
  </r>
  <r>
    <x v="10"/>
    <x v="37"/>
    <x v="5"/>
    <x v="7"/>
    <n v="8.1999999999999993"/>
    <n v="63.88"/>
    <n v="68.989990000000006"/>
    <n v="1.6299999999999999E-3"/>
    <n v="0"/>
    <n v="0"/>
    <n v="0"/>
    <n v="0"/>
    <n v="0.27182000000000001"/>
  </r>
  <r>
    <x v="10"/>
    <x v="37"/>
    <x v="5"/>
    <x v="8"/>
    <n v="9.1199999999999992"/>
    <n v="71.52"/>
    <n v="90.12"/>
    <n v="2.0200000000000001E-3"/>
    <n v="0"/>
    <n v="0"/>
    <n v="0"/>
    <n v="0"/>
    <n v="0.35507"/>
  </r>
  <r>
    <x v="10"/>
    <x v="37"/>
    <x v="5"/>
    <x v="9"/>
    <n v="3.55"/>
    <n v="62.33"/>
    <n v="26.8"/>
    <n v="7.2000000000000005E-4"/>
    <n v="0"/>
    <n v="0"/>
    <n v="0"/>
    <n v="0"/>
    <n v="0.10559"/>
  </r>
  <r>
    <x v="10"/>
    <x v="37"/>
    <x v="5"/>
    <x v="10"/>
    <n v="4.3099999999999996"/>
    <n v="51.73"/>
    <n v="34.14"/>
    <n v="6.8000000000000005E-4"/>
    <n v="0"/>
    <n v="0"/>
    <n v="0"/>
    <n v="0"/>
    <n v="0.13450999999999999"/>
  </r>
  <r>
    <x v="10"/>
    <x v="37"/>
    <x v="6"/>
    <x v="0"/>
    <n v="150.56"/>
    <n v="63.25"/>
    <n v="92.349609999999998"/>
    <n v="4.3889999999999998E-2"/>
    <n v="0"/>
    <n v="0"/>
    <n v="0"/>
    <n v="0"/>
    <n v="0.36386000000000002"/>
  </r>
  <r>
    <x v="10"/>
    <x v="37"/>
    <x v="6"/>
    <x v="1"/>
    <n v="127.25"/>
    <n v="76.62"/>
    <n v="87.349609999999998"/>
    <n v="4.3740000000000001E-2"/>
    <n v="0"/>
    <n v="0"/>
    <n v="0"/>
    <n v="0"/>
    <n v="0.34416000000000002"/>
  </r>
  <r>
    <x v="10"/>
    <x v="37"/>
    <x v="6"/>
    <x v="2"/>
    <n v="115.94"/>
    <n v="100"/>
    <n v="48"/>
    <n v="4.2659999999999997E-2"/>
    <n v="0"/>
    <n v="0"/>
    <n v="0"/>
    <n v="0"/>
    <n v="0.18912000000000001"/>
  </r>
  <r>
    <x v="10"/>
    <x v="37"/>
    <x v="6"/>
    <x v="3"/>
    <n v="118.97"/>
    <n v="100"/>
    <n v="87"/>
    <n v="4.3770000000000003E-2"/>
    <n v="0"/>
    <n v="0"/>
    <n v="0"/>
    <n v="0"/>
    <n v="0.34277999999999997"/>
  </r>
  <r>
    <x v="10"/>
    <x v="37"/>
    <x v="6"/>
    <x v="4"/>
    <n v="112.31"/>
    <n v="99.98"/>
    <n v="1"/>
    <n v="4.1320000000000003E-2"/>
    <n v="0"/>
    <n v="0"/>
    <n v="0"/>
    <n v="0"/>
    <n v="3.9399999999999999E-3"/>
  </r>
  <r>
    <x v="10"/>
    <x v="37"/>
    <x v="6"/>
    <x v="5"/>
    <n v="125.98"/>
    <n v="76.27"/>
    <n v="33.559570000000001"/>
    <n v="4.224E-2"/>
    <n v="0"/>
    <n v="0"/>
    <n v="0"/>
    <n v="0"/>
    <n v="0.13222999999999999"/>
  </r>
  <r>
    <x v="10"/>
    <x v="37"/>
    <x v="6"/>
    <x v="6"/>
    <n v="112.74"/>
    <n v="100"/>
    <n v="8"/>
    <n v="4.1480000000000003E-2"/>
    <n v="0"/>
    <n v="0"/>
    <n v="0"/>
    <n v="0"/>
    <n v="3.1519999999999999E-2"/>
  </r>
  <r>
    <x v="10"/>
    <x v="37"/>
    <x v="6"/>
    <x v="7"/>
    <n v="179.25"/>
    <n v="60.08"/>
    <n v="159.7998"/>
    <n v="4.58E-2"/>
    <n v="0"/>
    <n v="0"/>
    <n v="0"/>
    <n v="0"/>
    <n v="0.62961"/>
  </r>
  <r>
    <x v="10"/>
    <x v="37"/>
    <x v="6"/>
    <x v="8"/>
    <n v="177.91"/>
    <n v="60.17"/>
    <n v="192.55957000000001"/>
    <n v="4.6730000000000001E-2"/>
    <n v="0"/>
    <n v="0"/>
    <n v="0"/>
    <n v="0"/>
    <n v="0.75868999999999998"/>
  </r>
  <r>
    <x v="10"/>
    <x v="37"/>
    <x v="6"/>
    <x v="9"/>
    <n v="186.93"/>
    <n v="45.28"/>
    <n v="113.2002"/>
    <n v="4.4470000000000003E-2"/>
    <n v="0"/>
    <n v="0"/>
    <n v="0"/>
    <n v="0"/>
    <n v="0.44601000000000002"/>
  </r>
  <r>
    <x v="10"/>
    <x v="37"/>
    <x v="6"/>
    <x v="10"/>
    <n v="15.81"/>
    <n v="52.49"/>
    <n v="109.17999"/>
    <n v="3.0500000000000002E-3"/>
    <n v="0"/>
    <n v="0"/>
    <n v="0"/>
    <n v="0"/>
    <n v="0.43017"/>
  </r>
  <r>
    <x v="10"/>
    <x v="37"/>
    <x v="7"/>
    <x v="0"/>
    <n v="115.77"/>
    <n v="47.78"/>
    <n v="32.009770000000003"/>
    <n v="2.4719999999999999E-2"/>
    <n v="0"/>
    <n v="0"/>
    <n v="0"/>
    <n v="0"/>
    <n v="0.12612000000000001"/>
  </r>
  <r>
    <x v="10"/>
    <x v="37"/>
    <x v="7"/>
    <x v="1"/>
    <n v="79.25"/>
    <n v="68.05"/>
    <n v="27.899899999999999"/>
    <n v="2.462E-2"/>
    <n v="0"/>
    <n v="0"/>
    <n v="0"/>
    <n v="0"/>
    <n v="0.10993"/>
  </r>
  <r>
    <x v="10"/>
    <x v="37"/>
    <x v="7"/>
    <x v="2"/>
    <n v="66.180000000000007"/>
    <n v="100"/>
    <n v="18"/>
    <n v="2.435E-2"/>
    <n v="0"/>
    <n v="0"/>
    <n v="0"/>
    <n v="0"/>
    <n v="7.0919999999999997E-2"/>
  </r>
  <r>
    <x v="10"/>
    <x v="37"/>
    <x v="7"/>
    <x v="3"/>
    <n v="68.069999999999993"/>
    <n v="100"/>
    <n v="44"/>
    <n v="2.504E-2"/>
    <n v="0"/>
    <n v="0"/>
    <n v="0"/>
    <n v="0"/>
    <n v="0.17335999999999999"/>
  </r>
  <r>
    <x v="10"/>
    <x v="37"/>
    <x v="7"/>
    <x v="4"/>
    <n v="64.84"/>
    <n v="100"/>
    <n v="0"/>
    <n v="2.3859999999999999E-2"/>
    <n v="0"/>
    <n v="0"/>
    <n v="0"/>
    <n v="0"/>
    <n v="0"/>
  </r>
  <r>
    <x v="10"/>
    <x v="37"/>
    <x v="7"/>
    <x v="5"/>
    <n v="70.39"/>
    <n v="83.14"/>
    <n v="17.459959999999999"/>
    <n v="2.4289999999999999E-2"/>
    <n v="0"/>
    <n v="0"/>
    <n v="0"/>
    <n v="0"/>
    <n v="6.8790000000000004E-2"/>
  </r>
  <r>
    <x v="10"/>
    <x v="37"/>
    <x v="7"/>
    <x v="6"/>
    <n v="65.02"/>
    <n v="100"/>
    <n v="3"/>
    <n v="2.392E-2"/>
    <n v="0"/>
    <n v="0"/>
    <n v="0"/>
    <n v="0"/>
    <n v="1.1820000000000001E-2"/>
  </r>
  <r>
    <x v="10"/>
    <x v="37"/>
    <x v="7"/>
    <x v="7"/>
    <n v="106.5"/>
    <n v="58.94"/>
    <n v="93.12012"/>
    <n v="2.6360000000000001E-2"/>
    <n v="0"/>
    <n v="0"/>
    <n v="0"/>
    <n v="0"/>
    <n v="0.36688999999999999"/>
  </r>
  <r>
    <x v="10"/>
    <x v="37"/>
    <x v="7"/>
    <x v="8"/>
    <n v="94.73"/>
    <n v="55.2"/>
    <n v="59.62012"/>
    <n v="2.554E-2"/>
    <n v="0"/>
    <n v="0"/>
    <n v="0"/>
    <n v="0"/>
    <n v="0.2349"/>
  </r>
  <r>
    <x v="10"/>
    <x v="37"/>
    <x v="7"/>
    <x v="9"/>
    <n v="159.44"/>
    <n v="35.130000000000003"/>
    <n v="29.50976"/>
    <n v="2.4680000000000001E-2"/>
    <n v="6.9999999999999994E-5"/>
    <n v="0"/>
    <n v="0"/>
    <n v="0"/>
    <n v="0.11627"/>
  </r>
  <r>
    <x v="10"/>
    <x v="37"/>
    <x v="7"/>
    <x v="10"/>
    <n v="7.35"/>
    <n v="42.45"/>
    <n v="42.87"/>
    <n v="1.14E-3"/>
    <n v="0"/>
    <n v="0"/>
    <n v="0"/>
    <n v="0"/>
    <n v="0.16891"/>
  </r>
  <r>
    <x v="10"/>
    <x v="37"/>
    <x v="8"/>
    <x v="0"/>
    <n v="1063.0899999999999"/>
    <n v="54.09"/>
    <n v="3149.69922"/>
    <n v="0.21568999999999999"/>
    <n v="0"/>
    <n v="0"/>
    <n v="0"/>
    <n v="0"/>
    <n v="12.40982"/>
  </r>
  <r>
    <x v="10"/>
    <x v="37"/>
    <x v="8"/>
    <x v="1"/>
    <n v="948.44"/>
    <n v="48.26"/>
    <n v="2511.01953"/>
    <n v="0.1739"/>
    <n v="0"/>
    <n v="0"/>
    <n v="0"/>
    <n v="0"/>
    <n v="9.8934200000000008"/>
  </r>
  <r>
    <x v="10"/>
    <x v="37"/>
    <x v="8"/>
    <x v="2"/>
    <n v="287.94"/>
    <n v="100"/>
    <n v="1385"/>
    <n v="0.10594000000000001"/>
    <n v="0"/>
    <n v="0"/>
    <n v="0"/>
    <n v="0"/>
    <n v="5.4569000000000001"/>
  </r>
  <r>
    <x v="10"/>
    <x v="37"/>
    <x v="8"/>
    <x v="3"/>
    <n v="622.16"/>
    <n v="100"/>
    <n v="3452"/>
    <n v="0.22889999999999999"/>
    <n v="0"/>
    <n v="0"/>
    <n v="0"/>
    <n v="0"/>
    <n v="13.60088"/>
  </r>
  <r>
    <x v="10"/>
    <x v="37"/>
    <x v="8"/>
    <x v="4"/>
    <n v="71.45"/>
    <n v="100"/>
    <n v="73"/>
    <n v="2.6290000000000001E-2"/>
    <n v="0"/>
    <n v="0"/>
    <n v="0"/>
    <n v="0"/>
    <n v="0.28761999999999999"/>
  </r>
  <r>
    <x v="10"/>
    <x v="37"/>
    <x v="8"/>
    <x v="5"/>
    <n v="316.29000000000002"/>
    <n v="89.81"/>
    <n v="1396.59961"/>
    <n v="0.10632999999999999"/>
    <n v="0"/>
    <n v="0"/>
    <n v="0"/>
    <n v="0"/>
    <n v="5.5026000000000002"/>
  </r>
  <r>
    <x v="10"/>
    <x v="37"/>
    <x v="8"/>
    <x v="6"/>
    <n v="142.18"/>
    <n v="100"/>
    <n v="508"/>
    <n v="5.2310000000000002E-2"/>
    <n v="0"/>
    <n v="0"/>
    <n v="0"/>
    <n v="0"/>
    <n v="2.0015200000000002"/>
  </r>
  <r>
    <x v="10"/>
    <x v="37"/>
    <x v="8"/>
    <x v="7"/>
    <n v="1789.43"/>
    <n v="64.099999999999994"/>
    <n v="6770.7573199999997"/>
    <n v="0.42448000000000002"/>
    <n v="0"/>
    <n v="0"/>
    <n v="0"/>
    <n v="0"/>
    <n v="26.67679"/>
  </r>
  <r>
    <x v="10"/>
    <x v="37"/>
    <x v="8"/>
    <x v="8"/>
    <n v="1680.31"/>
    <n v="70.95"/>
    <n v="6910.59375"/>
    <n v="0.44247999999999998"/>
    <n v="0"/>
    <n v="0"/>
    <n v="0"/>
    <n v="0"/>
    <n v="27.227720000000001"/>
  </r>
  <r>
    <x v="10"/>
    <x v="37"/>
    <x v="8"/>
    <x v="9"/>
    <n v="1875.01"/>
    <n v="53.48"/>
    <n v="5947.2734399999999"/>
    <n v="0.37347000000000002"/>
    <n v="0"/>
    <n v="0"/>
    <n v="0"/>
    <n v="0"/>
    <n v="23.43224"/>
  </r>
  <r>
    <x v="10"/>
    <x v="37"/>
    <x v="8"/>
    <x v="10"/>
    <n v="847.9"/>
    <n v="38.82"/>
    <n v="2040.5292999999999"/>
    <n v="0.12096999999999999"/>
    <n v="0"/>
    <n v="0"/>
    <n v="0"/>
    <n v="0"/>
    <n v="8.0396900000000002"/>
  </r>
</pivotCacheRecords>
</file>

<file path=xl/pivotCache/pivotCacheRecords2.xml><?xml version="1.0" encoding="utf-8"?>
<pivotCacheRecords xmlns="http://schemas.openxmlformats.org/spreadsheetml/2006/main" xmlns:r="http://schemas.openxmlformats.org/officeDocument/2006/relationships" count="1377">
  <r>
    <x v="0"/>
    <x v="0"/>
    <x v="0"/>
    <x v="0"/>
    <n v="0"/>
    <n v="5"/>
    <n v="0"/>
    <n v="0"/>
    <n v="0"/>
    <n v="0"/>
    <x v="0"/>
    <n v="0"/>
    <n v="0"/>
  </r>
  <r>
    <x v="0"/>
    <x v="0"/>
    <x v="1"/>
    <x v="0"/>
    <n v="0"/>
    <n v="5"/>
    <n v="0"/>
    <n v="0"/>
    <n v="0"/>
    <n v="0"/>
    <x v="0"/>
    <n v="0"/>
    <n v="0"/>
  </r>
  <r>
    <x v="0"/>
    <x v="0"/>
    <x v="2"/>
    <x v="0"/>
    <n v="0"/>
    <n v="5"/>
    <n v="0"/>
    <n v="0"/>
    <n v="0"/>
    <n v="0"/>
    <x v="0"/>
    <n v="0"/>
    <n v="0"/>
  </r>
  <r>
    <x v="0"/>
    <x v="0"/>
    <x v="3"/>
    <x v="0"/>
    <n v="0"/>
    <n v="5"/>
    <n v="0"/>
    <n v="0"/>
    <n v="0"/>
    <n v="0"/>
    <x v="0"/>
    <n v="0"/>
    <n v="0"/>
  </r>
  <r>
    <x v="0"/>
    <x v="0"/>
    <x v="4"/>
    <x v="0"/>
    <n v="0"/>
    <n v="5"/>
    <n v="0"/>
    <n v="0"/>
    <n v="0"/>
    <n v="0"/>
    <x v="0"/>
    <n v="0"/>
    <n v="0"/>
  </r>
  <r>
    <x v="0"/>
    <x v="0"/>
    <x v="5"/>
    <x v="0"/>
    <n v="0"/>
    <n v="5"/>
    <n v="0"/>
    <n v="0"/>
    <n v="0"/>
    <n v="0"/>
    <x v="0"/>
    <n v="0"/>
    <n v="0"/>
  </r>
  <r>
    <x v="0"/>
    <x v="0"/>
    <x v="6"/>
    <x v="0"/>
    <n v="0"/>
    <n v="5"/>
    <n v="0"/>
    <n v="0"/>
    <n v="0"/>
    <n v="0"/>
    <x v="0"/>
    <n v="0"/>
    <n v="0"/>
  </r>
  <r>
    <x v="0"/>
    <x v="0"/>
    <x v="7"/>
    <x v="0"/>
    <n v="0"/>
    <n v="5"/>
    <n v="0"/>
    <n v="0"/>
    <n v="0"/>
    <n v="0"/>
    <x v="0"/>
    <n v="0"/>
    <n v="0"/>
  </r>
  <r>
    <x v="0"/>
    <x v="0"/>
    <x v="8"/>
    <x v="0"/>
    <n v="0"/>
    <n v="5"/>
    <n v="0"/>
    <n v="0"/>
    <n v="0"/>
    <n v="0"/>
    <x v="0"/>
    <n v="0"/>
    <n v="0"/>
  </r>
  <r>
    <x v="0"/>
    <x v="1"/>
    <x v="0"/>
    <x v="0"/>
    <n v="0"/>
    <n v="5"/>
    <n v="0"/>
    <n v="0"/>
    <n v="0"/>
    <n v="0"/>
    <x v="0"/>
    <n v="0"/>
    <n v="0"/>
  </r>
  <r>
    <x v="0"/>
    <x v="1"/>
    <x v="1"/>
    <x v="0"/>
    <n v="0"/>
    <n v="5"/>
    <n v="0"/>
    <n v="0"/>
    <n v="0"/>
    <n v="0"/>
    <x v="0"/>
    <n v="0"/>
    <n v="0"/>
  </r>
  <r>
    <x v="0"/>
    <x v="1"/>
    <x v="2"/>
    <x v="0"/>
    <n v="0"/>
    <n v="5"/>
    <n v="0"/>
    <n v="0"/>
    <n v="0"/>
    <n v="0"/>
    <x v="0"/>
    <n v="0"/>
    <n v="0"/>
  </r>
  <r>
    <x v="0"/>
    <x v="1"/>
    <x v="3"/>
    <x v="0"/>
    <n v="0"/>
    <n v="5"/>
    <n v="0"/>
    <n v="0"/>
    <n v="0"/>
    <n v="0"/>
    <x v="0"/>
    <n v="0"/>
    <n v="0"/>
  </r>
  <r>
    <x v="0"/>
    <x v="1"/>
    <x v="4"/>
    <x v="0"/>
    <n v="0"/>
    <n v="5"/>
    <n v="0"/>
    <n v="0"/>
    <n v="0"/>
    <n v="0"/>
    <x v="0"/>
    <n v="0"/>
    <n v="0"/>
  </r>
  <r>
    <x v="0"/>
    <x v="1"/>
    <x v="5"/>
    <x v="0"/>
    <n v="0"/>
    <n v="5"/>
    <n v="0"/>
    <n v="0"/>
    <n v="0"/>
    <n v="0"/>
    <x v="0"/>
    <n v="0"/>
    <n v="0"/>
  </r>
  <r>
    <x v="0"/>
    <x v="1"/>
    <x v="6"/>
    <x v="0"/>
    <n v="0"/>
    <n v="5"/>
    <n v="0"/>
    <n v="0"/>
    <n v="0"/>
    <n v="0"/>
    <x v="0"/>
    <n v="0"/>
    <n v="0"/>
  </r>
  <r>
    <x v="0"/>
    <x v="1"/>
    <x v="7"/>
    <x v="0"/>
    <n v="0"/>
    <n v="5"/>
    <n v="0"/>
    <n v="0"/>
    <n v="0"/>
    <n v="0"/>
    <x v="0"/>
    <n v="0"/>
    <n v="0"/>
  </r>
  <r>
    <x v="0"/>
    <x v="1"/>
    <x v="8"/>
    <x v="0"/>
    <n v="0"/>
    <n v="5"/>
    <n v="0"/>
    <n v="0"/>
    <n v="0"/>
    <n v="0"/>
    <x v="0"/>
    <n v="0"/>
    <n v="0"/>
  </r>
  <r>
    <x v="0"/>
    <x v="2"/>
    <x v="0"/>
    <x v="0"/>
    <n v="0"/>
    <n v="5"/>
    <n v="0"/>
    <n v="0"/>
    <n v="0"/>
    <n v="0"/>
    <x v="0"/>
    <n v="0"/>
    <n v="0"/>
  </r>
  <r>
    <x v="0"/>
    <x v="2"/>
    <x v="1"/>
    <x v="0"/>
    <n v="0"/>
    <n v="5"/>
    <n v="0"/>
    <n v="0"/>
    <n v="0"/>
    <n v="0"/>
    <x v="0"/>
    <n v="0"/>
    <n v="0"/>
  </r>
  <r>
    <x v="0"/>
    <x v="2"/>
    <x v="2"/>
    <x v="0"/>
    <n v="0"/>
    <n v="5"/>
    <n v="0"/>
    <n v="0"/>
    <n v="0"/>
    <n v="0"/>
    <x v="0"/>
    <n v="0"/>
    <n v="0"/>
  </r>
  <r>
    <x v="0"/>
    <x v="2"/>
    <x v="3"/>
    <x v="0"/>
    <n v="0"/>
    <n v="5"/>
    <n v="0"/>
    <n v="0"/>
    <n v="0"/>
    <n v="0"/>
    <x v="0"/>
    <n v="0"/>
    <n v="0"/>
  </r>
  <r>
    <x v="0"/>
    <x v="2"/>
    <x v="4"/>
    <x v="0"/>
    <n v="0"/>
    <n v="5"/>
    <n v="0"/>
    <n v="0"/>
    <n v="0"/>
    <n v="0"/>
    <x v="0"/>
    <n v="0"/>
    <n v="0"/>
  </r>
  <r>
    <x v="0"/>
    <x v="2"/>
    <x v="5"/>
    <x v="0"/>
    <n v="0"/>
    <n v="5"/>
    <n v="0"/>
    <n v="0"/>
    <n v="0"/>
    <n v="0"/>
    <x v="0"/>
    <n v="0"/>
    <n v="0"/>
  </r>
  <r>
    <x v="0"/>
    <x v="2"/>
    <x v="6"/>
    <x v="0"/>
    <n v="0"/>
    <n v="5"/>
    <n v="0"/>
    <n v="0"/>
    <n v="0"/>
    <n v="0"/>
    <x v="0"/>
    <n v="0"/>
    <n v="0"/>
  </r>
  <r>
    <x v="0"/>
    <x v="2"/>
    <x v="7"/>
    <x v="0"/>
    <n v="0"/>
    <n v="5"/>
    <n v="0"/>
    <n v="0"/>
    <n v="0"/>
    <n v="0"/>
    <x v="0"/>
    <n v="0"/>
    <n v="0"/>
  </r>
  <r>
    <x v="0"/>
    <x v="2"/>
    <x v="8"/>
    <x v="0"/>
    <n v="0"/>
    <n v="5"/>
    <n v="0"/>
    <n v="0"/>
    <n v="0"/>
    <n v="0"/>
    <x v="0"/>
    <n v="0"/>
    <n v="0"/>
  </r>
  <r>
    <x v="0"/>
    <x v="3"/>
    <x v="0"/>
    <x v="0"/>
    <n v="0"/>
    <n v="5"/>
    <n v="0"/>
    <n v="0"/>
    <n v="0"/>
    <n v="0"/>
    <x v="0"/>
    <n v="0"/>
    <n v="0"/>
  </r>
  <r>
    <x v="0"/>
    <x v="3"/>
    <x v="1"/>
    <x v="0"/>
    <n v="0"/>
    <n v="5"/>
    <n v="0"/>
    <n v="0"/>
    <n v="0"/>
    <n v="0"/>
    <x v="0"/>
    <n v="0"/>
    <n v="0"/>
  </r>
  <r>
    <x v="0"/>
    <x v="3"/>
    <x v="2"/>
    <x v="0"/>
    <n v="0"/>
    <n v="5"/>
    <n v="0"/>
    <n v="0"/>
    <n v="0"/>
    <n v="0"/>
    <x v="0"/>
    <n v="0"/>
    <n v="0"/>
  </r>
  <r>
    <x v="0"/>
    <x v="3"/>
    <x v="3"/>
    <x v="0"/>
    <n v="0"/>
    <n v="5"/>
    <n v="0"/>
    <n v="0"/>
    <n v="0"/>
    <n v="0"/>
    <x v="0"/>
    <n v="0"/>
    <n v="0"/>
  </r>
  <r>
    <x v="0"/>
    <x v="3"/>
    <x v="4"/>
    <x v="0"/>
    <n v="0"/>
    <n v="5"/>
    <n v="0"/>
    <n v="0"/>
    <n v="0"/>
    <n v="0"/>
    <x v="0"/>
    <n v="0"/>
    <n v="0"/>
  </r>
  <r>
    <x v="0"/>
    <x v="3"/>
    <x v="5"/>
    <x v="0"/>
    <n v="0"/>
    <n v="5"/>
    <n v="0"/>
    <n v="0"/>
    <n v="0"/>
    <n v="0"/>
    <x v="0"/>
    <n v="0"/>
    <n v="0"/>
  </r>
  <r>
    <x v="0"/>
    <x v="3"/>
    <x v="6"/>
    <x v="0"/>
    <n v="0"/>
    <n v="5"/>
    <n v="0"/>
    <n v="0"/>
    <n v="0"/>
    <n v="0"/>
    <x v="0"/>
    <n v="0"/>
    <n v="0"/>
  </r>
  <r>
    <x v="0"/>
    <x v="3"/>
    <x v="7"/>
    <x v="0"/>
    <n v="0"/>
    <n v="5"/>
    <n v="0"/>
    <n v="0"/>
    <n v="0"/>
    <n v="0"/>
    <x v="0"/>
    <n v="0"/>
    <n v="0"/>
  </r>
  <r>
    <x v="0"/>
    <x v="3"/>
    <x v="8"/>
    <x v="0"/>
    <n v="0"/>
    <n v="5"/>
    <n v="0"/>
    <n v="0"/>
    <n v="0"/>
    <n v="0"/>
    <x v="0"/>
    <n v="0"/>
    <n v="0"/>
  </r>
  <r>
    <x v="0"/>
    <x v="4"/>
    <x v="0"/>
    <x v="0"/>
    <n v="0"/>
    <n v="5"/>
    <n v="0"/>
    <n v="0"/>
    <n v="0"/>
    <n v="0"/>
    <x v="0"/>
    <n v="0"/>
    <n v="0"/>
  </r>
  <r>
    <x v="0"/>
    <x v="4"/>
    <x v="1"/>
    <x v="0"/>
    <n v="0"/>
    <n v="5"/>
    <n v="0"/>
    <n v="0"/>
    <n v="0"/>
    <n v="0"/>
    <x v="0"/>
    <n v="0"/>
    <n v="0"/>
  </r>
  <r>
    <x v="0"/>
    <x v="4"/>
    <x v="2"/>
    <x v="0"/>
    <n v="0"/>
    <n v="5"/>
    <n v="0"/>
    <n v="0"/>
    <n v="0"/>
    <n v="0"/>
    <x v="0"/>
    <n v="0"/>
    <n v="0"/>
  </r>
  <r>
    <x v="0"/>
    <x v="4"/>
    <x v="3"/>
    <x v="0"/>
    <n v="0"/>
    <n v="5"/>
    <n v="0"/>
    <n v="0"/>
    <n v="0"/>
    <n v="0"/>
    <x v="0"/>
    <n v="0"/>
    <n v="0"/>
  </r>
  <r>
    <x v="0"/>
    <x v="4"/>
    <x v="4"/>
    <x v="0"/>
    <n v="0"/>
    <n v="5"/>
    <n v="0"/>
    <n v="0"/>
    <n v="0"/>
    <n v="0"/>
    <x v="0"/>
    <n v="0"/>
    <n v="0"/>
  </r>
  <r>
    <x v="0"/>
    <x v="4"/>
    <x v="5"/>
    <x v="0"/>
    <n v="0"/>
    <n v="5"/>
    <n v="0"/>
    <n v="0"/>
    <n v="0"/>
    <n v="0"/>
    <x v="0"/>
    <n v="0"/>
    <n v="0"/>
  </r>
  <r>
    <x v="0"/>
    <x v="4"/>
    <x v="6"/>
    <x v="0"/>
    <n v="0"/>
    <n v="5"/>
    <n v="0"/>
    <n v="0"/>
    <n v="0"/>
    <n v="0"/>
    <x v="0"/>
    <n v="0"/>
    <n v="0"/>
  </r>
  <r>
    <x v="0"/>
    <x v="4"/>
    <x v="7"/>
    <x v="0"/>
    <n v="0"/>
    <n v="5"/>
    <n v="0"/>
    <n v="0"/>
    <n v="0"/>
    <n v="0"/>
    <x v="0"/>
    <n v="0"/>
    <n v="0"/>
  </r>
  <r>
    <x v="0"/>
    <x v="4"/>
    <x v="8"/>
    <x v="0"/>
    <n v="0"/>
    <n v="5"/>
    <n v="0"/>
    <n v="0"/>
    <n v="0"/>
    <n v="0"/>
    <x v="0"/>
    <n v="0"/>
    <n v="0"/>
  </r>
  <r>
    <x v="0"/>
    <x v="5"/>
    <x v="0"/>
    <x v="0"/>
    <n v="0"/>
    <n v="5"/>
    <n v="0"/>
    <n v="0"/>
    <n v="0"/>
    <n v="0"/>
    <x v="0"/>
    <n v="0"/>
    <n v="0"/>
  </r>
  <r>
    <x v="0"/>
    <x v="5"/>
    <x v="1"/>
    <x v="0"/>
    <n v="0"/>
    <n v="5"/>
    <n v="0"/>
    <n v="0"/>
    <n v="0"/>
    <n v="0"/>
    <x v="0"/>
    <n v="0"/>
    <n v="0"/>
  </r>
  <r>
    <x v="0"/>
    <x v="5"/>
    <x v="2"/>
    <x v="0"/>
    <n v="0"/>
    <n v="5"/>
    <n v="0"/>
    <n v="0"/>
    <n v="0"/>
    <n v="0"/>
    <x v="0"/>
    <n v="0"/>
    <n v="0"/>
  </r>
  <r>
    <x v="0"/>
    <x v="5"/>
    <x v="3"/>
    <x v="0"/>
    <n v="0"/>
    <n v="5"/>
    <n v="0"/>
    <n v="0"/>
    <n v="0"/>
    <n v="0"/>
    <x v="0"/>
    <n v="0"/>
    <n v="0"/>
  </r>
  <r>
    <x v="0"/>
    <x v="5"/>
    <x v="4"/>
    <x v="0"/>
    <n v="0"/>
    <n v="5"/>
    <n v="0"/>
    <n v="0"/>
    <n v="0"/>
    <n v="0"/>
    <x v="0"/>
    <n v="0"/>
    <n v="0"/>
  </r>
  <r>
    <x v="0"/>
    <x v="5"/>
    <x v="5"/>
    <x v="0"/>
    <n v="0"/>
    <n v="5"/>
    <n v="0"/>
    <n v="0"/>
    <n v="0"/>
    <n v="0"/>
    <x v="0"/>
    <n v="0"/>
    <n v="0"/>
  </r>
  <r>
    <x v="0"/>
    <x v="5"/>
    <x v="6"/>
    <x v="0"/>
    <n v="0"/>
    <n v="5"/>
    <n v="0"/>
    <n v="0"/>
    <n v="0"/>
    <n v="0"/>
    <x v="0"/>
    <n v="0"/>
    <n v="0"/>
  </r>
  <r>
    <x v="0"/>
    <x v="5"/>
    <x v="7"/>
    <x v="0"/>
    <n v="0"/>
    <n v="5"/>
    <n v="0"/>
    <n v="0"/>
    <n v="0"/>
    <n v="0"/>
    <x v="0"/>
    <n v="0"/>
    <n v="0"/>
  </r>
  <r>
    <x v="0"/>
    <x v="5"/>
    <x v="8"/>
    <x v="0"/>
    <n v="0"/>
    <n v="5"/>
    <n v="0"/>
    <n v="0"/>
    <n v="0"/>
    <n v="0"/>
    <x v="0"/>
    <n v="0"/>
    <n v="0"/>
  </r>
  <r>
    <x v="0"/>
    <x v="6"/>
    <x v="0"/>
    <x v="0"/>
    <n v="0"/>
    <n v="5"/>
    <n v="0"/>
    <n v="0"/>
    <n v="0"/>
    <n v="0"/>
    <x v="0"/>
    <n v="0"/>
    <n v="0"/>
  </r>
  <r>
    <x v="0"/>
    <x v="6"/>
    <x v="1"/>
    <x v="0"/>
    <n v="0"/>
    <n v="5"/>
    <n v="0"/>
    <n v="0"/>
    <n v="0"/>
    <n v="0"/>
    <x v="0"/>
    <n v="0"/>
    <n v="0"/>
  </r>
  <r>
    <x v="0"/>
    <x v="6"/>
    <x v="2"/>
    <x v="0"/>
    <n v="0"/>
    <n v="5"/>
    <n v="0"/>
    <n v="0"/>
    <n v="0"/>
    <n v="0"/>
    <x v="0"/>
    <n v="0"/>
    <n v="0"/>
  </r>
  <r>
    <x v="0"/>
    <x v="6"/>
    <x v="3"/>
    <x v="0"/>
    <n v="0"/>
    <n v="5"/>
    <n v="0"/>
    <n v="0"/>
    <n v="0"/>
    <n v="0"/>
    <x v="0"/>
    <n v="0"/>
    <n v="0"/>
  </r>
  <r>
    <x v="0"/>
    <x v="6"/>
    <x v="4"/>
    <x v="0"/>
    <n v="0"/>
    <n v="5"/>
    <n v="0"/>
    <n v="0"/>
    <n v="0"/>
    <n v="0"/>
    <x v="0"/>
    <n v="0"/>
    <n v="0"/>
  </r>
  <r>
    <x v="0"/>
    <x v="6"/>
    <x v="5"/>
    <x v="0"/>
    <n v="0"/>
    <n v="5"/>
    <n v="0"/>
    <n v="0"/>
    <n v="0"/>
    <n v="0"/>
    <x v="0"/>
    <n v="0"/>
    <n v="0"/>
  </r>
  <r>
    <x v="0"/>
    <x v="6"/>
    <x v="6"/>
    <x v="0"/>
    <n v="0"/>
    <n v="5"/>
    <n v="0"/>
    <n v="0"/>
    <n v="0"/>
    <n v="0"/>
    <x v="0"/>
    <n v="0"/>
    <n v="0"/>
  </r>
  <r>
    <x v="0"/>
    <x v="6"/>
    <x v="7"/>
    <x v="0"/>
    <n v="0"/>
    <n v="5"/>
    <n v="0"/>
    <n v="0"/>
    <n v="0"/>
    <n v="0"/>
    <x v="0"/>
    <n v="0"/>
    <n v="0"/>
  </r>
  <r>
    <x v="0"/>
    <x v="6"/>
    <x v="8"/>
    <x v="0"/>
    <n v="0"/>
    <n v="5"/>
    <n v="0"/>
    <n v="0"/>
    <n v="0"/>
    <n v="0"/>
    <x v="0"/>
    <n v="0"/>
    <n v="0"/>
  </r>
  <r>
    <x v="0"/>
    <x v="7"/>
    <x v="0"/>
    <x v="0"/>
    <n v="0"/>
    <n v="5"/>
    <n v="0"/>
    <n v="0"/>
    <n v="0"/>
    <n v="0"/>
    <x v="0"/>
    <n v="0"/>
    <n v="0"/>
  </r>
  <r>
    <x v="0"/>
    <x v="7"/>
    <x v="1"/>
    <x v="0"/>
    <n v="0"/>
    <n v="5"/>
    <n v="0"/>
    <n v="0"/>
    <n v="0"/>
    <n v="0"/>
    <x v="0"/>
    <n v="0"/>
    <n v="0"/>
  </r>
  <r>
    <x v="0"/>
    <x v="7"/>
    <x v="2"/>
    <x v="0"/>
    <n v="0"/>
    <n v="5"/>
    <n v="0"/>
    <n v="0"/>
    <n v="0"/>
    <n v="0"/>
    <x v="0"/>
    <n v="0"/>
    <n v="0"/>
  </r>
  <r>
    <x v="0"/>
    <x v="7"/>
    <x v="3"/>
    <x v="0"/>
    <n v="0"/>
    <n v="5"/>
    <n v="0"/>
    <n v="0"/>
    <n v="0"/>
    <n v="0"/>
    <x v="0"/>
    <n v="0"/>
    <n v="0"/>
  </r>
  <r>
    <x v="0"/>
    <x v="7"/>
    <x v="4"/>
    <x v="0"/>
    <n v="0"/>
    <n v="5"/>
    <n v="0"/>
    <n v="0"/>
    <n v="0"/>
    <n v="0"/>
    <x v="0"/>
    <n v="0"/>
    <n v="0"/>
  </r>
  <r>
    <x v="0"/>
    <x v="7"/>
    <x v="5"/>
    <x v="0"/>
    <n v="0"/>
    <n v="5"/>
    <n v="0"/>
    <n v="0"/>
    <n v="0"/>
    <n v="0"/>
    <x v="0"/>
    <n v="0"/>
    <n v="0"/>
  </r>
  <r>
    <x v="0"/>
    <x v="7"/>
    <x v="6"/>
    <x v="0"/>
    <n v="0"/>
    <n v="5"/>
    <n v="0"/>
    <n v="0"/>
    <n v="0"/>
    <n v="0"/>
    <x v="0"/>
    <n v="0"/>
    <n v="0"/>
  </r>
  <r>
    <x v="0"/>
    <x v="7"/>
    <x v="7"/>
    <x v="0"/>
    <n v="0"/>
    <n v="5"/>
    <n v="0"/>
    <n v="0"/>
    <n v="0"/>
    <n v="0"/>
    <x v="0"/>
    <n v="0"/>
    <n v="0"/>
  </r>
  <r>
    <x v="0"/>
    <x v="7"/>
    <x v="8"/>
    <x v="0"/>
    <n v="0"/>
    <n v="5"/>
    <n v="0"/>
    <n v="0"/>
    <n v="0"/>
    <n v="0"/>
    <x v="0"/>
    <n v="0"/>
    <n v="0"/>
  </r>
  <r>
    <x v="0"/>
    <x v="8"/>
    <x v="0"/>
    <x v="0"/>
    <n v="0"/>
    <n v="5"/>
    <n v="0"/>
    <n v="0"/>
    <n v="0"/>
    <n v="0"/>
    <x v="0"/>
    <n v="0"/>
    <n v="0"/>
  </r>
  <r>
    <x v="0"/>
    <x v="8"/>
    <x v="1"/>
    <x v="0"/>
    <n v="0"/>
    <n v="5"/>
    <n v="0"/>
    <n v="0"/>
    <n v="0"/>
    <n v="0"/>
    <x v="0"/>
    <n v="0"/>
    <n v="0"/>
  </r>
  <r>
    <x v="0"/>
    <x v="8"/>
    <x v="2"/>
    <x v="0"/>
    <n v="0"/>
    <n v="5"/>
    <n v="0"/>
    <n v="0"/>
    <n v="0"/>
    <n v="0"/>
    <x v="0"/>
    <n v="0"/>
    <n v="0"/>
  </r>
  <r>
    <x v="0"/>
    <x v="8"/>
    <x v="3"/>
    <x v="0"/>
    <n v="0"/>
    <n v="5"/>
    <n v="0"/>
    <n v="0"/>
    <n v="0"/>
    <n v="0"/>
    <x v="0"/>
    <n v="0"/>
    <n v="0"/>
  </r>
  <r>
    <x v="0"/>
    <x v="8"/>
    <x v="4"/>
    <x v="0"/>
    <n v="0"/>
    <n v="5"/>
    <n v="0"/>
    <n v="0"/>
    <n v="0"/>
    <n v="0"/>
    <x v="0"/>
    <n v="0"/>
    <n v="0"/>
  </r>
  <r>
    <x v="0"/>
    <x v="8"/>
    <x v="5"/>
    <x v="0"/>
    <n v="0"/>
    <n v="5"/>
    <n v="0"/>
    <n v="0"/>
    <n v="0"/>
    <n v="0"/>
    <x v="0"/>
    <n v="0"/>
    <n v="0"/>
  </r>
  <r>
    <x v="0"/>
    <x v="8"/>
    <x v="6"/>
    <x v="0"/>
    <n v="0"/>
    <n v="5"/>
    <n v="0"/>
    <n v="0"/>
    <n v="0"/>
    <n v="0"/>
    <x v="0"/>
    <n v="0"/>
    <n v="0"/>
  </r>
  <r>
    <x v="0"/>
    <x v="8"/>
    <x v="7"/>
    <x v="0"/>
    <n v="0"/>
    <n v="5"/>
    <n v="0"/>
    <n v="0"/>
    <n v="0"/>
    <n v="0"/>
    <x v="0"/>
    <n v="0"/>
    <n v="0"/>
  </r>
  <r>
    <x v="0"/>
    <x v="8"/>
    <x v="8"/>
    <x v="0"/>
    <n v="0"/>
    <n v="5"/>
    <n v="0"/>
    <n v="0"/>
    <n v="0"/>
    <n v="0"/>
    <x v="0"/>
    <n v="0"/>
    <n v="0"/>
  </r>
  <r>
    <x v="0"/>
    <x v="9"/>
    <x v="0"/>
    <x v="0"/>
    <n v="6612.09"/>
    <n v="2.4279999999999999"/>
    <n v="16055.01"/>
    <n v="6.5280000000000005E-2"/>
    <n v="0"/>
    <n v="0"/>
    <x v="0"/>
    <n v="0"/>
    <n v="128.92250000000001"/>
  </r>
  <r>
    <x v="0"/>
    <x v="9"/>
    <x v="1"/>
    <x v="0"/>
    <n v="11587.95"/>
    <n v="5"/>
    <n v="57939.75"/>
    <n v="0.24052000000000001"/>
    <n v="0"/>
    <n v="0"/>
    <x v="0"/>
    <n v="0"/>
    <n v="465.25900000000001"/>
  </r>
  <r>
    <x v="0"/>
    <x v="9"/>
    <x v="2"/>
    <x v="0"/>
    <n v="898.38"/>
    <n v="5.3150000000000004"/>
    <n v="4774.5200000000004"/>
    <n v="1.9290000000000002E-2"/>
    <n v="0"/>
    <n v="0"/>
    <x v="0"/>
    <n v="0"/>
    <n v="38.33963"/>
  </r>
  <r>
    <x v="0"/>
    <x v="9"/>
    <x v="3"/>
    <x v="0"/>
    <n v="146.12"/>
    <n v="6.0570000000000004"/>
    <n v="885.11"/>
    <n v="3.82E-3"/>
    <n v="0"/>
    <n v="0"/>
    <x v="0"/>
    <n v="0"/>
    <n v="7.1074799999999998"/>
  </r>
  <r>
    <x v="0"/>
    <x v="9"/>
    <x v="4"/>
    <x v="0"/>
    <n v="2707.07"/>
    <n v="4.9930000000000003"/>
    <n v="13515.98"/>
    <n v="6.2059999999999997E-2"/>
    <n v="0"/>
    <n v="0"/>
    <x v="0"/>
    <n v="0"/>
    <n v="108.53397"/>
  </r>
  <r>
    <x v="0"/>
    <x v="9"/>
    <x v="5"/>
    <x v="0"/>
    <n v="116.84"/>
    <n v="4.9989999999999997"/>
    <n v="584.03"/>
    <n v="2.6099999999999999E-3"/>
    <n v="0"/>
    <n v="0"/>
    <x v="0"/>
    <n v="0"/>
    <n v="4.6897900000000003"/>
  </r>
  <r>
    <x v="0"/>
    <x v="9"/>
    <x v="6"/>
    <x v="0"/>
    <n v="763.1"/>
    <n v="4.7720000000000002"/>
    <n v="3641.37"/>
    <n v="1.703E-2"/>
    <n v="0"/>
    <n v="0"/>
    <x v="0"/>
    <n v="0"/>
    <n v="29.240379999999998"/>
  </r>
  <r>
    <x v="0"/>
    <x v="9"/>
    <x v="7"/>
    <x v="0"/>
    <n v="8856.2900000000009"/>
    <n v="4.9880000000000004"/>
    <n v="44178.004000000001"/>
    <n v="0.22896"/>
    <n v="0"/>
    <n v="0"/>
    <x v="0"/>
    <n v="0"/>
    <n v="354.75150000000002"/>
  </r>
  <r>
    <x v="0"/>
    <x v="9"/>
    <x v="8"/>
    <x v="0"/>
    <n v="64070.366999999998"/>
    <n v="4.3490000000000002"/>
    <n v="278636.06199999998"/>
    <n v="1.34378"/>
    <n v="0"/>
    <n v="0"/>
    <x v="0"/>
    <n v="0"/>
    <n v="2237.4611799999998"/>
  </r>
  <r>
    <x v="0"/>
    <x v="10"/>
    <x v="0"/>
    <x v="0"/>
    <n v="8745.69"/>
    <n v="5"/>
    <n v="10668"/>
    <n v="0.10865"/>
    <n v="0"/>
    <n v="0"/>
    <x v="0"/>
    <n v="0"/>
    <n v="75.625460000000004"/>
  </r>
  <r>
    <x v="0"/>
    <x v="10"/>
    <x v="1"/>
    <x v="0"/>
    <n v="25995.91"/>
    <n v="5.1369999999999996"/>
    <n v="74018.358999999997"/>
    <n v="0.54779"/>
    <n v="0"/>
    <n v="0"/>
    <x v="0"/>
    <n v="0"/>
    <n v="524.71618999999998"/>
  </r>
  <r>
    <x v="0"/>
    <x v="10"/>
    <x v="2"/>
    <x v="0"/>
    <n v="1882.96"/>
    <n v="5.5650000000000004"/>
    <n v="5479.57"/>
    <n v="4.1430000000000002E-2"/>
    <n v="0"/>
    <n v="0"/>
    <x v="0"/>
    <n v="0"/>
    <n v="38.844670000000001"/>
  </r>
  <r>
    <x v="0"/>
    <x v="10"/>
    <x v="3"/>
    <x v="0"/>
    <n v="305.75"/>
    <n v="6.5030000000000001"/>
    <n v="1038.1300000000001"/>
    <n v="8.3000000000000001E-3"/>
    <n v="0"/>
    <n v="0"/>
    <x v="0"/>
    <n v="0"/>
    <n v="7.3593000000000002"/>
  </r>
  <r>
    <x v="0"/>
    <x v="10"/>
    <x v="4"/>
    <x v="0"/>
    <n v="5291.15"/>
    <n v="5.3010000000000002"/>
    <n v="13697.992"/>
    <n v="0.12496"/>
    <n v="0"/>
    <n v="0"/>
    <x v="0"/>
    <n v="0"/>
    <n v="97.105050000000006"/>
  </r>
  <r>
    <x v="0"/>
    <x v="10"/>
    <x v="5"/>
    <x v="0"/>
    <n v="530.63"/>
    <n v="5.3170000000000002"/>
    <n v="2199.9699999999998"/>
    <n v="1.244E-2"/>
    <n v="0"/>
    <n v="0"/>
    <x v="0"/>
    <n v="0"/>
    <n v="15.59559"/>
  </r>
  <r>
    <x v="0"/>
    <x v="10"/>
    <x v="6"/>
    <x v="0"/>
    <n v="2090.1799999999998"/>
    <n v="4.8170000000000002"/>
    <n v="6392.6610000000001"/>
    <n v="4.6929999999999999E-2"/>
    <n v="0"/>
    <n v="0"/>
    <x v="0"/>
    <n v="0"/>
    <n v="45.317570000000003"/>
  </r>
  <r>
    <x v="0"/>
    <x v="10"/>
    <x v="7"/>
    <x v="0"/>
    <n v="18603.800999999999"/>
    <n v="5.4930000000000003"/>
    <n v="53547.934000000001"/>
    <n v="0.50649"/>
    <n v="0"/>
    <n v="0"/>
    <x v="0"/>
    <n v="0"/>
    <n v="379.60131999999999"/>
  </r>
  <r>
    <x v="0"/>
    <x v="10"/>
    <x v="8"/>
    <x v="0"/>
    <n v="89109.483999999997"/>
    <n v="4.4509999999999996"/>
    <n v="111451.969"/>
    <n v="1.8812800000000001"/>
    <n v="0"/>
    <n v="0"/>
    <x v="0"/>
    <n v="0"/>
    <n v="790.08312999999998"/>
  </r>
  <r>
    <x v="0"/>
    <x v="11"/>
    <x v="0"/>
    <x v="0"/>
    <n v="10709.101000000001"/>
    <n v="5.75"/>
    <n v="11290.021000000001"/>
    <n v="0.15501000000000001"/>
    <n v="0"/>
    <n v="0"/>
    <x v="0"/>
    <n v="0"/>
    <n v="70.980350000000001"/>
  </r>
  <r>
    <x v="0"/>
    <x v="11"/>
    <x v="1"/>
    <x v="0"/>
    <n v="37697.120999999999"/>
    <n v="5.452"/>
    <n v="63796.375"/>
    <n v="0.81525999999999998"/>
    <n v="0"/>
    <n v="0"/>
    <x v="0"/>
    <n v="0"/>
    <n v="401.08776999999998"/>
  </r>
  <r>
    <x v="0"/>
    <x v="11"/>
    <x v="2"/>
    <x v="0"/>
    <n v="2754.64"/>
    <n v="5.5990000000000002"/>
    <n v="4880.46"/>
    <n v="6.1339999999999999E-2"/>
    <n v="0"/>
    <n v="0"/>
    <x v="0"/>
    <n v="0"/>
    <n v="30.683450000000001"/>
  </r>
  <r>
    <x v="0"/>
    <x v="11"/>
    <x v="3"/>
    <x v="0"/>
    <n v="329.68"/>
    <n v="6.6909999999999998"/>
    <n v="160.11000000000001"/>
    <n v="8.9999999999999993E-3"/>
    <n v="0"/>
    <n v="0"/>
    <x v="0"/>
    <n v="0"/>
    <n v="1.00661"/>
  </r>
  <r>
    <x v="0"/>
    <x v="11"/>
    <x v="4"/>
    <x v="0"/>
    <n v="7417.1890000000003"/>
    <n v="5.3010000000000002"/>
    <n v="11269.949000000001"/>
    <n v="0.17723"/>
    <n v="0"/>
    <n v="0"/>
    <x v="0"/>
    <n v="0"/>
    <n v="70.854169999999996"/>
  </r>
  <r>
    <x v="0"/>
    <x v="11"/>
    <x v="5"/>
    <x v="0"/>
    <n v="537.98"/>
    <n v="5.4459999999999997"/>
    <n v="40.03"/>
    <n v="1.2619999999999999E-2"/>
    <n v="0"/>
    <n v="0"/>
    <x v="0"/>
    <n v="0"/>
    <n v="0.25167"/>
  </r>
  <r>
    <x v="0"/>
    <x v="11"/>
    <x v="6"/>
    <x v="0"/>
    <n v="3969.8"/>
    <n v="5.1349999999999998"/>
    <n v="9650.9310000000005"/>
    <n v="9.2509999999999995E-2"/>
    <n v="0"/>
    <n v="0"/>
    <x v="0"/>
    <n v="0"/>
    <n v="60.675400000000003"/>
  </r>
  <r>
    <x v="0"/>
    <x v="11"/>
    <x v="7"/>
    <x v="0"/>
    <n v="28490.58"/>
    <n v="5.5869999999999997"/>
    <n v="55240.031000000003"/>
    <n v="0.79562999999999995"/>
    <n v="0"/>
    <n v="0"/>
    <x v="0"/>
    <n v="0"/>
    <n v="347.29401000000001"/>
  </r>
  <r>
    <x v="0"/>
    <x v="11"/>
    <x v="8"/>
    <x v="0"/>
    <n v="126859.29700000001"/>
    <n v="4.577"/>
    <n v="172769.96900000001"/>
    <n v="2.7227800000000002"/>
    <n v="0"/>
    <n v="0"/>
    <x v="0"/>
    <n v="0"/>
    <n v="1086.20496"/>
  </r>
  <r>
    <x v="0"/>
    <x v="12"/>
    <x v="0"/>
    <x v="0"/>
    <n v="15195.761"/>
    <n v="6"/>
    <n v="26919.960999999999"/>
    <n v="0.26663999999999999"/>
    <n v="0"/>
    <n v="0"/>
    <x v="0"/>
    <n v="0"/>
    <n v="143.86026000000001"/>
  </r>
  <r>
    <x v="0"/>
    <x v="12"/>
    <x v="1"/>
    <x v="0"/>
    <n v="49477.531000000003"/>
    <n v="5.6289999999999996"/>
    <n v="66316.608999999997"/>
    <n v="1.0960399999999999"/>
    <n v="0"/>
    <n v="0"/>
    <x v="0"/>
    <n v="0"/>
    <n v="354.39596999999998"/>
  </r>
  <r>
    <x v="0"/>
    <x v="12"/>
    <x v="2"/>
    <x v="0"/>
    <n v="3988.58"/>
    <n v="6.2489999999999997"/>
    <n v="7710.6710000000003"/>
    <n v="9.3119999999999994E-2"/>
    <n v="0"/>
    <n v="0"/>
    <x v="0"/>
    <n v="0"/>
    <n v="41.205820000000003"/>
  </r>
  <r>
    <x v="0"/>
    <x v="12"/>
    <x v="3"/>
    <x v="0"/>
    <n v="1592.67"/>
    <n v="7"/>
    <n v="8840.93"/>
    <n v="4.793E-2"/>
    <n v="0"/>
    <n v="0"/>
    <x v="0"/>
    <n v="0"/>
    <n v="47.245930000000001"/>
  </r>
  <r>
    <x v="0"/>
    <x v="12"/>
    <x v="4"/>
    <x v="0"/>
    <n v="10714.859"/>
    <n v="5.4130000000000003"/>
    <n v="17850"/>
    <n v="0.26082"/>
    <n v="0"/>
    <n v="0"/>
    <x v="0"/>
    <n v="0"/>
    <n v="95.390389999999996"/>
  </r>
  <r>
    <x v="0"/>
    <x v="12"/>
    <x v="5"/>
    <x v="0"/>
    <n v="559.69000000000005"/>
    <n v="5.5289999999999999"/>
    <n v="120.04"/>
    <n v="1.3169999999999999E-2"/>
    <n v="0"/>
    <n v="0"/>
    <x v="0"/>
    <n v="0"/>
    <n v="0.64149"/>
  </r>
  <r>
    <x v="0"/>
    <x v="12"/>
    <x v="6"/>
    <x v="0"/>
    <n v="7879.0209999999997"/>
    <n v="5.367"/>
    <n v="20982.078000000001"/>
    <n v="0.19259999999999999"/>
    <n v="0"/>
    <n v="0"/>
    <x v="0"/>
    <n v="0"/>
    <n v="112.12823"/>
  </r>
  <r>
    <x v="0"/>
    <x v="12"/>
    <x v="7"/>
    <x v="0"/>
    <n v="45470.77"/>
    <n v="5.69"/>
    <n v="96620.031000000003"/>
    <n v="1.3063499999999999"/>
    <n v="0"/>
    <n v="0"/>
    <x v="0"/>
    <n v="0"/>
    <n v="516.33745999999996"/>
  </r>
  <r>
    <x v="0"/>
    <x v="12"/>
    <x v="8"/>
    <x v="0"/>
    <n v="186350.20300000001"/>
    <n v="4.7270000000000003"/>
    <n v="281200"/>
    <n v="4.1059099999999997"/>
    <n v="0"/>
    <n v="0"/>
    <x v="0"/>
    <n v="0"/>
    <n v="1502.7330300000001"/>
  </r>
  <r>
    <x v="0"/>
    <x v="13"/>
    <x v="0"/>
    <x v="0"/>
    <n v="23317.43"/>
    <n v="6"/>
    <n v="48730.023000000001"/>
    <n v="0.47067999999999999"/>
    <n v="0"/>
    <n v="0"/>
    <x v="0"/>
    <n v="0"/>
    <n v="226.39966999999999"/>
  </r>
  <r>
    <x v="0"/>
    <x v="13"/>
    <x v="1"/>
    <x v="0"/>
    <n v="62490.883000000002"/>
    <n v="5.6289999999999996"/>
    <n v="73257.312000000005"/>
    <n v="1.40923"/>
    <n v="0"/>
    <n v="0"/>
    <x v="0"/>
    <n v="0"/>
    <n v="340.35352"/>
  </r>
  <r>
    <x v="0"/>
    <x v="13"/>
    <x v="2"/>
    <x v="0"/>
    <n v="4899.97"/>
    <n v="6.3209999999999997"/>
    <n v="5760.6189999999997"/>
    <n v="0.11708"/>
    <n v="0"/>
    <n v="0"/>
    <x v="0"/>
    <n v="0"/>
    <n v="26.763839999999998"/>
  </r>
  <r>
    <x v="0"/>
    <x v="13"/>
    <x v="3"/>
    <x v="0"/>
    <n v="4191.1899999999996"/>
    <n v="7.0590000000000002"/>
    <n v="18341.859"/>
    <n v="0.12948000000000001"/>
    <n v="3.8999999999999999E-4"/>
    <n v="0"/>
    <x v="0"/>
    <n v="0"/>
    <n v="85.216290000000001"/>
  </r>
  <r>
    <x v="0"/>
    <x v="13"/>
    <x v="4"/>
    <x v="0"/>
    <n v="16641.07"/>
    <n v="5.5670000000000002"/>
    <n v="32989.968999999997"/>
    <n v="0.41682999999999998"/>
    <n v="0"/>
    <n v="0"/>
    <x v="0"/>
    <n v="0"/>
    <n v="153.27141"/>
  </r>
  <r>
    <x v="0"/>
    <x v="13"/>
    <x v="5"/>
    <x v="0"/>
    <n v="1382.6"/>
    <n v="5.5289999999999999"/>
    <n v="4550.0600000000004"/>
    <n v="3.4099999999999998E-2"/>
    <n v="0"/>
    <n v="0"/>
    <x v="0"/>
    <n v="0"/>
    <n v="21.139579999999999"/>
  </r>
  <r>
    <x v="0"/>
    <x v="13"/>
    <x v="6"/>
    <x v="0"/>
    <n v="15237.83"/>
    <n v="5.7839999999999998"/>
    <n v="42564.281000000003"/>
    <n v="0.39761000000000002"/>
    <n v="0"/>
    <n v="0"/>
    <x v="0"/>
    <n v="0"/>
    <n v="197.75366"/>
  </r>
  <r>
    <x v="0"/>
    <x v="13"/>
    <x v="7"/>
    <x v="0"/>
    <n v="68791.718999999997"/>
    <n v="5.69"/>
    <n v="132700"/>
    <n v="2.0146299999999999"/>
    <n v="0"/>
    <n v="0"/>
    <x v="0"/>
    <n v="0"/>
    <n v="616.52410999999995"/>
  </r>
  <r>
    <x v="0"/>
    <x v="13"/>
    <x v="8"/>
    <x v="0"/>
    <n v="284651.06199999998"/>
    <n v="5.2619999999999996"/>
    <n v="517230.125"/>
    <n v="6.6748200000000004"/>
    <n v="0.17091999999999999"/>
    <n v="0"/>
    <x v="0"/>
    <n v="0"/>
    <n v="2403.0510300000001"/>
  </r>
  <r>
    <x v="0"/>
    <x v="14"/>
    <x v="0"/>
    <x v="0"/>
    <n v="42863.828000000001"/>
    <n v="5"/>
    <n v="97731.983999999997"/>
    <n v="0.86889000000000005"/>
    <n v="2.5989999999999999E-2"/>
    <n v="0"/>
    <x v="0"/>
    <n v="0"/>
    <n v="1234.93652"/>
  </r>
  <r>
    <x v="0"/>
    <x v="14"/>
    <x v="1"/>
    <x v="0"/>
    <n v="93195.202999999994"/>
    <n v="5"/>
    <n v="153521.59400000001"/>
    <n v="2.0710299999999999"/>
    <n v="9.9299999999999996E-3"/>
    <n v="0"/>
    <x v="0"/>
    <n v="0"/>
    <n v="2557.28296"/>
  </r>
  <r>
    <x v="0"/>
    <x v="14"/>
    <x v="2"/>
    <x v="0"/>
    <n v="6133.6019999999999"/>
    <n v="5"/>
    <n v="6168.16"/>
    <n v="0.14329"/>
    <n v="0.70060999999999996"/>
    <n v="0"/>
    <x v="0"/>
    <n v="0"/>
    <n v="1741.4542200000001"/>
  </r>
  <r>
    <x v="0"/>
    <x v="14"/>
    <x v="3"/>
    <x v="0"/>
    <n v="9592.3619999999992"/>
    <n v="5"/>
    <n v="27005.861000000001"/>
    <n v="0.25017"/>
    <n v="4.3200000000000001E-3"/>
    <n v="0"/>
    <x v="0"/>
    <n v="0"/>
    <n v="718.14373999999998"/>
  </r>
  <r>
    <x v="0"/>
    <x v="14"/>
    <x v="4"/>
    <x v="0"/>
    <n v="29183.092000000001"/>
    <n v="5"/>
    <n v="62710.108999999997"/>
    <n v="0.75449999999999995"/>
    <n v="0.21892"/>
    <n v="0"/>
    <x v="0"/>
    <n v="0"/>
    <n v="3320.9084499999999"/>
  </r>
  <r>
    <x v="0"/>
    <x v="14"/>
    <x v="5"/>
    <x v="0"/>
    <n v="1706.374"/>
    <n v="5"/>
    <n v="1618.87"/>
    <n v="4.6059999999999997E-2"/>
    <n v="0.24723999999999999"/>
    <n v="0"/>
    <x v="0"/>
    <n v="0"/>
    <n v="548.06615999999997"/>
  </r>
  <r>
    <x v="0"/>
    <x v="14"/>
    <x v="6"/>
    <x v="0"/>
    <n v="24217.965"/>
    <n v="5"/>
    <n v="44900.68"/>
    <n v="0.57604"/>
    <n v="0.1497"/>
    <n v="0"/>
    <x v="0"/>
    <n v="0"/>
    <n v="2030.93652"/>
  </r>
  <r>
    <x v="0"/>
    <x v="14"/>
    <x v="7"/>
    <x v="0"/>
    <n v="100583.523"/>
    <n v="5"/>
    <n v="158959"/>
    <n v="2.83805"/>
    <n v="2.1100000000000001E-2"/>
    <n v="0"/>
    <x v="0"/>
    <n v="0"/>
    <n v="2201.6716299999998"/>
  </r>
  <r>
    <x v="0"/>
    <x v="14"/>
    <x v="8"/>
    <x v="0"/>
    <n v="425018.25"/>
    <n v="5"/>
    <n v="701835.875"/>
    <n v="10.073460000000001"/>
    <n v="0.54476000000000002"/>
    <n v="0"/>
    <x v="0"/>
    <n v="0"/>
    <n v="6181.5639600000004"/>
  </r>
  <r>
    <x v="0"/>
    <x v="15"/>
    <x v="0"/>
    <x v="0"/>
    <n v="87877.023000000001"/>
    <n v="5"/>
    <n v="225066"/>
    <n v="1.7627299999999999"/>
    <n v="0.23269999999999999"/>
    <n v="0"/>
    <x v="0"/>
    <n v="0"/>
    <n v="1417.88599"/>
  </r>
  <r>
    <x v="0"/>
    <x v="15"/>
    <x v="1"/>
    <x v="0"/>
    <n v="145497.81200000001"/>
    <n v="5"/>
    <n v="261513"/>
    <n v="3.2059000000000002"/>
    <n v="9.0279999999999999E-2"/>
    <n v="0"/>
    <x v="0"/>
    <n v="0"/>
    <n v="2930.8310499999998"/>
  </r>
  <r>
    <x v="0"/>
    <x v="15"/>
    <x v="2"/>
    <x v="0"/>
    <n v="8037.0020000000004"/>
    <n v="5"/>
    <n v="9517"/>
    <n v="0.18412999999999999"/>
    <n v="3.5490000000000001E-2"/>
    <n v="0"/>
    <x v="0"/>
    <n v="0"/>
    <n v="1939.47803"/>
  </r>
  <r>
    <x v="0"/>
    <x v="15"/>
    <x v="3"/>
    <x v="0"/>
    <n v="12062.561"/>
    <n v="5"/>
    <n v="12350.999"/>
    <n v="0.30097000000000002"/>
    <n v="4.8759999999999998E-2"/>
    <n v="0"/>
    <x v="0"/>
    <n v="0"/>
    <n v="747.69037000000003"/>
  </r>
  <r>
    <x v="0"/>
    <x v="15"/>
    <x v="4"/>
    <x v="0"/>
    <n v="54534.695"/>
    <n v="5"/>
    <n v="126758.008"/>
    <n v="1.37548"/>
    <n v="0.21054999999999999"/>
    <n v="0"/>
    <x v="0"/>
    <n v="0"/>
    <n v="2970.52295"/>
  </r>
  <r>
    <x v="0"/>
    <x v="15"/>
    <x v="5"/>
    <x v="0"/>
    <n v="2111.3739999999998"/>
    <n v="5"/>
    <n v="2025"/>
    <n v="5.6919999999999998E-2"/>
    <n v="0.12177"/>
    <n v="0"/>
    <x v="0"/>
    <n v="0"/>
    <n v="191.98718"/>
  </r>
  <r>
    <x v="0"/>
    <x v="15"/>
    <x v="6"/>
    <x v="0"/>
    <n v="35678.766000000003"/>
    <n v="5"/>
    <n v="57304"/>
    <n v="0.82028999999999996"/>
    <n v="0.19583999999999999"/>
    <n v="0"/>
    <x v="0"/>
    <n v="0"/>
    <n v="2133.1904300000001"/>
  </r>
  <r>
    <x v="0"/>
    <x v="15"/>
    <x v="7"/>
    <x v="0"/>
    <n v="156571.516"/>
    <n v="5"/>
    <n v="279940"/>
    <n v="4.2241999999999997"/>
    <n v="0.14732000000000001"/>
    <n v="0"/>
    <x v="0"/>
    <n v="0"/>
    <n v="2382.0290500000001"/>
  </r>
  <r>
    <x v="0"/>
    <x v="15"/>
    <x v="8"/>
    <x v="0"/>
    <n v="650003.06200000003"/>
    <n v="5"/>
    <n v="1124924"/>
    <n v="15.493230000000001"/>
    <n v="1.4470499999999999"/>
    <n v="0"/>
    <x v="0"/>
    <n v="0"/>
    <n v="7335.5913099999998"/>
  </r>
  <r>
    <x v="0"/>
    <x v="16"/>
    <x v="0"/>
    <x v="0"/>
    <n v="134487.56200000001"/>
    <n v="5"/>
    <n v="233052.734"/>
    <n v="2.6966700000000001"/>
    <n v="0.41493999999999998"/>
    <n v="0"/>
    <x v="0"/>
    <n v="0"/>
    <n v="1493.98792"/>
  </r>
  <r>
    <x v="0"/>
    <x v="16"/>
    <x v="1"/>
    <x v="0"/>
    <n v="200992.016"/>
    <n v="5"/>
    <n v="277471.06199999998"/>
    <n v="4.4175800000000001"/>
    <n v="0.15848000000000001"/>
    <n v="0"/>
    <x v="0"/>
    <n v="0"/>
    <n v="3077.5790999999999"/>
  </r>
  <r>
    <x v="0"/>
    <x v="16"/>
    <x v="2"/>
    <x v="0"/>
    <n v="12322.785"/>
    <n v="5"/>
    <n v="21428.921999999999"/>
    <n v="0.27618999999999999"/>
    <n v="0.47888999999999998"/>
    <n v="0"/>
    <x v="0"/>
    <n v="0"/>
    <n v="2062.4936499999999"/>
  </r>
  <r>
    <x v="0"/>
    <x v="16"/>
    <x v="3"/>
    <x v="0"/>
    <n v="15468.047"/>
    <n v="5"/>
    <n v="17027.437999999998"/>
    <n v="0.37352999999999997"/>
    <n v="7.0900000000000005E-2"/>
    <n v="0"/>
    <x v="0"/>
    <n v="0"/>
    <n v="796.72906"/>
  </r>
  <r>
    <x v="0"/>
    <x v="16"/>
    <x v="4"/>
    <x v="0"/>
    <n v="84294.07"/>
    <n v="5"/>
    <n v="148796.875"/>
    <n v="2.10724"/>
    <n v="0.20543"/>
    <n v="0"/>
    <x v="0"/>
    <n v="0"/>
    <n v="3231.6557600000001"/>
  </r>
  <r>
    <x v="0"/>
    <x v="16"/>
    <x v="5"/>
    <x v="0"/>
    <n v="2924.5369999999998"/>
    <n v="5"/>
    <n v="4065.817"/>
    <n v="7.7420000000000003E-2"/>
    <n v="8.3510000000000001E-2"/>
    <n v="0"/>
    <x v="0"/>
    <n v="0"/>
    <n v="220.67822000000001"/>
  </r>
  <r>
    <x v="0"/>
    <x v="16"/>
    <x v="6"/>
    <x v="0"/>
    <n v="49993.98"/>
    <n v="5"/>
    <n v="71576.077999999994"/>
    <n v="1.1378900000000001"/>
    <n v="0.21815999999999999"/>
    <n v="0"/>
    <x v="0"/>
    <n v="0"/>
    <n v="2290.9235800000001"/>
  </r>
  <r>
    <x v="0"/>
    <x v="16"/>
    <x v="7"/>
    <x v="0"/>
    <n v="215831.70300000001"/>
    <n v="5"/>
    <n v="296300.875"/>
    <n v="5.7118099999999998"/>
    <n v="0.25774999999999998"/>
    <n v="0"/>
    <x v="0"/>
    <n v="0"/>
    <n v="2566.2876000000001"/>
  </r>
  <r>
    <x v="0"/>
    <x v="16"/>
    <x v="8"/>
    <x v="0"/>
    <n v="883645.75"/>
    <n v="5"/>
    <n v="1168213.5"/>
    <n v="21.178599999999999"/>
    <n v="2.26647"/>
    <n v="0"/>
    <x v="0"/>
    <n v="0"/>
    <n v="7767.0527300000003"/>
  </r>
  <r>
    <x v="0"/>
    <x v="17"/>
    <x v="0"/>
    <x v="0"/>
    <n v="181503.28099999999"/>
    <n v="5"/>
    <n v="235078.57800000001"/>
    <n v="3.6449699999999998"/>
    <n v="0.58101999999999998"/>
    <n v="0"/>
    <x v="0"/>
    <n v="0"/>
    <n v="1444.43579"/>
  </r>
  <r>
    <x v="0"/>
    <x v="17"/>
    <x v="1"/>
    <x v="0"/>
    <n v="257168.65599999999"/>
    <n v="5"/>
    <n v="280883.18800000002"/>
    <n v="5.65144"/>
    <n v="0.2185"/>
    <n v="0"/>
    <x v="0"/>
    <n v="0"/>
    <n v="2961.7580600000001"/>
  </r>
  <r>
    <x v="0"/>
    <x v="17"/>
    <x v="2"/>
    <x v="0"/>
    <n v="17186.162"/>
    <n v="5"/>
    <n v="24316.893"/>
    <n v="0.38123000000000001"/>
    <n v="0.37341000000000002"/>
    <n v="0"/>
    <x v="0"/>
    <n v="0"/>
    <n v="1995.73279"/>
  </r>
  <r>
    <x v="0"/>
    <x v="17"/>
    <x v="3"/>
    <x v="0"/>
    <n v="19188.919999999998"/>
    <n v="5"/>
    <n v="18604.359"/>
    <n v="0.45380999999999999"/>
    <n v="8.3599999999999994E-2"/>
    <n v="0"/>
    <x v="0"/>
    <n v="0"/>
    <n v="779.2713"/>
  </r>
  <r>
    <x v="0"/>
    <x v="17"/>
    <x v="4"/>
    <x v="0"/>
    <n v="115875.367"/>
    <n v="5"/>
    <n v="157906.5"/>
    <n v="2.8877000000000002"/>
    <n v="0.20185"/>
    <n v="0"/>
    <x v="0"/>
    <n v="0"/>
    <n v="3209.8466800000001"/>
  </r>
  <r>
    <x v="0"/>
    <x v="17"/>
    <x v="5"/>
    <x v="0"/>
    <n v="3990.181"/>
    <n v="5"/>
    <n v="5328.2209999999995"/>
    <n v="0.104"/>
    <n v="6.7349999999999993E-2"/>
    <n v="0"/>
    <x v="0"/>
    <n v="0"/>
    <n v="230.75357"/>
  </r>
  <r>
    <x v="0"/>
    <x v="17"/>
    <x v="6"/>
    <x v="0"/>
    <n v="65799.266000000003"/>
    <n v="5"/>
    <n v="79026.483999999997"/>
    <n v="1.4951700000000001"/>
    <n v="0.23129"/>
    <n v="0"/>
    <x v="0"/>
    <n v="0"/>
    <n v="2293.3894"/>
  </r>
  <r>
    <x v="0"/>
    <x v="17"/>
    <x v="7"/>
    <x v="0"/>
    <n v="276537.09399999998"/>
    <n v="5"/>
    <n v="303527"/>
    <n v="7.24953"/>
    <n v="0.35677999999999999"/>
    <n v="0"/>
    <x v="0"/>
    <n v="0"/>
    <n v="2548.8256799999999"/>
  </r>
  <r>
    <x v="0"/>
    <x v="17"/>
    <x v="8"/>
    <x v="0"/>
    <n v="1119994.5"/>
    <n v="5"/>
    <n v="1181743.5"/>
    <n v="26.970680000000002"/>
    <n v="3.0405199999999999"/>
    <n v="0"/>
    <x v="0"/>
    <n v="0"/>
    <n v="7563.5776400000004"/>
  </r>
  <r>
    <x v="0"/>
    <x v="18"/>
    <x v="0"/>
    <x v="0"/>
    <n v="228554.25"/>
    <n v="5"/>
    <n v="235254.82800000001"/>
    <n v="4.5984999999999996"/>
    <n v="0.73531999999999997"/>
    <n v="0"/>
    <x v="0"/>
    <n v="0"/>
    <n v="1359.0459000000001"/>
  </r>
  <r>
    <x v="0"/>
    <x v="18"/>
    <x v="1"/>
    <x v="0"/>
    <n v="313186.75"/>
    <n v="5"/>
    <n v="280090.5"/>
    <n v="6.8876400000000002"/>
    <n v="0.27260000000000001"/>
    <n v="0"/>
    <x v="0"/>
    <n v="0"/>
    <n v="2767.1022899999998"/>
  </r>
  <r>
    <x v="0"/>
    <x v="18"/>
    <x v="2"/>
    <x v="0"/>
    <n v="21767.65"/>
    <n v="5"/>
    <n v="22907.453000000001"/>
    <n v="0.48065000000000002"/>
    <n v="0.37234"/>
    <n v="0"/>
    <x v="0"/>
    <n v="0"/>
    <n v="1849.7268099999999"/>
  </r>
  <r>
    <x v="0"/>
    <x v="18"/>
    <x v="3"/>
    <x v="0"/>
    <n v="22862.965"/>
    <n v="5"/>
    <n v="18370.234"/>
    <n v="0.53337999999999997"/>
    <n v="9.1719999999999996E-2"/>
    <n v="0"/>
    <x v="0"/>
    <n v="0"/>
    <n v="727.62183000000005"/>
  </r>
  <r>
    <x v="0"/>
    <x v="18"/>
    <x v="4"/>
    <x v="0"/>
    <n v="148018.03099999999"/>
    <n v="5"/>
    <n v="160713.375"/>
    <n v="3.6852999999999998"/>
    <n v="0.19911999999999999"/>
    <n v="0"/>
    <x v="0"/>
    <n v="0"/>
    <n v="3061.0437000000002"/>
  </r>
  <r>
    <x v="0"/>
    <x v="18"/>
    <x v="5"/>
    <x v="0"/>
    <n v="5197.241"/>
    <n v="5"/>
    <n v="6035.3029999999999"/>
    <n v="0.13406000000000001"/>
    <n v="5.8900000000000001E-2"/>
    <n v="0"/>
    <x v="0"/>
    <n v="0"/>
    <n v="228.62347"/>
  </r>
  <r>
    <x v="0"/>
    <x v="18"/>
    <x v="6"/>
    <x v="0"/>
    <n v="82456.616999999998"/>
    <n v="5"/>
    <n v="83286.75"/>
    <n v="1.87602"/>
    <n v="0.24"/>
    <n v="0"/>
    <x v="0"/>
    <n v="0"/>
    <n v="2225.3020000000001"/>
  </r>
  <r>
    <x v="0"/>
    <x v="18"/>
    <x v="7"/>
    <x v="0"/>
    <n v="337818.625"/>
    <n v="5"/>
    <n v="306407.75"/>
    <n v="8.8110800000000005"/>
    <n v="0.44714999999999999"/>
    <n v="0"/>
    <x v="0"/>
    <n v="0"/>
    <n v="2441.7189899999998"/>
  </r>
  <r>
    <x v="0"/>
    <x v="18"/>
    <x v="8"/>
    <x v="0"/>
    <n v="1357237.5"/>
    <n v="5"/>
    <n v="1186215"/>
    <n v="32.814430000000002"/>
    <n v="3.7637100000000001"/>
    <n v="0"/>
    <x v="0"/>
    <n v="0"/>
    <n v="7176.6147499999997"/>
  </r>
  <r>
    <x v="0"/>
    <x v="19"/>
    <x v="0"/>
    <x v="0"/>
    <n v="275875.81199999998"/>
    <n v="5"/>
    <n v="236607.875"/>
    <n v="5.5635700000000003"/>
    <n v="0.88073000000000001"/>
    <n v="0"/>
    <x v="0"/>
    <n v="0"/>
    <n v="1292.3271500000001"/>
  </r>
  <r>
    <x v="0"/>
    <x v="19"/>
    <x v="1"/>
    <x v="0"/>
    <n v="369620.18800000002"/>
    <n v="5"/>
    <n v="282167.25"/>
    <n v="8.1402999999999999"/>
    <n v="0.32224999999999998"/>
    <n v="0"/>
    <x v="0"/>
    <n v="0"/>
    <n v="2620.5056199999999"/>
  </r>
  <r>
    <x v="0"/>
    <x v="19"/>
    <x v="2"/>
    <x v="0"/>
    <n v="26690.083999999999"/>
    <n v="5"/>
    <n v="24612.171999999999"/>
    <n v="0.58806999999999998"/>
    <n v="0.37352000000000002"/>
    <n v="0"/>
    <x v="0"/>
    <n v="0"/>
    <n v="1756.74927"/>
  </r>
  <r>
    <x v="0"/>
    <x v="19"/>
    <x v="3"/>
    <x v="0"/>
    <n v="26773.947"/>
    <n v="5"/>
    <n v="19554.905999999999"/>
    <n v="0.61895999999999995"/>
    <n v="9.7320000000000004E-2"/>
    <n v="0"/>
    <x v="0"/>
    <n v="0"/>
    <n v="699.19866999999999"/>
  </r>
  <r>
    <x v="0"/>
    <x v="19"/>
    <x v="4"/>
    <x v="0"/>
    <n v="181780.75"/>
    <n v="5"/>
    <n v="168813.625"/>
    <n v="4.5274000000000001"/>
    <n v="0.19694999999999999"/>
    <n v="0"/>
    <x v="0"/>
    <n v="0"/>
    <n v="2990.8796400000001"/>
  </r>
  <r>
    <x v="0"/>
    <x v="19"/>
    <x v="5"/>
    <x v="0"/>
    <n v="6643.0069999999996"/>
    <n v="5"/>
    <n v="7228.8280000000004"/>
    <n v="0.16999"/>
    <n v="5.3920000000000003E-2"/>
    <n v="0"/>
    <x v="0"/>
    <n v="0"/>
    <n v="232.71431000000001"/>
  </r>
  <r>
    <x v="0"/>
    <x v="19"/>
    <x v="6"/>
    <x v="0"/>
    <n v="100615.92200000001"/>
    <n v="5"/>
    <n v="90796.57"/>
    <n v="2.2977099999999999"/>
    <n v="0.24626000000000001"/>
    <n v="0"/>
    <x v="0"/>
    <n v="0"/>
    <n v="2199.9970699999999"/>
  </r>
  <r>
    <x v="0"/>
    <x v="19"/>
    <x v="7"/>
    <x v="0"/>
    <n v="400481.46899999998"/>
    <n v="5"/>
    <n v="313314.25"/>
    <n v="10.421709999999999"/>
    <n v="0.53068000000000004"/>
    <n v="0"/>
    <x v="0"/>
    <n v="0"/>
    <n v="2392.8083499999998"/>
  </r>
  <r>
    <x v="0"/>
    <x v="19"/>
    <x v="8"/>
    <x v="0"/>
    <n v="1596638.25"/>
    <n v="5"/>
    <n v="1197004"/>
    <n v="38.751240000000003"/>
    <n v="4.4750300000000003"/>
    <n v="0"/>
    <x v="0"/>
    <n v="0"/>
    <n v="6882.0722699999997"/>
  </r>
  <r>
    <x v="0"/>
    <x v="20"/>
    <x v="0"/>
    <x v="0"/>
    <n v="323388"/>
    <n v="5"/>
    <n v="237561"/>
    <n v="6.5362200000000001"/>
    <n v="1.0186200000000001"/>
    <n v="0"/>
    <x v="0"/>
    <n v="0"/>
    <n v="1216.31799"/>
  </r>
  <r>
    <x v="0"/>
    <x v="20"/>
    <x v="1"/>
    <x v="0"/>
    <n v="426298.40600000002"/>
    <n v="5"/>
    <n v="283391"/>
    <n v="9.4027499999999993"/>
    <n v="0.36820000000000003"/>
    <n v="0"/>
    <x v="0"/>
    <n v="0"/>
    <n v="2455.9231"/>
  </r>
  <r>
    <x v="0"/>
    <x v="20"/>
    <x v="2"/>
    <x v="0"/>
    <n v="31984.686000000002"/>
    <n v="5"/>
    <n v="26473"/>
    <n v="0.70401000000000002"/>
    <n v="0.37457000000000001"/>
    <n v="0"/>
    <x v="0"/>
    <n v="0"/>
    <n v="1661.7616"/>
  </r>
  <r>
    <x v="0"/>
    <x v="20"/>
    <x v="3"/>
    <x v="0"/>
    <n v="30944.506000000001"/>
    <n v="5"/>
    <n v="20852.780999999999"/>
    <n v="0.71092999999999995"/>
    <n v="0.10133"/>
    <n v="0"/>
    <x v="0"/>
    <n v="0"/>
    <n v="669.6123"/>
  </r>
  <r>
    <x v="0"/>
    <x v="20"/>
    <x v="4"/>
    <x v="0"/>
    <n v="217186.234"/>
    <n v="5"/>
    <n v="177027.5"/>
    <n v="5.4130099999999999"/>
    <n v="0.19517000000000001"/>
    <n v="0"/>
    <x v="0"/>
    <n v="0"/>
    <n v="2903.58716"/>
  </r>
  <r>
    <x v="0"/>
    <x v="20"/>
    <x v="5"/>
    <x v="0"/>
    <n v="8345.4709999999995"/>
    <n v="5"/>
    <n v="8512.32"/>
    <n v="0.21218000000000001"/>
    <n v="5.0750000000000003E-2"/>
    <n v="0"/>
    <x v="0"/>
    <n v="0"/>
    <n v="235.42698999999999"/>
  </r>
  <r>
    <x v="0"/>
    <x v="20"/>
    <x v="6"/>
    <x v="0"/>
    <n v="120362.375"/>
    <n v="5"/>
    <n v="98732.25"/>
    <n v="2.7618"/>
    <n v="0.25092999999999999"/>
    <n v="0"/>
    <x v="0"/>
    <n v="0"/>
    <n v="2163.72217"/>
  </r>
  <r>
    <x v="0"/>
    <x v="20"/>
    <x v="7"/>
    <x v="0"/>
    <n v="464580.59399999998"/>
    <n v="5"/>
    <n v="320495.625"/>
    <n v="12.079650000000001"/>
    <n v="0.60824999999999996"/>
    <n v="0"/>
    <x v="0"/>
    <n v="0"/>
    <n v="2331.9714399999998"/>
  </r>
  <r>
    <x v="0"/>
    <x v="20"/>
    <x v="8"/>
    <x v="0"/>
    <n v="1837868.375"/>
    <n v="5"/>
    <n v="1206151"/>
    <n v="44.758789999999998"/>
    <n v="5.1963299999999997"/>
    <n v="0"/>
    <x v="0"/>
    <n v="0"/>
    <n v="6537.3447299999998"/>
  </r>
  <r>
    <x v="0"/>
    <x v="21"/>
    <x v="0"/>
    <x v="0"/>
    <n v="371213.18800000002"/>
    <n v="5"/>
    <n v="239125.875"/>
    <n v="7.5169600000000001"/>
    <n v="1.1498299999999999"/>
    <n v="0"/>
    <x v="0"/>
    <n v="0"/>
    <n v="1182.6824999999999"/>
  </r>
  <r>
    <x v="0"/>
    <x v="21"/>
    <x v="1"/>
    <x v="0"/>
    <n v="483497.28100000002"/>
    <n v="5"/>
    <n v="285994.25"/>
    <n v="10.678290000000001"/>
    <n v="0.41095999999999999"/>
    <n v="0"/>
    <x v="0"/>
    <n v="0"/>
    <n v="2380.1750499999998"/>
  </r>
  <r>
    <x v="0"/>
    <x v="21"/>
    <x v="2"/>
    <x v="0"/>
    <n v="37829.281000000003"/>
    <n v="5"/>
    <n v="29222.953000000001"/>
    <n v="0.83211999999999997"/>
    <n v="0.37518000000000001"/>
    <n v="0"/>
    <x v="0"/>
    <n v="0"/>
    <n v="1624.42065"/>
  </r>
  <r>
    <x v="0"/>
    <x v="21"/>
    <x v="3"/>
    <x v="0"/>
    <n v="35480.483999999997"/>
    <n v="5"/>
    <n v="22679.891"/>
    <n v="0.81159999999999999"/>
    <n v="0.10427"/>
    <n v="0"/>
    <x v="0"/>
    <n v="0"/>
    <n v="664.68548999999996"/>
  </r>
  <r>
    <x v="0"/>
    <x v="21"/>
    <x v="4"/>
    <x v="0"/>
    <n v="254706.25"/>
    <n v="5"/>
    <n v="187600.25"/>
    <n v="6.3519600000000001"/>
    <n v="0.19367999999999999"/>
    <n v="0"/>
    <x v="0"/>
    <n v="0"/>
    <n v="2919.5217299999999"/>
  </r>
  <r>
    <x v="0"/>
    <x v="21"/>
    <x v="5"/>
    <x v="0"/>
    <n v="10346.893"/>
    <n v="5"/>
    <n v="10007.109"/>
    <n v="0.26158999999999999"/>
    <n v="4.8590000000000001E-2"/>
    <n v="0"/>
    <x v="0"/>
    <n v="0"/>
    <n v="245.69239999999999"/>
  </r>
  <r>
    <x v="0"/>
    <x v="21"/>
    <x v="6"/>
    <x v="0"/>
    <n v="142053.95300000001"/>
    <n v="5"/>
    <n v="108457.94500000001"/>
    <n v="3.27664"/>
    <n v="0.25448999999999999"/>
    <n v="0"/>
    <x v="0"/>
    <n v="0"/>
    <n v="2201.5930199999998"/>
  </r>
  <r>
    <x v="0"/>
    <x v="21"/>
    <x v="7"/>
    <x v="0"/>
    <n v="530480.93799999997"/>
    <n v="5"/>
    <n v="329501.75"/>
    <n v="13.791880000000001"/>
    <n v="0.68047999999999997"/>
    <n v="0"/>
    <x v="0"/>
    <n v="0"/>
    <n v="2352.0144"/>
  </r>
  <r>
    <x v="0"/>
    <x v="21"/>
    <x v="8"/>
    <x v="0"/>
    <n v="2081643.75"/>
    <n v="5"/>
    <n v="1218878"/>
    <n v="50.84308"/>
    <n v="5.9355799999999999"/>
    <n v="0"/>
    <x v="0"/>
    <n v="0"/>
    <n v="6417.3066399999998"/>
  </r>
  <r>
    <x v="0"/>
    <x v="22"/>
    <x v="0"/>
    <x v="0"/>
    <n v="416988.5"/>
    <n v="5"/>
    <n v="228876.5"/>
    <n v="8.4531200000000002"/>
    <n v="1.27613"/>
    <n v="0"/>
    <x v="0"/>
    <n v="0"/>
    <n v="988.25336000000004"/>
  </r>
  <r>
    <x v="0"/>
    <x v="22"/>
    <x v="1"/>
    <x v="0"/>
    <n v="536521.5"/>
    <n v="5"/>
    <n v="265121"/>
    <n v="11.861269999999999"/>
    <n v="0.45139000000000001"/>
    <n v="0"/>
    <x v="0"/>
    <n v="0"/>
    <n v="1985.58545"/>
  </r>
  <r>
    <x v="0"/>
    <x v="22"/>
    <x v="2"/>
    <x v="0"/>
    <n v="41205.633000000002"/>
    <n v="5"/>
    <n v="16881.75"/>
    <n v="0.90651000000000004"/>
    <n v="0.37565999999999999"/>
    <n v="0"/>
    <x v="0"/>
    <n v="0"/>
    <n v="1380.63"/>
  </r>
  <r>
    <x v="0"/>
    <x v="22"/>
    <x v="3"/>
    <x v="0"/>
    <n v="39269.824000000001"/>
    <n v="5"/>
    <n v="18946.687999999998"/>
    <n v="0.89492000000000005"/>
    <n v="0.10656"/>
    <n v="0"/>
    <x v="0"/>
    <n v="0"/>
    <n v="582.56652999999994"/>
  </r>
  <r>
    <x v="0"/>
    <x v="22"/>
    <x v="4"/>
    <x v="0"/>
    <n v="288593.625"/>
    <n v="5"/>
    <n v="169436.875"/>
    <n v="7.2017499999999997"/>
    <n v="0.19239000000000001"/>
    <n v="0"/>
    <x v="0"/>
    <n v="0"/>
    <n v="2535.1750499999998"/>
  </r>
  <r>
    <x v="0"/>
    <x v="22"/>
    <x v="5"/>
    <x v="0"/>
    <n v="12210.864"/>
    <n v="5"/>
    <n v="9319.8590000000004"/>
    <n v="0.30775000000000002"/>
    <n v="4.7E-2"/>
    <n v="0"/>
    <x v="0"/>
    <n v="0"/>
    <n v="224.61663999999999"/>
  </r>
  <r>
    <x v="0"/>
    <x v="22"/>
    <x v="6"/>
    <x v="0"/>
    <n v="161454.32800000001"/>
    <n v="5"/>
    <n v="97001.937999999995"/>
    <n v="3.73305"/>
    <n v="0.25735999999999998"/>
    <n v="0"/>
    <x v="0"/>
    <n v="0"/>
    <n v="1941.77502"/>
  </r>
  <r>
    <x v="0"/>
    <x v="22"/>
    <x v="7"/>
    <x v="0"/>
    <n v="593781.68799999997"/>
    <n v="5"/>
    <n v="316503.75"/>
    <n v="15.429959999999999"/>
    <n v="0.74861999999999995"/>
    <n v="0"/>
    <x v="0"/>
    <n v="0"/>
    <n v="2064.2736799999998"/>
  </r>
  <r>
    <x v="0"/>
    <x v="22"/>
    <x v="8"/>
    <x v="0"/>
    <n v="2314883"/>
    <n v="5"/>
    <n v="1166196"/>
    <n v="56.642429999999997"/>
    <n v="6.6833299999999998"/>
    <n v="0"/>
    <x v="0"/>
    <n v="0"/>
    <n v="5401.5961900000002"/>
  </r>
  <r>
    <x v="0"/>
    <x v="23"/>
    <x v="0"/>
    <x v="0"/>
    <n v="464725.90600000002"/>
    <n v="5"/>
    <n v="238687.125"/>
    <n v="9.4341000000000008"/>
    <n v="1.39761"/>
    <n v="0"/>
    <x v="0"/>
    <n v="0"/>
    <n v="1062.8252"/>
  </r>
  <r>
    <x v="0"/>
    <x v="23"/>
    <x v="1"/>
    <x v="0"/>
    <n v="593740.25"/>
    <n v="5"/>
    <n v="286093.75"/>
    <n v="13.13965"/>
    <n v="0.48953999999999998"/>
    <n v="0"/>
    <x v="0"/>
    <n v="0"/>
    <n v="2151.45435"/>
  </r>
  <r>
    <x v="0"/>
    <x v="23"/>
    <x v="2"/>
    <x v="0"/>
    <n v="48220.438000000002"/>
    <n v="5"/>
    <n v="35074"/>
    <n v="1.0607899999999999"/>
    <n v="0.37606000000000001"/>
    <n v="0"/>
    <x v="0"/>
    <n v="0"/>
    <n v="1541.8565699999999"/>
  </r>
  <r>
    <x v="0"/>
    <x v="23"/>
    <x v="3"/>
    <x v="0"/>
    <n v="44829.758000000002"/>
    <n v="5"/>
    <n v="27799.67"/>
    <n v="1.01997"/>
    <n v="0.10831"/>
    <n v="0"/>
    <x v="0"/>
    <n v="0"/>
    <n v="665.55804000000001"/>
  </r>
  <r>
    <x v="0"/>
    <x v="23"/>
    <x v="4"/>
    <x v="0"/>
    <n v="330305.90600000002"/>
    <n v="5"/>
    <n v="208561.5"/>
    <n v="8.2473299999999998"/>
    <n v="0.19127"/>
    <n v="0"/>
    <x v="0"/>
    <n v="0"/>
    <n v="2903.9453100000001"/>
  </r>
  <r>
    <x v="0"/>
    <x v="23"/>
    <x v="5"/>
    <x v="0"/>
    <n v="14969.026"/>
    <n v="5"/>
    <n v="13790.81"/>
    <n v="0.37542999999999999"/>
    <n v="4.5850000000000002E-2"/>
    <n v="0"/>
    <x v="0"/>
    <n v="0"/>
    <n v="270.06200999999999"/>
  </r>
  <r>
    <x v="0"/>
    <x v="23"/>
    <x v="6"/>
    <x v="0"/>
    <n v="186854.34400000001"/>
    <n v="5"/>
    <n v="127000.06200000001"/>
    <n v="4.3446400000000001"/>
    <n v="0.25967000000000001"/>
    <n v="0"/>
    <x v="0"/>
    <n v="0"/>
    <n v="2224.62671"/>
  </r>
  <r>
    <x v="0"/>
    <x v="23"/>
    <x v="7"/>
    <x v="0"/>
    <n v="663135.25"/>
    <n v="5"/>
    <n v="346768"/>
    <n v="17.24625"/>
    <n v="0.81261000000000005"/>
    <n v="0"/>
    <x v="0"/>
    <n v="0"/>
    <n v="2344.2885700000002"/>
  </r>
  <r>
    <x v="0"/>
    <x v="23"/>
    <x v="8"/>
    <x v="0"/>
    <n v="2559694.25"/>
    <n v="5"/>
    <n v="1224056"/>
    <n v="62.766590000000001"/>
    <n v="7.4904000000000002"/>
    <n v="0"/>
    <x v="0"/>
    <n v="0"/>
    <n v="5863.0810499999998"/>
  </r>
  <r>
    <x v="0"/>
    <x v="24"/>
    <x v="0"/>
    <x v="0"/>
    <n v="513811.53100000002"/>
    <n v="5"/>
    <n v="245428.016"/>
    <n v="10.44633"/>
    <n v="1.51458"/>
    <n v="0"/>
    <x v="0"/>
    <n v="0"/>
    <n v="1087.5650599999999"/>
  </r>
  <r>
    <x v="0"/>
    <x v="24"/>
    <x v="1"/>
    <x v="0"/>
    <n v="653587.625"/>
    <n v="5"/>
    <n v="299237"/>
    <n v="14.478719999999999"/>
    <n v="0.52559"/>
    <n v="0"/>
    <x v="0"/>
    <n v="0"/>
    <n v="2195.4843799999999"/>
  </r>
  <r>
    <x v="0"/>
    <x v="24"/>
    <x v="2"/>
    <x v="0"/>
    <n v="57188.538999999997"/>
    <n v="5"/>
    <n v="44840.487999999998"/>
    <n v="1.25807"/>
    <n v="0.37641000000000002"/>
    <n v="0"/>
    <x v="0"/>
    <n v="0"/>
    <n v="1577.5925299999999"/>
  </r>
  <r>
    <x v="0"/>
    <x v="24"/>
    <x v="3"/>
    <x v="0"/>
    <n v="51304.461000000003"/>
    <n v="5"/>
    <n v="32373.5"/>
    <n v="1.16669"/>
    <n v="0.10968"/>
    <n v="0"/>
    <x v="0"/>
    <n v="0"/>
    <n v="685.29462000000001"/>
  </r>
  <r>
    <x v="0"/>
    <x v="24"/>
    <x v="4"/>
    <x v="0"/>
    <n v="377196.34399999998"/>
    <n v="5"/>
    <n v="234452.25"/>
    <n v="9.4228500000000004"/>
    <n v="0.1903"/>
    <n v="0"/>
    <x v="0"/>
    <n v="0"/>
    <n v="3061.5083"/>
  </r>
  <r>
    <x v="0"/>
    <x v="24"/>
    <x v="5"/>
    <x v="0"/>
    <n v="18323.217000000001"/>
    <n v="5"/>
    <n v="16770.953000000001"/>
    <n v="0.45750999999999997"/>
    <n v="4.4990000000000002E-2"/>
    <n v="0"/>
    <x v="0"/>
    <n v="0"/>
    <n v="291.60617000000002"/>
  </r>
  <r>
    <x v="0"/>
    <x v="24"/>
    <x v="6"/>
    <x v="0"/>
    <n v="216713.90599999999"/>
    <n v="5"/>
    <n v="149297.81200000001"/>
    <n v="5.0724299999999998"/>
    <n v="0.26152999999999998"/>
    <n v="0"/>
    <x v="0"/>
    <n v="0"/>
    <n v="2374.99316"/>
  </r>
  <r>
    <x v="0"/>
    <x v="24"/>
    <x v="7"/>
    <x v="0"/>
    <n v="736674.06200000003"/>
    <n v="5"/>
    <n v="367694"/>
    <n v="19.186969999999999"/>
    <n v="0.87270999999999999"/>
    <n v="0"/>
    <x v="0"/>
    <n v="0"/>
    <n v="2471.7885700000002"/>
  </r>
  <r>
    <x v="0"/>
    <x v="24"/>
    <x v="8"/>
    <x v="0"/>
    <n v="2813050.25"/>
    <n v="5"/>
    <n v="1266779"/>
    <n v="69.133960000000002"/>
    <n v="8.3561399999999999"/>
    <n v="0"/>
    <x v="0"/>
    <n v="0"/>
    <n v="6066.2138699999996"/>
  </r>
  <r>
    <x v="0"/>
    <x v="25"/>
    <x v="0"/>
    <x v="0"/>
    <n v="564412.625"/>
    <n v="5"/>
    <n v="253005.5"/>
    <n v="11.49362"/>
    <n v="1.62724"/>
    <n v="0"/>
    <x v="0"/>
    <n v="0"/>
    <n v="1112.22192"/>
  </r>
  <r>
    <x v="0"/>
    <x v="25"/>
    <x v="1"/>
    <x v="0"/>
    <n v="716514.68799999997"/>
    <n v="5"/>
    <n v="314635.5"/>
    <n v="15.88865"/>
    <n v="0.55967999999999996"/>
    <n v="0"/>
    <x v="0"/>
    <n v="0"/>
    <n v="2246.4133299999999"/>
  </r>
  <r>
    <x v="0"/>
    <x v="25"/>
    <x v="2"/>
    <x v="0"/>
    <n v="68672.866999999998"/>
    <n v="5"/>
    <n v="57421.625"/>
    <n v="1.5108699999999999"/>
    <n v="0.37672"/>
    <n v="0"/>
    <x v="0"/>
    <n v="0"/>
    <n v="1631.41479"/>
  </r>
  <r>
    <x v="0"/>
    <x v="25"/>
    <x v="3"/>
    <x v="0"/>
    <n v="59030.18"/>
    <n v="5"/>
    <n v="38628.593999999997"/>
    <n v="1.3430500000000001"/>
    <n v="0.11076"/>
    <n v="0"/>
    <x v="0"/>
    <n v="0"/>
    <n v="717.64806999999996"/>
  </r>
  <r>
    <x v="0"/>
    <x v="25"/>
    <x v="4"/>
    <x v="0"/>
    <n v="430356.81199999998"/>
    <n v="5"/>
    <n v="265802.25"/>
    <n v="10.756119999999999"/>
    <n v="0.18945999999999999"/>
    <n v="0"/>
    <x v="0"/>
    <n v="0"/>
    <n v="3244.73657"/>
  </r>
  <r>
    <x v="0"/>
    <x v="25"/>
    <x v="5"/>
    <x v="0"/>
    <n v="22459.745999999999"/>
    <n v="5"/>
    <n v="20682.641"/>
    <n v="0.55850999999999995"/>
    <n v="4.4339999999999997E-2"/>
    <n v="0"/>
    <x v="0"/>
    <n v="0"/>
    <n v="319.57355000000001"/>
  </r>
  <r>
    <x v="0"/>
    <x v="25"/>
    <x v="6"/>
    <x v="0"/>
    <n v="252013.78099999999"/>
    <n v="5"/>
    <n v="176499.375"/>
    <n v="5.9420000000000002"/>
    <n v="0.26304"/>
    <n v="0"/>
    <x v="0"/>
    <n v="0"/>
    <n v="2549.8669399999999"/>
  </r>
  <r>
    <x v="0"/>
    <x v="25"/>
    <x v="7"/>
    <x v="0"/>
    <n v="815289.06200000003"/>
    <n v="5"/>
    <n v="393075"/>
    <n v="21.27833"/>
    <n v="0.92908999999999997"/>
    <n v="0"/>
    <x v="0"/>
    <n v="0"/>
    <n v="2620.5131799999999"/>
  </r>
  <r>
    <x v="0"/>
    <x v="25"/>
    <x v="8"/>
    <x v="0"/>
    <n v="3076032.75"/>
    <n v="5"/>
    <n v="1314912"/>
    <n v="75.774410000000003"/>
    <n v="9.2902100000000001"/>
    <n v="0"/>
    <x v="0"/>
    <n v="0"/>
    <n v="6270.3891599999997"/>
  </r>
  <r>
    <x v="0"/>
    <x v="26"/>
    <x v="0"/>
    <x v="0"/>
    <n v="616372.93799999997"/>
    <n v="5"/>
    <n v="259801.766"/>
    <n v="12.572520000000001"/>
    <n v="1.73586"/>
    <n v="0"/>
    <x v="0"/>
    <n v="0"/>
    <n v="1155.3970899999999"/>
  </r>
  <r>
    <x v="0"/>
    <x v="26"/>
    <x v="1"/>
    <x v="0"/>
    <n v="782312.06200000003"/>
    <n v="5"/>
    <n v="328987"/>
    <n v="17.364750000000001"/>
    <n v="0.59194000000000002"/>
    <n v="0"/>
    <x v="0"/>
    <n v="0"/>
    <n v="2340.5148899999999"/>
  </r>
  <r>
    <x v="0"/>
    <x v="26"/>
    <x v="2"/>
    <x v="0"/>
    <n v="82766.241999999998"/>
    <n v="5"/>
    <n v="70466.875"/>
    <n v="1.82141"/>
    <n v="0.377"/>
    <n v="0"/>
    <x v="0"/>
    <n v="0"/>
    <n v="1728.6953100000001"/>
  </r>
  <r>
    <x v="0"/>
    <x v="26"/>
    <x v="3"/>
    <x v="0"/>
    <n v="68159.687999999995"/>
    <n v="5"/>
    <n v="45647.531000000003"/>
    <n v="1.5527599999999999"/>
    <n v="0.11162"/>
    <n v="0"/>
    <x v="0"/>
    <n v="0"/>
    <n v="774.57079999999996"/>
  </r>
  <r>
    <x v="0"/>
    <x v="26"/>
    <x v="4"/>
    <x v="0"/>
    <n v="490180.375"/>
    <n v="5"/>
    <n v="299117.75"/>
    <n v="12.25727"/>
    <n v="0.18873000000000001"/>
    <n v="0"/>
    <x v="0"/>
    <n v="0"/>
    <n v="3519.54468"/>
  </r>
  <r>
    <x v="0"/>
    <x v="26"/>
    <x v="5"/>
    <x v="0"/>
    <n v="27496.648000000001"/>
    <n v="5"/>
    <n v="25184.516"/>
    <n v="0.68130000000000002"/>
    <n v="4.3839999999999997E-2"/>
    <n v="0"/>
    <x v="0"/>
    <n v="0"/>
    <n v="360.10888999999997"/>
  </r>
  <r>
    <x v="0"/>
    <x v="26"/>
    <x v="6"/>
    <x v="0"/>
    <n v="292987.65600000002"/>
    <n v="5"/>
    <n v="204869.375"/>
    <n v="6.9596400000000003"/>
    <n v="0.26429000000000002"/>
    <n v="0"/>
    <x v="0"/>
    <n v="0"/>
    <n v="2789.9807099999998"/>
  </r>
  <r>
    <x v="0"/>
    <x v="26"/>
    <x v="7"/>
    <x v="0"/>
    <n v="899165.625"/>
    <n v="5"/>
    <n v="419383"/>
    <n v="23.525939999999999"/>
    <n v="0.98194999999999999"/>
    <n v="0"/>
    <x v="0"/>
    <n v="0"/>
    <n v="2835.8508299999999"/>
  </r>
  <r>
    <x v="0"/>
    <x v="26"/>
    <x v="8"/>
    <x v="0"/>
    <n v="3347509.5"/>
    <n v="5"/>
    <n v="1357383"/>
    <n v="82.656120000000001"/>
    <n v="10.30233"/>
    <n v="0"/>
    <x v="0"/>
    <n v="0"/>
    <n v="6559.6665000000003"/>
  </r>
  <r>
    <x v="0"/>
    <x v="27"/>
    <x v="0"/>
    <x v="0"/>
    <n v="669476.375"/>
    <n v="5"/>
    <n v="265517.25"/>
    <n v="13.678290000000001"/>
    <n v="1.8406899999999999"/>
    <n v="0"/>
    <x v="0"/>
    <n v="0"/>
    <n v="1182.5822800000001"/>
  </r>
  <r>
    <x v="0"/>
    <x v="27"/>
    <x v="1"/>
    <x v="0"/>
    <n v="850387.93799999997"/>
    <n v="5"/>
    <n v="340379.5"/>
    <n v="18.893979999999999"/>
    <n v="0.62251999999999996"/>
    <n v="0"/>
    <x v="0"/>
    <n v="0"/>
    <n v="2393.5961900000002"/>
  </r>
  <r>
    <x v="0"/>
    <x v="27"/>
    <x v="2"/>
    <x v="0"/>
    <n v="98704.82"/>
    <n v="5"/>
    <n v="79692.875"/>
    <n v="2.1729599999999998"/>
    <n v="0.37725999999999998"/>
    <n v="0"/>
    <x v="0"/>
    <n v="0"/>
    <n v="1776.5929000000001"/>
  </r>
  <r>
    <x v="0"/>
    <x v="27"/>
    <x v="3"/>
    <x v="0"/>
    <n v="78266.758000000002"/>
    <n v="5"/>
    <n v="50535.311999999998"/>
    <n v="1.7858099999999999"/>
    <n v="0.11232"/>
    <n v="0"/>
    <x v="0"/>
    <n v="0"/>
    <n v="804.10663"/>
  </r>
  <r>
    <x v="0"/>
    <x v="27"/>
    <x v="4"/>
    <x v="0"/>
    <n v="555609.31200000003"/>
    <n v="5"/>
    <n v="327144.75"/>
    <n v="13.90001"/>
    <n v="0.18809000000000001"/>
    <n v="0"/>
    <x v="0"/>
    <n v="0"/>
    <n v="3716.0551799999998"/>
  </r>
  <r>
    <x v="0"/>
    <x v="27"/>
    <x v="5"/>
    <x v="0"/>
    <n v="33276.434000000001"/>
    <n v="5"/>
    <n v="28898.923999999999"/>
    <n v="0.82213000000000003"/>
    <n v="4.3450000000000003E-2"/>
    <n v="0"/>
    <x v="0"/>
    <n v="0"/>
    <n v="389.28447999999997"/>
  </r>
  <r>
    <x v="0"/>
    <x v="27"/>
    <x v="6"/>
    <x v="0"/>
    <n v="339033.90600000002"/>
    <n v="5"/>
    <n v="230231.375"/>
    <n v="8.1103900000000007"/>
    <n v="0.26533000000000001"/>
    <n v="0"/>
    <x v="0"/>
    <n v="0"/>
    <n v="2979.4370100000001"/>
  </r>
  <r>
    <x v="0"/>
    <x v="27"/>
    <x v="7"/>
    <x v="0"/>
    <n v="987598.68799999997"/>
    <n v="5"/>
    <n v="442165.46899999998"/>
    <n v="25.90971"/>
    <n v="1.0315399999999999"/>
    <n v="0"/>
    <x v="0"/>
    <n v="0"/>
    <n v="2996.3312999999998"/>
  </r>
  <r>
    <x v="0"/>
    <x v="27"/>
    <x v="8"/>
    <x v="0"/>
    <n v="3626793.75"/>
    <n v="5"/>
    <n v="1396421"/>
    <n v="89.761700000000005"/>
    <n v="11.39673"/>
    <n v="0"/>
    <x v="0"/>
    <n v="0"/>
    <n v="6784.5776400000004"/>
  </r>
  <r>
    <x v="0"/>
    <x v="28"/>
    <x v="0"/>
    <x v="0"/>
    <n v="723708.18799999997"/>
    <n v="5"/>
    <n v="271159.25"/>
    <n v="14.81066"/>
    <n v="1.94198"/>
    <n v="0"/>
    <x v="0"/>
    <n v="0"/>
    <n v="1205.28748"/>
  </r>
  <r>
    <x v="0"/>
    <x v="28"/>
    <x v="1"/>
    <x v="0"/>
    <n v="920655.375"/>
    <n v="5"/>
    <n v="351337"/>
    <n v="20.474509999999999"/>
    <n v="0.65156999999999998"/>
    <n v="0"/>
    <x v="0"/>
    <n v="0"/>
    <n v="2434.7570799999999"/>
  </r>
  <r>
    <x v="0"/>
    <x v="28"/>
    <x v="2"/>
    <x v="0"/>
    <n v="116376.383"/>
    <n v="5"/>
    <n v="88357.812000000005"/>
    <n v="2.56311"/>
    <n v="0.37751000000000001"/>
    <n v="0"/>
    <x v="0"/>
    <n v="0"/>
    <n v="1812.6667500000001"/>
  </r>
  <r>
    <x v="0"/>
    <x v="28"/>
    <x v="3"/>
    <x v="0"/>
    <n v="89328.054999999993"/>
    <n v="5"/>
    <n v="55306.468999999997"/>
    <n v="2.0416799999999999"/>
    <n v="0.1129"/>
    <n v="0"/>
    <x v="0"/>
    <n v="0"/>
    <n v="829.25396999999998"/>
  </r>
  <r>
    <x v="0"/>
    <x v="28"/>
    <x v="4"/>
    <x v="0"/>
    <n v="626635.625"/>
    <n v="5"/>
    <n v="355131.5"/>
    <n v="15.68435"/>
    <n v="0.18753"/>
    <n v="0"/>
    <x v="0"/>
    <n v="0"/>
    <n v="3893.9333499999998"/>
  </r>
  <r>
    <x v="0"/>
    <x v="28"/>
    <x v="5"/>
    <x v="0"/>
    <n v="39819.188000000002"/>
    <n v="5"/>
    <n v="32713.75"/>
    <n v="0.98153000000000001"/>
    <n v="4.3139999999999998E-2"/>
    <n v="0"/>
    <x v="0"/>
    <n v="0"/>
    <n v="417.08843999999999"/>
  </r>
  <r>
    <x v="0"/>
    <x v="28"/>
    <x v="6"/>
    <x v="0"/>
    <n v="390352.59399999998"/>
    <n v="5"/>
    <n v="256593.516"/>
    <n v="9.3997899999999994"/>
    <n v="0.26619999999999999"/>
    <n v="0"/>
    <x v="0"/>
    <n v="0"/>
    <n v="3162.7951699999999"/>
  </r>
  <r>
    <x v="0"/>
    <x v="28"/>
    <x v="7"/>
    <x v="0"/>
    <n v="1080694.875"/>
    <n v="5"/>
    <n v="465480.96899999998"/>
    <n v="28.4331"/>
    <n v="1.0781099999999999"/>
    <n v="0"/>
    <x v="0"/>
    <n v="0"/>
    <n v="3147.5366199999999"/>
  </r>
  <r>
    <x v="0"/>
    <x v="28"/>
    <x v="8"/>
    <x v="0"/>
    <n v="3913897.25"/>
    <n v="5"/>
    <n v="1435516"/>
    <n v="97.09196"/>
    <n v="12.575229999999999"/>
    <n v="0"/>
    <x v="0"/>
    <n v="0"/>
    <n v="6984.7031200000001"/>
  </r>
  <r>
    <x v="0"/>
    <x v="29"/>
    <x v="0"/>
    <x v="0"/>
    <n v="779040.125"/>
    <n v="5"/>
    <n v="276659.75"/>
    <n v="15.96904"/>
    <n v="2.0399400000000001"/>
    <n v="0"/>
    <x v="0"/>
    <n v="0"/>
    <n v="1222.9027100000001"/>
  </r>
  <r>
    <x v="0"/>
    <x v="29"/>
    <x v="1"/>
    <x v="0"/>
    <n v="993084.68799999997"/>
    <n v="5"/>
    <n v="362147"/>
    <n v="22.105799999999999"/>
    <n v="0.67920999999999998"/>
    <n v="0"/>
    <x v="0"/>
    <n v="0"/>
    <n v="2467.3039600000002"/>
  </r>
  <r>
    <x v="0"/>
    <x v="29"/>
    <x v="2"/>
    <x v="0"/>
    <n v="135759.07800000001"/>
    <n v="5"/>
    <n v="96913.508000000002"/>
    <n v="2.9914700000000001"/>
    <n v="0.37774999999999997"/>
    <n v="0"/>
    <x v="0"/>
    <n v="0"/>
    <n v="1842.00891"/>
  </r>
  <r>
    <x v="0"/>
    <x v="29"/>
    <x v="3"/>
    <x v="0"/>
    <n v="101297.102"/>
    <n v="5"/>
    <n v="59845.218999999997"/>
    <n v="2.31934"/>
    <n v="0.11337999999999999"/>
    <n v="0"/>
    <x v="0"/>
    <n v="0"/>
    <n v="848.96222"/>
  </r>
  <r>
    <x v="0"/>
    <x v="29"/>
    <x v="4"/>
    <x v="0"/>
    <n v="703442.625"/>
    <n v="5"/>
    <n v="384035"/>
    <n v="17.615189999999998"/>
    <n v="0.18703"/>
    <n v="0"/>
    <x v="0"/>
    <n v="0"/>
    <n v="4062.8415500000001"/>
  </r>
  <r>
    <x v="0"/>
    <x v="29"/>
    <x v="5"/>
    <x v="0"/>
    <n v="47145.953000000001"/>
    <n v="5"/>
    <n v="36633.811999999998"/>
    <n v="1.16005"/>
    <n v="4.2880000000000001E-2"/>
    <n v="0"/>
    <x v="0"/>
    <n v="0"/>
    <n v="443.47147000000001"/>
  </r>
  <r>
    <x v="0"/>
    <x v="29"/>
    <x v="6"/>
    <x v="0"/>
    <n v="447235.84399999998"/>
    <n v="5"/>
    <n v="284416.25"/>
    <n v="10.835940000000001"/>
    <n v="0.26694000000000001"/>
    <n v="0"/>
    <x v="0"/>
    <n v="0"/>
    <n v="3343.71387"/>
  </r>
  <r>
    <x v="0"/>
    <x v="29"/>
    <x v="7"/>
    <x v="0"/>
    <n v="1178697.875"/>
    <n v="5"/>
    <n v="490014.5"/>
    <n v="31.103660000000001"/>
    <n v="1.1218600000000001"/>
    <n v="0"/>
    <x v="0"/>
    <n v="0"/>
    <n v="3295.84204"/>
  </r>
  <r>
    <x v="0"/>
    <x v="29"/>
    <x v="8"/>
    <x v="0"/>
    <n v="4209020.5"/>
    <n v="5"/>
    <n v="1475614"/>
    <n v="104.65313"/>
    <n v="13.841430000000001"/>
    <n v="0"/>
    <x v="0"/>
    <n v="0"/>
    <n v="7169.5097699999997"/>
  </r>
  <r>
    <x v="0"/>
    <x v="30"/>
    <x v="0"/>
    <x v="0"/>
    <n v="835647"/>
    <n v="5"/>
    <n v="283034.25"/>
    <n v="17.157440000000001"/>
    <n v="2.1347399999999999"/>
    <n v="0"/>
    <x v="0"/>
    <n v="0"/>
    <n v="1245.4520299999999"/>
  </r>
  <r>
    <x v="0"/>
    <x v="30"/>
    <x v="1"/>
    <x v="0"/>
    <n v="1067982.25"/>
    <n v="5"/>
    <n v="374488"/>
    <n v="23.794899999999998"/>
    <n v="0.70552999999999999"/>
    <n v="0"/>
    <x v="0"/>
    <n v="0"/>
    <n v="2507.73999"/>
  </r>
  <r>
    <x v="0"/>
    <x v="30"/>
    <x v="2"/>
    <x v="0"/>
    <n v="157161.516"/>
    <n v="5"/>
    <n v="107012.25"/>
    <n v="3.46495"/>
    <n v="0.37796999999999997"/>
    <n v="0"/>
    <x v="0"/>
    <n v="0"/>
    <n v="1880.8122599999999"/>
  </r>
  <r>
    <x v="0"/>
    <x v="30"/>
    <x v="3"/>
    <x v="0"/>
    <n v="114346.18799999999"/>
    <n v="5"/>
    <n v="65245.406000000003"/>
    <n v="2.6229"/>
    <n v="0.1138"/>
    <n v="0"/>
    <x v="0"/>
    <n v="0"/>
    <n v="874.10631999999998"/>
  </r>
  <r>
    <x v="0"/>
    <x v="30"/>
    <x v="4"/>
    <x v="0"/>
    <n v="786883.75"/>
    <n v="5"/>
    <n v="417205.5"/>
    <n v="19.714300000000001"/>
    <n v="0.18659000000000001"/>
    <n v="0"/>
    <x v="0"/>
    <n v="0"/>
    <n v="4254.5019499999999"/>
  </r>
  <r>
    <x v="0"/>
    <x v="30"/>
    <x v="5"/>
    <x v="0"/>
    <n v="55381.144999999997"/>
    <n v="5"/>
    <n v="41175.921999999999"/>
    <n v="1.36073"/>
    <n v="4.267E-2"/>
    <n v="0"/>
    <x v="0"/>
    <n v="0"/>
    <n v="473.36223999999999"/>
  </r>
  <r>
    <x v="0"/>
    <x v="30"/>
    <x v="6"/>
    <x v="0"/>
    <n v="510558.5"/>
    <n v="5"/>
    <n v="316613.25"/>
    <n v="12.44205"/>
    <n v="0.26757999999999998"/>
    <n v="0"/>
    <x v="0"/>
    <n v="0"/>
    <n v="3549.12817"/>
  </r>
  <r>
    <x v="0"/>
    <x v="30"/>
    <x v="7"/>
    <x v="0"/>
    <n v="1282388.625"/>
    <n v="5"/>
    <n v="518453.5"/>
    <n v="33.944749999999999"/>
    <n v="1.1629799999999999"/>
    <n v="0"/>
    <x v="0"/>
    <n v="0"/>
    <n v="3466.2194800000002"/>
  </r>
  <r>
    <x v="0"/>
    <x v="30"/>
    <x v="8"/>
    <x v="0"/>
    <n v="4513318.5"/>
    <n v="5"/>
    <n v="1521490"/>
    <n v="112.47771"/>
    <n v="15.21439"/>
    <n v="0"/>
    <x v="0"/>
    <n v="0"/>
    <n v="7384.4819299999999"/>
  </r>
  <r>
    <x v="0"/>
    <x v="31"/>
    <x v="0"/>
    <x v="0"/>
    <n v="893357.625"/>
    <n v="5"/>
    <n v="288552.75"/>
    <n v="18.372050000000002"/>
    <n v="2.2265700000000002"/>
    <n v="0"/>
    <x v="0"/>
    <n v="0"/>
    <n v="1279.82654"/>
  </r>
  <r>
    <x v="0"/>
    <x v="31"/>
    <x v="1"/>
    <x v="0"/>
    <n v="1145062.25"/>
    <n v="5"/>
    <n v="385400"/>
    <n v="25.53539"/>
    <n v="0.73063"/>
    <n v="0"/>
    <x v="0"/>
    <n v="0"/>
    <n v="2575.0317399999999"/>
  </r>
  <r>
    <x v="0"/>
    <x v="31"/>
    <x v="2"/>
    <x v="0"/>
    <n v="180458.34400000001"/>
    <n v="5"/>
    <n v="116484.18799999999"/>
    <n v="3.9809000000000001"/>
    <n v="0.37819000000000003"/>
    <n v="0"/>
    <x v="0"/>
    <n v="0"/>
    <n v="1943.63391"/>
  </r>
  <r>
    <x v="0"/>
    <x v="31"/>
    <x v="3"/>
    <x v="0"/>
    <n v="128483.19500000001"/>
    <n v="5"/>
    <n v="70685.125"/>
    <n v="2.9526400000000002"/>
    <n v="0.11416"/>
    <n v="0"/>
    <x v="0"/>
    <n v="0"/>
    <n v="913.25298999999995"/>
  </r>
  <r>
    <x v="0"/>
    <x v="31"/>
    <x v="4"/>
    <x v="0"/>
    <n v="876964.06200000003"/>
    <n v="5"/>
    <n v="450401.53100000002"/>
    <n v="21.982199999999999"/>
    <n v="0.18618999999999999"/>
    <n v="0"/>
    <x v="0"/>
    <n v="0"/>
    <n v="4509.4824200000003"/>
  </r>
  <r>
    <x v="0"/>
    <x v="31"/>
    <x v="5"/>
    <x v="0"/>
    <n v="64561.523000000001"/>
    <n v="5"/>
    <n v="45901.879000000001"/>
    <n v="1.5845100000000001"/>
    <n v="4.2500000000000003E-2"/>
    <n v="0"/>
    <x v="0"/>
    <n v="0"/>
    <n v="511.63330000000002"/>
  </r>
  <r>
    <x v="0"/>
    <x v="31"/>
    <x v="6"/>
    <x v="0"/>
    <n v="580309.25"/>
    <n v="5"/>
    <n v="348753.75"/>
    <n v="14.21827"/>
    <n v="0.26813999999999999"/>
    <n v="0"/>
    <x v="0"/>
    <n v="0"/>
    <n v="3804.4907199999998"/>
  </r>
  <r>
    <x v="0"/>
    <x v="31"/>
    <x v="7"/>
    <x v="0"/>
    <n v="1391739.875"/>
    <n v="5"/>
    <n v="546756"/>
    <n v="36.9559"/>
    <n v="1.20164"/>
    <n v="0"/>
    <x v="0"/>
    <n v="0"/>
    <n v="3686.0107400000002"/>
  </r>
  <r>
    <x v="0"/>
    <x v="31"/>
    <x v="8"/>
    <x v="0"/>
    <n v="4825999"/>
    <n v="5"/>
    <n v="1563402"/>
    <n v="120.54385000000001"/>
    <n v="16.699449999999999"/>
    <n v="0"/>
    <x v="0"/>
    <n v="0"/>
    <n v="7676.4389600000004"/>
  </r>
  <r>
    <x v="0"/>
    <x v="32"/>
    <x v="0"/>
    <x v="0"/>
    <n v="952161.06200000003"/>
    <n v="5"/>
    <n v="294017"/>
    <n v="19.6127"/>
    <n v="2.3155800000000002"/>
    <n v="0"/>
    <x v="0"/>
    <n v="0"/>
    <n v="1311.3909900000001"/>
  </r>
  <r>
    <x v="0"/>
    <x v="32"/>
    <x v="1"/>
    <x v="0"/>
    <n v="1224259"/>
    <n v="5"/>
    <n v="395984"/>
    <n v="27.32592"/>
    <n v="0.75461"/>
    <n v="0"/>
    <x v="0"/>
    <n v="0"/>
    <n v="2634.6669900000002"/>
  </r>
  <r>
    <x v="0"/>
    <x v="32"/>
    <x v="2"/>
    <x v="0"/>
    <n v="205539.891"/>
    <n v="5"/>
    <n v="125407.68799999999"/>
    <n v="4.5369900000000003"/>
    <n v="0.37840000000000001"/>
    <n v="0"/>
    <x v="0"/>
    <n v="0"/>
    <n v="1997.47119"/>
  </r>
  <r>
    <x v="0"/>
    <x v="32"/>
    <x v="3"/>
    <x v="0"/>
    <n v="143657.15599999999"/>
    <n v="5"/>
    <n v="75869.875"/>
    <n v="3.3073899999999998"/>
    <n v="0.11447"/>
    <n v="0"/>
    <x v="0"/>
    <n v="0"/>
    <n v="947.91314999999997"/>
  </r>
  <r>
    <x v="0"/>
    <x v="32"/>
    <x v="4"/>
    <x v="0"/>
    <n v="973757.125"/>
    <n v="5"/>
    <n v="483965"/>
    <n v="24.421019999999999"/>
    <n v="0.18584000000000001"/>
    <n v="0"/>
    <x v="0"/>
    <n v="0"/>
    <n v="4755.7885699999997"/>
  </r>
  <r>
    <x v="0"/>
    <x v="32"/>
    <x v="5"/>
    <x v="0"/>
    <n v="74685.875"/>
    <n v="5"/>
    <n v="50621.75"/>
    <n v="1.83142"/>
    <n v="4.2349999999999999E-2"/>
    <n v="0"/>
    <x v="0"/>
    <n v="0"/>
    <n v="548.18628000000001"/>
  </r>
  <r>
    <x v="0"/>
    <x v="32"/>
    <x v="6"/>
    <x v="0"/>
    <n v="656640.68799999997"/>
    <n v="5"/>
    <n v="381657"/>
    <n v="16.169029999999999"/>
    <n v="0.26862000000000003"/>
    <n v="0"/>
    <x v="0"/>
    <n v="0"/>
    <n v="4055.59204"/>
  </r>
  <r>
    <x v="0"/>
    <x v="32"/>
    <x v="7"/>
    <x v="0"/>
    <n v="1506846.5"/>
    <n v="5"/>
    <n v="575532.5"/>
    <n v="40.140309999999999"/>
    <n v="1.2380100000000001"/>
    <n v="0"/>
    <x v="0"/>
    <n v="0"/>
    <n v="3900.0095200000001"/>
  </r>
  <r>
    <x v="0"/>
    <x v="32"/>
    <x v="8"/>
    <x v="0"/>
    <n v="5147138"/>
    <n v="5"/>
    <n v="1605696.125"/>
    <n v="128.85422"/>
    <n v="18.304510000000001"/>
    <n v="0"/>
    <x v="0"/>
    <n v="0"/>
    <n v="7955.6176800000003"/>
  </r>
  <r>
    <x v="0"/>
    <x v="33"/>
    <x v="0"/>
    <x v="0"/>
    <n v="1012077.062"/>
    <n v="5"/>
    <n v="299580"/>
    <n v="20.87846"/>
    <n v="2.4018199999999998"/>
    <n v="0"/>
    <x v="0"/>
    <n v="0"/>
    <n v="1342.95361"/>
  </r>
  <r>
    <x v="0"/>
    <x v="33"/>
    <x v="1"/>
    <x v="0"/>
    <n v="1305639.375"/>
    <n v="5"/>
    <n v="406902"/>
    <n v="29.166090000000001"/>
    <n v="0.77751000000000003"/>
    <n v="0"/>
    <x v="0"/>
    <n v="0"/>
    <n v="2695.6828599999999"/>
  </r>
  <r>
    <x v="0"/>
    <x v="33"/>
    <x v="2"/>
    <x v="0"/>
    <n v="232368.266"/>
    <n v="5"/>
    <n v="134141.93799999999"/>
    <n v="5.13178"/>
    <n v="0.37856000000000001"/>
    <n v="0"/>
    <x v="0"/>
    <n v="0"/>
    <n v="2047.97351"/>
  </r>
  <r>
    <x v="0"/>
    <x v="33"/>
    <x v="3"/>
    <x v="0"/>
    <n v="159854.18799999999"/>
    <n v="5"/>
    <n v="80985.25"/>
    <n v="3.6864499999999998"/>
    <n v="0.11473999999999999"/>
    <n v="0"/>
    <x v="0"/>
    <n v="0"/>
    <n v="980.90026999999998"/>
  </r>
  <r>
    <x v="0"/>
    <x v="33"/>
    <x v="4"/>
    <x v="0"/>
    <n v="1077396.5"/>
    <n v="5"/>
    <n v="518197.03100000002"/>
    <n v="27.03143"/>
    <n v="0.18551999999999999"/>
    <n v="0"/>
    <x v="0"/>
    <n v="0"/>
    <n v="5000.9213900000004"/>
  </r>
  <r>
    <x v="0"/>
    <x v="33"/>
    <x v="5"/>
    <x v="0"/>
    <n v="85775.32"/>
    <n v="5"/>
    <n v="55447.222999999998"/>
    <n v="2.1017100000000002"/>
    <n v="4.2229999999999997E-2"/>
    <n v="0"/>
    <x v="0"/>
    <n v="0"/>
    <n v="584.61883999999998"/>
  </r>
  <r>
    <x v="0"/>
    <x v="33"/>
    <x v="6"/>
    <x v="0"/>
    <n v="739941.18799999997"/>
    <n v="5"/>
    <n v="416502.25"/>
    <n v="18.302579999999999"/>
    <n v="0.26904"/>
    <n v="0"/>
    <x v="0"/>
    <n v="0"/>
    <n v="4317.18408"/>
  </r>
  <r>
    <x v="0"/>
    <x v="33"/>
    <x v="7"/>
    <x v="0"/>
    <n v="1627947.75"/>
    <n v="5"/>
    <n v="605506.5"/>
    <n v="43.501669999999997"/>
    <n v="1.2722"/>
    <n v="0"/>
    <x v="0"/>
    <n v="0"/>
    <n v="4118.7104499999996"/>
  </r>
  <r>
    <x v="0"/>
    <x v="33"/>
    <x v="8"/>
    <x v="0"/>
    <n v="5477063.5"/>
    <n v="5"/>
    <n v="1649625.875"/>
    <n v="137.40880000000001"/>
    <n v="20.029789999999998"/>
    <n v="0"/>
    <x v="0"/>
    <n v="0"/>
    <n v="8241.7548800000004"/>
  </r>
  <r>
    <x v="0"/>
    <x v="34"/>
    <x v="0"/>
    <x v="0"/>
    <n v="1073185.25"/>
    <n v="5"/>
    <n v="305541"/>
    <n v="22.171130000000002"/>
    <n v="2.48542"/>
    <n v="0"/>
    <x v="0"/>
    <n v="0"/>
    <n v="1376.54297"/>
  </r>
  <r>
    <x v="0"/>
    <x v="34"/>
    <x v="1"/>
    <x v="0"/>
    <n v="1389345.125"/>
    <n v="5"/>
    <n v="418529"/>
    <n v="31.05911"/>
    <n v="0.7994"/>
    <n v="0"/>
    <x v="0"/>
    <n v="0"/>
    <n v="2760.01782"/>
  </r>
  <r>
    <x v="0"/>
    <x v="34"/>
    <x v="2"/>
    <x v="0"/>
    <n v="261067.141"/>
    <n v="5"/>
    <n v="143494.375"/>
    <n v="5.7680400000000001"/>
    <n v="0.37869999999999998"/>
    <n v="0"/>
    <x v="0"/>
    <n v="0"/>
    <n v="2101.6010700000002"/>
  </r>
  <r>
    <x v="0"/>
    <x v="34"/>
    <x v="3"/>
    <x v="0"/>
    <n v="177152.28099999999"/>
    <n v="5"/>
    <n v="86490.5"/>
    <n v="4.0916600000000001"/>
    <n v="0.11497"/>
    <n v="0"/>
    <x v="0"/>
    <n v="0"/>
    <n v="1015.9718"/>
  </r>
  <r>
    <x v="0"/>
    <x v="34"/>
    <x v="4"/>
    <x v="0"/>
    <n v="1188511.625"/>
    <n v="5"/>
    <n v="555575"/>
    <n v="29.829149999999998"/>
    <n v="0.18523000000000001"/>
    <n v="0"/>
    <x v="0"/>
    <n v="0"/>
    <n v="5264.9199200000003"/>
  </r>
  <r>
    <x v="0"/>
    <x v="34"/>
    <x v="5"/>
    <x v="0"/>
    <n v="97913.047000000006"/>
    <n v="5"/>
    <n v="60688.629000000001"/>
    <n v="2.3973800000000001"/>
    <n v="4.2119999999999998E-2"/>
    <n v="0"/>
    <x v="0"/>
    <n v="0"/>
    <n v="623.45794999999998"/>
  </r>
  <r>
    <x v="0"/>
    <x v="34"/>
    <x v="6"/>
    <x v="0"/>
    <n v="831069.375"/>
    <n v="5"/>
    <n v="455640.75"/>
    <n v="20.641470000000002"/>
    <n v="0.26940999999999998"/>
    <n v="0"/>
    <x v="0"/>
    <n v="0"/>
    <n v="4607.9545900000003"/>
  </r>
  <r>
    <x v="0"/>
    <x v="34"/>
    <x v="7"/>
    <x v="0"/>
    <n v="1755664.625"/>
    <n v="5"/>
    <n v="638583.5"/>
    <n v="47.058309999999999"/>
    <n v="1.3043499999999999"/>
    <n v="0"/>
    <x v="0"/>
    <n v="0"/>
    <n v="4357.1201199999996"/>
  </r>
  <r>
    <x v="0"/>
    <x v="34"/>
    <x v="8"/>
    <x v="0"/>
    <n v="5816475"/>
    <n v="5"/>
    <n v="1697058"/>
    <n v="146.22682"/>
    <n v="21.883839999999999"/>
    <n v="0"/>
    <x v="0"/>
    <n v="0"/>
    <n v="8547.1855500000001"/>
  </r>
  <r>
    <x v="0"/>
    <x v="35"/>
    <x v="0"/>
    <x v="0"/>
    <n v="1135627.5"/>
    <n v="5"/>
    <n v="312212"/>
    <n v="23.49391"/>
    <n v="2.5665"/>
    <n v="0"/>
    <x v="0"/>
    <n v="0"/>
    <n v="1414.8002899999999"/>
  </r>
  <r>
    <x v="0"/>
    <x v="35"/>
    <x v="1"/>
    <x v="0"/>
    <n v="1475636.25"/>
    <n v="5"/>
    <n v="431456"/>
    <n v="33.010910000000003"/>
    <n v="0.82033999999999996"/>
    <n v="0"/>
    <x v="0"/>
    <n v="0"/>
    <n v="2832.6879899999999"/>
  </r>
  <r>
    <x v="0"/>
    <x v="35"/>
    <x v="2"/>
    <x v="0"/>
    <n v="291859.34399999998"/>
    <n v="5"/>
    <n v="153961"/>
    <n v="6.4506800000000002"/>
    <n v="0.37881999999999999"/>
    <n v="0"/>
    <x v="0"/>
    <n v="0"/>
    <n v="2162.5478499999999"/>
  </r>
  <r>
    <x v="0"/>
    <x v="35"/>
    <x v="3"/>
    <x v="0"/>
    <n v="195689.03099999999"/>
    <n v="5"/>
    <n v="92683.75"/>
    <n v="4.5263"/>
    <n v="0.11518"/>
    <n v="0"/>
    <x v="0"/>
    <n v="0"/>
    <n v="1055.64221"/>
  </r>
  <r>
    <x v="0"/>
    <x v="35"/>
    <x v="4"/>
    <x v="0"/>
    <n v="1308075.25"/>
    <n v="5"/>
    <n v="597817.5"/>
    <n v="32.838549999999998"/>
    <n v="0.18497"/>
    <n v="0"/>
    <x v="0"/>
    <n v="0"/>
    <n v="5561.8793900000001"/>
  </r>
  <r>
    <x v="0"/>
    <x v="35"/>
    <x v="5"/>
    <x v="0"/>
    <n v="111216.19500000001"/>
    <n v="5"/>
    <n v="66515.75"/>
    <n v="2.7212700000000001"/>
    <n v="4.2020000000000002E-2"/>
    <n v="0"/>
    <x v="0"/>
    <n v="0"/>
    <n v="666.05109000000004"/>
  </r>
  <r>
    <x v="0"/>
    <x v="35"/>
    <x v="6"/>
    <x v="0"/>
    <n v="931188.25"/>
    <n v="5"/>
    <n v="500594.21899999998"/>
    <n v="23.21632"/>
    <n v="0.26973000000000003"/>
    <n v="0"/>
    <x v="0"/>
    <n v="0"/>
    <n v="4939.7382799999996"/>
  </r>
  <r>
    <x v="0"/>
    <x v="35"/>
    <x v="7"/>
    <x v="0"/>
    <n v="1890917.125"/>
    <n v="5"/>
    <n v="676262"/>
    <n v="50.837429999999998"/>
    <n v="1.3345800000000001"/>
    <n v="0"/>
    <x v="0"/>
    <n v="0"/>
    <n v="4627.3666999999996"/>
  </r>
  <r>
    <x v="0"/>
    <x v="35"/>
    <x v="8"/>
    <x v="0"/>
    <n v="6166687.5"/>
    <n v="5"/>
    <n v="1751064"/>
    <n v="155.34517"/>
    <n v="23.881959999999999"/>
    <n v="0"/>
    <x v="0"/>
    <n v="0"/>
    <n v="8898.0498000000007"/>
  </r>
  <r>
    <x v="0"/>
    <x v="36"/>
    <x v="0"/>
    <x v="0"/>
    <n v="1199380.125"/>
    <n v="5"/>
    <n v="318763"/>
    <n v="24.846260000000001"/>
    <n v="2.6451799999999999"/>
    <n v="0"/>
    <x v="0"/>
    <n v="0"/>
    <n v="1449.24622"/>
  </r>
  <r>
    <x v="0"/>
    <x v="36"/>
    <x v="1"/>
    <x v="0"/>
    <n v="1564462.25"/>
    <n v="5"/>
    <n v="444130"/>
    <n v="35.020339999999997"/>
    <n v="0.84038999999999997"/>
    <n v="0"/>
    <x v="0"/>
    <n v="0"/>
    <n v="2897.7343799999999"/>
  </r>
  <r>
    <x v="0"/>
    <x v="36"/>
    <x v="2"/>
    <x v="0"/>
    <n v="324673.71899999998"/>
    <n v="5"/>
    <n v="164071.875"/>
    <n v="7.17814"/>
    <n v="0.37891999999999998"/>
    <n v="0"/>
    <x v="0"/>
    <n v="0"/>
    <n v="2216.0578599999999"/>
  </r>
  <r>
    <x v="0"/>
    <x v="36"/>
    <x v="3"/>
    <x v="0"/>
    <n v="215450.984"/>
    <n v="5"/>
    <n v="98809.875"/>
    <n v="4.9900500000000001"/>
    <n v="0.11536"/>
    <n v="0"/>
    <x v="0"/>
    <n v="0"/>
    <n v="1092.3037099999999"/>
  </r>
  <r>
    <x v="0"/>
    <x v="36"/>
    <x v="4"/>
    <x v="0"/>
    <n v="1436400.5"/>
    <n v="5"/>
    <n v="641625.5"/>
    <n v="36.067390000000003"/>
    <n v="0.18473000000000001"/>
    <n v="0"/>
    <x v="0"/>
    <n v="0"/>
    <n v="5857.1552700000002"/>
  </r>
  <r>
    <x v="0"/>
    <x v="36"/>
    <x v="5"/>
    <x v="0"/>
    <n v="125703.836"/>
    <n v="5"/>
    <n v="72438.187999999995"/>
    <n v="3.0738500000000002"/>
    <n v="4.1939999999999998E-2"/>
    <n v="0"/>
    <x v="0"/>
    <n v="0"/>
    <n v="707.39959999999996"/>
  </r>
  <r>
    <x v="0"/>
    <x v="36"/>
    <x v="6"/>
    <x v="0"/>
    <n v="1040859.875"/>
    <n v="5"/>
    <n v="548357.5"/>
    <n v="26.042090000000002"/>
    <n v="0.27000999999999997"/>
    <n v="0"/>
    <x v="0"/>
    <n v="0"/>
    <n v="5280.4003899999998"/>
  </r>
  <r>
    <x v="0"/>
    <x v="36"/>
    <x v="7"/>
    <x v="0"/>
    <n v="2034117.5"/>
    <n v="5"/>
    <n v="716002"/>
    <n v="54.85127"/>
    <n v="1.3630100000000001"/>
    <n v="0"/>
    <x v="0"/>
    <n v="0"/>
    <n v="4902.1782199999998"/>
  </r>
  <r>
    <x v="0"/>
    <x v="36"/>
    <x v="8"/>
    <x v="0"/>
    <n v="6527953.5"/>
    <n v="5"/>
    <n v="1806330"/>
    <n v="164.77072000000001"/>
    <n v="26.032589999999999"/>
    <n v="0"/>
    <x v="0"/>
    <n v="0"/>
    <n v="9239.2168000000001"/>
  </r>
  <r>
    <x v="0"/>
    <x v="37"/>
    <x v="0"/>
    <x v="0"/>
    <n v="1264582"/>
    <n v="5"/>
    <n v="326010"/>
    <n v="26.231339999999999"/>
    <n v="2.7215400000000001"/>
    <n v="0"/>
    <x v="0"/>
    <n v="0"/>
    <n v="1488.63428"/>
  </r>
  <r>
    <x v="0"/>
    <x v="37"/>
    <x v="1"/>
    <x v="0"/>
    <n v="1656113.5"/>
    <n v="5"/>
    <n v="458257"/>
    <n v="37.09404"/>
    <n v="0.85960000000000003"/>
    <n v="0"/>
    <x v="0"/>
    <n v="0"/>
    <n v="2973.3232400000002"/>
  </r>
  <r>
    <x v="0"/>
    <x v="37"/>
    <x v="2"/>
    <x v="0"/>
    <n v="359704.375"/>
    <n v="5"/>
    <n v="175153.25"/>
    <n v="7.95472"/>
    <n v="0.379"/>
    <n v="0"/>
    <x v="0"/>
    <n v="0"/>
    <n v="2276.2885700000002"/>
  </r>
  <r>
    <x v="0"/>
    <x v="37"/>
    <x v="3"/>
    <x v="0"/>
    <n v="236527.40599999999"/>
    <n v="5"/>
    <n v="105382.133"/>
    <n v="5.4850199999999996"/>
    <n v="0.11552"/>
    <n v="0"/>
    <x v="0"/>
    <n v="0"/>
    <n v="1131.6623500000001"/>
  </r>
  <r>
    <x v="0"/>
    <x v="37"/>
    <x v="4"/>
    <x v="0"/>
    <n v="1574301.125"/>
    <n v="5"/>
    <n v="689502.43799999997"/>
    <n v="39.536050000000003"/>
    <n v="0.18451000000000001"/>
    <n v="0"/>
    <x v="0"/>
    <n v="0"/>
    <n v="6178.2509799999998"/>
  </r>
  <r>
    <x v="0"/>
    <x v="37"/>
    <x v="5"/>
    <x v="0"/>
    <n v="141488.07800000001"/>
    <n v="5"/>
    <n v="78921.187999999995"/>
    <n v="3.4578099999999998"/>
    <n v="4.1869999999999997E-2"/>
    <n v="0"/>
    <x v="0"/>
    <n v="0"/>
    <n v="752.28283999999996"/>
  </r>
  <r>
    <x v="0"/>
    <x v="37"/>
    <x v="6"/>
    <x v="0"/>
    <n v="1161211.875"/>
    <n v="5"/>
    <n v="601760"/>
    <n v="29.148479999999999"/>
    <n v="0.27026"/>
    <n v="0"/>
    <x v="0"/>
    <n v="0"/>
    <n v="5659.06934"/>
  </r>
  <r>
    <x v="0"/>
    <x v="37"/>
    <x v="7"/>
    <x v="0"/>
    <n v="2186166"/>
    <n v="5"/>
    <n v="760242"/>
    <n v="59.1265"/>
    <n v="1.38974"/>
    <n v="0"/>
    <x v="0"/>
    <n v="0"/>
    <n v="5207.2368200000001"/>
  </r>
  <r>
    <x v="0"/>
    <x v="37"/>
    <x v="8"/>
    <x v="0"/>
    <n v="6901476"/>
    <n v="5"/>
    <n v="1867612"/>
    <n v="174.53682000000001"/>
    <n v="28.353449999999999"/>
    <n v="0"/>
    <x v="0"/>
    <n v="0"/>
    <n v="9621.7060500000007"/>
  </r>
  <r>
    <x v="0"/>
    <x v="38"/>
    <x v="0"/>
    <x v="0"/>
    <n v="1331209.375"/>
    <n v="5"/>
    <n v="333137"/>
    <n v="27.648610000000001"/>
    <n v="2.7956799999999999"/>
    <n v="0"/>
    <x v="0"/>
    <n v="0"/>
    <n v="1524.89453"/>
  </r>
  <r>
    <x v="0"/>
    <x v="38"/>
    <x v="1"/>
    <x v="0"/>
    <n v="1750550.25"/>
    <n v="5"/>
    <n v="472184.03100000002"/>
    <n v="39.231110000000001"/>
    <n v="0.87802000000000002"/>
    <n v="0"/>
    <x v="0"/>
    <n v="0"/>
    <n v="3043.1101100000001"/>
  </r>
  <r>
    <x v="0"/>
    <x v="38"/>
    <x v="2"/>
    <x v="0"/>
    <n v="396899.68800000002"/>
    <n v="5"/>
    <n v="185976.641"/>
    <n v="8.7792600000000007"/>
    <n v="0.37907000000000002"/>
    <n v="0"/>
    <x v="0"/>
    <n v="0"/>
    <n v="2331.0964399999998"/>
  </r>
  <r>
    <x v="0"/>
    <x v="38"/>
    <x v="3"/>
    <x v="0"/>
    <n v="258911.53099999999"/>
    <n v="5"/>
    <n v="111920.75"/>
    <n v="6.01105"/>
    <n v="0.11566"/>
    <n v="0"/>
    <x v="0"/>
    <n v="0"/>
    <n v="1168.82593"/>
  </r>
  <r>
    <x v="0"/>
    <x v="38"/>
    <x v="4"/>
    <x v="0"/>
    <n v="1722236.25"/>
    <n v="5"/>
    <n v="739675.5"/>
    <n v="43.255890000000001"/>
    <n v="0.18431"/>
    <n v="0"/>
    <x v="0"/>
    <n v="0"/>
    <n v="6505.1289100000004"/>
  </r>
  <r>
    <x v="0"/>
    <x v="38"/>
    <x v="5"/>
    <x v="0"/>
    <n v="158589.734"/>
    <n v="5"/>
    <n v="85508.312000000005"/>
    <n v="3.8736700000000002"/>
    <n v="4.1799999999999997E-2"/>
    <n v="0"/>
    <x v="0"/>
    <n v="0"/>
    <n v="796.17798000000005"/>
  </r>
  <r>
    <x v="0"/>
    <x v="38"/>
    <x v="6"/>
    <x v="0"/>
    <n v="1292809.25"/>
    <n v="5"/>
    <n v="657986.5"/>
    <n v="32.550550000000001"/>
    <n v="0.27048"/>
    <n v="0"/>
    <x v="0"/>
    <n v="0"/>
    <n v="6046.4423800000004"/>
  </r>
  <r>
    <x v="0"/>
    <x v="38"/>
    <x v="7"/>
    <x v="0"/>
    <n v="2347455"/>
    <n v="5"/>
    <n v="806445"/>
    <n v="63.674770000000002"/>
    <n v="1.4148799999999999"/>
    <n v="0"/>
    <x v="0"/>
    <n v="0"/>
    <n v="5516.2797899999996"/>
  </r>
  <r>
    <x v="0"/>
    <x v="38"/>
    <x v="8"/>
    <x v="0"/>
    <n v="7287174.5"/>
    <n v="5"/>
    <n v="1928492"/>
    <n v="184.64136999999999"/>
    <n v="30.851669999999999"/>
    <n v="0"/>
    <x v="0"/>
    <n v="0"/>
    <n v="9982.9589799999994"/>
  </r>
  <r>
    <x v="0"/>
    <x v="39"/>
    <x v="0"/>
    <x v="0"/>
    <n v="1399241.5"/>
    <n v="5"/>
    <n v="340161"/>
    <n v="29.09761"/>
    <n v="2.8677299999999999"/>
    <n v="0"/>
    <x v="0"/>
    <n v="0"/>
    <n v="1558.2218"/>
  </r>
  <r>
    <x v="0"/>
    <x v="39"/>
    <x v="1"/>
    <x v="0"/>
    <n v="1847758"/>
    <n v="5"/>
    <n v="486038.96899999998"/>
    <n v="41.431240000000003"/>
    <n v="0.89568999999999999"/>
    <n v="0"/>
    <x v="0"/>
    <n v="0"/>
    <n v="3108.25146"/>
  </r>
  <r>
    <x v="0"/>
    <x v="39"/>
    <x v="2"/>
    <x v="0"/>
    <n v="436211.43800000002"/>
    <n v="5"/>
    <n v="196558.75"/>
    <n v="9.6507199999999997"/>
    <n v="0.37913999999999998"/>
    <n v="0"/>
    <x v="0"/>
    <n v="0"/>
    <n v="2380.73389"/>
  </r>
  <r>
    <x v="0"/>
    <x v="39"/>
    <x v="3"/>
    <x v="0"/>
    <n v="282612.28100000002"/>
    <n v="5"/>
    <n v="118503.75"/>
    <n v="6.5683499999999997"/>
    <n v="0.11579"/>
    <n v="0"/>
    <x v="0"/>
    <n v="0"/>
    <n v="1204.46729"/>
  </r>
  <r>
    <x v="0"/>
    <x v="39"/>
    <x v="4"/>
    <x v="0"/>
    <n v="1880560.375"/>
    <n v="5"/>
    <n v="791620"/>
    <n v="47.235770000000002"/>
    <n v="0.18412999999999999"/>
    <n v="0"/>
    <x v="0"/>
    <n v="0"/>
    <n v="6832.3779299999997"/>
  </r>
  <r>
    <x v="0"/>
    <x v="39"/>
    <x v="5"/>
    <x v="0"/>
    <n v="177055.875"/>
    <n v="5"/>
    <n v="92330.75"/>
    <n v="4.3225499999999997"/>
    <n v="4.1750000000000002E-2"/>
    <n v="0"/>
    <x v="0"/>
    <n v="0"/>
    <n v="840.14391999999998"/>
  </r>
  <r>
    <x v="0"/>
    <x v="39"/>
    <x v="6"/>
    <x v="0"/>
    <n v="1436345"/>
    <n v="5"/>
    <n v="717678.5"/>
    <n v="36.266779999999997"/>
    <n v="0.27067999999999998"/>
    <n v="0"/>
    <x v="0"/>
    <n v="0"/>
    <n v="6446.68408"/>
  </r>
  <r>
    <x v="0"/>
    <x v="39"/>
    <x v="7"/>
    <x v="0"/>
    <n v="2518473.25"/>
    <n v="5"/>
    <n v="855091"/>
    <n v="68.510649999999998"/>
    <n v="1.43852"/>
    <n v="0"/>
    <x v="0"/>
    <n v="0"/>
    <n v="5832.4887699999999"/>
  </r>
  <r>
    <x v="0"/>
    <x v="39"/>
    <x v="8"/>
    <x v="0"/>
    <n v="7685620"/>
    <n v="5"/>
    <n v="1992228.125"/>
    <n v="195.10005000000001"/>
    <n v="33.541020000000003"/>
    <n v="0"/>
    <x v="0"/>
    <n v="0"/>
    <n v="10350.60742"/>
  </r>
  <r>
    <x v="0"/>
    <x v="40"/>
    <x v="0"/>
    <x v="0"/>
    <n v="1468945.25"/>
    <n v="5"/>
    <n v="348519.03100000002"/>
    <n v="30.58436"/>
    <n v="2.93988"/>
    <n v="0"/>
    <x v="0"/>
    <n v="0"/>
    <n v="1599.5836200000001"/>
  </r>
  <r>
    <x v="0"/>
    <x v="40"/>
    <x v="1"/>
    <x v="0"/>
    <n v="1948286"/>
    <n v="5"/>
    <n v="502640"/>
    <n v="43.706899999999997"/>
    <n v="0.91266000000000003"/>
    <n v="0"/>
    <x v="0"/>
    <n v="0"/>
    <n v="3190.1711399999999"/>
  </r>
  <r>
    <x v="0"/>
    <x v="40"/>
    <x v="2"/>
    <x v="0"/>
    <n v="478111.53100000002"/>
    <n v="5"/>
    <n v="209500.516"/>
    <n v="10.57954"/>
    <n v="0.37919000000000003"/>
    <n v="0"/>
    <x v="0"/>
    <n v="0"/>
    <n v="2445.3501000000001"/>
  </r>
  <r>
    <x v="0"/>
    <x v="40"/>
    <x v="3"/>
    <x v="0"/>
    <n v="307923"/>
    <n v="5"/>
    <n v="126553.633"/>
    <n v="7.1638900000000003"/>
    <n v="0.11591"/>
    <n v="0"/>
    <x v="0"/>
    <n v="0"/>
    <n v="1249.5822800000001"/>
  </r>
  <r>
    <x v="0"/>
    <x v="40"/>
    <x v="4"/>
    <x v="0"/>
    <n v="2050886.875"/>
    <n v="5"/>
    <n v="851632"/>
    <n v="51.516190000000002"/>
    <n v="0.18396000000000001"/>
    <n v="0"/>
    <x v="0"/>
    <n v="0"/>
    <n v="7206.9580100000003"/>
  </r>
  <r>
    <x v="0"/>
    <x v="40"/>
    <x v="5"/>
    <x v="0"/>
    <n v="197130.31200000001"/>
    <n v="5"/>
    <n v="100372.18799999999"/>
    <n v="4.8103600000000002"/>
    <n v="4.1700000000000001E-2"/>
    <n v="0"/>
    <x v="0"/>
    <n v="0"/>
    <n v="891.67987000000005"/>
  </r>
  <r>
    <x v="0"/>
    <x v="40"/>
    <x v="6"/>
    <x v="0"/>
    <n v="1593844.875"/>
    <n v="5"/>
    <n v="787499"/>
    <n v="40.35051"/>
    <n v="0.27085999999999999"/>
    <n v="0"/>
    <x v="0"/>
    <n v="0"/>
    <n v="6909.2529299999997"/>
  </r>
  <r>
    <x v="0"/>
    <x v="40"/>
    <x v="7"/>
    <x v="0"/>
    <n v="2700767.75"/>
    <n v="5"/>
    <n v="911472"/>
    <n v="73.679860000000005"/>
    <n v="1.4607399999999999"/>
    <n v="0"/>
    <x v="0"/>
    <n v="0"/>
    <n v="6194.8608400000003"/>
  </r>
  <r>
    <x v="0"/>
    <x v="40"/>
    <x v="8"/>
    <x v="0"/>
    <n v="8099107"/>
    <n v="5"/>
    <n v="2067436"/>
    <n v="205.97646"/>
    <n v="36.508740000000003"/>
    <n v="0"/>
    <x v="0"/>
    <n v="0"/>
    <n v="10788.17578"/>
  </r>
  <r>
    <x v="0"/>
    <x v="41"/>
    <x v="0"/>
    <x v="0"/>
    <n v="1540227.5"/>
    <n v="5"/>
    <n v="356411"/>
    <n v="32.106749999999998"/>
    <n v="3.0214300000000001"/>
    <n v="0"/>
    <x v="0"/>
    <n v="0"/>
    <n v="1645.72974"/>
  </r>
  <r>
    <x v="0"/>
    <x v="41"/>
    <x v="1"/>
    <x v="0"/>
    <n v="2052002.125"/>
    <n v="5"/>
    <n v="518581.03100000002"/>
    <n v="46.055079999999997"/>
    <n v="0.92896000000000001"/>
    <n v="0"/>
    <x v="0"/>
    <n v="0"/>
    <n v="3283.8427700000002"/>
  </r>
  <r>
    <x v="0"/>
    <x v="41"/>
    <x v="2"/>
    <x v="0"/>
    <n v="522457.93800000002"/>
    <n v="5"/>
    <n v="221732.016"/>
    <n v="11.562620000000001"/>
    <n v="0.37924000000000002"/>
    <n v="0"/>
    <x v="0"/>
    <n v="0"/>
    <n v="2517.2524400000002"/>
  </r>
  <r>
    <x v="0"/>
    <x v="41"/>
    <x v="3"/>
    <x v="0"/>
    <n v="334819.93800000002"/>
    <n v="5"/>
    <n v="134484.75"/>
    <n v="7.7971199999999996"/>
    <n v="0.11601"/>
    <n v="0"/>
    <x v="0"/>
    <n v="0"/>
    <n v="1300.06531"/>
  </r>
  <r>
    <x v="0"/>
    <x v="41"/>
    <x v="4"/>
    <x v="0"/>
    <n v="2233456.25"/>
    <n v="5"/>
    <n v="912848"/>
    <n v="56.103070000000002"/>
    <n v="0.18381"/>
    <n v="0"/>
    <x v="0"/>
    <n v="0"/>
    <n v="7624.6079099999997"/>
  </r>
  <r>
    <x v="0"/>
    <x v="41"/>
    <x v="5"/>
    <x v="0"/>
    <n v="218846.891"/>
    <n v="5"/>
    <n v="108582.867"/>
    <n v="5.3379000000000003"/>
    <n v="4.165E-2"/>
    <n v="0"/>
    <x v="0"/>
    <n v="0"/>
    <n v="948.55920000000003"/>
  </r>
  <r>
    <x v="0"/>
    <x v="41"/>
    <x v="6"/>
    <x v="0"/>
    <n v="1765818.75"/>
    <n v="5"/>
    <n v="859868.5"/>
    <n v="44.815460000000002"/>
    <n v="0.27101999999999998"/>
    <n v="0"/>
    <x v="0"/>
    <n v="0"/>
    <n v="7421.5083000000004"/>
  </r>
  <r>
    <x v="0"/>
    <x v="41"/>
    <x v="7"/>
    <x v="0"/>
    <n v="2894679"/>
    <n v="5"/>
    <n v="969556"/>
    <n v="79.192480000000003"/>
    <n v="1.4816199999999999"/>
    <n v="0"/>
    <x v="0"/>
    <n v="0"/>
    <n v="6598.5307599999996"/>
  </r>
  <r>
    <x v="0"/>
    <x v="41"/>
    <x v="8"/>
    <x v="0"/>
    <n v="8527491"/>
    <n v="5"/>
    <n v="2141920"/>
    <n v="217.26639"/>
    <n v="39.777880000000003"/>
    <n v="0"/>
    <x v="0"/>
    <n v="0"/>
    <n v="11273.162109999999"/>
  </r>
  <r>
    <x v="0"/>
    <x v="42"/>
    <x v="0"/>
    <x v="0"/>
    <n v="1613155.875"/>
    <n v="5"/>
    <n v="364642"/>
    <n v="33.666339999999998"/>
    <n v="3.1183000000000001"/>
    <n v="0"/>
    <x v="0"/>
    <n v="0"/>
    <n v="1693.10986"/>
  </r>
  <r>
    <x v="0"/>
    <x v="42"/>
    <x v="1"/>
    <x v="0"/>
    <n v="2158990"/>
    <n v="5"/>
    <n v="534940"/>
    <n v="48.477760000000004"/>
    <n v="0.94460999999999995"/>
    <n v="0"/>
    <x v="0"/>
    <n v="0"/>
    <n v="3377.8642599999998"/>
  </r>
  <r>
    <x v="0"/>
    <x v="42"/>
    <x v="2"/>
    <x v="0"/>
    <n v="569338.625"/>
    <n v="5"/>
    <n v="234403.266"/>
    <n v="12.60188"/>
    <n v="0.37928000000000001"/>
    <n v="0"/>
    <x v="0"/>
    <n v="0"/>
    <n v="2590.3837899999999"/>
  </r>
  <r>
    <x v="0"/>
    <x v="42"/>
    <x v="3"/>
    <x v="0"/>
    <n v="363373.06199999998"/>
    <n v="5"/>
    <n v="142765.75"/>
    <n v="8.4697099999999992"/>
    <n v="0.11611"/>
    <n v="0"/>
    <x v="0"/>
    <n v="0"/>
    <n v="1351.86743"/>
  </r>
  <r>
    <x v="0"/>
    <x v="42"/>
    <x v="4"/>
    <x v="0"/>
    <n v="2428858.5"/>
    <n v="5"/>
    <n v="977011"/>
    <n v="61.011099999999999"/>
    <n v="0.18367"/>
    <n v="0"/>
    <x v="0"/>
    <n v="0"/>
    <n v="8054.4472699999997"/>
  </r>
  <r>
    <x v="0"/>
    <x v="42"/>
    <x v="5"/>
    <x v="0"/>
    <n v="242297.641"/>
    <n v="5"/>
    <n v="117253.75"/>
    <n v="5.9074"/>
    <n v="4.1610000000000001E-2"/>
    <n v="0"/>
    <x v="0"/>
    <n v="0"/>
    <n v="1007.5968"/>
  </r>
  <r>
    <x v="0"/>
    <x v="42"/>
    <x v="6"/>
    <x v="0"/>
    <n v="1953567.75"/>
    <n v="5"/>
    <n v="938745"/>
    <n v="49.69603"/>
    <n v="0.27116000000000001"/>
    <n v="0"/>
    <x v="0"/>
    <n v="0"/>
    <n v="7972.5820299999996"/>
  </r>
  <r>
    <x v="0"/>
    <x v="42"/>
    <x v="7"/>
    <x v="0"/>
    <n v="3100923.25"/>
    <n v="5"/>
    <n v="1031220.938"/>
    <n v="85.069890000000001"/>
    <n v="1.5012399999999999"/>
    <n v="0"/>
    <x v="0"/>
    <n v="0"/>
    <n v="7020.1049800000001"/>
  </r>
  <r>
    <x v="0"/>
    <x v="42"/>
    <x v="8"/>
    <x v="0"/>
    <n v="8971586"/>
    <n v="5"/>
    <n v="2220472"/>
    <n v="228.99231"/>
    <n v="43.371380000000002"/>
    <n v="0"/>
    <x v="0"/>
    <n v="0"/>
    <n v="11776.86328"/>
  </r>
  <r>
    <x v="0"/>
    <x v="43"/>
    <x v="0"/>
    <x v="0"/>
    <n v="1687844.25"/>
    <n v="5"/>
    <n v="373442.03100000002"/>
    <n v="35.26567"/>
    <n v="3.2322899999999999"/>
    <n v="0"/>
    <x v="0"/>
    <n v="0"/>
    <n v="1743.4681399999999"/>
  </r>
  <r>
    <x v="0"/>
    <x v="43"/>
    <x v="1"/>
    <x v="0"/>
    <n v="2269464"/>
    <n v="5"/>
    <n v="552371"/>
    <n v="50.979759999999999"/>
    <n v="0.95965999999999996"/>
    <n v="0"/>
    <x v="0"/>
    <n v="0"/>
    <n v="3477.3295899999998"/>
  </r>
  <r>
    <x v="0"/>
    <x v="43"/>
    <x v="2"/>
    <x v="0"/>
    <n v="618918.375"/>
    <n v="5"/>
    <n v="247898.75"/>
    <n v="13.701000000000001"/>
    <n v="0.37931999999999999"/>
    <n v="0"/>
    <x v="0"/>
    <n v="0"/>
    <n v="2667.68921"/>
  </r>
  <r>
    <x v="0"/>
    <x v="43"/>
    <x v="3"/>
    <x v="0"/>
    <n v="393686.56199999998"/>
    <n v="5"/>
    <n v="151567.625"/>
    <n v="9.1841299999999997"/>
    <n v="0.11619"/>
    <n v="0"/>
    <x v="0"/>
    <n v="0"/>
    <n v="1406.2559799999999"/>
  </r>
  <r>
    <x v="0"/>
    <x v="43"/>
    <x v="4"/>
    <x v="0"/>
    <n v="2638197.75"/>
    <n v="5"/>
    <n v="1046697.062"/>
    <n v="66.267830000000004"/>
    <n v="0.18354999999999999"/>
    <n v="0"/>
    <x v="0"/>
    <n v="0"/>
    <n v="8516.1826199999996"/>
  </r>
  <r>
    <x v="0"/>
    <x v="43"/>
    <x v="5"/>
    <x v="0"/>
    <n v="267604.68800000002"/>
    <n v="5"/>
    <n v="126535.25"/>
    <n v="6.5218100000000003"/>
    <n v="4.1570000000000003E-2"/>
    <n v="0"/>
    <x v="0"/>
    <n v="0"/>
    <n v="1069.8635300000001"/>
  </r>
  <r>
    <x v="0"/>
    <x v="43"/>
    <x v="6"/>
    <x v="0"/>
    <n v="2158833"/>
    <n v="5"/>
    <n v="1026327.062"/>
    <n v="55.038350000000001"/>
    <n v="0.27128000000000002"/>
    <n v="0"/>
    <x v="0"/>
    <n v="0"/>
    <n v="8578.1894499999999"/>
  </r>
  <r>
    <x v="0"/>
    <x v="43"/>
    <x v="7"/>
    <x v="0"/>
    <n v="3320762.75"/>
    <n v="5"/>
    <n v="1099197"/>
    <n v="91.349400000000003"/>
    <n v="1.5554399999999999"/>
    <n v="0"/>
    <x v="0"/>
    <n v="0"/>
    <n v="7480.3574200000003"/>
  </r>
  <r>
    <x v="0"/>
    <x v="43"/>
    <x v="8"/>
    <x v="0"/>
    <n v="9430215"/>
    <n v="5"/>
    <n v="2293144"/>
    <n v="241.12191999999999"/>
    <n v="47.289149999999999"/>
    <n v="0"/>
    <x v="0"/>
    <n v="0"/>
    <n v="12218.688480000001"/>
  </r>
  <r>
    <x v="0"/>
    <x v="44"/>
    <x v="0"/>
    <x v="0"/>
    <n v="1764344.625"/>
    <n v="5"/>
    <n v="382502"/>
    <n v="36.905940000000001"/>
    <n v="3.36416"/>
    <n v="0"/>
    <x v="0"/>
    <n v="0"/>
    <n v="1794.2112999999999"/>
  </r>
  <r>
    <x v="0"/>
    <x v="44"/>
    <x v="1"/>
    <x v="0"/>
    <n v="2383559.25"/>
    <n v="5"/>
    <n v="570476"/>
    <n v="53.564149999999998"/>
    <n v="0.97416999999999998"/>
    <n v="0"/>
    <x v="0"/>
    <n v="0"/>
    <n v="3578.8105500000001"/>
  </r>
  <r>
    <x v="0"/>
    <x v="44"/>
    <x v="2"/>
    <x v="0"/>
    <n v="671291.93799999997"/>
    <n v="5"/>
    <n v="261868.016"/>
    <n v="14.86206"/>
    <n v="0.37935000000000002"/>
    <n v="0"/>
    <x v="0"/>
    <n v="0"/>
    <n v="2746.1667499999999"/>
  </r>
  <r>
    <x v="0"/>
    <x v="44"/>
    <x v="3"/>
    <x v="0"/>
    <n v="425851.09399999998"/>
    <n v="5"/>
    <n v="160822.75"/>
    <n v="9.9425299999999996"/>
    <n v="0.11627"/>
    <n v="0"/>
    <x v="0"/>
    <n v="0"/>
    <n v="1462.54883"/>
  </r>
  <r>
    <x v="0"/>
    <x v="44"/>
    <x v="4"/>
    <x v="0"/>
    <n v="2862614.25"/>
    <n v="5"/>
    <n v="1122083"/>
    <n v="71.901719999999997"/>
    <n v="0.18343000000000001"/>
    <n v="0"/>
    <x v="0"/>
    <n v="0"/>
    <n v="9009.6581999999999"/>
  </r>
  <r>
    <x v="0"/>
    <x v="44"/>
    <x v="5"/>
    <x v="0"/>
    <n v="294886.31199999998"/>
    <n v="5"/>
    <n v="136408.125"/>
    <n v="7.18398"/>
    <n v="4.1540000000000001E-2"/>
    <n v="0"/>
    <x v="0"/>
    <n v="0"/>
    <n v="1135.0320999999999"/>
  </r>
  <r>
    <x v="0"/>
    <x v="44"/>
    <x v="6"/>
    <x v="0"/>
    <n v="2383445.75"/>
    <n v="5"/>
    <n v="1123064"/>
    <n v="60.891109999999998"/>
    <n v="0.27139999999999997"/>
    <n v="0"/>
    <x v="0"/>
    <n v="0"/>
    <n v="9239.3828099999992"/>
  </r>
  <r>
    <x v="0"/>
    <x v="44"/>
    <x v="7"/>
    <x v="0"/>
    <n v="3555544.25"/>
    <n v="5"/>
    <n v="1173907"/>
    <n v="98.070959999999999"/>
    <n v="1.6894199999999999"/>
    <n v="0"/>
    <x v="0"/>
    <n v="0"/>
    <n v="7980.8227500000003"/>
  </r>
  <r>
    <x v="0"/>
    <x v="44"/>
    <x v="8"/>
    <x v="0"/>
    <n v="9906561"/>
    <n v="5"/>
    <n v="2381732"/>
    <n v="253.74334999999999"/>
    <n v="51.572159999999997"/>
    <n v="0"/>
    <x v="0"/>
    <n v="0"/>
    <n v="12772.271479999999"/>
  </r>
  <r>
    <x v="0"/>
    <x v="45"/>
    <x v="0"/>
    <x v="0"/>
    <n v="1842808.75"/>
    <n v="5"/>
    <n v="392321"/>
    <n v="38.590580000000003"/>
    <n v="3.51566"/>
    <n v="0"/>
    <x v="0"/>
    <n v="0"/>
    <n v="1849.14453"/>
  </r>
  <r>
    <x v="0"/>
    <x v="45"/>
    <x v="1"/>
    <x v="0"/>
    <n v="2501482.25"/>
    <n v="5"/>
    <n v="589615"/>
    <n v="56.23565"/>
    <n v="0.98824000000000001"/>
    <n v="0"/>
    <x v="0"/>
    <n v="0"/>
    <n v="3684.9099099999999"/>
  </r>
  <r>
    <x v="0"/>
    <x v="45"/>
    <x v="2"/>
    <x v="0"/>
    <n v="726626.75"/>
    <n v="5"/>
    <n v="276674"/>
    <n v="16.088789999999999"/>
    <n v="0.37939000000000001"/>
    <n v="0"/>
    <x v="0"/>
    <n v="0"/>
    <n v="2828.51611"/>
  </r>
  <r>
    <x v="0"/>
    <x v="45"/>
    <x v="3"/>
    <x v="0"/>
    <n v="460052.18800000002"/>
    <n v="5"/>
    <n v="171005.5"/>
    <n v="10.74933"/>
    <n v="0.11634"/>
    <n v="0"/>
    <x v="0"/>
    <n v="0"/>
    <n v="1524.31348"/>
  </r>
  <r>
    <x v="0"/>
    <x v="45"/>
    <x v="4"/>
    <x v="0"/>
    <n v="3103435.75"/>
    <n v="5"/>
    <n v="1204108"/>
    <n v="77.945920000000001"/>
    <n v="0.18332999999999999"/>
    <n v="0"/>
    <x v="0"/>
    <n v="0"/>
    <n v="9540.5625"/>
  </r>
  <r>
    <x v="0"/>
    <x v="45"/>
    <x v="5"/>
    <x v="0"/>
    <n v="324315.59399999998"/>
    <n v="5"/>
    <n v="147146.5"/>
    <n v="7.8981000000000003"/>
    <n v="4.1509999999999998E-2"/>
    <n v="0"/>
    <x v="0"/>
    <n v="0"/>
    <n v="1205.07068"/>
  </r>
  <r>
    <x v="0"/>
    <x v="45"/>
    <x v="6"/>
    <x v="0"/>
    <n v="2629471.25"/>
    <n v="5"/>
    <n v="1230128"/>
    <n v="67.309100000000001"/>
    <n v="0.27150000000000002"/>
    <n v="0"/>
    <x v="0"/>
    <n v="0"/>
    <n v="9962.7031200000001"/>
  </r>
  <r>
    <x v="0"/>
    <x v="45"/>
    <x v="7"/>
    <x v="0"/>
    <n v="3806668"/>
    <n v="5"/>
    <n v="1255618"/>
    <n v="105.27603999999999"/>
    <n v="1.92384"/>
    <n v="0"/>
    <x v="0"/>
    <n v="0"/>
    <n v="8521.6689499999993"/>
  </r>
  <r>
    <x v="0"/>
    <x v="45"/>
    <x v="8"/>
    <x v="0"/>
    <n v="10401810"/>
    <n v="5"/>
    <n v="2476248"/>
    <n v="266.88947000000002"/>
    <n v="56.250149999999998"/>
    <n v="0"/>
    <x v="0"/>
    <n v="0"/>
    <n v="13355.23242"/>
  </r>
  <r>
    <x v="0"/>
    <x v="46"/>
    <x v="0"/>
    <x v="0"/>
    <n v="1923428.875"/>
    <n v="5"/>
    <n v="403101"/>
    <n v="40.323929999999997"/>
    <n v="3.6837499999999999"/>
    <n v="0"/>
    <x v="0"/>
    <n v="0"/>
    <n v="1909.61682"/>
  </r>
  <r>
    <x v="0"/>
    <x v="46"/>
    <x v="1"/>
    <x v="0"/>
    <n v="2623619"/>
    <n v="5"/>
    <n v="610684"/>
    <n v="59.003030000000003"/>
    <n v="1.0019800000000001"/>
    <n v="0"/>
    <x v="0"/>
    <n v="0"/>
    <n v="3802.2324199999998"/>
  </r>
  <r>
    <x v="0"/>
    <x v="46"/>
    <x v="2"/>
    <x v="0"/>
    <n v="785193.81200000003"/>
    <n v="5"/>
    <n v="292835.5"/>
    <n v="17.387180000000001"/>
    <n v="0.37941999999999998"/>
    <n v="0"/>
    <x v="0"/>
    <n v="0"/>
    <n v="2918.4863300000002"/>
  </r>
  <r>
    <x v="0"/>
    <x v="46"/>
    <x v="3"/>
    <x v="0"/>
    <n v="496375.09399999998"/>
    <n v="5"/>
    <n v="181614.5"/>
    <n v="11.60655"/>
    <n v="0.11641"/>
    <n v="0"/>
    <x v="0"/>
    <n v="0"/>
    <n v="1587.42578"/>
  </r>
  <r>
    <x v="0"/>
    <x v="46"/>
    <x v="4"/>
    <x v="0"/>
    <n v="3361935.25"/>
    <n v="5"/>
    <n v="1292498"/>
    <n v="84.432270000000003"/>
    <n v="0.18323"/>
    <n v="0"/>
    <x v="0"/>
    <n v="0"/>
    <n v="10104.896479999999"/>
  </r>
  <r>
    <x v="0"/>
    <x v="46"/>
    <x v="5"/>
    <x v="0"/>
    <n v="356100.15600000002"/>
    <n v="5"/>
    <n v="158922.875"/>
    <n v="8.6691699999999994"/>
    <n v="4.1489999999999999E-2"/>
    <n v="0"/>
    <x v="0"/>
    <n v="0"/>
    <n v="1281.0622599999999"/>
  </r>
  <r>
    <x v="0"/>
    <x v="46"/>
    <x v="6"/>
    <x v="0"/>
    <n v="2899115.25"/>
    <n v="5"/>
    <n v="1348220"/>
    <n v="74.351070000000007"/>
    <n v="0.27159"/>
    <n v="0"/>
    <x v="0"/>
    <n v="0"/>
    <n v="10750.594730000001"/>
  </r>
  <r>
    <x v="0"/>
    <x v="46"/>
    <x v="7"/>
    <x v="0"/>
    <n v="4075677.75"/>
    <n v="5"/>
    <n v="1345048"/>
    <n v="113.01048"/>
    <n v="2.2816200000000002"/>
    <n v="0"/>
    <x v="0"/>
    <n v="0"/>
    <n v="9106.4218799999999"/>
  </r>
  <r>
    <x v="0"/>
    <x v="46"/>
    <x v="8"/>
    <x v="0"/>
    <n v="10918063"/>
    <n v="5"/>
    <n v="2581268"/>
    <n v="280.61858999999998"/>
    <n v="61.368789999999997"/>
    <n v="0"/>
    <x v="0"/>
    <n v="0"/>
    <n v="14001.11426"/>
  </r>
  <r>
    <x v="0"/>
    <x v="47"/>
    <x v="0"/>
    <x v="0"/>
    <n v="2006399.375"/>
    <n v="5"/>
    <n v="414853"/>
    <n v="42.110370000000003"/>
    <n v="3.8746900000000002"/>
    <n v="0"/>
    <x v="0"/>
    <n v="0"/>
    <n v="1975.42896"/>
  </r>
  <r>
    <x v="0"/>
    <x v="47"/>
    <x v="1"/>
    <x v="0"/>
    <n v="2750106.25"/>
    <n v="5"/>
    <n v="632436"/>
    <n v="61.869340000000001"/>
    <n v="1.0155799999999999"/>
    <n v="0"/>
    <x v="0"/>
    <n v="0"/>
    <n v="3920.7460900000001"/>
  </r>
  <r>
    <x v="0"/>
    <x v="47"/>
    <x v="2"/>
    <x v="0"/>
    <n v="847108.5"/>
    <n v="5"/>
    <n v="309573.25"/>
    <n v="18.759810000000002"/>
    <n v="0.37944"/>
    <n v="0"/>
    <x v="0"/>
    <n v="0"/>
    <n v="3009.7710000000002"/>
  </r>
  <r>
    <x v="0"/>
    <x v="47"/>
    <x v="3"/>
    <x v="0"/>
    <n v="534822.75"/>
    <n v="5"/>
    <n v="192238.25"/>
    <n v="12.514279999999999"/>
    <n v="0.11647"/>
    <n v="0"/>
    <x v="0"/>
    <n v="0"/>
    <n v="1648.63464"/>
  </r>
  <r>
    <x v="0"/>
    <x v="47"/>
    <x v="4"/>
    <x v="0"/>
    <n v="3638933"/>
    <n v="5"/>
    <n v="1384988"/>
    <n v="91.381240000000005"/>
    <n v="0.18314"/>
    <n v="0"/>
    <x v="0"/>
    <n v="0"/>
    <n v="10683.617190000001"/>
  </r>
  <r>
    <x v="0"/>
    <x v="47"/>
    <x v="5"/>
    <x v="0"/>
    <n v="390390.71899999998"/>
    <n v="5"/>
    <n v="171452.875"/>
    <n v="9.5008400000000002"/>
    <n v="4.1459999999999997E-2"/>
    <n v="0"/>
    <x v="0"/>
    <n v="0"/>
    <n v="1360.5482199999999"/>
  </r>
  <r>
    <x v="0"/>
    <x v="47"/>
    <x v="6"/>
    <x v="0"/>
    <n v="3193758"/>
    <n v="5"/>
    <n v="1473214"/>
    <n v="82.054379999999995"/>
    <n v="0.27167000000000002"/>
    <n v="0"/>
    <x v="0"/>
    <n v="0"/>
    <n v="11568.5332"/>
  </r>
  <r>
    <x v="0"/>
    <x v="47"/>
    <x v="7"/>
    <x v="0"/>
    <n v="4363609"/>
    <n v="5"/>
    <n v="1439658"/>
    <n v="121.30521"/>
    <n v="2.79203"/>
    <n v="0"/>
    <x v="0"/>
    <n v="0"/>
    <n v="9713.5722700000006"/>
  </r>
  <r>
    <x v="0"/>
    <x v="47"/>
    <x v="8"/>
    <x v="0"/>
    <n v="11455724"/>
    <n v="5"/>
    <n v="2688308"/>
    <n v="294.94204999999999"/>
    <n v="66.955799999999996"/>
    <n v="0"/>
    <x v="0"/>
    <n v="0"/>
    <n v="14642.409180000001"/>
  </r>
  <r>
    <x v="0"/>
    <x v="48"/>
    <x v="0"/>
    <x v="0"/>
    <n v="2091937.25"/>
    <n v="5"/>
    <n v="427689"/>
    <n v="43.954830000000001"/>
    <n v="4.09009"/>
    <n v="0"/>
    <x v="0"/>
    <n v="0"/>
    <n v="2047.1533199999999"/>
  </r>
  <r>
    <x v="0"/>
    <x v="48"/>
    <x v="1"/>
    <x v="0"/>
    <n v="2881531"/>
    <n v="5"/>
    <n v="657124"/>
    <n v="64.848039999999997"/>
    <n v="1.0296700000000001"/>
    <n v="0"/>
    <x v="0"/>
    <n v="0"/>
    <n v="4057.17139"/>
  </r>
  <r>
    <x v="0"/>
    <x v="48"/>
    <x v="2"/>
    <x v="0"/>
    <n v="912656.125"/>
    <n v="5"/>
    <n v="327737.5"/>
    <n v="20.212980000000002"/>
    <n v="0.37946999999999997"/>
    <n v="0"/>
    <x v="0"/>
    <n v="0"/>
    <n v="3108.5898400000001"/>
  </r>
  <r>
    <x v="0"/>
    <x v="48"/>
    <x v="3"/>
    <x v="0"/>
    <n v="575593.375"/>
    <n v="5"/>
    <n v="203853.016"/>
    <n v="13.47723"/>
    <n v="0.11652999999999999"/>
    <n v="0"/>
    <x v="0"/>
    <n v="0"/>
    <n v="1715.2669699999999"/>
  </r>
  <r>
    <x v="0"/>
    <x v="48"/>
    <x v="4"/>
    <x v="0"/>
    <n v="3935734.25"/>
    <n v="5"/>
    <n v="1484008"/>
    <n v="98.825580000000002"/>
    <n v="0.18304999999999999"/>
    <n v="0"/>
    <x v="0"/>
    <n v="0"/>
    <n v="11293.78613"/>
  </r>
  <r>
    <x v="0"/>
    <x v="48"/>
    <x v="5"/>
    <x v="0"/>
    <n v="427390.84399999998"/>
    <n v="5"/>
    <n v="185000.875"/>
    <n v="10.398020000000001"/>
    <n v="4.1439999999999998E-2"/>
    <n v="0"/>
    <x v="0"/>
    <n v="0"/>
    <n v="1445.2965099999999"/>
  </r>
  <r>
    <x v="0"/>
    <x v="48"/>
    <x v="6"/>
    <x v="0"/>
    <n v="3515499.5"/>
    <n v="5"/>
    <n v="1608709"/>
    <n v="90.475200000000001"/>
    <n v="0.27173999999999998"/>
    <n v="0"/>
    <x v="0"/>
    <n v="0"/>
    <n v="12441.585940000001"/>
  </r>
  <r>
    <x v="0"/>
    <x v="48"/>
    <x v="7"/>
    <x v="0"/>
    <n v="4671911"/>
    <n v="5"/>
    <n v="1541510"/>
    <n v="130.20329000000001"/>
    <n v="3.4990199999999998"/>
    <n v="0"/>
    <x v="0"/>
    <n v="0"/>
    <n v="10357.14746"/>
  </r>
  <r>
    <x v="0"/>
    <x v="48"/>
    <x v="8"/>
    <x v="0"/>
    <n v="12016129"/>
    <n v="5"/>
    <n v="2802028"/>
    <n v="309.89679000000001"/>
    <n v="73.056690000000003"/>
    <n v="0"/>
    <x v="0"/>
    <n v="0"/>
    <n v="15313.53613"/>
  </r>
  <r>
    <x v="0"/>
    <x v="49"/>
    <x v="0"/>
    <x v="0"/>
    <n v="2180212.25"/>
    <n v="5"/>
    <n v="441376"/>
    <n v="45.861159999999998"/>
    <n v="4.3353400000000004"/>
    <n v="0"/>
    <x v="0"/>
    <n v="0"/>
    <n v="2121.3115200000002"/>
  </r>
  <r>
    <x v="0"/>
    <x v="49"/>
    <x v="1"/>
    <x v="0"/>
    <n v="3017802"/>
    <n v="5"/>
    <n v="681355"/>
    <n v="67.936980000000005"/>
    <n v="1.04572"/>
    <n v="0"/>
    <x v="0"/>
    <n v="0"/>
    <n v="4182.7021500000001"/>
  </r>
  <r>
    <x v="0"/>
    <x v="49"/>
    <x v="2"/>
    <x v="0"/>
    <n v="981744"/>
    <n v="5"/>
    <n v="345439.5"/>
    <n v="21.744630000000001"/>
    <n v="0.37948999999999999"/>
    <n v="0"/>
    <x v="0"/>
    <n v="0"/>
    <n v="3198.3654799999999"/>
  </r>
  <r>
    <x v="0"/>
    <x v="49"/>
    <x v="3"/>
    <x v="0"/>
    <n v="618455.06200000003"/>
    <n v="5"/>
    <n v="214308.25"/>
    <n v="14.489789999999999"/>
    <n v="0.11658"/>
    <n v="0"/>
    <x v="0"/>
    <n v="0"/>
    <n v="1769.9016099999999"/>
  </r>
  <r>
    <x v="0"/>
    <x v="49"/>
    <x v="4"/>
    <x v="0"/>
    <n v="4253269.5"/>
    <n v="5"/>
    <n v="1587676"/>
    <n v="106.78845"/>
    <n v="0.18298"/>
    <n v="0"/>
    <x v="0"/>
    <n v="0"/>
    <n v="11911.58496"/>
  </r>
  <r>
    <x v="0"/>
    <x v="49"/>
    <x v="5"/>
    <x v="0"/>
    <n v="467215.25"/>
    <n v="5"/>
    <n v="199122.266"/>
    <n v="11.36347"/>
    <n v="4.1419999999999998E-2"/>
    <n v="0"/>
    <x v="0"/>
    <n v="0"/>
    <n v="1530.6908000000001"/>
  </r>
  <r>
    <x v="0"/>
    <x v="49"/>
    <x v="6"/>
    <x v="0"/>
    <n v="3866314"/>
    <n v="5"/>
    <n v="1754074"/>
    <n v="99.666470000000004"/>
    <n v="0.27179999999999999"/>
    <n v="0"/>
    <x v="0"/>
    <n v="0"/>
    <n v="13353.070309999999"/>
  </r>
  <r>
    <x v="0"/>
    <x v="49"/>
    <x v="7"/>
    <x v="0"/>
    <n v="5001792"/>
    <n v="5"/>
    <n v="1649406"/>
    <n v="139.74072000000001"/>
    <n v="4.4428299999999998"/>
    <n v="0"/>
    <x v="0"/>
    <n v="0"/>
    <n v="11018.74121"/>
  </r>
  <r>
    <x v="0"/>
    <x v="49"/>
    <x v="8"/>
    <x v="0"/>
    <n v="12600545"/>
    <n v="5"/>
    <n v="2922080"/>
    <n v="325.51825000000002"/>
    <n v="79.712429999999998"/>
    <n v="0"/>
    <x v="0"/>
    <n v="0"/>
    <n v="15999.231449999999"/>
  </r>
  <r>
    <x v="0"/>
    <x v="50"/>
    <x v="0"/>
    <x v="0"/>
    <n v="2271526"/>
    <n v="5"/>
    <n v="456569"/>
    <n v="47.836170000000003"/>
    <n v="4.6107399999999998"/>
    <n v="0"/>
    <x v="0"/>
    <n v="0"/>
    <n v="2205.2497600000002"/>
  </r>
  <r>
    <x v="0"/>
    <x v="50"/>
    <x v="1"/>
    <x v="0"/>
    <n v="3159767.75"/>
    <n v="5"/>
    <n v="709829"/>
    <n v="71.155640000000005"/>
    <n v="1.06551"/>
    <n v="0"/>
    <x v="0"/>
    <n v="0"/>
    <n v="4337.3622999999998"/>
  </r>
  <r>
    <x v="0"/>
    <x v="50"/>
    <x v="2"/>
    <x v="0"/>
    <n v="1054912"/>
    <n v="5"/>
    <n v="365840"/>
    <n v="23.366720000000001"/>
    <n v="0.37951000000000001"/>
    <n v="0"/>
    <x v="0"/>
    <n v="0"/>
    <n v="3306.5918000000001"/>
  </r>
  <r>
    <x v="0"/>
    <x v="50"/>
    <x v="3"/>
    <x v="0"/>
    <n v="663875"/>
    <n v="5"/>
    <n v="227099.75"/>
    <n v="15.56316"/>
    <n v="0.11662"/>
    <n v="0"/>
    <x v="0"/>
    <n v="0"/>
    <n v="1840.77856"/>
  </r>
  <r>
    <x v="0"/>
    <x v="50"/>
    <x v="4"/>
    <x v="0"/>
    <n v="4593522.5"/>
    <n v="5"/>
    <n v="1701264"/>
    <n v="115.31919000000001"/>
    <n v="0.18290999999999999"/>
    <n v="0"/>
    <x v="0"/>
    <n v="0"/>
    <n v="12589.77246"/>
  </r>
  <r>
    <x v="0"/>
    <x v="50"/>
    <x v="5"/>
    <x v="0"/>
    <n v="510100.65600000002"/>
    <n v="5"/>
    <n v="214427.25"/>
    <n v="12.40292"/>
    <n v="4.1399999999999999E-2"/>
    <n v="0"/>
    <x v="0"/>
    <n v="0"/>
    <n v="1623.0222200000001"/>
  </r>
  <r>
    <x v="0"/>
    <x v="50"/>
    <x v="6"/>
    <x v="0"/>
    <n v="4249228"/>
    <n v="5"/>
    <n v="1914568"/>
    <n v="109.70898"/>
    <n v="0.27185999999999999"/>
    <n v="0"/>
    <x v="0"/>
    <n v="0"/>
    <n v="14355.898440000001"/>
  </r>
  <r>
    <x v="0"/>
    <x v="50"/>
    <x v="7"/>
    <x v="0"/>
    <n v="5355234"/>
    <n v="5"/>
    <n v="1767210"/>
    <n v="149.97640999999999"/>
    <n v="5.6801500000000003"/>
    <n v="0"/>
    <x v="0"/>
    <n v="0"/>
    <n v="11739.214840000001"/>
  </r>
  <r>
    <x v="0"/>
    <x v="50"/>
    <x v="8"/>
    <x v="0"/>
    <n v="13211337"/>
    <n v="5"/>
    <n v="3053964"/>
    <n v="341.87200999999999"/>
    <n v="86.981200000000001"/>
    <n v="0"/>
    <x v="0"/>
    <n v="0"/>
    <n v="16758.828119999998"/>
  </r>
  <r>
    <x v="1"/>
    <x v="0"/>
    <x v="0"/>
    <x v="0"/>
    <n v="0"/>
    <n v="5"/>
    <n v="0"/>
    <n v="0"/>
    <n v="0"/>
    <n v="0"/>
    <x v="0"/>
    <n v="0"/>
    <n v="0"/>
  </r>
  <r>
    <x v="1"/>
    <x v="0"/>
    <x v="1"/>
    <x v="0"/>
    <n v="0"/>
    <n v="5"/>
    <n v="0"/>
    <n v="0"/>
    <n v="0"/>
    <n v="0"/>
    <x v="0"/>
    <n v="0"/>
    <n v="0"/>
  </r>
  <r>
    <x v="1"/>
    <x v="0"/>
    <x v="2"/>
    <x v="0"/>
    <n v="0"/>
    <n v="5"/>
    <n v="0"/>
    <n v="0"/>
    <n v="0"/>
    <n v="0"/>
    <x v="0"/>
    <n v="0"/>
    <n v="0"/>
  </r>
  <r>
    <x v="1"/>
    <x v="0"/>
    <x v="3"/>
    <x v="0"/>
    <n v="0"/>
    <n v="5"/>
    <n v="0"/>
    <n v="0"/>
    <n v="0"/>
    <n v="0"/>
    <x v="0"/>
    <n v="0"/>
    <n v="0"/>
  </r>
  <r>
    <x v="1"/>
    <x v="0"/>
    <x v="4"/>
    <x v="0"/>
    <n v="0"/>
    <n v="5"/>
    <n v="0"/>
    <n v="0"/>
    <n v="0"/>
    <n v="0"/>
    <x v="0"/>
    <n v="0"/>
    <n v="0"/>
  </r>
  <r>
    <x v="1"/>
    <x v="0"/>
    <x v="5"/>
    <x v="0"/>
    <n v="0"/>
    <n v="5"/>
    <n v="0"/>
    <n v="0"/>
    <n v="0"/>
    <n v="0"/>
    <x v="0"/>
    <n v="0"/>
    <n v="0"/>
  </r>
  <r>
    <x v="1"/>
    <x v="0"/>
    <x v="6"/>
    <x v="0"/>
    <n v="0"/>
    <n v="5"/>
    <n v="0"/>
    <n v="0"/>
    <n v="0"/>
    <n v="0"/>
    <x v="0"/>
    <n v="0"/>
    <n v="0"/>
  </r>
  <r>
    <x v="1"/>
    <x v="0"/>
    <x v="7"/>
    <x v="0"/>
    <n v="0"/>
    <n v="5"/>
    <n v="0"/>
    <n v="0"/>
    <n v="0"/>
    <n v="0"/>
    <x v="0"/>
    <n v="0"/>
    <n v="0"/>
  </r>
  <r>
    <x v="1"/>
    <x v="0"/>
    <x v="8"/>
    <x v="0"/>
    <n v="0"/>
    <n v="5"/>
    <n v="0"/>
    <n v="0"/>
    <n v="0"/>
    <n v="0"/>
    <x v="0"/>
    <n v="0"/>
    <n v="0"/>
  </r>
  <r>
    <x v="1"/>
    <x v="1"/>
    <x v="0"/>
    <x v="0"/>
    <n v="0"/>
    <n v="5"/>
    <n v="0"/>
    <n v="0"/>
    <n v="0"/>
    <n v="0"/>
    <x v="0"/>
    <n v="0"/>
    <n v="0"/>
  </r>
  <r>
    <x v="1"/>
    <x v="1"/>
    <x v="1"/>
    <x v="0"/>
    <n v="0"/>
    <n v="5"/>
    <n v="0"/>
    <n v="0"/>
    <n v="0"/>
    <n v="0"/>
    <x v="0"/>
    <n v="0"/>
    <n v="0"/>
  </r>
  <r>
    <x v="1"/>
    <x v="1"/>
    <x v="2"/>
    <x v="0"/>
    <n v="0"/>
    <n v="5"/>
    <n v="0"/>
    <n v="0"/>
    <n v="0"/>
    <n v="0"/>
    <x v="0"/>
    <n v="0"/>
    <n v="0"/>
  </r>
  <r>
    <x v="1"/>
    <x v="1"/>
    <x v="3"/>
    <x v="0"/>
    <n v="0"/>
    <n v="5"/>
    <n v="0"/>
    <n v="0"/>
    <n v="0"/>
    <n v="0"/>
    <x v="0"/>
    <n v="0"/>
    <n v="0"/>
  </r>
  <r>
    <x v="1"/>
    <x v="1"/>
    <x v="4"/>
    <x v="0"/>
    <n v="0"/>
    <n v="5"/>
    <n v="0"/>
    <n v="0"/>
    <n v="0"/>
    <n v="0"/>
    <x v="0"/>
    <n v="0"/>
    <n v="0"/>
  </r>
  <r>
    <x v="1"/>
    <x v="1"/>
    <x v="5"/>
    <x v="0"/>
    <n v="0"/>
    <n v="5"/>
    <n v="0"/>
    <n v="0"/>
    <n v="0"/>
    <n v="0"/>
    <x v="0"/>
    <n v="0"/>
    <n v="0"/>
  </r>
  <r>
    <x v="1"/>
    <x v="1"/>
    <x v="6"/>
    <x v="0"/>
    <n v="0"/>
    <n v="5"/>
    <n v="0"/>
    <n v="0"/>
    <n v="0"/>
    <n v="0"/>
    <x v="0"/>
    <n v="0"/>
    <n v="0"/>
  </r>
  <r>
    <x v="1"/>
    <x v="1"/>
    <x v="7"/>
    <x v="0"/>
    <n v="0"/>
    <n v="5"/>
    <n v="0"/>
    <n v="0"/>
    <n v="0"/>
    <n v="0"/>
    <x v="0"/>
    <n v="0"/>
    <n v="0"/>
  </r>
  <r>
    <x v="1"/>
    <x v="1"/>
    <x v="8"/>
    <x v="0"/>
    <n v="0"/>
    <n v="5"/>
    <n v="0"/>
    <n v="0"/>
    <n v="0"/>
    <n v="0"/>
    <x v="0"/>
    <n v="0"/>
    <n v="0"/>
  </r>
  <r>
    <x v="1"/>
    <x v="2"/>
    <x v="0"/>
    <x v="0"/>
    <n v="0"/>
    <n v="5"/>
    <n v="0"/>
    <n v="0"/>
    <n v="0"/>
    <n v="0"/>
    <x v="0"/>
    <n v="0"/>
    <n v="0"/>
  </r>
  <r>
    <x v="1"/>
    <x v="2"/>
    <x v="1"/>
    <x v="0"/>
    <n v="0"/>
    <n v="5"/>
    <n v="0"/>
    <n v="0"/>
    <n v="0"/>
    <n v="0"/>
    <x v="0"/>
    <n v="0"/>
    <n v="0"/>
  </r>
  <r>
    <x v="1"/>
    <x v="2"/>
    <x v="2"/>
    <x v="0"/>
    <n v="0"/>
    <n v="5"/>
    <n v="0"/>
    <n v="0"/>
    <n v="0"/>
    <n v="0"/>
    <x v="0"/>
    <n v="0"/>
    <n v="0"/>
  </r>
  <r>
    <x v="1"/>
    <x v="2"/>
    <x v="3"/>
    <x v="0"/>
    <n v="0"/>
    <n v="5"/>
    <n v="0"/>
    <n v="0"/>
    <n v="0"/>
    <n v="0"/>
    <x v="0"/>
    <n v="0"/>
    <n v="0"/>
  </r>
  <r>
    <x v="1"/>
    <x v="2"/>
    <x v="4"/>
    <x v="0"/>
    <n v="0"/>
    <n v="5"/>
    <n v="0"/>
    <n v="0"/>
    <n v="0"/>
    <n v="0"/>
    <x v="0"/>
    <n v="0"/>
    <n v="0"/>
  </r>
  <r>
    <x v="1"/>
    <x v="2"/>
    <x v="5"/>
    <x v="0"/>
    <n v="0"/>
    <n v="5"/>
    <n v="0"/>
    <n v="0"/>
    <n v="0"/>
    <n v="0"/>
    <x v="0"/>
    <n v="0"/>
    <n v="0"/>
  </r>
  <r>
    <x v="1"/>
    <x v="2"/>
    <x v="6"/>
    <x v="0"/>
    <n v="0"/>
    <n v="5"/>
    <n v="0"/>
    <n v="0"/>
    <n v="0"/>
    <n v="0"/>
    <x v="0"/>
    <n v="0"/>
    <n v="0"/>
  </r>
  <r>
    <x v="1"/>
    <x v="2"/>
    <x v="7"/>
    <x v="0"/>
    <n v="0"/>
    <n v="5"/>
    <n v="0"/>
    <n v="0"/>
    <n v="0"/>
    <n v="0"/>
    <x v="0"/>
    <n v="0"/>
    <n v="0"/>
  </r>
  <r>
    <x v="1"/>
    <x v="2"/>
    <x v="8"/>
    <x v="0"/>
    <n v="0"/>
    <n v="5"/>
    <n v="0"/>
    <n v="0"/>
    <n v="0"/>
    <n v="0"/>
    <x v="0"/>
    <n v="0"/>
    <n v="0"/>
  </r>
  <r>
    <x v="1"/>
    <x v="3"/>
    <x v="0"/>
    <x v="0"/>
    <n v="0"/>
    <n v="5"/>
    <n v="0"/>
    <n v="0"/>
    <n v="0"/>
    <n v="0"/>
    <x v="0"/>
    <n v="0"/>
    <n v="0"/>
  </r>
  <r>
    <x v="1"/>
    <x v="3"/>
    <x v="1"/>
    <x v="0"/>
    <n v="0"/>
    <n v="5"/>
    <n v="0"/>
    <n v="0"/>
    <n v="0"/>
    <n v="0"/>
    <x v="0"/>
    <n v="0"/>
    <n v="0"/>
  </r>
  <r>
    <x v="1"/>
    <x v="3"/>
    <x v="2"/>
    <x v="0"/>
    <n v="0"/>
    <n v="5"/>
    <n v="0"/>
    <n v="0"/>
    <n v="0"/>
    <n v="0"/>
    <x v="0"/>
    <n v="0"/>
    <n v="0"/>
  </r>
  <r>
    <x v="1"/>
    <x v="3"/>
    <x v="3"/>
    <x v="0"/>
    <n v="0"/>
    <n v="5"/>
    <n v="0"/>
    <n v="0"/>
    <n v="0"/>
    <n v="0"/>
    <x v="0"/>
    <n v="0"/>
    <n v="0"/>
  </r>
  <r>
    <x v="1"/>
    <x v="3"/>
    <x v="4"/>
    <x v="0"/>
    <n v="0"/>
    <n v="5"/>
    <n v="0"/>
    <n v="0"/>
    <n v="0"/>
    <n v="0"/>
    <x v="0"/>
    <n v="0"/>
    <n v="0"/>
  </r>
  <r>
    <x v="1"/>
    <x v="3"/>
    <x v="5"/>
    <x v="0"/>
    <n v="0"/>
    <n v="5"/>
    <n v="0"/>
    <n v="0"/>
    <n v="0"/>
    <n v="0"/>
    <x v="0"/>
    <n v="0"/>
    <n v="0"/>
  </r>
  <r>
    <x v="1"/>
    <x v="3"/>
    <x v="6"/>
    <x v="0"/>
    <n v="0"/>
    <n v="5"/>
    <n v="0"/>
    <n v="0"/>
    <n v="0"/>
    <n v="0"/>
    <x v="0"/>
    <n v="0"/>
    <n v="0"/>
  </r>
  <r>
    <x v="1"/>
    <x v="3"/>
    <x v="7"/>
    <x v="0"/>
    <n v="0"/>
    <n v="5"/>
    <n v="0"/>
    <n v="0"/>
    <n v="0"/>
    <n v="0"/>
    <x v="0"/>
    <n v="0"/>
    <n v="0"/>
  </r>
  <r>
    <x v="1"/>
    <x v="3"/>
    <x v="8"/>
    <x v="0"/>
    <n v="0"/>
    <n v="5"/>
    <n v="0"/>
    <n v="0"/>
    <n v="0"/>
    <n v="0"/>
    <x v="0"/>
    <n v="0"/>
    <n v="0"/>
  </r>
  <r>
    <x v="1"/>
    <x v="4"/>
    <x v="0"/>
    <x v="0"/>
    <n v="0"/>
    <n v="5"/>
    <n v="0"/>
    <n v="0"/>
    <n v="0"/>
    <n v="0"/>
    <x v="0"/>
    <n v="0"/>
    <n v="0"/>
  </r>
  <r>
    <x v="1"/>
    <x v="4"/>
    <x v="1"/>
    <x v="0"/>
    <n v="0"/>
    <n v="5"/>
    <n v="0"/>
    <n v="0"/>
    <n v="0"/>
    <n v="0"/>
    <x v="0"/>
    <n v="0"/>
    <n v="0"/>
  </r>
  <r>
    <x v="1"/>
    <x v="4"/>
    <x v="2"/>
    <x v="0"/>
    <n v="0"/>
    <n v="5"/>
    <n v="0"/>
    <n v="0"/>
    <n v="0"/>
    <n v="0"/>
    <x v="0"/>
    <n v="0"/>
    <n v="0"/>
  </r>
  <r>
    <x v="1"/>
    <x v="4"/>
    <x v="3"/>
    <x v="0"/>
    <n v="0"/>
    <n v="5"/>
    <n v="0"/>
    <n v="0"/>
    <n v="0"/>
    <n v="0"/>
    <x v="0"/>
    <n v="0"/>
    <n v="0"/>
  </r>
  <r>
    <x v="1"/>
    <x v="4"/>
    <x v="4"/>
    <x v="0"/>
    <n v="0"/>
    <n v="5"/>
    <n v="0"/>
    <n v="0"/>
    <n v="0"/>
    <n v="0"/>
    <x v="0"/>
    <n v="0"/>
    <n v="0"/>
  </r>
  <r>
    <x v="1"/>
    <x v="4"/>
    <x v="5"/>
    <x v="0"/>
    <n v="0"/>
    <n v="5"/>
    <n v="0"/>
    <n v="0"/>
    <n v="0"/>
    <n v="0"/>
    <x v="0"/>
    <n v="0"/>
    <n v="0"/>
  </r>
  <r>
    <x v="1"/>
    <x v="4"/>
    <x v="6"/>
    <x v="0"/>
    <n v="0"/>
    <n v="5"/>
    <n v="0"/>
    <n v="0"/>
    <n v="0"/>
    <n v="0"/>
    <x v="0"/>
    <n v="0"/>
    <n v="0"/>
  </r>
  <r>
    <x v="1"/>
    <x v="4"/>
    <x v="7"/>
    <x v="0"/>
    <n v="0"/>
    <n v="5"/>
    <n v="0"/>
    <n v="0"/>
    <n v="0"/>
    <n v="0"/>
    <x v="0"/>
    <n v="0"/>
    <n v="0"/>
  </r>
  <r>
    <x v="1"/>
    <x v="4"/>
    <x v="8"/>
    <x v="0"/>
    <n v="0"/>
    <n v="5"/>
    <n v="0"/>
    <n v="0"/>
    <n v="0"/>
    <n v="0"/>
    <x v="0"/>
    <n v="0"/>
    <n v="0"/>
  </r>
  <r>
    <x v="1"/>
    <x v="5"/>
    <x v="0"/>
    <x v="0"/>
    <n v="0"/>
    <n v="5"/>
    <n v="0"/>
    <n v="0"/>
    <n v="0"/>
    <n v="0"/>
    <x v="0"/>
    <n v="0"/>
    <n v="0"/>
  </r>
  <r>
    <x v="1"/>
    <x v="5"/>
    <x v="1"/>
    <x v="0"/>
    <n v="0"/>
    <n v="5"/>
    <n v="0"/>
    <n v="0"/>
    <n v="0"/>
    <n v="0"/>
    <x v="0"/>
    <n v="0"/>
    <n v="0"/>
  </r>
  <r>
    <x v="1"/>
    <x v="5"/>
    <x v="2"/>
    <x v="0"/>
    <n v="0"/>
    <n v="5"/>
    <n v="0"/>
    <n v="0"/>
    <n v="0"/>
    <n v="0"/>
    <x v="0"/>
    <n v="0"/>
    <n v="0"/>
  </r>
  <r>
    <x v="1"/>
    <x v="5"/>
    <x v="3"/>
    <x v="0"/>
    <n v="0"/>
    <n v="5"/>
    <n v="0"/>
    <n v="0"/>
    <n v="0"/>
    <n v="0"/>
    <x v="0"/>
    <n v="0"/>
    <n v="0"/>
  </r>
  <r>
    <x v="1"/>
    <x v="5"/>
    <x v="4"/>
    <x v="0"/>
    <n v="0"/>
    <n v="5"/>
    <n v="0"/>
    <n v="0"/>
    <n v="0"/>
    <n v="0"/>
    <x v="0"/>
    <n v="0"/>
    <n v="0"/>
  </r>
  <r>
    <x v="1"/>
    <x v="5"/>
    <x v="5"/>
    <x v="0"/>
    <n v="0"/>
    <n v="5"/>
    <n v="0"/>
    <n v="0"/>
    <n v="0"/>
    <n v="0"/>
    <x v="0"/>
    <n v="0"/>
    <n v="0"/>
  </r>
  <r>
    <x v="1"/>
    <x v="5"/>
    <x v="6"/>
    <x v="0"/>
    <n v="0"/>
    <n v="5"/>
    <n v="0"/>
    <n v="0"/>
    <n v="0"/>
    <n v="0"/>
    <x v="0"/>
    <n v="0"/>
    <n v="0"/>
  </r>
  <r>
    <x v="1"/>
    <x v="5"/>
    <x v="7"/>
    <x v="0"/>
    <n v="0"/>
    <n v="5"/>
    <n v="0"/>
    <n v="0"/>
    <n v="0"/>
    <n v="0"/>
    <x v="0"/>
    <n v="0"/>
    <n v="0"/>
  </r>
  <r>
    <x v="1"/>
    <x v="5"/>
    <x v="8"/>
    <x v="0"/>
    <n v="0"/>
    <n v="5"/>
    <n v="0"/>
    <n v="0"/>
    <n v="0"/>
    <n v="0"/>
    <x v="0"/>
    <n v="0"/>
    <n v="0"/>
  </r>
  <r>
    <x v="1"/>
    <x v="6"/>
    <x v="0"/>
    <x v="0"/>
    <n v="0"/>
    <n v="5"/>
    <n v="0"/>
    <n v="0"/>
    <n v="0"/>
    <n v="0"/>
    <x v="0"/>
    <n v="0"/>
    <n v="0"/>
  </r>
  <r>
    <x v="1"/>
    <x v="6"/>
    <x v="1"/>
    <x v="0"/>
    <n v="0"/>
    <n v="5"/>
    <n v="0"/>
    <n v="0"/>
    <n v="0"/>
    <n v="0"/>
    <x v="0"/>
    <n v="0"/>
    <n v="0"/>
  </r>
  <r>
    <x v="1"/>
    <x v="6"/>
    <x v="2"/>
    <x v="0"/>
    <n v="0"/>
    <n v="5"/>
    <n v="0"/>
    <n v="0"/>
    <n v="0"/>
    <n v="0"/>
    <x v="0"/>
    <n v="0"/>
    <n v="0"/>
  </r>
  <r>
    <x v="1"/>
    <x v="6"/>
    <x v="3"/>
    <x v="0"/>
    <n v="0"/>
    <n v="5"/>
    <n v="0"/>
    <n v="0"/>
    <n v="0"/>
    <n v="0"/>
    <x v="0"/>
    <n v="0"/>
    <n v="0"/>
  </r>
  <r>
    <x v="1"/>
    <x v="6"/>
    <x v="4"/>
    <x v="0"/>
    <n v="0"/>
    <n v="5"/>
    <n v="0"/>
    <n v="0"/>
    <n v="0"/>
    <n v="0"/>
    <x v="0"/>
    <n v="0"/>
    <n v="0"/>
  </r>
  <r>
    <x v="1"/>
    <x v="6"/>
    <x v="5"/>
    <x v="0"/>
    <n v="0"/>
    <n v="5"/>
    <n v="0"/>
    <n v="0"/>
    <n v="0"/>
    <n v="0"/>
    <x v="0"/>
    <n v="0"/>
    <n v="0"/>
  </r>
  <r>
    <x v="1"/>
    <x v="6"/>
    <x v="6"/>
    <x v="0"/>
    <n v="0"/>
    <n v="5"/>
    <n v="0"/>
    <n v="0"/>
    <n v="0"/>
    <n v="0"/>
    <x v="0"/>
    <n v="0"/>
    <n v="0"/>
  </r>
  <r>
    <x v="1"/>
    <x v="6"/>
    <x v="7"/>
    <x v="0"/>
    <n v="0"/>
    <n v="5"/>
    <n v="0"/>
    <n v="0"/>
    <n v="0"/>
    <n v="0"/>
    <x v="0"/>
    <n v="0"/>
    <n v="0"/>
  </r>
  <r>
    <x v="1"/>
    <x v="6"/>
    <x v="8"/>
    <x v="0"/>
    <n v="0"/>
    <n v="5"/>
    <n v="0"/>
    <n v="0"/>
    <n v="0"/>
    <n v="0"/>
    <x v="0"/>
    <n v="0"/>
    <n v="0"/>
  </r>
  <r>
    <x v="1"/>
    <x v="7"/>
    <x v="0"/>
    <x v="0"/>
    <n v="0"/>
    <n v="5"/>
    <n v="0"/>
    <n v="0"/>
    <n v="0"/>
    <n v="0"/>
    <x v="0"/>
    <n v="0"/>
    <n v="0"/>
  </r>
  <r>
    <x v="1"/>
    <x v="7"/>
    <x v="1"/>
    <x v="0"/>
    <n v="0"/>
    <n v="5"/>
    <n v="0"/>
    <n v="0"/>
    <n v="0"/>
    <n v="0"/>
    <x v="0"/>
    <n v="0"/>
    <n v="0"/>
  </r>
  <r>
    <x v="1"/>
    <x v="7"/>
    <x v="2"/>
    <x v="0"/>
    <n v="0"/>
    <n v="5"/>
    <n v="0"/>
    <n v="0"/>
    <n v="0"/>
    <n v="0"/>
    <x v="0"/>
    <n v="0"/>
    <n v="0"/>
  </r>
  <r>
    <x v="1"/>
    <x v="7"/>
    <x v="3"/>
    <x v="0"/>
    <n v="0"/>
    <n v="5"/>
    <n v="0"/>
    <n v="0"/>
    <n v="0"/>
    <n v="0"/>
    <x v="0"/>
    <n v="0"/>
    <n v="0"/>
  </r>
  <r>
    <x v="1"/>
    <x v="7"/>
    <x v="4"/>
    <x v="0"/>
    <n v="0"/>
    <n v="5"/>
    <n v="0"/>
    <n v="0"/>
    <n v="0"/>
    <n v="0"/>
    <x v="0"/>
    <n v="0"/>
    <n v="0"/>
  </r>
  <r>
    <x v="1"/>
    <x v="7"/>
    <x v="5"/>
    <x v="0"/>
    <n v="0"/>
    <n v="5"/>
    <n v="0"/>
    <n v="0"/>
    <n v="0"/>
    <n v="0"/>
    <x v="0"/>
    <n v="0"/>
    <n v="0"/>
  </r>
  <r>
    <x v="1"/>
    <x v="7"/>
    <x v="6"/>
    <x v="0"/>
    <n v="0"/>
    <n v="5"/>
    <n v="0"/>
    <n v="0"/>
    <n v="0"/>
    <n v="0"/>
    <x v="0"/>
    <n v="0"/>
    <n v="0"/>
  </r>
  <r>
    <x v="1"/>
    <x v="7"/>
    <x v="7"/>
    <x v="0"/>
    <n v="0"/>
    <n v="5"/>
    <n v="0"/>
    <n v="0"/>
    <n v="0"/>
    <n v="0"/>
    <x v="0"/>
    <n v="0"/>
    <n v="0"/>
  </r>
  <r>
    <x v="1"/>
    <x v="7"/>
    <x v="8"/>
    <x v="0"/>
    <n v="0"/>
    <n v="5"/>
    <n v="0"/>
    <n v="0"/>
    <n v="0"/>
    <n v="0"/>
    <x v="0"/>
    <n v="0"/>
    <n v="0"/>
  </r>
  <r>
    <x v="1"/>
    <x v="8"/>
    <x v="0"/>
    <x v="0"/>
    <n v="0"/>
    <n v="5"/>
    <n v="0"/>
    <n v="0"/>
    <n v="0"/>
    <n v="0"/>
    <x v="0"/>
    <n v="0"/>
    <n v="0"/>
  </r>
  <r>
    <x v="1"/>
    <x v="8"/>
    <x v="1"/>
    <x v="0"/>
    <n v="0"/>
    <n v="5"/>
    <n v="0"/>
    <n v="0"/>
    <n v="0"/>
    <n v="0"/>
    <x v="0"/>
    <n v="0"/>
    <n v="0"/>
  </r>
  <r>
    <x v="1"/>
    <x v="8"/>
    <x v="2"/>
    <x v="0"/>
    <n v="0"/>
    <n v="5"/>
    <n v="0"/>
    <n v="0"/>
    <n v="0"/>
    <n v="0"/>
    <x v="0"/>
    <n v="0"/>
    <n v="0"/>
  </r>
  <r>
    <x v="1"/>
    <x v="8"/>
    <x v="3"/>
    <x v="0"/>
    <n v="0"/>
    <n v="5"/>
    <n v="0"/>
    <n v="0"/>
    <n v="0"/>
    <n v="0"/>
    <x v="0"/>
    <n v="0"/>
    <n v="0"/>
  </r>
  <r>
    <x v="1"/>
    <x v="8"/>
    <x v="4"/>
    <x v="0"/>
    <n v="0"/>
    <n v="5"/>
    <n v="0"/>
    <n v="0"/>
    <n v="0"/>
    <n v="0"/>
    <x v="0"/>
    <n v="0"/>
    <n v="0"/>
  </r>
  <r>
    <x v="1"/>
    <x v="8"/>
    <x v="5"/>
    <x v="0"/>
    <n v="0"/>
    <n v="5"/>
    <n v="0"/>
    <n v="0"/>
    <n v="0"/>
    <n v="0"/>
    <x v="0"/>
    <n v="0"/>
    <n v="0"/>
  </r>
  <r>
    <x v="1"/>
    <x v="8"/>
    <x v="6"/>
    <x v="0"/>
    <n v="0"/>
    <n v="5"/>
    <n v="0"/>
    <n v="0"/>
    <n v="0"/>
    <n v="0"/>
    <x v="0"/>
    <n v="0"/>
    <n v="0"/>
  </r>
  <r>
    <x v="1"/>
    <x v="8"/>
    <x v="7"/>
    <x v="0"/>
    <n v="0"/>
    <n v="5"/>
    <n v="0"/>
    <n v="0"/>
    <n v="0"/>
    <n v="0"/>
    <x v="0"/>
    <n v="0"/>
    <n v="0"/>
  </r>
  <r>
    <x v="1"/>
    <x v="8"/>
    <x v="8"/>
    <x v="0"/>
    <n v="0"/>
    <n v="5"/>
    <n v="0"/>
    <n v="0"/>
    <n v="0"/>
    <n v="0"/>
    <x v="0"/>
    <n v="0"/>
    <n v="0"/>
  </r>
  <r>
    <x v="1"/>
    <x v="9"/>
    <x v="0"/>
    <x v="0"/>
    <n v="0"/>
    <n v="5"/>
    <n v="0"/>
    <n v="0"/>
    <n v="0"/>
    <n v="0"/>
    <x v="0"/>
    <n v="0"/>
    <n v="0"/>
  </r>
  <r>
    <x v="1"/>
    <x v="9"/>
    <x v="1"/>
    <x v="0"/>
    <n v="0"/>
    <n v="5"/>
    <n v="0"/>
    <n v="0"/>
    <n v="0"/>
    <n v="0"/>
    <x v="0"/>
    <n v="0"/>
    <n v="0"/>
  </r>
  <r>
    <x v="1"/>
    <x v="9"/>
    <x v="2"/>
    <x v="0"/>
    <n v="0"/>
    <n v="5"/>
    <n v="0"/>
    <n v="0"/>
    <n v="0"/>
    <n v="0"/>
    <x v="0"/>
    <n v="0"/>
    <n v="0"/>
  </r>
  <r>
    <x v="1"/>
    <x v="9"/>
    <x v="3"/>
    <x v="0"/>
    <n v="0"/>
    <n v="5"/>
    <n v="0"/>
    <n v="0"/>
    <n v="0"/>
    <n v="0"/>
    <x v="0"/>
    <n v="0"/>
    <n v="0"/>
  </r>
  <r>
    <x v="1"/>
    <x v="9"/>
    <x v="4"/>
    <x v="0"/>
    <n v="0"/>
    <n v="5"/>
    <n v="0"/>
    <n v="0"/>
    <n v="0"/>
    <n v="0"/>
    <x v="0"/>
    <n v="0"/>
    <n v="0"/>
  </r>
  <r>
    <x v="1"/>
    <x v="9"/>
    <x v="5"/>
    <x v="0"/>
    <n v="0"/>
    <n v="5"/>
    <n v="0"/>
    <n v="0"/>
    <n v="0"/>
    <n v="0"/>
    <x v="0"/>
    <n v="0"/>
    <n v="0"/>
  </r>
  <r>
    <x v="1"/>
    <x v="9"/>
    <x v="6"/>
    <x v="0"/>
    <n v="0"/>
    <n v="5"/>
    <n v="0"/>
    <n v="0"/>
    <n v="0"/>
    <n v="0"/>
    <x v="0"/>
    <n v="0"/>
    <n v="0"/>
  </r>
  <r>
    <x v="1"/>
    <x v="9"/>
    <x v="7"/>
    <x v="0"/>
    <n v="0"/>
    <n v="5"/>
    <n v="0"/>
    <n v="0"/>
    <n v="0"/>
    <n v="0"/>
    <x v="0"/>
    <n v="0"/>
    <n v="0"/>
  </r>
  <r>
    <x v="1"/>
    <x v="9"/>
    <x v="8"/>
    <x v="0"/>
    <n v="0"/>
    <n v="5"/>
    <n v="0"/>
    <n v="0"/>
    <n v="0"/>
    <n v="0"/>
    <x v="0"/>
    <n v="0"/>
    <n v="0"/>
  </r>
  <r>
    <x v="1"/>
    <x v="10"/>
    <x v="0"/>
    <x v="0"/>
    <n v="0"/>
    <n v="5"/>
    <n v="0"/>
    <n v="0"/>
    <n v="0"/>
    <n v="0"/>
    <x v="0"/>
    <n v="0"/>
    <n v="0"/>
  </r>
  <r>
    <x v="1"/>
    <x v="10"/>
    <x v="1"/>
    <x v="0"/>
    <n v="0"/>
    <n v="5"/>
    <n v="0"/>
    <n v="0"/>
    <n v="0"/>
    <n v="0"/>
    <x v="0"/>
    <n v="0"/>
    <n v="0"/>
  </r>
  <r>
    <x v="1"/>
    <x v="10"/>
    <x v="2"/>
    <x v="0"/>
    <n v="0"/>
    <n v="5"/>
    <n v="0"/>
    <n v="0"/>
    <n v="0"/>
    <n v="0"/>
    <x v="0"/>
    <n v="0"/>
    <n v="0"/>
  </r>
  <r>
    <x v="1"/>
    <x v="10"/>
    <x v="3"/>
    <x v="0"/>
    <n v="0"/>
    <n v="5"/>
    <n v="0"/>
    <n v="0"/>
    <n v="0"/>
    <n v="0"/>
    <x v="0"/>
    <n v="0"/>
    <n v="0"/>
  </r>
  <r>
    <x v="1"/>
    <x v="10"/>
    <x v="4"/>
    <x v="0"/>
    <n v="0"/>
    <n v="5"/>
    <n v="0"/>
    <n v="0"/>
    <n v="0"/>
    <n v="0"/>
    <x v="0"/>
    <n v="0"/>
    <n v="0"/>
  </r>
  <r>
    <x v="1"/>
    <x v="10"/>
    <x v="5"/>
    <x v="0"/>
    <n v="0"/>
    <n v="5"/>
    <n v="0"/>
    <n v="0"/>
    <n v="0"/>
    <n v="0"/>
    <x v="0"/>
    <n v="0"/>
    <n v="0"/>
  </r>
  <r>
    <x v="1"/>
    <x v="10"/>
    <x v="6"/>
    <x v="0"/>
    <n v="0"/>
    <n v="5"/>
    <n v="0"/>
    <n v="0"/>
    <n v="0"/>
    <n v="0"/>
    <x v="0"/>
    <n v="0"/>
    <n v="0"/>
  </r>
  <r>
    <x v="1"/>
    <x v="10"/>
    <x v="7"/>
    <x v="0"/>
    <n v="0"/>
    <n v="5"/>
    <n v="0"/>
    <n v="0"/>
    <n v="0"/>
    <n v="0"/>
    <x v="0"/>
    <n v="0"/>
    <n v="0"/>
  </r>
  <r>
    <x v="1"/>
    <x v="10"/>
    <x v="8"/>
    <x v="0"/>
    <n v="0"/>
    <n v="5"/>
    <n v="0"/>
    <n v="0"/>
    <n v="0"/>
    <n v="0"/>
    <x v="0"/>
    <n v="0"/>
    <n v="0"/>
  </r>
  <r>
    <x v="1"/>
    <x v="11"/>
    <x v="0"/>
    <x v="0"/>
    <n v="0"/>
    <n v="5"/>
    <n v="0"/>
    <n v="0"/>
    <n v="0"/>
    <n v="0"/>
    <x v="0"/>
    <n v="0"/>
    <n v="0"/>
  </r>
  <r>
    <x v="1"/>
    <x v="11"/>
    <x v="1"/>
    <x v="0"/>
    <n v="0"/>
    <n v="5"/>
    <n v="0"/>
    <n v="0"/>
    <n v="0"/>
    <n v="0"/>
    <x v="0"/>
    <n v="0"/>
    <n v="0"/>
  </r>
  <r>
    <x v="1"/>
    <x v="11"/>
    <x v="2"/>
    <x v="0"/>
    <n v="0"/>
    <n v="5"/>
    <n v="0"/>
    <n v="0"/>
    <n v="0"/>
    <n v="0"/>
    <x v="0"/>
    <n v="0"/>
    <n v="0"/>
  </r>
  <r>
    <x v="1"/>
    <x v="11"/>
    <x v="3"/>
    <x v="0"/>
    <n v="0"/>
    <n v="5"/>
    <n v="0"/>
    <n v="0"/>
    <n v="0"/>
    <n v="0"/>
    <x v="0"/>
    <n v="0"/>
    <n v="0"/>
  </r>
  <r>
    <x v="1"/>
    <x v="11"/>
    <x v="4"/>
    <x v="0"/>
    <n v="0"/>
    <n v="5"/>
    <n v="0"/>
    <n v="0"/>
    <n v="0"/>
    <n v="0"/>
    <x v="0"/>
    <n v="0"/>
    <n v="0"/>
  </r>
  <r>
    <x v="1"/>
    <x v="11"/>
    <x v="5"/>
    <x v="0"/>
    <n v="0"/>
    <n v="5"/>
    <n v="0"/>
    <n v="0"/>
    <n v="0"/>
    <n v="0"/>
    <x v="0"/>
    <n v="0"/>
    <n v="0"/>
  </r>
  <r>
    <x v="1"/>
    <x v="11"/>
    <x v="6"/>
    <x v="0"/>
    <n v="0"/>
    <n v="5"/>
    <n v="0"/>
    <n v="0"/>
    <n v="0"/>
    <n v="0"/>
    <x v="0"/>
    <n v="0"/>
    <n v="0"/>
  </r>
  <r>
    <x v="1"/>
    <x v="11"/>
    <x v="7"/>
    <x v="0"/>
    <n v="0"/>
    <n v="5"/>
    <n v="0"/>
    <n v="0"/>
    <n v="0"/>
    <n v="0"/>
    <x v="0"/>
    <n v="0"/>
    <n v="0"/>
  </r>
  <r>
    <x v="1"/>
    <x v="11"/>
    <x v="8"/>
    <x v="0"/>
    <n v="0"/>
    <n v="5"/>
    <n v="0"/>
    <n v="0"/>
    <n v="0"/>
    <n v="0"/>
    <x v="0"/>
    <n v="0"/>
    <n v="0"/>
  </r>
  <r>
    <x v="1"/>
    <x v="12"/>
    <x v="0"/>
    <x v="0"/>
    <n v="0"/>
    <n v="5"/>
    <n v="0"/>
    <n v="0"/>
    <n v="0"/>
    <n v="0"/>
    <x v="0"/>
    <n v="0"/>
    <n v="0"/>
  </r>
  <r>
    <x v="1"/>
    <x v="12"/>
    <x v="1"/>
    <x v="0"/>
    <n v="0"/>
    <n v="5"/>
    <n v="0"/>
    <n v="0"/>
    <n v="0"/>
    <n v="0"/>
    <x v="0"/>
    <n v="0"/>
    <n v="0"/>
  </r>
  <r>
    <x v="1"/>
    <x v="12"/>
    <x v="2"/>
    <x v="0"/>
    <n v="0"/>
    <n v="5"/>
    <n v="0"/>
    <n v="0"/>
    <n v="0"/>
    <n v="0"/>
    <x v="0"/>
    <n v="0"/>
    <n v="0"/>
  </r>
  <r>
    <x v="1"/>
    <x v="12"/>
    <x v="3"/>
    <x v="0"/>
    <n v="0"/>
    <n v="5"/>
    <n v="0"/>
    <n v="0"/>
    <n v="0"/>
    <n v="0"/>
    <x v="0"/>
    <n v="0"/>
    <n v="0"/>
  </r>
  <r>
    <x v="1"/>
    <x v="12"/>
    <x v="4"/>
    <x v="0"/>
    <n v="0"/>
    <n v="5"/>
    <n v="0"/>
    <n v="0"/>
    <n v="0"/>
    <n v="0"/>
    <x v="0"/>
    <n v="0"/>
    <n v="0"/>
  </r>
  <r>
    <x v="1"/>
    <x v="12"/>
    <x v="5"/>
    <x v="0"/>
    <n v="0"/>
    <n v="5"/>
    <n v="0"/>
    <n v="0"/>
    <n v="0"/>
    <n v="0"/>
    <x v="0"/>
    <n v="0"/>
    <n v="0"/>
  </r>
  <r>
    <x v="1"/>
    <x v="12"/>
    <x v="6"/>
    <x v="0"/>
    <n v="0"/>
    <n v="5"/>
    <n v="0"/>
    <n v="0"/>
    <n v="0"/>
    <n v="0"/>
    <x v="0"/>
    <n v="0"/>
    <n v="0"/>
  </r>
  <r>
    <x v="1"/>
    <x v="12"/>
    <x v="7"/>
    <x v="0"/>
    <n v="0"/>
    <n v="5"/>
    <n v="0"/>
    <n v="0"/>
    <n v="0"/>
    <n v="0"/>
    <x v="0"/>
    <n v="0"/>
    <n v="0"/>
  </r>
  <r>
    <x v="1"/>
    <x v="12"/>
    <x v="8"/>
    <x v="0"/>
    <n v="0"/>
    <n v="5"/>
    <n v="0"/>
    <n v="0"/>
    <n v="0"/>
    <n v="0"/>
    <x v="0"/>
    <n v="0"/>
    <n v="0"/>
  </r>
  <r>
    <x v="1"/>
    <x v="13"/>
    <x v="0"/>
    <x v="0"/>
    <n v="0"/>
    <n v="5"/>
    <n v="0"/>
    <n v="0"/>
    <n v="0"/>
    <n v="0"/>
    <x v="0"/>
    <n v="0"/>
    <n v="0"/>
  </r>
  <r>
    <x v="1"/>
    <x v="13"/>
    <x v="1"/>
    <x v="0"/>
    <n v="0"/>
    <n v="5"/>
    <n v="0"/>
    <n v="0"/>
    <n v="0"/>
    <n v="0"/>
    <x v="0"/>
    <n v="0"/>
    <n v="0"/>
  </r>
  <r>
    <x v="1"/>
    <x v="13"/>
    <x v="2"/>
    <x v="0"/>
    <n v="0"/>
    <n v="5"/>
    <n v="0"/>
    <n v="0"/>
    <n v="0"/>
    <n v="0"/>
    <x v="0"/>
    <n v="0"/>
    <n v="0"/>
  </r>
  <r>
    <x v="1"/>
    <x v="13"/>
    <x v="3"/>
    <x v="0"/>
    <n v="0"/>
    <n v="5"/>
    <n v="0"/>
    <n v="0"/>
    <n v="0"/>
    <n v="0"/>
    <x v="0"/>
    <n v="0"/>
    <n v="0"/>
  </r>
  <r>
    <x v="1"/>
    <x v="13"/>
    <x v="4"/>
    <x v="0"/>
    <n v="0"/>
    <n v="5"/>
    <n v="0"/>
    <n v="0"/>
    <n v="0"/>
    <n v="0"/>
    <x v="0"/>
    <n v="0"/>
    <n v="0"/>
  </r>
  <r>
    <x v="1"/>
    <x v="13"/>
    <x v="5"/>
    <x v="0"/>
    <n v="0"/>
    <n v="5"/>
    <n v="0"/>
    <n v="0"/>
    <n v="0"/>
    <n v="0"/>
    <x v="0"/>
    <n v="0"/>
    <n v="0"/>
  </r>
  <r>
    <x v="1"/>
    <x v="13"/>
    <x v="6"/>
    <x v="0"/>
    <n v="0"/>
    <n v="5"/>
    <n v="0"/>
    <n v="0"/>
    <n v="0"/>
    <n v="0"/>
    <x v="0"/>
    <n v="0"/>
    <n v="0"/>
  </r>
  <r>
    <x v="1"/>
    <x v="13"/>
    <x v="7"/>
    <x v="0"/>
    <n v="0"/>
    <n v="5"/>
    <n v="0"/>
    <n v="0"/>
    <n v="0"/>
    <n v="0"/>
    <x v="0"/>
    <n v="0"/>
    <n v="0"/>
  </r>
  <r>
    <x v="1"/>
    <x v="13"/>
    <x v="8"/>
    <x v="0"/>
    <n v="0"/>
    <n v="5"/>
    <n v="0"/>
    <n v="0"/>
    <n v="0"/>
    <n v="0"/>
    <x v="0"/>
    <n v="0"/>
    <n v="0"/>
  </r>
  <r>
    <x v="1"/>
    <x v="14"/>
    <x v="0"/>
    <x v="0"/>
    <n v="0"/>
    <n v="5"/>
    <n v="0"/>
    <n v="0"/>
    <n v="0"/>
    <n v="0"/>
    <x v="0"/>
    <n v="0"/>
    <n v="0"/>
  </r>
  <r>
    <x v="1"/>
    <x v="14"/>
    <x v="1"/>
    <x v="0"/>
    <n v="0"/>
    <n v="5"/>
    <n v="0"/>
    <n v="0"/>
    <n v="0"/>
    <n v="0"/>
    <x v="0"/>
    <n v="0"/>
    <n v="0"/>
  </r>
  <r>
    <x v="1"/>
    <x v="14"/>
    <x v="2"/>
    <x v="0"/>
    <n v="0"/>
    <n v="5"/>
    <n v="0"/>
    <n v="0"/>
    <n v="0"/>
    <n v="0"/>
    <x v="0"/>
    <n v="0"/>
    <n v="0"/>
  </r>
  <r>
    <x v="1"/>
    <x v="14"/>
    <x v="3"/>
    <x v="0"/>
    <n v="0"/>
    <n v="5"/>
    <n v="0"/>
    <n v="0"/>
    <n v="0"/>
    <n v="0"/>
    <x v="0"/>
    <n v="0"/>
    <n v="0"/>
  </r>
  <r>
    <x v="1"/>
    <x v="14"/>
    <x v="4"/>
    <x v="0"/>
    <n v="0"/>
    <n v="5"/>
    <n v="0"/>
    <n v="0"/>
    <n v="0"/>
    <n v="0"/>
    <x v="0"/>
    <n v="0"/>
    <n v="0"/>
  </r>
  <r>
    <x v="1"/>
    <x v="14"/>
    <x v="5"/>
    <x v="0"/>
    <n v="0"/>
    <n v="5"/>
    <n v="0"/>
    <n v="0"/>
    <n v="0"/>
    <n v="0"/>
    <x v="0"/>
    <n v="0"/>
    <n v="0"/>
  </r>
  <r>
    <x v="1"/>
    <x v="14"/>
    <x v="6"/>
    <x v="0"/>
    <n v="0"/>
    <n v="5"/>
    <n v="0"/>
    <n v="0"/>
    <n v="0"/>
    <n v="0"/>
    <x v="0"/>
    <n v="0"/>
    <n v="0"/>
  </r>
  <r>
    <x v="1"/>
    <x v="14"/>
    <x v="7"/>
    <x v="0"/>
    <n v="0"/>
    <n v="5"/>
    <n v="0"/>
    <n v="0"/>
    <n v="0"/>
    <n v="0"/>
    <x v="0"/>
    <n v="0"/>
    <n v="0"/>
  </r>
  <r>
    <x v="1"/>
    <x v="14"/>
    <x v="8"/>
    <x v="0"/>
    <n v="0"/>
    <n v="5"/>
    <n v="0"/>
    <n v="0"/>
    <n v="0"/>
    <n v="0"/>
    <x v="0"/>
    <n v="0"/>
    <n v="0"/>
  </r>
  <r>
    <x v="1"/>
    <x v="15"/>
    <x v="0"/>
    <x v="0"/>
    <n v="0"/>
    <n v="5"/>
    <n v="0"/>
    <n v="0"/>
    <n v="0"/>
    <n v="0"/>
    <x v="0"/>
    <n v="0"/>
    <n v="0"/>
  </r>
  <r>
    <x v="1"/>
    <x v="15"/>
    <x v="1"/>
    <x v="0"/>
    <n v="0"/>
    <n v="5"/>
    <n v="0"/>
    <n v="0"/>
    <n v="0"/>
    <n v="0"/>
    <x v="0"/>
    <n v="0"/>
    <n v="0"/>
  </r>
  <r>
    <x v="1"/>
    <x v="15"/>
    <x v="2"/>
    <x v="0"/>
    <n v="0"/>
    <n v="5"/>
    <n v="0"/>
    <n v="0"/>
    <n v="0"/>
    <n v="0"/>
    <x v="0"/>
    <n v="0"/>
    <n v="0"/>
  </r>
  <r>
    <x v="1"/>
    <x v="15"/>
    <x v="3"/>
    <x v="0"/>
    <n v="0"/>
    <n v="5"/>
    <n v="0"/>
    <n v="0"/>
    <n v="0"/>
    <n v="0"/>
    <x v="0"/>
    <n v="0"/>
    <n v="0"/>
  </r>
  <r>
    <x v="1"/>
    <x v="15"/>
    <x v="4"/>
    <x v="0"/>
    <n v="0"/>
    <n v="5"/>
    <n v="0"/>
    <n v="0"/>
    <n v="0"/>
    <n v="0"/>
    <x v="0"/>
    <n v="0"/>
    <n v="0"/>
  </r>
  <r>
    <x v="1"/>
    <x v="15"/>
    <x v="5"/>
    <x v="0"/>
    <n v="0"/>
    <n v="5"/>
    <n v="0"/>
    <n v="0"/>
    <n v="0"/>
    <n v="0"/>
    <x v="0"/>
    <n v="0"/>
    <n v="0"/>
  </r>
  <r>
    <x v="1"/>
    <x v="15"/>
    <x v="6"/>
    <x v="0"/>
    <n v="0"/>
    <n v="5"/>
    <n v="0"/>
    <n v="0"/>
    <n v="0"/>
    <n v="0"/>
    <x v="0"/>
    <n v="0"/>
    <n v="0"/>
  </r>
  <r>
    <x v="1"/>
    <x v="15"/>
    <x v="7"/>
    <x v="0"/>
    <n v="0"/>
    <n v="5"/>
    <n v="0"/>
    <n v="0"/>
    <n v="0"/>
    <n v="0"/>
    <x v="0"/>
    <n v="0"/>
    <n v="0"/>
  </r>
  <r>
    <x v="1"/>
    <x v="15"/>
    <x v="8"/>
    <x v="0"/>
    <n v="0"/>
    <n v="5"/>
    <n v="0"/>
    <n v="0"/>
    <n v="0"/>
    <n v="0"/>
    <x v="0"/>
    <n v="0"/>
    <n v="0"/>
  </r>
  <r>
    <x v="1"/>
    <x v="16"/>
    <x v="0"/>
    <x v="0"/>
    <n v="0"/>
    <n v="5"/>
    <n v="0"/>
    <n v="0"/>
    <n v="0"/>
    <n v="0"/>
    <x v="0"/>
    <n v="0"/>
    <n v="0"/>
  </r>
  <r>
    <x v="1"/>
    <x v="16"/>
    <x v="1"/>
    <x v="0"/>
    <n v="0"/>
    <n v="5"/>
    <n v="0"/>
    <n v="0"/>
    <n v="0"/>
    <n v="0"/>
    <x v="0"/>
    <n v="0"/>
    <n v="0"/>
  </r>
  <r>
    <x v="1"/>
    <x v="16"/>
    <x v="2"/>
    <x v="0"/>
    <n v="0"/>
    <n v="5"/>
    <n v="0"/>
    <n v="0"/>
    <n v="0"/>
    <n v="0"/>
    <x v="0"/>
    <n v="0"/>
    <n v="0"/>
  </r>
  <r>
    <x v="1"/>
    <x v="16"/>
    <x v="3"/>
    <x v="0"/>
    <n v="0"/>
    <n v="5"/>
    <n v="0"/>
    <n v="0"/>
    <n v="0"/>
    <n v="0"/>
    <x v="0"/>
    <n v="0"/>
    <n v="0"/>
  </r>
  <r>
    <x v="1"/>
    <x v="16"/>
    <x v="4"/>
    <x v="0"/>
    <n v="0"/>
    <n v="5"/>
    <n v="0"/>
    <n v="0"/>
    <n v="0"/>
    <n v="0"/>
    <x v="0"/>
    <n v="0"/>
    <n v="0"/>
  </r>
  <r>
    <x v="1"/>
    <x v="16"/>
    <x v="5"/>
    <x v="0"/>
    <n v="0"/>
    <n v="5"/>
    <n v="0"/>
    <n v="0"/>
    <n v="0"/>
    <n v="0"/>
    <x v="0"/>
    <n v="0"/>
    <n v="0"/>
  </r>
  <r>
    <x v="1"/>
    <x v="16"/>
    <x v="6"/>
    <x v="0"/>
    <n v="0"/>
    <n v="5"/>
    <n v="0"/>
    <n v="0"/>
    <n v="0"/>
    <n v="0"/>
    <x v="0"/>
    <n v="0"/>
    <n v="0"/>
  </r>
  <r>
    <x v="1"/>
    <x v="16"/>
    <x v="7"/>
    <x v="0"/>
    <n v="0"/>
    <n v="5"/>
    <n v="0"/>
    <n v="0"/>
    <n v="0"/>
    <n v="0"/>
    <x v="0"/>
    <n v="0"/>
    <n v="0"/>
  </r>
  <r>
    <x v="1"/>
    <x v="16"/>
    <x v="8"/>
    <x v="0"/>
    <n v="0"/>
    <n v="5"/>
    <n v="0"/>
    <n v="0"/>
    <n v="0"/>
    <n v="0"/>
    <x v="0"/>
    <n v="0"/>
    <n v="0"/>
  </r>
  <r>
    <x v="1"/>
    <x v="17"/>
    <x v="0"/>
    <x v="0"/>
    <n v="0"/>
    <n v="5"/>
    <n v="0"/>
    <n v="0"/>
    <n v="0"/>
    <n v="0"/>
    <x v="0"/>
    <n v="0"/>
    <n v="0"/>
  </r>
  <r>
    <x v="1"/>
    <x v="17"/>
    <x v="1"/>
    <x v="0"/>
    <n v="0"/>
    <n v="5"/>
    <n v="0"/>
    <n v="0"/>
    <n v="0"/>
    <n v="0"/>
    <x v="0"/>
    <n v="0"/>
    <n v="0"/>
  </r>
  <r>
    <x v="1"/>
    <x v="17"/>
    <x v="2"/>
    <x v="0"/>
    <n v="0"/>
    <n v="5"/>
    <n v="0"/>
    <n v="0"/>
    <n v="0"/>
    <n v="0"/>
    <x v="0"/>
    <n v="0"/>
    <n v="0"/>
  </r>
  <r>
    <x v="1"/>
    <x v="17"/>
    <x v="3"/>
    <x v="0"/>
    <n v="0"/>
    <n v="5"/>
    <n v="0"/>
    <n v="0"/>
    <n v="0"/>
    <n v="0"/>
    <x v="0"/>
    <n v="0"/>
    <n v="0"/>
  </r>
  <r>
    <x v="1"/>
    <x v="17"/>
    <x v="4"/>
    <x v="0"/>
    <n v="0"/>
    <n v="5"/>
    <n v="0"/>
    <n v="0"/>
    <n v="0"/>
    <n v="0"/>
    <x v="0"/>
    <n v="0"/>
    <n v="0"/>
  </r>
  <r>
    <x v="1"/>
    <x v="17"/>
    <x v="5"/>
    <x v="0"/>
    <n v="0"/>
    <n v="5"/>
    <n v="0"/>
    <n v="0"/>
    <n v="0"/>
    <n v="0"/>
    <x v="0"/>
    <n v="0"/>
    <n v="0"/>
  </r>
  <r>
    <x v="1"/>
    <x v="17"/>
    <x v="6"/>
    <x v="0"/>
    <n v="0"/>
    <n v="5"/>
    <n v="0"/>
    <n v="0"/>
    <n v="0"/>
    <n v="0"/>
    <x v="0"/>
    <n v="0"/>
    <n v="0"/>
  </r>
  <r>
    <x v="1"/>
    <x v="17"/>
    <x v="7"/>
    <x v="0"/>
    <n v="0"/>
    <n v="5"/>
    <n v="0"/>
    <n v="0"/>
    <n v="0"/>
    <n v="0"/>
    <x v="0"/>
    <n v="0"/>
    <n v="0"/>
  </r>
  <r>
    <x v="1"/>
    <x v="17"/>
    <x v="8"/>
    <x v="0"/>
    <n v="0"/>
    <n v="5"/>
    <n v="0"/>
    <n v="0"/>
    <n v="0"/>
    <n v="0"/>
    <x v="0"/>
    <n v="0"/>
    <n v="0"/>
  </r>
  <r>
    <x v="1"/>
    <x v="18"/>
    <x v="0"/>
    <x v="0"/>
    <n v="0"/>
    <n v="5"/>
    <n v="0"/>
    <n v="0"/>
    <n v="0"/>
    <n v="0"/>
    <x v="0"/>
    <n v="0"/>
    <n v="0"/>
  </r>
  <r>
    <x v="1"/>
    <x v="18"/>
    <x v="1"/>
    <x v="0"/>
    <n v="0"/>
    <n v="5"/>
    <n v="0"/>
    <n v="0"/>
    <n v="0"/>
    <n v="0"/>
    <x v="0"/>
    <n v="0"/>
    <n v="0"/>
  </r>
  <r>
    <x v="1"/>
    <x v="18"/>
    <x v="2"/>
    <x v="0"/>
    <n v="0"/>
    <n v="5"/>
    <n v="0"/>
    <n v="0"/>
    <n v="0"/>
    <n v="0"/>
    <x v="0"/>
    <n v="0"/>
    <n v="0"/>
  </r>
  <r>
    <x v="1"/>
    <x v="18"/>
    <x v="3"/>
    <x v="0"/>
    <n v="0"/>
    <n v="5"/>
    <n v="0"/>
    <n v="0"/>
    <n v="0"/>
    <n v="0"/>
    <x v="0"/>
    <n v="0"/>
    <n v="0"/>
  </r>
  <r>
    <x v="1"/>
    <x v="18"/>
    <x v="4"/>
    <x v="0"/>
    <n v="0"/>
    <n v="5"/>
    <n v="0"/>
    <n v="0"/>
    <n v="0"/>
    <n v="0"/>
    <x v="0"/>
    <n v="0"/>
    <n v="0"/>
  </r>
  <r>
    <x v="1"/>
    <x v="18"/>
    <x v="5"/>
    <x v="0"/>
    <n v="0"/>
    <n v="5"/>
    <n v="0"/>
    <n v="0"/>
    <n v="0"/>
    <n v="0"/>
    <x v="0"/>
    <n v="0"/>
    <n v="0"/>
  </r>
  <r>
    <x v="1"/>
    <x v="18"/>
    <x v="6"/>
    <x v="0"/>
    <n v="0"/>
    <n v="5"/>
    <n v="0"/>
    <n v="0"/>
    <n v="0"/>
    <n v="0"/>
    <x v="0"/>
    <n v="0"/>
    <n v="0"/>
  </r>
  <r>
    <x v="1"/>
    <x v="18"/>
    <x v="7"/>
    <x v="0"/>
    <n v="0"/>
    <n v="5"/>
    <n v="0"/>
    <n v="0"/>
    <n v="0"/>
    <n v="0"/>
    <x v="0"/>
    <n v="0"/>
    <n v="0"/>
  </r>
  <r>
    <x v="1"/>
    <x v="18"/>
    <x v="8"/>
    <x v="0"/>
    <n v="0"/>
    <n v="5"/>
    <n v="0"/>
    <n v="0"/>
    <n v="0"/>
    <n v="0"/>
    <x v="0"/>
    <n v="0"/>
    <n v="0"/>
  </r>
  <r>
    <x v="1"/>
    <x v="19"/>
    <x v="0"/>
    <x v="0"/>
    <n v="0"/>
    <n v="5"/>
    <n v="0"/>
    <n v="0"/>
    <n v="0"/>
    <n v="0"/>
    <x v="0"/>
    <n v="0"/>
    <n v="0"/>
  </r>
  <r>
    <x v="1"/>
    <x v="19"/>
    <x v="1"/>
    <x v="0"/>
    <n v="0"/>
    <n v="5"/>
    <n v="0"/>
    <n v="0"/>
    <n v="0"/>
    <n v="0"/>
    <x v="0"/>
    <n v="0"/>
    <n v="0"/>
  </r>
  <r>
    <x v="1"/>
    <x v="19"/>
    <x v="2"/>
    <x v="0"/>
    <n v="0"/>
    <n v="5"/>
    <n v="0"/>
    <n v="0"/>
    <n v="0"/>
    <n v="0"/>
    <x v="0"/>
    <n v="0"/>
    <n v="0"/>
  </r>
  <r>
    <x v="1"/>
    <x v="19"/>
    <x v="3"/>
    <x v="0"/>
    <n v="0"/>
    <n v="5"/>
    <n v="0"/>
    <n v="0"/>
    <n v="0"/>
    <n v="0"/>
    <x v="0"/>
    <n v="0"/>
    <n v="0"/>
  </r>
  <r>
    <x v="1"/>
    <x v="19"/>
    <x v="4"/>
    <x v="0"/>
    <n v="0"/>
    <n v="5"/>
    <n v="0"/>
    <n v="0"/>
    <n v="0"/>
    <n v="0"/>
    <x v="0"/>
    <n v="0"/>
    <n v="0"/>
  </r>
  <r>
    <x v="1"/>
    <x v="19"/>
    <x v="5"/>
    <x v="0"/>
    <n v="0"/>
    <n v="5"/>
    <n v="0"/>
    <n v="0"/>
    <n v="0"/>
    <n v="0"/>
    <x v="0"/>
    <n v="0"/>
    <n v="0"/>
  </r>
  <r>
    <x v="1"/>
    <x v="19"/>
    <x v="6"/>
    <x v="0"/>
    <n v="0"/>
    <n v="5"/>
    <n v="0"/>
    <n v="0"/>
    <n v="0"/>
    <n v="0"/>
    <x v="0"/>
    <n v="0"/>
    <n v="0"/>
  </r>
  <r>
    <x v="1"/>
    <x v="19"/>
    <x v="7"/>
    <x v="0"/>
    <n v="0"/>
    <n v="5"/>
    <n v="0"/>
    <n v="0"/>
    <n v="0"/>
    <n v="0"/>
    <x v="0"/>
    <n v="0"/>
    <n v="0"/>
  </r>
  <r>
    <x v="1"/>
    <x v="19"/>
    <x v="8"/>
    <x v="0"/>
    <n v="0"/>
    <n v="5"/>
    <n v="0"/>
    <n v="0"/>
    <n v="0"/>
    <n v="0"/>
    <x v="0"/>
    <n v="0"/>
    <n v="0"/>
  </r>
  <r>
    <x v="1"/>
    <x v="20"/>
    <x v="0"/>
    <x v="0"/>
    <n v="0"/>
    <n v="5"/>
    <n v="0"/>
    <n v="0"/>
    <n v="0"/>
    <n v="0"/>
    <x v="0"/>
    <n v="0"/>
    <n v="0"/>
  </r>
  <r>
    <x v="1"/>
    <x v="20"/>
    <x v="1"/>
    <x v="0"/>
    <n v="0"/>
    <n v="5"/>
    <n v="0"/>
    <n v="0"/>
    <n v="0"/>
    <n v="0"/>
    <x v="0"/>
    <n v="0"/>
    <n v="0"/>
  </r>
  <r>
    <x v="1"/>
    <x v="20"/>
    <x v="2"/>
    <x v="0"/>
    <n v="0"/>
    <n v="5"/>
    <n v="0"/>
    <n v="0"/>
    <n v="0"/>
    <n v="0"/>
    <x v="0"/>
    <n v="0"/>
    <n v="0"/>
  </r>
  <r>
    <x v="1"/>
    <x v="20"/>
    <x v="3"/>
    <x v="0"/>
    <n v="0"/>
    <n v="5"/>
    <n v="0"/>
    <n v="0"/>
    <n v="0"/>
    <n v="0"/>
    <x v="0"/>
    <n v="0"/>
    <n v="0"/>
  </r>
  <r>
    <x v="1"/>
    <x v="20"/>
    <x v="4"/>
    <x v="0"/>
    <n v="0"/>
    <n v="5"/>
    <n v="0"/>
    <n v="0"/>
    <n v="0"/>
    <n v="0"/>
    <x v="0"/>
    <n v="0"/>
    <n v="0"/>
  </r>
  <r>
    <x v="1"/>
    <x v="20"/>
    <x v="5"/>
    <x v="0"/>
    <n v="0"/>
    <n v="5"/>
    <n v="0"/>
    <n v="0"/>
    <n v="0"/>
    <n v="0"/>
    <x v="0"/>
    <n v="0"/>
    <n v="0"/>
  </r>
  <r>
    <x v="1"/>
    <x v="20"/>
    <x v="6"/>
    <x v="0"/>
    <n v="0"/>
    <n v="5"/>
    <n v="0"/>
    <n v="0"/>
    <n v="0"/>
    <n v="0"/>
    <x v="0"/>
    <n v="0"/>
    <n v="0"/>
  </r>
  <r>
    <x v="1"/>
    <x v="20"/>
    <x v="7"/>
    <x v="0"/>
    <n v="0"/>
    <n v="5"/>
    <n v="0"/>
    <n v="0"/>
    <n v="0"/>
    <n v="0"/>
    <x v="0"/>
    <n v="0"/>
    <n v="0"/>
  </r>
  <r>
    <x v="1"/>
    <x v="20"/>
    <x v="8"/>
    <x v="0"/>
    <n v="0"/>
    <n v="5"/>
    <n v="0"/>
    <n v="0"/>
    <n v="0"/>
    <n v="0"/>
    <x v="0"/>
    <n v="0"/>
    <n v="0"/>
  </r>
  <r>
    <x v="1"/>
    <x v="21"/>
    <x v="0"/>
    <x v="0"/>
    <n v="0"/>
    <n v="5"/>
    <n v="0"/>
    <n v="0"/>
    <n v="0"/>
    <n v="0"/>
    <x v="0"/>
    <n v="0"/>
    <n v="0"/>
  </r>
  <r>
    <x v="1"/>
    <x v="21"/>
    <x v="1"/>
    <x v="0"/>
    <n v="0"/>
    <n v="5"/>
    <n v="0"/>
    <n v="0"/>
    <n v="0"/>
    <n v="0"/>
    <x v="0"/>
    <n v="0"/>
    <n v="0"/>
  </r>
  <r>
    <x v="1"/>
    <x v="21"/>
    <x v="2"/>
    <x v="0"/>
    <n v="0"/>
    <n v="5"/>
    <n v="0"/>
    <n v="0"/>
    <n v="0"/>
    <n v="0"/>
    <x v="0"/>
    <n v="0"/>
    <n v="0"/>
  </r>
  <r>
    <x v="1"/>
    <x v="21"/>
    <x v="3"/>
    <x v="0"/>
    <n v="0"/>
    <n v="5"/>
    <n v="0"/>
    <n v="0"/>
    <n v="0"/>
    <n v="0"/>
    <x v="0"/>
    <n v="0"/>
    <n v="0"/>
  </r>
  <r>
    <x v="1"/>
    <x v="21"/>
    <x v="4"/>
    <x v="0"/>
    <n v="0"/>
    <n v="5"/>
    <n v="0"/>
    <n v="0"/>
    <n v="0"/>
    <n v="0"/>
    <x v="0"/>
    <n v="0"/>
    <n v="0"/>
  </r>
  <r>
    <x v="1"/>
    <x v="21"/>
    <x v="5"/>
    <x v="0"/>
    <n v="0"/>
    <n v="5"/>
    <n v="0"/>
    <n v="0"/>
    <n v="0"/>
    <n v="0"/>
    <x v="0"/>
    <n v="0"/>
    <n v="0"/>
  </r>
  <r>
    <x v="1"/>
    <x v="21"/>
    <x v="6"/>
    <x v="0"/>
    <n v="0"/>
    <n v="5"/>
    <n v="0"/>
    <n v="0"/>
    <n v="0"/>
    <n v="0"/>
    <x v="0"/>
    <n v="0"/>
    <n v="0"/>
  </r>
  <r>
    <x v="1"/>
    <x v="21"/>
    <x v="7"/>
    <x v="0"/>
    <n v="0"/>
    <n v="5"/>
    <n v="0"/>
    <n v="0"/>
    <n v="0"/>
    <n v="0"/>
    <x v="0"/>
    <n v="0"/>
    <n v="0"/>
  </r>
  <r>
    <x v="1"/>
    <x v="21"/>
    <x v="8"/>
    <x v="0"/>
    <n v="0"/>
    <n v="5"/>
    <n v="0"/>
    <n v="0"/>
    <n v="0"/>
    <n v="0"/>
    <x v="0"/>
    <n v="0"/>
    <n v="0"/>
  </r>
  <r>
    <x v="1"/>
    <x v="22"/>
    <x v="0"/>
    <x v="0"/>
    <n v="0"/>
    <n v="5"/>
    <n v="0"/>
    <n v="0"/>
    <n v="0"/>
    <n v="0"/>
    <x v="0"/>
    <n v="0"/>
    <n v="0"/>
  </r>
  <r>
    <x v="1"/>
    <x v="22"/>
    <x v="1"/>
    <x v="0"/>
    <n v="0"/>
    <n v="5"/>
    <n v="0"/>
    <n v="0"/>
    <n v="0"/>
    <n v="0"/>
    <x v="0"/>
    <n v="0"/>
    <n v="0"/>
  </r>
  <r>
    <x v="1"/>
    <x v="22"/>
    <x v="2"/>
    <x v="0"/>
    <n v="0"/>
    <n v="5"/>
    <n v="0"/>
    <n v="0"/>
    <n v="0"/>
    <n v="0"/>
    <x v="0"/>
    <n v="0"/>
    <n v="0"/>
  </r>
  <r>
    <x v="1"/>
    <x v="22"/>
    <x v="3"/>
    <x v="0"/>
    <n v="0"/>
    <n v="5"/>
    <n v="0"/>
    <n v="0"/>
    <n v="0"/>
    <n v="0"/>
    <x v="0"/>
    <n v="0"/>
    <n v="0"/>
  </r>
  <r>
    <x v="1"/>
    <x v="22"/>
    <x v="4"/>
    <x v="0"/>
    <n v="0"/>
    <n v="5"/>
    <n v="0"/>
    <n v="0"/>
    <n v="0"/>
    <n v="0"/>
    <x v="0"/>
    <n v="0"/>
    <n v="0"/>
  </r>
  <r>
    <x v="1"/>
    <x v="22"/>
    <x v="5"/>
    <x v="0"/>
    <n v="0"/>
    <n v="5"/>
    <n v="0"/>
    <n v="0"/>
    <n v="0"/>
    <n v="0"/>
    <x v="0"/>
    <n v="0"/>
    <n v="0"/>
  </r>
  <r>
    <x v="1"/>
    <x v="22"/>
    <x v="6"/>
    <x v="0"/>
    <n v="0"/>
    <n v="5"/>
    <n v="0"/>
    <n v="0"/>
    <n v="0"/>
    <n v="0"/>
    <x v="0"/>
    <n v="0"/>
    <n v="0"/>
  </r>
  <r>
    <x v="1"/>
    <x v="22"/>
    <x v="7"/>
    <x v="0"/>
    <n v="0"/>
    <n v="5"/>
    <n v="0"/>
    <n v="0"/>
    <n v="0"/>
    <n v="0"/>
    <x v="0"/>
    <n v="0"/>
    <n v="0"/>
  </r>
  <r>
    <x v="1"/>
    <x v="22"/>
    <x v="8"/>
    <x v="0"/>
    <n v="0"/>
    <n v="5"/>
    <n v="0"/>
    <n v="0"/>
    <n v="0"/>
    <n v="0"/>
    <x v="0"/>
    <n v="0"/>
    <n v="0"/>
  </r>
  <r>
    <x v="1"/>
    <x v="23"/>
    <x v="0"/>
    <x v="0"/>
    <n v="0"/>
    <n v="5"/>
    <n v="0"/>
    <n v="0"/>
    <n v="0"/>
    <n v="0"/>
    <x v="0"/>
    <n v="0"/>
    <n v="0"/>
  </r>
  <r>
    <x v="1"/>
    <x v="23"/>
    <x v="1"/>
    <x v="0"/>
    <n v="0"/>
    <n v="5"/>
    <n v="0"/>
    <n v="0"/>
    <n v="0"/>
    <n v="0"/>
    <x v="0"/>
    <n v="0"/>
    <n v="0"/>
  </r>
  <r>
    <x v="1"/>
    <x v="23"/>
    <x v="2"/>
    <x v="0"/>
    <n v="0"/>
    <n v="5"/>
    <n v="0"/>
    <n v="0"/>
    <n v="0"/>
    <n v="0"/>
    <x v="0"/>
    <n v="0"/>
    <n v="0"/>
  </r>
  <r>
    <x v="1"/>
    <x v="23"/>
    <x v="3"/>
    <x v="0"/>
    <n v="0"/>
    <n v="5"/>
    <n v="0"/>
    <n v="0"/>
    <n v="0"/>
    <n v="0"/>
    <x v="0"/>
    <n v="0"/>
    <n v="0"/>
  </r>
  <r>
    <x v="1"/>
    <x v="23"/>
    <x v="4"/>
    <x v="0"/>
    <n v="0"/>
    <n v="5"/>
    <n v="0"/>
    <n v="0"/>
    <n v="0"/>
    <n v="0"/>
    <x v="0"/>
    <n v="0"/>
    <n v="0"/>
  </r>
  <r>
    <x v="1"/>
    <x v="23"/>
    <x v="5"/>
    <x v="0"/>
    <n v="0"/>
    <n v="5"/>
    <n v="0"/>
    <n v="0"/>
    <n v="0"/>
    <n v="0"/>
    <x v="0"/>
    <n v="0"/>
    <n v="0"/>
  </r>
  <r>
    <x v="1"/>
    <x v="23"/>
    <x v="6"/>
    <x v="0"/>
    <n v="0"/>
    <n v="5"/>
    <n v="0"/>
    <n v="0"/>
    <n v="0"/>
    <n v="0"/>
    <x v="0"/>
    <n v="0"/>
    <n v="0"/>
  </r>
  <r>
    <x v="1"/>
    <x v="23"/>
    <x v="7"/>
    <x v="0"/>
    <n v="0"/>
    <n v="5"/>
    <n v="0"/>
    <n v="0"/>
    <n v="0"/>
    <n v="0"/>
    <x v="0"/>
    <n v="0"/>
    <n v="0"/>
  </r>
  <r>
    <x v="1"/>
    <x v="23"/>
    <x v="8"/>
    <x v="0"/>
    <n v="0"/>
    <n v="5"/>
    <n v="0"/>
    <n v="0"/>
    <n v="0"/>
    <n v="0"/>
    <x v="0"/>
    <n v="0"/>
    <n v="0"/>
  </r>
  <r>
    <x v="1"/>
    <x v="24"/>
    <x v="0"/>
    <x v="0"/>
    <n v="0"/>
    <n v="5"/>
    <n v="0"/>
    <n v="0"/>
    <n v="0"/>
    <n v="0"/>
    <x v="0"/>
    <n v="0"/>
    <n v="0"/>
  </r>
  <r>
    <x v="1"/>
    <x v="24"/>
    <x v="1"/>
    <x v="0"/>
    <n v="0"/>
    <n v="5"/>
    <n v="0"/>
    <n v="0"/>
    <n v="0"/>
    <n v="0"/>
    <x v="0"/>
    <n v="0"/>
    <n v="0"/>
  </r>
  <r>
    <x v="1"/>
    <x v="24"/>
    <x v="2"/>
    <x v="0"/>
    <n v="0"/>
    <n v="5"/>
    <n v="0"/>
    <n v="0"/>
    <n v="0"/>
    <n v="0"/>
    <x v="0"/>
    <n v="0"/>
    <n v="0"/>
  </r>
  <r>
    <x v="1"/>
    <x v="24"/>
    <x v="3"/>
    <x v="0"/>
    <n v="0"/>
    <n v="5"/>
    <n v="0"/>
    <n v="0"/>
    <n v="0"/>
    <n v="0"/>
    <x v="0"/>
    <n v="0"/>
    <n v="0"/>
  </r>
  <r>
    <x v="1"/>
    <x v="24"/>
    <x v="4"/>
    <x v="0"/>
    <n v="0"/>
    <n v="5"/>
    <n v="0"/>
    <n v="0"/>
    <n v="0"/>
    <n v="0"/>
    <x v="0"/>
    <n v="0"/>
    <n v="0"/>
  </r>
  <r>
    <x v="1"/>
    <x v="24"/>
    <x v="5"/>
    <x v="0"/>
    <n v="0"/>
    <n v="5"/>
    <n v="0"/>
    <n v="0"/>
    <n v="0"/>
    <n v="0"/>
    <x v="0"/>
    <n v="0"/>
    <n v="0"/>
  </r>
  <r>
    <x v="1"/>
    <x v="24"/>
    <x v="6"/>
    <x v="0"/>
    <n v="0"/>
    <n v="5"/>
    <n v="0"/>
    <n v="0"/>
    <n v="0"/>
    <n v="0"/>
    <x v="0"/>
    <n v="0"/>
    <n v="0"/>
  </r>
  <r>
    <x v="1"/>
    <x v="24"/>
    <x v="7"/>
    <x v="0"/>
    <n v="0"/>
    <n v="5"/>
    <n v="0"/>
    <n v="0"/>
    <n v="0"/>
    <n v="0"/>
    <x v="0"/>
    <n v="0"/>
    <n v="0"/>
  </r>
  <r>
    <x v="1"/>
    <x v="24"/>
    <x v="8"/>
    <x v="0"/>
    <n v="0"/>
    <n v="5"/>
    <n v="0"/>
    <n v="0"/>
    <n v="0"/>
    <n v="0"/>
    <x v="0"/>
    <n v="0"/>
    <n v="0"/>
  </r>
  <r>
    <x v="1"/>
    <x v="25"/>
    <x v="0"/>
    <x v="0"/>
    <n v="0"/>
    <n v="5"/>
    <n v="0"/>
    <n v="0"/>
    <n v="0"/>
    <n v="0"/>
    <x v="0"/>
    <n v="0"/>
    <n v="0"/>
  </r>
  <r>
    <x v="1"/>
    <x v="25"/>
    <x v="1"/>
    <x v="0"/>
    <n v="0"/>
    <n v="5"/>
    <n v="0"/>
    <n v="0"/>
    <n v="0"/>
    <n v="0"/>
    <x v="0"/>
    <n v="0"/>
    <n v="0"/>
  </r>
  <r>
    <x v="1"/>
    <x v="25"/>
    <x v="2"/>
    <x v="0"/>
    <n v="0"/>
    <n v="5"/>
    <n v="0"/>
    <n v="0"/>
    <n v="0"/>
    <n v="0"/>
    <x v="0"/>
    <n v="0"/>
    <n v="0"/>
  </r>
  <r>
    <x v="1"/>
    <x v="25"/>
    <x v="3"/>
    <x v="0"/>
    <n v="0"/>
    <n v="5"/>
    <n v="0"/>
    <n v="0"/>
    <n v="0"/>
    <n v="0"/>
    <x v="0"/>
    <n v="0"/>
    <n v="0"/>
  </r>
  <r>
    <x v="1"/>
    <x v="25"/>
    <x v="4"/>
    <x v="0"/>
    <n v="0"/>
    <n v="5"/>
    <n v="0"/>
    <n v="0"/>
    <n v="0"/>
    <n v="0"/>
    <x v="0"/>
    <n v="0"/>
    <n v="0"/>
  </r>
  <r>
    <x v="1"/>
    <x v="25"/>
    <x v="5"/>
    <x v="0"/>
    <n v="0"/>
    <n v="5"/>
    <n v="0"/>
    <n v="0"/>
    <n v="0"/>
    <n v="0"/>
    <x v="0"/>
    <n v="0"/>
    <n v="0"/>
  </r>
  <r>
    <x v="1"/>
    <x v="25"/>
    <x v="6"/>
    <x v="0"/>
    <n v="0"/>
    <n v="5"/>
    <n v="0"/>
    <n v="0"/>
    <n v="0"/>
    <n v="0"/>
    <x v="0"/>
    <n v="0"/>
    <n v="0"/>
  </r>
  <r>
    <x v="1"/>
    <x v="25"/>
    <x v="7"/>
    <x v="0"/>
    <n v="0"/>
    <n v="5"/>
    <n v="0"/>
    <n v="0"/>
    <n v="0"/>
    <n v="0"/>
    <x v="0"/>
    <n v="0"/>
    <n v="0"/>
  </r>
  <r>
    <x v="1"/>
    <x v="25"/>
    <x v="8"/>
    <x v="0"/>
    <n v="0"/>
    <n v="5"/>
    <n v="0"/>
    <n v="0"/>
    <n v="0"/>
    <n v="0"/>
    <x v="0"/>
    <n v="0"/>
    <n v="0"/>
  </r>
  <r>
    <x v="1"/>
    <x v="26"/>
    <x v="0"/>
    <x v="0"/>
    <n v="0"/>
    <n v="5"/>
    <n v="0"/>
    <n v="0"/>
    <n v="0"/>
    <n v="0"/>
    <x v="0"/>
    <n v="0"/>
    <n v="0"/>
  </r>
  <r>
    <x v="1"/>
    <x v="26"/>
    <x v="1"/>
    <x v="0"/>
    <n v="0"/>
    <n v="5"/>
    <n v="0"/>
    <n v="0"/>
    <n v="0"/>
    <n v="0"/>
    <x v="0"/>
    <n v="0"/>
    <n v="0"/>
  </r>
  <r>
    <x v="1"/>
    <x v="26"/>
    <x v="2"/>
    <x v="0"/>
    <n v="0.02"/>
    <n v="5"/>
    <n v="0.1"/>
    <n v="0"/>
    <n v="0"/>
    <n v="0"/>
    <x v="0"/>
    <n v="0"/>
    <n v="8.7000000000000001E-4"/>
  </r>
  <r>
    <x v="1"/>
    <x v="26"/>
    <x v="3"/>
    <x v="0"/>
    <n v="0"/>
    <n v="5"/>
    <n v="0"/>
    <n v="0"/>
    <n v="0"/>
    <n v="0"/>
    <x v="0"/>
    <n v="0"/>
    <n v="0"/>
  </r>
  <r>
    <x v="1"/>
    <x v="26"/>
    <x v="4"/>
    <x v="0"/>
    <n v="0"/>
    <n v="5"/>
    <n v="0"/>
    <n v="0"/>
    <n v="0"/>
    <n v="0"/>
    <x v="0"/>
    <n v="0"/>
    <n v="0"/>
  </r>
  <r>
    <x v="1"/>
    <x v="26"/>
    <x v="5"/>
    <x v="0"/>
    <n v="0"/>
    <n v="5"/>
    <n v="0"/>
    <n v="0"/>
    <n v="0"/>
    <n v="0"/>
    <x v="0"/>
    <n v="0"/>
    <n v="0"/>
  </r>
  <r>
    <x v="1"/>
    <x v="26"/>
    <x v="6"/>
    <x v="0"/>
    <n v="0.01"/>
    <n v="5"/>
    <n v="0.05"/>
    <n v="0"/>
    <n v="0"/>
    <n v="0"/>
    <x v="0"/>
    <n v="0"/>
    <n v="4.2999999999999999E-4"/>
  </r>
  <r>
    <x v="1"/>
    <x v="26"/>
    <x v="7"/>
    <x v="0"/>
    <n v="0"/>
    <n v="5"/>
    <n v="0"/>
    <n v="0"/>
    <n v="0"/>
    <n v="0"/>
    <x v="0"/>
    <n v="0"/>
    <n v="0"/>
  </r>
  <r>
    <x v="1"/>
    <x v="26"/>
    <x v="8"/>
    <x v="0"/>
    <n v="0.01"/>
    <n v="5"/>
    <n v="0.05"/>
    <n v="0"/>
    <n v="0"/>
    <n v="0"/>
    <x v="0"/>
    <n v="0"/>
    <n v="4.2999999999999999E-4"/>
  </r>
  <r>
    <x v="1"/>
    <x v="27"/>
    <x v="0"/>
    <x v="0"/>
    <n v="0"/>
    <n v="5"/>
    <n v="0"/>
    <n v="0"/>
    <n v="0"/>
    <n v="0"/>
    <x v="0"/>
    <n v="0"/>
    <n v="0"/>
  </r>
  <r>
    <x v="1"/>
    <x v="27"/>
    <x v="1"/>
    <x v="0"/>
    <n v="0"/>
    <n v="5"/>
    <n v="0"/>
    <n v="0"/>
    <n v="0"/>
    <n v="0"/>
    <x v="0"/>
    <n v="0"/>
    <n v="0"/>
  </r>
  <r>
    <x v="1"/>
    <x v="27"/>
    <x v="2"/>
    <x v="0"/>
    <n v="0.05"/>
    <n v="5"/>
    <n v="0.15"/>
    <n v="0"/>
    <n v="0"/>
    <n v="0"/>
    <x v="0"/>
    <n v="1.0000000000000001E-5"/>
    <n v="1.2800000000000001E-3"/>
  </r>
  <r>
    <x v="1"/>
    <x v="27"/>
    <x v="3"/>
    <x v="0"/>
    <n v="0"/>
    <n v="5"/>
    <n v="0"/>
    <n v="0"/>
    <n v="0"/>
    <n v="0"/>
    <x v="0"/>
    <n v="0"/>
    <n v="0"/>
  </r>
  <r>
    <x v="1"/>
    <x v="27"/>
    <x v="4"/>
    <x v="0"/>
    <n v="0.02"/>
    <n v="5"/>
    <n v="0.1"/>
    <n v="0"/>
    <n v="0"/>
    <n v="0"/>
    <x v="0"/>
    <n v="0"/>
    <n v="8.4999999999999995E-4"/>
  </r>
  <r>
    <x v="1"/>
    <x v="27"/>
    <x v="5"/>
    <x v="0"/>
    <n v="0"/>
    <n v="5"/>
    <n v="0"/>
    <n v="0"/>
    <n v="0"/>
    <n v="0"/>
    <x v="0"/>
    <n v="0"/>
    <n v="0"/>
  </r>
  <r>
    <x v="1"/>
    <x v="27"/>
    <x v="6"/>
    <x v="0"/>
    <n v="0.04"/>
    <n v="5"/>
    <n v="0.15"/>
    <n v="0"/>
    <n v="0"/>
    <n v="0"/>
    <x v="0"/>
    <n v="0"/>
    <n v="1.2800000000000001E-3"/>
  </r>
  <r>
    <x v="1"/>
    <x v="27"/>
    <x v="7"/>
    <x v="0"/>
    <n v="0.02"/>
    <n v="5"/>
    <n v="0.1"/>
    <n v="0"/>
    <n v="0"/>
    <n v="0"/>
    <x v="0"/>
    <n v="0"/>
    <n v="8.4999999999999995E-4"/>
  </r>
  <r>
    <x v="1"/>
    <x v="27"/>
    <x v="8"/>
    <x v="0"/>
    <n v="0.03"/>
    <n v="5"/>
    <n v="0.1"/>
    <n v="0"/>
    <n v="0"/>
    <n v="0"/>
    <x v="0"/>
    <n v="0"/>
    <n v="8.4999999999999995E-4"/>
  </r>
  <r>
    <x v="1"/>
    <x v="28"/>
    <x v="0"/>
    <x v="0"/>
    <n v="0.01"/>
    <n v="5"/>
    <n v="0.05"/>
    <n v="0"/>
    <n v="0"/>
    <n v="0"/>
    <x v="0"/>
    <n v="0"/>
    <n v="4.2000000000000002E-4"/>
  </r>
  <r>
    <x v="1"/>
    <x v="28"/>
    <x v="1"/>
    <x v="0"/>
    <n v="0.05"/>
    <n v="5"/>
    <n v="0.25"/>
    <n v="0"/>
    <n v="0"/>
    <n v="0"/>
    <x v="0"/>
    <n v="1.0000000000000001E-5"/>
    <n v="2.0899999999999998E-3"/>
  </r>
  <r>
    <x v="1"/>
    <x v="28"/>
    <x v="2"/>
    <x v="0"/>
    <n v="0.1"/>
    <n v="5"/>
    <n v="0.25"/>
    <n v="0"/>
    <n v="0"/>
    <n v="0"/>
    <x v="0"/>
    <n v="1.0000000000000001E-5"/>
    <n v="2.0899999999999998E-3"/>
  </r>
  <r>
    <x v="1"/>
    <x v="28"/>
    <x v="3"/>
    <x v="0"/>
    <n v="0.01"/>
    <n v="5"/>
    <n v="0.05"/>
    <n v="0"/>
    <n v="0"/>
    <n v="0"/>
    <x v="0"/>
    <n v="0"/>
    <n v="4.2000000000000002E-4"/>
  </r>
  <r>
    <x v="1"/>
    <x v="28"/>
    <x v="4"/>
    <x v="0"/>
    <n v="0.11"/>
    <n v="5"/>
    <n v="0.45"/>
    <n v="1.0000000000000001E-5"/>
    <n v="0"/>
    <n v="0"/>
    <x v="0"/>
    <n v="1.0000000000000001E-5"/>
    <n v="3.7599999999999999E-3"/>
  </r>
  <r>
    <x v="1"/>
    <x v="28"/>
    <x v="5"/>
    <x v="0"/>
    <n v="0"/>
    <n v="5"/>
    <n v="0"/>
    <n v="0"/>
    <n v="0"/>
    <n v="0"/>
    <x v="0"/>
    <n v="0"/>
    <n v="0"/>
  </r>
  <r>
    <x v="1"/>
    <x v="28"/>
    <x v="6"/>
    <x v="0"/>
    <n v="0.09"/>
    <n v="5"/>
    <n v="0.25"/>
    <n v="0"/>
    <n v="0"/>
    <n v="0"/>
    <x v="0"/>
    <n v="1.0000000000000001E-5"/>
    <n v="2.0899999999999998E-3"/>
  </r>
  <r>
    <x v="1"/>
    <x v="28"/>
    <x v="7"/>
    <x v="0"/>
    <n v="0.04"/>
    <n v="5"/>
    <n v="0.1"/>
    <n v="0"/>
    <n v="0"/>
    <n v="0"/>
    <x v="0"/>
    <n v="0"/>
    <n v="8.4000000000000003E-4"/>
  </r>
  <r>
    <x v="1"/>
    <x v="28"/>
    <x v="8"/>
    <x v="0"/>
    <n v="7.0000000000000007E-2"/>
    <n v="5"/>
    <n v="0.2"/>
    <n v="0"/>
    <n v="0"/>
    <n v="0"/>
    <x v="0"/>
    <n v="1.0000000000000001E-5"/>
    <n v="1.67E-3"/>
  </r>
  <r>
    <x v="1"/>
    <x v="29"/>
    <x v="0"/>
    <x v="0"/>
    <n v="0.04"/>
    <n v="5"/>
    <n v="0.15"/>
    <n v="0"/>
    <n v="0"/>
    <n v="0"/>
    <x v="0"/>
    <n v="0"/>
    <n v="1.23E-3"/>
  </r>
  <r>
    <x v="1"/>
    <x v="29"/>
    <x v="1"/>
    <x v="0"/>
    <n v="0.12"/>
    <n v="5"/>
    <n v="0.35"/>
    <n v="1.0000000000000001E-5"/>
    <n v="0"/>
    <n v="0"/>
    <x v="0"/>
    <n v="1.0000000000000001E-5"/>
    <n v="2.8700000000000002E-3"/>
  </r>
  <r>
    <x v="1"/>
    <x v="29"/>
    <x v="2"/>
    <x v="0"/>
    <n v="0.2"/>
    <n v="5"/>
    <n v="0.5"/>
    <n v="1.0000000000000001E-5"/>
    <n v="0"/>
    <n v="0"/>
    <x v="0"/>
    <n v="2.0000000000000002E-5"/>
    <n v="4.1000000000000003E-3"/>
  </r>
  <r>
    <x v="1"/>
    <x v="29"/>
    <x v="3"/>
    <x v="0"/>
    <n v="7.0000000000000007E-2"/>
    <n v="5"/>
    <n v="0.3"/>
    <n v="0"/>
    <n v="0"/>
    <n v="0"/>
    <x v="0"/>
    <n v="1.0000000000000001E-5"/>
    <n v="2.4599999999999999E-3"/>
  </r>
  <r>
    <x v="1"/>
    <x v="29"/>
    <x v="4"/>
    <x v="0"/>
    <n v="0.25"/>
    <n v="5"/>
    <n v="0.7"/>
    <n v="1.0000000000000001E-5"/>
    <n v="0"/>
    <n v="1.0000000000000001E-5"/>
    <x v="0"/>
    <n v="3.0000000000000001E-5"/>
    <n v="5.7400000000000003E-3"/>
  </r>
  <r>
    <x v="1"/>
    <x v="29"/>
    <x v="5"/>
    <x v="0"/>
    <n v="0.02"/>
    <n v="5"/>
    <n v="0.1"/>
    <n v="0"/>
    <n v="0"/>
    <n v="0"/>
    <x v="0"/>
    <n v="0"/>
    <n v="8.1999999999999998E-4"/>
  </r>
  <r>
    <x v="1"/>
    <x v="29"/>
    <x v="6"/>
    <x v="0"/>
    <n v="0.19"/>
    <n v="5"/>
    <n v="0.5"/>
    <n v="1.0000000000000001E-5"/>
    <n v="0"/>
    <n v="0"/>
    <x v="0"/>
    <n v="2.0000000000000002E-5"/>
    <n v="4.1000000000000003E-3"/>
  </r>
  <r>
    <x v="1"/>
    <x v="29"/>
    <x v="7"/>
    <x v="0"/>
    <n v="0.12"/>
    <n v="5"/>
    <n v="0.4"/>
    <n v="1.0000000000000001E-5"/>
    <n v="0"/>
    <n v="0"/>
    <x v="0"/>
    <n v="1.0000000000000001E-5"/>
    <n v="3.2799999999999999E-3"/>
  </r>
  <r>
    <x v="1"/>
    <x v="29"/>
    <x v="8"/>
    <x v="0"/>
    <n v="0.17"/>
    <n v="5"/>
    <n v="0.5"/>
    <n v="1.0000000000000001E-5"/>
    <n v="0"/>
    <n v="0"/>
    <x v="0"/>
    <n v="2.0000000000000002E-5"/>
    <n v="4.1000000000000003E-3"/>
  </r>
  <r>
    <x v="1"/>
    <x v="30"/>
    <x v="0"/>
    <x v="0"/>
    <n v="0.09"/>
    <n v="5"/>
    <n v="0.25"/>
    <n v="0"/>
    <n v="0"/>
    <n v="0"/>
    <x v="0"/>
    <n v="1.0000000000000001E-5"/>
    <n v="2.0100000000000001E-3"/>
  </r>
  <r>
    <x v="1"/>
    <x v="30"/>
    <x v="1"/>
    <x v="0"/>
    <n v="0.25"/>
    <n v="5"/>
    <n v="0.65"/>
    <n v="1.0000000000000001E-5"/>
    <n v="0"/>
    <n v="1.0000000000000001E-5"/>
    <x v="0"/>
    <n v="3.0000000000000001E-5"/>
    <n v="5.2199999999999998E-3"/>
  </r>
  <r>
    <x v="1"/>
    <x v="30"/>
    <x v="2"/>
    <x v="0"/>
    <n v="0.38"/>
    <n v="5"/>
    <n v="0.9"/>
    <n v="2.0000000000000002E-5"/>
    <n v="0"/>
    <n v="1.0000000000000001E-5"/>
    <x v="0"/>
    <n v="5.0000000000000002E-5"/>
    <n v="7.2300000000000003E-3"/>
  </r>
  <r>
    <x v="1"/>
    <x v="30"/>
    <x v="3"/>
    <x v="0"/>
    <n v="0.17"/>
    <n v="5"/>
    <n v="0.5"/>
    <n v="1.0000000000000001E-5"/>
    <n v="0"/>
    <n v="0"/>
    <x v="0"/>
    <n v="2.0000000000000002E-5"/>
    <n v="4.0200000000000001E-3"/>
  </r>
  <r>
    <x v="1"/>
    <x v="30"/>
    <x v="4"/>
    <x v="0"/>
    <n v="0.49"/>
    <n v="5"/>
    <n v="1.2"/>
    <n v="2.0000000000000002E-5"/>
    <n v="0"/>
    <n v="1.0000000000000001E-5"/>
    <x v="0"/>
    <n v="6.0000000000000002E-5"/>
    <n v="9.6399999999999993E-3"/>
  </r>
  <r>
    <x v="1"/>
    <x v="30"/>
    <x v="5"/>
    <x v="0"/>
    <n v="7.0000000000000007E-2"/>
    <n v="5"/>
    <n v="0.25"/>
    <n v="0"/>
    <n v="0"/>
    <n v="0"/>
    <x v="0"/>
    <n v="1.0000000000000001E-5"/>
    <n v="2.0100000000000001E-3"/>
  </r>
  <r>
    <x v="1"/>
    <x v="30"/>
    <x v="6"/>
    <x v="0"/>
    <n v="0.38"/>
    <n v="5"/>
    <n v="0.95"/>
    <n v="2.0000000000000002E-5"/>
    <n v="0"/>
    <n v="1.0000000000000001E-5"/>
    <x v="0"/>
    <n v="5.0000000000000002E-5"/>
    <n v="7.6299999999999996E-3"/>
  </r>
  <r>
    <x v="1"/>
    <x v="30"/>
    <x v="7"/>
    <x v="0"/>
    <n v="0.22"/>
    <n v="5"/>
    <n v="0.5"/>
    <n v="1.0000000000000001E-5"/>
    <n v="0"/>
    <n v="1.0000000000000001E-5"/>
    <x v="0"/>
    <n v="3.0000000000000001E-5"/>
    <n v="4.0200000000000001E-3"/>
  </r>
  <r>
    <x v="1"/>
    <x v="30"/>
    <x v="8"/>
    <x v="0"/>
    <n v="0.36"/>
    <n v="5"/>
    <n v="0.95"/>
    <n v="2.0000000000000002E-5"/>
    <n v="1.0000000000000001E-5"/>
    <n v="1.0000000000000001E-5"/>
    <x v="0"/>
    <n v="4.0000000000000003E-5"/>
    <n v="7.6299999999999996E-3"/>
  </r>
  <r>
    <x v="1"/>
    <x v="31"/>
    <x v="0"/>
    <x v="0"/>
    <n v="0.18"/>
    <n v="5"/>
    <n v="0.45"/>
    <n v="1.0000000000000001E-5"/>
    <n v="0"/>
    <n v="0"/>
    <x v="0"/>
    <n v="2.0000000000000002E-5"/>
    <n v="3.5599999999999998E-3"/>
  </r>
  <r>
    <x v="1"/>
    <x v="31"/>
    <x v="1"/>
    <x v="0"/>
    <n v="0.49"/>
    <n v="5"/>
    <n v="1.2"/>
    <n v="2.0000000000000002E-5"/>
    <n v="1.0000000000000001E-5"/>
    <n v="1.0000000000000001E-5"/>
    <x v="0"/>
    <n v="6.0000000000000002E-5"/>
    <n v="9.4900000000000002E-3"/>
  </r>
  <r>
    <x v="1"/>
    <x v="31"/>
    <x v="2"/>
    <x v="0"/>
    <n v="0.7"/>
    <n v="5"/>
    <n v="1.6"/>
    <n v="3.0000000000000001E-5"/>
    <n v="1.0000000000000001E-5"/>
    <n v="2.0000000000000002E-5"/>
    <x v="0"/>
    <n v="8.0000000000000007E-5"/>
    <n v="1.265E-2"/>
  </r>
  <r>
    <x v="1"/>
    <x v="31"/>
    <x v="3"/>
    <x v="0"/>
    <n v="0.34"/>
    <n v="5"/>
    <n v="0.85"/>
    <n v="2.0000000000000002E-5"/>
    <n v="0"/>
    <n v="1.0000000000000001E-5"/>
    <x v="0"/>
    <n v="4.0000000000000003E-5"/>
    <n v="6.7200000000000003E-3"/>
  </r>
  <r>
    <x v="1"/>
    <x v="31"/>
    <x v="4"/>
    <x v="0"/>
    <n v="0.96"/>
    <n v="5"/>
    <n v="2.35"/>
    <n v="5.0000000000000002E-5"/>
    <n v="0"/>
    <n v="2.0000000000000002E-5"/>
    <x v="0"/>
    <n v="1.2E-4"/>
    <n v="1.8579999999999999E-2"/>
  </r>
  <r>
    <x v="1"/>
    <x v="31"/>
    <x v="5"/>
    <x v="0"/>
    <n v="0.18"/>
    <n v="5"/>
    <n v="0.55000000000000004"/>
    <n v="1.0000000000000001E-5"/>
    <n v="0"/>
    <n v="0"/>
    <x v="0"/>
    <n v="2.0000000000000002E-5"/>
    <n v="4.3499999999999997E-3"/>
  </r>
  <r>
    <x v="1"/>
    <x v="31"/>
    <x v="6"/>
    <x v="0"/>
    <n v="0.72"/>
    <n v="5"/>
    <n v="1.7"/>
    <n v="4.0000000000000003E-5"/>
    <n v="0"/>
    <n v="2.0000000000000002E-5"/>
    <x v="0"/>
    <n v="9.0000000000000006E-5"/>
    <n v="1.3440000000000001E-2"/>
  </r>
  <r>
    <x v="1"/>
    <x v="31"/>
    <x v="7"/>
    <x v="0"/>
    <n v="0.43"/>
    <n v="5"/>
    <n v="1.05"/>
    <n v="2.0000000000000002E-5"/>
    <n v="0"/>
    <n v="1.0000000000000001E-5"/>
    <x v="0"/>
    <n v="5.0000000000000002E-5"/>
    <n v="8.3000000000000001E-3"/>
  </r>
  <r>
    <x v="1"/>
    <x v="31"/>
    <x v="8"/>
    <x v="0"/>
    <n v="0.68"/>
    <n v="5"/>
    <n v="1.6"/>
    <n v="3.0000000000000001E-5"/>
    <n v="1.0000000000000001E-5"/>
    <n v="2.0000000000000002E-5"/>
    <x v="0"/>
    <n v="8.0000000000000007E-5"/>
    <n v="1.265E-2"/>
  </r>
  <r>
    <x v="1"/>
    <x v="32"/>
    <x v="0"/>
    <x v="0"/>
    <n v="0.35"/>
    <n v="5"/>
    <n v="0.85"/>
    <n v="2.0000000000000002E-5"/>
    <n v="1.0000000000000001E-5"/>
    <n v="1.0000000000000001E-5"/>
    <x v="0"/>
    <n v="4.0000000000000003E-5"/>
    <n v="6.6100000000000004E-3"/>
  </r>
  <r>
    <x v="1"/>
    <x v="32"/>
    <x v="1"/>
    <x v="0"/>
    <n v="0.91"/>
    <n v="5"/>
    <n v="2.1"/>
    <n v="5.0000000000000002E-5"/>
    <n v="1.0000000000000001E-5"/>
    <n v="2.0000000000000002E-5"/>
    <x v="0"/>
    <n v="1.1E-4"/>
    <n v="1.634E-2"/>
  </r>
  <r>
    <x v="1"/>
    <x v="32"/>
    <x v="2"/>
    <x v="0"/>
    <n v="1.29"/>
    <n v="5"/>
    <n v="2.95"/>
    <n v="6.0000000000000002E-5"/>
    <n v="2.0000000000000002E-5"/>
    <n v="3.0000000000000001E-5"/>
    <x v="0"/>
    <n v="1.6000000000000001E-4"/>
    <n v="2.2950000000000002E-2"/>
  </r>
  <r>
    <x v="1"/>
    <x v="32"/>
    <x v="3"/>
    <x v="0"/>
    <n v="0.64"/>
    <n v="5"/>
    <n v="1.5"/>
    <n v="3.0000000000000001E-5"/>
    <n v="1.0000000000000001E-5"/>
    <n v="2.0000000000000002E-5"/>
    <x v="0"/>
    <n v="8.0000000000000007E-5"/>
    <n v="1.167E-2"/>
  </r>
  <r>
    <x v="1"/>
    <x v="32"/>
    <x v="4"/>
    <x v="0"/>
    <n v="1.8"/>
    <n v="5"/>
    <n v="4.2"/>
    <n v="9.0000000000000006E-5"/>
    <n v="0"/>
    <n v="5.0000000000000002E-5"/>
    <x v="0"/>
    <n v="2.2000000000000001E-4"/>
    <n v="3.2680000000000001E-2"/>
  </r>
  <r>
    <x v="1"/>
    <x v="32"/>
    <x v="5"/>
    <x v="0"/>
    <n v="0.37"/>
    <n v="5"/>
    <n v="0.95"/>
    <n v="2.0000000000000002E-5"/>
    <n v="0"/>
    <n v="1.0000000000000001E-5"/>
    <x v="0"/>
    <n v="4.0000000000000003E-5"/>
    <n v="7.3899999999999999E-3"/>
  </r>
  <r>
    <x v="1"/>
    <x v="32"/>
    <x v="6"/>
    <x v="0"/>
    <n v="1.33"/>
    <n v="5"/>
    <n v="3.05"/>
    <n v="6.9999999999999994E-5"/>
    <n v="0"/>
    <n v="3.0000000000000001E-5"/>
    <x v="0"/>
    <n v="1.6000000000000001E-4"/>
    <n v="2.3730000000000001E-2"/>
  </r>
  <r>
    <x v="1"/>
    <x v="32"/>
    <x v="7"/>
    <x v="0"/>
    <n v="0.81"/>
    <n v="5"/>
    <n v="1.9"/>
    <n v="4.0000000000000003E-5"/>
    <n v="1.0000000000000001E-5"/>
    <n v="2.0000000000000002E-5"/>
    <x v="0"/>
    <n v="1E-4"/>
    <n v="1.478E-2"/>
  </r>
  <r>
    <x v="1"/>
    <x v="32"/>
    <x v="8"/>
    <x v="0"/>
    <n v="1.27"/>
    <n v="5"/>
    <n v="2.95"/>
    <n v="6.0000000000000002E-5"/>
    <n v="2.0000000000000002E-5"/>
    <n v="3.0000000000000001E-5"/>
    <x v="0"/>
    <n v="1.4999999999999999E-4"/>
    <n v="2.2950000000000002E-2"/>
  </r>
  <r>
    <x v="1"/>
    <x v="33"/>
    <x v="0"/>
    <x v="0"/>
    <n v="0.66"/>
    <n v="5"/>
    <n v="1.55"/>
    <n v="3.0000000000000001E-5"/>
    <n v="1.0000000000000001E-5"/>
    <n v="2.0000000000000002E-5"/>
    <x v="0"/>
    <n v="8.0000000000000007E-5"/>
    <n v="1.187E-2"/>
  </r>
  <r>
    <x v="1"/>
    <x v="33"/>
    <x v="1"/>
    <x v="0"/>
    <n v="1.68"/>
    <n v="5"/>
    <n v="3.85"/>
    <n v="8.0000000000000007E-5"/>
    <n v="3.0000000000000001E-5"/>
    <n v="4.0000000000000003E-5"/>
    <x v="0"/>
    <n v="2.0000000000000001E-4"/>
    <n v="2.9479999999999999E-2"/>
  </r>
  <r>
    <x v="1"/>
    <x v="33"/>
    <x v="2"/>
    <x v="0"/>
    <n v="2.37"/>
    <n v="5"/>
    <n v="5.4"/>
    <n v="1.2E-4"/>
    <n v="3.0000000000000001E-5"/>
    <n v="6.0000000000000002E-5"/>
    <x v="0"/>
    <n v="2.7999999999999998E-4"/>
    <n v="4.1340000000000002E-2"/>
  </r>
  <r>
    <x v="1"/>
    <x v="33"/>
    <x v="3"/>
    <x v="0"/>
    <n v="1.2"/>
    <n v="5"/>
    <n v="2.8"/>
    <n v="6.0000000000000002E-5"/>
    <n v="1.0000000000000001E-5"/>
    <n v="3.0000000000000001E-5"/>
    <x v="0"/>
    <n v="1.3999999999999999E-4"/>
    <n v="2.1440000000000001E-2"/>
  </r>
  <r>
    <x v="1"/>
    <x v="33"/>
    <x v="4"/>
    <x v="0"/>
    <n v="3.33"/>
    <n v="5"/>
    <n v="7.65"/>
    <n v="1.7000000000000001E-4"/>
    <n v="0"/>
    <n v="8.0000000000000007E-5"/>
    <x v="0"/>
    <n v="4.0000000000000002E-4"/>
    <n v="5.8569999999999997E-2"/>
  </r>
  <r>
    <x v="1"/>
    <x v="33"/>
    <x v="5"/>
    <x v="0"/>
    <n v="0.74"/>
    <n v="5"/>
    <n v="1.85"/>
    <n v="4.0000000000000003E-5"/>
    <n v="0"/>
    <n v="2.0000000000000002E-5"/>
    <x v="0"/>
    <n v="9.0000000000000006E-5"/>
    <n v="1.4160000000000001E-2"/>
  </r>
  <r>
    <x v="1"/>
    <x v="33"/>
    <x v="6"/>
    <x v="0"/>
    <n v="2.44"/>
    <n v="5"/>
    <n v="5.55"/>
    <n v="1.2E-4"/>
    <n v="0"/>
    <n v="6.0000000000000002E-5"/>
    <x v="0"/>
    <n v="2.9E-4"/>
    <n v="4.249E-2"/>
  </r>
  <r>
    <x v="1"/>
    <x v="33"/>
    <x v="7"/>
    <x v="0"/>
    <n v="1.51"/>
    <n v="5"/>
    <n v="3.5"/>
    <n v="6.9999999999999994E-5"/>
    <n v="1.0000000000000001E-5"/>
    <n v="4.0000000000000003E-5"/>
    <x v="0"/>
    <n v="1.8000000000000001E-4"/>
    <n v="2.6800000000000001E-2"/>
  </r>
  <r>
    <x v="1"/>
    <x v="33"/>
    <x v="8"/>
    <x v="0"/>
    <n v="2.33"/>
    <n v="5"/>
    <n v="5.3"/>
    <n v="1.2E-4"/>
    <n v="4.0000000000000003E-5"/>
    <n v="6.0000000000000002E-5"/>
    <x v="0"/>
    <n v="2.7999999999999998E-4"/>
    <n v="4.0579999999999998E-2"/>
  </r>
  <r>
    <x v="1"/>
    <x v="34"/>
    <x v="0"/>
    <x v="0"/>
    <n v="1.22"/>
    <n v="5"/>
    <n v="2.8"/>
    <n v="6.0000000000000002E-5"/>
    <n v="2.0000000000000002E-5"/>
    <n v="3.0000000000000001E-5"/>
    <x v="0"/>
    <n v="1.4999999999999999E-4"/>
    <n v="2.1090000000000001E-2"/>
  </r>
  <r>
    <x v="1"/>
    <x v="34"/>
    <x v="1"/>
    <x v="0"/>
    <n v="3.11"/>
    <n v="5"/>
    <n v="7.15"/>
    <n v="1.4999999999999999E-4"/>
    <n v="5.0000000000000002E-5"/>
    <n v="8.0000000000000007E-5"/>
    <x v="0"/>
    <n v="3.6999999999999999E-4"/>
    <n v="5.3850000000000002E-2"/>
  </r>
  <r>
    <x v="1"/>
    <x v="34"/>
    <x v="2"/>
    <x v="0"/>
    <n v="4.3600000000000003"/>
    <n v="5"/>
    <n v="9.9499999999999993"/>
    <n v="2.2000000000000001E-4"/>
    <n v="5.0000000000000002E-5"/>
    <n v="1.1E-4"/>
    <x v="0"/>
    <n v="5.1999999999999995E-4"/>
    <n v="7.4940000000000007E-2"/>
  </r>
  <r>
    <x v="1"/>
    <x v="34"/>
    <x v="3"/>
    <x v="0"/>
    <n v="2.2200000000000002"/>
    <n v="5"/>
    <n v="5.0999999999999996"/>
    <n v="1.1E-4"/>
    <n v="2.0000000000000002E-5"/>
    <n v="6.0000000000000002E-5"/>
    <x v="0"/>
    <n v="2.7E-4"/>
    <n v="3.841E-2"/>
  </r>
  <r>
    <x v="1"/>
    <x v="34"/>
    <x v="4"/>
    <x v="0"/>
    <n v="6.21"/>
    <n v="5"/>
    <n v="14.4"/>
    <n v="3.1E-4"/>
    <n v="0"/>
    <n v="1.6000000000000001E-4"/>
    <x v="0"/>
    <n v="7.3999999999999999E-4"/>
    <n v="0.10846"/>
  </r>
  <r>
    <x v="1"/>
    <x v="34"/>
    <x v="5"/>
    <x v="0"/>
    <n v="1.43"/>
    <n v="5"/>
    <n v="3.45"/>
    <n v="6.9999999999999994E-5"/>
    <n v="0"/>
    <n v="4.0000000000000003E-5"/>
    <x v="0"/>
    <n v="1.7000000000000001E-4"/>
    <n v="2.5989999999999999E-2"/>
  </r>
  <r>
    <x v="1"/>
    <x v="34"/>
    <x v="6"/>
    <x v="0"/>
    <n v="4.49"/>
    <n v="5"/>
    <n v="10.25"/>
    <n v="2.2000000000000001E-4"/>
    <n v="0"/>
    <n v="1.1E-4"/>
    <x v="0"/>
    <n v="5.4000000000000001E-4"/>
    <n v="7.7200000000000005E-2"/>
  </r>
  <r>
    <x v="1"/>
    <x v="34"/>
    <x v="7"/>
    <x v="0"/>
    <n v="2.79"/>
    <n v="5"/>
    <n v="6.4"/>
    <n v="1.3999999999999999E-4"/>
    <n v="2.0000000000000002E-5"/>
    <n v="6.9999999999999994E-5"/>
    <x v="0"/>
    <n v="3.3E-4"/>
    <n v="4.82E-2"/>
  </r>
  <r>
    <x v="1"/>
    <x v="34"/>
    <x v="8"/>
    <x v="0"/>
    <n v="4.29"/>
    <n v="5"/>
    <n v="9.8000000000000007"/>
    <n v="2.1000000000000001E-4"/>
    <n v="6.9999999999999994E-5"/>
    <n v="1.1E-4"/>
    <x v="0"/>
    <n v="5.1000000000000004E-4"/>
    <n v="7.3810000000000001E-2"/>
  </r>
  <r>
    <x v="1"/>
    <x v="35"/>
    <x v="0"/>
    <x v="0"/>
    <n v="2.2400000000000002"/>
    <n v="5"/>
    <n v="5.0999999999999996"/>
    <n v="1.1E-4"/>
    <n v="4.0000000000000003E-5"/>
    <n v="6.0000000000000002E-5"/>
    <x v="0"/>
    <n v="2.7E-4"/>
    <n v="3.7780000000000001E-2"/>
  </r>
  <r>
    <x v="1"/>
    <x v="35"/>
    <x v="1"/>
    <x v="0"/>
    <n v="5.7"/>
    <n v="5"/>
    <n v="12.95"/>
    <n v="2.7999999999999998E-4"/>
    <n v="9.0000000000000006E-5"/>
    <n v="1.3999999999999999E-4"/>
    <x v="0"/>
    <n v="6.8000000000000005E-4"/>
    <n v="9.5920000000000005E-2"/>
  </r>
  <r>
    <x v="1"/>
    <x v="35"/>
    <x v="2"/>
    <x v="0"/>
    <n v="7.99"/>
    <n v="5"/>
    <n v="18.149999999999999"/>
    <n v="4.0000000000000002E-4"/>
    <n v="9.0000000000000006E-5"/>
    <n v="2.0000000000000001E-4"/>
    <x v="0"/>
    <n v="9.5E-4"/>
    <n v="0.13444"/>
  </r>
  <r>
    <x v="1"/>
    <x v="35"/>
    <x v="3"/>
    <x v="0"/>
    <n v="4.09"/>
    <n v="5"/>
    <n v="9.35"/>
    <n v="2.0000000000000001E-4"/>
    <n v="3.0000000000000001E-5"/>
    <n v="1E-4"/>
    <x v="0"/>
    <n v="4.8999999999999998E-4"/>
    <n v="6.9260000000000002E-2"/>
  </r>
  <r>
    <x v="1"/>
    <x v="35"/>
    <x v="4"/>
    <x v="0"/>
    <n v="11.56"/>
    <n v="5"/>
    <n v="26.75"/>
    <n v="5.6999999999999998E-4"/>
    <n v="0"/>
    <n v="2.9E-4"/>
    <x v="0"/>
    <n v="1.3699999999999999E-3"/>
    <n v="0.19814000000000001"/>
  </r>
  <r>
    <x v="1"/>
    <x v="35"/>
    <x v="5"/>
    <x v="0"/>
    <n v="2.74"/>
    <n v="5"/>
    <n v="6.55"/>
    <n v="1.3999999999999999E-4"/>
    <n v="0"/>
    <n v="6.9999999999999994E-5"/>
    <x v="0"/>
    <n v="3.3E-4"/>
    <n v="4.8520000000000001E-2"/>
  </r>
  <r>
    <x v="1"/>
    <x v="35"/>
    <x v="6"/>
    <x v="0"/>
    <n v="8.32"/>
    <n v="5"/>
    <n v="19.149999999999999"/>
    <n v="4.0999999999999999E-4"/>
    <n v="0"/>
    <n v="2.1000000000000001E-4"/>
    <x v="0"/>
    <n v="9.8999999999999999E-4"/>
    <n v="0.14183999999999999"/>
  </r>
  <r>
    <x v="1"/>
    <x v="35"/>
    <x v="7"/>
    <x v="0"/>
    <n v="5.18"/>
    <n v="5"/>
    <n v="11.95"/>
    <n v="2.5999999999999998E-4"/>
    <n v="5.0000000000000002E-5"/>
    <n v="1.2999999999999999E-4"/>
    <x v="0"/>
    <n v="6.2E-4"/>
    <n v="8.8510000000000005E-2"/>
  </r>
  <r>
    <x v="1"/>
    <x v="35"/>
    <x v="8"/>
    <x v="0"/>
    <n v="7.89"/>
    <n v="5"/>
    <n v="18"/>
    <n v="3.8999999999999999E-4"/>
    <n v="1.2999999999999999E-4"/>
    <n v="2.0000000000000001E-4"/>
    <x v="0"/>
    <n v="9.3999999999999997E-4"/>
    <n v="0.13333"/>
  </r>
  <r>
    <x v="1"/>
    <x v="36"/>
    <x v="0"/>
    <x v="0"/>
    <n v="3.26"/>
    <n v="5"/>
    <n v="5.0999999999999996"/>
    <n v="1.6000000000000001E-4"/>
    <n v="6.0000000000000002E-5"/>
    <n v="8.0000000000000007E-5"/>
    <x v="0"/>
    <n v="3.8999999999999999E-4"/>
    <n v="3.7199999999999997E-2"/>
  </r>
  <r>
    <x v="1"/>
    <x v="36"/>
    <x v="1"/>
    <x v="0"/>
    <n v="8.2899999999999991"/>
    <n v="5"/>
    <n v="12.95"/>
    <n v="4.0999999999999999E-4"/>
    <n v="1.2E-4"/>
    <n v="2.1000000000000001E-4"/>
    <x v="0"/>
    <n v="9.7999999999999997E-4"/>
    <n v="9.4469999999999998E-2"/>
  </r>
  <r>
    <x v="1"/>
    <x v="36"/>
    <x v="2"/>
    <x v="0"/>
    <n v="11.62"/>
    <n v="5"/>
    <n v="18.149999999999999"/>
    <n v="5.8E-4"/>
    <n v="1.3999999999999999E-4"/>
    <n v="2.9E-4"/>
    <x v="0"/>
    <n v="1.3799999999999999E-3"/>
    <n v="0.13239999999999999"/>
  </r>
  <r>
    <x v="1"/>
    <x v="36"/>
    <x v="3"/>
    <x v="0"/>
    <n v="5.99"/>
    <n v="5"/>
    <n v="9.5"/>
    <n v="2.9999999999999997E-4"/>
    <n v="5.0000000000000002E-5"/>
    <n v="1.4999999999999999E-4"/>
    <x v="0"/>
    <n v="7.1000000000000002E-4"/>
    <n v="6.93E-2"/>
  </r>
  <r>
    <x v="1"/>
    <x v="36"/>
    <x v="4"/>
    <x v="0"/>
    <n v="16.989999999999998"/>
    <n v="5"/>
    <n v="27.15"/>
    <n v="8.4000000000000003E-4"/>
    <n v="1.0000000000000001E-5"/>
    <n v="4.2000000000000002E-4"/>
    <x v="0"/>
    <n v="2.0200000000000001E-3"/>
    <n v="0.19806000000000001"/>
  </r>
  <r>
    <x v="1"/>
    <x v="36"/>
    <x v="5"/>
    <x v="0"/>
    <n v="4.08"/>
    <n v="5"/>
    <n v="6.7"/>
    <n v="2.0000000000000001E-4"/>
    <n v="0"/>
    <n v="1E-4"/>
    <x v="0"/>
    <n v="4.8000000000000001E-4"/>
    <n v="4.888E-2"/>
  </r>
  <r>
    <x v="1"/>
    <x v="36"/>
    <x v="6"/>
    <x v="0"/>
    <n v="12.18"/>
    <n v="5"/>
    <n v="19.3"/>
    <n v="5.9999999999999995E-4"/>
    <n v="0"/>
    <n v="2.9999999999999997E-4"/>
    <x v="0"/>
    <n v="1.4499999999999999E-3"/>
    <n v="0.14079"/>
  </r>
  <r>
    <x v="1"/>
    <x v="36"/>
    <x v="7"/>
    <x v="0"/>
    <n v="7.6"/>
    <n v="5"/>
    <n v="12.1"/>
    <n v="3.8000000000000002E-4"/>
    <n v="6.9999999999999994E-5"/>
    <n v="1.9000000000000001E-4"/>
    <x v="0"/>
    <n v="8.9999999999999998E-4"/>
    <n v="8.8270000000000001E-2"/>
  </r>
  <r>
    <x v="1"/>
    <x v="36"/>
    <x v="8"/>
    <x v="0"/>
    <n v="11.49"/>
    <n v="5"/>
    <n v="18"/>
    <n v="5.6999999999999998E-4"/>
    <n v="1.9000000000000001E-4"/>
    <n v="2.9E-4"/>
    <x v="0"/>
    <n v="1.3600000000000001E-3"/>
    <n v="0.13131000000000001"/>
  </r>
  <r>
    <x v="1"/>
    <x v="37"/>
    <x v="0"/>
    <x v="0"/>
    <n v="4.28"/>
    <n v="5"/>
    <n v="5.0999999999999996"/>
    <n v="2.1000000000000001E-4"/>
    <n v="8.0000000000000007E-5"/>
    <n v="1.1E-4"/>
    <x v="0"/>
    <n v="5.1000000000000004E-4"/>
    <n v="3.6630000000000003E-2"/>
  </r>
  <r>
    <x v="1"/>
    <x v="37"/>
    <x v="1"/>
    <x v="0"/>
    <n v="10.87"/>
    <n v="5"/>
    <n v="12.9"/>
    <n v="5.4000000000000001E-4"/>
    <n v="1.6000000000000001E-4"/>
    <n v="2.7E-4"/>
    <x v="0"/>
    <n v="1.2899999999999999E-3"/>
    <n v="9.2660000000000006E-2"/>
  </r>
  <r>
    <x v="1"/>
    <x v="37"/>
    <x v="2"/>
    <x v="0"/>
    <n v="15.25"/>
    <n v="5"/>
    <n v="18.149999999999999"/>
    <n v="7.6000000000000004E-4"/>
    <n v="1.8000000000000001E-4"/>
    <n v="3.8000000000000002E-4"/>
    <x v="0"/>
    <n v="1.81E-3"/>
    <n v="0.13037000000000001"/>
  </r>
  <r>
    <x v="1"/>
    <x v="37"/>
    <x v="3"/>
    <x v="0"/>
    <n v="7.89"/>
    <n v="5"/>
    <n v="9.5"/>
    <n v="3.8999999999999999E-4"/>
    <n v="6.0000000000000002E-5"/>
    <n v="2.0000000000000001E-4"/>
    <x v="0"/>
    <n v="9.3999999999999997E-4"/>
    <n v="6.8239999999999995E-2"/>
  </r>
  <r>
    <x v="1"/>
    <x v="37"/>
    <x v="4"/>
    <x v="0"/>
    <n v="22.46"/>
    <n v="5"/>
    <n v="27.35"/>
    <n v="1.1199999999999999E-3"/>
    <n v="1.0000000000000001E-5"/>
    <n v="5.5999999999999995E-4"/>
    <x v="0"/>
    <n v="2.66E-3"/>
    <n v="0.19646"/>
  </r>
  <r>
    <x v="1"/>
    <x v="37"/>
    <x v="5"/>
    <x v="0"/>
    <n v="5.47"/>
    <n v="5"/>
    <n v="6.95"/>
    <n v="2.7E-4"/>
    <n v="0"/>
    <n v="1.3999999999999999E-4"/>
    <x v="0"/>
    <n v="6.4999999999999997E-4"/>
    <n v="4.9919999999999999E-2"/>
  </r>
  <r>
    <x v="1"/>
    <x v="37"/>
    <x v="6"/>
    <x v="0"/>
    <n v="16.059999999999999"/>
    <n v="5"/>
    <n v="19.399999999999999"/>
    <n v="8.0000000000000004E-4"/>
    <n v="0"/>
    <n v="4.0000000000000002E-4"/>
    <x v="0"/>
    <n v="1.9E-3"/>
    <n v="0.13935"/>
  </r>
  <r>
    <x v="1"/>
    <x v="37"/>
    <x v="7"/>
    <x v="0"/>
    <n v="10.029999999999999"/>
    <n v="5"/>
    <n v="12.15"/>
    <n v="5.0000000000000001E-4"/>
    <n v="9.0000000000000006E-5"/>
    <n v="2.5000000000000001E-4"/>
    <x v="0"/>
    <n v="1.1900000000000001E-3"/>
    <n v="8.727E-2"/>
  </r>
  <r>
    <x v="1"/>
    <x v="37"/>
    <x v="8"/>
    <x v="0"/>
    <n v="15.09"/>
    <n v="5"/>
    <n v="18"/>
    <n v="7.5000000000000002E-4"/>
    <n v="2.5000000000000001E-4"/>
    <n v="3.8000000000000002E-4"/>
    <x v="0"/>
    <n v="1.7899999999999999E-3"/>
    <n v="0.12928999999999999"/>
  </r>
  <r>
    <x v="1"/>
    <x v="38"/>
    <x v="0"/>
    <x v="0"/>
    <n v="5.3"/>
    <n v="5"/>
    <n v="5.0999999999999996"/>
    <n v="2.5999999999999998E-4"/>
    <n v="1E-4"/>
    <n v="1.2999999999999999E-4"/>
    <x v="0"/>
    <n v="6.3000000000000003E-4"/>
    <n v="3.6060000000000002E-2"/>
  </r>
  <r>
    <x v="1"/>
    <x v="38"/>
    <x v="1"/>
    <x v="0"/>
    <n v="13.45"/>
    <n v="5"/>
    <n v="12.9"/>
    <n v="6.7000000000000002E-4"/>
    <n v="2.0000000000000001E-4"/>
    <n v="3.4000000000000002E-4"/>
    <x v="0"/>
    <n v="1.5900000000000001E-3"/>
    <n v="9.1200000000000003E-2"/>
  </r>
  <r>
    <x v="1"/>
    <x v="38"/>
    <x v="2"/>
    <x v="0"/>
    <n v="18.88"/>
    <n v="5"/>
    <n v="18.149999999999999"/>
    <n v="9.3999999999999997E-4"/>
    <n v="2.2000000000000001E-4"/>
    <n v="4.6999999999999999E-4"/>
    <x v="0"/>
    <n v="2.2399999999999998E-3"/>
    <n v="0.12831999999999999"/>
  </r>
  <r>
    <x v="1"/>
    <x v="38"/>
    <x v="3"/>
    <x v="0"/>
    <n v="9.7899999999999991"/>
    <n v="5"/>
    <n v="9.5"/>
    <n v="4.8999999999999998E-4"/>
    <n v="8.0000000000000007E-5"/>
    <n v="2.4000000000000001E-4"/>
    <x v="0"/>
    <n v="1.16E-3"/>
    <n v="6.7169999999999994E-2"/>
  </r>
  <r>
    <x v="1"/>
    <x v="38"/>
    <x v="4"/>
    <x v="0"/>
    <n v="28.01"/>
    <n v="5"/>
    <n v="27.75"/>
    <n v="1.39E-3"/>
    <n v="1.0000000000000001E-5"/>
    <n v="6.9999999999999999E-4"/>
    <x v="0"/>
    <n v="3.32E-3"/>
    <n v="0.19619"/>
  </r>
  <r>
    <x v="1"/>
    <x v="38"/>
    <x v="5"/>
    <x v="0"/>
    <n v="6.9"/>
    <n v="5"/>
    <n v="7.15"/>
    <n v="3.4000000000000002E-4"/>
    <n v="0"/>
    <n v="1.7000000000000001E-4"/>
    <x v="0"/>
    <n v="8.1999999999999998E-4"/>
    <n v="5.0549999999999998E-2"/>
  </r>
  <r>
    <x v="1"/>
    <x v="38"/>
    <x v="6"/>
    <x v="0"/>
    <n v="19.96"/>
    <n v="5"/>
    <n v="19.5"/>
    <n v="9.8999999999999999E-4"/>
    <n v="0"/>
    <n v="5.0000000000000001E-4"/>
    <x v="0"/>
    <n v="2.3600000000000001E-3"/>
    <n v="0.13786999999999999"/>
  </r>
  <r>
    <x v="1"/>
    <x v="38"/>
    <x v="7"/>
    <x v="0"/>
    <n v="12.48"/>
    <n v="5"/>
    <n v="12.25"/>
    <n v="6.2E-4"/>
    <n v="1.1E-4"/>
    <n v="3.1E-4"/>
    <x v="0"/>
    <n v="1.48E-3"/>
    <n v="8.6610000000000006E-2"/>
  </r>
  <r>
    <x v="1"/>
    <x v="38"/>
    <x v="8"/>
    <x v="0"/>
    <n v="18.690000000000001"/>
    <n v="5"/>
    <n v="18"/>
    <n v="9.3000000000000005E-4"/>
    <n v="3.1E-4"/>
    <n v="4.6999999999999999E-4"/>
    <x v="0"/>
    <n v="2.2100000000000002E-3"/>
    <n v="0.12726000000000001"/>
  </r>
  <r>
    <x v="1"/>
    <x v="39"/>
    <x v="0"/>
    <x v="0"/>
    <n v="6.32"/>
    <n v="5"/>
    <n v="5.0999999999999996"/>
    <n v="3.1E-4"/>
    <n v="1.1E-4"/>
    <n v="1.6000000000000001E-4"/>
    <x v="0"/>
    <n v="7.5000000000000002E-4"/>
    <n v="3.5490000000000001E-2"/>
  </r>
  <r>
    <x v="1"/>
    <x v="39"/>
    <x v="1"/>
    <x v="0"/>
    <n v="16.03"/>
    <n v="5"/>
    <n v="12.9"/>
    <n v="8.0000000000000004E-4"/>
    <n v="2.4000000000000001E-4"/>
    <n v="4.0000000000000002E-4"/>
    <x v="0"/>
    <n v="1.9E-3"/>
    <n v="8.9760000000000006E-2"/>
  </r>
  <r>
    <x v="1"/>
    <x v="39"/>
    <x v="2"/>
    <x v="0"/>
    <n v="22.5"/>
    <n v="5"/>
    <n v="18.100000000000001"/>
    <n v="1.1199999999999999E-3"/>
    <n v="2.5999999999999998E-4"/>
    <n v="5.5999999999999995E-4"/>
    <x v="0"/>
    <n v="2.66E-3"/>
    <n v="0.12594"/>
  </r>
  <r>
    <x v="1"/>
    <x v="39"/>
    <x v="3"/>
    <x v="0"/>
    <n v="11.69"/>
    <n v="5"/>
    <n v="9.5"/>
    <n v="5.8E-4"/>
    <n v="9.0000000000000006E-5"/>
    <n v="2.9E-4"/>
    <x v="0"/>
    <n v="1.3799999999999999E-3"/>
    <n v="6.6100000000000006E-2"/>
  </r>
  <r>
    <x v="1"/>
    <x v="39"/>
    <x v="4"/>
    <x v="0"/>
    <n v="33.590000000000003"/>
    <n v="5"/>
    <n v="27.9"/>
    <n v="1.67E-3"/>
    <n v="1.0000000000000001E-5"/>
    <n v="8.4000000000000003E-4"/>
    <x v="0"/>
    <n v="3.98E-3"/>
    <n v="0.19413"/>
  </r>
  <r>
    <x v="1"/>
    <x v="39"/>
    <x v="5"/>
    <x v="0"/>
    <n v="8.33"/>
    <n v="5"/>
    <n v="7.15"/>
    <n v="4.0999999999999999E-4"/>
    <n v="0"/>
    <n v="2.1000000000000001E-4"/>
    <x v="0"/>
    <n v="9.8999999999999999E-4"/>
    <n v="4.9750000000000003E-2"/>
  </r>
  <r>
    <x v="1"/>
    <x v="39"/>
    <x v="6"/>
    <x v="0"/>
    <n v="23.88"/>
    <n v="5"/>
    <n v="19.600000000000001"/>
    <n v="1.1900000000000001E-3"/>
    <n v="0"/>
    <n v="5.9999999999999995E-4"/>
    <x v="0"/>
    <n v="2.8300000000000001E-3"/>
    <n v="0.13638"/>
  </r>
  <r>
    <x v="1"/>
    <x v="39"/>
    <x v="7"/>
    <x v="0"/>
    <n v="14.94"/>
    <n v="5"/>
    <n v="12.3"/>
    <n v="7.3999999999999999E-4"/>
    <n v="1.2999999999999999E-4"/>
    <n v="3.6999999999999999E-4"/>
    <x v="0"/>
    <n v="1.7700000000000001E-3"/>
    <n v="8.5580000000000003E-2"/>
  </r>
  <r>
    <x v="1"/>
    <x v="39"/>
    <x v="8"/>
    <x v="0"/>
    <n v="22.29"/>
    <n v="5"/>
    <n v="18"/>
    <n v="1.1100000000000001E-3"/>
    <n v="3.6999999999999999E-4"/>
    <n v="5.5999999999999995E-4"/>
    <x v="0"/>
    <n v="2.64E-3"/>
    <n v="0.12523999999999999"/>
  </r>
  <r>
    <x v="1"/>
    <x v="40"/>
    <x v="0"/>
    <x v="0"/>
    <n v="7.33"/>
    <n v="5"/>
    <n v="5.05"/>
    <n v="3.6000000000000002E-4"/>
    <n v="1.2999999999999999E-4"/>
    <n v="1.8000000000000001E-4"/>
    <x v="0"/>
    <n v="8.7000000000000001E-4"/>
    <n v="3.4569999999999997E-2"/>
  </r>
  <r>
    <x v="1"/>
    <x v="40"/>
    <x v="1"/>
    <x v="0"/>
    <n v="18.61"/>
    <n v="5"/>
    <n v="12.9"/>
    <n v="9.2000000000000003E-4"/>
    <n v="2.7999999999999998E-4"/>
    <n v="4.6999999999999999E-4"/>
    <x v="0"/>
    <n v="2.2000000000000001E-3"/>
    <n v="8.831E-2"/>
  </r>
  <r>
    <x v="1"/>
    <x v="40"/>
    <x v="2"/>
    <x v="0"/>
    <n v="26.12"/>
    <n v="5"/>
    <n v="18.100000000000001"/>
    <n v="1.2999999999999999E-3"/>
    <n v="3.1E-4"/>
    <n v="6.4999999999999997E-4"/>
    <x v="0"/>
    <n v="3.0899999999999999E-3"/>
    <n v="0.12391000000000001"/>
  </r>
  <r>
    <x v="1"/>
    <x v="40"/>
    <x v="3"/>
    <x v="0"/>
    <n v="13.6"/>
    <n v="5"/>
    <n v="9.5500000000000007"/>
    <n v="6.8000000000000005E-4"/>
    <n v="1.1E-4"/>
    <n v="3.4000000000000002E-4"/>
    <x v="0"/>
    <n v="1.6100000000000001E-3"/>
    <n v="6.5379999999999994E-2"/>
  </r>
  <r>
    <x v="1"/>
    <x v="40"/>
    <x v="4"/>
    <x v="0"/>
    <n v="39.22"/>
    <n v="5"/>
    <n v="28.15"/>
    <n v="1.9499999999999999E-3"/>
    <n v="1.0000000000000001E-5"/>
    <n v="9.7999999999999997E-4"/>
    <x v="0"/>
    <n v="4.64E-3"/>
    <n v="0.19270999999999999"/>
  </r>
  <r>
    <x v="1"/>
    <x v="40"/>
    <x v="5"/>
    <x v="0"/>
    <n v="9.81"/>
    <n v="5"/>
    <n v="7.4"/>
    <n v="4.8999999999999998E-4"/>
    <n v="0"/>
    <n v="2.5000000000000001E-4"/>
    <x v="0"/>
    <n v="1.16E-3"/>
    <n v="5.0659999999999997E-2"/>
  </r>
  <r>
    <x v="1"/>
    <x v="40"/>
    <x v="6"/>
    <x v="0"/>
    <n v="27.82"/>
    <n v="5"/>
    <n v="19.7"/>
    <n v="1.3799999999999999E-3"/>
    <n v="0"/>
    <n v="6.9999999999999999E-4"/>
    <x v="0"/>
    <n v="3.29E-3"/>
    <n v="0.13486999999999999"/>
  </r>
  <r>
    <x v="1"/>
    <x v="40"/>
    <x v="7"/>
    <x v="0"/>
    <n v="17.41"/>
    <n v="5"/>
    <n v="12.35"/>
    <n v="8.5999999999999998E-4"/>
    <n v="1.6000000000000001E-4"/>
    <n v="4.4000000000000002E-4"/>
    <x v="0"/>
    <n v="2.0600000000000002E-3"/>
    <n v="8.455E-2"/>
  </r>
  <r>
    <x v="1"/>
    <x v="40"/>
    <x v="8"/>
    <x v="0"/>
    <n v="25.89"/>
    <n v="5"/>
    <n v="18"/>
    <n v="1.2899999999999999E-3"/>
    <n v="4.2999999999999999E-4"/>
    <n v="6.4999999999999997E-4"/>
    <x v="0"/>
    <n v="3.0699999999999998E-3"/>
    <n v="0.12323000000000001"/>
  </r>
  <r>
    <x v="1"/>
    <x v="41"/>
    <x v="0"/>
    <x v="0"/>
    <n v="8.34"/>
    <n v="5"/>
    <n v="5.05"/>
    <n v="4.0999999999999999E-4"/>
    <n v="1.4999999999999999E-4"/>
    <n v="2.1000000000000001E-4"/>
    <x v="0"/>
    <n v="9.8999999999999999E-4"/>
    <n v="3.4569999999999997E-2"/>
  </r>
  <r>
    <x v="1"/>
    <x v="41"/>
    <x v="1"/>
    <x v="0"/>
    <n v="21.17"/>
    <n v="5"/>
    <n v="12.8"/>
    <n v="1.0499999999999999E-3"/>
    <n v="3.2000000000000003E-4"/>
    <n v="5.2999999999999998E-4"/>
    <x v="0"/>
    <n v="2.5100000000000001E-3"/>
    <n v="8.763E-2"/>
  </r>
  <r>
    <x v="1"/>
    <x v="41"/>
    <x v="2"/>
    <x v="0"/>
    <n v="29.74"/>
    <n v="5"/>
    <n v="18.100000000000001"/>
    <n v="1.48E-3"/>
    <n v="3.5E-4"/>
    <n v="7.3999999999999999E-4"/>
    <x v="0"/>
    <n v="3.5200000000000001E-3"/>
    <n v="0.12391000000000001"/>
  </r>
  <r>
    <x v="1"/>
    <x v="41"/>
    <x v="3"/>
    <x v="0"/>
    <n v="15.51"/>
    <n v="5"/>
    <n v="9.5500000000000007"/>
    <n v="7.6999999999999996E-4"/>
    <n v="1.2E-4"/>
    <n v="3.8999999999999999E-4"/>
    <x v="0"/>
    <n v="1.8400000000000001E-3"/>
    <n v="6.5379999999999994E-2"/>
  </r>
  <r>
    <x v="1"/>
    <x v="41"/>
    <x v="4"/>
    <x v="0"/>
    <n v="44.91"/>
    <n v="5"/>
    <n v="28.45"/>
    <n v="2.2300000000000002E-3"/>
    <n v="1.0000000000000001E-5"/>
    <n v="1.1199999999999999E-3"/>
    <x v="0"/>
    <n v="5.3200000000000001E-3"/>
    <n v="0.19477"/>
  </r>
  <r>
    <x v="1"/>
    <x v="41"/>
    <x v="5"/>
    <x v="0"/>
    <n v="11.35"/>
    <n v="5"/>
    <n v="7.7"/>
    <n v="5.5999999999999995E-4"/>
    <n v="1.0000000000000001E-5"/>
    <n v="2.7999999999999998E-4"/>
    <x v="0"/>
    <n v="1.34E-3"/>
    <n v="5.271E-2"/>
  </r>
  <r>
    <x v="1"/>
    <x v="41"/>
    <x v="6"/>
    <x v="0"/>
    <n v="31.79"/>
    <n v="5"/>
    <n v="19.850000000000001"/>
    <n v="1.58E-3"/>
    <n v="0"/>
    <n v="7.9000000000000001E-4"/>
    <x v="0"/>
    <n v="3.7599999999999999E-3"/>
    <n v="0.13589000000000001"/>
  </r>
  <r>
    <x v="1"/>
    <x v="41"/>
    <x v="7"/>
    <x v="0"/>
    <n v="19.899999999999999"/>
    <n v="5"/>
    <n v="12.45"/>
    <n v="9.8999999999999999E-4"/>
    <n v="1.8000000000000001E-4"/>
    <n v="5.0000000000000001E-4"/>
    <x v="0"/>
    <n v="2.3600000000000001E-3"/>
    <n v="8.523E-2"/>
  </r>
  <r>
    <x v="1"/>
    <x v="41"/>
    <x v="8"/>
    <x v="0"/>
    <n v="29.49"/>
    <n v="5"/>
    <n v="18"/>
    <n v="1.4599999999999999E-3"/>
    <n v="4.8999999999999998E-4"/>
    <n v="7.3999999999999999E-4"/>
    <x v="0"/>
    <n v="3.49E-3"/>
    <n v="0.12323000000000001"/>
  </r>
  <r>
    <x v="1"/>
    <x v="42"/>
    <x v="0"/>
    <x v="0"/>
    <n v="9.35"/>
    <n v="0"/>
    <n v="0"/>
    <n v="4.6000000000000001E-4"/>
    <n v="1.7000000000000001E-4"/>
    <n v="2.3000000000000001E-4"/>
    <x v="0"/>
    <n v="1.1100000000000001E-3"/>
    <n v="3.4569999999999997E-2"/>
  </r>
  <r>
    <x v="1"/>
    <x v="42"/>
    <x v="1"/>
    <x v="0"/>
    <n v="23.71"/>
    <n v="0"/>
    <n v="0"/>
    <n v="1.1800000000000001E-3"/>
    <n v="3.6000000000000002E-4"/>
    <n v="5.9000000000000003E-4"/>
    <x v="0"/>
    <n v="2.81E-3"/>
    <n v="8.6940000000000003E-2"/>
  </r>
  <r>
    <x v="1"/>
    <x v="42"/>
    <x v="2"/>
    <x v="0"/>
    <n v="33.35"/>
    <n v="0"/>
    <n v="0"/>
    <n v="1.66E-3"/>
    <n v="3.8999999999999999E-4"/>
    <n v="8.3000000000000001E-4"/>
    <x v="0"/>
    <n v="3.9500000000000004E-3"/>
    <n v="0.12357"/>
  </r>
  <r>
    <x v="1"/>
    <x v="42"/>
    <x v="3"/>
    <x v="0"/>
    <n v="17.420000000000002"/>
    <n v="0"/>
    <n v="0"/>
    <n v="8.5999999999999998E-4"/>
    <n v="1.3999999999999999E-4"/>
    <n v="4.4000000000000002E-4"/>
    <x v="0"/>
    <n v="2.0600000000000002E-3"/>
    <n v="6.5379999999999994E-2"/>
  </r>
  <r>
    <x v="1"/>
    <x v="42"/>
    <x v="4"/>
    <x v="0"/>
    <n v="50.64"/>
    <n v="0"/>
    <n v="0"/>
    <n v="2.5100000000000001E-3"/>
    <n v="2.0000000000000002E-5"/>
    <n v="1.2700000000000001E-3"/>
    <x v="0"/>
    <n v="5.9899999999999997E-3"/>
    <n v="0.19614000000000001"/>
  </r>
  <r>
    <x v="1"/>
    <x v="42"/>
    <x v="5"/>
    <x v="0"/>
    <n v="12.91"/>
    <n v="0"/>
    <n v="0"/>
    <n v="6.4000000000000005E-4"/>
    <n v="1.0000000000000001E-5"/>
    <n v="3.2000000000000003E-4"/>
    <x v="0"/>
    <n v="1.5299999999999999E-3"/>
    <n v="5.3400000000000003E-2"/>
  </r>
  <r>
    <x v="1"/>
    <x v="42"/>
    <x v="6"/>
    <x v="0"/>
    <n v="35.76"/>
    <n v="0"/>
    <n v="0"/>
    <n v="1.7799999999999999E-3"/>
    <n v="0"/>
    <n v="8.8999999999999995E-4"/>
    <x v="0"/>
    <n v="4.2300000000000003E-3"/>
    <n v="0.13589000000000001"/>
  </r>
  <r>
    <x v="1"/>
    <x v="42"/>
    <x v="7"/>
    <x v="0"/>
    <n v="22.39"/>
    <n v="0"/>
    <n v="0"/>
    <n v="1.1100000000000001E-3"/>
    <n v="2.0000000000000001E-4"/>
    <n v="5.5999999999999995E-4"/>
    <x v="0"/>
    <n v="2.65E-3"/>
    <n v="8.523E-2"/>
  </r>
  <r>
    <x v="1"/>
    <x v="42"/>
    <x v="8"/>
    <x v="0"/>
    <n v="33.07"/>
    <n v="0"/>
    <n v="0"/>
    <n v="1.64E-3"/>
    <n v="5.4000000000000001E-4"/>
    <n v="8.3000000000000001E-4"/>
    <x v="0"/>
    <n v="3.9100000000000003E-3"/>
    <n v="0.12254"/>
  </r>
  <r>
    <x v="1"/>
    <x v="43"/>
    <x v="0"/>
    <x v="0"/>
    <n v="10.36"/>
    <n v="0"/>
    <n v="0"/>
    <n v="5.1000000000000004E-4"/>
    <n v="1.9000000000000001E-4"/>
    <n v="2.5999999999999998E-4"/>
    <x v="0"/>
    <n v="1.23E-3"/>
    <n v="3.4569999999999997E-2"/>
  </r>
  <r>
    <x v="1"/>
    <x v="43"/>
    <x v="1"/>
    <x v="0"/>
    <n v="26.25"/>
    <n v="0"/>
    <n v="0"/>
    <n v="1.2999999999999999E-3"/>
    <n v="4.0000000000000002E-4"/>
    <n v="6.6E-4"/>
    <x v="0"/>
    <n v="3.1099999999999999E-3"/>
    <n v="8.6940000000000003E-2"/>
  </r>
  <r>
    <x v="1"/>
    <x v="43"/>
    <x v="2"/>
    <x v="0"/>
    <n v="36.97"/>
    <n v="0"/>
    <n v="0"/>
    <n v="1.8400000000000001E-3"/>
    <n v="4.2999999999999999E-4"/>
    <n v="9.2000000000000003E-4"/>
    <x v="0"/>
    <n v="4.3800000000000002E-3"/>
    <n v="0.12391000000000001"/>
  </r>
  <r>
    <x v="1"/>
    <x v="43"/>
    <x v="3"/>
    <x v="0"/>
    <n v="19.350000000000001"/>
    <n v="0"/>
    <n v="0"/>
    <n v="9.6000000000000002E-4"/>
    <n v="1.6000000000000001E-4"/>
    <n v="4.8000000000000001E-4"/>
    <x v="0"/>
    <n v="2.2899999999999999E-3"/>
    <n v="6.6059999999999994E-2"/>
  </r>
  <r>
    <x v="1"/>
    <x v="43"/>
    <x v="4"/>
    <x v="0"/>
    <n v="56.45"/>
    <n v="0"/>
    <n v="0"/>
    <n v="2.8E-3"/>
    <n v="2.0000000000000002E-5"/>
    <n v="1.41E-3"/>
    <x v="0"/>
    <n v="6.6800000000000002E-3"/>
    <n v="0.19888"/>
  </r>
  <r>
    <x v="1"/>
    <x v="43"/>
    <x v="5"/>
    <x v="0"/>
    <n v="14.51"/>
    <n v="0"/>
    <n v="0"/>
    <n v="7.2000000000000005E-4"/>
    <n v="1.0000000000000001E-5"/>
    <n v="3.6000000000000002E-4"/>
    <x v="0"/>
    <n v="1.72E-3"/>
    <n v="5.4769999999999999E-2"/>
  </r>
  <r>
    <x v="1"/>
    <x v="43"/>
    <x v="6"/>
    <x v="0"/>
    <n v="39.78"/>
    <n v="0"/>
    <n v="0"/>
    <n v="1.97E-3"/>
    <n v="0"/>
    <n v="9.8999999999999999E-4"/>
    <x v="0"/>
    <n v="4.7099999999999998E-3"/>
    <n v="0.1376"/>
  </r>
  <r>
    <x v="1"/>
    <x v="43"/>
    <x v="7"/>
    <x v="0"/>
    <n v="24.91"/>
    <n v="0"/>
    <n v="0"/>
    <n v="1.24E-3"/>
    <n v="2.2000000000000001E-4"/>
    <n v="6.2E-4"/>
    <x v="0"/>
    <n v="2.9499999999999999E-3"/>
    <n v="8.6260000000000003E-2"/>
  </r>
  <r>
    <x v="1"/>
    <x v="43"/>
    <x v="8"/>
    <x v="0"/>
    <n v="36.67"/>
    <n v="0"/>
    <n v="0"/>
    <n v="1.82E-3"/>
    <n v="5.9999999999999995E-4"/>
    <n v="9.2000000000000003E-4"/>
    <x v="0"/>
    <n v="4.3400000000000001E-3"/>
    <n v="0.12323000000000001"/>
  </r>
  <r>
    <x v="1"/>
    <x v="44"/>
    <x v="0"/>
    <x v="0"/>
    <n v="11.37"/>
    <n v="0"/>
    <n v="0"/>
    <n v="5.5999999999999995E-4"/>
    <n v="2.1000000000000001E-4"/>
    <n v="2.7999999999999998E-4"/>
    <x v="0"/>
    <n v="1.3500000000000001E-3"/>
    <n v="3.4569999999999997E-2"/>
  </r>
  <r>
    <x v="1"/>
    <x v="44"/>
    <x v="1"/>
    <x v="0"/>
    <n v="28.79"/>
    <n v="0"/>
    <n v="0"/>
    <n v="1.4300000000000001E-3"/>
    <n v="4.2999999999999999E-4"/>
    <n v="7.2000000000000005E-4"/>
    <x v="0"/>
    <n v="3.4099999999999998E-3"/>
    <n v="8.6940000000000003E-2"/>
  </r>
  <r>
    <x v="1"/>
    <x v="44"/>
    <x v="2"/>
    <x v="0"/>
    <n v="40.6"/>
    <n v="0"/>
    <n v="0"/>
    <n v="2.0200000000000001E-3"/>
    <n v="4.8000000000000001E-4"/>
    <n v="1.01E-3"/>
    <x v="0"/>
    <n v="4.7999999999999996E-3"/>
    <n v="0.12425"/>
  </r>
  <r>
    <x v="1"/>
    <x v="44"/>
    <x v="3"/>
    <x v="0"/>
    <n v="21.28"/>
    <n v="0"/>
    <n v="0"/>
    <n v="1.06E-3"/>
    <n v="1.7000000000000001E-4"/>
    <n v="5.2999999999999998E-4"/>
    <x v="0"/>
    <n v="2.5200000000000001E-3"/>
    <n v="6.6059999999999994E-2"/>
  </r>
  <r>
    <x v="1"/>
    <x v="44"/>
    <x v="4"/>
    <x v="0"/>
    <n v="62.37"/>
    <n v="0"/>
    <n v="0"/>
    <n v="3.0999999999999999E-3"/>
    <n v="2.0000000000000002E-5"/>
    <n v="1.56E-3"/>
    <x v="0"/>
    <n v="7.3800000000000003E-3"/>
    <n v="0.20263999999999999"/>
  </r>
  <r>
    <x v="1"/>
    <x v="44"/>
    <x v="5"/>
    <x v="0"/>
    <n v="16.149999999999999"/>
    <n v="0"/>
    <n v="0"/>
    <n v="8.0000000000000004E-4"/>
    <n v="1.0000000000000001E-5"/>
    <n v="4.0000000000000002E-4"/>
    <x v="0"/>
    <n v="1.91E-3"/>
    <n v="5.6140000000000002E-2"/>
  </r>
  <r>
    <x v="1"/>
    <x v="44"/>
    <x v="6"/>
    <x v="0"/>
    <n v="43.85"/>
    <n v="0"/>
    <n v="0"/>
    <n v="2.1800000000000001E-3"/>
    <n v="0"/>
    <n v="1.1000000000000001E-3"/>
    <x v="0"/>
    <n v="5.1900000000000002E-3"/>
    <n v="0.13932"/>
  </r>
  <r>
    <x v="1"/>
    <x v="44"/>
    <x v="7"/>
    <x v="0"/>
    <n v="27.47"/>
    <n v="0"/>
    <n v="0"/>
    <n v="1.3600000000000001E-3"/>
    <n v="2.5000000000000001E-4"/>
    <n v="6.8999999999999997E-4"/>
    <x v="0"/>
    <n v="3.2499999999999999E-3"/>
    <n v="8.763E-2"/>
  </r>
  <r>
    <x v="1"/>
    <x v="44"/>
    <x v="8"/>
    <x v="0"/>
    <n v="40.29"/>
    <n v="0"/>
    <n v="0"/>
    <n v="2E-3"/>
    <n v="6.6E-4"/>
    <n v="1.01E-3"/>
    <x v="0"/>
    <n v="4.7699999999999999E-3"/>
    <n v="0.12391000000000001"/>
  </r>
  <r>
    <x v="1"/>
    <x v="45"/>
    <x v="0"/>
    <x v="0"/>
    <n v="12.38"/>
    <n v="0"/>
    <n v="0"/>
    <n v="6.0999999999999997E-4"/>
    <n v="2.2000000000000001E-4"/>
    <n v="3.1E-4"/>
    <x v="0"/>
    <n v="1.4599999999999999E-3"/>
    <n v="3.4569999999999997E-2"/>
  </r>
  <r>
    <x v="1"/>
    <x v="45"/>
    <x v="1"/>
    <x v="0"/>
    <n v="31.33"/>
    <n v="0"/>
    <n v="0"/>
    <n v="1.56E-3"/>
    <n v="4.6999999999999999E-4"/>
    <n v="7.7999999999999999E-4"/>
    <x v="0"/>
    <n v="3.7100000000000002E-3"/>
    <n v="8.6940000000000003E-2"/>
  </r>
  <r>
    <x v="1"/>
    <x v="45"/>
    <x v="2"/>
    <x v="0"/>
    <n v="44.23"/>
    <n v="0"/>
    <n v="0"/>
    <n v="2.2000000000000001E-3"/>
    <n v="5.1999999999999995E-4"/>
    <n v="1.1100000000000001E-3"/>
    <x v="0"/>
    <n v="5.2300000000000003E-3"/>
    <n v="0.12425"/>
  </r>
  <r>
    <x v="1"/>
    <x v="45"/>
    <x v="3"/>
    <x v="0"/>
    <n v="23.23"/>
    <n v="0"/>
    <n v="0"/>
    <n v="1.15E-3"/>
    <n v="1.9000000000000001E-4"/>
    <n v="5.8E-4"/>
    <x v="0"/>
    <n v="2.7499999999999998E-3"/>
    <n v="6.6750000000000004E-2"/>
  </r>
  <r>
    <x v="1"/>
    <x v="45"/>
    <x v="4"/>
    <x v="0"/>
    <n v="68.400000000000006"/>
    <n v="0"/>
    <n v="0"/>
    <n v="3.3999999999999998E-3"/>
    <n v="2.0000000000000002E-5"/>
    <n v="1.7099999999999999E-3"/>
    <x v="0"/>
    <n v="8.09E-3"/>
    <n v="0.20641000000000001"/>
  </r>
  <r>
    <x v="1"/>
    <x v="45"/>
    <x v="5"/>
    <x v="0"/>
    <n v="17.850000000000001"/>
    <n v="0"/>
    <n v="0"/>
    <n v="8.8999999999999995E-4"/>
    <n v="1.0000000000000001E-5"/>
    <n v="4.4999999999999999E-4"/>
    <x v="0"/>
    <n v="2.1099999999999999E-3"/>
    <n v="5.8189999999999999E-2"/>
  </r>
  <r>
    <x v="1"/>
    <x v="45"/>
    <x v="6"/>
    <x v="0"/>
    <n v="48.01"/>
    <n v="0"/>
    <n v="0"/>
    <n v="2.3800000000000002E-3"/>
    <n v="0"/>
    <n v="1.1999999999999999E-3"/>
    <x v="0"/>
    <n v="5.6800000000000002E-3"/>
    <n v="0.1424"/>
  </r>
  <r>
    <x v="1"/>
    <x v="45"/>
    <x v="7"/>
    <x v="0"/>
    <n v="30.07"/>
    <n v="0"/>
    <n v="0"/>
    <n v="1.49E-3"/>
    <n v="2.7E-4"/>
    <n v="7.5000000000000002E-4"/>
    <x v="0"/>
    <n v="3.5599999999999998E-3"/>
    <n v="8.8999999999999996E-2"/>
  </r>
  <r>
    <x v="1"/>
    <x v="45"/>
    <x v="8"/>
    <x v="0"/>
    <n v="43.93"/>
    <n v="0"/>
    <n v="0"/>
    <n v="2.1800000000000001E-3"/>
    <n v="7.2000000000000005E-4"/>
    <n v="1.1000000000000001E-3"/>
    <x v="0"/>
    <n v="5.1999999999999998E-3"/>
    <n v="0.1246"/>
  </r>
  <r>
    <x v="1"/>
    <x v="46"/>
    <x v="0"/>
    <x v="0"/>
    <n v="13.39"/>
    <n v="0"/>
    <n v="0"/>
    <n v="6.6E-4"/>
    <n v="2.4000000000000001E-4"/>
    <n v="3.3E-4"/>
    <x v="0"/>
    <n v="1.58E-3"/>
    <n v="3.4569999999999997E-2"/>
  </r>
  <r>
    <x v="1"/>
    <x v="46"/>
    <x v="1"/>
    <x v="0"/>
    <n v="33.869999999999997"/>
    <n v="0"/>
    <n v="0"/>
    <n v="1.6800000000000001E-3"/>
    <n v="5.1000000000000004E-4"/>
    <n v="8.4999999999999995E-4"/>
    <x v="0"/>
    <n v="4.0099999999999997E-3"/>
    <n v="8.6940000000000003E-2"/>
  </r>
  <r>
    <x v="1"/>
    <x v="46"/>
    <x v="2"/>
    <x v="0"/>
    <n v="47.87"/>
    <n v="0"/>
    <n v="0"/>
    <n v="2.3800000000000002E-3"/>
    <n v="5.5999999999999995E-4"/>
    <n v="1.1999999999999999E-3"/>
    <x v="0"/>
    <n v="5.6600000000000001E-3"/>
    <n v="0.1246"/>
  </r>
  <r>
    <x v="1"/>
    <x v="46"/>
    <x v="3"/>
    <x v="0"/>
    <n v="25.18"/>
    <n v="0"/>
    <n v="0"/>
    <n v="1.25E-3"/>
    <n v="2.0000000000000001E-4"/>
    <n v="6.3000000000000003E-4"/>
    <x v="0"/>
    <n v="2.98E-3"/>
    <n v="6.6750000000000004E-2"/>
  </r>
  <r>
    <x v="1"/>
    <x v="46"/>
    <x v="4"/>
    <x v="0"/>
    <n v="74.53"/>
    <n v="0"/>
    <n v="0"/>
    <n v="3.7000000000000002E-3"/>
    <n v="2.0000000000000002E-5"/>
    <n v="1.8600000000000001E-3"/>
    <x v="0"/>
    <n v="8.8199999999999997E-3"/>
    <n v="0.20982999999999999"/>
  </r>
  <r>
    <x v="1"/>
    <x v="46"/>
    <x v="5"/>
    <x v="0"/>
    <n v="19.579999999999998"/>
    <n v="0"/>
    <n v="0"/>
    <n v="9.7000000000000005E-4"/>
    <n v="1.0000000000000001E-5"/>
    <n v="4.8999999999999998E-4"/>
    <x v="0"/>
    <n v="2.32E-3"/>
    <n v="5.9220000000000002E-2"/>
  </r>
  <r>
    <x v="1"/>
    <x v="46"/>
    <x v="6"/>
    <x v="0"/>
    <n v="52.21"/>
    <n v="0"/>
    <n v="0"/>
    <n v="2.5899999999999999E-3"/>
    <n v="0"/>
    <n v="1.31E-3"/>
    <x v="0"/>
    <n v="6.1799999999999997E-3"/>
    <n v="0.14377000000000001"/>
  </r>
  <r>
    <x v="1"/>
    <x v="46"/>
    <x v="7"/>
    <x v="0"/>
    <n v="32.71"/>
    <n v="0"/>
    <n v="0"/>
    <n v="1.6199999999999999E-3"/>
    <n v="2.9E-4"/>
    <n v="8.1999999999999998E-4"/>
    <x v="0"/>
    <n v="3.8700000000000002E-3"/>
    <n v="9.0370000000000006E-2"/>
  </r>
  <r>
    <x v="1"/>
    <x v="46"/>
    <x v="8"/>
    <x v="0"/>
    <n v="47.57"/>
    <n v="0"/>
    <n v="0"/>
    <n v="2.3600000000000001E-3"/>
    <n v="7.7999999999999999E-4"/>
    <n v="1.1900000000000001E-3"/>
    <x v="0"/>
    <n v="5.6299999999999996E-3"/>
    <n v="0.1246"/>
  </r>
  <r>
    <x v="1"/>
    <x v="47"/>
    <x v="0"/>
    <x v="0"/>
    <n v="14.4"/>
    <n v="0"/>
    <n v="0"/>
    <n v="7.1000000000000002E-4"/>
    <n v="2.5999999999999998E-4"/>
    <n v="3.6000000000000002E-4"/>
    <x v="0"/>
    <n v="1.6999999999999999E-3"/>
    <n v="3.4569999999999997E-2"/>
  </r>
  <r>
    <x v="1"/>
    <x v="47"/>
    <x v="1"/>
    <x v="0"/>
    <n v="36.4"/>
    <n v="0"/>
    <n v="0"/>
    <n v="1.81E-3"/>
    <n v="5.5000000000000003E-4"/>
    <n v="9.1E-4"/>
    <x v="0"/>
    <n v="4.3099999999999996E-3"/>
    <n v="8.6599999999999996E-2"/>
  </r>
  <r>
    <x v="1"/>
    <x v="47"/>
    <x v="2"/>
    <x v="0"/>
    <n v="51.5"/>
    <n v="0"/>
    <n v="0"/>
    <n v="2.5600000000000002E-3"/>
    <n v="5.9999999999999995E-4"/>
    <n v="1.2899999999999999E-3"/>
    <x v="0"/>
    <n v="6.0899999999999999E-3"/>
    <n v="0.12425"/>
  </r>
  <r>
    <x v="1"/>
    <x v="47"/>
    <x v="3"/>
    <x v="0"/>
    <n v="27.15"/>
    <n v="0"/>
    <n v="0"/>
    <n v="1.3500000000000001E-3"/>
    <n v="2.2000000000000001E-4"/>
    <n v="6.8000000000000005E-4"/>
    <x v="0"/>
    <n v="3.2100000000000002E-3"/>
    <n v="6.7430000000000004E-2"/>
  </r>
  <r>
    <x v="1"/>
    <x v="47"/>
    <x v="4"/>
    <x v="0"/>
    <n v="80.709999999999994"/>
    <n v="0"/>
    <n v="0"/>
    <n v="4.0099999999999997E-3"/>
    <n v="2.0000000000000002E-5"/>
    <n v="2.0200000000000001E-3"/>
    <x v="0"/>
    <n v="9.5499999999999995E-3"/>
    <n v="0.21154000000000001"/>
  </r>
  <r>
    <x v="1"/>
    <x v="47"/>
    <x v="5"/>
    <x v="0"/>
    <n v="21.36"/>
    <n v="0"/>
    <n v="0"/>
    <n v="1.06E-3"/>
    <n v="1.0000000000000001E-5"/>
    <n v="5.2999999999999998E-4"/>
    <x v="0"/>
    <n v="2.5300000000000001E-3"/>
    <n v="6.0929999999999998E-2"/>
  </r>
  <r>
    <x v="1"/>
    <x v="47"/>
    <x v="6"/>
    <x v="0"/>
    <n v="56.42"/>
    <n v="0"/>
    <n v="0"/>
    <n v="2.8E-3"/>
    <n v="0"/>
    <n v="1.41E-3"/>
    <x v="0"/>
    <n v="6.6699999999999997E-3"/>
    <n v="0.14410999999999999"/>
  </r>
  <r>
    <x v="1"/>
    <x v="47"/>
    <x v="7"/>
    <x v="0"/>
    <n v="35.36"/>
    <n v="0"/>
    <n v="0"/>
    <n v="1.7600000000000001E-3"/>
    <n v="3.2000000000000003E-4"/>
    <n v="8.8000000000000003E-4"/>
    <x v="0"/>
    <n v="4.1799999999999997E-3"/>
    <n v="9.0709999999999999E-2"/>
  </r>
  <r>
    <x v="1"/>
    <x v="47"/>
    <x v="8"/>
    <x v="0"/>
    <n v="51.21"/>
    <n v="0"/>
    <n v="0"/>
    <n v="2.5400000000000002E-3"/>
    <n v="8.4000000000000003E-4"/>
    <n v="1.2800000000000001E-3"/>
    <x v="0"/>
    <n v="6.0600000000000003E-3"/>
    <n v="0.1246"/>
  </r>
  <r>
    <x v="1"/>
    <x v="48"/>
    <x v="0"/>
    <x v="0"/>
    <n v="15.4"/>
    <n v="0"/>
    <n v="0"/>
    <n v="7.6000000000000004E-4"/>
    <n v="2.7999999999999998E-4"/>
    <n v="3.8000000000000002E-4"/>
    <x v="0"/>
    <n v="1.82E-3"/>
    <n v="3.4229999999999997E-2"/>
  </r>
  <r>
    <x v="1"/>
    <x v="48"/>
    <x v="1"/>
    <x v="0"/>
    <n v="38.92"/>
    <n v="0"/>
    <n v="0"/>
    <n v="1.9300000000000001E-3"/>
    <n v="5.9000000000000003E-4"/>
    <n v="9.7000000000000005E-4"/>
    <x v="0"/>
    <n v="4.5999999999999999E-3"/>
    <n v="8.6260000000000003E-2"/>
  </r>
  <r>
    <x v="1"/>
    <x v="48"/>
    <x v="2"/>
    <x v="0"/>
    <n v="55.12"/>
    <n v="0"/>
    <n v="0"/>
    <n v="2.7399999999999998E-3"/>
    <n v="6.4999999999999997E-4"/>
    <n v="1.3799999999999999E-3"/>
    <x v="0"/>
    <n v="6.5199999999999998E-3"/>
    <n v="0.12391000000000001"/>
  </r>
  <r>
    <x v="1"/>
    <x v="48"/>
    <x v="3"/>
    <x v="0"/>
    <n v="29.1"/>
    <n v="0"/>
    <n v="0"/>
    <n v="1.4400000000000001E-3"/>
    <n v="2.3000000000000001E-4"/>
    <n v="7.2999999999999996E-4"/>
    <x v="0"/>
    <n v="3.4399999999999999E-3"/>
    <n v="6.6750000000000004E-2"/>
  </r>
  <r>
    <x v="1"/>
    <x v="48"/>
    <x v="4"/>
    <x v="0"/>
    <n v="86.91"/>
    <n v="0"/>
    <n v="0"/>
    <n v="4.3099999999999996E-3"/>
    <n v="3.0000000000000001E-5"/>
    <n v="2.1700000000000001E-3"/>
    <x v="0"/>
    <n v="1.0279999999999999E-2"/>
    <n v="0.21223"/>
  </r>
  <r>
    <x v="1"/>
    <x v="48"/>
    <x v="5"/>
    <x v="0"/>
    <n v="23.15"/>
    <n v="0"/>
    <n v="0"/>
    <n v="1.15E-3"/>
    <n v="1.0000000000000001E-5"/>
    <n v="5.8E-4"/>
    <x v="0"/>
    <n v="2.7399999999999998E-3"/>
    <n v="6.1269999999999998E-2"/>
  </r>
  <r>
    <x v="1"/>
    <x v="48"/>
    <x v="6"/>
    <x v="0"/>
    <n v="60.63"/>
    <n v="0"/>
    <n v="0"/>
    <n v="3.0100000000000001E-3"/>
    <n v="0"/>
    <n v="1.5200000000000001E-3"/>
    <x v="0"/>
    <n v="7.1700000000000002E-3"/>
    <n v="0.14410999999999999"/>
  </r>
  <r>
    <x v="1"/>
    <x v="48"/>
    <x v="7"/>
    <x v="0"/>
    <n v="38.01"/>
    <n v="0"/>
    <n v="0"/>
    <n v="1.89E-3"/>
    <n v="3.4000000000000002E-4"/>
    <n v="9.5E-4"/>
    <x v="0"/>
    <n v="4.4999999999999997E-3"/>
    <n v="9.0709999999999999E-2"/>
  </r>
  <r>
    <x v="1"/>
    <x v="48"/>
    <x v="8"/>
    <x v="0"/>
    <n v="54.85"/>
    <n v="0"/>
    <n v="0"/>
    <n v="2.7200000000000002E-3"/>
    <n v="8.9999999999999998E-4"/>
    <n v="1.3699999999999999E-3"/>
    <x v="0"/>
    <n v="6.4900000000000001E-3"/>
    <n v="0.1246"/>
  </r>
  <r>
    <x v="1"/>
    <x v="49"/>
    <x v="0"/>
    <x v="0"/>
    <n v="16.399999999999999"/>
    <n v="0"/>
    <n v="0"/>
    <n v="8.0999999999999996E-4"/>
    <n v="2.9999999999999997E-4"/>
    <n v="4.0999999999999999E-4"/>
    <x v="0"/>
    <n v="1.9400000000000001E-3"/>
    <n v="3.4229999999999997E-2"/>
  </r>
  <r>
    <x v="1"/>
    <x v="49"/>
    <x v="1"/>
    <x v="0"/>
    <n v="41.41"/>
    <n v="0"/>
    <n v="0"/>
    <n v="2.0600000000000002E-3"/>
    <n v="6.2E-4"/>
    <n v="1.0399999999999999E-3"/>
    <x v="0"/>
    <n v="4.8999999999999998E-3"/>
    <n v="8.523E-2"/>
  </r>
  <r>
    <x v="1"/>
    <x v="49"/>
    <x v="2"/>
    <x v="0"/>
    <n v="58.73"/>
    <n v="0"/>
    <n v="0"/>
    <n v="2.9199999999999999E-3"/>
    <n v="6.8999999999999997E-4"/>
    <n v="1.47E-3"/>
    <x v="0"/>
    <n v="6.9499999999999996E-3"/>
    <n v="0.12357"/>
  </r>
  <r>
    <x v="1"/>
    <x v="49"/>
    <x v="3"/>
    <x v="0"/>
    <n v="31.05"/>
    <n v="0"/>
    <n v="0"/>
    <n v="1.5399999999999999E-3"/>
    <n v="2.5000000000000001E-4"/>
    <n v="7.7999999999999999E-4"/>
    <x v="0"/>
    <n v="3.6700000000000001E-3"/>
    <n v="6.6750000000000004E-2"/>
  </r>
  <r>
    <x v="1"/>
    <x v="49"/>
    <x v="4"/>
    <x v="0"/>
    <n v="93.13"/>
    <n v="0"/>
    <n v="0"/>
    <n v="4.62E-3"/>
    <n v="3.0000000000000001E-5"/>
    <n v="2.33E-3"/>
    <x v="0"/>
    <n v="1.102E-2"/>
    <n v="0.21290999999999999"/>
  </r>
  <r>
    <x v="1"/>
    <x v="49"/>
    <x v="5"/>
    <x v="0"/>
    <n v="24.99"/>
    <n v="0"/>
    <n v="0"/>
    <n v="1.24E-3"/>
    <n v="1.0000000000000001E-5"/>
    <n v="6.2E-4"/>
    <x v="0"/>
    <n v="2.96E-3"/>
    <n v="6.2979999999999994E-2"/>
  </r>
  <r>
    <x v="1"/>
    <x v="49"/>
    <x v="6"/>
    <x v="0"/>
    <n v="64.84"/>
    <n v="0"/>
    <n v="0"/>
    <n v="3.2200000000000002E-3"/>
    <n v="0"/>
    <n v="1.6199999999999999E-3"/>
    <x v="0"/>
    <n v="7.6699999999999997E-3"/>
    <n v="0.14410999999999999"/>
  </r>
  <r>
    <x v="1"/>
    <x v="49"/>
    <x v="7"/>
    <x v="0"/>
    <n v="40.659999999999997"/>
    <n v="0"/>
    <n v="0"/>
    <n v="2.0200000000000001E-3"/>
    <n v="3.6999999999999999E-4"/>
    <n v="1.0200000000000001E-3"/>
    <x v="0"/>
    <n v="4.81E-3"/>
    <n v="9.0709999999999999E-2"/>
  </r>
  <r>
    <x v="1"/>
    <x v="49"/>
    <x v="8"/>
    <x v="0"/>
    <n v="58.47"/>
    <n v="0"/>
    <n v="0"/>
    <n v="2.8999999999999998E-3"/>
    <n v="9.6000000000000002E-4"/>
    <n v="1.4599999999999999E-3"/>
    <x v="0"/>
    <n v="6.9199999999999999E-3"/>
    <n v="0.12391000000000001"/>
  </r>
  <r>
    <x v="1"/>
    <x v="50"/>
    <x v="0"/>
    <x v="0"/>
    <n v="17.39"/>
    <n v="0"/>
    <n v="0"/>
    <n v="8.5999999999999998E-4"/>
    <n v="3.2000000000000003E-4"/>
    <n v="4.2999999999999999E-4"/>
    <x v="0"/>
    <n v="2.0600000000000002E-3"/>
    <n v="3.3890000000000003E-2"/>
  </r>
  <r>
    <x v="1"/>
    <x v="50"/>
    <x v="1"/>
    <x v="0"/>
    <n v="43.9"/>
    <n v="0"/>
    <n v="0"/>
    <n v="2.1800000000000001E-3"/>
    <n v="6.6E-4"/>
    <n v="1.1000000000000001E-3"/>
    <x v="0"/>
    <n v="5.1900000000000002E-3"/>
    <n v="8.523E-2"/>
  </r>
  <r>
    <x v="1"/>
    <x v="50"/>
    <x v="2"/>
    <x v="0"/>
    <n v="62.34"/>
    <n v="0"/>
    <n v="0"/>
    <n v="3.0899999999999999E-3"/>
    <n v="7.2999999999999996E-4"/>
    <n v="1.56E-3"/>
    <x v="0"/>
    <n v="7.3699999999999998E-3"/>
    <n v="0.12357"/>
  </r>
  <r>
    <x v="1"/>
    <x v="50"/>
    <x v="3"/>
    <x v="0"/>
    <n v="33.01"/>
    <n v="0"/>
    <n v="0"/>
    <n v="1.64E-3"/>
    <n v="2.7E-4"/>
    <n v="8.3000000000000001E-4"/>
    <x v="0"/>
    <n v="3.8999999999999998E-3"/>
    <n v="6.7089999999999997E-2"/>
  </r>
  <r>
    <x v="1"/>
    <x v="50"/>
    <x v="4"/>
    <x v="0"/>
    <n v="99.42"/>
    <n v="0"/>
    <n v="0"/>
    <n v="4.9399999999999999E-3"/>
    <n v="3.0000000000000001E-5"/>
    <n v="2.49E-3"/>
    <x v="0"/>
    <n v="1.176E-2"/>
    <n v="0.21531"/>
  </r>
  <r>
    <x v="1"/>
    <x v="50"/>
    <x v="5"/>
    <x v="0"/>
    <n v="26.85"/>
    <n v="0"/>
    <n v="0"/>
    <n v="1.33E-3"/>
    <n v="1.0000000000000001E-5"/>
    <n v="6.7000000000000002E-4"/>
    <x v="0"/>
    <n v="3.1800000000000001E-3"/>
    <n v="6.3670000000000004E-2"/>
  </r>
  <r>
    <x v="1"/>
    <x v="50"/>
    <x v="6"/>
    <x v="0"/>
    <n v="69.09"/>
    <n v="0"/>
    <n v="0"/>
    <n v="3.4299999999999999E-3"/>
    <n v="0"/>
    <n v="1.73E-3"/>
    <x v="0"/>
    <n v="8.1700000000000002E-3"/>
    <n v="0.14548"/>
  </r>
  <r>
    <x v="1"/>
    <x v="50"/>
    <x v="7"/>
    <x v="0"/>
    <n v="43.32"/>
    <n v="0"/>
    <n v="0"/>
    <n v="2.15E-3"/>
    <n v="3.8999999999999999E-4"/>
    <n v="1.08E-3"/>
    <x v="0"/>
    <n v="5.1200000000000004E-3"/>
    <n v="9.1050000000000006E-2"/>
  </r>
  <r>
    <x v="1"/>
    <x v="50"/>
    <x v="8"/>
    <x v="0"/>
    <n v="62.09"/>
    <n v="0"/>
    <n v="0"/>
    <n v="3.0799999999999998E-3"/>
    <n v="1.0200000000000001E-3"/>
    <n v="1.5499999999999999E-3"/>
    <x v="0"/>
    <n v="7.3400000000000002E-3"/>
    <n v="0.12391000000000001"/>
  </r>
  <r>
    <x v="2"/>
    <x v="0"/>
    <x v="0"/>
    <x v="0"/>
    <n v="0"/>
    <n v="5"/>
    <n v="0"/>
    <n v="0"/>
    <n v="0"/>
    <n v="0"/>
    <x v="0"/>
    <n v="0"/>
    <n v="0"/>
  </r>
  <r>
    <x v="2"/>
    <x v="0"/>
    <x v="1"/>
    <x v="0"/>
    <n v="0"/>
    <n v="5"/>
    <n v="0"/>
    <n v="0"/>
    <n v="0"/>
    <n v="0"/>
    <x v="0"/>
    <n v="0"/>
    <n v="0"/>
  </r>
  <r>
    <x v="2"/>
    <x v="0"/>
    <x v="2"/>
    <x v="0"/>
    <n v="0"/>
    <n v="5"/>
    <n v="0"/>
    <n v="0"/>
    <n v="0"/>
    <n v="0"/>
    <x v="0"/>
    <n v="0"/>
    <n v="0"/>
  </r>
  <r>
    <x v="2"/>
    <x v="0"/>
    <x v="3"/>
    <x v="0"/>
    <n v="0"/>
    <n v="5"/>
    <n v="0"/>
    <n v="0"/>
    <n v="0"/>
    <n v="0"/>
    <x v="0"/>
    <n v="0"/>
    <n v="0"/>
  </r>
  <r>
    <x v="2"/>
    <x v="0"/>
    <x v="4"/>
    <x v="0"/>
    <n v="0"/>
    <n v="5"/>
    <n v="0"/>
    <n v="0"/>
    <n v="0"/>
    <n v="0"/>
    <x v="0"/>
    <n v="0"/>
    <n v="0"/>
  </r>
  <r>
    <x v="2"/>
    <x v="0"/>
    <x v="5"/>
    <x v="0"/>
    <n v="0"/>
    <n v="5"/>
    <n v="0"/>
    <n v="0"/>
    <n v="0"/>
    <n v="0"/>
    <x v="0"/>
    <n v="0"/>
    <n v="0"/>
  </r>
  <r>
    <x v="2"/>
    <x v="0"/>
    <x v="6"/>
    <x v="0"/>
    <n v="0"/>
    <n v="5"/>
    <n v="0"/>
    <n v="0"/>
    <n v="0"/>
    <n v="0"/>
    <x v="0"/>
    <n v="0"/>
    <n v="0"/>
  </r>
  <r>
    <x v="2"/>
    <x v="0"/>
    <x v="7"/>
    <x v="0"/>
    <n v="0"/>
    <n v="5"/>
    <n v="0"/>
    <n v="0"/>
    <n v="0"/>
    <n v="0"/>
    <x v="0"/>
    <n v="0"/>
    <n v="0"/>
  </r>
  <r>
    <x v="2"/>
    <x v="0"/>
    <x v="8"/>
    <x v="0"/>
    <n v="0"/>
    <n v="5"/>
    <n v="0"/>
    <n v="0"/>
    <n v="0"/>
    <n v="0"/>
    <x v="0"/>
    <n v="0"/>
    <n v="0"/>
  </r>
  <r>
    <x v="2"/>
    <x v="1"/>
    <x v="0"/>
    <x v="0"/>
    <n v="0"/>
    <n v="5"/>
    <n v="0"/>
    <n v="0"/>
    <n v="0"/>
    <n v="0"/>
    <x v="0"/>
    <n v="0"/>
    <n v="0"/>
  </r>
  <r>
    <x v="2"/>
    <x v="1"/>
    <x v="1"/>
    <x v="0"/>
    <n v="0"/>
    <n v="5"/>
    <n v="0"/>
    <n v="0"/>
    <n v="0"/>
    <n v="0"/>
    <x v="0"/>
    <n v="0"/>
    <n v="0"/>
  </r>
  <r>
    <x v="2"/>
    <x v="1"/>
    <x v="2"/>
    <x v="0"/>
    <n v="0"/>
    <n v="5"/>
    <n v="0"/>
    <n v="0"/>
    <n v="0"/>
    <n v="0"/>
    <x v="0"/>
    <n v="0"/>
    <n v="0"/>
  </r>
  <r>
    <x v="2"/>
    <x v="1"/>
    <x v="3"/>
    <x v="0"/>
    <n v="0"/>
    <n v="5"/>
    <n v="0"/>
    <n v="0"/>
    <n v="0"/>
    <n v="0"/>
    <x v="0"/>
    <n v="0"/>
    <n v="0"/>
  </r>
  <r>
    <x v="2"/>
    <x v="1"/>
    <x v="4"/>
    <x v="0"/>
    <n v="0"/>
    <n v="5"/>
    <n v="0"/>
    <n v="0"/>
    <n v="0"/>
    <n v="0"/>
    <x v="0"/>
    <n v="0"/>
    <n v="0"/>
  </r>
  <r>
    <x v="2"/>
    <x v="1"/>
    <x v="5"/>
    <x v="0"/>
    <n v="0"/>
    <n v="5"/>
    <n v="0"/>
    <n v="0"/>
    <n v="0"/>
    <n v="0"/>
    <x v="0"/>
    <n v="0"/>
    <n v="0"/>
  </r>
  <r>
    <x v="2"/>
    <x v="1"/>
    <x v="6"/>
    <x v="0"/>
    <n v="0"/>
    <n v="5"/>
    <n v="0"/>
    <n v="0"/>
    <n v="0"/>
    <n v="0"/>
    <x v="0"/>
    <n v="0"/>
    <n v="0"/>
  </r>
  <r>
    <x v="2"/>
    <x v="1"/>
    <x v="7"/>
    <x v="0"/>
    <n v="0"/>
    <n v="5"/>
    <n v="0"/>
    <n v="0"/>
    <n v="0"/>
    <n v="0"/>
    <x v="0"/>
    <n v="0"/>
    <n v="0"/>
  </r>
  <r>
    <x v="2"/>
    <x v="1"/>
    <x v="8"/>
    <x v="0"/>
    <n v="0"/>
    <n v="5"/>
    <n v="0"/>
    <n v="0"/>
    <n v="0"/>
    <n v="0"/>
    <x v="0"/>
    <n v="0"/>
    <n v="0"/>
  </r>
  <r>
    <x v="2"/>
    <x v="2"/>
    <x v="0"/>
    <x v="0"/>
    <n v="0"/>
    <n v="5"/>
    <n v="0"/>
    <n v="0"/>
    <n v="0"/>
    <n v="0"/>
    <x v="0"/>
    <n v="0"/>
    <n v="0"/>
  </r>
  <r>
    <x v="2"/>
    <x v="2"/>
    <x v="1"/>
    <x v="0"/>
    <n v="0"/>
    <n v="5"/>
    <n v="0"/>
    <n v="0"/>
    <n v="0"/>
    <n v="0"/>
    <x v="0"/>
    <n v="0"/>
    <n v="0"/>
  </r>
  <r>
    <x v="2"/>
    <x v="2"/>
    <x v="2"/>
    <x v="0"/>
    <n v="0"/>
    <n v="5"/>
    <n v="0"/>
    <n v="0"/>
    <n v="0"/>
    <n v="0"/>
    <x v="0"/>
    <n v="0"/>
    <n v="0"/>
  </r>
  <r>
    <x v="2"/>
    <x v="2"/>
    <x v="3"/>
    <x v="0"/>
    <n v="0"/>
    <n v="5"/>
    <n v="0"/>
    <n v="0"/>
    <n v="0"/>
    <n v="0"/>
    <x v="0"/>
    <n v="0"/>
    <n v="0"/>
  </r>
  <r>
    <x v="2"/>
    <x v="2"/>
    <x v="4"/>
    <x v="0"/>
    <n v="0"/>
    <n v="5"/>
    <n v="0"/>
    <n v="0"/>
    <n v="0"/>
    <n v="0"/>
    <x v="0"/>
    <n v="0"/>
    <n v="0"/>
  </r>
  <r>
    <x v="2"/>
    <x v="2"/>
    <x v="5"/>
    <x v="0"/>
    <n v="0"/>
    <n v="5"/>
    <n v="0"/>
    <n v="0"/>
    <n v="0"/>
    <n v="0"/>
    <x v="0"/>
    <n v="0"/>
    <n v="0"/>
  </r>
  <r>
    <x v="2"/>
    <x v="2"/>
    <x v="6"/>
    <x v="0"/>
    <n v="0"/>
    <n v="5"/>
    <n v="0"/>
    <n v="0"/>
    <n v="0"/>
    <n v="0"/>
    <x v="0"/>
    <n v="0"/>
    <n v="0"/>
  </r>
  <r>
    <x v="2"/>
    <x v="2"/>
    <x v="7"/>
    <x v="0"/>
    <n v="0"/>
    <n v="5"/>
    <n v="0"/>
    <n v="0"/>
    <n v="0"/>
    <n v="0"/>
    <x v="0"/>
    <n v="0"/>
    <n v="0"/>
  </r>
  <r>
    <x v="2"/>
    <x v="2"/>
    <x v="8"/>
    <x v="0"/>
    <n v="0"/>
    <n v="5"/>
    <n v="0"/>
    <n v="0"/>
    <n v="0"/>
    <n v="0"/>
    <x v="0"/>
    <n v="0"/>
    <n v="0"/>
  </r>
  <r>
    <x v="2"/>
    <x v="3"/>
    <x v="0"/>
    <x v="0"/>
    <n v="0"/>
    <n v="5"/>
    <n v="0"/>
    <n v="0"/>
    <n v="0"/>
    <n v="0"/>
    <x v="0"/>
    <n v="0"/>
    <n v="0"/>
  </r>
  <r>
    <x v="2"/>
    <x v="3"/>
    <x v="1"/>
    <x v="0"/>
    <n v="0"/>
    <n v="5"/>
    <n v="0"/>
    <n v="0"/>
    <n v="0"/>
    <n v="0"/>
    <x v="0"/>
    <n v="0"/>
    <n v="0"/>
  </r>
  <r>
    <x v="2"/>
    <x v="3"/>
    <x v="2"/>
    <x v="0"/>
    <n v="0"/>
    <n v="5"/>
    <n v="0"/>
    <n v="0"/>
    <n v="0"/>
    <n v="0"/>
    <x v="0"/>
    <n v="0"/>
    <n v="0"/>
  </r>
  <r>
    <x v="2"/>
    <x v="3"/>
    <x v="3"/>
    <x v="0"/>
    <n v="0"/>
    <n v="5"/>
    <n v="0"/>
    <n v="0"/>
    <n v="0"/>
    <n v="0"/>
    <x v="0"/>
    <n v="0"/>
    <n v="0"/>
  </r>
  <r>
    <x v="2"/>
    <x v="3"/>
    <x v="4"/>
    <x v="0"/>
    <n v="0"/>
    <n v="5"/>
    <n v="0"/>
    <n v="0"/>
    <n v="0"/>
    <n v="0"/>
    <x v="0"/>
    <n v="0"/>
    <n v="0"/>
  </r>
  <r>
    <x v="2"/>
    <x v="3"/>
    <x v="5"/>
    <x v="0"/>
    <n v="0"/>
    <n v="5"/>
    <n v="0"/>
    <n v="0"/>
    <n v="0"/>
    <n v="0"/>
    <x v="0"/>
    <n v="0"/>
    <n v="0"/>
  </r>
  <r>
    <x v="2"/>
    <x v="3"/>
    <x v="6"/>
    <x v="0"/>
    <n v="0"/>
    <n v="5"/>
    <n v="0"/>
    <n v="0"/>
    <n v="0"/>
    <n v="0"/>
    <x v="0"/>
    <n v="0"/>
    <n v="0"/>
  </r>
  <r>
    <x v="2"/>
    <x v="3"/>
    <x v="7"/>
    <x v="0"/>
    <n v="0"/>
    <n v="5"/>
    <n v="0"/>
    <n v="0"/>
    <n v="0"/>
    <n v="0"/>
    <x v="0"/>
    <n v="0"/>
    <n v="0"/>
  </r>
  <r>
    <x v="2"/>
    <x v="3"/>
    <x v="8"/>
    <x v="0"/>
    <n v="0"/>
    <n v="5"/>
    <n v="0"/>
    <n v="0"/>
    <n v="0"/>
    <n v="0"/>
    <x v="0"/>
    <n v="0"/>
    <n v="0"/>
  </r>
  <r>
    <x v="2"/>
    <x v="4"/>
    <x v="0"/>
    <x v="0"/>
    <n v="0"/>
    <n v="5"/>
    <n v="0"/>
    <n v="0"/>
    <n v="0"/>
    <n v="0"/>
    <x v="0"/>
    <n v="0"/>
    <n v="0"/>
  </r>
  <r>
    <x v="2"/>
    <x v="4"/>
    <x v="1"/>
    <x v="0"/>
    <n v="0"/>
    <n v="5"/>
    <n v="0"/>
    <n v="0"/>
    <n v="0"/>
    <n v="0"/>
    <x v="0"/>
    <n v="0"/>
    <n v="0"/>
  </r>
  <r>
    <x v="2"/>
    <x v="4"/>
    <x v="2"/>
    <x v="0"/>
    <n v="0"/>
    <n v="5"/>
    <n v="0"/>
    <n v="0"/>
    <n v="0"/>
    <n v="0"/>
    <x v="0"/>
    <n v="0"/>
    <n v="0"/>
  </r>
  <r>
    <x v="2"/>
    <x v="4"/>
    <x v="3"/>
    <x v="0"/>
    <n v="0"/>
    <n v="5"/>
    <n v="0"/>
    <n v="0"/>
    <n v="0"/>
    <n v="0"/>
    <x v="0"/>
    <n v="0"/>
    <n v="0"/>
  </r>
  <r>
    <x v="2"/>
    <x v="4"/>
    <x v="4"/>
    <x v="0"/>
    <n v="0"/>
    <n v="5"/>
    <n v="0"/>
    <n v="0"/>
    <n v="0"/>
    <n v="0"/>
    <x v="0"/>
    <n v="0"/>
    <n v="0"/>
  </r>
  <r>
    <x v="2"/>
    <x v="4"/>
    <x v="5"/>
    <x v="0"/>
    <n v="0"/>
    <n v="5"/>
    <n v="0"/>
    <n v="0"/>
    <n v="0"/>
    <n v="0"/>
    <x v="0"/>
    <n v="0"/>
    <n v="0"/>
  </r>
  <r>
    <x v="2"/>
    <x v="4"/>
    <x v="6"/>
    <x v="0"/>
    <n v="0"/>
    <n v="5"/>
    <n v="0"/>
    <n v="0"/>
    <n v="0"/>
    <n v="0"/>
    <x v="0"/>
    <n v="0"/>
    <n v="0"/>
  </r>
  <r>
    <x v="2"/>
    <x v="4"/>
    <x v="7"/>
    <x v="0"/>
    <n v="0"/>
    <n v="5"/>
    <n v="0"/>
    <n v="0"/>
    <n v="0"/>
    <n v="0"/>
    <x v="0"/>
    <n v="0"/>
    <n v="0"/>
  </r>
  <r>
    <x v="2"/>
    <x v="4"/>
    <x v="8"/>
    <x v="0"/>
    <n v="0"/>
    <n v="5"/>
    <n v="0"/>
    <n v="0"/>
    <n v="0"/>
    <n v="0"/>
    <x v="0"/>
    <n v="0"/>
    <n v="0"/>
  </r>
  <r>
    <x v="2"/>
    <x v="5"/>
    <x v="0"/>
    <x v="0"/>
    <n v="0"/>
    <n v="5"/>
    <n v="0"/>
    <n v="0"/>
    <n v="0"/>
    <n v="0"/>
    <x v="0"/>
    <n v="0"/>
    <n v="0"/>
  </r>
  <r>
    <x v="2"/>
    <x v="5"/>
    <x v="1"/>
    <x v="0"/>
    <n v="0"/>
    <n v="5"/>
    <n v="0"/>
    <n v="0"/>
    <n v="0"/>
    <n v="0"/>
    <x v="0"/>
    <n v="0"/>
    <n v="0"/>
  </r>
  <r>
    <x v="2"/>
    <x v="5"/>
    <x v="2"/>
    <x v="0"/>
    <n v="0"/>
    <n v="5"/>
    <n v="0"/>
    <n v="0"/>
    <n v="0"/>
    <n v="0"/>
    <x v="0"/>
    <n v="0"/>
    <n v="0"/>
  </r>
  <r>
    <x v="2"/>
    <x v="5"/>
    <x v="3"/>
    <x v="0"/>
    <n v="0"/>
    <n v="5"/>
    <n v="0"/>
    <n v="0"/>
    <n v="0"/>
    <n v="0"/>
    <x v="0"/>
    <n v="0"/>
    <n v="0"/>
  </r>
  <r>
    <x v="2"/>
    <x v="5"/>
    <x v="4"/>
    <x v="0"/>
    <n v="0"/>
    <n v="5"/>
    <n v="0"/>
    <n v="0"/>
    <n v="0"/>
    <n v="0"/>
    <x v="0"/>
    <n v="0"/>
    <n v="0"/>
  </r>
  <r>
    <x v="2"/>
    <x v="5"/>
    <x v="5"/>
    <x v="0"/>
    <n v="0"/>
    <n v="5"/>
    <n v="0"/>
    <n v="0"/>
    <n v="0"/>
    <n v="0"/>
    <x v="0"/>
    <n v="0"/>
    <n v="0"/>
  </r>
  <r>
    <x v="2"/>
    <x v="5"/>
    <x v="6"/>
    <x v="0"/>
    <n v="0"/>
    <n v="5"/>
    <n v="0"/>
    <n v="0"/>
    <n v="0"/>
    <n v="0"/>
    <x v="0"/>
    <n v="0"/>
    <n v="0"/>
  </r>
  <r>
    <x v="2"/>
    <x v="5"/>
    <x v="7"/>
    <x v="0"/>
    <n v="0"/>
    <n v="5"/>
    <n v="0"/>
    <n v="0"/>
    <n v="0"/>
    <n v="0"/>
    <x v="0"/>
    <n v="0"/>
    <n v="0"/>
  </r>
  <r>
    <x v="2"/>
    <x v="5"/>
    <x v="8"/>
    <x v="0"/>
    <n v="0"/>
    <n v="5"/>
    <n v="0"/>
    <n v="0"/>
    <n v="0"/>
    <n v="0"/>
    <x v="0"/>
    <n v="0"/>
    <n v="0"/>
  </r>
  <r>
    <x v="2"/>
    <x v="6"/>
    <x v="0"/>
    <x v="0"/>
    <n v="0"/>
    <n v="5"/>
    <n v="0"/>
    <n v="0"/>
    <n v="0"/>
    <n v="0"/>
    <x v="0"/>
    <n v="0"/>
    <n v="0"/>
  </r>
  <r>
    <x v="2"/>
    <x v="6"/>
    <x v="1"/>
    <x v="0"/>
    <n v="0"/>
    <n v="5"/>
    <n v="0"/>
    <n v="0"/>
    <n v="0"/>
    <n v="0"/>
    <x v="0"/>
    <n v="0"/>
    <n v="0"/>
  </r>
  <r>
    <x v="2"/>
    <x v="6"/>
    <x v="2"/>
    <x v="0"/>
    <n v="0"/>
    <n v="5"/>
    <n v="0"/>
    <n v="0"/>
    <n v="0"/>
    <n v="0"/>
    <x v="0"/>
    <n v="0"/>
    <n v="0"/>
  </r>
  <r>
    <x v="2"/>
    <x v="6"/>
    <x v="3"/>
    <x v="0"/>
    <n v="0"/>
    <n v="5"/>
    <n v="0"/>
    <n v="0"/>
    <n v="0"/>
    <n v="0"/>
    <x v="0"/>
    <n v="0"/>
    <n v="0"/>
  </r>
  <r>
    <x v="2"/>
    <x v="6"/>
    <x v="4"/>
    <x v="0"/>
    <n v="0"/>
    <n v="5"/>
    <n v="0"/>
    <n v="0"/>
    <n v="0"/>
    <n v="0"/>
    <x v="0"/>
    <n v="0"/>
    <n v="0"/>
  </r>
  <r>
    <x v="2"/>
    <x v="6"/>
    <x v="5"/>
    <x v="0"/>
    <n v="0"/>
    <n v="5"/>
    <n v="0"/>
    <n v="0"/>
    <n v="0"/>
    <n v="0"/>
    <x v="0"/>
    <n v="0"/>
    <n v="0"/>
  </r>
  <r>
    <x v="2"/>
    <x v="6"/>
    <x v="6"/>
    <x v="0"/>
    <n v="0"/>
    <n v="5"/>
    <n v="0"/>
    <n v="0"/>
    <n v="0"/>
    <n v="0"/>
    <x v="0"/>
    <n v="0"/>
    <n v="0"/>
  </r>
  <r>
    <x v="2"/>
    <x v="6"/>
    <x v="7"/>
    <x v="0"/>
    <n v="0"/>
    <n v="5"/>
    <n v="0"/>
    <n v="0"/>
    <n v="0"/>
    <n v="0"/>
    <x v="0"/>
    <n v="0"/>
    <n v="0"/>
  </r>
  <r>
    <x v="2"/>
    <x v="6"/>
    <x v="8"/>
    <x v="0"/>
    <n v="0"/>
    <n v="5"/>
    <n v="0"/>
    <n v="0"/>
    <n v="0"/>
    <n v="0"/>
    <x v="0"/>
    <n v="0"/>
    <n v="0"/>
  </r>
  <r>
    <x v="2"/>
    <x v="7"/>
    <x v="0"/>
    <x v="0"/>
    <n v="0"/>
    <n v="5"/>
    <n v="0"/>
    <n v="0"/>
    <n v="0"/>
    <n v="0"/>
    <x v="0"/>
    <n v="0"/>
    <n v="0"/>
  </r>
  <r>
    <x v="2"/>
    <x v="7"/>
    <x v="1"/>
    <x v="0"/>
    <n v="0"/>
    <n v="5"/>
    <n v="0"/>
    <n v="0"/>
    <n v="0"/>
    <n v="0"/>
    <x v="0"/>
    <n v="0"/>
    <n v="0"/>
  </r>
  <r>
    <x v="2"/>
    <x v="7"/>
    <x v="2"/>
    <x v="0"/>
    <n v="0"/>
    <n v="5"/>
    <n v="0"/>
    <n v="0"/>
    <n v="0"/>
    <n v="0"/>
    <x v="0"/>
    <n v="0"/>
    <n v="0"/>
  </r>
  <r>
    <x v="2"/>
    <x v="7"/>
    <x v="3"/>
    <x v="0"/>
    <n v="0"/>
    <n v="5"/>
    <n v="0"/>
    <n v="0"/>
    <n v="0"/>
    <n v="0"/>
    <x v="0"/>
    <n v="0"/>
    <n v="0"/>
  </r>
  <r>
    <x v="2"/>
    <x v="7"/>
    <x v="4"/>
    <x v="0"/>
    <n v="0"/>
    <n v="5"/>
    <n v="0"/>
    <n v="0"/>
    <n v="0"/>
    <n v="0"/>
    <x v="0"/>
    <n v="0"/>
    <n v="0"/>
  </r>
  <r>
    <x v="2"/>
    <x v="7"/>
    <x v="5"/>
    <x v="0"/>
    <n v="0"/>
    <n v="5"/>
    <n v="0"/>
    <n v="0"/>
    <n v="0"/>
    <n v="0"/>
    <x v="0"/>
    <n v="0"/>
    <n v="0"/>
  </r>
  <r>
    <x v="2"/>
    <x v="7"/>
    <x v="6"/>
    <x v="0"/>
    <n v="0"/>
    <n v="5"/>
    <n v="0"/>
    <n v="0"/>
    <n v="0"/>
    <n v="0"/>
    <x v="0"/>
    <n v="0"/>
    <n v="0"/>
  </r>
  <r>
    <x v="2"/>
    <x v="7"/>
    <x v="7"/>
    <x v="0"/>
    <n v="0"/>
    <n v="5"/>
    <n v="0"/>
    <n v="0"/>
    <n v="0"/>
    <n v="0"/>
    <x v="0"/>
    <n v="0"/>
    <n v="0"/>
  </r>
  <r>
    <x v="2"/>
    <x v="7"/>
    <x v="8"/>
    <x v="0"/>
    <n v="0"/>
    <n v="5"/>
    <n v="0"/>
    <n v="0"/>
    <n v="0"/>
    <n v="0"/>
    <x v="0"/>
    <n v="0"/>
    <n v="0"/>
  </r>
  <r>
    <x v="2"/>
    <x v="8"/>
    <x v="0"/>
    <x v="0"/>
    <n v="0"/>
    <n v="5"/>
    <n v="0"/>
    <n v="0"/>
    <n v="0"/>
    <n v="0"/>
    <x v="0"/>
    <n v="0"/>
    <n v="0"/>
  </r>
  <r>
    <x v="2"/>
    <x v="8"/>
    <x v="1"/>
    <x v="0"/>
    <n v="0"/>
    <n v="5"/>
    <n v="0"/>
    <n v="0"/>
    <n v="0"/>
    <n v="0"/>
    <x v="0"/>
    <n v="0"/>
    <n v="0"/>
  </r>
  <r>
    <x v="2"/>
    <x v="8"/>
    <x v="2"/>
    <x v="0"/>
    <n v="0"/>
    <n v="5"/>
    <n v="0"/>
    <n v="0"/>
    <n v="0"/>
    <n v="0"/>
    <x v="0"/>
    <n v="0"/>
    <n v="0"/>
  </r>
  <r>
    <x v="2"/>
    <x v="8"/>
    <x v="3"/>
    <x v="0"/>
    <n v="0"/>
    <n v="5"/>
    <n v="0"/>
    <n v="0"/>
    <n v="0"/>
    <n v="0"/>
    <x v="0"/>
    <n v="0"/>
    <n v="0"/>
  </r>
  <r>
    <x v="2"/>
    <x v="8"/>
    <x v="4"/>
    <x v="0"/>
    <n v="0"/>
    <n v="5"/>
    <n v="0"/>
    <n v="0"/>
    <n v="0"/>
    <n v="0"/>
    <x v="0"/>
    <n v="0"/>
    <n v="0"/>
  </r>
  <r>
    <x v="2"/>
    <x v="8"/>
    <x v="5"/>
    <x v="0"/>
    <n v="0"/>
    <n v="5"/>
    <n v="0"/>
    <n v="0"/>
    <n v="0"/>
    <n v="0"/>
    <x v="0"/>
    <n v="0"/>
    <n v="0"/>
  </r>
  <r>
    <x v="2"/>
    <x v="8"/>
    <x v="6"/>
    <x v="0"/>
    <n v="0"/>
    <n v="5"/>
    <n v="0"/>
    <n v="0"/>
    <n v="0"/>
    <n v="0"/>
    <x v="0"/>
    <n v="0"/>
    <n v="0"/>
  </r>
  <r>
    <x v="2"/>
    <x v="8"/>
    <x v="7"/>
    <x v="0"/>
    <n v="0"/>
    <n v="5"/>
    <n v="0"/>
    <n v="0"/>
    <n v="0"/>
    <n v="0"/>
    <x v="0"/>
    <n v="0"/>
    <n v="0"/>
  </r>
  <r>
    <x v="2"/>
    <x v="8"/>
    <x v="8"/>
    <x v="0"/>
    <n v="0"/>
    <n v="5"/>
    <n v="0"/>
    <n v="0"/>
    <n v="0"/>
    <n v="0"/>
    <x v="0"/>
    <n v="0"/>
    <n v="0"/>
  </r>
  <r>
    <x v="2"/>
    <x v="9"/>
    <x v="0"/>
    <x v="0"/>
    <n v="786.14"/>
    <n v="5"/>
    <n v="3930.7"/>
    <n v="1.9699999999999999E-2"/>
    <n v="0"/>
    <n v="0"/>
    <x v="0"/>
    <n v="0"/>
    <n v="31.052530000000001"/>
  </r>
  <r>
    <x v="2"/>
    <x v="9"/>
    <x v="1"/>
    <x v="0"/>
    <n v="1052.33"/>
    <n v="5"/>
    <n v="5261.65"/>
    <n v="2.6380000000000001E-2"/>
    <n v="0"/>
    <n v="0"/>
    <x v="0"/>
    <n v="0"/>
    <n v="41.567039999999999"/>
  </r>
  <r>
    <x v="2"/>
    <x v="9"/>
    <x v="2"/>
    <x v="0"/>
    <n v="549.65"/>
    <n v="5"/>
    <n v="2748.25"/>
    <n v="1.1390000000000001E-2"/>
    <n v="0"/>
    <n v="0"/>
    <x v="0"/>
    <n v="0"/>
    <n v="21.711169999999999"/>
  </r>
  <r>
    <x v="2"/>
    <x v="9"/>
    <x v="3"/>
    <x v="0"/>
    <n v="1630.97"/>
    <n v="5"/>
    <n v="8154.85"/>
    <n v="4.088E-2"/>
    <n v="0"/>
    <n v="0"/>
    <x v="0"/>
    <n v="0"/>
    <n v="64.423310000000001"/>
  </r>
  <r>
    <x v="2"/>
    <x v="9"/>
    <x v="4"/>
    <x v="0"/>
    <n v="53.61"/>
    <n v="5"/>
    <n v="268.05"/>
    <n v="8.1999999999999998E-4"/>
    <n v="0"/>
    <n v="0"/>
    <x v="0"/>
    <n v="0"/>
    <n v="2.1175999999999999"/>
  </r>
  <r>
    <x v="2"/>
    <x v="9"/>
    <x v="5"/>
    <x v="0"/>
    <n v="7.39"/>
    <n v="5"/>
    <n v="36.950000000000003"/>
    <n v="1.1E-4"/>
    <n v="0"/>
    <n v="0"/>
    <x v="0"/>
    <n v="0"/>
    <n v="0.29189999999999999"/>
  </r>
  <r>
    <x v="2"/>
    <x v="9"/>
    <x v="6"/>
    <x v="0"/>
    <n v="1108.29"/>
    <n v="5"/>
    <n v="5541.45"/>
    <n v="2.0389999999999998E-2"/>
    <n v="0"/>
    <n v="0"/>
    <x v="0"/>
    <n v="0"/>
    <n v="43.777450000000002"/>
  </r>
  <r>
    <x v="2"/>
    <x v="9"/>
    <x v="7"/>
    <x v="0"/>
    <n v="319.8"/>
    <n v="5"/>
    <n v="1599"/>
    <n v="5.8799999999999998E-3"/>
    <n v="0"/>
    <n v="0"/>
    <x v="0"/>
    <n v="0"/>
    <n v="12.632099999999999"/>
  </r>
  <r>
    <x v="2"/>
    <x v="9"/>
    <x v="8"/>
    <x v="0"/>
    <n v="1119.9100000000001"/>
    <n v="5"/>
    <n v="5599.55"/>
    <n v="2.06E-2"/>
    <n v="0"/>
    <n v="0"/>
    <x v="0"/>
    <n v="0"/>
    <n v="44.236449999999998"/>
  </r>
  <r>
    <x v="2"/>
    <x v="10"/>
    <x v="0"/>
    <x v="0"/>
    <n v="1258.7"/>
    <n v="5"/>
    <n v="2362.8000000000002"/>
    <n v="3.1550000000000002E-2"/>
    <n v="0"/>
    <n v="0"/>
    <x v="0"/>
    <n v="0"/>
    <n v="18.689080000000001"/>
  </r>
  <r>
    <x v="2"/>
    <x v="10"/>
    <x v="1"/>
    <x v="0"/>
    <n v="2876.4"/>
    <n v="5"/>
    <n v="9120.35"/>
    <n v="7.2099999999999997E-2"/>
    <n v="0"/>
    <n v="0"/>
    <x v="0"/>
    <n v="0"/>
    <n v="72.139390000000006"/>
  </r>
  <r>
    <x v="2"/>
    <x v="10"/>
    <x v="2"/>
    <x v="0"/>
    <n v="549.65"/>
    <n v="5"/>
    <n v="0"/>
    <n v="1.1390000000000001E-2"/>
    <n v="0"/>
    <n v="0"/>
    <x v="0"/>
    <n v="0"/>
    <n v="0"/>
  </r>
  <r>
    <x v="2"/>
    <x v="10"/>
    <x v="3"/>
    <x v="0"/>
    <n v="1630.97"/>
    <n v="5"/>
    <n v="0"/>
    <n v="4.088E-2"/>
    <n v="0"/>
    <n v="0"/>
    <x v="0"/>
    <n v="0"/>
    <n v="0"/>
  </r>
  <r>
    <x v="2"/>
    <x v="10"/>
    <x v="4"/>
    <x v="0"/>
    <n v="53.61"/>
    <n v="5"/>
    <n v="0"/>
    <n v="8.1999999999999998E-4"/>
    <n v="0"/>
    <n v="0"/>
    <x v="0"/>
    <n v="0"/>
    <n v="0"/>
  </r>
  <r>
    <x v="2"/>
    <x v="10"/>
    <x v="5"/>
    <x v="0"/>
    <n v="7.39"/>
    <n v="5"/>
    <n v="0"/>
    <n v="1.1E-4"/>
    <n v="0"/>
    <n v="0"/>
    <x v="0"/>
    <n v="0"/>
    <n v="0"/>
  </r>
  <r>
    <x v="2"/>
    <x v="10"/>
    <x v="6"/>
    <x v="0"/>
    <n v="1108.29"/>
    <n v="5"/>
    <n v="0"/>
    <n v="2.0389999999999998E-2"/>
    <n v="0"/>
    <n v="0"/>
    <x v="0"/>
    <n v="0"/>
    <n v="0"/>
  </r>
  <r>
    <x v="2"/>
    <x v="10"/>
    <x v="7"/>
    <x v="0"/>
    <n v="319.8"/>
    <n v="5"/>
    <n v="0"/>
    <n v="5.8799999999999998E-3"/>
    <n v="0"/>
    <n v="0"/>
    <x v="0"/>
    <n v="0"/>
    <n v="0"/>
  </r>
  <r>
    <x v="2"/>
    <x v="10"/>
    <x v="8"/>
    <x v="0"/>
    <n v="2328.37"/>
    <n v="5"/>
    <n v="6042.3"/>
    <n v="4.283E-2"/>
    <n v="0"/>
    <n v="0"/>
    <x v="0"/>
    <n v="0"/>
    <n v="47.792879999999997"/>
  </r>
  <r>
    <x v="2"/>
    <x v="11"/>
    <x v="0"/>
    <x v="0"/>
    <n v="2017.24"/>
    <n v="5"/>
    <n v="3792.7"/>
    <n v="5.0560000000000001E-2"/>
    <n v="0"/>
    <n v="0"/>
    <x v="0"/>
    <n v="0"/>
    <n v="29.808160000000001"/>
  </r>
  <r>
    <x v="2"/>
    <x v="11"/>
    <x v="1"/>
    <x v="0"/>
    <n v="5976.57"/>
    <n v="5"/>
    <n v="15500.85"/>
    <n v="0.14979999999999999"/>
    <n v="0"/>
    <n v="0"/>
    <x v="0"/>
    <n v="0"/>
    <n v="121.82664"/>
  </r>
  <r>
    <x v="2"/>
    <x v="11"/>
    <x v="2"/>
    <x v="0"/>
    <n v="549.65"/>
    <n v="5"/>
    <n v="0"/>
    <n v="1.1390000000000001E-2"/>
    <n v="0"/>
    <n v="0"/>
    <x v="0"/>
    <n v="0"/>
    <n v="0"/>
  </r>
  <r>
    <x v="2"/>
    <x v="11"/>
    <x v="3"/>
    <x v="0"/>
    <n v="1630.97"/>
    <n v="5"/>
    <n v="0"/>
    <n v="4.088E-2"/>
    <n v="0"/>
    <n v="0"/>
    <x v="0"/>
    <n v="0"/>
    <n v="0"/>
  </r>
  <r>
    <x v="2"/>
    <x v="11"/>
    <x v="4"/>
    <x v="0"/>
    <n v="53.61"/>
    <n v="5"/>
    <n v="0"/>
    <n v="8.1999999999999998E-4"/>
    <n v="0"/>
    <n v="0"/>
    <x v="0"/>
    <n v="0"/>
    <n v="0"/>
  </r>
  <r>
    <x v="2"/>
    <x v="11"/>
    <x v="5"/>
    <x v="0"/>
    <n v="7.39"/>
    <n v="5"/>
    <n v="0"/>
    <n v="1.1E-4"/>
    <n v="0"/>
    <n v="0"/>
    <x v="0"/>
    <n v="0"/>
    <n v="0"/>
  </r>
  <r>
    <x v="2"/>
    <x v="11"/>
    <x v="6"/>
    <x v="0"/>
    <n v="1108.29"/>
    <n v="5"/>
    <n v="0"/>
    <n v="2.0389999999999998E-2"/>
    <n v="0"/>
    <n v="0"/>
    <x v="0"/>
    <n v="0"/>
    <n v="0"/>
  </r>
  <r>
    <x v="2"/>
    <x v="11"/>
    <x v="7"/>
    <x v="0"/>
    <n v="319.8"/>
    <n v="5"/>
    <n v="0"/>
    <n v="5.8799999999999998E-3"/>
    <n v="0"/>
    <n v="0"/>
    <x v="0"/>
    <n v="0"/>
    <n v="0"/>
  </r>
  <r>
    <x v="2"/>
    <x v="11"/>
    <x v="8"/>
    <x v="0"/>
    <n v="4372.75"/>
    <n v="5"/>
    <n v="10221.898999999999"/>
    <n v="8.0439999999999998E-2"/>
    <n v="0"/>
    <n v="0"/>
    <x v="0"/>
    <n v="0"/>
    <n v="80.337509999999995"/>
  </r>
  <r>
    <x v="2"/>
    <x v="12"/>
    <x v="0"/>
    <x v="0"/>
    <n v="3350.34"/>
    <n v="5"/>
    <n v="6665.4989999999998"/>
    <n v="8.3970000000000003E-2"/>
    <n v="0"/>
    <n v="0"/>
    <x v="0"/>
    <n v="0"/>
    <n v="51.90681"/>
  </r>
  <r>
    <x v="2"/>
    <x v="12"/>
    <x v="1"/>
    <x v="0"/>
    <n v="13118.449000000001"/>
    <n v="5"/>
    <n v="35709.398000000001"/>
    <n v="0.32880999999999999"/>
    <n v="0"/>
    <n v="0"/>
    <x v="0"/>
    <n v="0"/>
    <n v="278.08282000000003"/>
  </r>
  <r>
    <x v="2"/>
    <x v="12"/>
    <x v="2"/>
    <x v="0"/>
    <n v="549.65"/>
    <n v="5"/>
    <n v="0"/>
    <n v="1.1390000000000001E-2"/>
    <n v="0"/>
    <n v="0"/>
    <x v="0"/>
    <n v="0"/>
    <n v="0"/>
  </r>
  <r>
    <x v="2"/>
    <x v="12"/>
    <x v="3"/>
    <x v="0"/>
    <n v="1630.97"/>
    <n v="5"/>
    <n v="0"/>
    <n v="4.088E-2"/>
    <n v="0"/>
    <n v="0"/>
    <x v="0"/>
    <n v="0"/>
    <n v="0"/>
  </r>
  <r>
    <x v="2"/>
    <x v="12"/>
    <x v="4"/>
    <x v="0"/>
    <n v="53.61"/>
    <n v="5"/>
    <n v="0"/>
    <n v="8.1999999999999998E-4"/>
    <n v="0"/>
    <n v="0"/>
    <x v="0"/>
    <n v="0"/>
    <n v="0"/>
  </r>
  <r>
    <x v="2"/>
    <x v="12"/>
    <x v="5"/>
    <x v="0"/>
    <n v="7.39"/>
    <n v="5"/>
    <n v="0"/>
    <n v="1.1E-4"/>
    <n v="0"/>
    <n v="0"/>
    <x v="0"/>
    <n v="0"/>
    <n v="0"/>
  </r>
  <r>
    <x v="2"/>
    <x v="12"/>
    <x v="6"/>
    <x v="0"/>
    <n v="1108.29"/>
    <n v="5"/>
    <n v="0"/>
    <n v="2.0389999999999998E-2"/>
    <n v="0"/>
    <n v="0"/>
    <x v="0"/>
    <n v="0"/>
    <n v="0"/>
  </r>
  <r>
    <x v="2"/>
    <x v="12"/>
    <x v="7"/>
    <x v="0"/>
    <n v="319.8"/>
    <n v="5"/>
    <n v="0"/>
    <n v="5.8799999999999998E-3"/>
    <n v="0"/>
    <n v="0"/>
    <x v="0"/>
    <n v="0"/>
    <n v="0"/>
  </r>
  <r>
    <x v="2"/>
    <x v="12"/>
    <x v="8"/>
    <x v="0"/>
    <n v="8558.85"/>
    <n v="5"/>
    <n v="20930.498"/>
    <n v="0.15745000000000001"/>
    <n v="0"/>
    <n v="0"/>
    <x v="0"/>
    <n v="0"/>
    <n v="162.99385000000001"/>
  </r>
  <r>
    <x v="2"/>
    <x v="13"/>
    <x v="0"/>
    <x v="0"/>
    <n v="9315.49"/>
    <n v="5"/>
    <n v="29825.752"/>
    <n v="0.23349"/>
    <n v="0"/>
    <n v="0"/>
    <x v="0"/>
    <n v="0"/>
    <n v="228.72035"/>
  </r>
  <r>
    <x v="2"/>
    <x v="13"/>
    <x v="1"/>
    <x v="0"/>
    <n v="29614.93"/>
    <n v="5"/>
    <n v="82482.406000000003"/>
    <n v="0.74228000000000005"/>
    <n v="0"/>
    <n v="0"/>
    <x v="0"/>
    <n v="0"/>
    <n v="632.52068999999995"/>
  </r>
  <r>
    <x v="2"/>
    <x v="13"/>
    <x v="2"/>
    <x v="0"/>
    <n v="9503.24"/>
    <n v="5"/>
    <n v="44767.949000000001"/>
    <n v="0.19694999999999999"/>
    <n v="0"/>
    <n v="0"/>
    <x v="0"/>
    <n v="0"/>
    <n v="343.30545000000001"/>
  </r>
  <r>
    <x v="2"/>
    <x v="13"/>
    <x v="3"/>
    <x v="0"/>
    <n v="8198.0110000000004"/>
    <n v="5"/>
    <n v="32835.203000000001"/>
    <n v="0.20548"/>
    <n v="0"/>
    <n v="0"/>
    <x v="0"/>
    <n v="0"/>
    <n v="251.79848999999999"/>
  </r>
  <r>
    <x v="2"/>
    <x v="13"/>
    <x v="4"/>
    <x v="0"/>
    <n v="56"/>
    <n v="5"/>
    <n v="11.95"/>
    <n v="8.5999999999999998E-4"/>
    <n v="0"/>
    <n v="0"/>
    <x v="0"/>
    <n v="0"/>
    <n v="9.1639999999999999E-2"/>
  </r>
  <r>
    <x v="2"/>
    <x v="13"/>
    <x v="5"/>
    <x v="0"/>
    <n v="7.8"/>
    <n v="5"/>
    <n v="2.0499999999999998"/>
    <n v="1.2E-4"/>
    <n v="0"/>
    <n v="0"/>
    <x v="0"/>
    <n v="0"/>
    <n v="1.5720000000000001E-2"/>
  </r>
  <r>
    <x v="2"/>
    <x v="13"/>
    <x v="6"/>
    <x v="0"/>
    <n v="1112.29"/>
    <n v="5"/>
    <n v="20"/>
    <n v="2.0459999999999999E-2"/>
    <n v="0"/>
    <n v="0"/>
    <x v="0"/>
    <n v="0"/>
    <n v="0.15337000000000001"/>
  </r>
  <r>
    <x v="2"/>
    <x v="13"/>
    <x v="7"/>
    <x v="0"/>
    <n v="1620.8"/>
    <n v="5"/>
    <n v="6505"/>
    <n v="2.9819999999999999E-2"/>
    <n v="0"/>
    <n v="0"/>
    <x v="0"/>
    <n v="0"/>
    <n v="49.883940000000003"/>
  </r>
  <r>
    <x v="2"/>
    <x v="13"/>
    <x v="8"/>
    <x v="0"/>
    <n v="17993.938999999998"/>
    <n v="5"/>
    <n v="47175.449000000001"/>
    <n v="0.33101000000000003"/>
    <n v="0"/>
    <n v="0"/>
    <x v="0"/>
    <n v="0"/>
    <n v="361.76749000000001"/>
  </r>
  <r>
    <x v="2"/>
    <x v="14"/>
    <x v="0"/>
    <x v="0"/>
    <n v="20152.641"/>
    <n v="5"/>
    <n v="54185.75"/>
    <n v="0.50512000000000001"/>
    <n v="0"/>
    <n v="0"/>
    <x v="0"/>
    <n v="0"/>
    <n v="389.99853999999999"/>
  </r>
  <r>
    <x v="2"/>
    <x v="14"/>
    <x v="1"/>
    <x v="0"/>
    <n v="57388.648000000001"/>
    <n v="5"/>
    <n v="138868.59400000001"/>
    <n v="1.43842"/>
    <n v="0"/>
    <n v="0"/>
    <x v="0"/>
    <n v="0"/>
    <n v="999.49805000000003"/>
  </r>
  <r>
    <x v="2"/>
    <x v="14"/>
    <x v="2"/>
    <x v="0"/>
    <n v="22383.4"/>
    <n v="5"/>
    <n v="64400.800999999999"/>
    <n v="0.46389999999999998"/>
    <n v="0"/>
    <n v="0"/>
    <x v="0"/>
    <n v="0"/>
    <n v="463.52069"/>
  </r>
  <r>
    <x v="2"/>
    <x v="14"/>
    <x v="3"/>
    <x v="0"/>
    <n v="17601.101999999999"/>
    <n v="5"/>
    <n v="47015.453000000001"/>
    <n v="0.44116"/>
    <n v="0"/>
    <n v="0"/>
    <x v="0"/>
    <n v="0"/>
    <n v="338.39071999999999"/>
  </r>
  <r>
    <x v="2"/>
    <x v="14"/>
    <x v="4"/>
    <x v="0"/>
    <n v="56"/>
    <n v="5"/>
    <n v="0"/>
    <n v="8.5999999999999998E-4"/>
    <n v="0"/>
    <n v="0"/>
    <x v="0"/>
    <n v="0"/>
    <n v="0"/>
  </r>
  <r>
    <x v="2"/>
    <x v="14"/>
    <x v="5"/>
    <x v="0"/>
    <n v="7.8"/>
    <n v="5"/>
    <n v="0"/>
    <n v="1.2E-4"/>
    <n v="0"/>
    <n v="0"/>
    <x v="0"/>
    <n v="0"/>
    <n v="0"/>
  </r>
  <r>
    <x v="2"/>
    <x v="14"/>
    <x v="6"/>
    <x v="0"/>
    <n v="6553.25"/>
    <n v="5"/>
    <n v="27204.800999999999"/>
    <n v="0.12055"/>
    <n v="0"/>
    <n v="0"/>
    <x v="0"/>
    <n v="0"/>
    <n v="195.80481"/>
  </r>
  <r>
    <x v="2"/>
    <x v="14"/>
    <x v="7"/>
    <x v="0"/>
    <n v="5883.59"/>
    <n v="5"/>
    <n v="21313.949000000001"/>
    <n v="0.10823000000000001"/>
    <n v="0"/>
    <n v="0"/>
    <x v="0"/>
    <n v="0"/>
    <n v="153.40581"/>
  </r>
  <r>
    <x v="2"/>
    <x v="14"/>
    <x v="8"/>
    <x v="0"/>
    <n v="31417.59"/>
    <n v="5"/>
    <n v="67118.25"/>
    <n v="0.57794999999999996"/>
    <n v="0"/>
    <n v="0"/>
    <x v="0"/>
    <n v="0"/>
    <n v="483.07934999999998"/>
  </r>
  <r>
    <x v="2"/>
    <x v="15"/>
    <x v="0"/>
    <x v="0"/>
    <n v="34797.18"/>
    <n v="5"/>
    <n v="73222.695000000007"/>
    <n v="0.87217999999999996"/>
    <n v="0"/>
    <n v="0"/>
    <x v="0"/>
    <n v="0"/>
    <n v="515.45398"/>
  </r>
  <r>
    <x v="2"/>
    <x v="15"/>
    <x v="1"/>
    <x v="0"/>
    <n v="93912.922000000006"/>
    <n v="5"/>
    <n v="182621.375"/>
    <n v="2.3538800000000002"/>
    <n v="0"/>
    <n v="0"/>
    <x v="0"/>
    <n v="0"/>
    <n v="1285.5698199999999"/>
  </r>
  <r>
    <x v="2"/>
    <x v="15"/>
    <x v="2"/>
    <x v="0"/>
    <n v="58709.273000000001"/>
    <n v="5"/>
    <n v="181629.375"/>
    <n v="1.21675"/>
    <n v="0"/>
    <n v="0"/>
    <x v="0"/>
    <n v="0"/>
    <n v="1278.58655"/>
  </r>
  <r>
    <x v="2"/>
    <x v="15"/>
    <x v="3"/>
    <x v="0"/>
    <n v="34356.983999999997"/>
    <n v="5"/>
    <n v="83779.414000000004"/>
    <n v="0.86114000000000002"/>
    <n v="0"/>
    <n v="0"/>
    <x v="0"/>
    <n v="0"/>
    <n v="589.76819"/>
  </r>
  <r>
    <x v="2"/>
    <x v="15"/>
    <x v="4"/>
    <x v="0"/>
    <n v="3376.86"/>
    <n v="5"/>
    <n v="16604.300999999999"/>
    <n v="5.1560000000000002E-2"/>
    <n v="0"/>
    <n v="0"/>
    <x v="0"/>
    <n v="0"/>
    <n v="116.8866"/>
  </r>
  <r>
    <x v="2"/>
    <x v="15"/>
    <x v="5"/>
    <x v="0"/>
    <n v="7.8"/>
    <n v="5"/>
    <n v="0"/>
    <n v="1.2E-4"/>
    <n v="0"/>
    <n v="0"/>
    <x v="0"/>
    <n v="0"/>
    <n v="0"/>
  </r>
  <r>
    <x v="2"/>
    <x v="15"/>
    <x v="6"/>
    <x v="0"/>
    <n v="13986.08"/>
    <n v="5"/>
    <n v="37164.148000000001"/>
    <n v="0.25729000000000002"/>
    <n v="0"/>
    <n v="0"/>
    <x v="0"/>
    <n v="0"/>
    <n v="261.61844000000002"/>
  </r>
  <r>
    <x v="2"/>
    <x v="15"/>
    <x v="7"/>
    <x v="0"/>
    <n v="11631.16"/>
    <n v="5"/>
    <n v="28737.851999999999"/>
    <n v="0.21396000000000001"/>
    <n v="0"/>
    <n v="0"/>
    <x v="0"/>
    <n v="0"/>
    <n v="202.30117999999999"/>
  </r>
  <r>
    <x v="2"/>
    <x v="15"/>
    <x v="8"/>
    <x v="0"/>
    <n v="67015.383000000002"/>
    <n v="5"/>
    <n v="177988.96900000001"/>
    <n v="1.2327999999999999"/>
    <n v="0"/>
    <n v="0"/>
    <x v="0"/>
    <n v="0"/>
    <n v="1252.95984"/>
  </r>
  <r>
    <x v="2"/>
    <x v="16"/>
    <x v="0"/>
    <x v="0"/>
    <n v="52359.77"/>
    <n v="5"/>
    <n v="87812.952999999994"/>
    <n v="1.31237"/>
    <n v="0"/>
    <n v="0"/>
    <x v="0"/>
    <n v="0"/>
    <n v="603.80999999999995"/>
  </r>
  <r>
    <x v="2"/>
    <x v="16"/>
    <x v="1"/>
    <x v="0"/>
    <n v="138479.484"/>
    <n v="5"/>
    <n v="222832.81200000001"/>
    <n v="3.47092"/>
    <n v="0"/>
    <n v="0"/>
    <x v="0"/>
    <n v="0"/>
    <n v="1532.2189900000001"/>
  </r>
  <r>
    <x v="2"/>
    <x v="16"/>
    <x v="2"/>
    <x v="0"/>
    <n v="103203.43799999999"/>
    <n v="5"/>
    <n v="222470.81200000001"/>
    <n v="2.13889"/>
    <n v="0"/>
    <n v="0"/>
    <x v="0"/>
    <n v="0"/>
    <n v="1529.7302199999999"/>
  </r>
  <r>
    <x v="2"/>
    <x v="16"/>
    <x v="3"/>
    <x v="0"/>
    <n v="56814.656000000003"/>
    <n v="5"/>
    <n v="112288.359"/>
    <n v="1.4240299999999999"/>
    <n v="0"/>
    <n v="0"/>
    <x v="0"/>
    <n v="0"/>
    <n v="772.10509999999999"/>
  </r>
  <r>
    <x v="2"/>
    <x v="16"/>
    <x v="4"/>
    <x v="0"/>
    <n v="13840.391"/>
    <n v="5"/>
    <n v="52317.652000000002"/>
    <n v="0.21132999999999999"/>
    <n v="0"/>
    <n v="0"/>
    <x v="0"/>
    <n v="0"/>
    <n v="359.74103000000002"/>
  </r>
  <r>
    <x v="2"/>
    <x v="16"/>
    <x v="5"/>
    <x v="0"/>
    <n v="7.8"/>
    <n v="5"/>
    <n v="0"/>
    <n v="1.2E-4"/>
    <n v="0"/>
    <n v="0"/>
    <x v="0"/>
    <n v="0"/>
    <n v="0"/>
  </r>
  <r>
    <x v="2"/>
    <x v="16"/>
    <x v="6"/>
    <x v="0"/>
    <n v="23298.98"/>
    <n v="5"/>
    <n v="46564.5"/>
    <n v="0.42859999999999998"/>
    <n v="0"/>
    <n v="0"/>
    <x v="0"/>
    <n v="0"/>
    <n v="320.18185"/>
  </r>
  <r>
    <x v="2"/>
    <x v="16"/>
    <x v="7"/>
    <x v="0"/>
    <n v="18819.780999999999"/>
    <n v="5"/>
    <n v="35943.105000000003"/>
    <n v="0.34621000000000002"/>
    <n v="0"/>
    <n v="0"/>
    <x v="0"/>
    <n v="0"/>
    <n v="247.1481"/>
  </r>
  <r>
    <x v="2"/>
    <x v="16"/>
    <x v="8"/>
    <x v="0"/>
    <n v="110817.211"/>
    <n v="5"/>
    <n v="219009.141"/>
    <n v="2.0385800000000001"/>
    <n v="0"/>
    <n v="0"/>
    <x v="0"/>
    <n v="0"/>
    <n v="1505.92725"/>
  </r>
  <r>
    <x v="2"/>
    <x v="17"/>
    <x v="0"/>
    <x v="0"/>
    <n v="52359.77"/>
    <n v="5"/>
    <n v="0"/>
    <n v="1.31237"/>
    <n v="0"/>
    <n v="0"/>
    <x v="0"/>
    <n v="0"/>
    <n v="0"/>
  </r>
  <r>
    <x v="2"/>
    <x v="17"/>
    <x v="1"/>
    <x v="0"/>
    <n v="138479.5"/>
    <n v="5"/>
    <n v="7.8E-2"/>
    <n v="3.47092"/>
    <n v="0"/>
    <n v="0"/>
    <x v="0"/>
    <n v="0"/>
    <n v="3.4000000000000002E-4"/>
  </r>
  <r>
    <x v="2"/>
    <x v="17"/>
    <x v="2"/>
    <x v="0"/>
    <n v="103203.43799999999"/>
    <n v="5"/>
    <n v="0"/>
    <n v="2.13889"/>
    <n v="0"/>
    <n v="0"/>
    <x v="0"/>
    <n v="0"/>
    <n v="0"/>
  </r>
  <r>
    <x v="2"/>
    <x v="17"/>
    <x v="3"/>
    <x v="0"/>
    <n v="56814.656000000003"/>
    <n v="5"/>
    <n v="0"/>
    <n v="1.4240299999999999"/>
    <n v="0"/>
    <n v="0"/>
    <x v="0"/>
    <n v="0"/>
    <n v="0"/>
  </r>
  <r>
    <x v="2"/>
    <x v="17"/>
    <x v="4"/>
    <x v="0"/>
    <n v="13840.391"/>
    <n v="5"/>
    <n v="0"/>
    <n v="0.21132999999999999"/>
    <n v="0"/>
    <n v="0"/>
    <x v="0"/>
    <n v="0"/>
    <n v="0"/>
  </r>
  <r>
    <x v="2"/>
    <x v="17"/>
    <x v="5"/>
    <x v="0"/>
    <n v="7.8"/>
    <n v="5"/>
    <n v="0"/>
    <n v="1.2E-4"/>
    <n v="0"/>
    <n v="0"/>
    <x v="0"/>
    <n v="0"/>
    <n v="0"/>
  </r>
  <r>
    <x v="2"/>
    <x v="17"/>
    <x v="6"/>
    <x v="0"/>
    <n v="23298.98"/>
    <n v="5"/>
    <n v="0"/>
    <n v="0.42859999999999998"/>
    <n v="0"/>
    <n v="0"/>
    <x v="0"/>
    <n v="0"/>
    <n v="0"/>
  </r>
  <r>
    <x v="2"/>
    <x v="17"/>
    <x v="7"/>
    <x v="0"/>
    <n v="18819.780999999999"/>
    <n v="5"/>
    <n v="0"/>
    <n v="0.34621000000000002"/>
    <n v="0"/>
    <n v="0"/>
    <x v="0"/>
    <n v="0"/>
    <n v="0"/>
  </r>
  <r>
    <x v="2"/>
    <x v="17"/>
    <x v="8"/>
    <x v="0"/>
    <n v="110817.273"/>
    <n v="5"/>
    <n v="0.312"/>
    <n v="2.0385800000000001"/>
    <n v="0"/>
    <n v="0"/>
    <x v="0"/>
    <n v="0"/>
    <n v="2.0200000000000001E-3"/>
  </r>
  <r>
    <x v="2"/>
    <x v="18"/>
    <x v="0"/>
    <x v="0"/>
    <n v="52359.77"/>
    <n v="5"/>
    <n v="0"/>
    <n v="1.31237"/>
    <n v="0"/>
    <n v="0"/>
    <x v="0"/>
    <n v="0"/>
    <n v="0"/>
  </r>
  <r>
    <x v="2"/>
    <x v="18"/>
    <x v="1"/>
    <x v="0"/>
    <n v="138479.516"/>
    <n v="5"/>
    <n v="7.8E-2"/>
    <n v="3.4709300000000001"/>
    <n v="0"/>
    <n v="0"/>
    <x v="0"/>
    <n v="0"/>
    <n v="6.7000000000000002E-4"/>
  </r>
  <r>
    <x v="2"/>
    <x v="18"/>
    <x v="2"/>
    <x v="0"/>
    <n v="103203.43799999999"/>
    <n v="5"/>
    <n v="0"/>
    <n v="2.13889"/>
    <n v="0"/>
    <n v="0"/>
    <x v="0"/>
    <n v="0"/>
    <n v="0"/>
  </r>
  <r>
    <x v="2"/>
    <x v="18"/>
    <x v="3"/>
    <x v="0"/>
    <n v="56814.656000000003"/>
    <n v="5"/>
    <n v="0"/>
    <n v="1.4240299999999999"/>
    <n v="0"/>
    <n v="0"/>
    <x v="0"/>
    <n v="0"/>
    <n v="0"/>
  </r>
  <r>
    <x v="2"/>
    <x v="18"/>
    <x v="4"/>
    <x v="0"/>
    <n v="13840.391"/>
    <n v="5"/>
    <n v="0"/>
    <n v="0.21132999999999999"/>
    <n v="0"/>
    <n v="0"/>
    <x v="0"/>
    <n v="0"/>
    <n v="0"/>
  </r>
  <r>
    <x v="2"/>
    <x v="18"/>
    <x v="5"/>
    <x v="0"/>
    <n v="7.8"/>
    <n v="5"/>
    <n v="0"/>
    <n v="1.2E-4"/>
    <n v="0"/>
    <n v="0"/>
    <x v="0"/>
    <n v="0"/>
    <n v="0"/>
  </r>
  <r>
    <x v="2"/>
    <x v="18"/>
    <x v="6"/>
    <x v="0"/>
    <n v="23298.98"/>
    <n v="5"/>
    <n v="0"/>
    <n v="0.42859999999999998"/>
    <n v="0"/>
    <n v="0"/>
    <x v="0"/>
    <n v="0"/>
    <n v="0"/>
  </r>
  <r>
    <x v="2"/>
    <x v="18"/>
    <x v="7"/>
    <x v="0"/>
    <n v="18819.780999999999"/>
    <n v="5"/>
    <n v="0"/>
    <n v="0.34621000000000002"/>
    <n v="0"/>
    <n v="0"/>
    <x v="0"/>
    <n v="0"/>
    <n v="0"/>
  </r>
  <r>
    <x v="2"/>
    <x v="18"/>
    <x v="8"/>
    <x v="0"/>
    <n v="110817.273"/>
    <n v="5"/>
    <n v="0"/>
    <n v="2.0385800000000001"/>
    <n v="0"/>
    <n v="0"/>
    <x v="0"/>
    <n v="0"/>
    <n v="0"/>
  </r>
  <r>
    <x v="2"/>
    <x v="19"/>
    <x v="0"/>
    <x v="0"/>
    <n v="52359.77"/>
    <n v="5"/>
    <n v="0"/>
    <n v="1.31237"/>
    <n v="0"/>
    <n v="0"/>
    <x v="0"/>
    <n v="0"/>
    <n v="0"/>
  </r>
  <r>
    <x v="2"/>
    <x v="19"/>
    <x v="1"/>
    <x v="0"/>
    <n v="138479.516"/>
    <n v="5"/>
    <n v="0"/>
    <n v="3.4709300000000001"/>
    <n v="0"/>
    <n v="0"/>
    <x v="0"/>
    <n v="0"/>
    <n v="0"/>
  </r>
  <r>
    <x v="2"/>
    <x v="19"/>
    <x v="2"/>
    <x v="0"/>
    <n v="103203.43799999999"/>
    <n v="5"/>
    <n v="0"/>
    <n v="2.13889"/>
    <n v="0"/>
    <n v="0"/>
    <x v="0"/>
    <n v="0"/>
    <n v="0"/>
  </r>
  <r>
    <x v="2"/>
    <x v="19"/>
    <x v="3"/>
    <x v="0"/>
    <n v="56814.656000000003"/>
    <n v="5"/>
    <n v="0"/>
    <n v="1.4240299999999999"/>
    <n v="0"/>
    <n v="0"/>
    <x v="0"/>
    <n v="0"/>
    <n v="0"/>
  </r>
  <r>
    <x v="2"/>
    <x v="19"/>
    <x v="4"/>
    <x v="0"/>
    <n v="13840.391"/>
    <n v="5"/>
    <n v="0"/>
    <n v="0.21132999999999999"/>
    <n v="0"/>
    <n v="0"/>
    <x v="0"/>
    <n v="0"/>
    <n v="0"/>
  </r>
  <r>
    <x v="2"/>
    <x v="19"/>
    <x v="5"/>
    <x v="0"/>
    <n v="7.8"/>
    <n v="5"/>
    <n v="0"/>
    <n v="1.2E-4"/>
    <n v="0"/>
    <n v="0"/>
    <x v="0"/>
    <n v="0"/>
    <n v="0"/>
  </r>
  <r>
    <x v="2"/>
    <x v="19"/>
    <x v="6"/>
    <x v="0"/>
    <n v="23298.98"/>
    <n v="5"/>
    <n v="0"/>
    <n v="0.42859999999999998"/>
    <n v="0"/>
    <n v="0"/>
    <x v="0"/>
    <n v="0"/>
    <n v="0"/>
  </r>
  <r>
    <x v="2"/>
    <x v="19"/>
    <x v="7"/>
    <x v="0"/>
    <n v="18819.780999999999"/>
    <n v="5"/>
    <n v="0"/>
    <n v="0.34621000000000002"/>
    <n v="0"/>
    <n v="0"/>
    <x v="0"/>
    <n v="0"/>
    <n v="0"/>
  </r>
  <r>
    <x v="2"/>
    <x v="19"/>
    <x v="8"/>
    <x v="0"/>
    <n v="110817.273"/>
    <n v="5"/>
    <n v="0"/>
    <n v="2.0385800000000001"/>
    <n v="0"/>
    <n v="0"/>
    <x v="0"/>
    <n v="0"/>
    <n v="0"/>
  </r>
  <r>
    <x v="2"/>
    <x v="20"/>
    <x v="0"/>
    <x v="0"/>
    <n v="52359.77"/>
    <n v="5"/>
    <n v="0"/>
    <n v="1.31237"/>
    <n v="0"/>
    <n v="0"/>
    <x v="0"/>
    <n v="0"/>
    <n v="0"/>
  </r>
  <r>
    <x v="2"/>
    <x v="20"/>
    <x v="1"/>
    <x v="0"/>
    <n v="138479.516"/>
    <n v="5"/>
    <n v="0"/>
    <n v="3.4709300000000001"/>
    <n v="0"/>
    <n v="0"/>
    <x v="0"/>
    <n v="0"/>
    <n v="0"/>
  </r>
  <r>
    <x v="2"/>
    <x v="20"/>
    <x v="2"/>
    <x v="0"/>
    <n v="103203.43799999999"/>
    <n v="5"/>
    <n v="0"/>
    <n v="2.13889"/>
    <n v="0"/>
    <n v="0"/>
    <x v="0"/>
    <n v="0"/>
    <n v="0"/>
  </r>
  <r>
    <x v="2"/>
    <x v="20"/>
    <x v="3"/>
    <x v="0"/>
    <n v="56814.656000000003"/>
    <n v="5"/>
    <n v="0"/>
    <n v="1.4240299999999999"/>
    <n v="0"/>
    <n v="0"/>
    <x v="0"/>
    <n v="0"/>
    <n v="0"/>
  </r>
  <r>
    <x v="2"/>
    <x v="20"/>
    <x v="4"/>
    <x v="0"/>
    <n v="13840.391"/>
    <n v="5"/>
    <n v="0"/>
    <n v="0.21132999999999999"/>
    <n v="0"/>
    <n v="0"/>
    <x v="0"/>
    <n v="0"/>
    <n v="0"/>
  </r>
  <r>
    <x v="2"/>
    <x v="20"/>
    <x v="5"/>
    <x v="0"/>
    <n v="7.8"/>
    <n v="5"/>
    <n v="0"/>
    <n v="1.2E-4"/>
    <n v="0"/>
    <n v="0"/>
    <x v="0"/>
    <n v="0"/>
    <n v="0"/>
  </r>
  <r>
    <x v="2"/>
    <x v="20"/>
    <x v="6"/>
    <x v="0"/>
    <n v="23298.98"/>
    <n v="5"/>
    <n v="0"/>
    <n v="0.42859999999999998"/>
    <n v="0"/>
    <n v="0"/>
    <x v="0"/>
    <n v="0"/>
    <n v="0"/>
  </r>
  <r>
    <x v="2"/>
    <x v="20"/>
    <x v="7"/>
    <x v="0"/>
    <n v="18819.780999999999"/>
    <n v="5"/>
    <n v="0"/>
    <n v="0.34621000000000002"/>
    <n v="0"/>
    <n v="0"/>
    <x v="0"/>
    <n v="0"/>
    <n v="0"/>
  </r>
  <r>
    <x v="2"/>
    <x v="20"/>
    <x v="8"/>
    <x v="0"/>
    <n v="110817.273"/>
    <n v="5"/>
    <n v="0"/>
    <n v="2.0385800000000001"/>
    <n v="0"/>
    <n v="0"/>
    <x v="0"/>
    <n v="0"/>
    <n v="0"/>
  </r>
  <r>
    <x v="2"/>
    <x v="21"/>
    <x v="0"/>
    <x v="0"/>
    <n v="52359.77"/>
    <n v="5"/>
    <n v="0"/>
    <n v="1.31237"/>
    <n v="0"/>
    <n v="0"/>
    <x v="0"/>
    <n v="0"/>
    <n v="0"/>
  </r>
  <r>
    <x v="2"/>
    <x v="21"/>
    <x v="1"/>
    <x v="0"/>
    <n v="138479.641"/>
    <n v="5"/>
    <n v="0.625"/>
    <n v="3.4709300000000001"/>
    <n v="0"/>
    <n v="0"/>
    <x v="0"/>
    <n v="0"/>
    <n v="4.0499999999999998E-3"/>
  </r>
  <r>
    <x v="2"/>
    <x v="21"/>
    <x v="2"/>
    <x v="0"/>
    <n v="103203.43799999999"/>
    <n v="5"/>
    <n v="0"/>
    <n v="2.13889"/>
    <n v="0"/>
    <n v="0"/>
    <x v="0"/>
    <n v="0"/>
    <n v="0"/>
  </r>
  <r>
    <x v="2"/>
    <x v="21"/>
    <x v="3"/>
    <x v="0"/>
    <n v="56814.656000000003"/>
    <n v="5"/>
    <n v="0"/>
    <n v="1.4240299999999999"/>
    <n v="0"/>
    <n v="0"/>
    <x v="0"/>
    <n v="0"/>
    <n v="0"/>
  </r>
  <r>
    <x v="2"/>
    <x v="21"/>
    <x v="4"/>
    <x v="0"/>
    <n v="13840.391"/>
    <n v="5"/>
    <n v="0"/>
    <n v="0.21132999999999999"/>
    <n v="0"/>
    <n v="0"/>
    <x v="0"/>
    <n v="0"/>
    <n v="0"/>
  </r>
  <r>
    <x v="2"/>
    <x v="21"/>
    <x v="5"/>
    <x v="0"/>
    <n v="7.8"/>
    <n v="5"/>
    <n v="0"/>
    <n v="1.2E-4"/>
    <n v="0"/>
    <n v="0"/>
    <x v="0"/>
    <n v="0"/>
    <n v="0"/>
  </r>
  <r>
    <x v="2"/>
    <x v="21"/>
    <x v="6"/>
    <x v="0"/>
    <n v="23298.98"/>
    <n v="5"/>
    <n v="0"/>
    <n v="0.42859999999999998"/>
    <n v="0"/>
    <n v="0"/>
    <x v="0"/>
    <n v="0"/>
    <n v="0"/>
  </r>
  <r>
    <x v="2"/>
    <x v="21"/>
    <x v="7"/>
    <x v="0"/>
    <n v="18819.780999999999"/>
    <n v="5"/>
    <n v="0"/>
    <n v="0.34621000000000002"/>
    <n v="0"/>
    <n v="0"/>
    <x v="0"/>
    <n v="0"/>
    <n v="0"/>
  </r>
  <r>
    <x v="2"/>
    <x v="21"/>
    <x v="8"/>
    <x v="0"/>
    <n v="110817.273"/>
    <n v="5"/>
    <n v="0"/>
    <n v="2.0385800000000001"/>
    <n v="0"/>
    <n v="0"/>
    <x v="0"/>
    <n v="0"/>
    <n v="0"/>
  </r>
  <r>
    <x v="2"/>
    <x v="22"/>
    <x v="0"/>
    <x v="0"/>
    <n v="52359.77"/>
    <n v="5"/>
    <n v="0"/>
    <n v="1.31237"/>
    <n v="0"/>
    <n v="0"/>
    <x v="0"/>
    <n v="0"/>
    <n v="0"/>
  </r>
  <r>
    <x v="2"/>
    <x v="22"/>
    <x v="1"/>
    <x v="0"/>
    <n v="138479.859"/>
    <n v="5"/>
    <n v="1.0940000000000001"/>
    <n v="3.4709300000000001"/>
    <n v="0"/>
    <n v="0"/>
    <x v="0"/>
    <n v="0"/>
    <n v="7.4200000000000004E-3"/>
  </r>
  <r>
    <x v="2"/>
    <x v="22"/>
    <x v="2"/>
    <x v="0"/>
    <n v="103203.43799999999"/>
    <n v="5"/>
    <n v="0"/>
    <n v="2.13889"/>
    <n v="0"/>
    <n v="0"/>
    <x v="0"/>
    <n v="0"/>
    <n v="0"/>
  </r>
  <r>
    <x v="2"/>
    <x v="22"/>
    <x v="3"/>
    <x v="0"/>
    <n v="56814.656000000003"/>
    <n v="5"/>
    <n v="0"/>
    <n v="1.4240299999999999"/>
    <n v="0"/>
    <n v="0"/>
    <x v="0"/>
    <n v="0"/>
    <n v="0"/>
  </r>
  <r>
    <x v="2"/>
    <x v="22"/>
    <x v="4"/>
    <x v="0"/>
    <n v="13840.391"/>
    <n v="5"/>
    <n v="0"/>
    <n v="0.21132999999999999"/>
    <n v="0"/>
    <n v="0"/>
    <x v="0"/>
    <n v="0"/>
    <n v="0"/>
  </r>
  <r>
    <x v="2"/>
    <x v="22"/>
    <x v="5"/>
    <x v="0"/>
    <n v="7.8"/>
    <n v="5"/>
    <n v="0"/>
    <n v="1.2E-4"/>
    <n v="0"/>
    <n v="0"/>
    <x v="0"/>
    <n v="0"/>
    <n v="0"/>
  </r>
  <r>
    <x v="2"/>
    <x v="22"/>
    <x v="6"/>
    <x v="0"/>
    <n v="23298.98"/>
    <n v="5"/>
    <n v="0"/>
    <n v="0.42859999999999998"/>
    <n v="0"/>
    <n v="0"/>
    <x v="0"/>
    <n v="0"/>
    <n v="0"/>
  </r>
  <r>
    <x v="2"/>
    <x v="22"/>
    <x v="7"/>
    <x v="0"/>
    <n v="18819.780999999999"/>
    <n v="5"/>
    <n v="0"/>
    <n v="0.34621000000000002"/>
    <n v="0"/>
    <n v="0"/>
    <x v="0"/>
    <n v="0"/>
    <n v="0"/>
  </r>
  <r>
    <x v="2"/>
    <x v="22"/>
    <x v="8"/>
    <x v="0"/>
    <n v="110817.273"/>
    <n v="5"/>
    <n v="0"/>
    <n v="2.0385800000000001"/>
    <n v="0"/>
    <n v="0"/>
    <x v="0"/>
    <n v="0"/>
    <n v="0"/>
  </r>
  <r>
    <x v="2"/>
    <x v="23"/>
    <x v="0"/>
    <x v="0"/>
    <n v="52359.77"/>
    <n v="5"/>
    <n v="0"/>
    <n v="1.31237"/>
    <n v="0"/>
    <n v="0"/>
    <x v="0"/>
    <n v="0"/>
    <n v="0"/>
  </r>
  <r>
    <x v="2"/>
    <x v="23"/>
    <x v="1"/>
    <x v="0"/>
    <n v="138480.68799999999"/>
    <n v="5"/>
    <n v="4.141"/>
    <n v="3.4709500000000002"/>
    <n v="0"/>
    <n v="0"/>
    <x v="0"/>
    <n v="0"/>
    <n v="2.7990000000000001E-2"/>
  </r>
  <r>
    <x v="2"/>
    <x v="23"/>
    <x v="2"/>
    <x v="0"/>
    <n v="103203.43799999999"/>
    <n v="5"/>
    <n v="0"/>
    <n v="2.13889"/>
    <n v="0"/>
    <n v="0"/>
    <x v="0"/>
    <n v="0"/>
    <n v="0"/>
  </r>
  <r>
    <x v="2"/>
    <x v="23"/>
    <x v="3"/>
    <x v="0"/>
    <n v="56814.656000000003"/>
    <n v="5"/>
    <n v="0"/>
    <n v="1.4240299999999999"/>
    <n v="0"/>
    <n v="0"/>
    <x v="0"/>
    <n v="0"/>
    <n v="0"/>
  </r>
  <r>
    <x v="2"/>
    <x v="23"/>
    <x v="4"/>
    <x v="0"/>
    <n v="13840.391"/>
    <n v="5"/>
    <n v="0"/>
    <n v="0.21132999999999999"/>
    <n v="0"/>
    <n v="0"/>
    <x v="0"/>
    <n v="0"/>
    <n v="0"/>
  </r>
  <r>
    <x v="2"/>
    <x v="23"/>
    <x v="5"/>
    <x v="0"/>
    <n v="7.8"/>
    <n v="5"/>
    <n v="0"/>
    <n v="1.2E-4"/>
    <n v="0"/>
    <n v="0"/>
    <x v="0"/>
    <n v="0"/>
    <n v="0"/>
  </r>
  <r>
    <x v="2"/>
    <x v="23"/>
    <x v="6"/>
    <x v="0"/>
    <n v="23298.98"/>
    <n v="5"/>
    <n v="0"/>
    <n v="0.42859999999999998"/>
    <n v="0"/>
    <n v="0"/>
    <x v="0"/>
    <n v="0"/>
    <n v="0"/>
  </r>
  <r>
    <x v="2"/>
    <x v="23"/>
    <x v="7"/>
    <x v="0"/>
    <n v="18819.780999999999"/>
    <n v="5"/>
    <n v="0"/>
    <n v="0.34621000000000002"/>
    <n v="0"/>
    <n v="0"/>
    <x v="0"/>
    <n v="0"/>
    <n v="0"/>
  </r>
  <r>
    <x v="2"/>
    <x v="23"/>
    <x v="8"/>
    <x v="0"/>
    <n v="110817.273"/>
    <n v="5"/>
    <n v="0"/>
    <n v="2.0385800000000001"/>
    <n v="0"/>
    <n v="0"/>
    <x v="0"/>
    <n v="0"/>
    <n v="0"/>
  </r>
  <r>
    <x v="2"/>
    <x v="24"/>
    <x v="0"/>
    <x v="0"/>
    <n v="52359.77"/>
    <n v="5"/>
    <n v="0"/>
    <n v="1.31237"/>
    <n v="0"/>
    <n v="0"/>
    <x v="0"/>
    <n v="0"/>
    <n v="0"/>
  </r>
  <r>
    <x v="2"/>
    <x v="24"/>
    <x v="1"/>
    <x v="0"/>
    <n v="138482.18799999999"/>
    <n v="5"/>
    <n v="7.5"/>
    <n v="3.47099"/>
    <n v="0"/>
    <n v="0"/>
    <x v="0"/>
    <n v="0"/>
    <n v="5.058E-2"/>
  </r>
  <r>
    <x v="2"/>
    <x v="24"/>
    <x v="2"/>
    <x v="0"/>
    <n v="103203.43799999999"/>
    <n v="5"/>
    <n v="0"/>
    <n v="2.13889"/>
    <n v="0"/>
    <n v="0"/>
    <x v="0"/>
    <n v="0"/>
    <n v="0"/>
  </r>
  <r>
    <x v="2"/>
    <x v="24"/>
    <x v="3"/>
    <x v="0"/>
    <n v="56814.656000000003"/>
    <n v="5"/>
    <n v="0"/>
    <n v="1.4240299999999999"/>
    <n v="0"/>
    <n v="0"/>
    <x v="0"/>
    <n v="0"/>
    <n v="0"/>
  </r>
  <r>
    <x v="2"/>
    <x v="24"/>
    <x v="4"/>
    <x v="0"/>
    <n v="13840.391"/>
    <n v="5"/>
    <n v="0"/>
    <n v="0.21132999999999999"/>
    <n v="0"/>
    <n v="0"/>
    <x v="0"/>
    <n v="0"/>
    <n v="0"/>
  </r>
  <r>
    <x v="2"/>
    <x v="24"/>
    <x v="5"/>
    <x v="0"/>
    <n v="7.8"/>
    <n v="5"/>
    <n v="0"/>
    <n v="1.2E-4"/>
    <n v="0"/>
    <n v="0"/>
    <x v="0"/>
    <n v="0"/>
    <n v="0"/>
  </r>
  <r>
    <x v="2"/>
    <x v="24"/>
    <x v="6"/>
    <x v="0"/>
    <n v="23298.98"/>
    <n v="5"/>
    <n v="0"/>
    <n v="0.42859999999999998"/>
    <n v="0"/>
    <n v="0"/>
    <x v="0"/>
    <n v="0"/>
    <n v="0"/>
  </r>
  <r>
    <x v="2"/>
    <x v="24"/>
    <x v="7"/>
    <x v="0"/>
    <n v="18819.780999999999"/>
    <n v="5"/>
    <n v="0"/>
    <n v="0.34621000000000002"/>
    <n v="0"/>
    <n v="0"/>
    <x v="0"/>
    <n v="0"/>
    <n v="0"/>
  </r>
  <r>
    <x v="2"/>
    <x v="24"/>
    <x v="8"/>
    <x v="0"/>
    <n v="110817.273"/>
    <n v="5"/>
    <n v="0"/>
    <n v="2.0385800000000001"/>
    <n v="0"/>
    <n v="0"/>
    <x v="0"/>
    <n v="0"/>
    <n v="0"/>
  </r>
  <r>
    <x v="2"/>
    <x v="25"/>
    <x v="0"/>
    <x v="0"/>
    <n v="52359.77"/>
    <n v="5"/>
    <n v="0"/>
    <n v="1.31237"/>
    <n v="0"/>
    <n v="0"/>
    <x v="0"/>
    <n v="0"/>
    <n v="0"/>
  </r>
  <r>
    <x v="2"/>
    <x v="25"/>
    <x v="1"/>
    <x v="0"/>
    <n v="138487.734"/>
    <n v="5"/>
    <n v="27.734000000000002"/>
    <n v="3.47113"/>
    <n v="0"/>
    <n v="0"/>
    <x v="0"/>
    <n v="0"/>
    <n v="0.18714"/>
  </r>
  <r>
    <x v="2"/>
    <x v="25"/>
    <x v="2"/>
    <x v="0"/>
    <n v="103203.43799999999"/>
    <n v="5"/>
    <n v="0"/>
    <n v="2.13889"/>
    <n v="0"/>
    <n v="0"/>
    <x v="0"/>
    <n v="0"/>
    <n v="0"/>
  </r>
  <r>
    <x v="2"/>
    <x v="25"/>
    <x v="3"/>
    <x v="0"/>
    <n v="56814.656000000003"/>
    <n v="5"/>
    <n v="0"/>
    <n v="1.4240299999999999"/>
    <n v="0"/>
    <n v="0"/>
    <x v="0"/>
    <n v="0"/>
    <n v="0"/>
  </r>
  <r>
    <x v="2"/>
    <x v="25"/>
    <x v="4"/>
    <x v="0"/>
    <n v="13840.391"/>
    <n v="5"/>
    <n v="0"/>
    <n v="0.21132999999999999"/>
    <n v="0"/>
    <n v="0"/>
    <x v="0"/>
    <n v="0"/>
    <n v="0"/>
  </r>
  <r>
    <x v="2"/>
    <x v="25"/>
    <x v="5"/>
    <x v="0"/>
    <n v="7.8"/>
    <n v="5"/>
    <n v="0"/>
    <n v="1.2E-4"/>
    <n v="0"/>
    <n v="0"/>
    <x v="0"/>
    <n v="0"/>
    <n v="0"/>
  </r>
  <r>
    <x v="2"/>
    <x v="25"/>
    <x v="6"/>
    <x v="0"/>
    <n v="23298.98"/>
    <n v="5"/>
    <n v="0"/>
    <n v="0.42859999999999998"/>
    <n v="0"/>
    <n v="0"/>
    <x v="0"/>
    <n v="0"/>
    <n v="0"/>
  </r>
  <r>
    <x v="2"/>
    <x v="25"/>
    <x v="7"/>
    <x v="0"/>
    <n v="18819.780999999999"/>
    <n v="5"/>
    <n v="0"/>
    <n v="0.34621000000000002"/>
    <n v="0"/>
    <n v="0"/>
    <x v="0"/>
    <n v="0"/>
    <n v="0"/>
  </r>
  <r>
    <x v="2"/>
    <x v="25"/>
    <x v="8"/>
    <x v="0"/>
    <n v="110819.094"/>
    <n v="5"/>
    <n v="9.1020000000000003"/>
    <n v="2.0386099999999998"/>
    <n v="0"/>
    <n v="0"/>
    <x v="0"/>
    <n v="0"/>
    <n v="6.1370000000000001E-2"/>
  </r>
  <r>
    <x v="2"/>
    <x v="26"/>
    <x v="0"/>
    <x v="0"/>
    <n v="52359.77"/>
    <n v="5"/>
    <n v="0"/>
    <n v="1.31237"/>
    <n v="0"/>
    <n v="0"/>
    <x v="0"/>
    <n v="0"/>
    <n v="0"/>
  </r>
  <r>
    <x v="2"/>
    <x v="26"/>
    <x v="1"/>
    <x v="0"/>
    <n v="138497.75"/>
    <n v="5"/>
    <n v="50.078000000000003"/>
    <n v="3.4713799999999999"/>
    <n v="0"/>
    <n v="0"/>
    <x v="0"/>
    <n v="0"/>
    <n v="0.33783000000000002"/>
  </r>
  <r>
    <x v="2"/>
    <x v="26"/>
    <x v="2"/>
    <x v="0"/>
    <n v="103203.461"/>
    <n v="5"/>
    <n v="0.11700000000000001"/>
    <n v="2.13889"/>
    <n v="0"/>
    <n v="0"/>
    <x v="0"/>
    <n v="0"/>
    <n v="6.7000000000000002E-4"/>
  </r>
  <r>
    <x v="2"/>
    <x v="26"/>
    <x v="3"/>
    <x v="0"/>
    <n v="56814.656000000003"/>
    <n v="5"/>
    <n v="0"/>
    <n v="1.4240299999999999"/>
    <n v="0"/>
    <n v="0"/>
    <x v="0"/>
    <n v="0"/>
    <n v="0"/>
  </r>
  <r>
    <x v="2"/>
    <x v="26"/>
    <x v="4"/>
    <x v="0"/>
    <n v="13840.391"/>
    <n v="5"/>
    <n v="0"/>
    <n v="0.21132999999999999"/>
    <n v="0"/>
    <n v="0"/>
    <x v="0"/>
    <n v="0"/>
    <n v="0"/>
  </r>
  <r>
    <x v="2"/>
    <x v="26"/>
    <x v="5"/>
    <x v="0"/>
    <n v="7.8"/>
    <n v="5"/>
    <n v="0"/>
    <n v="1.2E-4"/>
    <n v="0"/>
    <n v="0"/>
    <x v="0"/>
    <n v="0"/>
    <n v="0"/>
  </r>
  <r>
    <x v="2"/>
    <x v="26"/>
    <x v="6"/>
    <x v="0"/>
    <n v="23298.99"/>
    <n v="5"/>
    <n v="4.9000000000000002E-2"/>
    <n v="0.42859999999999998"/>
    <n v="0"/>
    <n v="0"/>
    <x v="0"/>
    <n v="0"/>
    <n v="3.4000000000000002E-4"/>
  </r>
  <r>
    <x v="2"/>
    <x v="26"/>
    <x v="7"/>
    <x v="0"/>
    <n v="18819.780999999999"/>
    <n v="5"/>
    <n v="0"/>
    <n v="0.34621000000000002"/>
    <n v="0"/>
    <n v="0"/>
    <x v="0"/>
    <n v="0"/>
    <n v="0"/>
  </r>
  <r>
    <x v="2"/>
    <x v="26"/>
    <x v="8"/>
    <x v="0"/>
    <n v="110825.781"/>
    <n v="5"/>
    <n v="33.438000000000002"/>
    <n v="2.0387300000000002"/>
    <n v="0"/>
    <n v="0"/>
    <x v="0"/>
    <n v="0"/>
    <n v="0.22556000000000001"/>
  </r>
  <r>
    <x v="2"/>
    <x v="27"/>
    <x v="0"/>
    <x v="0"/>
    <n v="52359.77"/>
    <n v="5"/>
    <n v="0"/>
    <n v="1.31237"/>
    <n v="0"/>
    <n v="0"/>
    <x v="0"/>
    <n v="0"/>
    <n v="0"/>
  </r>
  <r>
    <x v="2"/>
    <x v="27"/>
    <x v="1"/>
    <x v="0"/>
    <n v="138515.68799999999"/>
    <n v="5"/>
    <n v="89.688000000000002"/>
    <n v="3.4718300000000002"/>
    <n v="0"/>
    <n v="0"/>
    <x v="0"/>
    <n v="0"/>
    <n v="0.60475000000000001"/>
  </r>
  <r>
    <x v="2"/>
    <x v="27"/>
    <x v="2"/>
    <x v="0"/>
    <n v="103203.492"/>
    <n v="5"/>
    <n v="0.156"/>
    <n v="2.13889"/>
    <n v="0"/>
    <n v="0"/>
    <x v="0"/>
    <n v="0"/>
    <n v="1.01E-3"/>
  </r>
  <r>
    <x v="2"/>
    <x v="27"/>
    <x v="3"/>
    <x v="0"/>
    <n v="56814.656000000003"/>
    <n v="5"/>
    <n v="0"/>
    <n v="1.4240299999999999"/>
    <n v="0"/>
    <n v="0"/>
    <x v="0"/>
    <n v="0"/>
    <n v="0"/>
  </r>
  <r>
    <x v="2"/>
    <x v="27"/>
    <x v="4"/>
    <x v="0"/>
    <n v="13840.41"/>
    <n v="5"/>
    <n v="9.8000000000000004E-2"/>
    <n v="0.21132999999999999"/>
    <n v="0"/>
    <n v="0"/>
    <x v="0"/>
    <n v="0"/>
    <n v="6.7000000000000002E-4"/>
  </r>
  <r>
    <x v="2"/>
    <x v="27"/>
    <x v="5"/>
    <x v="0"/>
    <n v="7.8"/>
    <n v="5"/>
    <n v="0"/>
    <n v="1.2E-4"/>
    <n v="0"/>
    <n v="0"/>
    <x v="0"/>
    <n v="0"/>
    <n v="0"/>
  </r>
  <r>
    <x v="2"/>
    <x v="27"/>
    <x v="6"/>
    <x v="0"/>
    <n v="23299.02"/>
    <n v="5"/>
    <n v="0.14599999999999999"/>
    <n v="0.42859999999999998"/>
    <n v="0"/>
    <n v="0"/>
    <x v="0"/>
    <n v="0"/>
    <n v="1.01E-3"/>
  </r>
  <r>
    <x v="2"/>
    <x v="27"/>
    <x v="7"/>
    <x v="0"/>
    <n v="18819.800999999999"/>
    <n v="5"/>
    <n v="9.8000000000000004E-2"/>
    <n v="0.34621000000000002"/>
    <n v="0"/>
    <n v="0"/>
    <x v="0"/>
    <n v="0"/>
    <n v="6.7000000000000002E-4"/>
  </r>
  <r>
    <x v="2"/>
    <x v="27"/>
    <x v="8"/>
    <x v="0"/>
    <n v="110850.07799999999"/>
    <n v="5"/>
    <n v="121.48399999999999"/>
    <n v="2.03918"/>
    <n v="0"/>
    <n v="0"/>
    <x v="0"/>
    <n v="0"/>
    <n v="0.81915000000000004"/>
  </r>
  <r>
    <x v="2"/>
    <x v="28"/>
    <x v="0"/>
    <x v="0"/>
    <n v="52359.781000000003"/>
    <n v="5"/>
    <n v="5.8999999999999997E-2"/>
    <n v="1.31237"/>
    <n v="0"/>
    <n v="0"/>
    <x v="0"/>
    <n v="0"/>
    <n v="3.4000000000000002E-4"/>
  </r>
  <r>
    <x v="2"/>
    <x v="28"/>
    <x v="1"/>
    <x v="0"/>
    <n v="138547.56200000001"/>
    <n v="5"/>
    <n v="159.375"/>
    <n v="3.4726300000000001"/>
    <n v="0"/>
    <n v="0"/>
    <x v="0"/>
    <n v="0"/>
    <n v="1.07439"/>
  </r>
  <r>
    <x v="2"/>
    <x v="28"/>
    <x v="2"/>
    <x v="0"/>
    <n v="103203.539"/>
    <n v="5"/>
    <n v="0.23400000000000001"/>
    <n v="2.13889"/>
    <n v="0"/>
    <n v="0"/>
    <x v="0"/>
    <n v="0"/>
    <n v="1.6900000000000001E-3"/>
  </r>
  <r>
    <x v="2"/>
    <x v="28"/>
    <x v="3"/>
    <x v="0"/>
    <n v="56814.667999999998"/>
    <n v="5"/>
    <n v="5.8999999999999997E-2"/>
    <n v="1.4240299999999999"/>
    <n v="0"/>
    <n v="0"/>
    <x v="0"/>
    <n v="0"/>
    <n v="3.4000000000000002E-4"/>
  </r>
  <r>
    <x v="2"/>
    <x v="28"/>
    <x v="4"/>
    <x v="0"/>
    <n v="13840.5"/>
    <n v="5"/>
    <n v="0.44900000000000001"/>
    <n v="0.21134"/>
    <n v="0"/>
    <n v="0"/>
    <x v="0"/>
    <n v="0"/>
    <n v="3.0300000000000001E-3"/>
  </r>
  <r>
    <x v="2"/>
    <x v="28"/>
    <x v="5"/>
    <x v="0"/>
    <n v="7.8"/>
    <n v="5"/>
    <n v="0"/>
    <n v="1.2E-4"/>
    <n v="0"/>
    <n v="0"/>
    <x v="0"/>
    <n v="0"/>
    <n v="0"/>
  </r>
  <r>
    <x v="2"/>
    <x v="28"/>
    <x v="6"/>
    <x v="0"/>
    <n v="23299.07"/>
    <n v="5"/>
    <n v="0.254"/>
    <n v="0.42860999999999999"/>
    <n v="0"/>
    <n v="0"/>
    <x v="0"/>
    <n v="0"/>
    <n v="1.6900000000000001E-3"/>
  </r>
  <r>
    <x v="2"/>
    <x v="28"/>
    <x v="7"/>
    <x v="0"/>
    <n v="18819.82"/>
    <n v="5"/>
    <n v="9.8000000000000004E-2"/>
    <n v="0.34621000000000002"/>
    <n v="0"/>
    <n v="0"/>
    <x v="0"/>
    <n v="0"/>
    <n v="6.7000000000000002E-4"/>
  </r>
  <r>
    <x v="2"/>
    <x v="28"/>
    <x v="8"/>
    <x v="0"/>
    <n v="110893.102"/>
    <n v="5"/>
    <n v="215.11699999999999"/>
    <n v="2.0399699999999998"/>
    <n v="0"/>
    <n v="0"/>
    <x v="0"/>
    <n v="0"/>
    <n v="1.4498200000000001"/>
  </r>
  <r>
    <x v="2"/>
    <x v="29"/>
    <x v="0"/>
    <x v="0"/>
    <n v="52359.811999999998"/>
    <n v="5"/>
    <n v="0.156"/>
    <n v="1.31237"/>
    <n v="0"/>
    <n v="0"/>
    <x v="0"/>
    <n v="0"/>
    <n v="1.01E-3"/>
  </r>
  <r>
    <x v="2"/>
    <x v="29"/>
    <x v="1"/>
    <x v="0"/>
    <n v="138603.79699999999"/>
    <n v="5"/>
    <n v="281.17200000000003"/>
    <n v="3.47404"/>
    <n v="0"/>
    <n v="0"/>
    <x v="0"/>
    <n v="0"/>
    <n v="1.8946799999999999"/>
  </r>
  <r>
    <x v="2"/>
    <x v="29"/>
    <x v="2"/>
    <x v="0"/>
    <n v="103203.641"/>
    <n v="5"/>
    <n v="0.50800000000000001"/>
    <n v="2.13889"/>
    <n v="0"/>
    <n v="0"/>
    <x v="0"/>
    <n v="0"/>
    <n v="3.3700000000000002E-3"/>
  </r>
  <r>
    <x v="2"/>
    <x v="29"/>
    <x v="3"/>
    <x v="0"/>
    <n v="56814.726999999999"/>
    <n v="5"/>
    <n v="0.29299999999999998"/>
    <n v="1.4240299999999999"/>
    <n v="0"/>
    <n v="0"/>
    <x v="0"/>
    <n v="0"/>
    <n v="2.0200000000000001E-3"/>
  </r>
  <r>
    <x v="2"/>
    <x v="29"/>
    <x v="4"/>
    <x v="0"/>
    <n v="13840.64"/>
    <n v="5"/>
    <n v="0.69799999999999995"/>
    <n v="0.21134"/>
    <n v="0"/>
    <n v="0"/>
    <x v="0"/>
    <n v="0"/>
    <n v="4.7200000000000002E-3"/>
  </r>
  <r>
    <x v="2"/>
    <x v="29"/>
    <x v="5"/>
    <x v="0"/>
    <n v="7.82"/>
    <n v="5"/>
    <n v="0.1"/>
    <n v="1.2E-4"/>
    <n v="0"/>
    <n v="0"/>
    <x v="0"/>
    <n v="0"/>
    <n v="6.7000000000000002E-4"/>
  </r>
  <r>
    <x v="2"/>
    <x v="29"/>
    <x v="6"/>
    <x v="0"/>
    <n v="23299.17"/>
    <n v="5"/>
    <n v="0.498"/>
    <n v="0.42860999999999999"/>
    <n v="0"/>
    <n v="0"/>
    <x v="0"/>
    <n v="0"/>
    <n v="3.3700000000000002E-3"/>
  </r>
  <r>
    <x v="2"/>
    <x v="29"/>
    <x v="7"/>
    <x v="0"/>
    <n v="18819.900000000001"/>
    <n v="5"/>
    <n v="0.4"/>
    <n v="0.34621000000000002"/>
    <n v="0"/>
    <n v="0"/>
    <x v="0"/>
    <n v="0"/>
    <n v="2.7000000000000001E-3"/>
  </r>
  <r>
    <x v="2"/>
    <x v="29"/>
    <x v="8"/>
    <x v="0"/>
    <n v="110968.984"/>
    <n v="5"/>
    <n v="379.41399999999999"/>
    <n v="2.0413700000000001"/>
    <n v="0"/>
    <n v="0"/>
    <x v="0"/>
    <n v="0"/>
    <n v="2.55633"/>
  </r>
  <r>
    <x v="2"/>
    <x v="30"/>
    <x v="0"/>
    <x v="0"/>
    <n v="52359.862999999998"/>
    <n v="5"/>
    <n v="0.254"/>
    <n v="1.3123800000000001"/>
    <n v="0"/>
    <n v="0"/>
    <x v="0"/>
    <n v="0"/>
    <n v="1.6800000000000001E-3"/>
  </r>
  <r>
    <x v="2"/>
    <x v="30"/>
    <x v="1"/>
    <x v="0"/>
    <n v="140522.484"/>
    <n v="5"/>
    <n v="9593.4380000000001"/>
    <n v="3.5221300000000002"/>
    <n v="0"/>
    <n v="0"/>
    <x v="0"/>
    <n v="0"/>
    <n v="64.609470000000002"/>
  </r>
  <r>
    <x v="2"/>
    <x v="30"/>
    <x v="2"/>
    <x v="0"/>
    <n v="103203.82"/>
    <n v="5"/>
    <n v="0.89800000000000002"/>
    <n v="2.1389"/>
    <n v="0"/>
    <n v="0"/>
    <x v="0"/>
    <n v="0"/>
    <n v="6.0600000000000003E-3"/>
  </r>
  <r>
    <x v="2"/>
    <x v="30"/>
    <x v="3"/>
    <x v="0"/>
    <n v="56814.828000000001"/>
    <n v="5"/>
    <n v="0.50800000000000001"/>
    <n v="1.42404"/>
    <n v="0"/>
    <n v="0"/>
    <x v="0"/>
    <n v="0"/>
    <n v="3.3700000000000002E-3"/>
  </r>
  <r>
    <x v="2"/>
    <x v="30"/>
    <x v="4"/>
    <x v="0"/>
    <n v="13840.88"/>
    <n v="5"/>
    <n v="1.2010000000000001"/>
    <n v="0.21134"/>
    <n v="0"/>
    <n v="0"/>
    <x v="0"/>
    <n v="0"/>
    <n v="8.0800000000000004E-3"/>
  </r>
  <r>
    <x v="2"/>
    <x v="30"/>
    <x v="5"/>
    <x v="0"/>
    <n v="7.87"/>
    <n v="5"/>
    <n v="0.25"/>
    <n v="1.2E-4"/>
    <n v="0"/>
    <n v="0"/>
    <x v="0"/>
    <n v="0"/>
    <n v="1.6800000000000001E-3"/>
  </r>
  <r>
    <x v="2"/>
    <x v="30"/>
    <x v="6"/>
    <x v="0"/>
    <n v="23299.359"/>
    <n v="5"/>
    <n v="0.94699999999999995"/>
    <n v="0.42860999999999999"/>
    <n v="0"/>
    <n v="0"/>
    <x v="0"/>
    <n v="0"/>
    <n v="6.4000000000000003E-3"/>
  </r>
  <r>
    <x v="2"/>
    <x v="30"/>
    <x v="7"/>
    <x v="0"/>
    <n v="18820"/>
    <n v="5"/>
    <n v="0.498"/>
    <n v="0.34621000000000002"/>
    <n v="0"/>
    <n v="0"/>
    <x v="0"/>
    <n v="0"/>
    <n v="3.3700000000000002E-3"/>
  </r>
  <r>
    <x v="2"/>
    <x v="30"/>
    <x v="8"/>
    <x v="0"/>
    <n v="111101.242"/>
    <n v="5"/>
    <n v="661.28899999999999"/>
    <n v="2.0438000000000001"/>
    <n v="0"/>
    <n v="0"/>
    <x v="0"/>
    <n v="0"/>
    <n v="4.4536899999999999"/>
  </r>
  <r>
    <x v="2"/>
    <x v="31"/>
    <x v="0"/>
    <x v="0"/>
    <n v="52359.953000000001"/>
    <n v="5"/>
    <n v="0.44900000000000001"/>
    <n v="1.3123800000000001"/>
    <n v="0"/>
    <n v="0"/>
    <x v="0"/>
    <n v="0"/>
    <n v="3.0300000000000001E-3"/>
  </r>
  <r>
    <x v="2"/>
    <x v="31"/>
    <x v="1"/>
    <x v="0"/>
    <n v="142453.42199999999"/>
    <n v="5"/>
    <n v="9654.6880000000001"/>
    <n v="3.5705300000000002"/>
    <n v="0"/>
    <n v="0"/>
    <x v="0"/>
    <n v="0"/>
    <n v="64.978149999999999"/>
  </r>
  <r>
    <x v="2"/>
    <x v="31"/>
    <x v="2"/>
    <x v="0"/>
    <n v="103204.141"/>
    <n v="5"/>
    <n v="1.6020000000000001"/>
    <n v="2.1389"/>
    <n v="0"/>
    <n v="0"/>
    <x v="0"/>
    <n v="0"/>
    <n v="1.077E-2"/>
  </r>
  <r>
    <x v="2"/>
    <x v="31"/>
    <x v="3"/>
    <x v="0"/>
    <n v="56815"/>
    <n v="5"/>
    <n v="0.85899999999999999"/>
    <n v="1.42404"/>
    <n v="0"/>
    <n v="0"/>
    <x v="0"/>
    <n v="0"/>
    <n v="5.7200000000000003E-3"/>
  </r>
  <r>
    <x v="2"/>
    <x v="31"/>
    <x v="4"/>
    <x v="0"/>
    <n v="13841.35"/>
    <n v="5"/>
    <n v="2.3490000000000002"/>
    <n v="0.21135000000000001"/>
    <n v="0"/>
    <n v="0"/>
    <x v="0"/>
    <n v="0"/>
    <n v="1.5820000000000001E-2"/>
  </r>
  <r>
    <x v="2"/>
    <x v="31"/>
    <x v="5"/>
    <x v="0"/>
    <n v="7.98"/>
    <n v="5"/>
    <n v="0.55000000000000004"/>
    <n v="1.2E-4"/>
    <n v="0"/>
    <n v="0"/>
    <x v="0"/>
    <n v="0"/>
    <n v="3.7000000000000002E-3"/>
  </r>
  <r>
    <x v="2"/>
    <x v="31"/>
    <x v="6"/>
    <x v="0"/>
    <n v="23299.699000000001"/>
    <n v="5"/>
    <n v="1.6990000000000001"/>
    <n v="0.42862"/>
    <n v="0"/>
    <n v="0"/>
    <x v="0"/>
    <n v="0"/>
    <n v="1.1440000000000001E-2"/>
  </r>
  <r>
    <x v="2"/>
    <x v="31"/>
    <x v="7"/>
    <x v="0"/>
    <n v="18820.210999999999"/>
    <n v="5"/>
    <n v="1.0549999999999999"/>
    <n v="0.34621000000000002"/>
    <n v="0"/>
    <n v="0"/>
    <x v="0"/>
    <n v="0"/>
    <n v="7.0699999999999999E-3"/>
  </r>
  <r>
    <x v="2"/>
    <x v="31"/>
    <x v="8"/>
    <x v="0"/>
    <n v="113745.086"/>
    <n v="5"/>
    <n v="13219.218999999999"/>
    <n v="2.0924399999999999"/>
    <n v="0"/>
    <n v="0"/>
    <x v="0"/>
    <n v="0"/>
    <n v="88.96799"/>
  </r>
  <r>
    <x v="2"/>
    <x v="32"/>
    <x v="0"/>
    <x v="0"/>
    <n v="52360.125"/>
    <n v="5"/>
    <n v="0.85899999999999999"/>
    <n v="1.3123800000000001"/>
    <n v="0"/>
    <n v="0"/>
    <x v="0"/>
    <n v="0"/>
    <n v="5.7200000000000003E-3"/>
  </r>
  <r>
    <x v="2"/>
    <x v="32"/>
    <x v="1"/>
    <x v="0"/>
    <n v="144395.95300000001"/>
    <n v="5"/>
    <n v="9712.6560000000009"/>
    <n v="3.6192199999999999"/>
    <n v="0"/>
    <n v="0"/>
    <x v="0"/>
    <n v="0"/>
    <n v="65.308459999999997"/>
  </r>
  <r>
    <x v="2"/>
    <x v="32"/>
    <x v="2"/>
    <x v="0"/>
    <n v="103204.734"/>
    <n v="5"/>
    <n v="2.9689999999999999"/>
    <n v="2.1389200000000002"/>
    <n v="0"/>
    <n v="0"/>
    <x v="0"/>
    <n v="0"/>
    <n v="1.984E-2"/>
  </r>
  <r>
    <x v="2"/>
    <x v="32"/>
    <x v="3"/>
    <x v="0"/>
    <n v="56815.300999999999"/>
    <n v="5"/>
    <n v="1.504"/>
    <n v="1.42405"/>
    <n v="0"/>
    <n v="0"/>
    <x v="0"/>
    <n v="0"/>
    <n v="1.009E-2"/>
  </r>
  <r>
    <x v="2"/>
    <x v="32"/>
    <x v="4"/>
    <x v="0"/>
    <n v="13842.189"/>
    <n v="5"/>
    <n v="4.1989999999999998"/>
    <n v="0.21135999999999999"/>
    <n v="0"/>
    <n v="0"/>
    <x v="0"/>
    <n v="0"/>
    <n v="2.8240000000000001E-2"/>
  </r>
  <r>
    <x v="2"/>
    <x v="32"/>
    <x v="5"/>
    <x v="0"/>
    <n v="8.17"/>
    <n v="5"/>
    <n v="0.95"/>
    <n v="1.2E-4"/>
    <n v="0"/>
    <n v="0"/>
    <x v="0"/>
    <n v="0"/>
    <n v="6.3899999999999998E-3"/>
  </r>
  <r>
    <x v="2"/>
    <x v="32"/>
    <x v="6"/>
    <x v="0"/>
    <n v="23300.309000000001"/>
    <n v="5"/>
    <n v="3.0470000000000002"/>
    <n v="0.42863000000000001"/>
    <n v="0"/>
    <n v="0"/>
    <x v="0"/>
    <n v="0"/>
    <n v="2.051E-2"/>
  </r>
  <r>
    <x v="2"/>
    <x v="32"/>
    <x v="7"/>
    <x v="0"/>
    <n v="18820.592000000001"/>
    <n v="5"/>
    <n v="1.9039999999999999"/>
    <n v="0.34622000000000003"/>
    <n v="0"/>
    <n v="0"/>
    <x v="0"/>
    <n v="0"/>
    <n v="1.278E-2"/>
  </r>
  <r>
    <x v="2"/>
    <x v="32"/>
    <x v="8"/>
    <x v="0"/>
    <n v="116470.836"/>
    <n v="5"/>
    <n v="13628.75"/>
    <n v="2.1425800000000002"/>
    <n v="0"/>
    <n v="0"/>
    <x v="0"/>
    <n v="0"/>
    <n v="91.64058"/>
  </r>
  <r>
    <x v="2"/>
    <x v="33"/>
    <x v="0"/>
    <x v="0"/>
    <n v="52360.434000000001"/>
    <n v="5"/>
    <n v="1.5429999999999999"/>
    <n v="1.3123899999999999"/>
    <n v="0"/>
    <n v="0"/>
    <x v="0"/>
    <n v="0"/>
    <n v="1.0410000000000001E-2"/>
  </r>
  <r>
    <x v="2"/>
    <x v="33"/>
    <x v="1"/>
    <x v="0"/>
    <n v="146427.59400000001"/>
    <n v="5"/>
    <n v="10158.203"/>
    <n v="3.67014"/>
    <n v="0"/>
    <n v="0"/>
    <x v="0"/>
    <n v="0"/>
    <n v="68.236869999999996"/>
  </r>
  <r>
    <x v="2"/>
    <x v="33"/>
    <x v="2"/>
    <x v="0"/>
    <n v="103205.80499999999"/>
    <n v="5"/>
    <n v="5.3520000000000003"/>
    <n v="2.1389399999999998"/>
    <n v="0"/>
    <n v="0"/>
    <x v="0"/>
    <n v="0"/>
    <n v="3.594E-2"/>
  </r>
  <r>
    <x v="2"/>
    <x v="33"/>
    <x v="3"/>
    <x v="0"/>
    <n v="56815.858999999997"/>
    <n v="5"/>
    <n v="2.7930000000000001"/>
    <n v="1.4240600000000001"/>
    <n v="0"/>
    <n v="0"/>
    <x v="0"/>
    <n v="0"/>
    <n v="1.881E-2"/>
  </r>
  <r>
    <x v="2"/>
    <x v="33"/>
    <x v="4"/>
    <x v="0"/>
    <n v="13843.72"/>
    <n v="5"/>
    <n v="7.6509999999999998"/>
    <n v="0.21138000000000001"/>
    <n v="0"/>
    <n v="0"/>
    <x v="0"/>
    <n v="0"/>
    <n v="5.1389999999999998E-2"/>
  </r>
  <r>
    <x v="2"/>
    <x v="33"/>
    <x v="5"/>
    <x v="0"/>
    <n v="8.5399999999999991"/>
    <n v="5"/>
    <n v="1.85"/>
    <n v="1.2999999999999999E-4"/>
    <n v="0"/>
    <n v="0"/>
    <x v="0"/>
    <n v="0"/>
    <n v="1.243E-2"/>
  </r>
  <r>
    <x v="2"/>
    <x v="33"/>
    <x v="6"/>
    <x v="0"/>
    <n v="23301.407999999999"/>
    <n v="5"/>
    <n v="5.4980000000000002"/>
    <n v="0.42864999999999998"/>
    <n v="0"/>
    <n v="0"/>
    <x v="0"/>
    <n v="0"/>
    <n v="3.6949999999999997E-2"/>
  </r>
  <r>
    <x v="2"/>
    <x v="33"/>
    <x v="7"/>
    <x v="0"/>
    <n v="18821.291000000001"/>
    <n v="5"/>
    <n v="3.496"/>
    <n v="0.34622999999999998"/>
    <n v="0"/>
    <n v="0"/>
    <x v="0"/>
    <n v="0"/>
    <n v="2.351E-2"/>
  </r>
  <r>
    <x v="2"/>
    <x v="33"/>
    <x v="8"/>
    <x v="0"/>
    <n v="119264.875"/>
    <n v="5"/>
    <n v="13970.195"/>
    <n v="2.1939799999999998"/>
    <n v="0"/>
    <n v="0"/>
    <x v="0"/>
    <n v="0"/>
    <n v="93.84366"/>
  </r>
  <r>
    <x v="2"/>
    <x v="34"/>
    <x v="0"/>
    <x v="0"/>
    <n v="52360.991999999998"/>
    <n v="5"/>
    <n v="2.7930000000000001"/>
    <n v="1.3124"/>
    <n v="0"/>
    <n v="0"/>
    <x v="0"/>
    <n v="0"/>
    <n v="1.8790000000000001E-2"/>
  </r>
  <r>
    <x v="2"/>
    <x v="34"/>
    <x v="1"/>
    <x v="0"/>
    <n v="148495.09400000001"/>
    <n v="5"/>
    <n v="10337.5"/>
    <n v="3.7219600000000002"/>
    <n v="0"/>
    <n v="0"/>
    <x v="0"/>
    <n v="0"/>
    <n v="69.364720000000005"/>
  </r>
  <r>
    <x v="2"/>
    <x v="34"/>
    <x v="2"/>
    <x v="0"/>
    <n v="103207.773"/>
    <n v="5"/>
    <n v="9.8439999999999994"/>
    <n v="2.1389800000000001"/>
    <n v="0"/>
    <n v="0"/>
    <x v="0"/>
    <n v="0"/>
    <n v="6.6089999999999996E-2"/>
  </r>
  <r>
    <x v="2"/>
    <x v="34"/>
    <x v="3"/>
    <x v="0"/>
    <n v="56816.870999999999"/>
    <n v="5"/>
    <n v="5.0590000000000002"/>
    <n v="1.4240900000000001"/>
    <n v="0"/>
    <n v="0"/>
    <x v="0"/>
    <n v="0"/>
    <n v="3.3890000000000003E-2"/>
  </r>
  <r>
    <x v="2"/>
    <x v="34"/>
    <x v="4"/>
    <x v="0"/>
    <n v="13846.6"/>
    <n v="5"/>
    <n v="14.398999999999999"/>
    <n v="0.21143000000000001"/>
    <n v="0"/>
    <n v="0"/>
    <x v="0"/>
    <n v="0"/>
    <n v="9.6619999999999998E-2"/>
  </r>
  <r>
    <x v="2"/>
    <x v="34"/>
    <x v="5"/>
    <x v="0"/>
    <n v="9.23"/>
    <n v="5"/>
    <n v="3.45"/>
    <n v="1.3999999999999999E-4"/>
    <n v="0"/>
    <n v="0"/>
    <x v="0"/>
    <n v="0"/>
    <n v="2.315E-2"/>
  </r>
  <r>
    <x v="2"/>
    <x v="34"/>
    <x v="6"/>
    <x v="0"/>
    <n v="23303.458999999999"/>
    <n v="5"/>
    <n v="10.254"/>
    <n v="0.42869000000000002"/>
    <n v="0"/>
    <n v="0"/>
    <x v="0"/>
    <n v="0"/>
    <n v="6.8779999999999994E-2"/>
  </r>
  <r>
    <x v="2"/>
    <x v="34"/>
    <x v="7"/>
    <x v="0"/>
    <n v="18822.561000000002"/>
    <n v="5"/>
    <n v="6.3479999999999999"/>
    <n v="0.34626000000000001"/>
    <n v="0"/>
    <n v="0"/>
    <x v="0"/>
    <n v="0"/>
    <n v="4.2610000000000002E-2"/>
  </r>
  <r>
    <x v="2"/>
    <x v="34"/>
    <x v="8"/>
    <x v="0"/>
    <n v="122159.06200000001"/>
    <n v="5"/>
    <n v="14470.938"/>
    <n v="2.24722"/>
    <n v="0"/>
    <n v="0"/>
    <x v="0"/>
    <n v="0"/>
    <n v="97.100200000000001"/>
  </r>
  <r>
    <x v="2"/>
    <x v="35"/>
    <x v="0"/>
    <x v="0"/>
    <n v="52362.004000000001"/>
    <n v="5"/>
    <n v="5.0590000000000002"/>
    <n v="1.31243"/>
    <n v="0"/>
    <n v="0"/>
    <x v="0"/>
    <n v="0"/>
    <n v="3.3849999999999998E-2"/>
  </r>
  <r>
    <x v="2"/>
    <x v="35"/>
    <x v="1"/>
    <x v="0"/>
    <n v="150646.92199999999"/>
    <n v="5"/>
    <n v="10759.141"/>
    <n v="3.7759"/>
    <n v="0"/>
    <n v="0"/>
    <x v="0"/>
    <n v="0"/>
    <n v="72.109650000000002"/>
  </r>
  <r>
    <x v="2"/>
    <x v="35"/>
    <x v="2"/>
    <x v="0"/>
    <n v="103211.383"/>
    <n v="5"/>
    <n v="18.047000000000001"/>
    <n v="2.1390500000000001"/>
    <n v="0"/>
    <n v="0"/>
    <x v="0"/>
    <n v="0"/>
    <n v="0.12096999999999999"/>
  </r>
  <r>
    <x v="2"/>
    <x v="35"/>
    <x v="3"/>
    <x v="0"/>
    <n v="56818.722999999998"/>
    <n v="5"/>
    <n v="9.2579999999999991"/>
    <n v="1.4241299999999999"/>
    <n v="0"/>
    <n v="0"/>
    <x v="0"/>
    <n v="0"/>
    <n v="6.2E-2"/>
  </r>
  <r>
    <x v="2"/>
    <x v="35"/>
    <x v="4"/>
    <x v="0"/>
    <n v="13851.949000000001"/>
    <n v="5"/>
    <n v="26.748000000000001"/>
    <n v="0.21151"/>
    <n v="0"/>
    <n v="0"/>
    <x v="0"/>
    <n v="0"/>
    <n v="0.17927999999999999"/>
  </r>
  <r>
    <x v="2"/>
    <x v="35"/>
    <x v="5"/>
    <x v="0"/>
    <n v="10.54"/>
    <n v="5"/>
    <n v="6.55"/>
    <n v="1.6000000000000001E-4"/>
    <n v="0"/>
    <n v="0"/>
    <x v="0"/>
    <n v="0"/>
    <n v="4.3900000000000002E-2"/>
  </r>
  <r>
    <x v="2"/>
    <x v="35"/>
    <x v="6"/>
    <x v="0"/>
    <n v="23307.278999999999"/>
    <n v="5"/>
    <n v="19.102"/>
    <n v="0.42875999999999997"/>
    <n v="0"/>
    <n v="0"/>
    <x v="0"/>
    <n v="0"/>
    <n v="0.12801000000000001"/>
  </r>
  <r>
    <x v="2"/>
    <x v="35"/>
    <x v="7"/>
    <x v="0"/>
    <n v="18824.951000000001"/>
    <n v="5"/>
    <n v="11.952999999999999"/>
    <n v="0.3463"/>
    <n v="0"/>
    <n v="0"/>
    <x v="0"/>
    <n v="0"/>
    <n v="8.0089999999999995E-2"/>
  </r>
  <r>
    <x v="2"/>
    <x v="35"/>
    <x v="8"/>
    <x v="0"/>
    <n v="125179.734"/>
    <n v="5"/>
    <n v="15103.359"/>
    <n v="2.3027899999999999"/>
    <n v="0"/>
    <n v="0"/>
    <x v="0"/>
    <n v="0"/>
    <n v="101.2252"/>
  </r>
  <r>
    <x v="2"/>
    <x v="36"/>
    <x v="0"/>
    <x v="0"/>
    <n v="52363.016000000003"/>
    <n v="5"/>
    <n v="5.0590000000000002"/>
    <n v="1.3124499999999999"/>
    <n v="0"/>
    <n v="0"/>
    <x v="0"/>
    <n v="0"/>
    <n v="3.381E-2"/>
  </r>
  <r>
    <x v="2"/>
    <x v="36"/>
    <x v="1"/>
    <x v="0"/>
    <n v="152852.234"/>
    <n v="5"/>
    <n v="11026.562"/>
    <n v="3.8311700000000002"/>
    <n v="0"/>
    <n v="0"/>
    <x v="0"/>
    <n v="0"/>
    <n v="73.812619999999995"/>
  </r>
  <r>
    <x v="2"/>
    <x v="36"/>
    <x v="2"/>
    <x v="0"/>
    <n v="103214.992"/>
    <n v="5"/>
    <n v="18.047000000000001"/>
    <n v="2.1391300000000002"/>
    <n v="0"/>
    <n v="0"/>
    <x v="0"/>
    <n v="0"/>
    <n v="0.12083000000000001"/>
  </r>
  <r>
    <x v="2"/>
    <x v="36"/>
    <x v="3"/>
    <x v="0"/>
    <n v="56820.593999999997"/>
    <n v="5"/>
    <n v="9.3550000000000004"/>
    <n v="1.42418"/>
    <n v="0"/>
    <n v="0"/>
    <x v="0"/>
    <n v="0"/>
    <n v="6.2590000000000007E-2"/>
  </r>
  <r>
    <x v="2"/>
    <x v="36"/>
    <x v="4"/>
    <x v="0"/>
    <n v="13857.379000000001"/>
    <n v="5"/>
    <n v="27.148"/>
    <n v="0.21159"/>
    <n v="0"/>
    <n v="0"/>
    <x v="0"/>
    <n v="0"/>
    <n v="0.18174000000000001"/>
  </r>
  <r>
    <x v="2"/>
    <x v="36"/>
    <x v="5"/>
    <x v="0"/>
    <n v="11.88"/>
    <n v="5"/>
    <n v="6.7"/>
    <n v="1.8000000000000001E-4"/>
    <n v="0"/>
    <n v="0"/>
    <x v="0"/>
    <n v="0"/>
    <n v="4.4850000000000001E-2"/>
  </r>
  <r>
    <x v="2"/>
    <x v="36"/>
    <x v="6"/>
    <x v="0"/>
    <n v="23311.129000000001"/>
    <n v="5"/>
    <n v="19.248000000000001"/>
    <n v="0.42882999999999999"/>
    <n v="0"/>
    <n v="0"/>
    <x v="0"/>
    <n v="0"/>
    <n v="0.12886"/>
  </r>
  <r>
    <x v="2"/>
    <x v="36"/>
    <x v="7"/>
    <x v="0"/>
    <n v="18827.351999999999"/>
    <n v="5"/>
    <n v="12.002000000000001"/>
    <n v="0.34633999999999998"/>
    <n v="0"/>
    <n v="0"/>
    <x v="0"/>
    <n v="0"/>
    <n v="8.0329999999999999E-2"/>
  </r>
  <r>
    <x v="2"/>
    <x v="36"/>
    <x v="8"/>
    <x v="0"/>
    <n v="128272.461"/>
    <n v="5"/>
    <n v="15463.633"/>
    <n v="2.35968"/>
    <n v="0"/>
    <n v="0"/>
    <x v="0"/>
    <n v="0"/>
    <n v="103.51492"/>
  </r>
  <r>
    <x v="2"/>
    <x v="37"/>
    <x v="0"/>
    <x v="0"/>
    <n v="52364.027000000002"/>
    <n v="5"/>
    <n v="5.0590000000000002"/>
    <n v="1.3124800000000001"/>
    <n v="0"/>
    <n v="0"/>
    <x v="0"/>
    <n v="0"/>
    <n v="3.3759999999999998E-2"/>
  </r>
  <r>
    <x v="2"/>
    <x v="37"/>
    <x v="1"/>
    <x v="0"/>
    <n v="155126.5"/>
    <n v="5"/>
    <n v="11371.328"/>
    <n v="3.8881700000000001"/>
    <n v="0"/>
    <n v="0"/>
    <x v="0"/>
    <n v="0"/>
    <n v="76.028239999999997"/>
  </r>
  <r>
    <x v="2"/>
    <x v="37"/>
    <x v="2"/>
    <x v="0"/>
    <n v="103218.602"/>
    <n v="5"/>
    <n v="18.047000000000001"/>
    <n v="2.1392000000000002"/>
    <n v="0"/>
    <n v="0"/>
    <x v="0"/>
    <n v="0"/>
    <n v="0.12068"/>
  </r>
  <r>
    <x v="2"/>
    <x v="37"/>
    <x v="3"/>
    <x v="0"/>
    <n v="56822.464999999997"/>
    <n v="5"/>
    <n v="9.3550000000000004"/>
    <n v="1.4242300000000001"/>
    <n v="0"/>
    <n v="0"/>
    <x v="0"/>
    <n v="0"/>
    <n v="6.2509999999999996E-2"/>
  </r>
  <r>
    <x v="2"/>
    <x v="37"/>
    <x v="4"/>
    <x v="0"/>
    <n v="13862.849"/>
    <n v="5"/>
    <n v="27.349"/>
    <n v="0.21168000000000001"/>
    <n v="0"/>
    <n v="0"/>
    <x v="0"/>
    <n v="0"/>
    <n v="0.18285999999999999"/>
  </r>
  <r>
    <x v="2"/>
    <x v="37"/>
    <x v="5"/>
    <x v="0"/>
    <n v="13.27"/>
    <n v="5"/>
    <n v="6.95"/>
    <n v="2.0000000000000001E-4"/>
    <n v="0"/>
    <n v="0"/>
    <x v="0"/>
    <n v="0"/>
    <n v="4.6469999999999997E-2"/>
  </r>
  <r>
    <x v="2"/>
    <x v="37"/>
    <x v="6"/>
    <x v="0"/>
    <n v="23315.01"/>
    <n v="5"/>
    <n v="19.404"/>
    <n v="0.4289"/>
    <n v="0"/>
    <n v="0"/>
    <x v="0"/>
    <n v="0"/>
    <n v="0.12970999999999999"/>
  </r>
  <r>
    <x v="2"/>
    <x v="37"/>
    <x v="7"/>
    <x v="0"/>
    <n v="18829.780999999999"/>
    <n v="5"/>
    <n v="12.148"/>
    <n v="0.34638999999999998"/>
    <n v="0"/>
    <n v="0"/>
    <x v="0"/>
    <n v="0"/>
    <n v="8.1229999999999997E-2"/>
  </r>
  <r>
    <x v="2"/>
    <x v="37"/>
    <x v="8"/>
    <x v="0"/>
    <n v="131447.96900000001"/>
    <n v="5"/>
    <n v="15877.539000000001"/>
    <n v="2.4180999999999999"/>
    <n v="0"/>
    <n v="0"/>
    <x v="0"/>
    <n v="0"/>
    <n v="106.15646"/>
  </r>
  <r>
    <x v="2"/>
    <x v="38"/>
    <x v="0"/>
    <x v="0"/>
    <n v="52365.038999999997"/>
    <n v="5"/>
    <n v="5.0590000000000002"/>
    <n v="1.3125100000000001"/>
    <n v="0"/>
    <n v="0"/>
    <x v="0"/>
    <n v="0"/>
    <n v="3.372E-2"/>
  </r>
  <r>
    <x v="2"/>
    <x v="38"/>
    <x v="1"/>
    <x v="0"/>
    <n v="157445.78099999999"/>
    <n v="5"/>
    <n v="11596.406000000001"/>
    <n v="3.94631"/>
    <n v="0"/>
    <n v="0"/>
    <x v="0"/>
    <n v="0"/>
    <n v="77.438029999999998"/>
  </r>
  <r>
    <x v="2"/>
    <x v="38"/>
    <x v="2"/>
    <x v="0"/>
    <n v="103222.211"/>
    <n v="5"/>
    <n v="18.047000000000001"/>
    <n v="2.1392799999999998"/>
    <n v="0"/>
    <n v="0"/>
    <x v="0"/>
    <n v="0"/>
    <n v="0.12053"/>
  </r>
  <r>
    <x v="2"/>
    <x v="38"/>
    <x v="3"/>
    <x v="0"/>
    <n v="56824.343999999997"/>
    <n v="5"/>
    <n v="9.3949999999999996"/>
    <n v="1.42428"/>
    <n v="0"/>
    <n v="0"/>
    <x v="0"/>
    <n v="0"/>
    <n v="6.2770000000000006E-2"/>
  </r>
  <r>
    <x v="2"/>
    <x v="38"/>
    <x v="4"/>
    <x v="0"/>
    <n v="13868.388999999999"/>
    <n v="5"/>
    <n v="27.7"/>
    <n v="0.21176"/>
    <n v="0"/>
    <n v="0"/>
    <x v="0"/>
    <n v="0"/>
    <n v="0.18497"/>
  </r>
  <r>
    <x v="2"/>
    <x v="38"/>
    <x v="5"/>
    <x v="0"/>
    <n v="14.7"/>
    <n v="5"/>
    <n v="7.15"/>
    <n v="2.2000000000000001E-4"/>
    <n v="0"/>
    <n v="0"/>
    <x v="0"/>
    <n v="0"/>
    <n v="4.7750000000000001E-2"/>
  </r>
  <r>
    <x v="2"/>
    <x v="38"/>
    <x v="6"/>
    <x v="0"/>
    <n v="23318.9"/>
    <n v="5"/>
    <n v="19.452999999999999"/>
    <n v="0.42897000000000002"/>
    <n v="0"/>
    <n v="0"/>
    <x v="0"/>
    <n v="0"/>
    <n v="0.12988"/>
  </r>
  <r>
    <x v="2"/>
    <x v="38"/>
    <x v="7"/>
    <x v="0"/>
    <n v="18832.221000000001"/>
    <n v="5"/>
    <n v="12.196999999999999"/>
    <n v="0.34643000000000002"/>
    <n v="0"/>
    <n v="0"/>
    <x v="0"/>
    <n v="0"/>
    <n v="8.1470000000000001E-2"/>
  </r>
  <r>
    <x v="2"/>
    <x v="38"/>
    <x v="8"/>
    <x v="0"/>
    <n v="134671.17199999999"/>
    <n v="5"/>
    <n v="16116.016"/>
    <n v="2.4773900000000002"/>
    <n v="0"/>
    <n v="0"/>
    <x v="0"/>
    <n v="0"/>
    <n v="107.61886"/>
  </r>
  <r>
    <x v="2"/>
    <x v="39"/>
    <x v="0"/>
    <x v="0"/>
    <n v="52366.050999999999"/>
    <n v="5"/>
    <n v="5.0590000000000002"/>
    <n v="1.31253"/>
    <n v="0"/>
    <n v="0"/>
    <x v="0"/>
    <n v="0"/>
    <n v="3.3680000000000002E-2"/>
  </r>
  <r>
    <x v="2"/>
    <x v="39"/>
    <x v="1"/>
    <x v="0"/>
    <n v="160065.29699999999"/>
    <n v="5"/>
    <n v="13097.578"/>
    <n v="4.0119600000000002"/>
    <n v="0"/>
    <n v="0"/>
    <x v="0"/>
    <n v="0"/>
    <n v="87.354740000000007"/>
  </r>
  <r>
    <x v="2"/>
    <x v="39"/>
    <x v="2"/>
    <x v="0"/>
    <n v="103225.82"/>
    <n v="5"/>
    <n v="18.047000000000001"/>
    <n v="2.1393499999999999"/>
    <n v="0"/>
    <n v="0"/>
    <x v="0"/>
    <n v="0"/>
    <n v="0.12039"/>
  </r>
  <r>
    <x v="2"/>
    <x v="39"/>
    <x v="3"/>
    <x v="0"/>
    <n v="56826.222999999998"/>
    <n v="5"/>
    <n v="9.3949999999999996"/>
    <n v="1.42432"/>
    <n v="0"/>
    <n v="0"/>
    <x v="0"/>
    <n v="0"/>
    <n v="6.2689999999999996E-2"/>
  </r>
  <r>
    <x v="2"/>
    <x v="39"/>
    <x v="4"/>
    <x v="0"/>
    <n v="13873.968999999999"/>
    <n v="5"/>
    <n v="27.9"/>
    <n v="0.21185000000000001"/>
    <n v="0"/>
    <n v="0"/>
    <x v="0"/>
    <n v="0"/>
    <n v="0.18608"/>
  </r>
  <r>
    <x v="2"/>
    <x v="39"/>
    <x v="5"/>
    <x v="0"/>
    <n v="16.13"/>
    <n v="5"/>
    <n v="7.15"/>
    <n v="2.5000000000000001E-4"/>
    <n v="0"/>
    <n v="0"/>
    <x v="0"/>
    <n v="0"/>
    <n v="4.7690000000000003E-2"/>
  </r>
  <r>
    <x v="2"/>
    <x v="39"/>
    <x v="6"/>
    <x v="0"/>
    <n v="23322.811000000002"/>
    <n v="5"/>
    <n v="19.550999999999998"/>
    <n v="0.42903999999999998"/>
    <n v="0"/>
    <n v="0"/>
    <x v="0"/>
    <n v="0"/>
    <n v="0.13039000000000001"/>
  </r>
  <r>
    <x v="2"/>
    <x v="39"/>
    <x v="7"/>
    <x v="0"/>
    <n v="18834.669999999998"/>
    <n v="5"/>
    <n v="12.246"/>
    <n v="0.34648000000000001"/>
    <n v="0"/>
    <n v="0"/>
    <x v="0"/>
    <n v="0"/>
    <n v="8.1699999999999995E-2"/>
  </r>
  <r>
    <x v="2"/>
    <x v="39"/>
    <x v="8"/>
    <x v="0"/>
    <n v="137923.29699999999"/>
    <n v="5"/>
    <n v="16260.625"/>
    <n v="2.53721"/>
    <n v="0"/>
    <n v="0"/>
    <x v="0"/>
    <n v="0"/>
    <n v="108.4512"/>
  </r>
  <r>
    <x v="2"/>
    <x v="40"/>
    <x v="0"/>
    <x v="0"/>
    <n v="52367.050999999999"/>
    <n v="5"/>
    <n v="5"/>
    <n v="1.3125599999999999"/>
    <n v="0"/>
    <n v="0"/>
    <x v="0"/>
    <n v="0"/>
    <n v="3.3309999999999999E-2"/>
  </r>
  <r>
    <x v="2"/>
    <x v="40"/>
    <x v="1"/>
    <x v="0"/>
    <n v="162735.71900000001"/>
    <n v="5"/>
    <n v="13352.109"/>
    <n v="4.0789"/>
    <n v="0"/>
    <n v="0"/>
    <x v="0"/>
    <n v="0"/>
    <n v="88.939909999999998"/>
  </r>
  <r>
    <x v="2"/>
    <x v="40"/>
    <x v="2"/>
    <x v="0"/>
    <n v="103229.43"/>
    <n v="5"/>
    <n v="18.047000000000001"/>
    <n v="2.1394299999999999"/>
    <n v="0"/>
    <n v="0"/>
    <x v="0"/>
    <n v="0"/>
    <n v="0.12023"/>
  </r>
  <r>
    <x v="2"/>
    <x v="40"/>
    <x v="3"/>
    <x v="0"/>
    <n v="56828.120999999999"/>
    <n v="5"/>
    <n v="9.4920000000000009"/>
    <n v="1.4243699999999999"/>
    <n v="0"/>
    <n v="0"/>
    <x v="0"/>
    <n v="0"/>
    <n v="6.3280000000000003E-2"/>
  </r>
  <r>
    <x v="2"/>
    <x v="40"/>
    <x v="4"/>
    <x v="0"/>
    <n v="13879.599"/>
    <n v="5"/>
    <n v="28.149000000000001"/>
    <n v="0.21193000000000001"/>
    <n v="0"/>
    <n v="0"/>
    <x v="0"/>
    <n v="0"/>
    <n v="0.18751000000000001"/>
  </r>
  <r>
    <x v="2"/>
    <x v="40"/>
    <x v="5"/>
    <x v="0"/>
    <n v="17.61"/>
    <n v="5"/>
    <n v="7.4"/>
    <n v="2.7E-4"/>
    <n v="0"/>
    <n v="0"/>
    <x v="0"/>
    <n v="0"/>
    <n v="4.929E-2"/>
  </r>
  <r>
    <x v="2"/>
    <x v="40"/>
    <x v="6"/>
    <x v="0"/>
    <n v="23326.74"/>
    <n v="5"/>
    <n v="19.648"/>
    <n v="0.42910999999999999"/>
    <n v="0"/>
    <n v="0"/>
    <x v="0"/>
    <n v="0"/>
    <n v="0.13089000000000001"/>
  </r>
  <r>
    <x v="2"/>
    <x v="40"/>
    <x v="7"/>
    <x v="0"/>
    <n v="18837.131000000001"/>
    <n v="5"/>
    <n v="12.305"/>
    <n v="0.34651999999999999"/>
    <n v="0"/>
    <n v="0"/>
    <x v="0"/>
    <n v="0"/>
    <n v="8.1930000000000003E-2"/>
  </r>
  <r>
    <x v="2"/>
    <x v="40"/>
    <x v="8"/>
    <x v="0"/>
    <n v="141297.78099999999"/>
    <n v="5"/>
    <n v="16872.421999999999"/>
    <n v="2.5992899999999999"/>
    <n v="0"/>
    <n v="0"/>
    <x v="0"/>
    <n v="0"/>
    <n v="112.38905"/>
  </r>
  <r>
    <x v="2"/>
    <x v="41"/>
    <x v="0"/>
    <x v="0"/>
    <n v="52368.050999999999"/>
    <n v="5"/>
    <n v="5"/>
    <n v="1.3125800000000001"/>
    <n v="0"/>
    <n v="0"/>
    <x v="0"/>
    <n v="0"/>
    <n v="3.3259999999999998E-2"/>
  </r>
  <r>
    <x v="2"/>
    <x v="41"/>
    <x v="1"/>
    <x v="0"/>
    <n v="165414.31200000001"/>
    <n v="5"/>
    <n v="13392.968999999999"/>
    <n v="4.1460299999999997"/>
    <n v="0"/>
    <n v="0"/>
    <x v="0"/>
    <n v="0"/>
    <n v="89.095789999999994"/>
  </r>
  <r>
    <x v="2"/>
    <x v="41"/>
    <x v="2"/>
    <x v="0"/>
    <n v="103233.031"/>
    <n v="5"/>
    <n v="18.007999999999999"/>
    <n v="2.1395"/>
    <n v="0"/>
    <n v="0"/>
    <x v="0"/>
    <n v="0"/>
    <n v="0.11974"/>
  </r>
  <r>
    <x v="2"/>
    <x v="41"/>
    <x v="3"/>
    <x v="0"/>
    <n v="56830.02"/>
    <n v="5"/>
    <n v="9.4920000000000009"/>
    <n v="1.42442"/>
    <n v="0"/>
    <n v="0"/>
    <x v="0"/>
    <n v="0"/>
    <n v="6.3200000000000006E-2"/>
  </r>
  <r>
    <x v="2"/>
    <x v="41"/>
    <x v="4"/>
    <x v="0"/>
    <n v="13885.289000000001"/>
    <n v="5"/>
    <n v="28.452000000000002"/>
    <n v="0.21201999999999999"/>
    <n v="0"/>
    <n v="0"/>
    <x v="0"/>
    <n v="0"/>
    <n v="0.18926000000000001"/>
  </r>
  <r>
    <x v="2"/>
    <x v="41"/>
    <x v="5"/>
    <x v="0"/>
    <n v="19.149999999999999"/>
    <n v="5"/>
    <n v="7.7"/>
    <n v="2.9E-4"/>
    <n v="0"/>
    <n v="0"/>
    <x v="0"/>
    <n v="0"/>
    <n v="5.1220000000000002E-2"/>
  </r>
  <r>
    <x v="2"/>
    <x v="41"/>
    <x v="6"/>
    <x v="0"/>
    <n v="23330.701000000001"/>
    <n v="5"/>
    <n v="19.805"/>
    <n v="0.42919000000000002"/>
    <n v="0"/>
    <n v="0"/>
    <x v="0"/>
    <n v="0"/>
    <n v="0.13172"/>
  </r>
  <r>
    <x v="2"/>
    <x v="41"/>
    <x v="7"/>
    <x v="0"/>
    <n v="18839.620999999999"/>
    <n v="5"/>
    <n v="12.451000000000001"/>
    <n v="0.34656999999999999"/>
    <n v="0"/>
    <n v="0"/>
    <x v="0"/>
    <n v="0"/>
    <n v="8.2820000000000005E-2"/>
  </r>
  <r>
    <x v="2"/>
    <x v="41"/>
    <x v="8"/>
    <x v="0"/>
    <n v="144806.875"/>
    <n v="5"/>
    <n v="17545.469000000001"/>
    <n v="2.66384"/>
    <n v="0"/>
    <n v="0"/>
    <x v="0"/>
    <n v="0"/>
    <n v="116.71962000000001"/>
  </r>
  <r>
    <x v="2"/>
    <x v="42"/>
    <x v="0"/>
    <x v="0"/>
    <n v="52369.038999999997"/>
    <n v="0"/>
    <n v="0"/>
    <n v="1.3126100000000001"/>
    <n v="0"/>
    <n v="0"/>
    <x v="0"/>
    <n v="0"/>
    <n v="3.2890000000000003E-2"/>
  </r>
  <r>
    <x v="2"/>
    <x v="42"/>
    <x v="1"/>
    <x v="0"/>
    <n v="168274.18799999999"/>
    <n v="0"/>
    <n v="0"/>
    <n v="4.2177100000000003"/>
    <n v="0"/>
    <n v="0"/>
    <x v="0"/>
    <n v="0"/>
    <n v="95.000659999999996"/>
  </r>
  <r>
    <x v="2"/>
    <x v="42"/>
    <x v="2"/>
    <x v="0"/>
    <n v="103236.609"/>
    <n v="0"/>
    <n v="0"/>
    <n v="2.13958"/>
    <n v="0"/>
    <n v="0"/>
    <x v="0"/>
    <n v="0"/>
    <n v="0.11892"/>
  </r>
  <r>
    <x v="2"/>
    <x v="42"/>
    <x v="3"/>
    <x v="0"/>
    <n v="56831.917999999998"/>
    <n v="0"/>
    <n v="0"/>
    <n v="1.4244699999999999"/>
    <n v="0"/>
    <n v="0"/>
    <x v="0"/>
    <n v="0"/>
    <n v="6.3119999999999996E-2"/>
  </r>
  <r>
    <x v="2"/>
    <x v="42"/>
    <x v="4"/>
    <x v="0"/>
    <n v="13891.02"/>
    <n v="0"/>
    <n v="0"/>
    <n v="0.21210999999999999"/>
    <n v="0"/>
    <n v="0"/>
    <x v="0"/>
    <n v="0"/>
    <n v="0.19034000000000001"/>
  </r>
  <r>
    <x v="2"/>
    <x v="42"/>
    <x v="5"/>
    <x v="0"/>
    <n v="20.71"/>
    <n v="0"/>
    <n v="0"/>
    <n v="3.2000000000000003E-4"/>
    <n v="0"/>
    <n v="0"/>
    <x v="0"/>
    <n v="0"/>
    <n v="5.1819999999999998E-2"/>
  </r>
  <r>
    <x v="2"/>
    <x v="42"/>
    <x v="6"/>
    <x v="0"/>
    <n v="23334.671999999999"/>
    <n v="0"/>
    <n v="0"/>
    <n v="0.42925999999999997"/>
    <n v="0"/>
    <n v="0"/>
    <x v="0"/>
    <n v="0"/>
    <n v="0.13188"/>
  </r>
  <r>
    <x v="2"/>
    <x v="42"/>
    <x v="7"/>
    <x v="0"/>
    <n v="18842.111000000001"/>
    <n v="0"/>
    <n v="0"/>
    <n v="0.34661999999999998"/>
    <n v="0"/>
    <n v="0"/>
    <x v="0"/>
    <n v="0"/>
    <n v="8.2710000000000006E-2"/>
  </r>
  <r>
    <x v="2"/>
    <x v="42"/>
    <x v="8"/>
    <x v="0"/>
    <n v="148430.641"/>
    <n v="0"/>
    <n v="0"/>
    <n v="2.7305100000000002"/>
    <n v="0"/>
    <n v="0"/>
    <x v="0"/>
    <n v="0"/>
    <n v="120.37595"/>
  </r>
  <r>
    <x v="2"/>
    <x v="43"/>
    <x v="0"/>
    <x v="0"/>
    <n v="52370.027000000002"/>
    <n v="0"/>
    <n v="0"/>
    <n v="1.31263"/>
    <n v="0"/>
    <n v="0"/>
    <x v="0"/>
    <n v="0"/>
    <n v="3.2840000000000001E-2"/>
  </r>
  <r>
    <x v="2"/>
    <x v="43"/>
    <x v="1"/>
    <x v="0"/>
    <n v="171192.234"/>
    <n v="0"/>
    <n v="0"/>
    <n v="4.2908499999999998"/>
    <n v="0"/>
    <n v="0"/>
    <x v="0"/>
    <n v="0"/>
    <n v="96.804280000000006"/>
  </r>
  <r>
    <x v="2"/>
    <x v="43"/>
    <x v="2"/>
    <x v="0"/>
    <n v="103240.20299999999"/>
    <n v="0"/>
    <n v="0"/>
    <n v="2.1396500000000001"/>
    <n v="0"/>
    <n v="0"/>
    <x v="0"/>
    <n v="0"/>
    <n v="0.1191"/>
  </r>
  <r>
    <x v="2"/>
    <x v="43"/>
    <x v="3"/>
    <x v="0"/>
    <n v="56833.828000000001"/>
    <n v="0"/>
    <n v="0"/>
    <n v="1.4245099999999999"/>
    <n v="0"/>
    <n v="0"/>
    <x v="0"/>
    <n v="0"/>
    <n v="6.336E-2"/>
  </r>
  <r>
    <x v="2"/>
    <x v="43"/>
    <x v="4"/>
    <x v="0"/>
    <n v="13896.829"/>
    <n v="0"/>
    <n v="0"/>
    <n v="0.2122"/>
    <n v="0"/>
    <n v="0"/>
    <x v="0"/>
    <n v="0"/>
    <n v="0.19273999999999999"/>
  </r>
  <r>
    <x v="2"/>
    <x v="43"/>
    <x v="5"/>
    <x v="0"/>
    <n v="22.31"/>
    <n v="0"/>
    <n v="0"/>
    <n v="3.4000000000000002E-4"/>
    <n v="0"/>
    <n v="0"/>
    <x v="0"/>
    <n v="0"/>
    <n v="5.3080000000000002E-2"/>
  </r>
  <r>
    <x v="2"/>
    <x v="43"/>
    <x v="6"/>
    <x v="0"/>
    <n v="23338.682000000001"/>
    <n v="0"/>
    <n v="0"/>
    <n v="0.42932999999999999"/>
    <n v="0"/>
    <n v="0"/>
    <x v="0"/>
    <n v="0"/>
    <n v="0.13303000000000001"/>
  </r>
  <r>
    <x v="2"/>
    <x v="43"/>
    <x v="7"/>
    <x v="0"/>
    <n v="18844.631000000001"/>
    <n v="0"/>
    <n v="0"/>
    <n v="0.34666000000000002"/>
    <n v="0"/>
    <n v="0"/>
    <x v="0"/>
    <n v="0"/>
    <n v="8.3599999999999994E-2"/>
  </r>
  <r>
    <x v="2"/>
    <x v="43"/>
    <x v="8"/>
    <x v="0"/>
    <n v="152271.92199999999"/>
    <n v="0"/>
    <n v="0"/>
    <n v="2.8011699999999999"/>
    <n v="0"/>
    <n v="0"/>
    <x v="0"/>
    <n v="0"/>
    <n v="127.43225"/>
  </r>
  <r>
    <x v="2"/>
    <x v="44"/>
    <x v="0"/>
    <x v="0"/>
    <n v="52371.027000000002"/>
    <n v="0"/>
    <n v="0"/>
    <n v="1.3126599999999999"/>
    <n v="0"/>
    <n v="0"/>
    <x v="0"/>
    <n v="0"/>
    <n v="3.313E-2"/>
  </r>
  <r>
    <x v="2"/>
    <x v="44"/>
    <x v="1"/>
    <x v="0"/>
    <n v="174187.875"/>
    <n v="0"/>
    <n v="0"/>
    <n v="4.3659400000000002"/>
    <n v="0"/>
    <n v="0"/>
    <x v="0"/>
    <n v="0"/>
    <n v="99.243009999999998"/>
  </r>
  <r>
    <x v="2"/>
    <x v="44"/>
    <x v="2"/>
    <x v="0"/>
    <n v="103243.81200000001"/>
    <n v="0"/>
    <n v="0"/>
    <n v="2.1397300000000001"/>
    <n v="0"/>
    <n v="0"/>
    <x v="0"/>
    <n v="0"/>
    <n v="0.1196"/>
  </r>
  <r>
    <x v="2"/>
    <x v="44"/>
    <x v="3"/>
    <x v="0"/>
    <n v="56835.758000000002"/>
    <n v="0"/>
    <n v="0"/>
    <n v="1.42456"/>
    <n v="0"/>
    <n v="0"/>
    <x v="0"/>
    <n v="0"/>
    <n v="6.3939999999999997E-2"/>
  </r>
  <r>
    <x v="2"/>
    <x v="44"/>
    <x v="4"/>
    <x v="0"/>
    <n v="13902.739"/>
    <n v="0"/>
    <n v="0"/>
    <n v="0.21229000000000001"/>
    <n v="0"/>
    <n v="0"/>
    <x v="0"/>
    <n v="0"/>
    <n v="0.19578999999999999"/>
  </r>
  <r>
    <x v="2"/>
    <x v="44"/>
    <x v="5"/>
    <x v="0"/>
    <n v="23.95"/>
    <n v="0"/>
    <n v="0"/>
    <n v="3.6999999999999999E-4"/>
    <n v="0"/>
    <n v="0"/>
    <x v="0"/>
    <n v="0"/>
    <n v="5.4330000000000003E-2"/>
  </r>
  <r>
    <x v="2"/>
    <x v="44"/>
    <x v="6"/>
    <x v="0"/>
    <n v="23342.752"/>
    <n v="0"/>
    <n v="0"/>
    <n v="0.42941000000000001"/>
    <n v="0"/>
    <n v="0"/>
    <x v="0"/>
    <n v="0"/>
    <n v="0.13483999999999999"/>
  </r>
  <r>
    <x v="2"/>
    <x v="44"/>
    <x v="7"/>
    <x v="0"/>
    <n v="18847.190999999999"/>
    <n v="0"/>
    <n v="0"/>
    <n v="0.34671000000000002"/>
    <n v="0"/>
    <n v="0"/>
    <x v="0"/>
    <n v="0"/>
    <n v="8.4809999999999997E-2"/>
  </r>
  <r>
    <x v="2"/>
    <x v="44"/>
    <x v="8"/>
    <x v="0"/>
    <n v="156298.84400000001"/>
    <n v="0"/>
    <n v="0"/>
    <n v="2.8752499999999999"/>
    <n v="0"/>
    <n v="0"/>
    <x v="0"/>
    <n v="0"/>
    <n v="133.40843000000001"/>
  </r>
  <r>
    <x v="2"/>
    <x v="45"/>
    <x v="0"/>
    <x v="0"/>
    <n v="52372.027000000002"/>
    <n v="0"/>
    <n v="0"/>
    <n v="1.3126800000000001"/>
    <n v="0"/>
    <n v="0"/>
    <x v="0"/>
    <n v="0"/>
    <n v="3.3079999999999998E-2"/>
  </r>
  <r>
    <x v="2"/>
    <x v="45"/>
    <x v="1"/>
    <x v="0"/>
    <n v="177383.71900000001"/>
    <n v="0"/>
    <n v="0"/>
    <n v="4.44604"/>
    <n v="0"/>
    <n v="0"/>
    <x v="0"/>
    <n v="0"/>
    <n v="105.72414000000001"/>
  </r>
  <r>
    <x v="2"/>
    <x v="45"/>
    <x v="2"/>
    <x v="0"/>
    <n v="103247.43"/>
    <n v="0"/>
    <n v="0"/>
    <n v="2.1398000000000001"/>
    <n v="0"/>
    <n v="0"/>
    <x v="0"/>
    <n v="0"/>
    <n v="0.11976000000000001"/>
  </r>
  <r>
    <x v="2"/>
    <x v="45"/>
    <x v="3"/>
    <x v="0"/>
    <n v="56837.688000000002"/>
    <n v="0"/>
    <n v="0"/>
    <n v="1.4246099999999999"/>
    <n v="0"/>
    <n v="0"/>
    <x v="0"/>
    <n v="0"/>
    <n v="6.3850000000000004E-2"/>
  </r>
  <r>
    <x v="2"/>
    <x v="45"/>
    <x v="4"/>
    <x v="0"/>
    <n v="13908.77"/>
    <n v="0"/>
    <n v="0"/>
    <n v="0.21238000000000001"/>
    <n v="0"/>
    <n v="0"/>
    <x v="0"/>
    <n v="0"/>
    <n v="0.19947999999999999"/>
  </r>
  <r>
    <x v="2"/>
    <x v="45"/>
    <x v="5"/>
    <x v="0"/>
    <n v="25.65"/>
    <n v="0"/>
    <n v="0"/>
    <n v="3.8999999999999999E-4"/>
    <n v="0"/>
    <n v="0"/>
    <x v="0"/>
    <n v="0"/>
    <n v="5.6239999999999998E-2"/>
  </r>
  <r>
    <x v="2"/>
    <x v="45"/>
    <x v="6"/>
    <x v="0"/>
    <n v="23346.901999999998"/>
    <n v="0"/>
    <n v="0"/>
    <n v="0.42948999999999998"/>
    <n v="0"/>
    <n v="0"/>
    <x v="0"/>
    <n v="0"/>
    <n v="0.13729"/>
  </r>
  <r>
    <x v="2"/>
    <x v="45"/>
    <x v="7"/>
    <x v="0"/>
    <n v="18849.791000000001"/>
    <n v="0"/>
    <n v="0"/>
    <n v="0.34676000000000001"/>
    <n v="0"/>
    <n v="0"/>
    <x v="0"/>
    <n v="0"/>
    <n v="8.6010000000000003E-2"/>
  </r>
  <r>
    <x v="2"/>
    <x v="45"/>
    <x v="8"/>
    <x v="0"/>
    <n v="160565.82800000001"/>
    <n v="0"/>
    <n v="0"/>
    <n v="2.9537399999999998"/>
    <n v="0"/>
    <n v="0"/>
    <x v="0"/>
    <n v="0"/>
    <n v="141.15891999999999"/>
  </r>
  <r>
    <x v="2"/>
    <x v="46"/>
    <x v="0"/>
    <x v="0"/>
    <n v="52373.027000000002"/>
    <n v="0"/>
    <n v="0"/>
    <n v="1.31271"/>
    <n v="0"/>
    <n v="0"/>
    <x v="0"/>
    <n v="0"/>
    <n v="3.3029999999999997E-2"/>
  </r>
  <r>
    <x v="2"/>
    <x v="46"/>
    <x v="1"/>
    <x v="0"/>
    <n v="180662.234"/>
    <n v="0"/>
    <n v="0"/>
    <n v="4.5282200000000001"/>
    <n v="0"/>
    <n v="0"/>
    <x v="0"/>
    <n v="0"/>
    <n v="108.30271999999999"/>
  </r>
  <r>
    <x v="2"/>
    <x v="46"/>
    <x v="2"/>
    <x v="0"/>
    <n v="103251.04700000001"/>
    <n v="0"/>
    <n v="0"/>
    <n v="2.1398799999999998"/>
    <n v="0"/>
    <n v="0"/>
    <x v="0"/>
    <n v="0"/>
    <n v="0.11958000000000001"/>
  </r>
  <r>
    <x v="2"/>
    <x v="46"/>
    <x v="3"/>
    <x v="0"/>
    <n v="56839.629000000001"/>
    <n v="0"/>
    <n v="0"/>
    <n v="1.42466"/>
    <n v="0"/>
    <n v="0"/>
    <x v="0"/>
    <n v="0"/>
    <n v="6.4089999999999994E-2"/>
  </r>
  <r>
    <x v="2"/>
    <x v="46"/>
    <x v="4"/>
    <x v="0"/>
    <n v="13914.898999999999"/>
    <n v="0"/>
    <n v="0"/>
    <n v="0.21246999999999999"/>
    <n v="0"/>
    <n v="0"/>
    <x v="0"/>
    <n v="0"/>
    <n v="0.20250000000000001"/>
  </r>
  <r>
    <x v="2"/>
    <x v="46"/>
    <x v="5"/>
    <x v="0"/>
    <n v="27.38"/>
    <n v="0"/>
    <n v="0"/>
    <n v="4.2000000000000002E-4"/>
    <n v="0"/>
    <n v="0"/>
    <x v="0"/>
    <n v="0"/>
    <n v="5.7149999999999999E-2"/>
  </r>
  <r>
    <x v="2"/>
    <x v="46"/>
    <x v="6"/>
    <x v="0"/>
    <n v="23351.101999999999"/>
    <n v="0"/>
    <n v="0"/>
    <n v="0.42956"/>
    <n v="0"/>
    <n v="0"/>
    <x v="0"/>
    <n v="0"/>
    <n v="0.13874"/>
  </r>
  <r>
    <x v="2"/>
    <x v="46"/>
    <x v="7"/>
    <x v="0"/>
    <n v="18852.432000000001"/>
    <n v="0"/>
    <n v="0"/>
    <n v="0.34681000000000001"/>
    <n v="0"/>
    <n v="0"/>
    <x v="0"/>
    <n v="0"/>
    <n v="8.7209999999999996E-2"/>
  </r>
  <r>
    <x v="2"/>
    <x v="46"/>
    <x v="8"/>
    <x v="0"/>
    <n v="165091.891"/>
    <n v="0"/>
    <n v="0"/>
    <n v="3.0369999999999999"/>
    <n v="0"/>
    <n v="0"/>
    <x v="0"/>
    <n v="0"/>
    <n v="149.51433"/>
  </r>
  <r>
    <x v="2"/>
    <x v="47"/>
    <x v="0"/>
    <x v="0"/>
    <n v="52374.016000000003"/>
    <n v="0"/>
    <n v="0"/>
    <n v="1.31273"/>
    <n v="0"/>
    <n v="0"/>
    <x v="0"/>
    <n v="0"/>
    <n v="3.2660000000000002E-2"/>
  </r>
  <r>
    <x v="2"/>
    <x v="47"/>
    <x v="1"/>
    <x v="0"/>
    <n v="185029.31200000001"/>
    <n v="0"/>
    <n v="0"/>
    <n v="4.63767"/>
    <n v="0"/>
    <n v="0"/>
    <x v="0"/>
    <n v="0"/>
    <n v="144.07713000000001"/>
  </r>
  <r>
    <x v="2"/>
    <x v="47"/>
    <x v="2"/>
    <x v="0"/>
    <n v="103254.664"/>
    <n v="0"/>
    <n v="0"/>
    <n v="2.1399499999999998"/>
    <n v="0"/>
    <n v="0"/>
    <x v="0"/>
    <n v="0"/>
    <n v="0.11942999999999999"/>
  </r>
  <r>
    <x v="2"/>
    <x v="47"/>
    <x v="3"/>
    <x v="0"/>
    <n v="56841.578000000001"/>
    <n v="0"/>
    <n v="0"/>
    <n v="1.4247099999999999"/>
    <n v="0"/>
    <n v="0"/>
    <x v="0"/>
    <n v="0"/>
    <n v="6.4329999999999998E-2"/>
  </r>
  <r>
    <x v="2"/>
    <x v="47"/>
    <x v="4"/>
    <x v="0"/>
    <n v="13921.079"/>
    <n v="0"/>
    <n v="0"/>
    <n v="0.21257000000000001"/>
    <n v="0"/>
    <n v="0"/>
    <x v="0"/>
    <n v="0"/>
    <n v="0.20388999999999999"/>
  </r>
  <r>
    <x v="2"/>
    <x v="47"/>
    <x v="5"/>
    <x v="0"/>
    <n v="29.16"/>
    <n v="0"/>
    <n v="0"/>
    <n v="4.4999999999999999E-4"/>
    <n v="0"/>
    <n v="0"/>
    <x v="0"/>
    <n v="0"/>
    <n v="5.8729999999999997E-2"/>
  </r>
  <r>
    <x v="2"/>
    <x v="47"/>
    <x v="6"/>
    <x v="0"/>
    <n v="23355.312000000002"/>
    <n v="0"/>
    <n v="0"/>
    <n v="0.42964000000000002"/>
    <n v="0"/>
    <n v="0"/>
    <x v="0"/>
    <n v="0"/>
    <n v="0.1389"/>
  </r>
  <r>
    <x v="2"/>
    <x v="47"/>
    <x v="7"/>
    <x v="0"/>
    <n v="18855.072"/>
    <n v="0"/>
    <n v="0"/>
    <n v="0.34684999999999999"/>
    <n v="0"/>
    <n v="0"/>
    <x v="0"/>
    <n v="0"/>
    <n v="8.7099999999999997E-2"/>
  </r>
  <r>
    <x v="2"/>
    <x v="47"/>
    <x v="8"/>
    <x v="0"/>
    <n v="170112.516"/>
    <n v="0"/>
    <n v="0"/>
    <n v="3.1293600000000001"/>
    <n v="0"/>
    <n v="0"/>
    <x v="0"/>
    <n v="0"/>
    <n v="165.63884999999999"/>
  </r>
  <r>
    <x v="2"/>
    <x v="48"/>
    <x v="0"/>
    <x v="0"/>
    <n v="52374.995999999999"/>
    <n v="0"/>
    <n v="0"/>
    <n v="1.3127500000000001"/>
    <n v="0"/>
    <n v="0"/>
    <x v="0"/>
    <n v="0"/>
    <n v="3.2289999999999999E-2"/>
  </r>
  <r>
    <x v="2"/>
    <x v="48"/>
    <x v="1"/>
    <x v="0"/>
    <n v="189474.46900000001"/>
    <n v="0"/>
    <n v="0"/>
    <n v="4.7490899999999998"/>
    <n v="0"/>
    <n v="0"/>
    <x v="0"/>
    <n v="0"/>
    <n v="146.44234"/>
  </r>
  <r>
    <x v="2"/>
    <x v="48"/>
    <x v="2"/>
    <x v="0"/>
    <n v="103258.273"/>
    <n v="0"/>
    <n v="0"/>
    <n v="2.1400299999999999"/>
    <n v="0"/>
    <n v="0"/>
    <x v="0"/>
    <n v="0"/>
    <n v="0.11892999999999999"/>
  </r>
  <r>
    <x v="2"/>
    <x v="48"/>
    <x v="3"/>
    <x v="0"/>
    <n v="56843.519999999997"/>
    <n v="0"/>
    <n v="0"/>
    <n v="1.42476"/>
    <n v="0"/>
    <n v="0"/>
    <x v="0"/>
    <n v="0"/>
    <n v="6.3909999999999995E-2"/>
  </r>
  <r>
    <x v="2"/>
    <x v="48"/>
    <x v="4"/>
    <x v="0"/>
    <n v="13927.279"/>
    <n v="0"/>
    <n v="0"/>
    <n v="0.21265999999999999"/>
    <n v="0"/>
    <n v="0"/>
    <x v="0"/>
    <n v="0"/>
    <n v="0.20424999999999999"/>
  </r>
  <r>
    <x v="2"/>
    <x v="48"/>
    <x v="5"/>
    <x v="0"/>
    <n v="30.95"/>
    <n v="0"/>
    <n v="0"/>
    <n v="4.6999999999999999E-4"/>
    <n v="0"/>
    <n v="0"/>
    <x v="0"/>
    <n v="0"/>
    <n v="5.8970000000000002E-2"/>
  </r>
  <r>
    <x v="2"/>
    <x v="48"/>
    <x v="6"/>
    <x v="0"/>
    <n v="23359.523000000001"/>
    <n v="0"/>
    <n v="0"/>
    <n v="0.42971999999999999"/>
    <n v="0"/>
    <n v="0"/>
    <x v="0"/>
    <n v="0"/>
    <n v="0.13869999999999999"/>
  </r>
  <r>
    <x v="2"/>
    <x v="48"/>
    <x v="7"/>
    <x v="0"/>
    <n v="18857.713"/>
    <n v="0"/>
    <n v="0"/>
    <n v="0.34689999999999999"/>
    <n v="0"/>
    <n v="0"/>
    <x v="0"/>
    <n v="0"/>
    <n v="8.6970000000000006E-2"/>
  </r>
  <r>
    <x v="2"/>
    <x v="48"/>
    <x v="8"/>
    <x v="0"/>
    <n v="175409.04699999999"/>
    <n v="0"/>
    <n v="0"/>
    <n v="3.2267999999999999"/>
    <n v="0"/>
    <n v="0"/>
    <x v="0"/>
    <n v="0"/>
    <n v="174.49048999999999"/>
  </r>
  <r>
    <x v="2"/>
    <x v="49"/>
    <x v="0"/>
    <x v="0"/>
    <n v="52375.976999999999"/>
    <n v="0"/>
    <n v="0"/>
    <n v="1.3127800000000001"/>
    <n v="0"/>
    <n v="0"/>
    <x v="0"/>
    <n v="0"/>
    <n v="3.2239999999999998E-2"/>
  </r>
  <r>
    <x v="2"/>
    <x v="49"/>
    <x v="1"/>
    <x v="0"/>
    <n v="193950.53099999999"/>
    <n v="0"/>
    <n v="0"/>
    <n v="4.8612799999999998"/>
    <n v="0"/>
    <n v="0"/>
    <x v="0"/>
    <n v="0"/>
    <n v="147.26012"/>
  </r>
  <r>
    <x v="2"/>
    <x v="49"/>
    <x v="2"/>
    <x v="0"/>
    <n v="103261.867"/>
    <n v="0"/>
    <n v="0"/>
    <n v="2.1400999999999999"/>
    <n v="0"/>
    <n v="0"/>
    <x v="0"/>
    <n v="0"/>
    <n v="0.11811000000000001"/>
  </r>
  <r>
    <x v="2"/>
    <x v="49"/>
    <x v="3"/>
    <x v="0"/>
    <n v="56845.461000000003"/>
    <n v="0"/>
    <n v="0"/>
    <n v="1.4248000000000001"/>
    <n v="0"/>
    <n v="0"/>
    <x v="0"/>
    <n v="0"/>
    <n v="6.3829999999999998E-2"/>
  </r>
  <r>
    <x v="2"/>
    <x v="49"/>
    <x v="4"/>
    <x v="0"/>
    <n v="13933.478999999999"/>
    <n v="0"/>
    <n v="0"/>
    <n v="0.21276"/>
    <n v="0"/>
    <n v="0"/>
    <x v="0"/>
    <n v="0"/>
    <n v="0.20397999999999999"/>
  </r>
  <r>
    <x v="2"/>
    <x v="49"/>
    <x v="5"/>
    <x v="0"/>
    <n v="32.79"/>
    <n v="0"/>
    <n v="0"/>
    <n v="5.0000000000000001E-4"/>
    <n v="0"/>
    <n v="0"/>
    <x v="0"/>
    <n v="0"/>
    <n v="6.0539999999999997E-2"/>
  </r>
  <r>
    <x v="2"/>
    <x v="49"/>
    <x v="6"/>
    <x v="0"/>
    <n v="23363.734"/>
    <n v="0"/>
    <n v="0"/>
    <n v="0.42980000000000002"/>
    <n v="0"/>
    <n v="0"/>
    <x v="0"/>
    <n v="0"/>
    <n v="0.13850999999999999"/>
  </r>
  <r>
    <x v="2"/>
    <x v="49"/>
    <x v="7"/>
    <x v="0"/>
    <n v="18860.353999999999"/>
    <n v="0"/>
    <n v="0"/>
    <n v="0.34694999999999998"/>
    <n v="0"/>
    <n v="0"/>
    <x v="0"/>
    <n v="0"/>
    <n v="8.6849999999999997E-2"/>
  </r>
  <r>
    <x v="2"/>
    <x v="49"/>
    <x v="8"/>
    <x v="0"/>
    <n v="180967.25"/>
    <n v="0"/>
    <n v="0"/>
    <n v="3.32904"/>
    <n v="0"/>
    <n v="0"/>
    <x v="0"/>
    <n v="0"/>
    <n v="182.8623"/>
  </r>
  <r>
    <x v="2"/>
    <x v="50"/>
    <x v="0"/>
    <x v="0"/>
    <n v="52376.957000000002"/>
    <n v="0"/>
    <n v="0"/>
    <n v="1.3128"/>
    <n v="0"/>
    <n v="0"/>
    <x v="0"/>
    <n v="0"/>
    <n v="3.2199999999999999E-2"/>
  </r>
  <r>
    <x v="2"/>
    <x v="50"/>
    <x v="1"/>
    <x v="0"/>
    <n v="198464.95300000001"/>
    <n v="0"/>
    <n v="0"/>
    <n v="4.9744299999999999"/>
    <n v="0"/>
    <n v="0"/>
    <x v="0"/>
    <n v="0"/>
    <n v="148.31336999999999"/>
  </r>
  <r>
    <x v="2"/>
    <x v="50"/>
    <x v="2"/>
    <x v="0"/>
    <n v="103265.44500000001"/>
    <n v="0"/>
    <n v="0"/>
    <n v="2.14018"/>
    <n v="0"/>
    <n v="0"/>
    <x v="0"/>
    <n v="0"/>
    <n v="0.11761000000000001"/>
  </r>
  <r>
    <x v="2"/>
    <x v="50"/>
    <x v="3"/>
    <x v="0"/>
    <n v="56847.41"/>
    <n v="0"/>
    <n v="0"/>
    <n v="1.4248499999999999"/>
    <n v="0"/>
    <n v="0"/>
    <x v="0"/>
    <n v="0"/>
    <n v="6.4060000000000006E-2"/>
  </r>
  <r>
    <x v="2"/>
    <x v="50"/>
    <x v="4"/>
    <x v="0"/>
    <n v="13939.749"/>
    <n v="0"/>
    <n v="0"/>
    <n v="0.21285000000000001"/>
    <n v="0"/>
    <n v="0"/>
    <x v="0"/>
    <n v="0"/>
    <n v="0.20599000000000001"/>
  </r>
  <r>
    <x v="2"/>
    <x v="50"/>
    <x v="5"/>
    <x v="0"/>
    <n v="34.65"/>
    <n v="0"/>
    <n v="0"/>
    <n v="5.2999999999999998E-4"/>
    <n v="0"/>
    <n v="0"/>
    <x v="0"/>
    <n v="0"/>
    <n v="6.1109999999999998E-2"/>
  </r>
  <r>
    <x v="2"/>
    <x v="50"/>
    <x v="6"/>
    <x v="0"/>
    <n v="23367.984"/>
    <n v="0"/>
    <n v="0"/>
    <n v="0.42986999999999997"/>
    <n v="0"/>
    <n v="0"/>
    <x v="0"/>
    <n v="0"/>
    <n v="0.13963"/>
  </r>
  <r>
    <x v="2"/>
    <x v="50"/>
    <x v="7"/>
    <x v="0"/>
    <n v="18863.013999999999"/>
    <n v="0"/>
    <n v="0"/>
    <n v="0.34699999999999998"/>
    <n v="0"/>
    <n v="0"/>
    <x v="0"/>
    <n v="0"/>
    <n v="8.7389999999999995E-2"/>
  </r>
  <r>
    <x v="2"/>
    <x v="50"/>
    <x v="8"/>
    <x v="0"/>
    <n v="186816.875"/>
    <n v="0"/>
    <n v="0"/>
    <n v="3.4366500000000002"/>
    <n v="0"/>
    <n v="0"/>
    <x v="0"/>
    <n v="0"/>
    <n v="192.17937000000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Resd_GenTrills" cacheId="1"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8:AQ13" firstHeaderRow="1" firstDataRow="2" firstDataCol="1" rowPageCount="2" colPageCount="1"/>
  <pivotFields count="13">
    <pivotField axis="axisRow" compact="0" outline="0" subtotalTop="0" showAll="0" includeNewItemsInFilter="1">
      <items count="4">
        <item x="1"/>
        <item x="0"/>
        <item x="2"/>
        <item t="default"/>
      </items>
    </pivotField>
    <pivotField axis="axisCol" compact="0" outline="0" subtotalTop="0" showAll="0" includeNewItemsInFilter="1">
      <items count="52">
        <item h="1" x="0"/>
        <item h="1" x="1"/>
        <item h="1" x="2"/>
        <item h="1" x="3"/>
        <item h="1" x="4"/>
        <item h="1" x="5"/>
        <item h="1" x="6"/>
        <item h="1" x="7"/>
        <item h="1"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2">
        <item x="0"/>
        <item t="default"/>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4">
    <i>
      <x/>
    </i>
    <i>
      <x v="1"/>
    </i>
    <i>
      <x v="2"/>
    </i>
    <i t="grand">
      <x/>
    </i>
  </rowItems>
  <colFields count="1">
    <field x="1"/>
  </colFields>
  <colItems count="42">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colItems>
  <pageFields count="2">
    <pageField fld="3" hier="-1"/>
    <pageField fld="2" hier="-1"/>
  </pageFields>
  <dataFields count="1">
    <dataField name="Sum of GEN(tBtu)" fld="7"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Resd_SalesTrills" cacheId="1"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8:AQ13" firstHeaderRow="1" firstDataRow="2" firstDataCol="1" rowPageCount="2" colPageCount="1"/>
  <pivotFields count="13">
    <pivotField axis="axisRow" compact="0" outline="0" subtotalTop="0" showAll="0" includeNewItemsInFilter="1">
      <items count="4">
        <item x="1"/>
        <item x="0"/>
        <item x="2"/>
        <item t="default"/>
      </items>
    </pivotField>
    <pivotField axis="axisCol" compact="0" outline="0" subtotalTop="0" showAll="0" includeNewItemsInFilter="1">
      <items count="52">
        <item h="1" x="0"/>
        <item h="1" x="1"/>
        <item h="1" x="2"/>
        <item h="1" x="3"/>
        <item h="1" x="4"/>
        <item h="1" x="5"/>
        <item h="1" x="6"/>
        <item h="1" x="7"/>
        <item h="1"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2">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4">
    <i>
      <x/>
    </i>
    <i>
      <x v="1"/>
    </i>
    <i>
      <x v="2"/>
    </i>
    <i t="grand">
      <x/>
    </i>
  </rowItems>
  <colFields count="1">
    <field x="1"/>
  </colFields>
  <colItems count="42">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colItems>
  <pageFields count="2">
    <pageField fld="3" hier="-1"/>
    <pageField fld="2" hier="-1"/>
  </pageFields>
  <dataFields count="1">
    <dataField name="Sum of GridSales" fld="8"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Resd_FuelUseTrills" cacheId="1"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8:AZ13" firstHeaderRow="1" firstDataRow="2" firstDataCol="1" rowPageCount="2" colPageCount="1"/>
  <pivotFields count="13">
    <pivotField axis="axisRow" compact="0" outline="0" subtotalTop="0" showAll="0" includeNewItemsInFilter="1">
      <items count="4">
        <item x="1"/>
        <item x="0"/>
        <item x="2"/>
        <item t="default"/>
      </items>
    </pivotField>
    <pivotField axis="axisCol" compact="0" outline="0" subtotalTop="0" showAll="0" includeNewItemsInFilter="1">
      <items count="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2">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s>
  <rowFields count="1">
    <field x="0"/>
  </rowFields>
  <rowItems count="4">
    <i>
      <x/>
    </i>
    <i>
      <x v="1"/>
    </i>
    <i>
      <x v="2"/>
    </i>
    <i t="grand">
      <x/>
    </i>
  </rowItems>
  <colFields count="1">
    <field x="1"/>
  </colFields>
  <col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colItems>
  <pageFields count="2">
    <pageField fld="3" hier="-1"/>
    <pageField fld="2" hier="-1"/>
  </pageFields>
  <dataFields count="1">
    <dataField name="Sum of FuelInp" fld="11"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Resd_HWTrills" cacheId="1"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8:AZ13" firstHeaderRow="1" firstDataRow="2" firstDataCol="1" rowPageCount="2" colPageCount="1"/>
  <pivotFields count="13">
    <pivotField axis="axisRow" compact="0" outline="0" subtotalTop="0" showAll="0" includeNewItemsInFilter="1">
      <items count="4">
        <item x="1"/>
        <item x="0"/>
        <item x="2"/>
        <item t="default"/>
      </items>
    </pivotField>
    <pivotField axis="axisCol" compact="0" outline="0" subtotalTop="0" showAll="0" includeNewItemsInFilter="1">
      <items count="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2">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4">
    <i>
      <x/>
    </i>
    <i>
      <x v="1"/>
    </i>
    <i>
      <x v="2"/>
    </i>
    <i t="grand">
      <x/>
    </i>
  </rowItems>
  <colFields count="1">
    <field x="1"/>
  </colFields>
  <col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colItems>
  <pageFields count="2">
    <pageField fld="3" hier="-1"/>
    <pageField fld="2" hier="-1"/>
  </pageFields>
  <dataFields count="1">
    <dataField name="Sum of HWOut" fld="9"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Resd_SHTrills" cacheId="1"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8:AZ13" firstHeaderRow="1" firstDataRow="2" firstDataCol="1" rowPageCount="2" colPageCount="1"/>
  <pivotFields count="13">
    <pivotField axis="axisRow" compact="0" outline="0" subtotalTop="0" showAll="0" includeNewItemsInFilter="1">
      <items count="4">
        <item x="1"/>
        <item x="0"/>
        <item x="2"/>
        <item t="default"/>
      </items>
    </pivotField>
    <pivotField axis="axisCol" compact="0" outline="0" subtotalTop="0" showAll="0" includeNewItemsInFilter="1">
      <items count="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2">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4">
    <i>
      <x/>
    </i>
    <i>
      <x v="1"/>
    </i>
    <i>
      <x v="2"/>
    </i>
    <i t="grand">
      <x/>
    </i>
  </rowItems>
  <colFields count="1">
    <field x="1"/>
  </colFields>
  <col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colItems>
  <pageFields count="2">
    <pageField fld="3" hier="-1"/>
    <pageField fld="2" hier="-1"/>
  </pageFields>
  <dataFields count="1">
    <dataField name="Sum of SHOut" fld="10"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1000-000001000000}" name="Resd_Units" cacheId="1"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8:AQ13" firstHeaderRow="1" firstDataRow="2" firstDataCol="1" rowPageCount="2" colPageCount="1"/>
  <pivotFields count="13">
    <pivotField axis="axisRow" compact="0" outline="0" subtotalTop="0" showAll="0" includeNewItemsInFilter="1">
      <items count="4">
        <item x="1"/>
        <item x="0"/>
        <item x="2"/>
        <item t="default"/>
      </items>
    </pivotField>
    <pivotField axis="axisCol" compact="0" outline="0" subtotalTop="0" showAll="0" includeNewItemsInFilter="1">
      <items count="52">
        <item h="1" x="0"/>
        <item h="1" x="1"/>
        <item h="1" x="2"/>
        <item h="1" x="3"/>
        <item h="1" x="4"/>
        <item h="1" x="5"/>
        <item h="1" x="6"/>
        <item h="1" x="7"/>
        <item h="1"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2">
        <item x="0"/>
        <item t="default"/>
      </items>
    </pivotField>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4">
    <i>
      <x/>
    </i>
    <i>
      <x v="1"/>
    </i>
    <i>
      <x v="2"/>
    </i>
    <i t="grand">
      <x/>
    </i>
  </rowItems>
  <colFields count="1">
    <field x="1"/>
  </colFields>
  <colItems count="42">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colItems>
  <pageFields count="2">
    <pageField fld="3" hier="-1"/>
    <pageField fld="2" hier="-1"/>
  </pageFields>
  <dataFields count="1">
    <dataField name="Sum of #Units" fld="4"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Resd_Cap" cacheId="1"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30:AQ35" firstHeaderRow="1" firstDataRow="2" firstDataCol="1" rowPageCount="2" colPageCount="1"/>
  <pivotFields count="13">
    <pivotField axis="axisRow" compact="0" outline="0" subtotalTop="0" showAll="0" includeNewItemsInFilter="1">
      <items count="4">
        <item x="1"/>
        <item x="0"/>
        <item x="2"/>
        <item t="default"/>
      </items>
    </pivotField>
    <pivotField axis="axisCol" compact="0" outline="0" subtotalTop="0" showAll="0" includeNewItemsInFilter="1">
      <items count="52">
        <item h="1" x="0"/>
        <item h="1" x="1"/>
        <item h="1" x="2"/>
        <item h="1" x="3"/>
        <item h="1" x="4"/>
        <item h="1" x="5"/>
        <item h="1" x="6"/>
        <item h="1" x="7"/>
        <item h="1"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2">
        <item x="0"/>
        <item t="default"/>
      </items>
    </pivotField>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4">
    <i>
      <x/>
    </i>
    <i>
      <x v="1"/>
    </i>
    <i>
      <x v="2"/>
    </i>
    <i t="grand">
      <x/>
    </i>
  </rowItems>
  <colFields count="1">
    <field x="1"/>
  </colFields>
  <colItems count="42">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colItems>
  <pageFields count="2">
    <pageField fld="3" hier="-1"/>
    <pageField fld="2" hier="-1"/>
  </pageFields>
  <dataFields count="1">
    <dataField name="Sum of TotKWAdded" fld="6"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Resd_Invest" cacheId="1"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8:AQ13" firstHeaderRow="1" firstDataRow="2" firstDataCol="1" rowPageCount="2" colPageCount="1"/>
  <pivotFields count="13">
    <pivotField axis="axisRow" compact="0" outline="0" subtotalTop="0" showAll="0" includeNewItemsInFilter="1">
      <items count="4">
        <item x="1"/>
        <item x="0"/>
        <item x="2"/>
        <item t="default"/>
      </items>
    </pivotField>
    <pivotField axis="axisCol" compact="0" outline="0" subtotalTop="0" showAll="0" includeNewItemsInFilter="1">
      <items count="52">
        <item h="1" x="0"/>
        <item h="1" x="1"/>
        <item h="1" x="2"/>
        <item h="1" x="3"/>
        <item h="1" x="4"/>
        <item h="1" x="5"/>
        <item h="1" x="6"/>
        <item h="1" x="7"/>
        <item h="1"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2">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0"/>
  </rowFields>
  <rowItems count="4">
    <i>
      <x/>
    </i>
    <i>
      <x v="1"/>
    </i>
    <i>
      <x v="2"/>
    </i>
    <i t="grand">
      <x/>
    </i>
  </rowItems>
  <colFields count="1">
    <field x="1"/>
  </colFields>
  <colItems count="42">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colItems>
  <pageFields count="2">
    <pageField fld="3" hier="-1"/>
    <pageField fld="2" hier="-1"/>
  </pageFields>
  <dataFields count="1">
    <dataField name="Sum of Invest($mill)" fld="12"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Comm_GenTrills" cacheId="0"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8:AM21" firstHeaderRow="1" firstDataRow="2" firstDataCol="1" rowPageCount="2" colPageCount="1"/>
  <pivotFields count="13">
    <pivotField axis="axisRow" compact="0" outline="0" subtotalTop="0" showAll="0" includeNewItemsInFilter="1">
      <items count="12">
        <item x="3"/>
        <item x="5"/>
        <item x="4"/>
        <item x="1"/>
        <item x="2"/>
        <item x="6"/>
        <item x="8"/>
        <item x="7"/>
        <item x="0"/>
        <item x="10"/>
        <item x="9"/>
        <item t="default"/>
      </items>
    </pivotField>
    <pivotField axis="axisCol" compact="0" outline="0" subtotalTop="0" showAll="0" includeNewItemsInFilter="1">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12">
        <item x="0"/>
        <item x="1"/>
        <item x="2"/>
        <item x="3"/>
        <item x="4"/>
        <item x="5"/>
        <item x="8"/>
        <item x="6"/>
        <item x="7"/>
        <item x="10"/>
        <item x="9"/>
        <item t="default"/>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12">
    <i>
      <x/>
    </i>
    <i>
      <x v="1"/>
    </i>
    <i>
      <x v="2"/>
    </i>
    <i>
      <x v="3"/>
    </i>
    <i>
      <x v="4"/>
    </i>
    <i>
      <x v="5"/>
    </i>
    <i>
      <x v="6"/>
    </i>
    <i>
      <x v="7"/>
    </i>
    <i>
      <x v="8"/>
    </i>
    <i>
      <x v="9"/>
    </i>
    <i>
      <x v="10"/>
    </i>
    <i t="grand">
      <x/>
    </i>
  </rowItems>
  <colFields count="1">
    <field x="1"/>
  </colFields>
  <col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colItems>
  <pageFields count="2">
    <pageField fld="3" hier="-1"/>
    <pageField fld="2" hier="-1"/>
  </pageFields>
  <dataFields count="1">
    <dataField name="Sum of GEN(tBtu)" fld="7"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Comm_SalesTrills" cacheId="0"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8:AM21" firstHeaderRow="1" firstDataRow="2" firstDataCol="1" rowPageCount="2" colPageCount="1"/>
  <pivotFields count="13">
    <pivotField axis="axisRow" compact="0" outline="0" subtotalTop="0" showAll="0" includeNewItemsInFilter="1">
      <items count="12">
        <item x="3"/>
        <item x="5"/>
        <item x="4"/>
        <item x="1"/>
        <item x="2"/>
        <item x="6"/>
        <item x="8"/>
        <item x="7"/>
        <item x="0"/>
        <item x="10"/>
        <item x="9"/>
        <item t="default"/>
      </items>
    </pivotField>
    <pivotField axis="axisCol" compact="0" outline="0" subtotalTop="0" showAll="0" includeNewItemsInFilter="1">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12">
        <item x="0"/>
        <item x="1"/>
        <item x="2"/>
        <item x="3"/>
        <item x="4"/>
        <item x="5"/>
        <item x="8"/>
        <item x="6"/>
        <item x="7"/>
        <item x="10"/>
        <item x="9"/>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12">
    <i>
      <x/>
    </i>
    <i>
      <x v="1"/>
    </i>
    <i>
      <x v="2"/>
    </i>
    <i>
      <x v="3"/>
    </i>
    <i>
      <x v="4"/>
    </i>
    <i>
      <x v="5"/>
    </i>
    <i>
      <x v="6"/>
    </i>
    <i>
      <x v="7"/>
    </i>
    <i>
      <x v="8"/>
    </i>
    <i>
      <x v="9"/>
    </i>
    <i>
      <x v="10"/>
    </i>
    <i t="grand">
      <x/>
    </i>
  </rowItems>
  <colFields count="1">
    <field x="1"/>
  </colFields>
  <col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colItems>
  <pageFields count="2">
    <pageField fld="3" hier="-1"/>
    <pageField fld="2" hier="-1"/>
  </pageFields>
  <dataFields count="1">
    <dataField name="Sum of GridSales" fld="8"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Comm_FuelUseTrills" cacheId="0"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8:AM21" firstHeaderRow="1" firstDataRow="2" firstDataCol="1" rowPageCount="2" colPageCount="1"/>
  <pivotFields count="13">
    <pivotField axis="axisRow" compact="0" outline="0" subtotalTop="0" showAll="0" includeNewItemsInFilter="1">
      <items count="12">
        <item x="3"/>
        <item x="5"/>
        <item x="4"/>
        <item x="1"/>
        <item x="2"/>
        <item x="6"/>
        <item x="8"/>
        <item x="7"/>
        <item x="0"/>
        <item x="10"/>
        <item x="9"/>
        <item t="default"/>
      </items>
    </pivotField>
    <pivotField axis="axisCol" compact="0" outline="0" subtotalTop="0" showAll="0" includeNewItemsInFilter="1">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12">
        <item x="0"/>
        <item x="1"/>
        <item x="2"/>
        <item x="3"/>
        <item x="4"/>
        <item x="5"/>
        <item x="8"/>
        <item x="6"/>
        <item x="7"/>
        <item x="10"/>
        <item x="9"/>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s>
  <rowFields count="1">
    <field x="0"/>
  </rowFields>
  <rowItems count="12">
    <i>
      <x/>
    </i>
    <i>
      <x v="1"/>
    </i>
    <i>
      <x v="2"/>
    </i>
    <i>
      <x v="3"/>
    </i>
    <i>
      <x v="4"/>
    </i>
    <i>
      <x v="5"/>
    </i>
    <i>
      <x v="6"/>
    </i>
    <i>
      <x v="7"/>
    </i>
    <i>
      <x v="8"/>
    </i>
    <i>
      <x v="9"/>
    </i>
    <i>
      <x v="10"/>
    </i>
    <i t="grand">
      <x/>
    </i>
  </rowItems>
  <colFields count="1">
    <field x="1"/>
  </colFields>
  <col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colItems>
  <pageFields count="2">
    <pageField fld="3" hier="-1"/>
    <pageField fld="2" hier="-1"/>
  </pageFields>
  <dataFields count="1">
    <dataField name="Sum of FuelInp" fld="11"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Comm_HWTrills" cacheId="0"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8:AM21" firstHeaderRow="1" firstDataRow="2" firstDataCol="1" rowPageCount="2" colPageCount="1"/>
  <pivotFields count="13">
    <pivotField axis="axisRow" compact="0" outline="0" subtotalTop="0" showAll="0" includeNewItemsInFilter="1">
      <items count="12">
        <item x="3"/>
        <item x="5"/>
        <item x="4"/>
        <item x="1"/>
        <item x="2"/>
        <item x="6"/>
        <item x="8"/>
        <item x="7"/>
        <item x="0"/>
        <item x="10"/>
        <item x="9"/>
        <item t="default"/>
      </items>
    </pivotField>
    <pivotField axis="axisCol" compact="0" outline="0" subtotalTop="0" showAll="0" includeNewItemsInFilter="1">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12">
        <item x="0"/>
        <item x="1"/>
        <item x="2"/>
        <item x="3"/>
        <item x="4"/>
        <item x="5"/>
        <item x="8"/>
        <item x="6"/>
        <item x="7"/>
        <item x="10"/>
        <item x="9"/>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12">
    <i>
      <x/>
    </i>
    <i>
      <x v="1"/>
    </i>
    <i>
      <x v="2"/>
    </i>
    <i>
      <x v="3"/>
    </i>
    <i>
      <x v="4"/>
    </i>
    <i>
      <x v="5"/>
    </i>
    <i>
      <x v="6"/>
    </i>
    <i>
      <x v="7"/>
    </i>
    <i>
      <x v="8"/>
    </i>
    <i>
      <x v="9"/>
    </i>
    <i>
      <x v="10"/>
    </i>
    <i t="grand">
      <x/>
    </i>
  </rowItems>
  <colFields count="1">
    <field x="1"/>
  </colFields>
  <col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colItems>
  <pageFields count="2">
    <pageField fld="3" hier="-1"/>
    <pageField fld="2" hier="-1"/>
  </pageFields>
  <dataFields count="1">
    <dataField name="Sum of HWOut" fld="9"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1600-000000000000}" name="Comm_SHTrills" cacheId="0"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8:AM21" firstHeaderRow="1" firstDataRow="2" firstDataCol="1" rowPageCount="2" colPageCount="1"/>
  <pivotFields count="13">
    <pivotField axis="axisRow" compact="0" outline="0" subtotalTop="0" showAll="0" includeNewItemsInFilter="1">
      <items count="12">
        <item x="3"/>
        <item x="5"/>
        <item x="4"/>
        <item x="1"/>
        <item x="2"/>
        <item x="6"/>
        <item x="8"/>
        <item x="7"/>
        <item x="0"/>
        <item x="10"/>
        <item x="9"/>
        <item t="default"/>
      </items>
    </pivotField>
    <pivotField axis="axisCol" compact="0" outline="0" subtotalTop="0" showAll="0" includeNewItemsInFilter="1">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12">
        <item x="0"/>
        <item x="1"/>
        <item x="2"/>
        <item x="3"/>
        <item x="4"/>
        <item x="5"/>
        <item x="8"/>
        <item x="6"/>
        <item x="7"/>
        <item x="10"/>
        <item x="9"/>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12">
    <i>
      <x/>
    </i>
    <i>
      <x v="1"/>
    </i>
    <i>
      <x v="2"/>
    </i>
    <i>
      <x v="3"/>
    </i>
    <i>
      <x v="4"/>
    </i>
    <i>
      <x v="5"/>
    </i>
    <i>
      <x v="6"/>
    </i>
    <i>
      <x v="7"/>
    </i>
    <i>
      <x v="8"/>
    </i>
    <i>
      <x v="9"/>
    </i>
    <i>
      <x v="10"/>
    </i>
    <i t="grand">
      <x/>
    </i>
  </rowItems>
  <colFields count="1">
    <field x="1"/>
  </colFields>
  <col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colItems>
  <pageFields count="2">
    <pageField fld="3" hier="-1"/>
    <pageField fld="2" hier="-1"/>
  </pageFields>
  <dataFields count="1">
    <dataField name="Sum of SHOut" fld="10"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1700-000001000000}" name="Comm_Units" cacheId="0"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8:AM21" firstHeaderRow="1" firstDataRow="2" firstDataCol="1" rowPageCount="2" colPageCount="1"/>
  <pivotFields count="13">
    <pivotField axis="axisRow" compact="0" outline="0" subtotalTop="0" showAll="0" includeNewItemsInFilter="1">
      <items count="12">
        <item x="3"/>
        <item x="5"/>
        <item x="4"/>
        <item x="1"/>
        <item x="2"/>
        <item x="6"/>
        <item x="8"/>
        <item x="7"/>
        <item x="0"/>
        <item x="10"/>
        <item x="9"/>
        <item t="default"/>
      </items>
    </pivotField>
    <pivotField axis="axisCol" compact="0" outline="0" subtotalTop="0" showAll="0" includeNewItemsInFilter="1">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12">
        <item x="0"/>
        <item x="1"/>
        <item x="2"/>
        <item x="3"/>
        <item x="4"/>
        <item x="5"/>
        <item x="8"/>
        <item x="6"/>
        <item x="7"/>
        <item x="10"/>
        <item x="9"/>
        <item t="default"/>
      </items>
    </pivotField>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12">
    <i>
      <x/>
    </i>
    <i>
      <x v="1"/>
    </i>
    <i>
      <x v="2"/>
    </i>
    <i>
      <x v="3"/>
    </i>
    <i>
      <x v="4"/>
    </i>
    <i>
      <x v="5"/>
    </i>
    <i>
      <x v="6"/>
    </i>
    <i>
      <x v="7"/>
    </i>
    <i>
      <x v="8"/>
    </i>
    <i>
      <x v="9"/>
    </i>
    <i>
      <x v="10"/>
    </i>
    <i t="grand">
      <x/>
    </i>
  </rowItems>
  <colFields count="1">
    <field x="1"/>
  </colFields>
  <col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colItems>
  <pageFields count="2">
    <pageField fld="3" hier="-1"/>
    <pageField fld="2" hier="-1"/>
  </pageFields>
  <dataFields count="1">
    <dataField name="Sum of #Units" fld="4"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Comm_Cap" cacheId="0"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30:AM43" firstHeaderRow="1" firstDataRow="2" firstDataCol="1" rowPageCount="2" colPageCount="1"/>
  <pivotFields count="13">
    <pivotField axis="axisRow" compact="0" outline="0" subtotalTop="0" showAll="0" includeNewItemsInFilter="1">
      <items count="12">
        <item x="3"/>
        <item x="5"/>
        <item x="4"/>
        <item x="1"/>
        <item x="2"/>
        <item x="6"/>
        <item x="8"/>
        <item x="7"/>
        <item x="0"/>
        <item x="10"/>
        <item x="9"/>
        <item t="default"/>
      </items>
    </pivotField>
    <pivotField axis="axisCol" compact="0" outline="0" subtotalTop="0" showAll="0" includeNewItemsInFilter="1">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12">
        <item x="0"/>
        <item x="1"/>
        <item x="2"/>
        <item x="3"/>
        <item x="4"/>
        <item x="5"/>
        <item x="8"/>
        <item x="6"/>
        <item x="7"/>
        <item x="10"/>
        <item x="9"/>
        <item t="default"/>
      </items>
    </pivotField>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12">
    <i>
      <x/>
    </i>
    <i>
      <x v="1"/>
    </i>
    <i>
      <x v="2"/>
    </i>
    <i>
      <x v="3"/>
    </i>
    <i>
      <x v="4"/>
    </i>
    <i>
      <x v="5"/>
    </i>
    <i>
      <x v="6"/>
    </i>
    <i>
      <x v="7"/>
    </i>
    <i>
      <x v="8"/>
    </i>
    <i>
      <x v="9"/>
    </i>
    <i>
      <x v="10"/>
    </i>
    <i t="grand">
      <x/>
    </i>
  </rowItems>
  <colFields count="1">
    <field x="1"/>
  </colFields>
  <col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colItems>
  <pageFields count="2">
    <pageField fld="3" hier="-1"/>
    <pageField fld="2" hier="-1"/>
  </pageFields>
  <dataFields count="1">
    <dataField name="Sum of TotKWAdded" fld="6"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Comm_Invest" cacheId="0" dataOnRows="1" applyNumberFormats="0" applyBorderFormats="0" applyFontFormats="0" applyPatternFormats="0" applyAlignmentFormats="0" applyWidthHeightFormats="1" dataCaption="Data" updatedVersion="5" showItems="0" showMultipleLabel="0" showMemberPropertyTips="0" useAutoFormatting="1" colGrandTotals="0" itemPrintTitles="1" indent="0" compact="0" compactData="0" gridDropZones="1" fieldListSortAscending="1">
  <location ref="A8:AM21" firstHeaderRow="1" firstDataRow="2" firstDataCol="1" rowPageCount="2" colPageCount="1"/>
  <pivotFields count="13">
    <pivotField axis="axisRow" compact="0" outline="0" subtotalTop="0" showAll="0" includeNewItemsInFilter="1">
      <items count="12">
        <item x="3"/>
        <item x="5"/>
        <item x="4"/>
        <item x="1"/>
        <item x="2"/>
        <item x="6"/>
        <item x="8"/>
        <item x="7"/>
        <item x="0"/>
        <item x="10"/>
        <item x="9"/>
        <item t="default"/>
      </items>
    </pivotField>
    <pivotField axis="axisCol" compact="0" outline="0" subtotalTop="0" showAll="0" includeNewItemsInFilter="1">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axis="axisPage" compact="0" outline="0" subtotalTop="0" showAll="0" includeNewItemsInFilter="1">
      <items count="10">
        <item x="0"/>
        <item x="1"/>
        <item x="2"/>
        <item x="3"/>
        <item x="4"/>
        <item x="5"/>
        <item x="6"/>
        <item x="7"/>
        <item x="8"/>
        <item t="default"/>
      </items>
    </pivotField>
    <pivotField axis="axisPage" compact="0" outline="0" subtotalTop="0" showAll="0" includeNewItemsInFilter="1">
      <items count="12">
        <item x="0"/>
        <item x="1"/>
        <item x="2"/>
        <item x="3"/>
        <item x="4"/>
        <item x="5"/>
        <item x="8"/>
        <item x="6"/>
        <item x="7"/>
        <item x="10"/>
        <item x="9"/>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0"/>
  </rowFields>
  <rowItems count="12">
    <i>
      <x/>
    </i>
    <i>
      <x v="1"/>
    </i>
    <i>
      <x v="2"/>
    </i>
    <i>
      <x v="3"/>
    </i>
    <i>
      <x v="4"/>
    </i>
    <i>
      <x v="5"/>
    </i>
    <i>
      <x v="6"/>
    </i>
    <i>
      <x v="7"/>
    </i>
    <i>
      <x v="8"/>
    </i>
    <i>
      <x v="9"/>
    </i>
    <i>
      <x v="10"/>
    </i>
    <i t="grand">
      <x/>
    </i>
  </rowItems>
  <colFields count="1">
    <field x="1"/>
  </colFields>
  <col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colItems>
  <pageFields count="2">
    <pageField fld="3" hier="-1"/>
    <pageField fld="2" hier="-1"/>
  </pageFields>
  <dataFields count="1">
    <dataField name="Sum of Invest($mill)" fld="12"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eia">
  <a:themeElements>
    <a:clrScheme name="EIA">
      <a:dk1>
        <a:srgbClr val="000000"/>
      </a:dk1>
      <a:lt1>
        <a:srgbClr val="FFFFFF"/>
      </a:lt1>
      <a:dk2>
        <a:srgbClr val="003953"/>
      </a:dk2>
      <a:lt2>
        <a:srgbClr val="333333"/>
      </a:lt2>
      <a:accent1>
        <a:srgbClr val="0096D7"/>
      </a:accent1>
      <a:accent2>
        <a:srgbClr val="BD732A"/>
      </a:accent2>
      <a:accent3>
        <a:srgbClr val="5D9732"/>
      </a:accent3>
      <a:accent4>
        <a:srgbClr val="FFC702"/>
      </a:accent4>
      <a:accent5>
        <a:srgbClr val="A33340"/>
      </a:accent5>
      <a:accent6>
        <a:srgbClr val="675005"/>
      </a:accent6>
      <a:hlink>
        <a:srgbClr val="0096D7"/>
      </a:hlink>
      <a:folHlink>
        <a:srgbClr val="5D9732"/>
      </a:folHlink>
    </a:clrScheme>
    <a:fontScheme name="EIA 1">
      <a:majorFont>
        <a:latin typeface="Times New Roman"/>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a:ln>
              <a:noFill/>
            </a:ln>
            <a:solidFill>
              <a:schemeClr val="tx1"/>
            </a:solidFill>
            <a:effectLst/>
            <a:latin typeface="Arial" pitchFamily="-112" charset="0"/>
            <a:ea typeface="ＭＳ Ｐゴシック" pitchFamily="-112" charset="-128"/>
            <a:cs typeface="ＭＳ Ｐゴシック" pitchFamily="-112" charset="-128"/>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a:ln>
              <a:noFill/>
            </a:ln>
            <a:solidFill>
              <a:schemeClr val="tx1"/>
            </a:solidFill>
            <a:effectLst/>
            <a:latin typeface="Arial" pitchFamily="-112" charset="0"/>
            <a:ea typeface="ＭＳ Ｐゴシック" pitchFamily="-112" charset="-128"/>
            <a:cs typeface="ＭＳ Ｐゴシック" pitchFamily="-112" charset="-128"/>
          </a:defRPr>
        </a:defPPr>
      </a:lstStyle>
    </a:lnDef>
    <a:txDef>
      <a:spPr bwMode="auto">
        <a:noFill/>
        <a:ln w="9525">
          <a:noFill/>
          <a:miter lim="800000"/>
          <a:headEnd/>
          <a:tailEnd/>
        </a:ln>
      </a:spPr>
      <a:bodyPr lIns="0" tIns="0" rIns="0">
        <a:prstTxWarp prst="textNoShape">
          <a:avLst/>
        </a:prstTxWarp>
      </a:bodyPr>
      <a:lstStyle>
        <a:defPPr eaLnBrk="0" hangingPunct="0">
          <a:defRPr sz="1600" i="1" dirty="0" smtClean="0">
            <a:solidFill>
              <a:srgbClr val="333333"/>
            </a:solidFill>
            <a:latin typeface="Times New Roman" charset="0"/>
            <a:ea typeface="Times New Roman" charset="0"/>
            <a:cs typeface="Times New Roman" charset="0"/>
          </a:defRPr>
        </a:defPPr>
      </a:lstStyle>
    </a:txDef>
  </a:objectDefaults>
  <a:extraClrSchemeLst>
    <a:extraClrScheme>
      <a:clrScheme name="Blank Presentation 1">
        <a:dk1>
          <a:srgbClr val="000000"/>
        </a:dk1>
        <a:lt1>
          <a:srgbClr val="FFFFFF"/>
        </a:lt1>
        <a:dk2>
          <a:srgbClr val="000000"/>
        </a:dk2>
        <a:lt2>
          <a:srgbClr val="808080"/>
        </a:lt2>
        <a:accent1>
          <a:srgbClr val="BBE0E3"/>
        </a:accent1>
        <a:accent2>
          <a:srgbClr val="333399"/>
        </a:accent2>
        <a:accent3>
          <a:srgbClr val="FFFFFF"/>
        </a:accent3>
        <a:accent4>
          <a:srgbClr val="000000"/>
        </a:accent4>
        <a:accent5>
          <a:srgbClr val="DAEDEF"/>
        </a:accent5>
        <a:accent6>
          <a:srgbClr val="2D2D8A"/>
        </a:accent6>
        <a:hlink>
          <a:srgbClr val="009999"/>
        </a:hlink>
        <a:folHlink>
          <a:srgbClr val="99CC00"/>
        </a:folHlink>
      </a:clrScheme>
      <a:clrMap bg1="lt1" tx1="dk1" bg2="lt2" tx2="dk2" accent1="accent1" accent2="accent2" accent3="accent3" accent4="accent4" accent5="accent5" accent6="accent6" hlink="hlink" folHlink="folHlink"/>
    </a:extraClrScheme>
    <a:extraClrScheme>
      <a:clrScheme name="Blank Presentation 2">
        <a:dk1>
          <a:srgbClr val="000000"/>
        </a:dk1>
        <a:lt1>
          <a:srgbClr val="FFFFFF"/>
        </a:lt1>
        <a:dk2>
          <a:srgbClr val="000000"/>
        </a:dk2>
        <a:lt2>
          <a:srgbClr val="969696"/>
        </a:lt2>
        <a:accent1>
          <a:srgbClr val="FBDF53"/>
        </a:accent1>
        <a:accent2>
          <a:srgbClr val="FF9966"/>
        </a:accent2>
        <a:accent3>
          <a:srgbClr val="FFFFFF"/>
        </a:accent3>
        <a:accent4>
          <a:srgbClr val="000000"/>
        </a:accent4>
        <a:accent5>
          <a:srgbClr val="FDECB3"/>
        </a:accent5>
        <a:accent6>
          <a:srgbClr val="E78A5C"/>
        </a:accent6>
        <a:hlink>
          <a:srgbClr val="CC3300"/>
        </a:hlink>
        <a:folHlink>
          <a:srgbClr val="996600"/>
        </a:folHlink>
      </a:clrScheme>
      <a:clrMap bg1="lt1" tx1="dk1" bg2="lt2" tx2="dk2" accent1="accent1" accent2="accent2" accent3="accent3" accent4="accent4" accent5="accent5" accent6="accent6" hlink="hlink" folHlink="folHlink"/>
    </a:extraClrScheme>
    <a:extraClrScheme>
      <a:clrScheme name="Blank Presentation 3">
        <a:dk1>
          <a:srgbClr val="000000"/>
        </a:dk1>
        <a:lt1>
          <a:srgbClr val="FFFFFF"/>
        </a:lt1>
        <a:dk2>
          <a:srgbClr val="000000"/>
        </a:dk2>
        <a:lt2>
          <a:srgbClr val="808080"/>
        </a:lt2>
        <a:accent1>
          <a:srgbClr val="99CCFF"/>
        </a:accent1>
        <a:accent2>
          <a:srgbClr val="CCCCFF"/>
        </a:accent2>
        <a:accent3>
          <a:srgbClr val="FFFFFF"/>
        </a:accent3>
        <a:accent4>
          <a:srgbClr val="000000"/>
        </a:accent4>
        <a:accent5>
          <a:srgbClr val="CAE2FF"/>
        </a:accent5>
        <a:accent6>
          <a:srgbClr val="B9B9E7"/>
        </a:accent6>
        <a:hlink>
          <a:srgbClr val="3333CC"/>
        </a:hlink>
        <a:folHlink>
          <a:srgbClr val="AF67FF"/>
        </a:folHlink>
      </a:clrScheme>
      <a:clrMap bg1="lt1" tx1="dk1" bg2="lt2" tx2="dk2" accent1="accent1" accent2="accent2" accent3="accent3" accent4="accent4" accent5="accent5" accent6="accent6" hlink="hlink" folHlink="folHlink"/>
    </a:extraClrScheme>
    <a:extraClrScheme>
      <a:clrScheme name="Blank Presentation 4">
        <a:dk1>
          <a:srgbClr val="000000"/>
        </a:dk1>
        <a:lt1>
          <a:srgbClr val="DEF6F1"/>
        </a:lt1>
        <a:dk2>
          <a:srgbClr val="000000"/>
        </a:dk2>
        <a:lt2>
          <a:srgbClr val="969696"/>
        </a:lt2>
        <a:accent1>
          <a:srgbClr val="FFFFFF"/>
        </a:accent1>
        <a:accent2>
          <a:srgbClr val="8DC6FF"/>
        </a:accent2>
        <a:accent3>
          <a:srgbClr val="ECFAF7"/>
        </a:accent3>
        <a:accent4>
          <a:srgbClr val="000000"/>
        </a:accent4>
        <a:accent5>
          <a:srgbClr val="FFFFFF"/>
        </a:accent5>
        <a:accent6>
          <a:srgbClr val="7FB3E7"/>
        </a:accent6>
        <a:hlink>
          <a:srgbClr val="0066CC"/>
        </a:hlink>
        <a:folHlink>
          <a:srgbClr val="00A800"/>
        </a:folHlink>
      </a:clrScheme>
      <a:clrMap bg1="lt1" tx1="dk1" bg2="lt2" tx2="dk2" accent1="accent1" accent2="accent2" accent3="accent3" accent4="accent4" accent5="accent5" accent6="accent6" hlink="hlink" folHlink="folHlink"/>
    </a:extraClrScheme>
    <a:extraClrScheme>
      <a:clrScheme name="Blank Presentation 5">
        <a:dk1>
          <a:srgbClr val="000000"/>
        </a:dk1>
        <a:lt1>
          <a:srgbClr val="FFFFD9"/>
        </a:lt1>
        <a:dk2>
          <a:srgbClr val="000000"/>
        </a:dk2>
        <a:lt2>
          <a:srgbClr val="777777"/>
        </a:lt2>
        <a:accent1>
          <a:srgbClr val="FFFFF7"/>
        </a:accent1>
        <a:accent2>
          <a:srgbClr val="33CCCC"/>
        </a:accent2>
        <a:accent3>
          <a:srgbClr val="FFFFE9"/>
        </a:accent3>
        <a:accent4>
          <a:srgbClr val="000000"/>
        </a:accent4>
        <a:accent5>
          <a:srgbClr val="FFFFFA"/>
        </a:accent5>
        <a:accent6>
          <a:srgbClr val="2DB9B9"/>
        </a:accent6>
        <a:hlink>
          <a:srgbClr val="FF5050"/>
        </a:hlink>
        <a:folHlink>
          <a:srgbClr val="FF9900"/>
        </a:folHlink>
      </a:clrScheme>
      <a:clrMap bg1="lt1" tx1="dk1" bg2="lt2" tx2="dk2" accent1="accent1" accent2="accent2" accent3="accent3" accent4="accent4" accent5="accent5" accent6="accent6" hlink="hlink" folHlink="folHlink"/>
    </a:extraClrScheme>
    <a:extraClrScheme>
      <a:clrScheme name="Blank Presentation 6">
        <a:dk1>
          <a:srgbClr val="005A58"/>
        </a:dk1>
        <a:lt1>
          <a:srgbClr val="FFFFFF"/>
        </a:lt1>
        <a:dk2>
          <a:srgbClr val="008080"/>
        </a:dk2>
        <a:lt2>
          <a:srgbClr val="FFFF99"/>
        </a:lt2>
        <a:accent1>
          <a:srgbClr val="006462"/>
        </a:accent1>
        <a:accent2>
          <a:srgbClr val="6D6FC7"/>
        </a:accent2>
        <a:accent3>
          <a:srgbClr val="AAC0C0"/>
        </a:accent3>
        <a:accent4>
          <a:srgbClr val="DADADA"/>
        </a:accent4>
        <a:accent5>
          <a:srgbClr val="AAB8B7"/>
        </a:accent5>
        <a:accent6>
          <a:srgbClr val="6264B4"/>
        </a:accent6>
        <a:hlink>
          <a:srgbClr val="00FFFF"/>
        </a:hlink>
        <a:folHlink>
          <a:srgbClr val="00FF00"/>
        </a:folHlink>
      </a:clrScheme>
      <a:clrMap bg1="dk2" tx1="lt1" bg2="dk1" tx2="lt2" accent1="accent1" accent2="accent2" accent3="accent3" accent4="accent4" accent5="accent5" accent6="accent6" hlink="hlink" folHlink="folHlink"/>
    </a:extraClrScheme>
    <a:extraClrScheme>
      <a:clrScheme name="Blank Presentation 7">
        <a:dk1>
          <a:srgbClr val="5C1F00"/>
        </a:dk1>
        <a:lt1>
          <a:srgbClr val="FFFFFF"/>
        </a:lt1>
        <a:dk2>
          <a:srgbClr val="800000"/>
        </a:dk2>
        <a:lt2>
          <a:srgbClr val="DFD293"/>
        </a:lt2>
        <a:accent1>
          <a:srgbClr val="713E39"/>
        </a:accent1>
        <a:accent2>
          <a:srgbClr val="BE7960"/>
        </a:accent2>
        <a:accent3>
          <a:srgbClr val="C0AAAA"/>
        </a:accent3>
        <a:accent4>
          <a:srgbClr val="DADADA"/>
        </a:accent4>
        <a:accent5>
          <a:srgbClr val="BBAFAE"/>
        </a:accent5>
        <a:accent6>
          <a:srgbClr val="AC6D56"/>
        </a:accent6>
        <a:hlink>
          <a:srgbClr val="FFFF99"/>
        </a:hlink>
        <a:folHlink>
          <a:srgbClr val="D3A219"/>
        </a:folHlink>
      </a:clrScheme>
      <a:clrMap bg1="dk2" tx1="lt1" bg2="dk1" tx2="lt2" accent1="accent1" accent2="accent2" accent3="accent3" accent4="accent4" accent5="accent5" accent6="accent6" hlink="hlink" folHlink="folHlink"/>
    </a:extraClrScheme>
    <a:extraClrScheme>
      <a:clrScheme name="Blank Presentation 8">
        <a:dk1>
          <a:srgbClr val="003366"/>
        </a:dk1>
        <a:lt1>
          <a:srgbClr val="FFFFFF"/>
        </a:lt1>
        <a:dk2>
          <a:srgbClr val="000099"/>
        </a:dk2>
        <a:lt2>
          <a:srgbClr val="CCFFFF"/>
        </a:lt2>
        <a:accent1>
          <a:srgbClr val="3366CC"/>
        </a:accent1>
        <a:accent2>
          <a:srgbClr val="00B000"/>
        </a:accent2>
        <a:accent3>
          <a:srgbClr val="AAAACA"/>
        </a:accent3>
        <a:accent4>
          <a:srgbClr val="DADADA"/>
        </a:accent4>
        <a:accent5>
          <a:srgbClr val="ADB8E2"/>
        </a:accent5>
        <a:accent6>
          <a:srgbClr val="009F00"/>
        </a:accent6>
        <a:hlink>
          <a:srgbClr val="66CCFF"/>
        </a:hlink>
        <a:folHlink>
          <a:srgbClr val="FFE701"/>
        </a:folHlink>
      </a:clrScheme>
      <a:clrMap bg1="dk2" tx1="lt1" bg2="dk1" tx2="lt2" accent1="accent1" accent2="accent2" accent3="accent3" accent4="accent4" accent5="accent5" accent6="accent6" hlink="hlink" folHlink="folHlink"/>
    </a:extraClrScheme>
    <a:extraClrScheme>
      <a:clrScheme name="Blank Presentation 9">
        <a:dk1>
          <a:srgbClr val="336699"/>
        </a:dk1>
        <a:lt1>
          <a:srgbClr val="FFFFFF"/>
        </a:lt1>
        <a:dk2>
          <a:srgbClr val="000000"/>
        </a:dk2>
        <a:lt2>
          <a:srgbClr val="E3EBF1"/>
        </a:lt2>
        <a:accent1>
          <a:srgbClr val="003399"/>
        </a:accent1>
        <a:accent2>
          <a:srgbClr val="468A4B"/>
        </a:accent2>
        <a:accent3>
          <a:srgbClr val="AAAAAA"/>
        </a:accent3>
        <a:accent4>
          <a:srgbClr val="DADADA"/>
        </a:accent4>
        <a:accent5>
          <a:srgbClr val="AAADCA"/>
        </a:accent5>
        <a:accent6>
          <a:srgbClr val="3F7D43"/>
        </a:accent6>
        <a:hlink>
          <a:srgbClr val="66CCFF"/>
        </a:hlink>
        <a:folHlink>
          <a:srgbClr val="F0E500"/>
        </a:folHlink>
      </a:clrScheme>
      <a:clrMap bg1="dk2" tx1="lt1" bg2="dk1" tx2="lt2" accent1="accent1" accent2="accent2" accent3="accent3" accent4="accent4" accent5="accent5" accent6="accent6" hlink="hlink" folHlink="folHlink"/>
    </a:extraClrScheme>
    <a:extraClrScheme>
      <a:clrScheme name="Blank Presentation 10">
        <a:dk1>
          <a:srgbClr val="777777"/>
        </a:dk1>
        <a:lt1>
          <a:srgbClr val="FFFFFF"/>
        </a:lt1>
        <a:dk2>
          <a:srgbClr val="686B5D"/>
        </a:dk2>
        <a:lt2>
          <a:srgbClr val="D1D1CB"/>
        </a:lt2>
        <a:accent1>
          <a:srgbClr val="909082"/>
        </a:accent1>
        <a:accent2>
          <a:srgbClr val="809EA8"/>
        </a:accent2>
        <a:accent3>
          <a:srgbClr val="B9BAB6"/>
        </a:accent3>
        <a:accent4>
          <a:srgbClr val="DADADA"/>
        </a:accent4>
        <a:accent5>
          <a:srgbClr val="C6C6C1"/>
        </a:accent5>
        <a:accent6>
          <a:srgbClr val="738F98"/>
        </a:accent6>
        <a:hlink>
          <a:srgbClr val="FFCC66"/>
        </a:hlink>
        <a:folHlink>
          <a:srgbClr val="E9DCB9"/>
        </a:folHlink>
      </a:clrScheme>
      <a:clrMap bg1="dk2" tx1="lt1" bg2="dk1" tx2="lt2" accent1="accent1" accent2="accent2" accent3="accent3" accent4="accent4" accent5="accent5" accent6="accent6" hlink="hlink" folHlink="folHlink"/>
    </a:extraClrScheme>
    <a:extraClrScheme>
      <a:clrScheme name="Blank Presentation 11">
        <a:dk1>
          <a:srgbClr val="3E3E5C"/>
        </a:dk1>
        <a:lt1>
          <a:srgbClr val="FFFFFF"/>
        </a:lt1>
        <a:dk2>
          <a:srgbClr val="666699"/>
        </a:dk2>
        <a:lt2>
          <a:srgbClr val="FFFFFF"/>
        </a:lt2>
        <a:accent1>
          <a:srgbClr val="60597B"/>
        </a:accent1>
        <a:accent2>
          <a:srgbClr val="6666FF"/>
        </a:accent2>
        <a:accent3>
          <a:srgbClr val="B8B8CA"/>
        </a:accent3>
        <a:accent4>
          <a:srgbClr val="DADADA"/>
        </a:accent4>
        <a:accent5>
          <a:srgbClr val="B6B5BF"/>
        </a:accent5>
        <a:accent6>
          <a:srgbClr val="5C5CE7"/>
        </a:accent6>
        <a:hlink>
          <a:srgbClr val="99CCFF"/>
        </a:hlink>
        <a:folHlink>
          <a:srgbClr val="FFFF99"/>
        </a:folHlink>
      </a:clrScheme>
      <a:clrMap bg1="dk2" tx1="lt1" bg2="dk1" tx2="lt2" accent1="accent1" accent2="accent2" accent3="accent3" accent4="accent4" accent5="accent5" accent6="accent6" hlink="hlink" folHlink="folHlink"/>
    </a:extraClrScheme>
    <a:extraClrScheme>
      <a:clrScheme name="Blank Presentation 12">
        <a:dk1>
          <a:srgbClr val="2D2015"/>
        </a:dk1>
        <a:lt1>
          <a:srgbClr val="FFFFFF"/>
        </a:lt1>
        <a:dk2>
          <a:srgbClr val="523E26"/>
        </a:dk2>
        <a:lt2>
          <a:srgbClr val="DFC08D"/>
        </a:lt2>
        <a:accent1>
          <a:srgbClr val="8C7B70"/>
        </a:accent1>
        <a:accent2>
          <a:srgbClr val="8F5F2F"/>
        </a:accent2>
        <a:accent3>
          <a:srgbClr val="B3AFAC"/>
        </a:accent3>
        <a:accent4>
          <a:srgbClr val="DADADA"/>
        </a:accent4>
        <a:accent5>
          <a:srgbClr val="C5BFBB"/>
        </a:accent5>
        <a:accent6>
          <a:srgbClr val="81552A"/>
        </a:accent6>
        <a:hlink>
          <a:srgbClr val="CCB400"/>
        </a:hlink>
        <a:folHlink>
          <a:srgbClr val="8C9EA0"/>
        </a:folHlink>
      </a:clrScheme>
      <a:clrMap bg1="dk2" tx1="lt1" bg2="dk1" tx2="lt2" accent1="accent1" accent2="accent2" accent3="accent3" accent4="accent4" accent5="accent5" accent6="accent6" hlink="hlink" folHlink="folHlink"/>
    </a:extraClrScheme>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hyperlink" Target="https://energy.gov/savings/business-energy-investment-tax-credit-itc" TargetMode="External"/><Relationship Id="rId1" Type="http://schemas.openxmlformats.org/officeDocument/2006/relationships/hyperlink" Target="https://energy.gov/savings/residential-renewable-energy-tax-credit" TargetMode="Externa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20.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theme="8"/>
  </sheetPr>
  <dimension ref="B2:I6"/>
  <sheetViews>
    <sheetView showGridLines="0" workbookViewId="0">
      <selection activeCell="D5" sqref="D5:I5"/>
    </sheetView>
  </sheetViews>
  <sheetFormatPr defaultColWidth="9" defaultRowHeight="13.8" x14ac:dyDescent="0.25"/>
  <cols>
    <col min="1" max="1" width="11.09765625" style="2" customWidth="1"/>
    <col min="2" max="16384" width="9" style="2"/>
  </cols>
  <sheetData>
    <row r="2" spans="2:9" ht="24.6" x14ac:dyDescent="0.4">
      <c r="B2" s="1" t="s">
        <v>0</v>
      </c>
    </row>
    <row r="4" spans="2:9" x14ac:dyDescent="0.25">
      <c r="B4" s="3" t="s">
        <v>1</v>
      </c>
      <c r="D4" s="186" t="str">
        <f>AERFSourceDir</f>
        <v>K:\output\aeo2017\ref_no_cpp\d120816a\p1</v>
      </c>
      <c r="E4" s="187"/>
      <c r="F4" s="187"/>
      <c r="G4" s="187"/>
      <c r="H4" s="187"/>
      <c r="I4" s="188"/>
    </row>
    <row r="5" spans="2:9" x14ac:dyDescent="0.25">
      <c r="B5" s="3" t="s">
        <v>2</v>
      </c>
      <c r="D5" s="189" t="s">
        <v>173</v>
      </c>
      <c r="E5" s="190"/>
      <c r="F5" s="190"/>
      <c r="G5" s="190"/>
      <c r="H5" s="190"/>
      <c r="I5" s="191"/>
    </row>
    <row r="6" spans="2:9" x14ac:dyDescent="0.25">
      <c r="B6" s="4" t="s">
        <v>3</v>
      </c>
      <c r="D6" s="192" t="str">
        <f>RunID</f>
        <v>d120816a.p1</v>
      </c>
      <c r="E6" s="193"/>
      <c r="F6" s="193"/>
      <c r="G6" s="193"/>
      <c r="H6" s="193"/>
      <c r="I6" s="194"/>
    </row>
  </sheetData>
  <mergeCells count="3">
    <mergeCell ref="D4:I4"/>
    <mergeCell ref="D5:I5"/>
    <mergeCell ref="D6:I6"/>
  </mergeCell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kePivot">
                <anchor moveWithCells="1" sizeWithCells="1">
                  <from>
                    <xdr:col>2</xdr:col>
                    <xdr:colOff>0</xdr:colOff>
                    <xdr:row>6</xdr:row>
                    <xdr:rowOff>182880</xdr:rowOff>
                  </from>
                  <to>
                    <xdr:col>4</xdr:col>
                    <xdr:colOff>0</xdr:colOff>
                    <xdr:row>9</xdr:row>
                    <xdr:rowOff>0</xdr:rowOff>
                  </to>
                </anchor>
              </controlPr>
            </control>
          </mc:Choice>
        </mc:AlternateContent>
        <mc:AlternateContent xmlns:mc="http://schemas.openxmlformats.org/markup-compatibility/2006">
          <mc:Choice Requires="x14">
            <control shapeId="1026" r:id="rId5" name="Button 2">
              <controlPr defaultSize="0" print="0" autoFill="0" autoPict="0" macro="[0]!PrintMacro">
                <anchor moveWithCells="1" sizeWithCells="1">
                  <from>
                    <xdr:col>5</xdr:col>
                    <xdr:colOff>7620</xdr:colOff>
                    <xdr:row>6</xdr:row>
                    <xdr:rowOff>182880</xdr:rowOff>
                  </from>
                  <to>
                    <xdr:col>7</xdr:col>
                    <xdr:colOff>160020</xdr:colOff>
                    <xdr:row>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8" tint="0.79998168889431442"/>
  </sheetPr>
  <dimension ref="B1:E34"/>
  <sheetViews>
    <sheetView tabSelected="1" zoomScale="80" zoomScaleNormal="80" workbookViewId="0">
      <selection activeCell="C14" sqref="C14"/>
    </sheetView>
  </sheetViews>
  <sheetFormatPr defaultColWidth="8" defaultRowHeight="13.8" x14ac:dyDescent="0.25"/>
  <cols>
    <col min="1" max="1" width="8" style="138" customWidth="1"/>
    <col min="2" max="2" width="24" style="138" bestFit="1" customWidth="1"/>
    <col min="3" max="3" width="61.09765625" style="138" customWidth="1"/>
    <col min="4" max="4" width="36" style="138" bestFit="1" customWidth="1"/>
    <col min="5" max="5" width="54.3984375" style="138" bestFit="1" customWidth="1"/>
    <col min="6" max="16384" width="8" style="138"/>
  </cols>
  <sheetData>
    <row r="1" spans="2:5" ht="14.4" thickBot="1" x14ac:dyDescent="0.3"/>
    <row r="2" spans="2:5" ht="14.4" thickBot="1" x14ac:dyDescent="0.3">
      <c r="B2" s="141" t="s">
        <v>94</v>
      </c>
      <c r="C2" s="142" t="s">
        <v>95</v>
      </c>
      <c r="D2" s="142" t="s">
        <v>96</v>
      </c>
      <c r="E2" s="143" t="s">
        <v>97</v>
      </c>
    </row>
    <row r="3" spans="2:5" x14ac:dyDescent="0.25">
      <c r="B3" s="155" t="s">
        <v>98</v>
      </c>
      <c r="C3" s="144" t="s">
        <v>154</v>
      </c>
      <c r="D3" s="145" t="s">
        <v>52</v>
      </c>
      <c r="E3" s="146" t="s">
        <v>52</v>
      </c>
    </row>
    <row r="4" spans="2:5" ht="41.4" x14ac:dyDescent="0.25">
      <c r="B4" s="151" t="s">
        <v>99</v>
      </c>
      <c r="C4" s="144" t="s">
        <v>158</v>
      </c>
      <c r="D4" s="145" t="s">
        <v>52</v>
      </c>
      <c r="E4" s="147" t="s">
        <v>125</v>
      </c>
    </row>
    <row r="5" spans="2:5" x14ac:dyDescent="0.25">
      <c r="B5" s="151" t="s">
        <v>100</v>
      </c>
      <c r="C5" s="144" t="s">
        <v>132</v>
      </c>
      <c r="D5" s="145" t="s">
        <v>52</v>
      </c>
      <c r="E5" s="147" t="s">
        <v>125</v>
      </c>
    </row>
    <row r="6" spans="2:5" x14ac:dyDescent="0.25">
      <c r="B6" s="152" t="s">
        <v>104</v>
      </c>
      <c r="C6" s="144" t="s">
        <v>128</v>
      </c>
      <c r="D6" s="145" t="s">
        <v>52</v>
      </c>
      <c r="E6" s="147" t="s">
        <v>127</v>
      </c>
    </row>
    <row r="7" spans="2:5" x14ac:dyDescent="0.25">
      <c r="B7" s="152" t="s">
        <v>105</v>
      </c>
      <c r="C7" s="144" t="s">
        <v>129</v>
      </c>
      <c r="D7" s="145" t="s">
        <v>52</v>
      </c>
      <c r="E7" s="147" t="s">
        <v>127</v>
      </c>
    </row>
    <row r="8" spans="2:5" x14ac:dyDescent="0.25">
      <c r="B8" s="152" t="s">
        <v>106</v>
      </c>
      <c r="C8" s="144" t="s">
        <v>130</v>
      </c>
      <c r="D8" s="145" t="s">
        <v>52</v>
      </c>
      <c r="E8" s="147" t="s">
        <v>127</v>
      </c>
    </row>
    <row r="9" spans="2:5" x14ac:dyDescent="0.25">
      <c r="B9" s="152" t="s">
        <v>107</v>
      </c>
      <c r="C9" s="144" t="s">
        <v>131</v>
      </c>
      <c r="D9" s="145" t="s">
        <v>52</v>
      </c>
      <c r="E9" s="147" t="s">
        <v>127</v>
      </c>
    </row>
    <row r="10" spans="2:5" ht="27.6" x14ac:dyDescent="0.25">
      <c r="B10" s="150" t="s">
        <v>101</v>
      </c>
      <c r="C10" s="144" t="s">
        <v>133</v>
      </c>
      <c r="D10" s="144" t="s">
        <v>124</v>
      </c>
      <c r="E10" s="146" t="s">
        <v>52</v>
      </c>
    </row>
    <row r="11" spans="2:5" ht="27.6" x14ac:dyDescent="0.25">
      <c r="B11" s="150" t="s">
        <v>102</v>
      </c>
      <c r="C11" s="144" t="s">
        <v>134</v>
      </c>
      <c r="D11" s="144" t="s">
        <v>125</v>
      </c>
      <c r="E11" s="147" t="s">
        <v>126</v>
      </c>
    </row>
    <row r="12" spans="2:5" x14ac:dyDescent="0.25">
      <c r="B12" s="150" t="s">
        <v>103</v>
      </c>
      <c r="C12" s="144" t="s">
        <v>170</v>
      </c>
      <c r="D12" s="145" t="s">
        <v>52</v>
      </c>
      <c r="E12" s="146" t="s">
        <v>52</v>
      </c>
    </row>
    <row r="13" spans="2:5" x14ac:dyDescent="0.25">
      <c r="B13" s="153" t="s">
        <v>108</v>
      </c>
      <c r="C13" s="144" t="s">
        <v>144</v>
      </c>
      <c r="D13" s="144" t="s">
        <v>122</v>
      </c>
      <c r="E13" s="147" t="s">
        <v>140</v>
      </c>
    </row>
    <row r="14" spans="2:5" x14ac:dyDescent="0.25">
      <c r="B14" s="153" t="s">
        <v>109</v>
      </c>
      <c r="C14" s="144" t="s">
        <v>145</v>
      </c>
      <c r="D14" s="144" t="s">
        <v>122</v>
      </c>
      <c r="E14" s="147" t="s">
        <v>140</v>
      </c>
    </row>
    <row r="15" spans="2:5" x14ac:dyDescent="0.25">
      <c r="B15" s="153" t="s">
        <v>110</v>
      </c>
      <c r="C15" s="144" t="s">
        <v>142</v>
      </c>
      <c r="D15" s="144" t="s">
        <v>122</v>
      </c>
      <c r="E15" s="147" t="s">
        <v>140</v>
      </c>
    </row>
    <row r="16" spans="2:5" ht="27.6" x14ac:dyDescent="0.25">
      <c r="B16" s="153" t="s">
        <v>120</v>
      </c>
      <c r="C16" s="144" t="s">
        <v>155</v>
      </c>
      <c r="D16" s="144" t="s">
        <v>122</v>
      </c>
      <c r="E16" s="147" t="s">
        <v>140</v>
      </c>
    </row>
    <row r="17" spans="2:5" x14ac:dyDescent="0.25">
      <c r="B17" s="153" t="s">
        <v>111</v>
      </c>
      <c r="C17" s="144" t="s">
        <v>147</v>
      </c>
      <c r="D17" s="144" t="s">
        <v>122</v>
      </c>
      <c r="E17" s="147" t="s">
        <v>140</v>
      </c>
    </row>
    <row r="18" spans="2:5" x14ac:dyDescent="0.25">
      <c r="B18" s="153" t="s">
        <v>112</v>
      </c>
      <c r="C18" s="144" t="s">
        <v>141</v>
      </c>
      <c r="D18" s="144" t="s">
        <v>122</v>
      </c>
      <c r="E18" s="147" t="s">
        <v>157</v>
      </c>
    </row>
    <row r="19" spans="2:5" ht="27.6" x14ac:dyDescent="0.25">
      <c r="B19" s="153" t="s">
        <v>113</v>
      </c>
      <c r="C19" s="144" t="s">
        <v>149</v>
      </c>
      <c r="D19" s="144" t="s">
        <v>122</v>
      </c>
      <c r="E19" s="147" t="s">
        <v>161</v>
      </c>
    </row>
    <row r="20" spans="2:5" x14ac:dyDescent="0.25">
      <c r="B20" s="153" t="s">
        <v>114</v>
      </c>
      <c r="C20" s="144" t="s">
        <v>151</v>
      </c>
      <c r="D20" s="144" t="s">
        <v>123</v>
      </c>
      <c r="E20" s="147" t="s">
        <v>140</v>
      </c>
    </row>
    <row r="21" spans="2:5" x14ac:dyDescent="0.25">
      <c r="B21" s="153" t="s">
        <v>115</v>
      </c>
      <c r="C21" s="144" t="s">
        <v>152</v>
      </c>
      <c r="D21" s="144" t="s">
        <v>123</v>
      </c>
      <c r="E21" s="147" t="s">
        <v>140</v>
      </c>
    </row>
    <row r="22" spans="2:5" x14ac:dyDescent="0.25">
      <c r="B22" s="153" t="s">
        <v>116</v>
      </c>
      <c r="C22" s="144" t="s">
        <v>143</v>
      </c>
      <c r="D22" s="144" t="s">
        <v>123</v>
      </c>
      <c r="E22" s="147" t="s">
        <v>140</v>
      </c>
    </row>
    <row r="23" spans="2:5" x14ac:dyDescent="0.25">
      <c r="B23" s="153" t="s">
        <v>121</v>
      </c>
      <c r="C23" s="144" t="s">
        <v>146</v>
      </c>
      <c r="D23" s="144" t="s">
        <v>123</v>
      </c>
      <c r="E23" s="147" t="s">
        <v>140</v>
      </c>
    </row>
    <row r="24" spans="2:5" x14ac:dyDescent="0.25">
      <c r="B24" s="153" t="s">
        <v>117</v>
      </c>
      <c r="C24" s="144" t="s">
        <v>148</v>
      </c>
      <c r="D24" s="144" t="s">
        <v>123</v>
      </c>
      <c r="E24" s="147" t="s">
        <v>140</v>
      </c>
    </row>
    <row r="25" spans="2:5" x14ac:dyDescent="0.25">
      <c r="B25" s="153" t="s">
        <v>118</v>
      </c>
      <c r="C25" s="144" t="s">
        <v>153</v>
      </c>
      <c r="D25" s="144" t="s">
        <v>123</v>
      </c>
      <c r="E25" s="147" t="s">
        <v>157</v>
      </c>
    </row>
    <row r="26" spans="2:5" ht="28.2" thickBot="1" x14ac:dyDescent="0.3">
      <c r="B26" s="154" t="s">
        <v>119</v>
      </c>
      <c r="C26" s="148" t="s">
        <v>150</v>
      </c>
      <c r="D26" s="148" t="s">
        <v>123</v>
      </c>
      <c r="E26" s="149" t="s">
        <v>161</v>
      </c>
    </row>
    <row r="29" spans="2:5" x14ac:dyDescent="0.25">
      <c r="B29" s="139" t="s">
        <v>156</v>
      </c>
    </row>
    <row r="30" spans="2:5" x14ac:dyDescent="0.25">
      <c r="B30" s="140">
        <v>42907</v>
      </c>
      <c r="C30" s="138" t="s">
        <v>4</v>
      </c>
    </row>
    <row r="31" spans="2:5" x14ac:dyDescent="0.25">
      <c r="B31" s="140">
        <v>42900</v>
      </c>
      <c r="C31" s="138" t="s">
        <v>67</v>
      </c>
    </row>
    <row r="32" spans="2:5" x14ac:dyDescent="0.25">
      <c r="B32" s="140">
        <v>42632</v>
      </c>
      <c r="C32" s="138" t="s">
        <v>5</v>
      </c>
    </row>
    <row r="33" spans="2:3" x14ac:dyDescent="0.25">
      <c r="B33" s="140">
        <v>42614</v>
      </c>
      <c r="C33" s="138" t="s">
        <v>6</v>
      </c>
    </row>
    <row r="34" spans="2:3" x14ac:dyDescent="0.25">
      <c r="B34" s="140">
        <v>41039</v>
      </c>
      <c r="C34" s="138" t="s">
        <v>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70C0"/>
  </sheetPr>
  <dimension ref="A1:AS312"/>
  <sheetViews>
    <sheetView zoomScale="75" zoomScaleNormal="75" workbookViewId="0">
      <selection activeCell="A2" sqref="A2"/>
    </sheetView>
  </sheetViews>
  <sheetFormatPr defaultColWidth="6.59765625" defaultRowHeight="13.8" x14ac:dyDescent="0.25"/>
  <cols>
    <col min="1" max="1" width="25.09765625" style="7" customWidth="1"/>
    <col min="2" max="45" width="12.5" style="7" customWidth="1"/>
    <col min="46" max="16384" width="6.59765625" style="7"/>
  </cols>
  <sheetData>
    <row r="1" spans="1:45" ht="20.399999999999999" x14ac:dyDescent="0.35">
      <c r="A1" s="6" t="s">
        <v>8</v>
      </c>
    </row>
    <row r="3" spans="1:45" x14ac:dyDescent="0.25">
      <c r="A3" s="8" t="s">
        <v>9</v>
      </c>
    </row>
    <row r="4" spans="1:45" ht="14.4" x14ac:dyDescent="0.3">
      <c r="A4" s="9" t="s">
        <v>174</v>
      </c>
      <c r="AS4" s="10" t="s">
        <v>10</v>
      </c>
    </row>
    <row r="5" spans="1:45" x14ac:dyDescent="0.25">
      <c r="A5" s="11" t="s">
        <v>11</v>
      </c>
      <c r="AS5" s="12">
        <v>2015</v>
      </c>
    </row>
    <row r="6" spans="1:45" x14ac:dyDescent="0.25">
      <c r="A6" s="11"/>
      <c r="AS6" s="12">
        <v>2050</v>
      </c>
    </row>
    <row r="7" spans="1:45" x14ac:dyDescent="0.25">
      <c r="A7" s="8" t="s">
        <v>135</v>
      </c>
      <c r="B7" s="13"/>
    </row>
    <row r="8" spans="1:45" x14ac:dyDescent="0.25">
      <c r="A8" s="13"/>
      <c r="B8" s="14">
        <v>2009</v>
      </c>
      <c r="C8" s="14">
        <v>2010</v>
      </c>
      <c r="D8" s="14">
        <v>2011</v>
      </c>
      <c r="E8" s="14">
        <v>2012</v>
      </c>
      <c r="F8" s="15">
        <v>2013</v>
      </c>
      <c r="G8" s="14">
        <v>2014</v>
      </c>
      <c r="H8" s="14">
        <v>2015</v>
      </c>
      <c r="I8" s="14">
        <v>2016</v>
      </c>
      <c r="J8" s="14">
        <v>2017</v>
      </c>
      <c r="K8" s="14">
        <v>2018</v>
      </c>
      <c r="L8" s="14">
        <v>2019</v>
      </c>
      <c r="M8" s="14">
        <v>2020</v>
      </c>
      <c r="N8" s="14">
        <v>2021</v>
      </c>
      <c r="O8" s="14">
        <v>2022</v>
      </c>
      <c r="P8" s="14">
        <v>2023</v>
      </c>
      <c r="Q8" s="14">
        <v>2024</v>
      </c>
      <c r="R8" s="14">
        <v>2025</v>
      </c>
      <c r="S8" s="14">
        <v>2026</v>
      </c>
      <c r="T8" s="14">
        <v>2027</v>
      </c>
      <c r="U8" s="14">
        <v>2028</v>
      </c>
      <c r="V8" s="14">
        <v>2029</v>
      </c>
      <c r="W8" s="14">
        <v>2030</v>
      </c>
      <c r="X8" s="14">
        <v>2031</v>
      </c>
      <c r="Y8" s="14">
        <v>2032</v>
      </c>
      <c r="Z8" s="14">
        <v>2033</v>
      </c>
      <c r="AA8" s="14">
        <v>2034</v>
      </c>
      <c r="AB8" s="14">
        <v>2035</v>
      </c>
      <c r="AC8" s="14">
        <v>2036</v>
      </c>
      <c r="AD8" s="14">
        <v>2037</v>
      </c>
      <c r="AE8" s="14">
        <v>2038</v>
      </c>
      <c r="AF8" s="14">
        <v>2039</v>
      </c>
      <c r="AG8" s="14">
        <v>2040</v>
      </c>
      <c r="AH8" s="14">
        <v>2041</v>
      </c>
      <c r="AI8" s="14">
        <v>2042</v>
      </c>
      <c r="AJ8" s="14">
        <v>2043</v>
      </c>
      <c r="AK8" s="14">
        <v>2044</v>
      </c>
      <c r="AL8" s="14">
        <v>2045</v>
      </c>
      <c r="AM8" s="14">
        <v>2046</v>
      </c>
      <c r="AN8" s="14">
        <v>2047</v>
      </c>
      <c r="AO8" s="14">
        <v>2048</v>
      </c>
      <c r="AP8" s="14">
        <v>2049</v>
      </c>
      <c r="AQ8" s="14">
        <v>2050</v>
      </c>
      <c r="AR8" s="14"/>
      <c r="AS8" s="16" t="str">
        <f>$AS$5&amp;"-"&amp;$AS$6</f>
        <v>2015-2050</v>
      </c>
    </row>
    <row r="9" spans="1:45" x14ac:dyDescent="0.25">
      <c r="A9" s="17" t="s">
        <v>12</v>
      </c>
      <c r="B9" s="18"/>
      <c r="C9" s="18"/>
      <c r="D9" s="18"/>
      <c r="E9" s="18"/>
      <c r="F9" s="19">
        <f>VLOOKUP($A9,CommercialGenPivot!$A$10:$AM$21,F$8-CommYr+2,0)</f>
        <v>2.8622799999999997</v>
      </c>
      <c r="G9" s="18">
        <f>VLOOKUP($A9,CommercialGenPivot!$A$10:$AM$21,G$8-CommYr+2,0)</f>
        <v>2.0309900000000001</v>
      </c>
      <c r="H9" s="18">
        <f>VLOOKUP($A9,CommercialGenPivot!$A$10:$AM$21,H$8-CommYr+2,0)</f>
        <v>1.7358699999999998</v>
      </c>
      <c r="I9" s="18">
        <f>VLOOKUP($A9,CommercialGenPivot!$A$10:$AM$21,I$8-CommYr+2,0)</f>
        <v>1.7358699999999998</v>
      </c>
      <c r="J9" s="18">
        <f>VLOOKUP($A9,CommercialGenPivot!$A$10:$AM$21,J$8-CommYr+2,0)</f>
        <v>1.7358699999999998</v>
      </c>
      <c r="K9" s="18">
        <f>VLOOKUP($A9,CommercialGenPivot!$A$10:$AM$21,K$8-CommYr+2,0)</f>
        <v>1.7358699999999998</v>
      </c>
      <c r="L9" s="18">
        <f>VLOOKUP($A9,CommercialGenPivot!$A$10:$AM$21,L$8-CommYr+2,0)</f>
        <v>1.7358699999999998</v>
      </c>
      <c r="M9" s="18">
        <f>VLOOKUP($A9,CommercialGenPivot!$A$10:$AM$21,M$8-CommYr+2,0)</f>
        <v>1.7358699999999998</v>
      </c>
      <c r="N9" s="18">
        <f>VLOOKUP($A9,CommercialGenPivot!$A$10:$AM$21,N$8-CommYr+2,0)</f>
        <v>1.7358699999999998</v>
      </c>
      <c r="O9" s="18">
        <f>VLOOKUP($A9,CommercialGenPivot!$A$10:$AM$21,O$8-CommYr+2,0)</f>
        <v>1.7358699999999998</v>
      </c>
      <c r="P9" s="18">
        <f>VLOOKUP($A9,CommercialGenPivot!$A$10:$AM$21,P$8-CommYr+2,0)</f>
        <v>1.7358699999999998</v>
      </c>
      <c r="Q9" s="18">
        <f>VLOOKUP($A9,CommercialGenPivot!$A$10:$AM$21,Q$8-CommYr+2,0)</f>
        <v>1.7358699999999998</v>
      </c>
      <c r="R9" s="18">
        <f>VLOOKUP($A9,CommercialGenPivot!$A$10:$AM$21,R$8-CommYr+2,0)</f>
        <v>1.7358699999999998</v>
      </c>
      <c r="S9" s="18">
        <f>VLOOKUP($A9,CommercialGenPivot!$A$10:$AM$21,S$8-CommYr+2,0)</f>
        <v>1.7358699999999998</v>
      </c>
      <c r="T9" s="18">
        <f>VLOOKUP($A9,CommercialGenPivot!$A$10:$AM$21,T$8-CommYr+2,0)</f>
        <v>1.7358699999999998</v>
      </c>
      <c r="U9" s="18">
        <f>VLOOKUP($A9,CommercialGenPivot!$A$10:$AM$21,U$8-CommYr+2,0)</f>
        <v>1.7358699999999998</v>
      </c>
      <c r="V9" s="18">
        <f>VLOOKUP($A9,CommercialGenPivot!$A$10:$AM$21,V$8-CommYr+2,0)</f>
        <v>1.7358699999999998</v>
      </c>
      <c r="W9" s="18">
        <f>VLOOKUP($A9,CommercialGenPivot!$A$10:$AM$21,W$8-CommYr+2,0)</f>
        <v>1.7358699999999998</v>
      </c>
      <c r="X9" s="18">
        <f>VLOOKUP($A9,CommercialGenPivot!$A$10:$AM$21,X$8-CommYr+2,0)</f>
        <v>1.7358699999999998</v>
      </c>
      <c r="Y9" s="18">
        <f>VLOOKUP($A9,CommercialGenPivot!$A$10:$AM$21,Y$8-CommYr+2,0)</f>
        <v>1.7358699999999998</v>
      </c>
      <c r="Z9" s="18">
        <f>VLOOKUP($A9,CommercialGenPivot!$A$10:$AM$21,Z$8-CommYr+2,0)</f>
        <v>1.7358699999999998</v>
      </c>
      <c r="AA9" s="18">
        <f>VLOOKUP($A9,CommercialGenPivot!$A$10:$AM$21,AA$8-CommYr+2,0)</f>
        <v>1.7358699999999998</v>
      </c>
      <c r="AB9" s="18">
        <f>VLOOKUP($A9,CommercialGenPivot!$A$10:$AM$21,AB$8-CommYr+2,0)</f>
        <v>1.7358699999999998</v>
      </c>
      <c r="AC9" s="18">
        <f>VLOOKUP($A9,CommercialGenPivot!$A$10:$AM$21,AC$8-CommYr+2,0)</f>
        <v>1.7358699999999998</v>
      </c>
      <c r="AD9" s="18">
        <f>VLOOKUP($A9,CommercialGenPivot!$A$10:$AM$21,AD$8-CommYr+2,0)</f>
        <v>1.7358699999999998</v>
      </c>
      <c r="AE9" s="18">
        <f>VLOOKUP($A9,CommercialGenPivot!$A$10:$AM$21,AE$8-CommYr+2,0)</f>
        <v>1.7358699999999998</v>
      </c>
      <c r="AF9" s="18">
        <f>VLOOKUP($A9,CommercialGenPivot!$A$10:$AM$21,AF$8-CommYr+2,0)</f>
        <v>1.7358699999999998</v>
      </c>
      <c r="AG9" s="18">
        <f>VLOOKUP($A9,CommercialGenPivot!$A$10:$AM$21,AG$8-CommYr+2,0)</f>
        <v>1.7358699999999998</v>
      </c>
      <c r="AH9" s="18">
        <f>VLOOKUP($A9,CommercialGenPivot!$A$10:$AM$21,AH$8-CommYr+2,0)</f>
        <v>1.7358699999999998</v>
      </c>
      <c r="AI9" s="18">
        <f>VLOOKUP($A9,CommercialGenPivot!$A$10:$AM$21,AI$8-CommYr+2,0)</f>
        <v>1.7358699999999998</v>
      </c>
      <c r="AJ9" s="18">
        <f>VLOOKUP($A9,CommercialGenPivot!$A$10:$AM$21,AJ$8-CommYr+2,0)</f>
        <v>1.7358699999999998</v>
      </c>
      <c r="AK9" s="18">
        <f>VLOOKUP($A9,CommercialGenPivot!$A$10:$AM$21,AK$8-CommYr+2,0)</f>
        <v>1.7358699999999998</v>
      </c>
      <c r="AL9" s="18">
        <f>VLOOKUP($A9,CommercialGenPivot!$A$10:$AM$21,AL$8-CommYr+2,0)</f>
        <v>1.7358699999999998</v>
      </c>
      <c r="AM9" s="18">
        <f>VLOOKUP($A9,CommercialGenPivot!$A$10:$AM$21,AM$8-CommYr+2,0)</f>
        <v>1.7358699999999998</v>
      </c>
      <c r="AN9" s="18">
        <f>VLOOKUP($A9,CommercialGenPivot!$A$10:$AM$21,AN$8-CommYr+2,0)</f>
        <v>1.7358699999999998</v>
      </c>
      <c r="AO9" s="18">
        <f>VLOOKUP($A9,CommercialGenPivot!$A$10:$AM$21,AO$8-CommYr+2,0)</f>
        <v>1.7358699999999998</v>
      </c>
      <c r="AP9" s="18">
        <f>VLOOKUP($A9,CommercialGenPivot!$A$10:$AM$21,AP$8-CommYr+2,0)</f>
        <v>1.7358699999999998</v>
      </c>
      <c r="AQ9" s="18">
        <f>VLOOKUP($A9,CommercialGenPivot!$A$10:$AM$21,AQ$8-CommYr+2,0)</f>
        <v>1.7358699999999998</v>
      </c>
      <c r="AR9" s="20"/>
      <c r="AS9" s="21">
        <f t="shared" ref="AS9:AS20" si="0">((INDEX($B9:$AQ9,MATCH($AS$6,$B$8:$AQ$8,0)))/(INDEX($B9:$AQ9,MATCH($AS$5,$B$8:$AQ$8,0))))^(1/($AS$6-$AS$5))-1</f>
        <v>0</v>
      </c>
    </row>
    <row r="10" spans="1:45" x14ac:dyDescent="0.25">
      <c r="A10" s="17" t="s">
        <v>13</v>
      </c>
      <c r="B10" s="18"/>
      <c r="C10" s="18"/>
      <c r="D10" s="18"/>
      <c r="E10" s="18"/>
      <c r="F10" s="19">
        <f>VLOOKUP($A10,CommercialGenPivot!$A$10:$AM$21,F$8-CommYr+2,0)</f>
        <v>12.529889999999998</v>
      </c>
      <c r="G10" s="18">
        <f>VLOOKUP($A10,CommercialGenPivot!$A$10:$AM$21,G$8-CommYr+2,0)</f>
        <v>13.08845</v>
      </c>
      <c r="H10" s="18">
        <f>VLOOKUP($A10,CommercialGenPivot!$A$10:$AM$21,H$8-CommYr+2,0)</f>
        <v>12.875889999999998</v>
      </c>
      <c r="I10" s="18">
        <f>VLOOKUP($A10,CommercialGenPivot!$A$10:$AM$21,I$8-CommYr+2,0)</f>
        <v>12.875889999999998</v>
      </c>
      <c r="J10" s="18">
        <f>VLOOKUP($A10,CommercialGenPivot!$A$10:$AM$21,J$8-CommYr+2,0)</f>
        <v>12.875889999999998</v>
      </c>
      <c r="K10" s="18">
        <f>VLOOKUP($A10,CommercialGenPivot!$A$10:$AM$21,K$8-CommYr+2,0)</f>
        <v>12.875889999999998</v>
      </c>
      <c r="L10" s="18">
        <f>VLOOKUP($A10,CommercialGenPivot!$A$10:$AM$21,L$8-CommYr+2,0)</f>
        <v>12.875889999999998</v>
      </c>
      <c r="M10" s="18">
        <f>VLOOKUP($A10,CommercialGenPivot!$A$10:$AM$21,M$8-CommYr+2,0)</f>
        <v>12.875889999999998</v>
      </c>
      <c r="N10" s="18">
        <f>VLOOKUP($A10,CommercialGenPivot!$A$10:$AM$21,N$8-CommYr+2,0)</f>
        <v>12.875889999999998</v>
      </c>
      <c r="O10" s="18">
        <f>VLOOKUP($A10,CommercialGenPivot!$A$10:$AM$21,O$8-CommYr+2,0)</f>
        <v>12.875889999999998</v>
      </c>
      <c r="P10" s="18">
        <f>VLOOKUP($A10,CommercialGenPivot!$A$10:$AM$21,P$8-CommYr+2,0)</f>
        <v>12.875889999999998</v>
      </c>
      <c r="Q10" s="18">
        <f>VLOOKUP($A10,CommercialGenPivot!$A$10:$AM$21,Q$8-CommYr+2,0)</f>
        <v>12.875889999999998</v>
      </c>
      <c r="R10" s="18">
        <f>VLOOKUP($A10,CommercialGenPivot!$A$10:$AM$21,R$8-CommYr+2,0)</f>
        <v>12.875889999999998</v>
      </c>
      <c r="S10" s="18">
        <f>VLOOKUP($A10,CommercialGenPivot!$A$10:$AM$21,S$8-CommYr+2,0)</f>
        <v>12.875889999999998</v>
      </c>
      <c r="T10" s="18">
        <f>VLOOKUP($A10,CommercialGenPivot!$A$10:$AM$21,T$8-CommYr+2,0)</f>
        <v>12.875889999999998</v>
      </c>
      <c r="U10" s="18">
        <f>VLOOKUP($A10,CommercialGenPivot!$A$10:$AM$21,U$8-CommYr+2,0)</f>
        <v>12.875889999999998</v>
      </c>
      <c r="V10" s="18">
        <f>VLOOKUP($A10,CommercialGenPivot!$A$10:$AM$21,V$8-CommYr+2,0)</f>
        <v>12.875889999999998</v>
      </c>
      <c r="W10" s="18">
        <f>VLOOKUP($A10,CommercialGenPivot!$A$10:$AM$21,W$8-CommYr+2,0)</f>
        <v>12.875889999999998</v>
      </c>
      <c r="X10" s="18">
        <f>VLOOKUP($A10,CommercialGenPivot!$A$10:$AM$21,X$8-CommYr+2,0)</f>
        <v>12.875889999999998</v>
      </c>
      <c r="Y10" s="18">
        <f>VLOOKUP($A10,CommercialGenPivot!$A$10:$AM$21,Y$8-CommYr+2,0)</f>
        <v>12.875889999999998</v>
      </c>
      <c r="Z10" s="18">
        <f>VLOOKUP($A10,CommercialGenPivot!$A$10:$AM$21,Z$8-CommYr+2,0)</f>
        <v>12.875889999999998</v>
      </c>
      <c r="AA10" s="18">
        <f>VLOOKUP($A10,CommercialGenPivot!$A$10:$AM$21,AA$8-CommYr+2,0)</f>
        <v>12.875889999999998</v>
      </c>
      <c r="AB10" s="18">
        <f>VLOOKUP($A10,CommercialGenPivot!$A$10:$AM$21,AB$8-CommYr+2,0)</f>
        <v>12.875889999999998</v>
      </c>
      <c r="AC10" s="18">
        <f>VLOOKUP($A10,CommercialGenPivot!$A$10:$AM$21,AC$8-CommYr+2,0)</f>
        <v>12.875889999999998</v>
      </c>
      <c r="AD10" s="18">
        <f>VLOOKUP($A10,CommercialGenPivot!$A$10:$AM$21,AD$8-CommYr+2,0)</f>
        <v>12.875889999999998</v>
      </c>
      <c r="AE10" s="18">
        <f>VLOOKUP($A10,CommercialGenPivot!$A$10:$AM$21,AE$8-CommYr+2,0)</f>
        <v>12.875889999999998</v>
      </c>
      <c r="AF10" s="18">
        <f>VLOOKUP($A10,CommercialGenPivot!$A$10:$AM$21,AF$8-CommYr+2,0)</f>
        <v>12.875889999999998</v>
      </c>
      <c r="AG10" s="18">
        <f>VLOOKUP($A10,CommercialGenPivot!$A$10:$AM$21,AG$8-CommYr+2,0)</f>
        <v>12.875889999999998</v>
      </c>
      <c r="AH10" s="18">
        <f>VLOOKUP($A10,CommercialGenPivot!$A$10:$AM$21,AH$8-CommYr+2,0)</f>
        <v>12.875889999999998</v>
      </c>
      <c r="AI10" s="18">
        <f>VLOOKUP($A10,CommercialGenPivot!$A$10:$AM$21,AI$8-CommYr+2,0)</f>
        <v>12.875889999999998</v>
      </c>
      <c r="AJ10" s="18">
        <f>VLOOKUP($A10,CommercialGenPivot!$A$10:$AM$21,AJ$8-CommYr+2,0)</f>
        <v>12.875889999999998</v>
      </c>
      <c r="AK10" s="18">
        <f>VLOOKUP($A10,CommercialGenPivot!$A$10:$AM$21,AK$8-CommYr+2,0)</f>
        <v>12.875889999999998</v>
      </c>
      <c r="AL10" s="18">
        <f>VLOOKUP($A10,CommercialGenPivot!$A$10:$AM$21,AL$8-CommYr+2,0)</f>
        <v>12.875889999999998</v>
      </c>
      <c r="AM10" s="18">
        <f>VLOOKUP($A10,CommercialGenPivot!$A$10:$AM$21,AM$8-CommYr+2,0)</f>
        <v>12.875889999999998</v>
      </c>
      <c r="AN10" s="18">
        <f>VLOOKUP($A10,CommercialGenPivot!$A$10:$AM$21,AN$8-CommYr+2,0)</f>
        <v>12.875889999999998</v>
      </c>
      <c r="AO10" s="18">
        <f>VLOOKUP($A10,CommercialGenPivot!$A$10:$AM$21,AO$8-CommYr+2,0)</f>
        <v>12.875889999999998</v>
      </c>
      <c r="AP10" s="18">
        <f>VLOOKUP($A10,CommercialGenPivot!$A$10:$AM$21,AP$8-CommYr+2,0)</f>
        <v>12.875889999999998</v>
      </c>
      <c r="AQ10" s="18">
        <f>VLOOKUP($A10,CommercialGenPivot!$A$10:$AM$21,AQ$8-CommYr+2,0)</f>
        <v>12.875889999999998</v>
      </c>
      <c r="AR10" s="20"/>
      <c r="AS10" s="21">
        <f t="shared" si="0"/>
        <v>0</v>
      </c>
    </row>
    <row r="11" spans="1:45" x14ac:dyDescent="0.25">
      <c r="A11" s="17" t="s">
        <v>14</v>
      </c>
      <c r="B11" s="18"/>
      <c r="C11" s="18"/>
      <c r="D11" s="18"/>
      <c r="E11" s="18"/>
      <c r="F11" s="19">
        <f>VLOOKUP($A11,CommercialGenPivot!$A$10:$AM$21,F$8-CommYr+2,0)</f>
        <v>0.42226000000000014</v>
      </c>
      <c r="G11" s="18">
        <f>VLOOKUP($A11,CommercialGenPivot!$A$10:$AM$21,G$8-CommYr+2,0)</f>
        <v>0.86594000000000004</v>
      </c>
      <c r="H11" s="18">
        <f>VLOOKUP($A11,CommercialGenPivot!$A$10:$AM$21,H$8-CommYr+2,0)</f>
        <v>0.78747000000000011</v>
      </c>
      <c r="I11" s="18">
        <f>VLOOKUP($A11,CommercialGenPivot!$A$10:$AM$21,I$8-CommYr+2,0)</f>
        <v>0.7877700000000003</v>
      </c>
      <c r="J11" s="18">
        <f>VLOOKUP($A11,CommercialGenPivot!$A$10:$AM$21,J$8-CommYr+2,0)</f>
        <v>0.7877700000000003</v>
      </c>
      <c r="K11" s="18">
        <f>VLOOKUP($A11,CommercialGenPivot!$A$10:$AM$21,K$8-CommYr+2,0)</f>
        <v>0.7877700000000003</v>
      </c>
      <c r="L11" s="18">
        <f>VLOOKUP($A11,CommercialGenPivot!$A$10:$AM$21,L$8-CommYr+2,0)</f>
        <v>0.7877700000000003</v>
      </c>
      <c r="M11" s="18">
        <f>VLOOKUP($A11,CommercialGenPivot!$A$10:$AM$21,M$8-CommYr+2,0)</f>
        <v>0.78784000000000032</v>
      </c>
      <c r="N11" s="18">
        <f>VLOOKUP($A11,CommercialGenPivot!$A$10:$AM$21,N$8-CommYr+2,0)</f>
        <v>0.78792000000000018</v>
      </c>
      <c r="O11" s="18">
        <f>VLOOKUP($A11,CommercialGenPivot!$A$10:$AM$21,O$8-CommYr+2,0)</f>
        <v>0.78831000000000018</v>
      </c>
      <c r="P11" s="18">
        <f>VLOOKUP($A11,CommercialGenPivot!$A$10:$AM$21,P$8-CommYr+2,0)</f>
        <v>0.78887000000000018</v>
      </c>
      <c r="Q11" s="18">
        <f>VLOOKUP($A11,CommercialGenPivot!$A$10:$AM$21,Q$8-CommYr+2,0)</f>
        <v>0.7895000000000002</v>
      </c>
      <c r="R11" s="18">
        <f>VLOOKUP($A11,CommercialGenPivot!$A$10:$AM$21,R$8-CommYr+2,0)</f>
        <v>0.79052</v>
      </c>
      <c r="S11" s="18">
        <f>VLOOKUP($A11,CommercialGenPivot!$A$10:$AM$21,S$8-CommYr+2,0)</f>
        <v>0.79183999999999999</v>
      </c>
      <c r="T11" s="18">
        <f>VLOOKUP($A11,CommercialGenPivot!$A$10:$AM$21,T$8-CommYr+2,0)</f>
        <v>0.79366999999999999</v>
      </c>
      <c r="U11" s="18">
        <f>VLOOKUP($A11,CommercialGenPivot!$A$10:$AM$21,U$8-CommYr+2,0)</f>
        <v>0.79614000000000018</v>
      </c>
      <c r="V11" s="18">
        <f>VLOOKUP($A11,CommercialGenPivot!$A$10:$AM$21,V$8-CommYr+2,0)</f>
        <v>0.79933999999999994</v>
      </c>
      <c r="W11" s="18">
        <f>VLOOKUP($A11,CommercialGenPivot!$A$10:$AM$21,W$8-CommYr+2,0)</f>
        <v>0.80318000000000023</v>
      </c>
      <c r="X11" s="18">
        <f>VLOOKUP($A11,CommercialGenPivot!$A$10:$AM$21,X$8-CommYr+2,0)</f>
        <v>0.80699000000000021</v>
      </c>
      <c r="Y11" s="18">
        <f>VLOOKUP($A11,CommercialGenPivot!$A$10:$AM$21,Y$8-CommYr+2,0)</f>
        <v>0.81100000000000005</v>
      </c>
      <c r="Z11" s="18">
        <f>VLOOKUP($A11,CommercialGenPivot!$A$10:$AM$21,Z$8-CommYr+2,0)</f>
        <v>0.81596000000000013</v>
      </c>
      <c r="AA11" s="18">
        <f>VLOOKUP($A11,CommercialGenPivot!$A$10:$AM$21,AA$8-CommYr+2,0)</f>
        <v>0.82214999999999994</v>
      </c>
      <c r="AB11" s="18">
        <f>VLOOKUP($A11,CommercialGenPivot!$A$10:$AM$21,AB$8-CommYr+2,0)</f>
        <v>0.82980000000000032</v>
      </c>
      <c r="AC11" s="18">
        <f>VLOOKUP($A11,CommercialGenPivot!$A$10:$AM$21,AC$8-CommYr+2,0)</f>
        <v>0.83807999999999994</v>
      </c>
      <c r="AD11" s="18">
        <f>VLOOKUP($A11,CommercialGenPivot!$A$10:$AM$21,AD$8-CommYr+2,0)</f>
        <v>0.84750999999999999</v>
      </c>
      <c r="AE11" s="18">
        <f>VLOOKUP($A11,CommercialGenPivot!$A$10:$AM$21,AE$8-CommYr+2,0)</f>
        <v>0.85862000000000027</v>
      </c>
      <c r="AF11" s="18">
        <f>VLOOKUP($A11,CommercialGenPivot!$A$10:$AM$21,AF$8-CommYr+2,0)</f>
        <v>0.87109000000000003</v>
      </c>
      <c r="AG11" s="18">
        <f>VLOOKUP($A11,CommercialGenPivot!$A$10:$AM$21,AG$8-CommYr+2,0)</f>
        <v>0.88444000000000011</v>
      </c>
      <c r="AH11" s="18">
        <f>VLOOKUP($A11,CommercialGenPivot!$A$10:$AM$21,AH$8-CommYr+2,0)</f>
        <v>0.89856000000000025</v>
      </c>
      <c r="AI11" s="18">
        <f>VLOOKUP($A11,CommercialGenPivot!$A$10:$AM$21,AI$8-CommYr+2,0)</f>
        <v>0.91425999999999985</v>
      </c>
      <c r="AJ11" s="18">
        <f>VLOOKUP($A11,CommercialGenPivot!$A$10:$AM$21,AJ$8-CommYr+2,0)</f>
        <v>0.93143000000000009</v>
      </c>
      <c r="AK11" s="18">
        <f>VLOOKUP($A11,CommercialGenPivot!$A$10:$AM$21,AK$8-CommYr+2,0)</f>
        <v>0.95007999999999992</v>
      </c>
      <c r="AL11" s="18">
        <f>VLOOKUP($A11,CommercialGenPivot!$A$10:$AM$21,AL$8-CommYr+2,0)</f>
        <v>0.96863000000000021</v>
      </c>
      <c r="AM11" s="18">
        <f>VLOOKUP($A11,CommercialGenPivot!$A$10:$AM$21,AM$8-CommYr+2,0)</f>
        <v>0.98720000000000019</v>
      </c>
      <c r="AN11" s="18">
        <f>VLOOKUP($A11,CommercialGenPivot!$A$10:$AM$21,AN$8-CommYr+2,0)</f>
        <v>1.0055200000000002</v>
      </c>
      <c r="AO11" s="18">
        <f>VLOOKUP($A11,CommercialGenPivot!$A$10:$AM$21,AO$8-CommYr+2,0)</f>
        <v>1.02355</v>
      </c>
      <c r="AP11" s="18">
        <f>VLOOKUP($A11,CommercialGenPivot!$A$10:$AM$21,AP$8-CommYr+2,0)</f>
        <v>1.0411100000000002</v>
      </c>
      <c r="AQ11" s="18">
        <f>VLOOKUP($A11,CommercialGenPivot!$A$10:$AM$21,AQ$8-CommYr+2,0)</f>
        <v>1.0576100000000002</v>
      </c>
      <c r="AR11" s="20"/>
      <c r="AS11" s="21">
        <f t="shared" si="0"/>
        <v>8.4625105813234125E-3</v>
      </c>
    </row>
    <row r="12" spans="1:45" x14ac:dyDescent="0.25">
      <c r="A12" s="17" t="s">
        <v>15</v>
      </c>
      <c r="B12" s="18">
        <f>VLOOKUP($A12,ResidentialGenPivot!$A$10:$AQ$12,B$8-ResYr+2,0)</f>
        <v>0</v>
      </c>
      <c r="C12" s="18">
        <f>VLOOKUP($A12,ResidentialGenPivot!$A$10:$AQ$12,C$8-ResYr+2,0)</f>
        <v>0</v>
      </c>
      <c r="D12" s="18">
        <f>VLOOKUP($A12,ResidentialGenPivot!$A$10:$AQ$12,D$8-ResYr+2,0)</f>
        <v>0</v>
      </c>
      <c r="E12" s="18">
        <f>VLOOKUP($A12,ResidentialGenPivot!$A$10:$AQ$12,E$8-ResYr+2,0)</f>
        <v>0</v>
      </c>
      <c r="F12" s="19">
        <f>VLOOKUP($A12,CommercialGenPivot!$A$10:$AM$21,F$8-CommYr+2,0)+VLOOKUP($A12,ResidentialGenPivot!$A$10:$AQ$12,F$8-ResYr+2,0)</f>
        <v>6.6196499999999965</v>
      </c>
      <c r="G12" s="18">
        <f>VLOOKUP($A12,CommercialGenPivot!$A$10:$AM$21,G$8-CommYr+2,0)+VLOOKUP($A12,ResidentialGenPivot!$A$10:$AQ$12,G$8-ResYr+2,0)</f>
        <v>6.624559999999998</v>
      </c>
      <c r="H12" s="18">
        <f>VLOOKUP($A12,CommercialGenPivot!$A$10:$AM$21,H$8-CommYr+2,0)+VLOOKUP($A12,ResidentialGenPivot!$A$10:$AQ$12,H$8-ResYr+2,0)</f>
        <v>6.6304499999999962</v>
      </c>
      <c r="I12" s="18">
        <f>VLOOKUP($A12,CommercialGenPivot!$A$10:$AM$21,I$8-CommYr+2,0)+VLOOKUP($A12,ResidentialGenPivot!$A$10:$AQ$12,I$8-ResYr+2,0)</f>
        <v>6.6393499999999976</v>
      </c>
      <c r="J12" s="18">
        <f>VLOOKUP($A12,CommercialGenPivot!$A$10:$AM$21,J$8-CommYr+2,0)+VLOOKUP($A12,ResidentialGenPivot!$A$10:$AQ$12,J$8-ResYr+2,0)</f>
        <v>6.6453399999999956</v>
      </c>
      <c r="K12" s="18">
        <f>VLOOKUP($A12,CommercialGenPivot!$A$10:$AM$21,K$8-CommYr+2,0)+VLOOKUP($A12,ResidentialGenPivot!$A$10:$AQ$12,K$8-ResYr+2,0)</f>
        <v>6.6520899999999958</v>
      </c>
      <c r="L12" s="18">
        <f>VLOOKUP($A12,CommercialGenPivot!$A$10:$AM$21,L$8-CommYr+2,0)+VLOOKUP($A12,ResidentialGenPivot!$A$10:$AQ$12,L$8-ResYr+2,0)</f>
        <v>6.664119999999996</v>
      </c>
      <c r="M12" s="18">
        <f>VLOOKUP($A12,CommercialGenPivot!$A$10:$AM$21,M$8-CommYr+2,0)+VLOOKUP($A12,ResidentialGenPivot!$A$10:$AQ$12,M$8-ResYr+2,0)</f>
        <v>6.6877799999999974</v>
      </c>
      <c r="N12" s="18">
        <f>VLOOKUP($A12,CommercialGenPivot!$A$10:$AM$21,N$8-CommYr+2,0)+VLOOKUP($A12,ResidentialGenPivot!$A$10:$AQ$12,N$8-ResYr+2,0)</f>
        <v>6.7357999999999958</v>
      </c>
      <c r="O12" s="18">
        <f>VLOOKUP($A12,CommercialGenPivot!$A$10:$AM$21,O$8-CommYr+2,0)+VLOOKUP($A12,ResidentialGenPivot!$A$10:$AQ$12,O$8-ResYr+2,0)</f>
        <v>6.8354399999999949</v>
      </c>
      <c r="P12" s="18">
        <f>VLOOKUP($A12,CommercialGenPivot!$A$10:$AM$21,P$8-CommYr+2,0)+VLOOKUP($A12,ResidentialGenPivot!$A$10:$AQ$12,P$8-ResYr+2,0)</f>
        <v>6.9869499999999967</v>
      </c>
      <c r="Q12" s="18">
        <f>VLOOKUP($A12,CommercialGenPivot!$A$10:$AM$21,Q$8-CommYr+2,0)+VLOOKUP($A12,ResidentialGenPivot!$A$10:$AQ$12,Q$8-ResYr+2,0)</f>
        <v>7.2038099999999954</v>
      </c>
      <c r="R12" s="18">
        <f>VLOOKUP($A12,CommercialGenPivot!$A$10:$AM$21,R$8-CommYr+2,0)+VLOOKUP($A12,ResidentialGenPivot!$A$10:$AQ$12,R$8-ResYr+2,0)</f>
        <v>7.522419999999995</v>
      </c>
      <c r="S12" s="18">
        <f>VLOOKUP($A12,CommercialGenPivot!$A$10:$AM$21,S$8-CommYr+2,0)+VLOOKUP($A12,ResidentialGenPivot!$A$10:$AQ$12,S$8-ResYr+2,0)</f>
        <v>7.8859399999999944</v>
      </c>
      <c r="T12" s="18">
        <f>VLOOKUP($A12,CommercialGenPivot!$A$10:$AM$21,T$8-CommYr+2,0)+VLOOKUP($A12,ResidentialGenPivot!$A$10:$AQ$12,T$8-ResYr+2,0)</f>
        <v>8.258499999999998</v>
      </c>
      <c r="U12" s="18">
        <f>VLOOKUP($A12,CommercialGenPivot!$A$10:$AM$21,U$8-CommYr+2,0)+VLOOKUP($A12,ResidentialGenPivot!$A$10:$AQ$12,U$8-ResYr+2,0)</f>
        <v>8.6473299999999984</v>
      </c>
      <c r="V12" s="18">
        <f>VLOOKUP($A12,CommercialGenPivot!$A$10:$AM$21,V$8-CommYr+2,0)+VLOOKUP($A12,ResidentialGenPivot!$A$10:$AQ$12,V$8-ResYr+2,0)</f>
        <v>9.0537099999999953</v>
      </c>
      <c r="W12" s="18">
        <f>VLOOKUP($A12,CommercialGenPivot!$A$10:$AM$21,W$8-CommYr+2,0)+VLOOKUP($A12,ResidentialGenPivot!$A$10:$AQ$12,W$8-ResYr+2,0)</f>
        <v>9.4676499999999955</v>
      </c>
      <c r="X12" s="18">
        <f>VLOOKUP($A12,CommercialGenPivot!$A$10:$AM$21,X$8-CommYr+2,0)+VLOOKUP($A12,ResidentialGenPivot!$A$10:$AQ$12,X$8-ResYr+2,0)</f>
        <v>9.8897999999999957</v>
      </c>
      <c r="Y12" s="18">
        <f>VLOOKUP($A12,CommercialGenPivot!$A$10:$AM$21,Y$8-CommYr+2,0)+VLOOKUP($A12,ResidentialGenPivot!$A$10:$AQ$12,Y$8-ResYr+2,0)</f>
        <v>10.323569999999998</v>
      </c>
      <c r="Z12" s="18">
        <f>VLOOKUP($A12,CommercialGenPivot!$A$10:$AM$21,Z$8-CommYr+2,0)+VLOOKUP($A12,ResidentialGenPivot!$A$10:$AQ$12,Z$8-ResYr+2,0)</f>
        <v>10.784069999999998</v>
      </c>
      <c r="AA12" s="18">
        <f>VLOOKUP($A12,CommercialGenPivot!$A$10:$AM$21,AA$8-CommYr+2,0)+VLOOKUP($A12,ResidentialGenPivot!$A$10:$AQ$12,AA$8-ResYr+2,0)</f>
        <v>11.262729999999999</v>
      </c>
      <c r="AB12" s="18">
        <f>VLOOKUP($A12,CommercialGenPivot!$A$10:$AM$21,AB$8-CommYr+2,0)+VLOOKUP($A12,ResidentialGenPivot!$A$10:$AQ$12,AB$8-ResYr+2,0)</f>
        <v>11.756639999999999</v>
      </c>
      <c r="AC12" s="18">
        <f>VLOOKUP($A12,CommercialGenPivot!$A$10:$AM$21,AC$8-CommYr+2,0)+VLOOKUP($A12,ResidentialGenPivot!$A$10:$AQ$12,AC$8-ResYr+2,0)</f>
        <v>12.259800000000007</v>
      </c>
      <c r="AD12" s="18">
        <f>VLOOKUP($A12,CommercialGenPivot!$A$10:$AM$21,AD$8-CommYr+2,0)+VLOOKUP($A12,ResidentialGenPivot!$A$10:$AQ$12,AD$8-ResYr+2,0)</f>
        <v>12.783859999999997</v>
      </c>
      <c r="AE12" s="18">
        <f>VLOOKUP($A12,CommercialGenPivot!$A$10:$AM$21,AE$8-CommYr+2,0)+VLOOKUP($A12,ResidentialGenPivot!$A$10:$AQ$12,AE$8-ResYr+2,0)</f>
        <v>13.332989999999995</v>
      </c>
      <c r="AF12" s="18">
        <f>VLOOKUP($A12,CommercialGenPivot!$A$10:$AM$21,AF$8-CommYr+2,0)+VLOOKUP($A12,ResidentialGenPivot!$A$10:$AQ$12,AF$8-ResYr+2,0)</f>
        <v>13.916039999999999</v>
      </c>
      <c r="AG12" s="18">
        <f>VLOOKUP($A12,CommercialGenPivot!$A$10:$AM$21,AG$8-CommYr+2,0)+VLOOKUP($A12,ResidentialGenPivot!$A$10:$AQ$12,AG$8-ResYr+2,0)</f>
        <v>14.527780000000003</v>
      </c>
      <c r="AH12" s="18">
        <f>VLOOKUP($A12,CommercialGenPivot!$A$10:$AM$21,AH$8-CommYr+2,0)+VLOOKUP($A12,ResidentialGenPivot!$A$10:$AQ$12,AH$8-ResYr+2,0)</f>
        <v>15.166380000000002</v>
      </c>
      <c r="AI12" s="18">
        <f>VLOOKUP($A12,CommercialGenPivot!$A$10:$AM$21,AI$8-CommYr+2,0)+VLOOKUP($A12,ResidentialGenPivot!$A$10:$AQ$12,AI$8-ResYr+2,0)</f>
        <v>15.861800000000002</v>
      </c>
      <c r="AJ12" s="18">
        <f>VLOOKUP($A12,CommercialGenPivot!$A$10:$AM$21,AJ$8-CommYr+2,0)+VLOOKUP($A12,ResidentialGenPivot!$A$10:$AQ$12,AJ$8-ResYr+2,0)</f>
        <v>16.665959999999995</v>
      </c>
      <c r="AK12" s="18">
        <f>VLOOKUP($A12,CommercialGenPivot!$A$10:$AM$21,AK$8-CommYr+2,0)+VLOOKUP($A12,ResidentialGenPivot!$A$10:$AQ$12,AK$8-ResYr+2,0)</f>
        <v>17.666419999999999</v>
      </c>
      <c r="AL12" s="18">
        <f>VLOOKUP($A12,CommercialGenPivot!$A$10:$AM$21,AL$8-CommYr+2,0)+VLOOKUP($A12,ResidentialGenPivot!$A$10:$AQ$12,AL$8-ResYr+2,0)</f>
        <v>18.668879999999991</v>
      </c>
      <c r="AM12" s="18">
        <f>VLOOKUP($A12,CommercialGenPivot!$A$10:$AM$21,AM$8-CommYr+2,0)+VLOOKUP($A12,ResidentialGenPivot!$A$10:$AQ$12,AM$8-ResYr+2,0)</f>
        <v>19.677820000000001</v>
      </c>
      <c r="AN12" s="18">
        <f>VLOOKUP($A12,CommercialGenPivot!$A$10:$AM$21,AN$8-CommYr+2,0)+VLOOKUP($A12,ResidentialGenPivot!$A$10:$AQ$12,AN$8-ResYr+2,0)</f>
        <v>20.695389999999996</v>
      </c>
      <c r="AO12" s="18">
        <f>VLOOKUP($A12,CommercialGenPivot!$A$10:$AM$21,AO$8-CommYr+2,0)+VLOOKUP($A12,ResidentialGenPivot!$A$10:$AQ$12,AO$8-ResYr+2,0)</f>
        <v>21.718630000000005</v>
      </c>
      <c r="AP12" s="18">
        <f>VLOOKUP($A12,CommercialGenPivot!$A$10:$AM$21,AP$8-CommYr+2,0)+VLOOKUP($A12,ResidentialGenPivot!$A$10:$AQ$12,AP$8-ResYr+2,0)</f>
        <v>22.745429999999995</v>
      </c>
      <c r="AQ12" s="18">
        <f>VLOOKUP($A12,CommercialGenPivot!$A$10:$AM$21,AQ$8-CommYr+2,0)+VLOOKUP($A12,ResidentialGenPivot!$A$10:$AQ$12,AQ$8-ResYr+2,0)</f>
        <v>23.775860000000005</v>
      </c>
      <c r="AR12" s="20"/>
      <c r="AS12" s="21">
        <f t="shared" si="0"/>
        <v>3.715943119391385E-2</v>
      </c>
    </row>
    <row r="13" spans="1:45" x14ac:dyDescent="0.25">
      <c r="A13" s="17" t="s">
        <v>16</v>
      </c>
      <c r="B13" s="18"/>
      <c r="C13" s="18"/>
      <c r="D13" s="18"/>
      <c r="E13" s="18"/>
      <c r="F13" s="19">
        <f>VLOOKUP($A13,CommercialGenPivot!$A$10:$AM$21,F$8-CommYr+2,0)</f>
        <v>1.2406600000000001</v>
      </c>
      <c r="G13" s="18">
        <f>VLOOKUP($A13,CommercialGenPivot!$A$10:$AM$21,G$8-CommYr+2,0)</f>
        <v>1.4350400000000005</v>
      </c>
      <c r="H13" s="18">
        <f>VLOOKUP($A13,CommercialGenPivot!$A$10:$AM$21,H$8-CommYr+2,0)</f>
        <v>1.3369399999999998</v>
      </c>
      <c r="I13" s="18">
        <f>VLOOKUP($A13,CommercialGenPivot!$A$10:$AM$21,I$8-CommYr+2,0)</f>
        <v>2.9322799999999996</v>
      </c>
      <c r="J13" s="18">
        <f>VLOOKUP($A13,CommercialGenPivot!$A$10:$AM$21,J$8-CommYr+2,0)</f>
        <v>4.2728599999999988</v>
      </c>
      <c r="K13" s="18">
        <f>VLOOKUP($A13,CommercialGenPivot!$A$10:$AM$21,K$8-CommYr+2,0)</f>
        <v>5.57667</v>
      </c>
      <c r="L13" s="18">
        <f>VLOOKUP($A13,CommercialGenPivot!$A$10:$AM$21,L$8-CommYr+2,0)</f>
        <v>6.9289700000000005</v>
      </c>
      <c r="M13" s="18">
        <f>VLOOKUP($A13,CommercialGenPivot!$A$10:$AM$21,M$8-CommYr+2,0)</f>
        <v>8.319230000000001</v>
      </c>
      <c r="N13" s="18">
        <f>VLOOKUP($A13,CommercialGenPivot!$A$10:$AM$21,N$8-CommYr+2,0)</f>
        <v>9.8800100000000004</v>
      </c>
      <c r="O13" s="18">
        <f>VLOOKUP($A13,CommercialGenPivot!$A$10:$AM$21,O$8-CommYr+2,0)</f>
        <v>11.684459999999998</v>
      </c>
      <c r="P13" s="18">
        <f>VLOOKUP($A13,CommercialGenPivot!$A$10:$AM$21,P$8-CommYr+2,0)</f>
        <v>13.723589999999998</v>
      </c>
      <c r="Q13" s="18">
        <f>VLOOKUP($A13,CommercialGenPivot!$A$10:$AM$21,Q$8-CommYr+2,0)</f>
        <v>15.940789999999996</v>
      </c>
      <c r="R13" s="18">
        <f>VLOOKUP($A13,CommercialGenPivot!$A$10:$AM$21,R$8-CommYr+2,0)</f>
        <v>18.475989999999982</v>
      </c>
      <c r="S13" s="18">
        <f>VLOOKUP($A13,CommercialGenPivot!$A$10:$AM$21,S$8-CommYr+2,0)</f>
        <v>21.099779999999999</v>
      </c>
      <c r="T13" s="18">
        <f>VLOOKUP($A13,CommercialGenPivot!$A$10:$AM$21,T$8-CommYr+2,0)</f>
        <v>23.771199999999986</v>
      </c>
      <c r="U13" s="18">
        <f>VLOOKUP($A13,CommercialGenPivot!$A$10:$AM$21,U$8-CommYr+2,0)</f>
        <v>26.561600000000016</v>
      </c>
      <c r="V13" s="18">
        <f>VLOOKUP($A13,CommercialGenPivot!$A$10:$AM$21,V$8-CommYr+2,0)</f>
        <v>29.525970000000012</v>
      </c>
      <c r="W13" s="18">
        <f>VLOOKUP($A13,CommercialGenPivot!$A$10:$AM$21,W$8-CommYr+2,0)</f>
        <v>32.595649999999999</v>
      </c>
      <c r="X13" s="18">
        <f>VLOOKUP($A13,CommercialGenPivot!$A$10:$AM$21,X$8-CommYr+2,0)</f>
        <v>35.707389999999997</v>
      </c>
      <c r="Y13" s="18">
        <f>VLOOKUP($A13,CommercialGenPivot!$A$10:$AM$21,Y$8-CommYr+2,0)</f>
        <v>38.935520000000011</v>
      </c>
      <c r="Z13" s="18">
        <f>VLOOKUP($A13,CommercialGenPivot!$A$10:$AM$21,Z$8-CommYr+2,0)</f>
        <v>42.362249999999996</v>
      </c>
      <c r="AA13" s="18">
        <f>VLOOKUP($A13,CommercialGenPivot!$A$10:$AM$21,AA$8-CommYr+2,0)</f>
        <v>45.902059999999985</v>
      </c>
      <c r="AB13" s="18">
        <f>VLOOKUP($A13,CommercialGenPivot!$A$10:$AM$21,AB$8-CommYr+2,0)</f>
        <v>49.564280000000011</v>
      </c>
      <c r="AC13" s="18">
        <f>VLOOKUP($A13,CommercialGenPivot!$A$10:$AM$21,AC$8-CommYr+2,0)</f>
        <v>53.286270000000023</v>
      </c>
      <c r="AD13" s="18">
        <f>VLOOKUP($A13,CommercialGenPivot!$A$10:$AM$21,AD$8-CommYr+2,0)</f>
        <v>57.142880000000041</v>
      </c>
      <c r="AE13" s="18">
        <f>VLOOKUP($A13,CommercialGenPivot!$A$10:$AM$21,AE$8-CommYr+2,0)</f>
        <v>61.160379999999996</v>
      </c>
      <c r="AF13" s="18">
        <f>VLOOKUP($A13,CommercialGenPivot!$A$10:$AM$21,AF$8-CommYr+2,0)</f>
        <v>65.318770000000015</v>
      </c>
      <c r="AG13" s="18">
        <f>VLOOKUP($A13,CommercialGenPivot!$A$10:$AM$21,AG$8-CommYr+2,0)</f>
        <v>69.632520000000028</v>
      </c>
      <c r="AH13" s="18">
        <f>VLOOKUP($A13,CommercialGenPivot!$A$10:$AM$21,AH$8-CommYr+2,0)</f>
        <v>74.007200000000012</v>
      </c>
      <c r="AI13" s="18">
        <f>VLOOKUP($A13,CommercialGenPivot!$A$10:$AM$21,AI$8-CommYr+2,0)</f>
        <v>78.429340000000025</v>
      </c>
      <c r="AJ13" s="18">
        <f>VLOOKUP($A13,CommercialGenPivot!$A$10:$AM$21,AJ$8-CommYr+2,0)</f>
        <v>82.951459999999955</v>
      </c>
      <c r="AK13" s="18">
        <f>VLOOKUP($A13,CommercialGenPivot!$A$10:$AM$21,AK$8-CommYr+2,0)</f>
        <v>87.586959999999976</v>
      </c>
      <c r="AL13" s="18">
        <f>VLOOKUP($A13,CommercialGenPivot!$A$10:$AM$21,AL$8-CommYr+2,0)</f>
        <v>92.190089999999969</v>
      </c>
      <c r="AM13" s="18">
        <f>VLOOKUP($A13,CommercialGenPivot!$A$10:$AM$21,AM$8-CommYr+2,0)</f>
        <v>96.725109999999958</v>
      </c>
      <c r="AN13" s="18">
        <f>VLOOKUP($A13,CommercialGenPivot!$A$10:$AM$21,AN$8-CommYr+2,0)</f>
        <v>101.31695000000002</v>
      </c>
      <c r="AO13" s="18">
        <f>VLOOKUP($A13,CommercialGenPivot!$A$10:$AM$21,AO$8-CommYr+2,0)</f>
        <v>105.85331999999991</v>
      </c>
      <c r="AP13" s="18">
        <f>VLOOKUP($A13,CommercialGenPivot!$A$10:$AM$21,AP$8-CommYr+2,0)</f>
        <v>110.36369000000005</v>
      </c>
      <c r="AQ13" s="18">
        <f>VLOOKUP($A13,CommercialGenPivot!$A$10:$AM$21,AQ$8-CommYr+2,0)</f>
        <v>114.81664000000001</v>
      </c>
      <c r="AR13" s="20"/>
      <c r="AS13" s="21">
        <f t="shared" si="0"/>
        <v>0.13567504630227778</v>
      </c>
    </row>
    <row r="14" spans="1:45" x14ac:dyDescent="0.25">
      <c r="A14" s="17" t="s">
        <v>17</v>
      </c>
      <c r="B14" s="18"/>
      <c r="C14" s="18"/>
      <c r="D14" s="18"/>
      <c r="E14" s="18"/>
      <c r="F14" s="19">
        <f>VLOOKUP($A14,CommercialGenPivot!$A$10:$AM$21,F$8-CommYr+2,0)</f>
        <v>22.592759999999995</v>
      </c>
      <c r="G14" s="18">
        <f>VLOOKUP($A14,CommercialGenPivot!$A$10:$AM$21,G$8-CommYr+2,0)</f>
        <v>25.375560000000007</v>
      </c>
      <c r="H14" s="18">
        <f>VLOOKUP($A14,CommercialGenPivot!$A$10:$AM$21,H$8-CommYr+2,0)</f>
        <v>29.102460000000001</v>
      </c>
      <c r="I14" s="18">
        <f>VLOOKUP($A14,CommercialGenPivot!$A$10:$AM$21,I$8-CommYr+2,0)</f>
        <v>29.400390000000005</v>
      </c>
      <c r="J14" s="18">
        <f>VLOOKUP($A14,CommercialGenPivot!$A$10:$AM$21,J$8-CommYr+2,0)</f>
        <v>29.67501</v>
      </c>
      <c r="K14" s="18">
        <f>VLOOKUP($A14,CommercialGenPivot!$A$10:$AM$21,K$8-CommYr+2,0)</f>
        <v>29.947089999999999</v>
      </c>
      <c r="L14" s="18">
        <f>VLOOKUP($A14,CommercialGenPivot!$A$10:$AM$21,L$8-CommYr+2,0)</f>
        <v>30.23518000000001</v>
      </c>
      <c r="M14" s="18">
        <f>VLOOKUP($A14,CommercialGenPivot!$A$10:$AM$21,M$8-CommYr+2,0)</f>
        <v>30.539399999999997</v>
      </c>
      <c r="N14" s="18">
        <f>VLOOKUP($A14,CommercialGenPivot!$A$10:$AM$21,N$8-CommYr+2,0)</f>
        <v>30.878449999999997</v>
      </c>
      <c r="O14" s="18">
        <f>VLOOKUP($A14,CommercialGenPivot!$A$10:$AM$21,O$8-CommYr+2,0)</f>
        <v>31.25759</v>
      </c>
      <c r="P14" s="18">
        <f>VLOOKUP($A14,CommercialGenPivot!$A$10:$AM$21,P$8-CommYr+2,0)</f>
        <v>31.678039999999985</v>
      </c>
      <c r="Q14" s="18">
        <f>VLOOKUP($A14,CommercialGenPivot!$A$10:$AM$21,Q$8-CommYr+2,0)</f>
        <v>32.138640000000002</v>
      </c>
      <c r="R14" s="18">
        <f>VLOOKUP($A14,CommercialGenPivot!$A$10:$AM$21,R$8-CommYr+2,0)</f>
        <v>32.66434000000001</v>
      </c>
      <c r="S14" s="18">
        <f>VLOOKUP($A14,CommercialGenPivot!$A$10:$AM$21,S$8-CommYr+2,0)</f>
        <v>33.211900000000007</v>
      </c>
      <c r="T14" s="18">
        <f>VLOOKUP($A14,CommercialGenPivot!$A$10:$AM$21,T$8-CommYr+2,0)</f>
        <v>33.774910000000006</v>
      </c>
      <c r="U14" s="18">
        <f>VLOOKUP($A14,CommercialGenPivot!$A$10:$AM$21,U$8-CommYr+2,0)</f>
        <v>34.361869999999982</v>
      </c>
      <c r="V14" s="18">
        <f>VLOOKUP($A14,CommercialGenPivot!$A$10:$AM$21,V$8-CommYr+2,0)</f>
        <v>34.984229999999997</v>
      </c>
      <c r="W14" s="18">
        <f>VLOOKUP($A14,CommercialGenPivot!$A$10:$AM$21,W$8-CommYr+2,0)</f>
        <v>35.639319999999998</v>
      </c>
      <c r="X14" s="18">
        <f>VLOOKUP($A14,CommercialGenPivot!$A$10:$AM$21,X$8-CommYr+2,0)</f>
        <v>36.320350000000012</v>
      </c>
      <c r="Y14" s="18">
        <f>VLOOKUP($A14,CommercialGenPivot!$A$10:$AM$21,Y$8-CommYr+2,0)</f>
        <v>37.040240000000004</v>
      </c>
      <c r="Z14" s="18">
        <f>VLOOKUP($A14,CommercialGenPivot!$A$10:$AM$21,Z$8-CommYr+2,0)</f>
        <v>37.822650000000017</v>
      </c>
      <c r="AA14" s="18">
        <f>VLOOKUP($A14,CommercialGenPivot!$A$10:$AM$21,AA$8-CommYr+2,0)</f>
        <v>38.66870999999999</v>
      </c>
      <c r="AB14" s="18">
        <f>VLOOKUP($A14,CommercialGenPivot!$A$10:$AM$21,AB$8-CommYr+2,0)</f>
        <v>39.587340000000005</v>
      </c>
      <c r="AC14" s="18">
        <f>VLOOKUP($A14,CommercialGenPivot!$A$10:$AM$21,AC$8-CommYr+2,0)</f>
        <v>40.594599999999993</v>
      </c>
      <c r="AD14" s="18">
        <f>VLOOKUP($A14,CommercialGenPivot!$A$10:$AM$21,AD$8-CommYr+2,0)</f>
        <v>41.717109999999984</v>
      </c>
      <c r="AE14" s="18">
        <f>VLOOKUP($A14,CommercialGenPivot!$A$10:$AM$21,AE$8-CommYr+2,0)</f>
        <v>42.978079999999999</v>
      </c>
      <c r="AF14" s="18">
        <f>VLOOKUP($A14,CommercialGenPivot!$A$10:$AM$21,AF$8-CommYr+2,0)</f>
        <v>44.41443000000001</v>
      </c>
      <c r="AG14" s="18">
        <f>VLOOKUP($A14,CommercialGenPivot!$A$10:$AM$21,AG$8-CommYr+2,0)</f>
        <v>46.057449999999996</v>
      </c>
      <c r="AH14" s="18">
        <f>VLOOKUP($A14,CommercialGenPivot!$A$10:$AM$21,AH$8-CommYr+2,0)</f>
        <v>47.924680000000002</v>
      </c>
      <c r="AI14" s="18">
        <f>VLOOKUP($A14,CommercialGenPivot!$A$10:$AM$21,AI$8-CommYr+2,0)</f>
        <v>50.055080000000004</v>
      </c>
      <c r="AJ14" s="18">
        <f>VLOOKUP($A14,CommercialGenPivot!$A$10:$AM$21,AJ$8-CommYr+2,0)</f>
        <v>52.528680000000016</v>
      </c>
      <c r="AK14" s="18">
        <f>VLOOKUP($A14,CommercialGenPivot!$A$10:$AM$21,AK$8-CommYr+2,0)</f>
        <v>55.423469999999995</v>
      </c>
      <c r="AL14" s="18">
        <f>VLOOKUP($A14,CommercialGenPivot!$A$10:$AM$21,AL$8-CommYr+2,0)</f>
        <v>58.348830000000028</v>
      </c>
      <c r="AM14" s="18">
        <f>VLOOKUP($A14,CommercialGenPivot!$A$10:$AM$21,AM$8-CommYr+2,0)</f>
        <v>61.320639999999997</v>
      </c>
      <c r="AN14" s="18">
        <f>VLOOKUP($A14,CommercialGenPivot!$A$10:$AM$21,AN$8-CommYr+2,0)</f>
        <v>64.338949999999997</v>
      </c>
      <c r="AO14" s="18">
        <f>VLOOKUP($A14,CommercialGenPivot!$A$10:$AM$21,AO$8-CommYr+2,0)</f>
        <v>67.387669999999986</v>
      </c>
      <c r="AP14" s="18">
        <f>VLOOKUP($A14,CommercialGenPivot!$A$10:$AM$21,AP$8-CommYr+2,0)</f>
        <v>70.473940000000027</v>
      </c>
      <c r="AQ14" s="18">
        <f>VLOOKUP($A14,CommercialGenPivot!$A$10:$AM$21,AQ$8-CommYr+2,0)</f>
        <v>73.600959999999972</v>
      </c>
      <c r="AR14" s="20"/>
      <c r="AS14" s="21">
        <f t="shared" si="0"/>
        <v>2.6864086404448706E-2</v>
      </c>
    </row>
    <row r="15" spans="1:45" x14ac:dyDescent="0.25">
      <c r="A15" s="17" t="s">
        <v>18</v>
      </c>
      <c r="B15" s="18"/>
      <c r="C15" s="18"/>
      <c r="D15" s="18"/>
      <c r="E15" s="18"/>
      <c r="F15" s="19">
        <f>VLOOKUP($A15,CommercialGenPivot!$A$10:$AM$21,F$8-CommYr+2,0)</f>
        <v>0.14405000000000001</v>
      </c>
      <c r="G15" s="18">
        <f>VLOOKUP($A15,CommercialGenPivot!$A$10:$AM$21,G$8-CommYr+2,0)</f>
        <v>0.13095999999999999</v>
      </c>
      <c r="H15" s="18">
        <f>VLOOKUP($A15,CommercialGenPivot!$A$10:$AM$21,H$8-CommYr+2,0)</f>
        <v>0.11524000000000001</v>
      </c>
      <c r="I15" s="18">
        <f>VLOOKUP($A15,CommercialGenPivot!$A$10:$AM$21,I$8-CommYr+2,0)</f>
        <v>0.11524000000000001</v>
      </c>
      <c r="J15" s="18">
        <f>VLOOKUP($A15,CommercialGenPivot!$A$10:$AM$21,J$8-CommYr+2,0)</f>
        <v>0.11524000000000001</v>
      </c>
      <c r="K15" s="18">
        <f>VLOOKUP($A15,CommercialGenPivot!$A$10:$AM$21,K$8-CommYr+2,0)</f>
        <v>0.11524000000000001</v>
      </c>
      <c r="L15" s="18">
        <f>VLOOKUP($A15,CommercialGenPivot!$A$10:$AM$21,L$8-CommYr+2,0)</f>
        <v>0.11524000000000001</v>
      </c>
      <c r="M15" s="18">
        <f>VLOOKUP($A15,CommercialGenPivot!$A$10:$AM$21,M$8-CommYr+2,0)</f>
        <v>0.11524000000000001</v>
      </c>
      <c r="N15" s="18">
        <f>VLOOKUP($A15,CommercialGenPivot!$A$10:$AM$21,N$8-CommYr+2,0)</f>
        <v>0.11524000000000001</v>
      </c>
      <c r="O15" s="18">
        <f>VLOOKUP($A15,CommercialGenPivot!$A$10:$AM$21,O$8-CommYr+2,0)</f>
        <v>0.11524000000000001</v>
      </c>
      <c r="P15" s="18">
        <f>VLOOKUP($A15,CommercialGenPivot!$A$10:$AM$21,P$8-CommYr+2,0)</f>
        <v>0.11524000000000001</v>
      </c>
      <c r="Q15" s="18">
        <f>VLOOKUP($A15,CommercialGenPivot!$A$10:$AM$21,Q$8-CommYr+2,0)</f>
        <v>0.11524000000000001</v>
      </c>
      <c r="R15" s="18">
        <f>VLOOKUP($A15,CommercialGenPivot!$A$10:$AM$21,R$8-CommYr+2,0)</f>
        <v>0.11524000000000001</v>
      </c>
      <c r="S15" s="18">
        <f>VLOOKUP($A15,CommercialGenPivot!$A$10:$AM$21,S$8-CommYr+2,0)</f>
        <v>0.11524000000000001</v>
      </c>
      <c r="T15" s="18">
        <f>VLOOKUP($A15,CommercialGenPivot!$A$10:$AM$21,T$8-CommYr+2,0)</f>
        <v>0.11524000000000001</v>
      </c>
      <c r="U15" s="18">
        <f>VLOOKUP($A15,CommercialGenPivot!$A$10:$AM$21,U$8-CommYr+2,0)</f>
        <v>0.11524000000000001</v>
      </c>
      <c r="V15" s="18">
        <f>VLOOKUP($A15,CommercialGenPivot!$A$10:$AM$21,V$8-CommYr+2,0)</f>
        <v>0.11524000000000001</v>
      </c>
      <c r="W15" s="18">
        <f>VLOOKUP($A15,CommercialGenPivot!$A$10:$AM$21,W$8-CommYr+2,0)</f>
        <v>0.11524000000000001</v>
      </c>
      <c r="X15" s="18">
        <f>VLOOKUP($A15,CommercialGenPivot!$A$10:$AM$21,X$8-CommYr+2,0)</f>
        <v>0.11524000000000001</v>
      </c>
      <c r="Y15" s="18">
        <f>VLOOKUP($A15,CommercialGenPivot!$A$10:$AM$21,Y$8-CommYr+2,0)</f>
        <v>0.11524000000000001</v>
      </c>
      <c r="Z15" s="18">
        <f>VLOOKUP($A15,CommercialGenPivot!$A$10:$AM$21,Z$8-CommYr+2,0)</f>
        <v>0.11524000000000001</v>
      </c>
      <c r="AA15" s="18">
        <f>VLOOKUP($A15,CommercialGenPivot!$A$10:$AM$21,AA$8-CommYr+2,0)</f>
        <v>0.11524000000000001</v>
      </c>
      <c r="AB15" s="18">
        <f>VLOOKUP($A15,CommercialGenPivot!$A$10:$AM$21,AB$8-CommYr+2,0)</f>
        <v>0.11524000000000001</v>
      </c>
      <c r="AC15" s="18">
        <f>VLOOKUP($A15,CommercialGenPivot!$A$10:$AM$21,AC$8-CommYr+2,0)</f>
        <v>0.11524000000000001</v>
      </c>
      <c r="AD15" s="18">
        <f>VLOOKUP($A15,CommercialGenPivot!$A$10:$AM$21,AD$8-CommYr+2,0)</f>
        <v>0.11524000000000001</v>
      </c>
      <c r="AE15" s="18">
        <f>VLOOKUP($A15,CommercialGenPivot!$A$10:$AM$21,AE$8-CommYr+2,0)</f>
        <v>0.11524000000000001</v>
      </c>
      <c r="AF15" s="18">
        <f>VLOOKUP($A15,CommercialGenPivot!$A$10:$AM$21,AF$8-CommYr+2,0)</f>
        <v>0.11524000000000001</v>
      </c>
      <c r="AG15" s="18">
        <f>VLOOKUP($A15,CommercialGenPivot!$A$10:$AM$21,AG$8-CommYr+2,0)</f>
        <v>0.11524000000000001</v>
      </c>
      <c r="AH15" s="18">
        <f>VLOOKUP($A15,CommercialGenPivot!$A$10:$AM$21,AH$8-CommYr+2,0)</f>
        <v>0.11524000000000001</v>
      </c>
      <c r="AI15" s="18">
        <f>VLOOKUP($A15,CommercialGenPivot!$A$10:$AM$21,AI$8-CommYr+2,0)</f>
        <v>0.11524000000000001</v>
      </c>
      <c r="AJ15" s="18">
        <f>VLOOKUP($A15,CommercialGenPivot!$A$10:$AM$21,AJ$8-CommYr+2,0)</f>
        <v>0.11524000000000001</v>
      </c>
      <c r="AK15" s="18">
        <f>VLOOKUP($A15,CommercialGenPivot!$A$10:$AM$21,AK$8-CommYr+2,0)</f>
        <v>0.11524000000000001</v>
      </c>
      <c r="AL15" s="18">
        <f>VLOOKUP($A15,CommercialGenPivot!$A$10:$AM$21,AL$8-CommYr+2,0)</f>
        <v>0.11524000000000001</v>
      </c>
      <c r="AM15" s="18">
        <f>VLOOKUP($A15,CommercialGenPivot!$A$10:$AM$21,AM$8-CommYr+2,0)</f>
        <v>0.11524000000000001</v>
      </c>
      <c r="AN15" s="18">
        <f>VLOOKUP($A15,CommercialGenPivot!$A$10:$AM$21,AN$8-CommYr+2,0)</f>
        <v>0.11524000000000001</v>
      </c>
      <c r="AO15" s="18">
        <f>VLOOKUP($A15,CommercialGenPivot!$A$10:$AM$21,AO$8-CommYr+2,0)</f>
        <v>0.11524000000000001</v>
      </c>
      <c r="AP15" s="18">
        <f>VLOOKUP($A15,CommercialGenPivot!$A$10:$AM$21,AP$8-CommYr+2,0)</f>
        <v>0.11524000000000001</v>
      </c>
      <c r="AQ15" s="18">
        <f>VLOOKUP($A15,CommercialGenPivot!$A$10:$AM$21,AQ$8-CommYr+2,0)</f>
        <v>0.11524000000000001</v>
      </c>
      <c r="AR15" s="20"/>
      <c r="AS15" s="21">
        <f t="shared" si="0"/>
        <v>0</v>
      </c>
    </row>
    <row r="16" spans="1:45" x14ac:dyDescent="0.25">
      <c r="A16" s="17" t="s">
        <v>19</v>
      </c>
      <c r="B16" s="18"/>
      <c r="C16" s="18"/>
      <c r="D16" s="18"/>
      <c r="E16" s="18"/>
      <c r="F16" s="19">
        <f>VLOOKUP($A16,CommercialGenPivot!$A$10:$AM$21,F$8-CommYr+2,0)</f>
        <v>11.402519999999999</v>
      </c>
      <c r="G16" s="18">
        <f>VLOOKUP($A16,CommercialGenPivot!$A$10:$AM$21,G$8-CommYr+2,0)</f>
        <v>12.056720000000007</v>
      </c>
      <c r="H16" s="18">
        <f>VLOOKUP($A16,CommercialGenPivot!$A$10:$AM$21,H$8-CommYr+2,0)</f>
        <v>12.8827</v>
      </c>
      <c r="I16" s="18">
        <f>VLOOKUP($A16,CommercialGenPivot!$A$10:$AM$21,I$8-CommYr+2,0)</f>
        <v>13.620240000000006</v>
      </c>
      <c r="J16" s="18">
        <f>VLOOKUP($A16,CommercialGenPivot!$A$10:$AM$21,J$8-CommYr+2,0)</f>
        <v>14.210530000000007</v>
      </c>
      <c r="K16" s="18">
        <f>VLOOKUP($A16,CommercialGenPivot!$A$10:$AM$21,K$8-CommYr+2,0)</f>
        <v>14.783340000000004</v>
      </c>
      <c r="L16" s="18">
        <f>VLOOKUP($A16,CommercialGenPivot!$A$10:$AM$21,L$8-CommYr+2,0)</f>
        <v>15.373390000000009</v>
      </c>
      <c r="M16" s="18">
        <f>VLOOKUP($A16,CommercialGenPivot!$A$10:$AM$21,M$8-CommYr+2,0)</f>
        <v>15.971400000000003</v>
      </c>
      <c r="N16" s="18">
        <f>VLOOKUP($A16,CommercialGenPivot!$A$10:$AM$21,N$8-CommYr+2,0)</f>
        <v>16.634379999999997</v>
      </c>
      <c r="O16" s="18">
        <f>VLOOKUP($A16,CommercialGenPivot!$A$10:$AM$21,O$8-CommYr+2,0)</f>
        <v>17.380470000000006</v>
      </c>
      <c r="P16" s="18">
        <f>VLOOKUP($A16,CommercialGenPivot!$A$10:$AM$21,P$8-CommYr+2,0)</f>
        <v>18.211690000000004</v>
      </c>
      <c r="Q16" s="18">
        <f>VLOOKUP($A16,CommercialGenPivot!$A$10:$AM$21,Q$8-CommYr+2,0)</f>
        <v>19.119109999999999</v>
      </c>
      <c r="R16" s="18">
        <f>VLOOKUP($A16,CommercialGenPivot!$A$10:$AM$21,R$8-CommYr+2,0)</f>
        <v>20.148149999999998</v>
      </c>
      <c r="S16" s="18">
        <f>VLOOKUP($A16,CommercialGenPivot!$A$10:$AM$21,S$8-CommYr+2,0)</f>
        <v>21.255190000000002</v>
      </c>
      <c r="T16" s="18">
        <f>VLOOKUP($A16,CommercialGenPivot!$A$10:$AM$21,T$8-CommYr+2,0)</f>
        <v>22.416439999999998</v>
      </c>
      <c r="U16" s="18">
        <f>VLOOKUP($A16,CommercialGenPivot!$A$10:$AM$21,U$8-CommYr+2,0)</f>
        <v>23.644820000000006</v>
      </c>
      <c r="V16" s="18">
        <f>VLOOKUP($A16,CommercialGenPivot!$A$10:$AM$21,V$8-CommYr+2,0)</f>
        <v>24.963490000000011</v>
      </c>
      <c r="W16" s="18">
        <f>VLOOKUP($A16,CommercialGenPivot!$A$10:$AM$21,W$8-CommYr+2,0)</f>
        <v>26.348050000000004</v>
      </c>
      <c r="X16" s="18">
        <f>VLOOKUP($A16,CommercialGenPivot!$A$10:$AM$21,X$8-CommYr+2,0)</f>
        <v>27.751010000000004</v>
      </c>
      <c r="Y16" s="18">
        <f>VLOOKUP($A16,CommercialGenPivot!$A$10:$AM$21,Y$8-CommYr+2,0)</f>
        <v>29.192359999999987</v>
      </c>
      <c r="Z16" s="18">
        <f>VLOOKUP($A16,CommercialGenPivot!$A$10:$AM$21,Z$8-CommYr+2,0)</f>
        <v>30.719169999999995</v>
      </c>
      <c r="AA16" s="18">
        <f>VLOOKUP($A16,CommercialGenPivot!$A$10:$AM$21,AA$8-CommYr+2,0)</f>
        <v>32.287869999999998</v>
      </c>
      <c r="AB16" s="18">
        <f>VLOOKUP($A16,CommercialGenPivot!$A$10:$AM$21,AB$8-CommYr+2,0)</f>
        <v>33.904209999999999</v>
      </c>
      <c r="AC16" s="18">
        <f>VLOOKUP($A16,CommercialGenPivot!$A$10:$AM$21,AC$8-CommYr+2,0)</f>
        <v>35.534379999999999</v>
      </c>
      <c r="AD16" s="18">
        <f>VLOOKUP($A16,CommercialGenPivot!$A$10:$AM$21,AD$8-CommYr+2,0)</f>
        <v>37.223459999999982</v>
      </c>
      <c r="AE16" s="18">
        <f>VLOOKUP($A16,CommercialGenPivot!$A$10:$AM$21,AE$8-CommYr+2,0)</f>
        <v>38.98171</v>
      </c>
      <c r="AF16" s="18">
        <f>VLOOKUP($A16,CommercialGenPivot!$A$10:$AM$21,AF$8-CommYr+2,0)</f>
        <v>40.812599999999989</v>
      </c>
      <c r="AG16" s="18">
        <f>VLOOKUP($A16,CommercialGenPivot!$A$10:$AM$21,AG$8-CommYr+2,0)</f>
        <v>42.694809999999976</v>
      </c>
      <c r="AH16" s="18">
        <f>VLOOKUP($A16,CommercialGenPivot!$A$10:$AM$21,AH$8-CommYr+2,0)</f>
        <v>44.602960000000003</v>
      </c>
      <c r="AI16" s="18">
        <f>VLOOKUP($A16,CommercialGenPivot!$A$10:$AM$21,AI$8-CommYr+2,0)</f>
        <v>46.54818999999997</v>
      </c>
      <c r="AJ16" s="18">
        <f>VLOOKUP($A16,CommercialGenPivot!$A$10:$AM$21,AJ$8-CommYr+2,0)</f>
        <v>48.515160000000009</v>
      </c>
      <c r="AK16" s="18">
        <f>VLOOKUP($A16,CommercialGenPivot!$A$10:$AM$21,AK$8-CommYr+2,0)</f>
        <v>50.505219999999994</v>
      </c>
      <c r="AL16" s="18">
        <f>VLOOKUP($A16,CommercialGenPivot!$A$10:$AM$21,AL$8-CommYr+2,0)</f>
        <v>52.47343</v>
      </c>
      <c r="AM16" s="18">
        <f>VLOOKUP($A16,CommercialGenPivot!$A$10:$AM$21,AM$8-CommYr+2,0)</f>
        <v>54.450479999999992</v>
      </c>
      <c r="AN16" s="18">
        <f>VLOOKUP($A16,CommercialGenPivot!$A$10:$AM$21,AN$8-CommYr+2,0)</f>
        <v>56.441700000000019</v>
      </c>
      <c r="AO16" s="18">
        <f>VLOOKUP($A16,CommercialGenPivot!$A$10:$AM$21,AO$8-CommYr+2,0)</f>
        <v>58.412459999999989</v>
      </c>
      <c r="AP16" s="18">
        <f>VLOOKUP($A16,CommercialGenPivot!$A$10:$AM$21,AP$8-CommYr+2,0)</f>
        <v>60.358719999999984</v>
      </c>
      <c r="AQ16" s="18">
        <f>VLOOKUP($A16,CommercialGenPivot!$A$10:$AM$21,AQ$8-CommYr+2,0)</f>
        <v>62.282270000000025</v>
      </c>
      <c r="AR16" s="20"/>
      <c r="AS16" s="21">
        <f t="shared" si="0"/>
        <v>4.6051514409514605E-2</v>
      </c>
    </row>
    <row r="17" spans="1:45" x14ac:dyDescent="0.25">
      <c r="A17" s="17" t="s">
        <v>20</v>
      </c>
      <c r="B17" s="18">
        <f>VLOOKUP($A17,ResidentialGenPivot!$A$10:$AQ$12,B$8-ResYr+2,0)</f>
        <v>1.9833499999999999</v>
      </c>
      <c r="C17" s="18">
        <f>VLOOKUP($A17,ResidentialGenPivot!$A$10:$AQ$12,C$8-ResYr+2,0)</f>
        <v>3.27827</v>
      </c>
      <c r="D17" s="18">
        <f>VLOOKUP($A17,ResidentialGenPivot!$A$10:$AQ$12,D$8-ResYr+2,0)</f>
        <v>4.84138</v>
      </c>
      <c r="E17" s="18">
        <f>VLOOKUP($A17,ResidentialGenPivot!$A$10:$AQ$12,E$8-ResYr+2,0)</f>
        <v>7.3825799999999999</v>
      </c>
      <c r="F17" s="19">
        <f>VLOOKUP($A17,CommercialGenPivot!$A$10:$AM$21,F$8-CommYr+2,0)+VLOOKUP($A17,ResidentialGenPivot!$A$10:$AQ$12,F$8-ResYr+2,0)</f>
        <v>29.582770000000004</v>
      </c>
      <c r="G17" s="18">
        <f>VLOOKUP($A17,CommercialGenPivot!$A$10:$AM$21,G$8-CommYr+2,0)+VLOOKUP($A17,ResidentialGenPivot!$A$10:$AQ$12,G$8-ResYr+2,0)</f>
        <v>40.433689999999999</v>
      </c>
      <c r="H17" s="18">
        <f>VLOOKUP($A17,CommercialGenPivot!$A$10:$AM$21,H$8-CommYr+2,0)+VLOOKUP($A17,ResidentialGenPivot!$A$10:$AQ$12,H$8-ResYr+2,0)</f>
        <v>54.767860000000013</v>
      </c>
      <c r="I17" s="18">
        <f>VLOOKUP($A17,CommercialGenPivot!$A$10:$AM$21,I$8-CommYr+2,0)+VLOOKUP($A17,ResidentialGenPivot!$A$10:$AQ$12,I$8-ResYr+2,0)</f>
        <v>68.210039999999992</v>
      </c>
      <c r="J17" s="18">
        <f>VLOOKUP($A17,CommercialGenPivot!$A$10:$AM$21,J$8-CommYr+2,0)+VLOOKUP($A17,ResidentialGenPivot!$A$10:$AQ$12,J$8-ResYr+2,0)</f>
        <v>82.392380000000003</v>
      </c>
      <c r="K17" s="18">
        <f>VLOOKUP($A17,CommercialGenPivot!$A$10:$AM$21,K$8-CommYr+2,0)+VLOOKUP($A17,ResidentialGenPivot!$A$10:$AQ$12,K$8-ResYr+2,0)</f>
        <v>97.224930000000001</v>
      </c>
      <c r="L17" s="18">
        <f>VLOOKUP($A17,CommercialGenPivot!$A$10:$AM$21,L$8-CommYr+2,0)+VLOOKUP($A17,ResidentialGenPivot!$A$10:$AQ$12,L$8-ResYr+2,0)</f>
        <v>113.00355999999999</v>
      </c>
      <c r="M17" s="18">
        <f>VLOOKUP($A17,CommercialGenPivot!$A$10:$AM$21,M$8-CommYr+2,0)+VLOOKUP($A17,ResidentialGenPivot!$A$10:$AQ$12,M$8-ResYr+2,0)</f>
        <v>129.13081</v>
      </c>
      <c r="N17" s="18">
        <f>VLOOKUP($A17,CommercialGenPivot!$A$10:$AM$21,N$8-CommYr+2,0)+VLOOKUP($A17,ResidentialGenPivot!$A$10:$AQ$12,N$8-ResYr+2,0)</f>
        <v>145.55876000000001</v>
      </c>
      <c r="O17" s="18">
        <f>VLOOKUP($A17,CommercialGenPivot!$A$10:$AM$21,O$8-CommYr+2,0)+VLOOKUP($A17,ResidentialGenPivot!$A$10:$AQ$12,O$8-ResYr+2,0)</f>
        <v>160.75494</v>
      </c>
      <c r="P17" s="18">
        <f>VLOOKUP($A17,CommercialGenPivot!$A$10:$AM$21,P$8-CommYr+2,0)+VLOOKUP($A17,ResidentialGenPivot!$A$10:$AQ$12,P$8-ResYr+2,0)</f>
        <v>174.70205999999999</v>
      </c>
      <c r="Q17" s="18">
        <f>VLOOKUP($A17,CommercialGenPivot!$A$10:$AM$21,Q$8-CommYr+2,0)+VLOOKUP($A17,ResidentialGenPivot!$A$10:$AQ$12,Q$8-ResYr+2,0)</f>
        <v>189.71055000000001</v>
      </c>
      <c r="R17" s="18">
        <f>VLOOKUP($A17,CommercialGenPivot!$A$10:$AM$21,R$8-CommYr+2,0)+VLOOKUP($A17,ResidentialGenPivot!$A$10:$AQ$12,R$8-ResYr+2,0)</f>
        <v>206.13330000000002</v>
      </c>
      <c r="S17" s="18">
        <f>VLOOKUP($A17,CommercialGenPivot!$A$10:$AM$21,S$8-CommYr+2,0)+VLOOKUP($A17,ResidentialGenPivot!$A$10:$AQ$12,S$8-ResYr+2,0)</f>
        <v>223.89344</v>
      </c>
      <c r="T17" s="18">
        <f>VLOOKUP($A17,CommercialGenPivot!$A$10:$AM$21,T$8-CommYr+2,0)+VLOOKUP($A17,ResidentialGenPivot!$A$10:$AQ$12,T$8-ResYr+2,0)</f>
        <v>242.91086000000001</v>
      </c>
      <c r="U17" s="18">
        <f>VLOOKUP($A17,CommercialGenPivot!$A$10:$AM$21,U$8-CommYr+2,0)+VLOOKUP($A17,ResidentialGenPivot!$A$10:$AQ$12,U$8-ResYr+2,0)</f>
        <v>263.21553999999998</v>
      </c>
      <c r="V17" s="18">
        <f>VLOOKUP($A17,CommercialGenPivot!$A$10:$AM$21,V$8-CommYr+2,0)+VLOOKUP($A17,ResidentialGenPivot!$A$10:$AQ$12,V$8-ResYr+2,0)</f>
        <v>284.90165000000002</v>
      </c>
      <c r="W17" s="18">
        <f>VLOOKUP($A17,CommercialGenPivot!$A$10:$AM$21,W$8-CommYr+2,0)+VLOOKUP($A17,ResidentialGenPivot!$A$10:$AQ$12,W$8-ResYr+2,0)</f>
        <v>308.07329000000004</v>
      </c>
      <c r="X17" s="18">
        <f>VLOOKUP($A17,CommercialGenPivot!$A$10:$AM$21,X$8-CommYr+2,0)+VLOOKUP($A17,ResidentialGenPivot!$A$10:$AQ$12,X$8-ResYr+2,0)</f>
        <v>332.58421000000004</v>
      </c>
      <c r="Y17" s="18">
        <f>VLOOKUP($A17,CommercialGenPivot!$A$10:$AM$21,Y$8-CommYr+2,0)+VLOOKUP($A17,ResidentialGenPivot!$A$10:$AQ$12,Y$8-ResYr+2,0)</f>
        <v>358.42277999999993</v>
      </c>
      <c r="Z17" s="18">
        <f>VLOOKUP($A17,CommercialGenPivot!$A$10:$AM$21,Z$8-CommYr+2,0)+VLOOKUP($A17,ResidentialGenPivot!$A$10:$AQ$12,Z$8-ResYr+2,0)</f>
        <v>385.55874</v>
      </c>
      <c r="AA17" s="18">
        <f>VLOOKUP($A17,CommercialGenPivot!$A$10:$AM$21,AA$8-CommYr+2,0)+VLOOKUP($A17,ResidentialGenPivot!$A$10:$AQ$12,AA$8-ResYr+2,0)</f>
        <v>414.04182000000003</v>
      </c>
      <c r="AB17" s="18">
        <f>VLOOKUP($A17,CommercialGenPivot!$A$10:$AM$21,AB$8-CommYr+2,0)+VLOOKUP($A17,ResidentialGenPivot!$A$10:$AQ$12,AB$8-ResYr+2,0)</f>
        <v>444.00574</v>
      </c>
      <c r="AC17" s="18">
        <f>VLOOKUP($A17,CommercialGenPivot!$A$10:$AM$21,AC$8-CommYr+2,0)+VLOOKUP($A17,ResidentialGenPivot!$A$10:$AQ$12,AC$8-ResYr+2,0)</f>
        <v>475.40715</v>
      </c>
      <c r="AD17" s="18">
        <f>VLOOKUP($A17,CommercialGenPivot!$A$10:$AM$21,AD$8-CommYr+2,0)+VLOOKUP($A17,ResidentialGenPivot!$A$10:$AQ$12,AD$8-ResYr+2,0)</f>
        <v>508.34589999999997</v>
      </c>
      <c r="AE17" s="18">
        <f>VLOOKUP($A17,CommercialGenPivot!$A$10:$AM$21,AE$8-CommYr+2,0)+VLOOKUP($A17,ResidentialGenPivot!$A$10:$AQ$12,AE$8-ResYr+2,0)</f>
        <v>542.82936000000007</v>
      </c>
      <c r="AF17" s="18">
        <f>VLOOKUP($A17,CommercialGenPivot!$A$10:$AM$21,AF$8-CommYr+2,0)+VLOOKUP($A17,ResidentialGenPivot!$A$10:$AQ$12,AF$8-ResYr+2,0)</f>
        <v>578.92555000000004</v>
      </c>
      <c r="AG17" s="18">
        <f>VLOOKUP($A17,CommercialGenPivot!$A$10:$AM$21,AG$8-CommYr+2,0)+VLOOKUP($A17,ResidentialGenPivot!$A$10:$AQ$12,AG$8-ResYr+2,0)</f>
        <v>616.87139999999999</v>
      </c>
      <c r="AH17" s="18">
        <f>VLOOKUP($A17,CommercialGenPivot!$A$10:$AM$21,AH$8-CommYr+2,0)+VLOOKUP($A17,ResidentialGenPivot!$A$10:$AQ$12,AH$8-ResYr+2,0)</f>
        <v>656.56909000000007</v>
      </c>
      <c r="AI17" s="18">
        <f>VLOOKUP($A17,CommercialGenPivot!$A$10:$AM$21,AI$8-CommYr+2,0)+VLOOKUP($A17,ResidentialGenPivot!$A$10:$AQ$12,AI$8-ResYr+2,0)</f>
        <v>698.09140000000002</v>
      </c>
      <c r="AJ17" s="18">
        <f>VLOOKUP($A17,CommercialGenPivot!$A$10:$AM$21,AJ$8-CommYr+2,0)+VLOOKUP($A17,ResidentialGenPivot!$A$10:$AQ$12,AJ$8-ResYr+2,0)</f>
        <v>741.57970999999998</v>
      </c>
      <c r="AK17" s="18">
        <f>VLOOKUP($A17,CommercialGenPivot!$A$10:$AM$21,AK$8-CommYr+2,0)+VLOOKUP($A17,ResidentialGenPivot!$A$10:$AQ$12,AK$8-ResYr+2,0)</f>
        <v>787.26805000000002</v>
      </c>
      <c r="AL17" s="18">
        <f>VLOOKUP($A17,CommercialGenPivot!$A$10:$AM$21,AL$8-CommYr+2,0)+VLOOKUP($A17,ResidentialGenPivot!$A$10:$AQ$12,AL$8-ResYr+2,0)</f>
        <v>835.37940000000003</v>
      </c>
      <c r="AM17" s="18">
        <f>VLOOKUP($A17,CommercialGenPivot!$A$10:$AM$21,AM$8-CommYr+2,0)+VLOOKUP($A17,ResidentialGenPivot!$A$10:$AQ$12,AM$8-ResYr+2,0)</f>
        <v>886.0399900000001</v>
      </c>
      <c r="AN17" s="18">
        <f>VLOOKUP($A17,CommercialGenPivot!$A$10:$AM$21,AN$8-CommYr+2,0)+VLOOKUP($A17,ResidentialGenPivot!$A$10:$AQ$12,AN$8-ResYr+2,0)</f>
        <v>939.37618999999995</v>
      </c>
      <c r="AO17" s="18">
        <f>VLOOKUP($A17,CommercialGenPivot!$A$10:$AM$21,AO$8-CommYr+2,0)+VLOOKUP($A17,ResidentialGenPivot!$A$10:$AQ$12,AO$8-ResYr+2,0)</f>
        <v>995.56458999999995</v>
      </c>
      <c r="AP17" s="18">
        <f>VLOOKUP($A17,CommercialGenPivot!$A$10:$AM$21,AP$8-CommYr+2,0)+VLOOKUP($A17,ResidentialGenPivot!$A$10:$AQ$12,AP$8-ResYr+2,0)</f>
        <v>1054.7383400000001</v>
      </c>
      <c r="AQ17" s="18">
        <f>VLOOKUP($A17,CommercialGenPivot!$A$10:$AM$21,AQ$8-CommYr+2,0)+VLOOKUP($A17,ResidentialGenPivot!$A$10:$AQ$12,AQ$8-ResYr+2,0)</f>
        <v>1117.21407</v>
      </c>
      <c r="AR17" s="20"/>
      <c r="AS17" s="21">
        <f t="shared" si="0"/>
        <v>8.9977282581075846E-2</v>
      </c>
    </row>
    <row r="18" spans="1:45" x14ac:dyDescent="0.25">
      <c r="A18" s="17" t="s">
        <v>22</v>
      </c>
      <c r="B18" s="18">
        <f>VLOOKUP($A18,ResidentialGenPivot!$A$10:$AQ$12,B$8-ResYr+2,0)</f>
        <v>0.14615</v>
      </c>
      <c r="C18" s="18">
        <f>VLOOKUP($A18,ResidentialGenPivot!$A$10:$AQ$12,C$8-ResYr+2,0)</f>
        <v>0.22594999999999998</v>
      </c>
      <c r="D18" s="18">
        <f>VLOOKUP($A18,ResidentialGenPivot!$A$10:$AQ$12,D$8-ResYr+2,0)</f>
        <v>0.36027000000000003</v>
      </c>
      <c r="E18" s="18">
        <f>VLOOKUP($A18,ResidentialGenPivot!$A$10:$AQ$12,E$8-ResYr+2,0)</f>
        <v>0.64969999999999994</v>
      </c>
      <c r="F18" s="19">
        <f>VLOOKUP($A18,CommercialGenPivot!$A$10:$AM$21,F$8-CommYr+2,0)+VLOOKUP($A18,ResidentialGenPivot!$A$10:$AQ$12,F$8-ResYr+2,0)</f>
        <v>3.7814399999999999</v>
      </c>
      <c r="G18" s="18">
        <f>VLOOKUP($A18,CommercialGenPivot!$A$10:$AM$21,G$8-CommYr+2,0)+VLOOKUP($A18,ResidentialGenPivot!$A$10:$AQ$12,G$8-ResYr+2,0)</f>
        <v>5.8863200000000004</v>
      </c>
      <c r="H18" s="18">
        <f>VLOOKUP($A18,CommercialGenPivot!$A$10:$AM$21,H$8-CommYr+2,0)+VLOOKUP($A18,ResidentialGenPivot!$A$10:$AQ$12,H$8-ResYr+2,0)</f>
        <v>9.353310000000004</v>
      </c>
      <c r="I18" s="18">
        <f>VLOOKUP($A18,CommercialGenPivot!$A$10:$AM$21,I$8-CommYr+2,0)+VLOOKUP($A18,ResidentialGenPivot!$A$10:$AQ$12,I$8-ResYr+2,0)</f>
        <v>13.670769999999999</v>
      </c>
      <c r="J18" s="18">
        <f>VLOOKUP($A18,CommercialGenPivot!$A$10:$AM$21,J$8-CommYr+2,0)+VLOOKUP($A18,ResidentialGenPivot!$A$10:$AQ$12,J$8-ResYr+2,0)</f>
        <v>13.67094</v>
      </c>
      <c r="K18" s="18">
        <f>VLOOKUP($A18,CommercialGenPivot!$A$10:$AM$21,K$8-CommYr+2,0)+VLOOKUP($A18,ResidentialGenPivot!$A$10:$AQ$12,K$8-ResYr+2,0)</f>
        <v>13.671120000000002</v>
      </c>
      <c r="L18" s="18">
        <f>VLOOKUP($A18,CommercialGenPivot!$A$10:$AM$21,L$8-CommYr+2,0)+VLOOKUP($A18,ResidentialGenPivot!$A$10:$AQ$12,L$8-ResYr+2,0)</f>
        <v>13.67168</v>
      </c>
      <c r="M18" s="18">
        <f>VLOOKUP($A18,CommercialGenPivot!$A$10:$AM$21,M$8-CommYr+2,0)+VLOOKUP($A18,ResidentialGenPivot!$A$10:$AQ$12,M$8-ResYr+2,0)</f>
        <v>13.67239</v>
      </c>
      <c r="N18" s="18">
        <f>VLOOKUP($A18,CommercialGenPivot!$A$10:$AM$21,N$8-CommYr+2,0)+VLOOKUP($A18,ResidentialGenPivot!$A$10:$AQ$12,N$8-ResYr+2,0)</f>
        <v>13.674110000000001</v>
      </c>
      <c r="O18" s="18">
        <f>VLOOKUP($A18,CommercialGenPivot!$A$10:$AM$21,O$8-CommYr+2,0)+VLOOKUP($A18,ResidentialGenPivot!$A$10:$AQ$12,O$8-ResYr+2,0)</f>
        <v>13.67801</v>
      </c>
      <c r="P18" s="18">
        <f>VLOOKUP($A18,CommercialGenPivot!$A$10:$AM$21,P$8-CommYr+2,0)+VLOOKUP($A18,ResidentialGenPivot!$A$10:$AQ$12,P$8-ResYr+2,0)</f>
        <v>13.68652</v>
      </c>
      <c r="Q18" s="18">
        <f>VLOOKUP($A18,CommercialGenPivot!$A$10:$AM$21,Q$8-CommYr+2,0)+VLOOKUP($A18,ResidentialGenPivot!$A$10:$AQ$12,Q$8-ResYr+2,0)</f>
        <v>13.703200000000001</v>
      </c>
      <c r="R18" s="18">
        <f>VLOOKUP($A18,CommercialGenPivot!$A$10:$AM$21,R$8-CommYr+2,0)+VLOOKUP($A18,ResidentialGenPivot!$A$10:$AQ$12,R$8-ResYr+2,0)</f>
        <v>13.735799999999999</v>
      </c>
      <c r="S18" s="18">
        <f>VLOOKUP($A18,CommercialGenPivot!$A$10:$AM$21,S$8-CommYr+2,0)+VLOOKUP($A18,ResidentialGenPivot!$A$10:$AQ$12,S$8-ResYr+2,0)</f>
        <v>13.789990000000003</v>
      </c>
      <c r="T18" s="18">
        <f>VLOOKUP($A18,CommercialGenPivot!$A$10:$AM$21,T$8-CommYr+2,0)+VLOOKUP($A18,ResidentialGenPivot!$A$10:$AQ$12,T$8-ResYr+2,0)</f>
        <v>13.870900000000001</v>
      </c>
      <c r="U18" s="18">
        <f>VLOOKUP($A18,CommercialGenPivot!$A$10:$AM$21,U$8-CommYr+2,0)+VLOOKUP($A18,ResidentialGenPivot!$A$10:$AQ$12,U$8-ResYr+2,0)</f>
        <v>13.980120000000001</v>
      </c>
      <c r="V18" s="18">
        <f>VLOOKUP($A18,CommercialGenPivot!$A$10:$AM$21,V$8-CommYr+2,0)+VLOOKUP($A18,ResidentialGenPivot!$A$10:$AQ$12,V$8-ResYr+2,0)</f>
        <v>14.122520000000002</v>
      </c>
      <c r="W18" s="18">
        <f>VLOOKUP($A18,CommercialGenPivot!$A$10:$AM$21,W$8-CommYr+2,0)+VLOOKUP($A18,ResidentialGenPivot!$A$10:$AQ$12,W$8-ResYr+2,0)</f>
        <v>14.334110000000003</v>
      </c>
      <c r="X18" s="18">
        <f>VLOOKUP($A18,CommercialGenPivot!$A$10:$AM$21,X$8-CommYr+2,0)+VLOOKUP($A18,ResidentialGenPivot!$A$10:$AQ$12,X$8-ResYr+2,0)</f>
        <v>14.607340000000001</v>
      </c>
      <c r="Y18" s="18">
        <f>VLOOKUP($A18,CommercialGenPivot!$A$10:$AM$21,Y$8-CommYr+2,0)+VLOOKUP($A18,ResidentialGenPivot!$A$10:$AQ$12,Y$8-ResYr+2,0)</f>
        <v>14.905950000000001</v>
      </c>
      <c r="Z18" s="18">
        <f>VLOOKUP($A18,CommercialGenPivot!$A$10:$AM$21,Z$8-CommYr+2,0)+VLOOKUP($A18,ResidentialGenPivot!$A$10:$AQ$12,Z$8-ResYr+2,0)</f>
        <v>15.243629999999998</v>
      </c>
      <c r="AA18" s="18">
        <f>VLOOKUP($A18,CommercialGenPivot!$A$10:$AM$21,AA$8-CommYr+2,0)+VLOOKUP($A18,ResidentialGenPivot!$A$10:$AQ$12,AA$8-ResYr+2,0)</f>
        <v>15.60718</v>
      </c>
      <c r="AB18" s="18">
        <f>VLOOKUP($A18,CommercialGenPivot!$A$10:$AM$21,AB$8-CommYr+2,0)+VLOOKUP($A18,ResidentialGenPivot!$A$10:$AQ$12,AB$8-ResYr+2,0)</f>
        <v>15.989219999999998</v>
      </c>
      <c r="AC18" s="18">
        <f>VLOOKUP($A18,CommercialGenPivot!$A$10:$AM$21,AC$8-CommYr+2,0)+VLOOKUP($A18,ResidentialGenPivot!$A$10:$AQ$12,AC$8-ResYr+2,0)</f>
        <v>16.38252</v>
      </c>
      <c r="AD18" s="18">
        <f>VLOOKUP($A18,CommercialGenPivot!$A$10:$AM$21,AD$8-CommYr+2,0)+VLOOKUP($A18,ResidentialGenPivot!$A$10:$AQ$12,AD$8-ResYr+2,0)</f>
        <v>16.78726</v>
      </c>
      <c r="AE18" s="18">
        <f>VLOOKUP($A18,CommercialGenPivot!$A$10:$AM$21,AE$8-CommYr+2,0)+VLOOKUP($A18,ResidentialGenPivot!$A$10:$AQ$12,AE$8-ResYr+2,0)</f>
        <v>17.203939999999999</v>
      </c>
      <c r="AF18" s="18">
        <f>VLOOKUP($A18,CommercialGenPivot!$A$10:$AM$21,AF$8-CommYr+2,0)+VLOOKUP($A18,ResidentialGenPivot!$A$10:$AQ$12,AF$8-ResYr+2,0)</f>
        <v>17.643720000000002</v>
      </c>
      <c r="AG18" s="18">
        <f>VLOOKUP($A18,CommercialGenPivot!$A$10:$AM$21,AG$8-CommYr+2,0)+VLOOKUP($A18,ResidentialGenPivot!$A$10:$AQ$12,AG$8-ResYr+2,0)</f>
        <v>18.11112</v>
      </c>
      <c r="AH18" s="18">
        <f>VLOOKUP($A18,CommercialGenPivot!$A$10:$AM$21,AH$8-CommYr+2,0)+VLOOKUP($A18,ResidentialGenPivot!$A$10:$AQ$12,AH$8-ResYr+2,0)</f>
        <v>18.59177</v>
      </c>
      <c r="AI18" s="18">
        <f>VLOOKUP($A18,CommercialGenPivot!$A$10:$AM$21,AI$8-CommYr+2,0)+VLOOKUP($A18,ResidentialGenPivot!$A$10:$AQ$12,AI$8-ResYr+2,0)</f>
        <v>19.09309</v>
      </c>
      <c r="AJ18" s="18">
        <f>VLOOKUP($A18,CommercialGenPivot!$A$10:$AM$21,AJ$8-CommYr+2,0)+VLOOKUP($A18,ResidentialGenPivot!$A$10:$AQ$12,AJ$8-ResYr+2,0)</f>
        <v>19.622599999999998</v>
      </c>
      <c r="AK18" s="18">
        <f>VLOOKUP($A18,CommercialGenPivot!$A$10:$AM$21,AK$8-CommYr+2,0)+VLOOKUP($A18,ResidentialGenPivot!$A$10:$AQ$12,AK$8-ResYr+2,0)</f>
        <v>20.195169999999997</v>
      </c>
      <c r="AL18" s="18">
        <f>VLOOKUP($A18,CommercialGenPivot!$A$10:$AM$21,AL$8-CommYr+2,0)+VLOOKUP($A18,ResidentialGenPivot!$A$10:$AQ$12,AL$8-ResYr+2,0)</f>
        <v>20.788759999999996</v>
      </c>
      <c r="AM18" s="18">
        <f>VLOOKUP($A18,CommercialGenPivot!$A$10:$AM$21,AM$8-CommYr+2,0)+VLOOKUP($A18,ResidentialGenPivot!$A$10:$AQ$12,AM$8-ResYr+2,0)</f>
        <v>21.321289999999998</v>
      </c>
      <c r="AN18" s="18">
        <f>VLOOKUP($A18,CommercialGenPivot!$A$10:$AM$21,AN$8-CommYr+2,0)+VLOOKUP($A18,ResidentialGenPivot!$A$10:$AQ$12,AN$8-ResYr+2,0)</f>
        <v>21.943780000000004</v>
      </c>
      <c r="AO18" s="18">
        <f>VLOOKUP($A18,CommercialGenPivot!$A$10:$AM$21,AO$8-CommYr+2,0)+VLOOKUP($A18,ResidentialGenPivot!$A$10:$AQ$12,AO$8-ResYr+2,0)</f>
        <v>22.545289999999994</v>
      </c>
      <c r="AP18" s="18">
        <f>VLOOKUP($A18,CommercialGenPivot!$A$10:$AM$21,AP$8-CommYr+2,0)+VLOOKUP($A18,ResidentialGenPivot!$A$10:$AQ$12,AP$8-ResYr+2,0)</f>
        <v>23.187129999999993</v>
      </c>
      <c r="AQ18" s="18">
        <f>VLOOKUP($A18,CommercialGenPivot!$A$10:$AM$21,AQ$8-CommYr+2,0)+VLOOKUP($A18,ResidentialGenPivot!$A$10:$AQ$12,AQ$8-ResYr+2,0)</f>
        <v>23.797539999999998</v>
      </c>
      <c r="AR18" s="20"/>
      <c r="AS18" s="21">
        <f>((INDEX($B18:$AQ18,MATCH($AS$6,$B$8:$AQ$8,0)))/(INDEX($B18:$AQ18,MATCH($AS$5,$B$8:$AQ$8,0))))^(1/($AS$6-$AS$5))-1</f>
        <v>2.704062128002338E-2</v>
      </c>
    </row>
    <row r="19" spans="1:45" x14ac:dyDescent="0.25">
      <c r="A19" s="17" t="s">
        <v>21</v>
      </c>
      <c r="B19" s="18"/>
      <c r="C19" s="18"/>
      <c r="D19" s="18"/>
      <c r="E19" s="18"/>
      <c r="F19" s="19">
        <f>VLOOKUP($A19,CommercialGenPivot!$A$10:$AM$21,F$8-CommYr+2,0)</f>
        <v>0.11648999999999998</v>
      </c>
      <c r="G19" s="18">
        <f>VLOOKUP($A19,CommercialGenPivot!$A$10:$AM$21,G$8-CommYr+2,0)</f>
        <v>0.25187999999999999</v>
      </c>
      <c r="H19" s="18">
        <f>VLOOKUP($A19,CommercialGenPivot!$A$10:$AM$21,H$8-CommYr+2,0)</f>
        <v>0.16339000000000001</v>
      </c>
      <c r="I19" s="18">
        <f>VLOOKUP($A19,CommercialGenPivot!$A$10:$AM$21,I$8-CommYr+2,0)</f>
        <v>0.16339000000000001</v>
      </c>
      <c r="J19" s="18">
        <f>VLOOKUP($A19,CommercialGenPivot!$A$10:$AM$21,J$8-CommYr+2,0)</f>
        <v>0.16339000000000001</v>
      </c>
      <c r="K19" s="18">
        <f>VLOOKUP($A19,CommercialGenPivot!$A$10:$AM$21,K$8-CommYr+2,0)</f>
        <v>0.16339000000000001</v>
      </c>
      <c r="L19" s="18">
        <f>VLOOKUP($A19,CommercialGenPivot!$A$10:$AM$21,L$8-CommYr+2,0)</f>
        <v>0.16339000000000001</v>
      </c>
      <c r="M19" s="18">
        <f>VLOOKUP($A19,CommercialGenPivot!$A$10:$AM$21,M$8-CommYr+2,0)</f>
        <v>0.16339000000000001</v>
      </c>
      <c r="N19" s="18">
        <f>VLOOKUP($A19,CommercialGenPivot!$A$10:$AM$21,N$8-CommYr+2,0)</f>
        <v>0.16339000000000001</v>
      </c>
      <c r="O19" s="18">
        <f>VLOOKUP($A19,CommercialGenPivot!$A$10:$AM$21,O$8-CommYr+2,0)</f>
        <v>0.16339000000000001</v>
      </c>
      <c r="P19" s="18">
        <f>VLOOKUP($A19,CommercialGenPivot!$A$10:$AM$21,P$8-CommYr+2,0)</f>
        <v>0.16339000000000001</v>
      </c>
      <c r="Q19" s="18">
        <f>VLOOKUP($A19,CommercialGenPivot!$A$10:$AM$21,Q$8-CommYr+2,0)</f>
        <v>0.16339000000000001</v>
      </c>
      <c r="R19" s="18">
        <f>VLOOKUP($A19,CommercialGenPivot!$A$10:$AM$21,R$8-CommYr+2,0)</f>
        <v>0.16339000000000001</v>
      </c>
      <c r="S19" s="18">
        <f>VLOOKUP($A19,CommercialGenPivot!$A$10:$AM$21,S$8-CommYr+2,0)</f>
        <v>0.16339000000000001</v>
      </c>
      <c r="T19" s="18">
        <f>VLOOKUP($A19,CommercialGenPivot!$A$10:$AM$21,T$8-CommYr+2,0)</f>
        <v>0.16339000000000001</v>
      </c>
      <c r="U19" s="18">
        <f>VLOOKUP($A19,CommercialGenPivot!$A$10:$AM$21,U$8-CommYr+2,0)</f>
        <v>0.16339000000000001</v>
      </c>
      <c r="V19" s="18">
        <f>VLOOKUP($A19,CommercialGenPivot!$A$10:$AM$21,V$8-CommYr+2,0)</f>
        <v>0.16339000000000001</v>
      </c>
      <c r="W19" s="18">
        <f>VLOOKUP($A19,CommercialGenPivot!$A$10:$AM$21,W$8-CommYr+2,0)</f>
        <v>0.16339000000000001</v>
      </c>
      <c r="X19" s="18">
        <f>VLOOKUP($A19,CommercialGenPivot!$A$10:$AM$21,X$8-CommYr+2,0)</f>
        <v>0.16339000000000001</v>
      </c>
      <c r="Y19" s="18">
        <f>VLOOKUP($A19,CommercialGenPivot!$A$10:$AM$21,Y$8-CommYr+2,0)</f>
        <v>0.16339000000000001</v>
      </c>
      <c r="Z19" s="18">
        <f>VLOOKUP($A19,CommercialGenPivot!$A$10:$AM$21,Z$8-CommYr+2,0)</f>
        <v>0.16339000000000001</v>
      </c>
      <c r="AA19" s="18">
        <f>VLOOKUP($A19,CommercialGenPivot!$A$10:$AM$21,AA$8-CommYr+2,0)</f>
        <v>0.16339000000000001</v>
      </c>
      <c r="AB19" s="18">
        <f>VLOOKUP($A19,CommercialGenPivot!$A$10:$AM$21,AB$8-CommYr+2,0)</f>
        <v>0.16339000000000001</v>
      </c>
      <c r="AC19" s="18">
        <f>VLOOKUP($A19,CommercialGenPivot!$A$10:$AM$21,AC$8-CommYr+2,0)</f>
        <v>0.16339000000000001</v>
      </c>
      <c r="AD19" s="18">
        <f>VLOOKUP($A19,CommercialGenPivot!$A$10:$AM$21,AD$8-CommYr+2,0)</f>
        <v>0.16339000000000001</v>
      </c>
      <c r="AE19" s="18">
        <f>VLOOKUP($A19,CommercialGenPivot!$A$10:$AM$21,AE$8-CommYr+2,0)</f>
        <v>0.16339000000000001</v>
      </c>
      <c r="AF19" s="18">
        <f>VLOOKUP($A19,CommercialGenPivot!$A$10:$AM$21,AF$8-CommYr+2,0)</f>
        <v>0.16339000000000001</v>
      </c>
      <c r="AG19" s="18">
        <f>VLOOKUP($A19,CommercialGenPivot!$A$10:$AM$21,AG$8-CommYr+2,0)</f>
        <v>0.16339000000000001</v>
      </c>
      <c r="AH19" s="18">
        <f>VLOOKUP($A19,CommercialGenPivot!$A$10:$AM$21,AH$8-CommYr+2,0)</f>
        <v>0.16339000000000001</v>
      </c>
      <c r="AI19" s="18">
        <f>VLOOKUP($A19,CommercialGenPivot!$A$10:$AM$21,AI$8-CommYr+2,0)</f>
        <v>0.16339000000000001</v>
      </c>
      <c r="AJ19" s="18">
        <f>VLOOKUP($A19,CommercialGenPivot!$A$10:$AM$21,AJ$8-CommYr+2,0)</f>
        <v>0.16339000000000001</v>
      </c>
      <c r="AK19" s="18">
        <f>VLOOKUP($A19,CommercialGenPivot!$A$10:$AM$21,AK$8-CommYr+2,0)</f>
        <v>0.16339000000000001</v>
      </c>
      <c r="AL19" s="18">
        <f>VLOOKUP($A19,CommercialGenPivot!$A$10:$AM$21,AL$8-CommYr+2,0)</f>
        <v>0.16339000000000001</v>
      </c>
      <c r="AM19" s="18">
        <f>VLOOKUP($A19,CommercialGenPivot!$A$10:$AM$21,AM$8-CommYr+2,0)</f>
        <v>0.16339000000000001</v>
      </c>
      <c r="AN19" s="18">
        <f>VLOOKUP($A19,CommercialGenPivot!$A$10:$AM$21,AN$8-CommYr+2,0)</f>
        <v>0.16339000000000001</v>
      </c>
      <c r="AO19" s="18">
        <f>VLOOKUP($A19,CommercialGenPivot!$A$10:$AM$21,AO$8-CommYr+2,0)</f>
        <v>0.16339000000000001</v>
      </c>
      <c r="AP19" s="18">
        <f>VLOOKUP($A19,CommercialGenPivot!$A$10:$AM$21,AP$8-CommYr+2,0)</f>
        <v>0.16339000000000001</v>
      </c>
      <c r="AQ19" s="18">
        <f>VLOOKUP($A19,CommercialGenPivot!$A$10:$AM$21,AQ$8-CommYr+2,0)</f>
        <v>0.16339000000000001</v>
      </c>
      <c r="AR19" s="20"/>
      <c r="AS19" s="21">
        <f t="shared" si="0"/>
        <v>0</v>
      </c>
    </row>
    <row r="20" spans="1:45" x14ac:dyDescent="0.25">
      <c r="A20" s="17" t="s">
        <v>23</v>
      </c>
      <c r="B20" s="22">
        <f t="shared" ref="B20:AQ20" si="1">SUM(B9:B19)</f>
        <v>2.1295000000000002</v>
      </c>
      <c r="C20" s="22">
        <f t="shared" si="1"/>
        <v>3.5042200000000001</v>
      </c>
      <c r="D20" s="22">
        <f t="shared" si="1"/>
        <v>5.2016499999999999</v>
      </c>
      <c r="E20" s="22">
        <f t="shared" si="1"/>
        <v>8.0322800000000001</v>
      </c>
      <c r="F20" s="23">
        <f t="shared" si="1"/>
        <v>91.29477</v>
      </c>
      <c r="G20" s="22">
        <f t="shared" si="1"/>
        <v>108.18011</v>
      </c>
      <c r="H20" s="22">
        <f t="shared" si="1"/>
        <v>129.75157999999999</v>
      </c>
      <c r="I20" s="22">
        <f t="shared" si="1"/>
        <v>150.15123</v>
      </c>
      <c r="J20" s="22">
        <f t="shared" si="1"/>
        <v>166.54522</v>
      </c>
      <c r="K20" s="22">
        <f t="shared" si="1"/>
        <v>183.5334</v>
      </c>
      <c r="L20" s="22">
        <f t="shared" si="1"/>
        <v>201.55506</v>
      </c>
      <c r="M20" s="22">
        <f t="shared" si="1"/>
        <v>219.99923999999999</v>
      </c>
      <c r="N20" s="22">
        <f t="shared" si="1"/>
        <v>239.03981999999999</v>
      </c>
      <c r="O20" s="22">
        <f t="shared" si="1"/>
        <v>257.26961</v>
      </c>
      <c r="P20" s="22">
        <f t="shared" si="1"/>
        <v>274.66810999999996</v>
      </c>
      <c r="Q20" s="22">
        <f t="shared" si="1"/>
        <v>293.49599000000001</v>
      </c>
      <c r="R20" s="22">
        <f t="shared" si="1"/>
        <v>314.36090999999999</v>
      </c>
      <c r="S20" s="22">
        <f t="shared" si="1"/>
        <v>336.81846999999999</v>
      </c>
      <c r="T20" s="22">
        <f t="shared" si="1"/>
        <v>360.68687</v>
      </c>
      <c r="U20" s="22">
        <f t="shared" si="1"/>
        <v>386.09780999999998</v>
      </c>
      <c r="V20" s="22">
        <f t="shared" si="1"/>
        <v>413.24130000000002</v>
      </c>
      <c r="W20" s="22">
        <f t="shared" si="1"/>
        <v>442.15164000000004</v>
      </c>
      <c r="X20" s="22">
        <f t="shared" si="1"/>
        <v>472.55748000000006</v>
      </c>
      <c r="Y20" s="22">
        <f t="shared" si="1"/>
        <v>504.52180999999996</v>
      </c>
      <c r="Z20" s="22">
        <f t="shared" si="1"/>
        <v>538.19686000000013</v>
      </c>
      <c r="AA20" s="22">
        <f t="shared" si="1"/>
        <v>573.48291000000006</v>
      </c>
      <c r="AB20" s="22">
        <f t="shared" si="1"/>
        <v>610.52762000000007</v>
      </c>
      <c r="AC20" s="22">
        <f t="shared" si="1"/>
        <v>649.19319000000007</v>
      </c>
      <c r="AD20" s="22">
        <f t="shared" si="1"/>
        <v>689.73837000000003</v>
      </c>
      <c r="AE20" s="22">
        <f t="shared" si="1"/>
        <v>732.23547000000008</v>
      </c>
      <c r="AF20" s="22">
        <f t="shared" si="1"/>
        <v>776.79259000000013</v>
      </c>
      <c r="AG20" s="22">
        <f t="shared" si="1"/>
        <v>823.66991000000007</v>
      </c>
      <c r="AH20" s="22">
        <f t="shared" si="1"/>
        <v>872.65103000000011</v>
      </c>
      <c r="AI20" s="22">
        <f t="shared" si="1"/>
        <v>923.88355000000001</v>
      </c>
      <c r="AJ20" s="22">
        <f t="shared" si="1"/>
        <v>977.6853900000001</v>
      </c>
      <c r="AK20" s="22">
        <f t="shared" si="1"/>
        <v>1034.4857599999998</v>
      </c>
      <c r="AL20" s="22">
        <f t="shared" si="1"/>
        <v>1093.70841</v>
      </c>
      <c r="AM20" s="22">
        <f t="shared" si="1"/>
        <v>1155.41292</v>
      </c>
      <c r="AN20" s="22">
        <f t="shared" si="1"/>
        <v>1220.0088699999999</v>
      </c>
      <c r="AO20" s="22">
        <f t="shared" si="1"/>
        <v>1287.3958999999998</v>
      </c>
      <c r="AP20" s="22">
        <f t="shared" si="1"/>
        <v>1357.7987500000002</v>
      </c>
      <c r="AQ20" s="22">
        <f t="shared" si="1"/>
        <v>1431.43534</v>
      </c>
      <c r="AR20" s="14"/>
      <c r="AS20" s="21">
        <f t="shared" si="0"/>
        <v>7.1001944741406753E-2</v>
      </c>
    </row>
    <row r="21" spans="1:45" x14ac:dyDescent="0.25">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24"/>
    </row>
    <row r="22" spans="1:45" x14ac:dyDescent="0.25">
      <c r="A22" s="8" t="s">
        <v>24</v>
      </c>
      <c r="AS22" s="24"/>
    </row>
    <row r="23" spans="1:45" x14ac:dyDescent="0.25">
      <c r="A23" s="13"/>
      <c r="B23" s="14">
        <v>2009</v>
      </c>
      <c r="C23" s="14">
        <v>2010</v>
      </c>
      <c r="D23" s="14">
        <v>2011</v>
      </c>
      <c r="E23" s="14">
        <v>2012</v>
      </c>
      <c r="F23" s="15">
        <v>2013</v>
      </c>
      <c r="G23" s="14">
        <v>2014</v>
      </c>
      <c r="H23" s="14">
        <v>2015</v>
      </c>
      <c r="I23" s="14">
        <v>2016</v>
      </c>
      <c r="J23" s="14">
        <v>2017</v>
      </c>
      <c r="K23" s="14">
        <v>2018</v>
      </c>
      <c r="L23" s="14">
        <v>2019</v>
      </c>
      <c r="M23" s="14">
        <v>2020</v>
      </c>
      <c r="N23" s="14">
        <v>2021</v>
      </c>
      <c r="O23" s="14">
        <v>2022</v>
      </c>
      <c r="P23" s="14">
        <v>2023</v>
      </c>
      <c r="Q23" s="14">
        <v>2024</v>
      </c>
      <c r="R23" s="14">
        <v>2025</v>
      </c>
      <c r="S23" s="14">
        <v>2026</v>
      </c>
      <c r="T23" s="14">
        <v>2027</v>
      </c>
      <c r="U23" s="14">
        <v>2028</v>
      </c>
      <c r="V23" s="14">
        <v>2029</v>
      </c>
      <c r="W23" s="14">
        <v>2030</v>
      </c>
      <c r="X23" s="14">
        <v>2031</v>
      </c>
      <c r="Y23" s="14">
        <v>2032</v>
      </c>
      <c r="Z23" s="14">
        <v>2033</v>
      </c>
      <c r="AA23" s="14">
        <v>2034</v>
      </c>
      <c r="AB23" s="14">
        <v>2035</v>
      </c>
      <c r="AC23" s="14">
        <v>2036</v>
      </c>
      <c r="AD23" s="14">
        <v>2037</v>
      </c>
      <c r="AE23" s="14">
        <v>2038</v>
      </c>
      <c r="AF23" s="14">
        <v>2039</v>
      </c>
      <c r="AG23" s="14">
        <v>2040</v>
      </c>
      <c r="AH23" s="14">
        <v>2041</v>
      </c>
      <c r="AI23" s="14">
        <v>2042</v>
      </c>
      <c r="AJ23" s="14">
        <v>2043</v>
      </c>
      <c r="AK23" s="14">
        <v>2044</v>
      </c>
      <c r="AL23" s="14">
        <v>2045</v>
      </c>
      <c r="AM23" s="14">
        <v>2046</v>
      </c>
      <c r="AN23" s="14">
        <v>2047</v>
      </c>
      <c r="AO23" s="14">
        <v>2048</v>
      </c>
      <c r="AP23" s="14">
        <v>2049</v>
      </c>
      <c r="AQ23" s="14">
        <v>2050</v>
      </c>
      <c r="AR23" s="13"/>
      <c r="AS23" s="16" t="str">
        <f>$AS$5&amp;"-"&amp;$AS$6</f>
        <v>2015-2050</v>
      </c>
    </row>
    <row r="24" spans="1:45" x14ac:dyDescent="0.25">
      <c r="A24" s="17" t="s">
        <v>12</v>
      </c>
      <c r="B24" s="25"/>
      <c r="C24" s="25"/>
      <c r="D24" s="25"/>
      <c r="E24" s="25"/>
      <c r="F24" s="40">
        <f t="shared" ref="F24:AQ24" si="2">F9/3.412</f>
        <v>0.83888628370457208</v>
      </c>
      <c r="G24" s="25">
        <f t="shared" si="2"/>
        <v>0.59524912075029313</v>
      </c>
      <c r="H24" s="25">
        <f t="shared" si="2"/>
        <v>0.50875439624853458</v>
      </c>
      <c r="I24" s="25">
        <f t="shared" si="2"/>
        <v>0.50875439624853458</v>
      </c>
      <c r="J24" s="25">
        <f t="shared" si="2"/>
        <v>0.50875439624853458</v>
      </c>
      <c r="K24" s="25">
        <f t="shared" si="2"/>
        <v>0.50875439624853458</v>
      </c>
      <c r="L24" s="25">
        <f t="shared" si="2"/>
        <v>0.50875439624853458</v>
      </c>
      <c r="M24" s="25">
        <f t="shared" si="2"/>
        <v>0.50875439624853458</v>
      </c>
      <c r="N24" s="25">
        <f t="shared" si="2"/>
        <v>0.50875439624853458</v>
      </c>
      <c r="O24" s="25">
        <f t="shared" si="2"/>
        <v>0.50875439624853458</v>
      </c>
      <c r="P24" s="25">
        <f t="shared" si="2"/>
        <v>0.50875439624853458</v>
      </c>
      <c r="Q24" s="25">
        <f t="shared" si="2"/>
        <v>0.50875439624853458</v>
      </c>
      <c r="R24" s="25">
        <f t="shared" si="2"/>
        <v>0.50875439624853458</v>
      </c>
      <c r="S24" s="25">
        <f t="shared" si="2"/>
        <v>0.50875439624853458</v>
      </c>
      <c r="T24" s="25">
        <f t="shared" si="2"/>
        <v>0.50875439624853458</v>
      </c>
      <c r="U24" s="25">
        <f t="shared" si="2"/>
        <v>0.50875439624853458</v>
      </c>
      <c r="V24" s="25">
        <f t="shared" si="2"/>
        <v>0.50875439624853458</v>
      </c>
      <c r="W24" s="25">
        <f t="shared" si="2"/>
        <v>0.50875439624853458</v>
      </c>
      <c r="X24" s="25">
        <f t="shared" si="2"/>
        <v>0.50875439624853458</v>
      </c>
      <c r="Y24" s="25">
        <f t="shared" si="2"/>
        <v>0.50875439624853458</v>
      </c>
      <c r="Z24" s="25">
        <f t="shared" si="2"/>
        <v>0.50875439624853458</v>
      </c>
      <c r="AA24" s="25">
        <f t="shared" si="2"/>
        <v>0.50875439624853458</v>
      </c>
      <c r="AB24" s="25">
        <f t="shared" si="2"/>
        <v>0.50875439624853458</v>
      </c>
      <c r="AC24" s="25">
        <f t="shared" si="2"/>
        <v>0.50875439624853458</v>
      </c>
      <c r="AD24" s="25">
        <f t="shared" si="2"/>
        <v>0.50875439624853458</v>
      </c>
      <c r="AE24" s="25">
        <f t="shared" si="2"/>
        <v>0.50875439624853458</v>
      </c>
      <c r="AF24" s="25">
        <f t="shared" si="2"/>
        <v>0.50875439624853458</v>
      </c>
      <c r="AG24" s="25">
        <f t="shared" si="2"/>
        <v>0.50875439624853458</v>
      </c>
      <c r="AH24" s="25">
        <f t="shared" si="2"/>
        <v>0.50875439624853458</v>
      </c>
      <c r="AI24" s="25">
        <f t="shared" si="2"/>
        <v>0.50875439624853458</v>
      </c>
      <c r="AJ24" s="25">
        <f t="shared" si="2"/>
        <v>0.50875439624853458</v>
      </c>
      <c r="AK24" s="25">
        <f t="shared" si="2"/>
        <v>0.50875439624853458</v>
      </c>
      <c r="AL24" s="25">
        <f t="shared" si="2"/>
        <v>0.50875439624853458</v>
      </c>
      <c r="AM24" s="25">
        <f t="shared" si="2"/>
        <v>0.50875439624853458</v>
      </c>
      <c r="AN24" s="25">
        <f t="shared" si="2"/>
        <v>0.50875439624853458</v>
      </c>
      <c r="AO24" s="25">
        <f t="shared" si="2"/>
        <v>0.50875439624853458</v>
      </c>
      <c r="AP24" s="25">
        <f t="shared" si="2"/>
        <v>0.50875439624853458</v>
      </c>
      <c r="AQ24" s="25">
        <f t="shared" si="2"/>
        <v>0.50875439624853458</v>
      </c>
      <c r="AR24" s="26"/>
      <c r="AS24" s="21">
        <f t="shared" ref="AS24:AS36" si="3">((INDEX($B24:$AQ24,MATCH($AS$6,$B$8:$AQ$8,0)))/(INDEX($B24:$AQ24,MATCH($AS$5,$B$8:$AQ$8,0))))^(1/($AS$6-$AS$5))-1</f>
        <v>0</v>
      </c>
    </row>
    <row r="25" spans="1:45" x14ac:dyDescent="0.25">
      <c r="A25" s="17" t="s">
        <v>13</v>
      </c>
      <c r="B25" s="25"/>
      <c r="C25" s="25"/>
      <c r="D25" s="25"/>
      <c r="E25" s="25"/>
      <c r="F25" s="40">
        <f t="shared" ref="F25:AQ25" si="4">F10/3.412</f>
        <v>3.672300703399765</v>
      </c>
      <c r="G25" s="25">
        <f t="shared" si="4"/>
        <v>3.8360052754982417</v>
      </c>
      <c r="H25" s="25">
        <f t="shared" si="4"/>
        <v>3.773707502930832</v>
      </c>
      <c r="I25" s="25">
        <f t="shared" si="4"/>
        <v>3.773707502930832</v>
      </c>
      <c r="J25" s="25">
        <f t="shared" si="4"/>
        <v>3.773707502930832</v>
      </c>
      <c r="K25" s="25">
        <f t="shared" si="4"/>
        <v>3.773707502930832</v>
      </c>
      <c r="L25" s="25">
        <f t="shared" si="4"/>
        <v>3.773707502930832</v>
      </c>
      <c r="M25" s="25">
        <f t="shared" si="4"/>
        <v>3.773707502930832</v>
      </c>
      <c r="N25" s="25">
        <f t="shared" si="4"/>
        <v>3.773707502930832</v>
      </c>
      <c r="O25" s="25">
        <f t="shared" si="4"/>
        <v>3.773707502930832</v>
      </c>
      <c r="P25" s="25">
        <f t="shared" si="4"/>
        <v>3.773707502930832</v>
      </c>
      <c r="Q25" s="25">
        <f t="shared" si="4"/>
        <v>3.773707502930832</v>
      </c>
      <c r="R25" s="25">
        <f t="shared" si="4"/>
        <v>3.773707502930832</v>
      </c>
      <c r="S25" s="25">
        <f t="shared" si="4"/>
        <v>3.773707502930832</v>
      </c>
      <c r="T25" s="25">
        <f t="shared" si="4"/>
        <v>3.773707502930832</v>
      </c>
      <c r="U25" s="25">
        <f t="shared" si="4"/>
        <v>3.773707502930832</v>
      </c>
      <c r="V25" s="25">
        <f t="shared" si="4"/>
        <v>3.773707502930832</v>
      </c>
      <c r="W25" s="25">
        <f t="shared" si="4"/>
        <v>3.773707502930832</v>
      </c>
      <c r="X25" s="25">
        <f t="shared" si="4"/>
        <v>3.773707502930832</v>
      </c>
      <c r="Y25" s="25">
        <f t="shared" si="4"/>
        <v>3.773707502930832</v>
      </c>
      <c r="Z25" s="25">
        <f t="shared" si="4"/>
        <v>3.773707502930832</v>
      </c>
      <c r="AA25" s="25">
        <f t="shared" si="4"/>
        <v>3.773707502930832</v>
      </c>
      <c r="AB25" s="25">
        <f t="shared" si="4"/>
        <v>3.773707502930832</v>
      </c>
      <c r="AC25" s="25">
        <f t="shared" si="4"/>
        <v>3.773707502930832</v>
      </c>
      <c r="AD25" s="25">
        <f t="shared" si="4"/>
        <v>3.773707502930832</v>
      </c>
      <c r="AE25" s="25">
        <f t="shared" si="4"/>
        <v>3.773707502930832</v>
      </c>
      <c r="AF25" s="25">
        <f t="shared" si="4"/>
        <v>3.773707502930832</v>
      </c>
      <c r="AG25" s="25">
        <f t="shared" si="4"/>
        <v>3.773707502930832</v>
      </c>
      <c r="AH25" s="25">
        <f t="shared" si="4"/>
        <v>3.773707502930832</v>
      </c>
      <c r="AI25" s="25">
        <f t="shared" si="4"/>
        <v>3.773707502930832</v>
      </c>
      <c r="AJ25" s="25">
        <f t="shared" si="4"/>
        <v>3.773707502930832</v>
      </c>
      <c r="AK25" s="25">
        <f t="shared" si="4"/>
        <v>3.773707502930832</v>
      </c>
      <c r="AL25" s="25">
        <f t="shared" si="4"/>
        <v>3.773707502930832</v>
      </c>
      <c r="AM25" s="25">
        <f t="shared" si="4"/>
        <v>3.773707502930832</v>
      </c>
      <c r="AN25" s="25">
        <f t="shared" si="4"/>
        <v>3.773707502930832</v>
      </c>
      <c r="AO25" s="25">
        <f t="shared" si="4"/>
        <v>3.773707502930832</v>
      </c>
      <c r="AP25" s="25">
        <f t="shared" si="4"/>
        <v>3.773707502930832</v>
      </c>
      <c r="AQ25" s="25">
        <f t="shared" si="4"/>
        <v>3.773707502930832</v>
      </c>
      <c r="AR25" s="26"/>
      <c r="AS25" s="21">
        <f t="shared" si="3"/>
        <v>0</v>
      </c>
    </row>
    <row r="26" spans="1:45" x14ac:dyDescent="0.25">
      <c r="A26" s="17" t="s">
        <v>14</v>
      </c>
      <c r="B26" s="25"/>
      <c r="C26" s="25"/>
      <c r="D26" s="25"/>
      <c r="E26" s="25"/>
      <c r="F26" s="40">
        <f t="shared" ref="F26:AQ26" si="5">F11/3.412</f>
        <v>0.12375732708089102</v>
      </c>
      <c r="G26" s="25">
        <f t="shared" si="5"/>
        <v>0.25379249706916768</v>
      </c>
      <c r="H26" s="25">
        <f t="shared" si="5"/>
        <v>0.23079425556858152</v>
      </c>
      <c r="I26" s="25">
        <f t="shared" si="5"/>
        <v>0.23088218053927326</v>
      </c>
      <c r="J26" s="25">
        <f t="shared" si="5"/>
        <v>0.23088218053927326</v>
      </c>
      <c r="K26" s="25">
        <f t="shared" si="5"/>
        <v>0.23088218053927326</v>
      </c>
      <c r="L26" s="25">
        <f t="shared" si="5"/>
        <v>0.23088218053927326</v>
      </c>
      <c r="M26" s="25">
        <f t="shared" si="5"/>
        <v>0.23090269636576799</v>
      </c>
      <c r="N26" s="25">
        <f t="shared" si="5"/>
        <v>0.23092614302461906</v>
      </c>
      <c r="O26" s="25">
        <f t="shared" si="5"/>
        <v>0.23104044548651823</v>
      </c>
      <c r="P26" s="25">
        <f t="shared" si="5"/>
        <v>0.23120457209847603</v>
      </c>
      <c r="Q26" s="25">
        <f t="shared" si="5"/>
        <v>0.23138921453692854</v>
      </c>
      <c r="R26" s="25">
        <f t="shared" si="5"/>
        <v>0.23168815943728019</v>
      </c>
      <c r="S26" s="25">
        <f t="shared" si="5"/>
        <v>0.23207502930832358</v>
      </c>
      <c r="T26" s="25">
        <f t="shared" si="5"/>
        <v>0.23261137162954279</v>
      </c>
      <c r="U26" s="25">
        <f t="shared" si="5"/>
        <v>0.23333528722157099</v>
      </c>
      <c r="V26" s="25">
        <f t="shared" si="5"/>
        <v>0.23427315357561546</v>
      </c>
      <c r="W26" s="25">
        <f t="shared" si="5"/>
        <v>0.23539859320046899</v>
      </c>
      <c r="X26" s="25">
        <f t="shared" si="5"/>
        <v>0.2365152403282533</v>
      </c>
      <c r="Y26" s="25">
        <f t="shared" si="5"/>
        <v>0.23769050410316531</v>
      </c>
      <c r="Z26" s="25">
        <f t="shared" si="5"/>
        <v>0.2391441969519344</v>
      </c>
      <c r="AA26" s="25">
        <f t="shared" si="5"/>
        <v>0.24095838218053925</v>
      </c>
      <c r="AB26" s="25">
        <f t="shared" si="5"/>
        <v>0.24320046893317712</v>
      </c>
      <c r="AC26" s="25">
        <f t="shared" si="5"/>
        <v>0.24562719812426728</v>
      </c>
      <c r="AD26" s="25">
        <f t="shared" si="5"/>
        <v>0.24839097303634233</v>
      </c>
      <c r="AE26" s="25">
        <f t="shared" si="5"/>
        <v>0.25164712778429082</v>
      </c>
      <c r="AF26" s="25">
        <f t="shared" si="5"/>
        <v>0.25530187573270813</v>
      </c>
      <c r="AG26" s="25">
        <f t="shared" si="5"/>
        <v>0.25921453692848773</v>
      </c>
      <c r="AH26" s="25">
        <f t="shared" si="5"/>
        <v>0.26335287221570935</v>
      </c>
      <c r="AI26" s="25">
        <f t="shared" si="5"/>
        <v>0.26795427901524027</v>
      </c>
      <c r="AJ26" s="25">
        <f t="shared" si="5"/>
        <v>0.27298651817116065</v>
      </c>
      <c r="AK26" s="25">
        <f t="shared" si="5"/>
        <v>0.27845252051582647</v>
      </c>
      <c r="AL26" s="25">
        <f t="shared" si="5"/>
        <v>0.28388921453692856</v>
      </c>
      <c r="AM26" s="25">
        <f t="shared" si="5"/>
        <v>0.28933177022274331</v>
      </c>
      <c r="AN26" s="25">
        <f t="shared" si="5"/>
        <v>0.29470105509964839</v>
      </c>
      <c r="AO26" s="25">
        <f t="shared" si="5"/>
        <v>0.29998534583821806</v>
      </c>
      <c r="AP26" s="25">
        <f t="shared" si="5"/>
        <v>0.30513188745603759</v>
      </c>
      <c r="AQ26" s="25">
        <f t="shared" si="5"/>
        <v>0.30996776084407979</v>
      </c>
      <c r="AR26" s="26"/>
      <c r="AS26" s="21">
        <f t="shared" si="3"/>
        <v>8.4625105813234125E-3</v>
      </c>
    </row>
    <row r="27" spans="1:45" x14ac:dyDescent="0.25">
      <c r="A27" s="17" t="s">
        <v>15</v>
      </c>
      <c r="B27" s="25">
        <f t="shared" ref="B27:AQ27" si="6">B12/3.412</f>
        <v>0</v>
      </c>
      <c r="C27" s="25">
        <f t="shared" si="6"/>
        <v>0</v>
      </c>
      <c r="D27" s="25">
        <f t="shared" si="6"/>
        <v>0</v>
      </c>
      <c r="E27" s="25">
        <f t="shared" si="6"/>
        <v>0</v>
      </c>
      <c r="F27" s="40">
        <f t="shared" si="6"/>
        <v>1.9401084407971854</v>
      </c>
      <c r="G27" s="25">
        <f t="shared" si="6"/>
        <v>1.9415474794841729</v>
      </c>
      <c r="H27" s="25">
        <f t="shared" si="6"/>
        <v>1.9432737397420856</v>
      </c>
      <c r="I27" s="25">
        <f t="shared" si="6"/>
        <v>1.9458821805392725</v>
      </c>
      <c r="J27" s="25">
        <f t="shared" si="6"/>
        <v>1.9476377491207491</v>
      </c>
      <c r="K27" s="25">
        <f t="shared" si="6"/>
        <v>1.9496160609613118</v>
      </c>
      <c r="L27" s="25">
        <f t="shared" si="6"/>
        <v>1.9531418522860482</v>
      </c>
      <c r="M27" s="25">
        <f t="shared" si="6"/>
        <v>1.9600762016412654</v>
      </c>
      <c r="N27" s="25">
        <f t="shared" si="6"/>
        <v>1.9741500586166458</v>
      </c>
      <c r="O27" s="25">
        <f t="shared" si="6"/>
        <v>2.0033528722157077</v>
      </c>
      <c r="P27" s="25">
        <f t="shared" si="6"/>
        <v>2.0477579132473611</v>
      </c>
      <c r="Q27" s="25">
        <f t="shared" si="6"/>
        <v>2.1113159437280173</v>
      </c>
      <c r="R27" s="25">
        <f t="shared" si="6"/>
        <v>2.2046951934349339</v>
      </c>
      <c r="S27" s="25">
        <f t="shared" si="6"/>
        <v>2.3112368112543948</v>
      </c>
      <c r="T27" s="25">
        <f t="shared" si="6"/>
        <v>2.4204279015240324</v>
      </c>
      <c r="U27" s="25">
        <f t="shared" si="6"/>
        <v>2.5343874560375141</v>
      </c>
      <c r="V27" s="25">
        <f t="shared" si="6"/>
        <v>2.6534906213364584</v>
      </c>
      <c r="W27" s="25">
        <f t="shared" si="6"/>
        <v>2.7748094958968332</v>
      </c>
      <c r="X27" s="25">
        <f t="shared" si="6"/>
        <v>2.8985345838218044</v>
      </c>
      <c r="Y27" s="25">
        <f t="shared" si="6"/>
        <v>3.0256652989449</v>
      </c>
      <c r="Z27" s="25">
        <f t="shared" si="6"/>
        <v>3.160630128956623</v>
      </c>
      <c r="AA27" s="25">
        <f t="shared" si="6"/>
        <v>3.3009173505275498</v>
      </c>
      <c r="AB27" s="25">
        <f t="shared" si="6"/>
        <v>3.4456740914419695</v>
      </c>
      <c r="AC27" s="25">
        <f t="shared" si="6"/>
        <v>3.5931418522860517</v>
      </c>
      <c r="AD27" s="25">
        <f t="shared" si="6"/>
        <v>3.7467350527549819</v>
      </c>
      <c r="AE27" s="25">
        <f t="shared" si="6"/>
        <v>3.907675849941382</v>
      </c>
      <c r="AF27" s="25">
        <f t="shared" si="6"/>
        <v>4.0785580304806563</v>
      </c>
      <c r="AG27" s="25">
        <f t="shared" si="6"/>
        <v>4.2578487690504119</v>
      </c>
      <c r="AH27" s="25">
        <f t="shared" si="6"/>
        <v>4.4450117233294266</v>
      </c>
      <c r="AI27" s="25">
        <f t="shared" si="6"/>
        <v>4.6488276670574455</v>
      </c>
      <c r="AJ27" s="25">
        <f t="shared" si="6"/>
        <v>4.8845134818288383</v>
      </c>
      <c r="AK27" s="25">
        <f t="shared" si="6"/>
        <v>5.1777315357561546</v>
      </c>
      <c r="AL27" s="25">
        <f t="shared" si="6"/>
        <v>5.4715357561547453</v>
      </c>
      <c r="AM27" s="25">
        <f t="shared" si="6"/>
        <v>5.767239155920282</v>
      </c>
      <c r="AN27" s="25">
        <f t="shared" si="6"/>
        <v>6.0654718640093774</v>
      </c>
      <c r="AO27" s="25">
        <f t="shared" si="6"/>
        <v>6.36536635404455</v>
      </c>
      <c r="AP27" s="25">
        <f t="shared" si="6"/>
        <v>6.6663042203985921</v>
      </c>
      <c r="AQ27" s="25">
        <f t="shared" si="6"/>
        <v>6.9683059788980088</v>
      </c>
      <c r="AR27" s="26"/>
      <c r="AS27" s="21">
        <f t="shared" si="3"/>
        <v>3.715943119391385E-2</v>
      </c>
    </row>
    <row r="28" spans="1:45" x14ac:dyDescent="0.25">
      <c r="A28" s="17" t="s">
        <v>16</v>
      </c>
      <c r="B28" s="25"/>
      <c r="C28" s="25"/>
      <c r="D28" s="25"/>
      <c r="E28" s="25"/>
      <c r="F28" s="40">
        <f t="shared" ref="F28:AQ28" si="7">F13/3.412</f>
        <v>0.36361664712778435</v>
      </c>
      <c r="G28" s="25">
        <f t="shared" si="7"/>
        <v>0.420586166471278</v>
      </c>
      <c r="H28" s="25">
        <f t="shared" si="7"/>
        <v>0.3918347010550996</v>
      </c>
      <c r="I28" s="25">
        <f t="shared" si="7"/>
        <v>0.85940211019929647</v>
      </c>
      <c r="J28" s="25">
        <f t="shared" si="7"/>
        <v>1.2523036342321217</v>
      </c>
      <c r="K28" s="25">
        <f t="shared" si="7"/>
        <v>1.6344284876905042</v>
      </c>
      <c r="L28" s="25">
        <f t="shared" si="7"/>
        <v>2.030764947245018</v>
      </c>
      <c r="M28" s="25">
        <f t="shared" si="7"/>
        <v>2.438226846424385</v>
      </c>
      <c r="N28" s="25">
        <f t="shared" si="7"/>
        <v>2.8956652989449005</v>
      </c>
      <c r="O28" s="25">
        <f t="shared" si="7"/>
        <v>3.4245193434935515</v>
      </c>
      <c r="P28" s="25">
        <f t="shared" si="7"/>
        <v>4.0221541617819456</v>
      </c>
      <c r="Q28" s="25">
        <f t="shared" si="7"/>
        <v>4.6719783118405616</v>
      </c>
      <c r="R28" s="25">
        <f t="shared" si="7"/>
        <v>5.4150029308323511</v>
      </c>
      <c r="S28" s="25">
        <f t="shared" si="7"/>
        <v>6.183991793669402</v>
      </c>
      <c r="T28" s="25">
        <f t="shared" si="7"/>
        <v>6.9669402110199261</v>
      </c>
      <c r="U28" s="25">
        <f t="shared" si="7"/>
        <v>7.7847596717467811</v>
      </c>
      <c r="V28" s="25">
        <f t="shared" si="7"/>
        <v>8.6535668229777301</v>
      </c>
      <c r="W28" s="25">
        <f t="shared" si="7"/>
        <v>9.5532385697538107</v>
      </c>
      <c r="X28" s="25">
        <f t="shared" si="7"/>
        <v>10.465237397420866</v>
      </c>
      <c r="Y28" s="25">
        <f t="shared" si="7"/>
        <v>11.411348182883943</v>
      </c>
      <c r="Z28" s="25">
        <f t="shared" si="7"/>
        <v>12.4156652989449</v>
      </c>
      <c r="AA28" s="25">
        <f t="shared" si="7"/>
        <v>13.453124267291907</v>
      </c>
      <c r="AB28" s="25">
        <f t="shared" si="7"/>
        <v>14.526459554513485</v>
      </c>
      <c r="AC28" s="25">
        <f t="shared" si="7"/>
        <v>15.617312426729198</v>
      </c>
      <c r="AD28" s="25">
        <f t="shared" si="7"/>
        <v>16.747620164126623</v>
      </c>
      <c r="AE28" s="25">
        <f t="shared" si="7"/>
        <v>17.925082063305979</v>
      </c>
      <c r="AF28" s="25">
        <f t="shared" si="7"/>
        <v>19.143836459554517</v>
      </c>
      <c r="AG28" s="25">
        <f t="shared" si="7"/>
        <v>20.408124267291921</v>
      </c>
      <c r="AH28" s="25">
        <f t="shared" si="7"/>
        <v>21.69026963657679</v>
      </c>
      <c r="AI28" s="25">
        <f t="shared" si="7"/>
        <v>22.986324736225097</v>
      </c>
      <c r="AJ28" s="25">
        <f t="shared" si="7"/>
        <v>24.311682297772556</v>
      </c>
      <c r="AK28" s="25">
        <f t="shared" si="7"/>
        <v>25.67026963657678</v>
      </c>
      <c r="AL28" s="25">
        <f t="shared" si="7"/>
        <v>27.019369871043367</v>
      </c>
      <c r="AM28" s="25">
        <f t="shared" si="7"/>
        <v>28.348508206330585</v>
      </c>
      <c r="AN28" s="25">
        <f t="shared" si="7"/>
        <v>29.694299531066829</v>
      </c>
      <c r="AO28" s="25">
        <f t="shared" si="7"/>
        <v>31.023833528722133</v>
      </c>
      <c r="AP28" s="25">
        <f t="shared" si="7"/>
        <v>32.345747362250897</v>
      </c>
      <c r="AQ28" s="25">
        <f t="shared" si="7"/>
        <v>33.650832356389216</v>
      </c>
      <c r="AR28" s="26"/>
      <c r="AS28" s="21">
        <f t="shared" si="3"/>
        <v>0.13567504630227778</v>
      </c>
    </row>
    <row r="29" spans="1:45" x14ac:dyDescent="0.25">
      <c r="A29" s="17" t="s">
        <v>17</v>
      </c>
      <c r="B29" s="25"/>
      <c r="C29" s="25"/>
      <c r="D29" s="25"/>
      <c r="E29" s="25"/>
      <c r="F29" s="40">
        <f t="shared" ref="F29:AQ29" si="8">F14/3.412</f>
        <v>6.6215592028135974</v>
      </c>
      <c r="G29" s="25">
        <f t="shared" si="8"/>
        <v>7.437151230949592</v>
      </c>
      <c r="H29" s="25">
        <f t="shared" si="8"/>
        <v>8.5294431418522869</v>
      </c>
      <c r="I29" s="25">
        <f t="shared" si="8"/>
        <v>8.616761430246191</v>
      </c>
      <c r="J29" s="25">
        <f t="shared" si="8"/>
        <v>8.6972479484173508</v>
      </c>
      <c r="K29" s="25">
        <f t="shared" si="8"/>
        <v>8.7769900351699874</v>
      </c>
      <c r="L29" s="25">
        <f t="shared" si="8"/>
        <v>8.8614243845252076</v>
      </c>
      <c r="M29" s="25">
        <f t="shared" si="8"/>
        <v>8.9505861664712771</v>
      </c>
      <c r="N29" s="25">
        <f t="shared" si="8"/>
        <v>9.0499560375146544</v>
      </c>
      <c r="O29" s="25">
        <f t="shared" si="8"/>
        <v>9.161075615474795</v>
      </c>
      <c r="P29" s="25">
        <f t="shared" si="8"/>
        <v>9.2843024618991752</v>
      </c>
      <c r="Q29" s="25">
        <f t="shared" si="8"/>
        <v>9.4192966002344676</v>
      </c>
      <c r="R29" s="25">
        <f t="shared" si="8"/>
        <v>9.573370457209851</v>
      </c>
      <c r="S29" s="25">
        <f t="shared" si="8"/>
        <v>9.7338511137162982</v>
      </c>
      <c r="T29" s="25">
        <f t="shared" si="8"/>
        <v>9.8988599062133673</v>
      </c>
      <c r="U29" s="25">
        <f t="shared" si="8"/>
        <v>10.070888042203981</v>
      </c>
      <c r="V29" s="25">
        <f t="shared" si="8"/>
        <v>10.253291324736225</v>
      </c>
      <c r="W29" s="25">
        <f t="shared" si="8"/>
        <v>10.445287221570926</v>
      </c>
      <c r="X29" s="25">
        <f t="shared" si="8"/>
        <v>10.644885697538104</v>
      </c>
      <c r="Y29" s="25">
        <f t="shared" si="8"/>
        <v>10.855873388042205</v>
      </c>
      <c r="Z29" s="25">
        <f t="shared" si="8"/>
        <v>11.085184642438458</v>
      </c>
      <c r="AA29" s="25">
        <f t="shared" si="8"/>
        <v>11.333150644783116</v>
      </c>
      <c r="AB29" s="25">
        <f t="shared" si="8"/>
        <v>11.602385697538102</v>
      </c>
      <c r="AC29" s="25">
        <f t="shared" si="8"/>
        <v>11.897596717467758</v>
      </c>
      <c r="AD29" s="25">
        <f t="shared" si="8"/>
        <v>12.226585580304802</v>
      </c>
      <c r="AE29" s="25">
        <f t="shared" si="8"/>
        <v>12.596154747948416</v>
      </c>
      <c r="AF29" s="25">
        <f t="shared" si="8"/>
        <v>13.017124853458386</v>
      </c>
      <c r="AG29" s="25">
        <f t="shared" si="8"/>
        <v>13.498666471277842</v>
      </c>
      <c r="AH29" s="25">
        <f t="shared" si="8"/>
        <v>14.045920281359907</v>
      </c>
      <c r="AI29" s="25">
        <f t="shared" si="8"/>
        <v>14.670304806565065</v>
      </c>
      <c r="AJ29" s="25">
        <f t="shared" si="8"/>
        <v>15.395275498241505</v>
      </c>
      <c r="AK29" s="25">
        <f t="shared" si="8"/>
        <v>16.243689917936692</v>
      </c>
      <c r="AL29" s="25">
        <f t="shared" si="8"/>
        <v>17.101063892145376</v>
      </c>
      <c r="AM29" s="25">
        <f t="shared" si="8"/>
        <v>17.97205158264947</v>
      </c>
      <c r="AN29" s="25">
        <f t="shared" si="8"/>
        <v>18.856667643610784</v>
      </c>
      <c r="AO29" s="25">
        <f t="shared" si="8"/>
        <v>19.750196365767874</v>
      </c>
      <c r="AP29" s="25">
        <f t="shared" si="8"/>
        <v>20.654730363423219</v>
      </c>
      <c r="AQ29" s="25">
        <f t="shared" si="8"/>
        <v>21.571207502930825</v>
      </c>
      <c r="AR29" s="26"/>
      <c r="AS29" s="21">
        <f t="shared" si="3"/>
        <v>2.6864086404448706E-2</v>
      </c>
    </row>
    <row r="30" spans="1:45" x14ac:dyDescent="0.25">
      <c r="A30" s="17" t="s">
        <v>18</v>
      </c>
      <c r="B30" s="25"/>
      <c r="C30" s="25"/>
      <c r="D30" s="25"/>
      <c r="E30" s="25"/>
      <c r="F30" s="40">
        <f t="shared" ref="F30:AQ30" si="9">F15/3.412</f>
        <v>4.221864009378664E-2</v>
      </c>
      <c r="G30" s="25">
        <f t="shared" si="9"/>
        <v>3.8382180539273156E-2</v>
      </c>
      <c r="H30" s="25">
        <f t="shared" si="9"/>
        <v>3.3774912075029313E-2</v>
      </c>
      <c r="I30" s="25">
        <f t="shared" si="9"/>
        <v>3.3774912075029313E-2</v>
      </c>
      <c r="J30" s="25">
        <f t="shared" si="9"/>
        <v>3.3774912075029313E-2</v>
      </c>
      <c r="K30" s="25">
        <f t="shared" si="9"/>
        <v>3.3774912075029313E-2</v>
      </c>
      <c r="L30" s="25">
        <f t="shared" si="9"/>
        <v>3.3774912075029313E-2</v>
      </c>
      <c r="M30" s="25">
        <f t="shared" si="9"/>
        <v>3.3774912075029313E-2</v>
      </c>
      <c r="N30" s="25">
        <f t="shared" si="9"/>
        <v>3.3774912075029313E-2</v>
      </c>
      <c r="O30" s="25">
        <f t="shared" si="9"/>
        <v>3.3774912075029313E-2</v>
      </c>
      <c r="P30" s="25">
        <f t="shared" si="9"/>
        <v>3.3774912075029313E-2</v>
      </c>
      <c r="Q30" s="25">
        <f t="shared" si="9"/>
        <v>3.3774912075029313E-2</v>
      </c>
      <c r="R30" s="25">
        <f t="shared" si="9"/>
        <v>3.3774912075029313E-2</v>
      </c>
      <c r="S30" s="25">
        <f t="shared" si="9"/>
        <v>3.3774912075029313E-2</v>
      </c>
      <c r="T30" s="25">
        <f t="shared" si="9"/>
        <v>3.3774912075029313E-2</v>
      </c>
      <c r="U30" s="25">
        <f t="shared" si="9"/>
        <v>3.3774912075029313E-2</v>
      </c>
      <c r="V30" s="25">
        <f t="shared" si="9"/>
        <v>3.3774912075029313E-2</v>
      </c>
      <c r="W30" s="25">
        <f t="shared" si="9"/>
        <v>3.3774912075029313E-2</v>
      </c>
      <c r="X30" s="25">
        <f t="shared" si="9"/>
        <v>3.3774912075029313E-2</v>
      </c>
      <c r="Y30" s="25">
        <f t="shared" si="9"/>
        <v>3.3774912075029313E-2</v>
      </c>
      <c r="Z30" s="25">
        <f t="shared" si="9"/>
        <v>3.3774912075029313E-2</v>
      </c>
      <c r="AA30" s="25">
        <f t="shared" si="9"/>
        <v>3.3774912075029313E-2</v>
      </c>
      <c r="AB30" s="25">
        <f t="shared" si="9"/>
        <v>3.3774912075029313E-2</v>
      </c>
      <c r="AC30" s="25">
        <f t="shared" si="9"/>
        <v>3.3774912075029313E-2</v>
      </c>
      <c r="AD30" s="25">
        <f t="shared" si="9"/>
        <v>3.3774912075029313E-2</v>
      </c>
      <c r="AE30" s="25">
        <f t="shared" si="9"/>
        <v>3.3774912075029313E-2</v>
      </c>
      <c r="AF30" s="25">
        <f t="shared" si="9"/>
        <v>3.3774912075029313E-2</v>
      </c>
      <c r="AG30" s="25">
        <f t="shared" si="9"/>
        <v>3.3774912075029313E-2</v>
      </c>
      <c r="AH30" s="25">
        <f t="shared" si="9"/>
        <v>3.3774912075029313E-2</v>
      </c>
      <c r="AI30" s="25">
        <f t="shared" si="9"/>
        <v>3.3774912075029313E-2</v>
      </c>
      <c r="AJ30" s="25">
        <f t="shared" si="9"/>
        <v>3.3774912075029313E-2</v>
      </c>
      <c r="AK30" s="25">
        <f t="shared" si="9"/>
        <v>3.3774912075029313E-2</v>
      </c>
      <c r="AL30" s="25">
        <f t="shared" si="9"/>
        <v>3.3774912075029313E-2</v>
      </c>
      <c r="AM30" s="25">
        <f t="shared" si="9"/>
        <v>3.3774912075029313E-2</v>
      </c>
      <c r="AN30" s="25">
        <f t="shared" si="9"/>
        <v>3.3774912075029313E-2</v>
      </c>
      <c r="AO30" s="25">
        <f t="shared" si="9"/>
        <v>3.3774912075029313E-2</v>
      </c>
      <c r="AP30" s="25">
        <f t="shared" si="9"/>
        <v>3.3774912075029313E-2</v>
      </c>
      <c r="AQ30" s="25">
        <f t="shared" si="9"/>
        <v>3.3774912075029313E-2</v>
      </c>
      <c r="AR30" s="26"/>
      <c r="AS30" s="21">
        <f t="shared" si="3"/>
        <v>0</v>
      </c>
    </row>
    <row r="31" spans="1:45" x14ac:dyDescent="0.25">
      <c r="A31" s="17" t="s">
        <v>19</v>
      </c>
      <c r="B31" s="25"/>
      <c r="C31" s="25"/>
      <c r="D31" s="25"/>
      <c r="E31" s="25"/>
      <c r="F31" s="40">
        <f t="shared" ref="F31:AQ31" si="10">F16/3.412</f>
        <v>3.3418874560375142</v>
      </c>
      <c r="G31" s="25">
        <f t="shared" si="10"/>
        <v>3.5336225087924995</v>
      </c>
      <c r="H31" s="25">
        <f t="shared" si="10"/>
        <v>3.7757033997655336</v>
      </c>
      <c r="I31" s="25">
        <f t="shared" si="10"/>
        <v>3.9918640093786655</v>
      </c>
      <c r="J31" s="25">
        <f t="shared" si="10"/>
        <v>4.1648681125439646</v>
      </c>
      <c r="K31" s="25">
        <f t="shared" si="10"/>
        <v>4.3327491207502948</v>
      </c>
      <c r="L31" s="25">
        <f t="shared" si="10"/>
        <v>4.5056828839390413</v>
      </c>
      <c r="M31" s="25">
        <f t="shared" si="10"/>
        <v>4.680949589683471</v>
      </c>
      <c r="N31" s="25">
        <f t="shared" si="10"/>
        <v>4.8752579132473617</v>
      </c>
      <c r="O31" s="25">
        <f t="shared" si="10"/>
        <v>5.0939243845252067</v>
      </c>
      <c r="P31" s="25">
        <f t="shared" si="10"/>
        <v>5.3375410316529912</v>
      </c>
      <c r="Q31" s="25">
        <f t="shared" si="10"/>
        <v>5.6034906213364595</v>
      </c>
      <c r="R31" s="25">
        <f t="shared" si="10"/>
        <v>5.9050849941383348</v>
      </c>
      <c r="S31" s="25">
        <f t="shared" si="10"/>
        <v>6.2295398593200479</v>
      </c>
      <c r="T31" s="25">
        <f t="shared" si="10"/>
        <v>6.569882766705744</v>
      </c>
      <c r="U31" s="25">
        <f t="shared" si="10"/>
        <v>6.9299003516998852</v>
      </c>
      <c r="V31" s="25">
        <f t="shared" si="10"/>
        <v>7.3163804220398623</v>
      </c>
      <c r="W31" s="25">
        <f t="shared" si="10"/>
        <v>7.7221717467760858</v>
      </c>
      <c r="X31" s="25">
        <f t="shared" si="10"/>
        <v>8.133355803048067</v>
      </c>
      <c r="Y31" s="25">
        <f t="shared" si="10"/>
        <v>8.5557913247362212</v>
      </c>
      <c r="Z31" s="25">
        <f t="shared" si="10"/>
        <v>9.0032737397420846</v>
      </c>
      <c r="AA31" s="25">
        <f t="shared" si="10"/>
        <v>9.4630334114888619</v>
      </c>
      <c r="AB31" s="25">
        <f t="shared" si="10"/>
        <v>9.9367555685814768</v>
      </c>
      <c r="AC31" s="25">
        <f t="shared" si="10"/>
        <v>10.414531066822978</v>
      </c>
      <c r="AD31" s="25">
        <f t="shared" si="10"/>
        <v>10.909572098475962</v>
      </c>
      <c r="AE31" s="25">
        <f t="shared" si="10"/>
        <v>11.424885697538102</v>
      </c>
      <c r="AF31" s="25">
        <f t="shared" si="10"/>
        <v>11.961488862837042</v>
      </c>
      <c r="AG31" s="25">
        <f t="shared" si="10"/>
        <v>12.513133059788974</v>
      </c>
      <c r="AH31" s="25">
        <f t="shared" si="10"/>
        <v>13.07237983587339</v>
      </c>
      <c r="AI31" s="25">
        <f t="shared" si="10"/>
        <v>13.642494138335278</v>
      </c>
      <c r="AJ31" s="25">
        <f t="shared" si="10"/>
        <v>14.218980070339979</v>
      </c>
      <c r="AK31" s="25">
        <f t="shared" si="10"/>
        <v>14.802233294255567</v>
      </c>
      <c r="AL31" s="25">
        <f t="shared" si="10"/>
        <v>15.379082649472451</v>
      </c>
      <c r="AM31" s="25">
        <f t="shared" si="10"/>
        <v>15.958522860492378</v>
      </c>
      <c r="AN31" s="25">
        <f t="shared" si="10"/>
        <v>16.54211606096132</v>
      </c>
      <c r="AO31" s="25">
        <f t="shared" si="10"/>
        <v>17.119712778429072</v>
      </c>
      <c r="AP31" s="25">
        <f t="shared" si="10"/>
        <v>17.690128956623678</v>
      </c>
      <c r="AQ31" s="25">
        <f t="shared" si="10"/>
        <v>18.253889214536937</v>
      </c>
      <c r="AR31" s="26"/>
      <c r="AS31" s="21">
        <f t="shared" si="3"/>
        <v>4.6051514409514605E-2</v>
      </c>
    </row>
    <row r="32" spans="1:45" x14ac:dyDescent="0.25">
      <c r="A32" s="17" t="s">
        <v>20</v>
      </c>
      <c r="B32" s="25">
        <f t="shared" ref="B32:AQ32" si="11">B17/3.412</f>
        <v>0.58128663540445491</v>
      </c>
      <c r="C32" s="25">
        <f t="shared" si="11"/>
        <v>0.96080597889800701</v>
      </c>
      <c r="D32" s="25">
        <f t="shared" si="11"/>
        <v>1.4189273153575617</v>
      </c>
      <c r="E32" s="25">
        <f t="shared" si="11"/>
        <v>2.1637104337631889</v>
      </c>
      <c r="F32" s="40">
        <f t="shared" si="11"/>
        <v>8.6702139507620171</v>
      </c>
      <c r="G32" s="25">
        <f t="shared" si="11"/>
        <v>11.850436694021102</v>
      </c>
      <c r="H32" s="25">
        <f t="shared" si="11"/>
        <v>16.051541617819463</v>
      </c>
      <c r="I32" s="25">
        <f t="shared" si="11"/>
        <v>19.991219226260256</v>
      </c>
      <c r="J32" s="25">
        <f t="shared" si="11"/>
        <v>24.147825322391562</v>
      </c>
      <c r="K32" s="25">
        <f t="shared" si="11"/>
        <v>28.494997069167646</v>
      </c>
      <c r="L32" s="25">
        <f t="shared" si="11"/>
        <v>33.119449003516998</v>
      </c>
      <c r="M32" s="25">
        <f t="shared" si="11"/>
        <v>37.846075615474795</v>
      </c>
      <c r="N32" s="25">
        <f t="shared" si="11"/>
        <v>42.660832356389214</v>
      </c>
      <c r="O32" s="25">
        <f t="shared" si="11"/>
        <v>47.114577960140686</v>
      </c>
      <c r="P32" s="25">
        <f t="shared" si="11"/>
        <v>51.202245017584993</v>
      </c>
      <c r="Q32" s="25">
        <f t="shared" si="11"/>
        <v>55.600981828839394</v>
      </c>
      <c r="R32" s="25">
        <f t="shared" si="11"/>
        <v>60.414214536928498</v>
      </c>
      <c r="S32" s="25">
        <f t="shared" si="11"/>
        <v>65.619413833528725</v>
      </c>
      <c r="T32" s="25">
        <f t="shared" si="11"/>
        <v>71.193100820633063</v>
      </c>
      <c r="U32" s="25">
        <f t="shared" si="11"/>
        <v>77.144062133645946</v>
      </c>
      <c r="V32" s="25">
        <f t="shared" si="11"/>
        <v>83.499897420867526</v>
      </c>
      <c r="W32" s="25">
        <f t="shared" si="11"/>
        <v>90.291116647127794</v>
      </c>
      <c r="X32" s="25">
        <f t="shared" si="11"/>
        <v>97.474856389214551</v>
      </c>
      <c r="Y32" s="25">
        <f t="shared" si="11"/>
        <v>105.04770808909728</v>
      </c>
      <c r="Z32" s="25">
        <f t="shared" si="11"/>
        <v>113.00080304806565</v>
      </c>
      <c r="AA32" s="25">
        <f t="shared" si="11"/>
        <v>121.34871629542792</v>
      </c>
      <c r="AB32" s="25">
        <f t="shared" si="11"/>
        <v>130.13063892145371</v>
      </c>
      <c r="AC32" s="25">
        <f t="shared" si="11"/>
        <v>139.33386576787808</v>
      </c>
      <c r="AD32" s="25">
        <f t="shared" si="11"/>
        <v>148.98766119577959</v>
      </c>
      <c r="AE32" s="25">
        <f t="shared" si="11"/>
        <v>159.09418522860494</v>
      </c>
      <c r="AF32" s="25">
        <f t="shared" si="11"/>
        <v>169.67337338804222</v>
      </c>
      <c r="AG32" s="25">
        <f t="shared" si="11"/>
        <v>180.79466588511139</v>
      </c>
      <c r="AH32" s="25">
        <f t="shared" si="11"/>
        <v>192.42939331770225</v>
      </c>
      <c r="AI32" s="25">
        <f t="shared" si="11"/>
        <v>204.59888628370459</v>
      </c>
      <c r="AJ32" s="25">
        <f t="shared" si="11"/>
        <v>217.34458089097305</v>
      </c>
      <c r="AK32" s="25">
        <f t="shared" si="11"/>
        <v>230.73506740914419</v>
      </c>
      <c r="AL32" s="25">
        <f t="shared" si="11"/>
        <v>244.83569753810085</v>
      </c>
      <c r="AM32" s="25">
        <f t="shared" si="11"/>
        <v>259.68346717467762</v>
      </c>
      <c r="AN32" s="25">
        <f t="shared" si="11"/>
        <v>275.31541324736224</v>
      </c>
      <c r="AO32" s="25">
        <f t="shared" si="11"/>
        <v>291.78329132473624</v>
      </c>
      <c r="AP32" s="25">
        <f t="shared" si="11"/>
        <v>309.1261254396249</v>
      </c>
      <c r="AQ32" s="25">
        <f t="shared" si="11"/>
        <v>327.43671453692849</v>
      </c>
      <c r="AR32" s="26"/>
      <c r="AS32" s="21">
        <f t="shared" si="3"/>
        <v>8.9977282581075846E-2</v>
      </c>
    </row>
    <row r="33" spans="1:45" x14ac:dyDescent="0.25">
      <c r="A33" s="17" t="s">
        <v>22</v>
      </c>
      <c r="B33" s="25">
        <f t="shared" ref="B33:AQ33" si="12">B18/3.412</f>
        <v>4.2834114888628372E-2</v>
      </c>
      <c r="C33" s="25">
        <f t="shared" si="12"/>
        <v>6.6222157092614295E-2</v>
      </c>
      <c r="D33" s="25">
        <f t="shared" si="12"/>
        <v>0.10558909730363425</v>
      </c>
      <c r="E33" s="25">
        <f t="shared" si="12"/>
        <v>0.19041617819460727</v>
      </c>
      <c r="F33" s="40">
        <f t="shared" si="12"/>
        <v>1.1082766705744431</v>
      </c>
      <c r="G33" s="25">
        <f t="shared" si="12"/>
        <v>1.7251817116060963</v>
      </c>
      <c r="H33" s="25">
        <f t="shared" si="12"/>
        <v>2.7412983587338817</v>
      </c>
      <c r="I33" s="25">
        <f t="shared" si="12"/>
        <v>4.006673505275498</v>
      </c>
      <c r="J33" s="25">
        <f t="shared" si="12"/>
        <v>4.0067233294255571</v>
      </c>
      <c r="K33" s="25">
        <f t="shared" si="12"/>
        <v>4.0067760844079725</v>
      </c>
      <c r="L33" s="25">
        <f t="shared" si="12"/>
        <v>4.0069402110199297</v>
      </c>
      <c r="M33" s="25">
        <f t="shared" si="12"/>
        <v>4.0071483001172332</v>
      </c>
      <c r="N33" s="25">
        <f t="shared" si="12"/>
        <v>4.0076524032825329</v>
      </c>
      <c r="O33" s="25">
        <f t="shared" si="12"/>
        <v>4.0087954279015241</v>
      </c>
      <c r="P33" s="25">
        <f t="shared" si="12"/>
        <v>4.0112895662368109</v>
      </c>
      <c r="Q33" s="25">
        <f t="shared" si="12"/>
        <v>4.016178194607269</v>
      </c>
      <c r="R33" s="25">
        <f t="shared" si="12"/>
        <v>4.0257327080890972</v>
      </c>
      <c r="S33" s="25">
        <f t="shared" si="12"/>
        <v>4.0416148886283718</v>
      </c>
      <c r="T33" s="25">
        <f t="shared" si="12"/>
        <v>4.0653282532239157</v>
      </c>
      <c r="U33" s="25">
        <f t="shared" si="12"/>
        <v>4.0973388042203993</v>
      </c>
      <c r="V33" s="25">
        <f t="shared" si="12"/>
        <v>4.1390738569753811</v>
      </c>
      <c r="W33" s="25">
        <f t="shared" si="12"/>
        <v>4.2010873388042214</v>
      </c>
      <c r="X33" s="25">
        <f t="shared" si="12"/>
        <v>4.2811664712778432</v>
      </c>
      <c r="Y33" s="25">
        <f t="shared" si="12"/>
        <v>4.3686840562719818</v>
      </c>
      <c r="Z33" s="25">
        <f t="shared" si="12"/>
        <v>4.467652403282532</v>
      </c>
      <c r="AA33" s="25">
        <f t="shared" si="12"/>
        <v>4.5742028135990624</v>
      </c>
      <c r="AB33" s="25">
        <f t="shared" si="12"/>
        <v>4.6861723329425553</v>
      </c>
      <c r="AC33" s="25">
        <f t="shared" si="12"/>
        <v>4.8014419695193435</v>
      </c>
      <c r="AD33" s="25">
        <f t="shared" si="12"/>
        <v>4.9200644783118408</v>
      </c>
      <c r="AE33" s="25">
        <f t="shared" si="12"/>
        <v>5.0421864009378661</v>
      </c>
      <c r="AF33" s="25">
        <f t="shared" si="12"/>
        <v>5.171078546307152</v>
      </c>
      <c r="AG33" s="25">
        <f t="shared" si="12"/>
        <v>5.3080656506447834</v>
      </c>
      <c r="AH33" s="25">
        <f t="shared" si="12"/>
        <v>5.4489361078546308</v>
      </c>
      <c r="AI33" s="25">
        <f t="shared" si="12"/>
        <v>5.5958645955451347</v>
      </c>
      <c r="AJ33" s="25">
        <f t="shared" si="12"/>
        <v>5.7510550996482994</v>
      </c>
      <c r="AK33" s="25">
        <f t="shared" si="12"/>
        <v>5.9188657678780769</v>
      </c>
      <c r="AL33" s="25">
        <f t="shared" si="12"/>
        <v>6.0928370457209837</v>
      </c>
      <c r="AM33" s="25">
        <f t="shared" si="12"/>
        <v>6.2489126611957788</v>
      </c>
      <c r="AN33" s="25">
        <f t="shared" si="12"/>
        <v>6.4313540445486534</v>
      </c>
      <c r="AO33" s="25">
        <f t="shared" si="12"/>
        <v>6.6076465416178181</v>
      </c>
      <c r="AP33" s="25">
        <f t="shared" si="12"/>
        <v>6.7957590855803032</v>
      </c>
      <c r="AQ33" s="25">
        <f t="shared" si="12"/>
        <v>6.974660023446658</v>
      </c>
      <c r="AR33" s="26"/>
      <c r="AS33" s="21">
        <f>((INDEX($B33:$AQ33,MATCH($AS$6,$B$8:$AQ$8,0)))/(INDEX($B33:$AQ33,MATCH($AS$5,$B$8:$AQ$8,0))))^(1/($AS$6-$AS$5))-1</f>
        <v>2.704062128002338E-2</v>
      </c>
    </row>
    <row r="34" spans="1:45" x14ac:dyDescent="0.25">
      <c r="A34" s="17" t="s">
        <v>21</v>
      </c>
      <c r="B34" s="25"/>
      <c r="C34" s="25"/>
      <c r="D34" s="25"/>
      <c r="E34" s="25"/>
      <c r="F34" s="40">
        <f t="shared" ref="F34:AQ34" si="13">F19/3.412</f>
        <v>3.4141266119577955E-2</v>
      </c>
      <c r="G34" s="25">
        <f t="shared" si="13"/>
        <v>7.3821805392731532E-2</v>
      </c>
      <c r="H34" s="25">
        <f t="shared" si="13"/>
        <v>4.7886869871043382E-2</v>
      </c>
      <c r="I34" s="25">
        <f t="shared" si="13"/>
        <v>4.7886869871043382E-2</v>
      </c>
      <c r="J34" s="25">
        <f t="shared" si="13"/>
        <v>4.7886869871043382E-2</v>
      </c>
      <c r="K34" s="25">
        <f t="shared" si="13"/>
        <v>4.7886869871043382E-2</v>
      </c>
      <c r="L34" s="25">
        <f t="shared" si="13"/>
        <v>4.7886869871043382E-2</v>
      </c>
      <c r="M34" s="25">
        <f t="shared" si="13"/>
        <v>4.7886869871043382E-2</v>
      </c>
      <c r="N34" s="25">
        <f t="shared" si="13"/>
        <v>4.7886869871043382E-2</v>
      </c>
      <c r="O34" s="25">
        <f t="shared" si="13"/>
        <v>4.7886869871043382E-2</v>
      </c>
      <c r="P34" s="25">
        <f t="shared" si="13"/>
        <v>4.7886869871043382E-2</v>
      </c>
      <c r="Q34" s="25">
        <f t="shared" si="13"/>
        <v>4.7886869871043382E-2</v>
      </c>
      <c r="R34" s="25">
        <f t="shared" si="13"/>
        <v>4.7886869871043382E-2</v>
      </c>
      <c r="S34" s="25">
        <f t="shared" si="13"/>
        <v>4.7886869871043382E-2</v>
      </c>
      <c r="T34" s="25">
        <f t="shared" si="13"/>
        <v>4.7886869871043382E-2</v>
      </c>
      <c r="U34" s="25">
        <f t="shared" si="13"/>
        <v>4.7886869871043382E-2</v>
      </c>
      <c r="V34" s="25">
        <f t="shared" si="13"/>
        <v>4.7886869871043382E-2</v>
      </c>
      <c r="W34" s="25">
        <f t="shared" si="13"/>
        <v>4.7886869871043382E-2</v>
      </c>
      <c r="X34" s="25">
        <f t="shared" si="13"/>
        <v>4.7886869871043382E-2</v>
      </c>
      <c r="Y34" s="25">
        <f t="shared" si="13"/>
        <v>4.7886869871043382E-2</v>
      </c>
      <c r="Z34" s="25">
        <f t="shared" si="13"/>
        <v>4.7886869871043382E-2</v>
      </c>
      <c r="AA34" s="25">
        <f t="shared" si="13"/>
        <v>4.7886869871043382E-2</v>
      </c>
      <c r="AB34" s="25">
        <f t="shared" si="13"/>
        <v>4.7886869871043382E-2</v>
      </c>
      <c r="AC34" s="25">
        <f t="shared" si="13"/>
        <v>4.7886869871043382E-2</v>
      </c>
      <c r="AD34" s="25">
        <f t="shared" si="13"/>
        <v>4.7886869871043382E-2</v>
      </c>
      <c r="AE34" s="25">
        <f t="shared" si="13"/>
        <v>4.7886869871043382E-2</v>
      </c>
      <c r="AF34" s="25">
        <f t="shared" si="13"/>
        <v>4.7886869871043382E-2</v>
      </c>
      <c r="AG34" s="25">
        <f t="shared" si="13"/>
        <v>4.7886869871043382E-2</v>
      </c>
      <c r="AH34" s="25">
        <f t="shared" si="13"/>
        <v>4.7886869871043382E-2</v>
      </c>
      <c r="AI34" s="25">
        <f t="shared" si="13"/>
        <v>4.7886869871043382E-2</v>
      </c>
      <c r="AJ34" s="25">
        <f t="shared" si="13"/>
        <v>4.7886869871043382E-2</v>
      </c>
      <c r="AK34" s="25">
        <f t="shared" si="13"/>
        <v>4.7886869871043382E-2</v>
      </c>
      <c r="AL34" s="25">
        <f t="shared" si="13"/>
        <v>4.7886869871043382E-2</v>
      </c>
      <c r="AM34" s="25">
        <f t="shared" si="13"/>
        <v>4.7886869871043382E-2</v>
      </c>
      <c r="AN34" s="25">
        <f t="shared" si="13"/>
        <v>4.7886869871043382E-2</v>
      </c>
      <c r="AO34" s="25">
        <f t="shared" si="13"/>
        <v>4.7886869871043382E-2</v>
      </c>
      <c r="AP34" s="25">
        <f t="shared" si="13"/>
        <v>4.7886869871043382E-2</v>
      </c>
      <c r="AQ34" s="25">
        <f t="shared" si="13"/>
        <v>4.7886869871043382E-2</v>
      </c>
      <c r="AR34" s="26"/>
      <c r="AS34" s="21">
        <f t="shared" si="3"/>
        <v>0</v>
      </c>
    </row>
    <row r="35" spans="1:45" x14ac:dyDescent="0.25">
      <c r="A35" s="17" t="s">
        <v>23</v>
      </c>
      <c r="B35" s="22">
        <f t="shared" ref="B35:AQ35" si="14">B20/3.412</f>
        <v>0.62412075029308334</v>
      </c>
      <c r="C35" s="22">
        <f t="shared" si="14"/>
        <v>1.0270281359906215</v>
      </c>
      <c r="D35" s="22">
        <f t="shared" si="14"/>
        <v>1.5245164126611959</v>
      </c>
      <c r="E35" s="22">
        <f t="shared" si="14"/>
        <v>2.3541266119577959</v>
      </c>
      <c r="F35" s="23">
        <f t="shared" si="14"/>
        <v>26.756966588511137</v>
      </c>
      <c r="G35" s="22">
        <f t="shared" si="14"/>
        <v>31.705776670574444</v>
      </c>
      <c r="H35" s="22">
        <f t="shared" si="14"/>
        <v>38.028012895662364</v>
      </c>
      <c r="I35" s="22">
        <f t="shared" si="14"/>
        <v>44.006808323563895</v>
      </c>
      <c r="J35" s="22">
        <f t="shared" si="14"/>
        <v>48.811611957796018</v>
      </c>
      <c r="K35" s="22">
        <f t="shared" si="14"/>
        <v>53.790562719812428</v>
      </c>
      <c r="L35" s="22">
        <f t="shared" si="14"/>
        <v>59.072409144196953</v>
      </c>
      <c r="M35" s="22">
        <f t="shared" si="14"/>
        <v>64.478089097303638</v>
      </c>
      <c r="N35" s="22">
        <f t="shared" si="14"/>
        <v>70.058563892145372</v>
      </c>
      <c r="O35" s="22">
        <f t="shared" si="14"/>
        <v>75.401409730363426</v>
      </c>
      <c r="P35" s="22">
        <f t="shared" si="14"/>
        <v>80.500618405627193</v>
      </c>
      <c r="Q35" s="22">
        <f t="shared" si="14"/>
        <v>86.018754396248539</v>
      </c>
      <c r="R35" s="22">
        <f t="shared" si="14"/>
        <v>92.133912661195779</v>
      </c>
      <c r="S35" s="22">
        <f t="shared" si="14"/>
        <v>98.715847010551002</v>
      </c>
      <c r="T35" s="22">
        <f t="shared" si="14"/>
        <v>105.71127491207503</v>
      </c>
      <c r="U35" s="22">
        <f t="shared" si="14"/>
        <v>113.15879542790152</v>
      </c>
      <c r="V35" s="22">
        <f t="shared" si="14"/>
        <v>121.11409730363424</v>
      </c>
      <c r="W35" s="22">
        <f t="shared" si="14"/>
        <v>129.58723329425558</v>
      </c>
      <c r="X35" s="22">
        <f t="shared" si="14"/>
        <v>138.49867526377494</v>
      </c>
      <c r="Y35" s="22">
        <f t="shared" si="14"/>
        <v>147.86688452520514</v>
      </c>
      <c r="Z35" s="22">
        <f t="shared" si="14"/>
        <v>157.73647713950766</v>
      </c>
      <c r="AA35" s="22">
        <f t="shared" si="14"/>
        <v>168.0782268464244</v>
      </c>
      <c r="AB35" s="22">
        <f t="shared" si="14"/>
        <v>178.93541031652993</v>
      </c>
      <c r="AC35" s="22">
        <f t="shared" si="14"/>
        <v>190.26764067995313</v>
      </c>
      <c r="AD35" s="22">
        <f t="shared" si="14"/>
        <v>202.15075322391561</v>
      </c>
      <c r="AE35" s="22">
        <f t="shared" si="14"/>
        <v>214.60594079718643</v>
      </c>
      <c r="AF35" s="22">
        <f t="shared" si="14"/>
        <v>227.66488569753815</v>
      </c>
      <c r="AG35" s="22">
        <f t="shared" si="14"/>
        <v>241.40384232121926</v>
      </c>
      <c r="AH35" s="22">
        <f t="shared" si="14"/>
        <v>255.75938745603756</v>
      </c>
      <c r="AI35" s="22">
        <f t="shared" si="14"/>
        <v>270.7747801875733</v>
      </c>
      <c r="AJ35" s="22">
        <f t="shared" si="14"/>
        <v>286.54319753810086</v>
      </c>
      <c r="AK35" s="22">
        <f t="shared" si="14"/>
        <v>303.19043376318871</v>
      </c>
      <c r="AL35" s="22">
        <f t="shared" si="14"/>
        <v>320.54759964830009</v>
      </c>
      <c r="AM35" s="22">
        <f t="shared" si="14"/>
        <v>338.63215709261431</v>
      </c>
      <c r="AN35" s="22">
        <f t="shared" si="14"/>
        <v>357.56414712778428</v>
      </c>
      <c r="AO35" s="22">
        <f t="shared" si="14"/>
        <v>377.31415592028128</v>
      </c>
      <c r="AP35" s="22">
        <f t="shared" si="14"/>
        <v>397.94805099648306</v>
      </c>
      <c r="AQ35" s="22">
        <f t="shared" si="14"/>
        <v>419.52970105509968</v>
      </c>
      <c r="AR35" s="26"/>
      <c r="AS35" s="21">
        <f t="shared" si="3"/>
        <v>7.1001944741406753E-2</v>
      </c>
    </row>
    <row r="36" spans="1:45" x14ac:dyDescent="0.25">
      <c r="A36" s="17" t="s">
        <v>25</v>
      </c>
      <c r="B36" s="22">
        <f t="shared" ref="B36:AQ36" si="15">B35-B32-B30-B33</f>
        <v>5.5511151231257827E-17</v>
      </c>
      <c r="C36" s="22">
        <f t="shared" si="15"/>
        <v>1.8041124150158794E-16</v>
      </c>
      <c r="D36" s="22">
        <f t="shared" si="15"/>
        <v>0</v>
      </c>
      <c r="E36" s="22">
        <f t="shared" si="15"/>
        <v>-2.7755575615628914E-16</v>
      </c>
      <c r="F36" s="23">
        <f t="shared" si="15"/>
        <v>16.936257327080892</v>
      </c>
      <c r="G36" s="22">
        <f t="shared" si="15"/>
        <v>18.091776084407972</v>
      </c>
      <c r="H36" s="22">
        <f t="shared" si="15"/>
        <v>19.20139800703399</v>
      </c>
      <c r="I36" s="22">
        <f t="shared" si="15"/>
        <v>19.975140679953114</v>
      </c>
      <c r="J36" s="22">
        <f t="shared" si="15"/>
        <v>20.62328839390387</v>
      </c>
      <c r="K36" s="22">
        <f t="shared" si="15"/>
        <v>21.255014654161783</v>
      </c>
      <c r="L36" s="22">
        <f t="shared" si="15"/>
        <v>21.912245017584997</v>
      </c>
      <c r="M36" s="22">
        <f t="shared" si="15"/>
        <v>22.591090269636581</v>
      </c>
      <c r="N36" s="22">
        <f t="shared" si="15"/>
        <v>23.356304220398599</v>
      </c>
      <c r="O36" s="22">
        <f t="shared" si="15"/>
        <v>24.244261430246187</v>
      </c>
      <c r="P36" s="22">
        <f t="shared" si="15"/>
        <v>25.253308909730361</v>
      </c>
      <c r="Q36" s="22">
        <f t="shared" si="15"/>
        <v>26.367819460726849</v>
      </c>
      <c r="R36" s="22">
        <f t="shared" si="15"/>
        <v>27.660190504103156</v>
      </c>
      <c r="S36" s="22">
        <f t="shared" si="15"/>
        <v>29.021043376318872</v>
      </c>
      <c r="T36" s="22">
        <f t="shared" si="15"/>
        <v>30.419070926143014</v>
      </c>
      <c r="U36" s="22">
        <f t="shared" si="15"/>
        <v>31.883619577960147</v>
      </c>
      <c r="V36" s="22">
        <f t="shared" si="15"/>
        <v>33.441351113716301</v>
      </c>
      <c r="W36" s="22">
        <f t="shared" si="15"/>
        <v>35.061254396248536</v>
      </c>
      <c r="X36" s="22">
        <f t="shared" si="15"/>
        <v>36.708877491207517</v>
      </c>
      <c r="Y36" s="22">
        <f t="shared" si="15"/>
        <v>38.41671746776084</v>
      </c>
      <c r="Z36" s="22">
        <f t="shared" si="15"/>
        <v>40.234246776084447</v>
      </c>
      <c r="AA36" s="22">
        <f t="shared" si="15"/>
        <v>42.121532825322383</v>
      </c>
      <c r="AB36" s="22">
        <f t="shared" si="15"/>
        <v>44.08482415005863</v>
      </c>
      <c r="AC36" s="22">
        <f t="shared" si="15"/>
        <v>46.098558030480675</v>
      </c>
      <c r="AD36" s="22">
        <f t="shared" si="15"/>
        <v>48.209252637749145</v>
      </c>
      <c r="AE36" s="22">
        <f t="shared" si="15"/>
        <v>50.435794255568595</v>
      </c>
      <c r="AF36" s="22">
        <f t="shared" si="15"/>
        <v>52.786658851113749</v>
      </c>
      <c r="AG36" s="22">
        <f t="shared" si="15"/>
        <v>55.267335873388056</v>
      </c>
      <c r="AH36" s="22">
        <f t="shared" si="15"/>
        <v>57.847283118405649</v>
      </c>
      <c r="AI36" s="22">
        <f t="shared" si="15"/>
        <v>60.546254396248543</v>
      </c>
      <c r="AJ36" s="22">
        <f t="shared" si="15"/>
        <v>63.413786635404477</v>
      </c>
      <c r="AK36" s="22">
        <f t="shared" si="15"/>
        <v>66.502725674091408</v>
      </c>
      <c r="AL36" s="22">
        <f t="shared" si="15"/>
        <v>69.585290152403232</v>
      </c>
      <c r="AM36" s="22">
        <f t="shared" si="15"/>
        <v>72.666002344665884</v>
      </c>
      <c r="AN36" s="22">
        <f t="shared" si="15"/>
        <v>75.78360492379835</v>
      </c>
      <c r="AO36" s="22">
        <f t="shared" si="15"/>
        <v>78.889443141852183</v>
      </c>
      <c r="AP36" s="22">
        <f t="shared" si="15"/>
        <v>81.992391559202829</v>
      </c>
      <c r="AQ36" s="22">
        <f t="shared" si="15"/>
        <v>85.084551582649496</v>
      </c>
      <c r="AR36" s="26"/>
      <c r="AS36" s="21">
        <f t="shared" si="3"/>
        <v>4.3450710207417753E-2</v>
      </c>
    </row>
    <row r="37" spans="1:45" x14ac:dyDescent="0.25">
      <c r="B37" s="27"/>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8"/>
    </row>
    <row r="38" spans="1:45" x14ac:dyDescent="0.25">
      <c r="A38" s="8" t="s">
        <v>26</v>
      </c>
      <c r="B38" s="29"/>
      <c r="C38" s="29"/>
      <c r="D38" s="29"/>
      <c r="E38" s="29"/>
      <c r="F38" s="29"/>
      <c r="G38" s="29"/>
      <c r="H38" s="29"/>
      <c r="I38" s="29"/>
      <c r="J38" s="29"/>
      <c r="K38" s="29"/>
      <c r="L38" s="29"/>
      <c r="M38" s="29"/>
      <c r="N38" s="29"/>
      <c r="O38" s="29"/>
      <c r="P38" s="29"/>
      <c r="Q38" s="29"/>
      <c r="R38" s="29"/>
      <c r="S38" s="29"/>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c r="AR38" s="29"/>
      <c r="AS38" s="24"/>
    </row>
    <row r="39" spans="1:45" x14ac:dyDescent="0.25">
      <c r="A39" s="13"/>
      <c r="B39" s="14">
        <v>2009</v>
      </c>
      <c r="C39" s="14">
        <v>2010</v>
      </c>
      <c r="D39" s="14">
        <v>2011</v>
      </c>
      <c r="E39" s="14">
        <v>2012</v>
      </c>
      <c r="F39" s="15">
        <v>2013</v>
      </c>
      <c r="G39" s="14">
        <v>2014</v>
      </c>
      <c r="H39" s="14">
        <v>2015</v>
      </c>
      <c r="I39" s="14">
        <v>2016</v>
      </c>
      <c r="J39" s="14">
        <v>2017</v>
      </c>
      <c r="K39" s="14">
        <v>2018</v>
      </c>
      <c r="L39" s="14">
        <v>2019</v>
      </c>
      <c r="M39" s="14">
        <v>2020</v>
      </c>
      <c r="N39" s="14">
        <v>2021</v>
      </c>
      <c r="O39" s="14">
        <v>2022</v>
      </c>
      <c r="P39" s="14">
        <v>2023</v>
      </c>
      <c r="Q39" s="14">
        <v>2024</v>
      </c>
      <c r="R39" s="14">
        <v>2025</v>
      </c>
      <c r="S39" s="14">
        <v>2026</v>
      </c>
      <c r="T39" s="14">
        <v>2027</v>
      </c>
      <c r="U39" s="14">
        <v>2028</v>
      </c>
      <c r="V39" s="14">
        <v>2029</v>
      </c>
      <c r="W39" s="14">
        <v>2030</v>
      </c>
      <c r="X39" s="14">
        <v>2031</v>
      </c>
      <c r="Y39" s="14">
        <v>2032</v>
      </c>
      <c r="Z39" s="14">
        <v>2033</v>
      </c>
      <c r="AA39" s="14">
        <v>2034</v>
      </c>
      <c r="AB39" s="14">
        <v>2035</v>
      </c>
      <c r="AC39" s="14">
        <v>2036</v>
      </c>
      <c r="AD39" s="14">
        <v>2037</v>
      </c>
      <c r="AE39" s="14">
        <v>2038</v>
      </c>
      <c r="AF39" s="14">
        <v>2039</v>
      </c>
      <c r="AG39" s="14">
        <v>2040</v>
      </c>
      <c r="AH39" s="14">
        <v>2041</v>
      </c>
      <c r="AI39" s="14">
        <v>2042</v>
      </c>
      <c r="AJ39" s="14">
        <v>2043</v>
      </c>
      <c r="AK39" s="14">
        <v>2044</v>
      </c>
      <c r="AL39" s="14">
        <v>2045</v>
      </c>
      <c r="AM39" s="14">
        <v>2046</v>
      </c>
      <c r="AN39" s="14">
        <v>2047</v>
      </c>
      <c r="AO39" s="14">
        <v>2048</v>
      </c>
      <c r="AP39" s="14">
        <v>2049</v>
      </c>
      <c r="AQ39" s="14">
        <v>2050</v>
      </c>
      <c r="AR39" s="13"/>
      <c r="AS39" s="16" t="str">
        <f>$AS$5&amp;"-"&amp;$AS$6</f>
        <v>2015-2050</v>
      </c>
    </row>
    <row r="40" spans="1:45" x14ac:dyDescent="0.25">
      <c r="A40" s="17" t="s">
        <v>12</v>
      </c>
      <c r="B40" s="25"/>
      <c r="C40" s="25"/>
      <c r="D40" s="25"/>
      <c r="E40" s="25"/>
      <c r="F40" s="40">
        <f t="shared" ref="F40:AQ40" si="16">(F259+F274)/1000000</f>
        <v>0.11773837985000002</v>
      </c>
      <c r="G40" s="25">
        <f t="shared" si="16"/>
        <v>8.3543523780000017E-2</v>
      </c>
      <c r="H40" s="25">
        <f t="shared" si="16"/>
        <v>7.1403962380000005E-2</v>
      </c>
      <c r="I40" s="25">
        <f t="shared" si="16"/>
        <v>7.1403962380000005E-2</v>
      </c>
      <c r="J40" s="25">
        <f t="shared" si="16"/>
        <v>7.1403962380000005E-2</v>
      </c>
      <c r="K40" s="25">
        <f t="shared" si="16"/>
        <v>7.1403962380000005E-2</v>
      </c>
      <c r="L40" s="25">
        <f t="shared" si="16"/>
        <v>7.1403962380000005E-2</v>
      </c>
      <c r="M40" s="25">
        <f t="shared" si="16"/>
        <v>7.1403962380000005E-2</v>
      </c>
      <c r="N40" s="25">
        <f t="shared" si="16"/>
        <v>7.1403962380000005E-2</v>
      </c>
      <c r="O40" s="25">
        <f t="shared" si="16"/>
        <v>7.1403962380000005E-2</v>
      </c>
      <c r="P40" s="25">
        <f t="shared" si="16"/>
        <v>7.1403962380000005E-2</v>
      </c>
      <c r="Q40" s="25">
        <f t="shared" si="16"/>
        <v>7.1403962380000005E-2</v>
      </c>
      <c r="R40" s="25">
        <f t="shared" si="16"/>
        <v>7.1403962380000005E-2</v>
      </c>
      <c r="S40" s="25">
        <f t="shared" si="16"/>
        <v>7.1403962380000005E-2</v>
      </c>
      <c r="T40" s="25">
        <f t="shared" si="16"/>
        <v>7.1403962380000005E-2</v>
      </c>
      <c r="U40" s="25">
        <f t="shared" si="16"/>
        <v>7.1403962380000005E-2</v>
      </c>
      <c r="V40" s="25">
        <f t="shared" si="16"/>
        <v>7.1403962380000005E-2</v>
      </c>
      <c r="W40" s="25">
        <f t="shared" si="16"/>
        <v>7.1403962380000005E-2</v>
      </c>
      <c r="X40" s="25">
        <f t="shared" si="16"/>
        <v>7.1403962380000005E-2</v>
      </c>
      <c r="Y40" s="25">
        <f t="shared" si="16"/>
        <v>7.1403962380000005E-2</v>
      </c>
      <c r="Z40" s="25">
        <f t="shared" si="16"/>
        <v>7.1403962380000005E-2</v>
      </c>
      <c r="AA40" s="25">
        <f t="shared" si="16"/>
        <v>7.1403962380000005E-2</v>
      </c>
      <c r="AB40" s="25">
        <f t="shared" si="16"/>
        <v>7.1403962380000005E-2</v>
      </c>
      <c r="AC40" s="25">
        <f t="shared" si="16"/>
        <v>7.1403962380000005E-2</v>
      </c>
      <c r="AD40" s="25">
        <f t="shared" si="16"/>
        <v>7.1403962380000005E-2</v>
      </c>
      <c r="AE40" s="25">
        <f t="shared" si="16"/>
        <v>7.1403962380000005E-2</v>
      </c>
      <c r="AF40" s="25">
        <f t="shared" si="16"/>
        <v>7.1403962380000005E-2</v>
      </c>
      <c r="AG40" s="25">
        <f t="shared" si="16"/>
        <v>7.1403962380000005E-2</v>
      </c>
      <c r="AH40" s="25">
        <f t="shared" si="16"/>
        <v>7.1403962380000005E-2</v>
      </c>
      <c r="AI40" s="25">
        <f t="shared" si="16"/>
        <v>7.1403962380000005E-2</v>
      </c>
      <c r="AJ40" s="25">
        <f t="shared" si="16"/>
        <v>7.1403962380000005E-2</v>
      </c>
      <c r="AK40" s="25">
        <f t="shared" si="16"/>
        <v>7.1403962380000005E-2</v>
      </c>
      <c r="AL40" s="25">
        <f t="shared" si="16"/>
        <v>7.1403962380000005E-2</v>
      </c>
      <c r="AM40" s="25">
        <f t="shared" si="16"/>
        <v>7.1403962380000005E-2</v>
      </c>
      <c r="AN40" s="25">
        <f t="shared" si="16"/>
        <v>7.1403962380000005E-2</v>
      </c>
      <c r="AO40" s="25">
        <f t="shared" si="16"/>
        <v>7.1403962380000005E-2</v>
      </c>
      <c r="AP40" s="25">
        <f t="shared" si="16"/>
        <v>7.1403962380000005E-2</v>
      </c>
      <c r="AQ40" s="25">
        <f t="shared" si="16"/>
        <v>7.1403962380000005E-2</v>
      </c>
      <c r="AR40" s="26"/>
      <c r="AS40" s="21">
        <f t="shared" ref="AS40:AS51" si="17">((INDEX($B40:$AQ40,MATCH($AS$6,$B$8:$AQ$8,0)))/(INDEX($B40:$AQ40,MATCH($AS$5,$B$8:$AQ$8,0))))^(1/($AS$6-$AS$5))-1</f>
        <v>0</v>
      </c>
    </row>
    <row r="41" spans="1:45" x14ac:dyDescent="0.25">
      <c r="A41" s="17" t="s">
        <v>13</v>
      </c>
      <c r="B41" s="25"/>
      <c r="C41" s="25"/>
      <c r="D41" s="25"/>
      <c r="E41" s="25"/>
      <c r="F41" s="40">
        <f t="shared" ref="F41:AQ41" si="18">(F260+F275)/1000000</f>
        <v>0.51541052006999999</v>
      </c>
      <c r="G41" s="25">
        <f t="shared" si="18"/>
        <v>0.53838699082000008</v>
      </c>
      <c r="H41" s="25">
        <f t="shared" si="18"/>
        <v>0.52964348838000008</v>
      </c>
      <c r="I41" s="25">
        <f t="shared" si="18"/>
        <v>0.52964348838000008</v>
      </c>
      <c r="J41" s="25">
        <f t="shared" si="18"/>
        <v>0.52964348838000008</v>
      </c>
      <c r="K41" s="25">
        <f t="shared" si="18"/>
        <v>0.52964348838000008</v>
      </c>
      <c r="L41" s="25">
        <f t="shared" si="18"/>
        <v>0.52964348838000008</v>
      </c>
      <c r="M41" s="25">
        <f t="shared" si="18"/>
        <v>0.52964348838000008</v>
      </c>
      <c r="N41" s="25">
        <f t="shared" si="18"/>
        <v>0.52964348838000008</v>
      </c>
      <c r="O41" s="25">
        <f t="shared" si="18"/>
        <v>0.52964348838000008</v>
      </c>
      <c r="P41" s="25">
        <f t="shared" si="18"/>
        <v>0.52964348838000008</v>
      </c>
      <c r="Q41" s="25">
        <f t="shared" si="18"/>
        <v>0.52964348838000008</v>
      </c>
      <c r="R41" s="25">
        <f t="shared" si="18"/>
        <v>0.52964348838000008</v>
      </c>
      <c r="S41" s="25">
        <f t="shared" si="18"/>
        <v>0.52964348838000008</v>
      </c>
      <c r="T41" s="25">
        <f t="shared" si="18"/>
        <v>0.52964348838000008</v>
      </c>
      <c r="U41" s="25">
        <f t="shared" si="18"/>
        <v>0.52964348838000008</v>
      </c>
      <c r="V41" s="25">
        <f t="shared" si="18"/>
        <v>0.52964348838000008</v>
      </c>
      <c r="W41" s="25">
        <f t="shared" si="18"/>
        <v>0.52964348838000008</v>
      </c>
      <c r="X41" s="25">
        <f t="shared" si="18"/>
        <v>0.52964348838000008</v>
      </c>
      <c r="Y41" s="25">
        <f t="shared" si="18"/>
        <v>0.52964348838000008</v>
      </c>
      <c r="Z41" s="25">
        <f t="shared" si="18"/>
        <v>0.52964348838000008</v>
      </c>
      <c r="AA41" s="25">
        <f t="shared" si="18"/>
        <v>0.52964348838000008</v>
      </c>
      <c r="AB41" s="25">
        <f t="shared" si="18"/>
        <v>0.52964348838000008</v>
      </c>
      <c r="AC41" s="25">
        <f t="shared" si="18"/>
        <v>0.52964348838000008</v>
      </c>
      <c r="AD41" s="25">
        <f t="shared" si="18"/>
        <v>0.52964348838000008</v>
      </c>
      <c r="AE41" s="25">
        <f t="shared" si="18"/>
        <v>0.52964348838000008</v>
      </c>
      <c r="AF41" s="25">
        <f t="shared" si="18"/>
        <v>0.52964348838000008</v>
      </c>
      <c r="AG41" s="25">
        <f t="shared" si="18"/>
        <v>0.52964348838000008</v>
      </c>
      <c r="AH41" s="25">
        <f t="shared" si="18"/>
        <v>0.52964348838000008</v>
      </c>
      <c r="AI41" s="25">
        <f t="shared" si="18"/>
        <v>0.52964348838000008</v>
      </c>
      <c r="AJ41" s="25">
        <f t="shared" si="18"/>
        <v>0.52964348838000008</v>
      </c>
      <c r="AK41" s="25">
        <f t="shared" si="18"/>
        <v>0.52964348838000008</v>
      </c>
      <c r="AL41" s="25">
        <f t="shared" si="18"/>
        <v>0.52964348838000008</v>
      </c>
      <c r="AM41" s="25">
        <f t="shared" si="18"/>
        <v>0.52964348838000008</v>
      </c>
      <c r="AN41" s="25">
        <f t="shared" si="18"/>
        <v>0.52964348838000008</v>
      </c>
      <c r="AO41" s="25">
        <f t="shared" si="18"/>
        <v>0.52964348838000008</v>
      </c>
      <c r="AP41" s="25">
        <f t="shared" si="18"/>
        <v>0.52964348838000008</v>
      </c>
      <c r="AQ41" s="25">
        <f t="shared" si="18"/>
        <v>0.52964348838000008</v>
      </c>
      <c r="AR41" s="26"/>
      <c r="AS41" s="21">
        <f t="shared" si="17"/>
        <v>0</v>
      </c>
    </row>
    <row r="42" spans="1:45" x14ac:dyDescent="0.25">
      <c r="A42" s="17" t="s">
        <v>14</v>
      </c>
      <c r="B42" s="25"/>
      <c r="C42" s="25"/>
      <c r="D42" s="25"/>
      <c r="E42" s="25"/>
      <c r="F42" s="40">
        <f t="shared" ref="F42:AQ42" si="19">(F261+F276)/1000000</f>
        <v>1.7046795220000004E-2</v>
      </c>
      <c r="G42" s="25">
        <f t="shared" si="19"/>
        <v>3.493881158E-2</v>
      </c>
      <c r="H42" s="25">
        <f t="shared" si="19"/>
        <v>3.1777986700000004E-2</v>
      </c>
      <c r="I42" s="25">
        <f t="shared" si="19"/>
        <v>3.1789986700000002E-2</v>
      </c>
      <c r="J42" s="25">
        <f t="shared" si="19"/>
        <v>3.1789986700000002E-2</v>
      </c>
      <c r="K42" s="25">
        <f t="shared" si="19"/>
        <v>3.1789986700000002E-2</v>
      </c>
      <c r="L42" s="25">
        <f t="shared" si="19"/>
        <v>3.1789986700000002E-2</v>
      </c>
      <c r="M42" s="25">
        <f t="shared" si="19"/>
        <v>3.1792986700000005E-2</v>
      </c>
      <c r="N42" s="25">
        <f t="shared" si="19"/>
        <v>3.1795986700000001E-2</v>
      </c>
      <c r="O42" s="25">
        <f t="shared" si="19"/>
        <v>3.1812036699999997E-2</v>
      </c>
      <c r="P42" s="25">
        <f t="shared" si="19"/>
        <v>3.1834486700000005E-2</v>
      </c>
      <c r="Q42" s="25">
        <f t="shared" si="19"/>
        <v>3.1859936700000001E-2</v>
      </c>
      <c r="R42" s="25">
        <f t="shared" si="19"/>
        <v>3.1900786600000001E-2</v>
      </c>
      <c r="S42" s="25">
        <f t="shared" si="19"/>
        <v>3.1954436520000004E-2</v>
      </c>
      <c r="T42" s="25">
        <f t="shared" si="19"/>
        <v>3.2027706330000003E-2</v>
      </c>
      <c r="U42" s="25">
        <f t="shared" si="19"/>
        <v>3.2127386120000004E-2</v>
      </c>
      <c r="V42" s="25">
        <f t="shared" si="19"/>
        <v>3.2256465960000001E-2</v>
      </c>
      <c r="W42" s="25">
        <f t="shared" si="19"/>
        <v>3.2411436240000001E-2</v>
      </c>
      <c r="X42" s="25">
        <f t="shared" si="19"/>
        <v>3.2563806520000002E-2</v>
      </c>
      <c r="Y42" s="25">
        <f t="shared" si="19"/>
        <v>3.2725866720000003E-2</v>
      </c>
      <c r="Z42" s="25">
        <f t="shared" si="19"/>
        <v>3.2926216879999998E-2</v>
      </c>
      <c r="AA42" s="25">
        <f t="shared" si="19"/>
        <v>3.3175456870000002E-2</v>
      </c>
      <c r="AB42" s="25">
        <f t="shared" si="19"/>
        <v>3.3482876790000005E-2</v>
      </c>
      <c r="AC42" s="25">
        <f t="shared" si="19"/>
        <v>3.3817306570000004E-2</v>
      </c>
      <c r="AD42" s="25">
        <f t="shared" si="19"/>
        <v>3.4197006860000004E-2</v>
      </c>
      <c r="AE42" s="25">
        <f t="shared" si="19"/>
        <v>3.4644296960000001E-2</v>
      </c>
      <c r="AF42" s="25">
        <f t="shared" si="19"/>
        <v>3.5146666709999996E-2</v>
      </c>
      <c r="AG42" s="25">
        <f t="shared" si="19"/>
        <v>3.5685166959999993E-2</v>
      </c>
      <c r="AH42" s="25">
        <f t="shared" si="19"/>
        <v>3.6253067229999991E-2</v>
      </c>
      <c r="AI42" s="25">
        <f t="shared" si="19"/>
        <v>3.688535736999999E-2</v>
      </c>
      <c r="AJ42" s="25">
        <f t="shared" si="19"/>
        <v>3.7578127199999985E-2</v>
      </c>
      <c r="AK42" s="25">
        <f t="shared" si="19"/>
        <v>3.8328526809999985E-2</v>
      </c>
      <c r="AL42" s="25">
        <f t="shared" si="19"/>
        <v>3.9075926699999992E-2</v>
      </c>
      <c r="AM42" s="25">
        <f t="shared" si="19"/>
        <v>3.9823726359999985E-2</v>
      </c>
      <c r="AN42" s="25">
        <f t="shared" si="19"/>
        <v>4.0562526009999988E-2</v>
      </c>
      <c r="AO42" s="25">
        <f t="shared" si="19"/>
        <v>4.1289025769999987E-2</v>
      </c>
      <c r="AP42" s="25">
        <f t="shared" si="19"/>
        <v>4.1995945439999988E-2</v>
      </c>
      <c r="AQ42" s="25">
        <f t="shared" si="19"/>
        <v>4.2661065249999984E-2</v>
      </c>
      <c r="AR42" s="26"/>
      <c r="AS42" s="21">
        <f t="shared" si="17"/>
        <v>8.4501562941110553E-3</v>
      </c>
    </row>
    <row r="43" spans="1:45" x14ac:dyDescent="0.25">
      <c r="A43" s="17" t="s">
        <v>15</v>
      </c>
      <c r="B43" s="30">
        <f t="shared" ref="B43:B47" si="20">(B262+B277)/1000000</f>
        <v>0</v>
      </c>
      <c r="C43" s="30">
        <f t="shared" ref="C43:AQ43" si="21">(C262+C277)/1000000</f>
        <v>0</v>
      </c>
      <c r="D43" s="30">
        <f t="shared" si="21"/>
        <v>0</v>
      </c>
      <c r="E43" s="30">
        <f t="shared" si="21"/>
        <v>0</v>
      </c>
      <c r="F43" s="93">
        <f t="shared" si="21"/>
        <v>0.26723200842000017</v>
      </c>
      <c r="G43" s="30">
        <f t="shared" si="21"/>
        <v>0.26743000842000014</v>
      </c>
      <c r="H43" s="30">
        <f t="shared" si="21"/>
        <v>0.26766800842000016</v>
      </c>
      <c r="I43" s="30">
        <f t="shared" si="21"/>
        <v>0.26802684817000011</v>
      </c>
      <c r="J43" s="30">
        <f t="shared" si="21"/>
        <v>0.2682680380000001</v>
      </c>
      <c r="K43" s="30">
        <f t="shared" si="21"/>
        <v>0.26853963811000009</v>
      </c>
      <c r="L43" s="30">
        <f t="shared" si="21"/>
        <v>0.26902482824000012</v>
      </c>
      <c r="M43" s="30">
        <f t="shared" si="21"/>
        <v>0.26997834856000014</v>
      </c>
      <c r="N43" s="30">
        <f t="shared" si="21"/>
        <v>0.27191241942000011</v>
      </c>
      <c r="O43" s="30">
        <f t="shared" si="21"/>
        <v>0.27592665955000012</v>
      </c>
      <c r="P43" s="30">
        <f t="shared" si="21"/>
        <v>0.28202992027000012</v>
      </c>
      <c r="Q43" s="30">
        <f t="shared" si="21"/>
        <v>0.29076706003000014</v>
      </c>
      <c r="R43" s="30">
        <f t="shared" si="21"/>
        <v>0.30360127041000012</v>
      </c>
      <c r="S43" s="30">
        <f t="shared" si="21"/>
        <v>0.31824726188000013</v>
      </c>
      <c r="T43" s="30">
        <f t="shared" si="21"/>
        <v>0.33325653980000008</v>
      </c>
      <c r="U43" s="30">
        <f t="shared" si="21"/>
        <v>0.34892310837000007</v>
      </c>
      <c r="V43" s="30">
        <f t="shared" si="21"/>
        <v>0.3652933074300001</v>
      </c>
      <c r="W43" s="30">
        <f t="shared" si="21"/>
        <v>0.38197080082000012</v>
      </c>
      <c r="X43" s="30">
        <f t="shared" si="21"/>
        <v>0.39897683122000005</v>
      </c>
      <c r="Y43" s="30">
        <f t="shared" si="21"/>
        <v>0.41645174006000008</v>
      </c>
      <c r="Z43" s="30">
        <f t="shared" si="21"/>
        <v>0.43500737058000011</v>
      </c>
      <c r="AA43" s="30">
        <f t="shared" si="21"/>
        <v>0.45429559992000007</v>
      </c>
      <c r="AB43" s="30">
        <f t="shared" si="21"/>
        <v>0.47420140953000006</v>
      </c>
      <c r="AC43" s="30">
        <f t="shared" si="21"/>
        <v>0.49442099840000003</v>
      </c>
      <c r="AD43" s="30">
        <f t="shared" si="21"/>
        <v>0.51548003666000008</v>
      </c>
      <c r="AE43" s="30">
        <f t="shared" si="21"/>
        <v>0.53755282026000006</v>
      </c>
      <c r="AF43" s="30">
        <f t="shared" si="21"/>
        <v>0.56098935134000005</v>
      </c>
      <c r="AG43" s="30">
        <f t="shared" si="21"/>
        <v>0.58557887429</v>
      </c>
      <c r="AH43" s="30">
        <f t="shared" si="21"/>
        <v>0.61125596618</v>
      </c>
      <c r="AI43" s="30">
        <f t="shared" si="21"/>
        <v>0.63908717723000008</v>
      </c>
      <c r="AJ43" s="30">
        <f t="shared" si="21"/>
        <v>0.67143238769000002</v>
      </c>
      <c r="AK43" s="30">
        <f t="shared" si="21"/>
        <v>0.71168003274000002</v>
      </c>
      <c r="AL43" s="30">
        <f t="shared" si="21"/>
        <v>0.75201200827000014</v>
      </c>
      <c r="AM43" s="30">
        <f t="shared" si="21"/>
        <v>0.79260530784000016</v>
      </c>
      <c r="AN43" s="30">
        <f t="shared" si="21"/>
        <v>0.83354426559000017</v>
      </c>
      <c r="AO43" s="30">
        <f t="shared" si="21"/>
        <v>0.87471212031000012</v>
      </c>
      <c r="AP43" s="30">
        <f t="shared" si="21"/>
        <v>0.91602275455000015</v>
      </c>
      <c r="AQ43" s="30">
        <f t="shared" si="21"/>
        <v>0.95747771366000023</v>
      </c>
      <c r="AR43" s="31"/>
      <c r="AS43" s="21">
        <f t="shared" si="17"/>
        <v>3.7087037093001429E-2</v>
      </c>
    </row>
    <row r="44" spans="1:45" x14ac:dyDescent="0.25">
      <c r="A44" s="17" t="s">
        <v>16</v>
      </c>
      <c r="B44" s="25">
        <f t="shared" si="20"/>
        <v>0</v>
      </c>
      <c r="C44" s="25">
        <f t="shared" ref="C44:AQ44" si="22">(C263+C278)/1000000</f>
        <v>0</v>
      </c>
      <c r="D44" s="25">
        <f t="shared" si="22"/>
        <v>0</v>
      </c>
      <c r="E44" s="25">
        <f t="shared" si="22"/>
        <v>0</v>
      </c>
      <c r="F44" s="40">
        <f t="shared" si="22"/>
        <v>4.9982056229999995E-2</v>
      </c>
      <c r="G44" s="25">
        <f t="shared" si="22"/>
        <v>5.7812064789999999E-2</v>
      </c>
      <c r="H44" s="25">
        <f t="shared" si="22"/>
        <v>5.3860232199999997E-2</v>
      </c>
      <c r="I44" s="25">
        <f t="shared" si="22"/>
        <v>0.11812875269999998</v>
      </c>
      <c r="J44" s="25">
        <f t="shared" si="22"/>
        <v>0.17213990947999996</v>
      </c>
      <c r="K44" s="25">
        <f t="shared" si="22"/>
        <v>0.22466360012999997</v>
      </c>
      <c r="L44" s="25">
        <f t="shared" si="22"/>
        <v>0.27914330890999994</v>
      </c>
      <c r="M44" s="25">
        <f t="shared" si="22"/>
        <v>0.33515135461000001</v>
      </c>
      <c r="N44" s="25">
        <f t="shared" si="22"/>
        <v>0.39802802563</v>
      </c>
      <c r="O44" s="25">
        <f t="shared" si="22"/>
        <v>0.47072528832999999</v>
      </c>
      <c r="P44" s="25">
        <f t="shared" si="22"/>
        <v>0.55287297915</v>
      </c>
      <c r="Q44" s="25">
        <f t="shared" si="22"/>
        <v>0.64219870341000007</v>
      </c>
      <c r="R44" s="25">
        <f t="shared" si="22"/>
        <v>0.74433167539000011</v>
      </c>
      <c r="S44" s="25">
        <f t="shared" si="22"/>
        <v>0.85003307549000018</v>
      </c>
      <c r="T44" s="25">
        <f t="shared" si="22"/>
        <v>0.95765518563000018</v>
      </c>
      <c r="U44" s="25">
        <f t="shared" si="22"/>
        <v>1.0700693077800001</v>
      </c>
      <c r="V44" s="25">
        <f t="shared" si="22"/>
        <v>1.1894946019900001</v>
      </c>
      <c r="W44" s="25">
        <f t="shared" si="22"/>
        <v>1.3131604778400001</v>
      </c>
      <c r="X44" s="25">
        <f t="shared" si="22"/>
        <v>1.43852350942</v>
      </c>
      <c r="Y44" s="25">
        <f t="shared" si="22"/>
        <v>1.56856973402</v>
      </c>
      <c r="Z44" s="25">
        <f t="shared" si="22"/>
        <v>1.7066203184500002</v>
      </c>
      <c r="AA44" s="25">
        <f t="shared" si="22"/>
        <v>1.8492257805900001</v>
      </c>
      <c r="AB44" s="25">
        <f t="shared" si="22"/>
        <v>1.9967648055800002</v>
      </c>
      <c r="AC44" s="25">
        <f t="shared" si="22"/>
        <v>2.1467107498000004</v>
      </c>
      <c r="AD44" s="25">
        <f t="shared" si="22"/>
        <v>2.3020783785900005</v>
      </c>
      <c r="AE44" s="25">
        <f t="shared" si="22"/>
        <v>2.4639272898100004</v>
      </c>
      <c r="AF44" s="25">
        <f t="shared" si="22"/>
        <v>2.6314560543700005</v>
      </c>
      <c r="AG44" s="25">
        <f t="shared" si="22"/>
        <v>2.8052392655800005</v>
      </c>
      <c r="AH44" s="25">
        <f t="shared" si="22"/>
        <v>2.9814791500000002</v>
      </c>
      <c r="AI44" s="25">
        <f t="shared" si="22"/>
        <v>3.1596334007000002</v>
      </c>
      <c r="AJ44" s="25">
        <f t="shared" si="22"/>
        <v>3.3418120193500003</v>
      </c>
      <c r="AK44" s="25">
        <f t="shared" si="22"/>
        <v>3.5285587869700001</v>
      </c>
      <c r="AL44" s="25">
        <f t="shared" si="22"/>
        <v>3.7140018175100002</v>
      </c>
      <c r="AM44" s="25">
        <f t="shared" si="22"/>
        <v>3.8967005120200002</v>
      </c>
      <c r="AN44" s="25">
        <f t="shared" si="22"/>
        <v>4.0816906698700004</v>
      </c>
      <c r="AO44" s="25">
        <f t="shared" si="22"/>
        <v>4.2644485963300003</v>
      </c>
      <c r="AP44" s="25">
        <f t="shared" si="22"/>
        <v>4.4461497038599997</v>
      </c>
      <c r="AQ44" s="25">
        <f t="shared" si="22"/>
        <v>4.62554378929</v>
      </c>
      <c r="AR44" s="26"/>
      <c r="AS44" s="21">
        <f t="shared" si="17"/>
        <v>0.1356751702515826</v>
      </c>
    </row>
    <row r="45" spans="1:45" x14ac:dyDescent="0.25">
      <c r="A45" s="17" t="s">
        <v>17</v>
      </c>
      <c r="B45" s="25">
        <f t="shared" si="20"/>
        <v>0</v>
      </c>
      <c r="C45" s="25">
        <f t="shared" ref="C45:AQ45" si="23">(C264+C279)/1000000</f>
        <v>0</v>
      </c>
      <c r="D45" s="25">
        <f t="shared" si="23"/>
        <v>0</v>
      </c>
      <c r="E45" s="25">
        <f t="shared" si="23"/>
        <v>0</v>
      </c>
      <c r="F45" s="40">
        <f t="shared" si="23"/>
        <v>0.91018055187000024</v>
      </c>
      <c r="G45" s="25">
        <f t="shared" si="23"/>
        <v>1.0222874840000002</v>
      </c>
      <c r="H45" s="25">
        <f t="shared" si="23"/>
        <v>1.1724320325700002</v>
      </c>
      <c r="I45" s="25">
        <f t="shared" si="23"/>
        <v>1.1844351747200002</v>
      </c>
      <c r="J45" s="25">
        <f t="shared" si="23"/>
        <v>1.1954980099400003</v>
      </c>
      <c r="K45" s="25">
        <f t="shared" si="23"/>
        <v>1.2064599144300003</v>
      </c>
      <c r="L45" s="25">
        <f t="shared" si="23"/>
        <v>1.2180648086800003</v>
      </c>
      <c r="M45" s="25">
        <f t="shared" si="23"/>
        <v>1.2303204754500003</v>
      </c>
      <c r="N45" s="25">
        <f t="shared" si="23"/>
        <v>1.2439806930100004</v>
      </c>
      <c r="O45" s="25">
        <f t="shared" si="23"/>
        <v>1.2592541980700005</v>
      </c>
      <c r="P45" s="25">
        <f t="shared" si="23"/>
        <v>1.2761923528800003</v>
      </c>
      <c r="Q45" s="25">
        <f t="shared" si="23"/>
        <v>1.2947495467100003</v>
      </c>
      <c r="R45" s="25">
        <f t="shared" si="23"/>
        <v>1.3159265819400003</v>
      </c>
      <c r="S45" s="25">
        <f t="shared" si="23"/>
        <v>1.3379872586400003</v>
      </c>
      <c r="T45" s="25">
        <f t="shared" si="23"/>
        <v>1.3606694761100004</v>
      </c>
      <c r="U45" s="25">
        <f t="shared" si="23"/>
        <v>1.3843154731100005</v>
      </c>
      <c r="V45" s="25">
        <f t="shared" si="23"/>
        <v>1.4093891337100004</v>
      </c>
      <c r="W45" s="25">
        <f t="shared" si="23"/>
        <v>1.4357776112500005</v>
      </c>
      <c r="X45" s="25">
        <f t="shared" si="23"/>
        <v>1.4632129031900005</v>
      </c>
      <c r="Y45" s="25">
        <f t="shared" si="23"/>
        <v>1.4922165884400005</v>
      </c>
      <c r="Z45" s="25">
        <f t="shared" si="23"/>
        <v>1.5237369603500006</v>
      </c>
      <c r="AA45" s="25">
        <f t="shared" si="23"/>
        <v>1.5578195183100008</v>
      </c>
      <c r="AB45" s="25">
        <f t="shared" si="23"/>
        <v>1.5948296156100006</v>
      </c>
      <c r="AC45" s="25">
        <f t="shared" si="23"/>
        <v>1.6354082814600006</v>
      </c>
      <c r="AD45" s="25">
        <f t="shared" si="23"/>
        <v>1.6806289963200005</v>
      </c>
      <c r="AE45" s="25">
        <f t="shared" si="23"/>
        <v>1.7314302231300005</v>
      </c>
      <c r="AF45" s="25">
        <f t="shared" si="23"/>
        <v>1.7892993888700006</v>
      </c>
      <c r="AG45" s="25">
        <f t="shared" si="23"/>
        <v>1.8554870699200006</v>
      </c>
      <c r="AH45" s="25">
        <f t="shared" si="23"/>
        <v>1.9307111099400005</v>
      </c>
      <c r="AI45" s="25">
        <f t="shared" si="23"/>
        <v>2.0165356508000007</v>
      </c>
      <c r="AJ45" s="25">
        <f t="shared" si="23"/>
        <v>2.1161895272000009</v>
      </c>
      <c r="AK45" s="25">
        <f t="shared" si="23"/>
        <v>2.2328087584700005</v>
      </c>
      <c r="AL45" s="25">
        <f t="shared" si="23"/>
        <v>2.3506610239500008</v>
      </c>
      <c r="AM45" s="25">
        <f t="shared" si="23"/>
        <v>2.4703844342700005</v>
      </c>
      <c r="AN45" s="25">
        <f t="shared" si="23"/>
        <v>2.5919826642400006</v>
      </c>
      <c r="AO45" s="25">
        <f t="shared" si="23"/>
        <v>2.7148034197100008</v>
      </c>
      <c r="AP45" s="25">
        <f t="shared" si="23"/>
        <v>2.8391374222900012</v>
      </c>
      <c r="AQ45" s="25">
        <f t="shared" si="23"/>
        <v>2.9651131921200014</v>
      </c>
      <c r="AR45" s="26"/>
      <c r="AS45" s="21">
        <f t="shared" si="17"/>
        <v>2.6864074483249789E-2</v>
      </c>
    </row>
    <row r="46" spans="1:45" x14ac:dyDescent="0.25">
      <c r="A46" s="17" t="s">
        <v>18</v>
      </c>
      <c r="B46" s="25">
        <f t="shared" si="20"/>
        <v>0</v>
      </c>
      <c r="C46" s="25">
        <f t="shared" ref="C46:AQ46" si="24">(C265+C280)/1000000</f>
        <v>0</v>
      </c>
      <c r="D46" s="25">
        <f t="shared" si="24"/>
        <v>0</v>
      </c>
      <c r="E46" s="25">
        <f t="shared" si="24"/>
        <v>0</v>
      </c>
      <c r="F46" s="40">
        <f t="shared" si="24"/>
        <v>5.9256748099999999E-3</v>
      </c>
      <c r="G46" s="25">
        <f t="shared" si="24"/>
        <v>5.3867152599999992E-3</v>
      </c>
      <c r="H46" s="25">
        <f t="shared" si="24"/>
        <v>4.7400566399999986E-3</v>
      </c>
      <c r="I46" s="25">
        <f t="shared" si="24"/>
        <v>4.7400566399999986E-3</v>
      </c>
      <c r="J46" s="25">
        <f t="shared" si="24"/>
        <v>4.7400566399999986E-3</v>
      </c>
      <c r="K46" s="25">
        <f t="shared" si="24"/>
        <v>4.7400566399999986E-3</v>
      </c>
      <c r="L46" s="25">
        <f t="shared" si="24"/>
        <v>4.7400566399999986E-3</v>
      </c>
      <c r="M46" s="25">
        <f t="shared" si="24"/>
        <v>4.7400566399999986E-3</v>
      </c>
      <c r="N46" s="25">
        <f t="shared" si="24"/>
        <v>4.7400566399999986E-3</v>
      </c>
      <c r="O46" s="25">
        <f t="shared" si="24"/>
        <v>4.7400566399999986E-3</v>
      </c>
      <c r="P46" s="25">
        <f t="shared" si="24"/>
        <v>4.7400566399999986E-3</v>
      </c>
      <c r="Q46" s="25">
        <f t="shared" si="24"/>
        <v>4.7400566399999986E-3</v>
      </c>
      <c r="R46" s="25">
        <f t="shared" si="24"/>
        <v>4.7400566399999986E-3</v>
      </c>
      <c r="S46" s="25">
        <f t="shared" si="24"/>
        <v>4.7400566399999986E-3</v>
      </c>
      <c r="T46" s="25">
        <f t="shared" si="24"/>
        <v>4.7400566399999986E-3</v>
      </c>
      <c r="U46" s="25">
        <f t="shared" si="24"/>
        <v>4.7400566399999986E-3</v>
      </c>
      <c r="V46" s="25">
        <f t="shared" si="24"/>
        <v>4.7400566399999986E-3</v>
      </c>
      <c r="W46" s="25">
        <f t="shared" si="24"/>
        <v>4.7400566399999986E-3</v>
      </c>
      <c r="X46" s="25">
        <f t="shared" si="24"/>
        <v>4.7400566399999986E-3</v>
      </c>
      <c r="Y46" s="25">
        <f t="shared" si="24"/>
        <v>4.7400566399999986E-3</v>
      </c>
      <c r="Z46" s="25">
        <f t="shared" si="24"/>
        <v>4.7400566399999986E-3</v>
      </c>
      <c r="AA46" s="25">
        <f t="shared" si="24"/>
        <v>4.7400566399999986E-3</v>
      </c>
      <c r="AB46" s="25">
        <f t="shared" si="24"/>
        <v>4.7400566399999986E-3</v>
      </c>
      <c r="AC46" s="25">
        <f t="shared" si="24"/>
        <v>4.7400566399999986E-3</v>
      </c>
      <c r="AD46" s="25">
        <f t="shared" si="24"/>
        <v>4.7400566399999986E-3</v>
      </c>
      <c r="AE46" s="25">
        <f t="shared" si="24"/>
        <v>4.7400566399999986E-3</v>
      </c>
      <c r="AF46" s="25">
        <f t="shared" si="24"/>
        <v>4.7400566399999986E-3</v>
      </c>
      <c r="AG46" s="25">
        <f t="shared" si="24"/>
        <v>4.7400566399999986E-3</v>
      </c>
      <c r="AH46" s="25">
        <f t="shared" si="24"/>
        <v>4.7400566399999986E-3</v>
      </c>
      <c r="AI46" s="25">
        <f t="shared" si="24"/>
        <v>4.7400566399999986E-3</v>
      </c>
      <c r="AJ46" s="25">
        <f t="shared" si="24"/>
        <v>4.7400566399999986E-3</v>
      </c>
      <c r="AK46" s="25">
        <f t="shared" si="24"/>
        <v>4.7400566399999986E-3</v>
      </c>
      <c r="AL46" s="25">
        <f t="shared" si="24"/>
        <v>4.7400566399999986E-3</v>
      </c>
      <c r="AM46" s="25">
        <f t="shared" si="24"/>
        <v>4.7400566399999986E-3</v>
      </c>
      <c r="AN46" s="25">
        <f t="shared" si="24"/>
        <v>4.7400566399999986E-3</v>
      </c>
      <c r="AO46" s="25">
        <f t="shared" si="24"/>
        <v>4.7400566399999986E-3</v>
      </c>
      <c r="AP46" s="25">
        <f t="shared" si="24"/>
        <v>4.7400566399999986E-3</v>
      </c>
      <c r="AQ46" s="25">
        <f t="shared" si="24"/>
        <v>4.7400566399999986E-3</v>
      </c>
      <c r="AR46" s="26"/>
      <c r="AS46" s="21">
        <f t="shared" si="17"/>
        <v>0</v>
      </c>
    </row>
    <row r="47" spans="1:45" x14ac:dyDescent="0.25">
      <c r="A47" s="17" t="s">
        <v>19</v>
      </c>
      <c r="B47" s="25">
        <f t="shared" si="20"/>
        <v>0</v>
      </c>
      <c r="C47" s="25">
        <f t="shared" ref="C47:AQ47" si="25">(C266+C281)/1000000</f>
        <v>0</v>
      </c>
      <c r="D47" s="25">
        <f t="shared" si="25"/>
        <v>0</v>
      </c>
      <c r="E47" s="25">
        <f t="shared" si="25"/>
        <v>0</v>
      </c>
      <c r="F47" s="40">
        <f t="shared" si="25"/>
        <v>0.45936500390000029</v>
      </c>
      <c r="G47" s="25">
        <f t="shared" si="25"/>
        <v>0.48572250390000032</v>
      </c>
      <c r="H47" s="25">
        <f t="shared" si="25"/>
        <v>0.51899750390000032</v>
      </c>
      <c r="I47" s="25">
        <f t="shared" si="25"/>
        <v>0.54870771496000037</v>
      </c>
      <c r="J47" s="25">
        <f t="shared" si="25"/>
        <v>0.57249108648000036</v>
      </c>
      <c r="K47" s="25">
        <f t="shared" si="25"/>
        <v>0.5955664055100004</v>
      </c>
      <c r="L47" s="25">
        <f t="shared" si="25"/>
        <v>0.61933943605000041</v>
      </c>
      <c r="M47" s="25">
        <f t="shared" si="25"/>
        <v>0.64343002855000042</v>
      </c>
      <c r="N47" s="25">
        <f t="shared" si="25"/>
        <v>0.67014061666000035</v>
      </c>
      <c r="O47" s="25">
        <f t="shared" si="25"/>
        <v>0.70019620384000048</v>
      </c>
      <c r="P47" s="25">
        <f t="shared" si="25"/>
        <v>0.73368266044000052</v>
      </c>
      <c r="Q47" s="25">
        <f t="shared" si="25"/>
        <v>0.77024152248000055</v>
      </c>
      <c r="R47" s="25">
        <f t="shared" si="25"/>
        <v>0.81169603431000048</v>
      </c>
      <c r="S47" s="25">
        <f t="shared" si="25"/>
        <v>0.85629195634000055</v>
      </c>
      <c r="T47" s="25">
        <f t="shared" si="25"/>
        <v>0.90307677982000056</v>
      </c>
      <c r="U47" s="25">
        <f t="shared" si="25"/>
        <v>0.95256364543000049</v>
      </c>
      <c r="V47" s="25">
        <f t="shared" si="25"/>
        <v>1.0056875913100005</v>
      </c>
      <c r="W47" s="25">
        <f t="shared" si="25"/>
        <v>1.0614655003300004</v>
      </c>
      <c r="X47" s="25">
        <f t="shared" si="25"/>
        <v>1.1179868424400004</v>
      </c>
      <c r="Y47" s="25">
        <f t="shared" si="25"/>
        <v>1.1760516366800002</v>
      </c>
      <c r="Z47" s="25">
        <f t="shared" si="25"/>
        <v>1.2375642894600003</v>
      </c>
      <c r="AA47" s="25">
        <f t="shared" si="25"/>
        <v>1.3007624987400004</v>
      </c>
      <c r="AB47" s="25">
        <f t="shared" si="25"/>
        <v>1.3658775351100003</v>
      </c>
      <c r="AC47" s="25">
        <f t="shared" si="25"/>
        <v>1.4315504204700003</v>
      </c>
      <c r="AD47" s="25">
        <f t="shared" si="25"/>
        <v>1.4995977963300002</v>
      </c>
      <c r="AE47" s="25">
        <f t="shared" si="25"/>
        <v>1.5704309871100004</v>
      </c>
      <c r="AF47" s="25">
        <f t="shared" si="25"/>
        <v>1.6441882408100004</v>
      </c>
      <c r="AG47" s="25">
        <f t="shared" si="25"/>
        <v>1.7200198298100002</v>
      </c>
      <c r="AH47" s="25">
        <f t="shared" si="25"/>
        <v>1.7968915441900002</v>
      </c>
      <c r="AI47" s="25">
        <f t="shared" si="25"/>
        <v>1.8752560157200002</v>
      </c>
      <c r="AJ47" s="25">
        <f t="shared" si="25"/>
        <v>1.9544993016000003</v>
      </c>
      <c r="AK47" s="25">
        <f t="shared" si="25"/>
        <v>2.0346714836300004</v>
      </c>
      <c r="AL47" s="25">
        <f t="shared" si="25"/>
        <v>2.11396439019</v>
      </c>
      <c r="AM47" s="25">
        <f t="shared" si="25"/>
        <v>2.1936111635100004</v>
      </c>
      <c r="AN47" s="25">
        <f t="shared" si="25"/>
        <v>2.2738283509300001</v>
      </c>
      <c r="AO47" s="25">
        <f t="shared" si="25"/>
        <v>2.3532247012800003</v>
      </c>
      <c r="AP47" s="25">
        <f t="shared" si="25"/>
        <v>2.4316325409199999</v>
      </c>
      <c r="AQ47" s="25">
        <f t="shared" si="25"/>
        <v>2.5091264228100001</v>
      </c>
      <c r="AR47" s="26"/>
      <c r="AS47" s="21">
        <f t="shared" si="17"/>
        <v>4.6051496194744468E-2</v>
      </c>
    </row>
    <row r="48" spans="1:45" x14ac:dyDescent="0.25">
      <c r="A48" s="17" t="s">
        <v>20</v>
      </c>
      <c r="B48" s="30">
        <f t="shared" ref="B48:B50" si="26">(B267+B282)/1000000</f>
        <v>0.42020983599999995</v>
      </c>
      <c r="C48" s="30">
        <f t="shared" ref="C48:AQ48" si="27">(C267+C282)/1000000</f>
        <v>0.27849458500000002</v>
      </c>
      <c r="D48" s="30">
        <f t="shared" si="27"/>
        <v>0.32909787600000007</v>
      </c>
      <c r="E48" s="30">
        <f t="shared" si="27"/>
        <v>0.52656032000000008</v>
      </c>
      <c r="F48" s="93">
        <f t="shared" si="27"/>
        <v>5.8228105189699999</v>
      </c>
      <c r="G48" s="30">
        <f t="shared" si="27"/>
        <v>7.2527617625999987</v>
      </c>
      <c r="H48" s="30">
        <f t="shared" si="27"/>
        <v>9.0489621914100002</v>
      </c>
      <c r="I48" s="30">
        <f t="shared" si="27"/>
        <v>9.7906941228300006</v>
      </c>
      <c r="J48" s="30">
        <f t="shared" si="27"/>
        <v>10.528596275509997</v>
      </c>
      <c r="K48" s="30">
        <f t="shared" si="27"/>
        <v>11.336833907619997</v>
      </c>
      <c r="L48" s="30">
        <f t="shared" si="27"/>
        <v>12.305779064789997</v>
      </c>
      <c r="M48" s="30">
        <f t="shared" si="27"/>
        <v>13.290636075199997</v>
      </c>
      <c r="N48" s="30">
        <f t="shared" si="27"/>
        <v>14.288899385229998</v>
      </c>
      <c r="O48" s="30">
        <f t="shared" si="27"/>
        <v>14.967108434679997</v>
      </c>
      <c r="P48" s="30">
        <f t="shared" si="27"/>
        <v>15.526284230619996</v>
      </c>
      <c r="Q48" s="30">
        <f t="shared" si="27"/>
        <v>16.070395906790001</v>
      </c>
      <c r="R48" s="30">
        <f t="shared" si="27"/>
        <v>16.74013936043</v>
      </c>
      <c r="S48" s="30">
        <f t="shared" si="27"/>
        <v>17.490200185279999</v>
      </c>
      <c r="T48" s="30">
        <f t="shared" si="27"/>
        <v>18.303668049259997</v>
      </c>
      <c r="U48" s="30">
        <f t="shared" si="27"/>
        <v>19.211726005429998</v>
      </c>
      <c r="V48" s="30">
        <f t="shared" si="27"/>
        <v>20.233667234189998</v>
      </c>
      <c r="W48" s="30">
        <f t="shared" si="27"/>
        <v>21.387330944449999</v>
      </c>
      <c r="X48" s="30">
        <f t="shared" si="27"/>
        <v>22.619547377100002</v>
      </c>
      <c r="Y48" s="30">
        <f t="shared" si="27"/>
        <v>23.935028735600003</v>
      </c>
      <c r="Z48" s="30">
        <f t="shared" si="27"/>
        <v>25.332117398010002</v>
      </c>
      <c r="AA48" s="30">
        <f t="shared" si="27"/>
        <v>26.813218389089997</v>
      </c>
      <c r="AB48" s="30">
        <f t="shared" si="27"/>
        <v>28.387021932219998</v>
      </c>
      <c r="AC48" s="30">
        <f t="shared" si="27"/>
        <v>30.01686460657</v>
      </c>
      <c r="AD48" s="30">
        <f t="shared" si="27"/>
        <v>31.713940824539996</v>
      </c>
      <c r="AE48" s="30">
        <f t="shared" si="27"/>
        <v>33.453921583860001</v>
      </c>
      <c r="AF48" s="30">
        <f t="shared" si="27"/>
        <v>35.243171839360002</v>
      </c>
      <c r="AG48" s="30">
        <f t="shared" si="27"/>
        <v>37.11477118869</v>
      </c>
      <c r="AH48" s="30">
        <f t="shared" si="27"/>
        <v>39.002483433919998</v>
      </c>
      <c r="AI48" s="30">
        <f t="shared" si="27"/>
        <v>40.917538161070006</v>
      </c>
      <c r="AJ48" s="30">
        <f t="shared" si="27"/>
        <v>42.867708513979998</v>
      </c>
      <c r="AK48" s="30">
        <f t="shared" si="27"/>
        <v>44.877930949550006</v>
      </c>
      <c r="AL48" s="30">
        <f t="shared" si="27"/>
        <v>46.950284080750002</v>
      </c>
      <c r="AM48" s="30">
        <f t="shared" si="27"/>
        <v>49.072919410100006</v>
      </c>
      <c r="AN48" s="30">
        <f t="shared" si="27"/>
        <v>51.228525164220002</v>
      </c>
      <c r="AO48" s="30">
        <f t="shared" si="27"/>
        <v>53.428539254419995</v>
      </c>
      <c r="AP48" s="30">
        <f t="shared" si="27"/>
        <v>55.659083052249997</v>
      </c>
      <c r="AQ48" s="30">
        <f t="shared" si="27"/>
        <v>57.953378182020003</v>
      </c>
      <c r="AR48" s="26"/>
      <c r="AS48" s="21">
        <f t="shared" si="17"/>
        <v>5.4489562126201818E-2</v>
      </c>
    </row>
    <row r="49" spans="1:45" x14ac:dyDescent="0.25">
      <c r="A49" s="17" t="s">
        <v>22</v>
      </c>
      <c r="B49" s="25">
        <f t="shared" si="26"/>
        <v>3.3140449999999995E-2</v>
      </c>
      <c r="C49" s="25">
        <f t="shared" ref="C49:AQ49" si="28">(C268+C283)/1000000</f>
        <v>1.7525450000000001E-2</v>
      </c>
      <c r="D49" s="25">
        <f t="shared" si="28"/>
        <v>2.9515448999999999E-2</v>
      </c>
      <c r="E49" s="25">
        <f t="shared" si="28"/>
        <v>6.3305395E-2</v>
      </c>
      <c r="F49" s="40">
        <f t="shared" si="28"/>
        <v>0.81340024306000014</v>
      </c>
      <c r="G49" s="25">
        <f t="shared" si="28"/>
        <v>1.0449984804400001</v>
      </c>
      <c r="H49" s="25">
        <f t="shared" si="28"/>
        <v>1.4202987217800003</v>
      </c>
      <c r="I49" s="25">
        <f t="shared" si="28"/>
        <v>1.6390673670200002</v>
      </c>
      <c r="J49" s="25">
        <f t="shared" si="28"/>
        <v>0.63986353271000018</v>
      </c>
      <c r="K49" s="25">
        <f t="shared" si="28"/>
        <v>0.63989728057000017</v>
      </c>
      <c r="L49" s="25">
        <f t="shared" si="28"/>
        <v>0.64000163241000019</v>
      </c>
      <c r="M49" s="25">
        <f t="shared" si="28"/>
        <v>0.64015096329000021</v>
      </c>
      <c r="N49" s="25">
        <f t="shared" si="28"/>
        <v>0.64049371817000023</v>
      </c>
      <c r="O49" s="25">
        <f t="shared" si="28"/>
        <v>0.64126582687000033</v>
      </c>
      <c r="P49" s="25">
        <f t="shared" si="28"/>
        <v>0.64297680404000024</v>
      </c>
      <c r="Q49" s="25">
        <f t="shared" si="28"/>
        <v>0.64631349271000027</v>
      </c>
      <c r="R49" s="25">
        <f t="shared" si="28"/>
        <v>0.6528589382300003</v>
      </c>
      <c r="S49" s="25">
        <f t="shared" si="28"/>
        <v>0.66379898333000031</v>
      </c>
      <c r="T49" s="25">
        <f t="shared" si="28"/>
        <v>0.68017025268000031</v>
      </c>
      <c r="U49" s="25">
        <f t="shared" si="28"/>
        <v>0.70232426643000023</v>
      </c>
      <c r="V49" s="25">
        <f t="shared" si="28"/>
        <v>0.73120484177000022</v>
      </c>
      <c r="W49" s="25">
        <f t="shared" si="28"/>
        <v>0.77417481607000027</v>
      </c>
      <c r="X49" s="25">
        <f t="shared" si="28"/>
        <v>0.82398505173000014</v>
      </c>
      <c r="Y49" s="25">
        <f t="shared" si="28"/>
        <v>0.86739089035000028</v>
      </c>
      <c r="Z49" s="25">
        <f t="shared" si="28"/>
        <v>0.91956280296000026</v>
      </c>
      <c r="AA49" s="25">
        <f t="shared" si="28"/>
        <v>0.97730913264000019</v>
      </c>
      <c r="AB49" s="25">
        <f t="shared" si="28"/>
        <v>1.0389433299200002</v>
      </c>
      <c r="AC49" s="25">
        <f t="shared" si="28"/>
        <v>1.1023245204200003</v>
      </c>
      <c r="AD49" s="25">
        <f t="shared" si="28"/>
        <v>1.1678807197600003</v>
      </c>
      <c r="AE49" s="25">
        <f t="shared" si="28"/>
        <v>1.2355195551300002</v>
      </c>
      <c r="AF49" s="25">
        <f t="shared" si="28"/>
        <v>1.3077250587100002</v>
      </c>
      <c r="AG49" s="25">
        <f t="shared" si="28"/>
        <v>1.3844209621400001</v>
      </c>
      <c r="AH49" s="25">
        <f t="shared" si="28"/>
        <v>1.4632241268300001</v>
      </c>
      <c r="AI49" s="25">
        <f t="shared" si="28"/>
        <v>1.5132901260600002</v>
      </c>
      <c r="AJ49" s="25">
        <f t="shared" si="28"/>
        <v>1.5993903376600003</v>
      </c>
      <c r="AK49" s="25">
        <f t="shared" si="28"/>
        <v>1.6936833620700003</v>
      </c>
      <c r="AL49" s="25">
        <f t="shared" si="28"/>
        <v>1.7903967779600003</v>
      </c>
      <c r="AM49" s="25">
        <f t="shared" si="28"/>
        <v>1.8737318241500003</v>
      </c>
      <c r="AN49" s="25">
        <f t="shared" si="28"/>
        <v>1.9678979572700002</v>
      </c>
      <c r="AO49" s="25">
        <f t="shared" si="28"/>
        <v>2.0565531750800004</v>
      </c>
      <c r="AP49" s="25">
        <f t="shared" si="28"/>
        <v>2.1522650682600002</v>
      </c>
      <c r="AQ49" s="25">
        <f t="shared" si="28"/>
        <v>2.2406288763000002</v>
      </c>
      <c r="AR49" s="26"/>
      <c r="AS49" s="21">
        <f>((INDEX($B49:$AQ49,MATCH($AS$6,$B$8:$AQ$8,0)))/(INDEX($B49:$AQ49,MATCH($AS$5,$B$8:$AQ$8,0))))^(1/($AS$6-$AS$5))-1</f>
        <v>1.3110610401241063E-2</v>
      </c>
    </row>
    <row r="50" spans="1:45" x14ac:dyDescent="0.25">
      <c r="A50" s="17" t="s">
        <v>21</v>
      </c>
      <c r="B50" s="25">
        <f t="shared" si="26"/>
        <v>0</v>
      </c>
      <c r="C50" s="25">
        <f t="shared" ref="C50:AQ50" si="29">(C269+C284)/1000000</f>
        <v>0</v>
      </c>
      <c r="D50" s="25">
        <f t="shared" si="29"/>
        <v>0</v>
      </c>
      <c r="E50" s="25">
        <f t="shared" si="29"/>
        <v>0</v>
      </c>
      <c r="F50" s="40">
        <f t="shared" si="29"/>
        <v>4.7914096599999999E-3</v>
      </c>
      <c r="G50" s="25">
        <f t="shared" si="29"/>
        <v>1.0361223110000001E-2</v>
      </c>
      <c r="H50" s="25">
        <f t="shared" si="29"/>
        <v>6.7209400400000015E-3</v>
      </c>
      <c r="I50" s="25">
        <f t="shared" si="29"/>
        <v>6.7209400400000015E-3</v>
      </c>
      <c r="J50" s="25">
        <f t="shared" si="29"/>
        <v>6.7209400400000015E-3</v>
      </c>
      <c r="K50" s="25">
        <f t="shared" si="29"/>
        <v>6.7209400400000015E-3</v>
      </c>
      <c r="L50" s="25">
        <f t="shared" si="29"/>
        <v>6.7209400400000015E-3</v>
      </c>
      <c r="M50" s="25">
        <f t="shared" si="29"/>
        <v>6.7209400400000015E-3</v>
      </c>
      <c r="N50" s="25">
        <f t="shared" si="29"/>
        <v>6.7209400400000015E-3</v>
      </c>
      <c r="O50" s="25">
        <f t="shared" si="29"/>
        <v>6.7209400400000015E-3</v>
      </c>
      <c r="P50" s="25">
        <f t="shared" si="29"/>
        <v>6.7209400400000015E-3</v>
      </c>
      <c r="Q50" s="25">
        <f t="shared" si="29"/>
        <v>6.7209400400000015E-3</v>
      </c>
      <c r="R50" s="25">
        <f t="shared" si="29"/>
        <v>6.7209400400000015E-3</v>
      </c>
      <c r="S50" s="25">
        <f t="shared" si="29"/>
        <v>6.7209400400000015E-3</v>
      </c>
      <c r="T50" s="25">
        <f t="shared" si="29"/>
        <v>6.7209400400000015E-3</v>
      </c>
      <c r="U50" s="25">
        <f t="shared" si="29"/>
        <v>6.7209400400000015E-3</v>
      </c>
      <c r="V50" s="25">
        <f t="shared" si="29"/>
        <v>6.7209400400000015E-3</v>
      </c>
      <c r="W50" s="25">
        <f t="shared" si="29"/>
        <v>6.7209400400000015E-3</v>
      </c>
      <c r="X50" s="25">
        <f t="shared" si="29"/>
        <v>6.7209400400000015E-3</v>
      </c>
      <c r="Y50" s="25">
        <f t="shared" si="29"/>
        <v>6.7209400400000015E-3</v>
      </c>
      <c r="Z50" s="25">
        <f t="shared" si="29"/>
        <v>6.7209400400000015E-3</v>
      </c>
      <c r="AA50" s="25">
        <f t="shared" si="29"/>
        <v>6.7209400400000015E-3</v>
      </c>
      <c r="AB50" s="25">
        <f t="shared" si="29"/>
        <v>6.7209400400000015E-3</v>
      </c>
      <c r="AC50" s="25">
        <f t="shared" si="29"/>
        <v>6.7209400400000015E-3</v>
      </c>
      <c r="AD50" s="25">
        <f t="shared" si="29"/>
        <v>6.7209400400000015E-3</v>
      </c>
      <c r="AE50" s="25">
        <f t="shared" si="29"/>
        <v>6.7209400400000015E-3</v>
      </c>
      <c r="AF50" s="25">
        <f t="shared" si="29"/>
        <v>6.7209400400000015E-3</v>
      </c>
      <c r="AG50" s="25">
        <f t="shared" si="29"/>
        <v>6.7209400400000015E-3</v>
      </c>
      <c r="AH50" s="25">
        <f t="shared" si="29"/>
        <v>6.7209400400000015E-3</v>
      </c>
      <c r="AI50" s="25">
        <f t="shared" si="29"/>
        <v>6.7209400400000015E-3</v>
      </c>
      <c r="AJ50" s="25">
        <f t="shared" si="29"/>
        <v>6.7209400400000015E-3</v>
      </c>
      <c r="AK50" s="25">
        <f t="shared" si="29"/>
        <v>6.7209400400000015E-3</v>
      </c>
      <c r="AL50" s="25">
        <f t="shared" si="29"/>
        <v>6.7209400400000015E-3</v>
      </c>
      <c r="AM50" s="25">
        <f t="shared" si="29"/>
        <v>6.7209400400000015E-3</v>
      </c>
      <c r="AN50" s="25">
        <f t="shared" si="29"/>
        <v>6.7209400400000015E-3</v>
      </c>
      <c r="AO50" s="25">
        <f t="shared" si="29"/>
        <v>6.7209400400000015E-3</v>
      </c>
      <c r="AP50" s="25">
        <f t="shared" si="29"/>
        <v>6.7209400400000015E-3</v>
      </c>
      <c r="AQ50" s="25">
        <f t="shared" si="29"/>
        <v>6.7209400400000015E-3</v>
      </c>
      <c r="AR50" s="26"/>
      <c r="AS50" s="21">
        <f t="shared" si="17"/>
        <v>0</v>
      </c>
    </row>
    <row r="51" spans="1:45" x14ac:dyDescent="0.25">
      <c r="A51" s="17" t="s">
        <v>23</v>
      </c>
      <c r="B51" s="22">
        <f t="shared" ref="B51:AQ51" si="30">SUM(B40:B50)</f>
        <v>0.45335028599999994</v>
      </c>
      <c r="C51" s="22">
        <f t="shared" si="30"/>
        <v>0.29602003500000001</v>
      </c>
      <c r="D51" s="22">
        <f t="shared" si="30"/>
        <v>0.35861332500000009</v>
      </c>
      <c r="E51" s="22">
        <f t="shared" si="30"/>
        <v>0.58986571500000007</v>
      </c>
      <c r="F51" s="23">
        <f t="shared" si="30"/>
        <v>8.9838831620599997</v>
      </c>
      <c r="G51" s="22">
        <f t="shared" si="30"/>
        <v>10.8036295687</v>
      </c>
      <c r="H51" s="22">
        <f t="shared" si="30"/>
        <v>13.126505124420001</v>
      </c>
      <c r="I51" s="22">
        <f t="shared" si="30"/>
        <v>14.193358414540002</v>
      </c>
      <c r="J51" s="22">
        <f t="shared" si="30"/>
        <v>14.021155286259997</v>
      </c>
      <c r="K51" s="22">
        <f t="shared" si="30"/>
        <v>14.916259180509998</v>
      </c>
      <c r="L51" s="22">
        <f t="shared" si="30"/>
        <v>15.975651513219997</v>
      </c>
      <c r="M51" s="22">
        <f t="shared" si="30"/>
        <v>17.053968679800001</v>
      </c>
      <c r="N51" s="22">
        <f t="shared" si="30"/>
        <v>18.15775929226</v>
      </c>
      <c r="O51" s="22">
        <f t="shared" si="30"/>
        <v>18.958797095480001</v>
      </c>
      <c r="P51" s="22">
        <f t="shared" si="30"/>
        <v>19.658381881539999</v>
      </c>
      <c r="Q51" s="22">
        <f t="shared" si="30"/>
        <v>20.359034616270005</v>
      </c>
      <c r="R51" s="22">
        <f t="shared" si="30"/>
        <v>21.212963094750002</v>
      </c>
      <c r="S51" s="22">
        <f t="shared" si="30"/>
        <v>22.161021604920002</v>
      </c>
      <c r="T51" s="22">
        <f t="shared" si="30"/>
        <v>23.18303243707</v>
      </c>
      <c r="U51" s="22">
        <f t="shared" si="30"/>
        <v>24.314557640110003</v>
      </c>
      <c r="V51" s="22">
        <f t="shared" si="30"/>
        <v>25.579501623800002</v>
      </c>
      <c r="W51" s="22">
        <f t="shared" si="30"/>
        <v>26.998800034440006</v>
      </c>
      <c r="X51" s="22">
        <f t="shared" si="30"/>
        <v>28.507304769060003</v>
      </c>
      <c r="Y51" s="22">
        <f t="shared" si="30"/>
        <v>30.100943639310007</v>
      </c>
      <c r="Z51" s="22">
        <f t="shared" si="30"/>
        <v>31.800043804130006</v>
      </c>
      <c r="AA51" s="22">
        <f t="shared" si="30"/>
        <v>33.598314823599999</v>
      </c>
      <c r="AB51" s="22">
        <f t="shared" si="30"/>
        <v>35.503629952200001</v>
      </c>
      <c r="AC51" s="22">
        <f t="shared" si="30"/>
        <v>37.473605331129995</v>
      </c>
      <c r="AD51" s="22">
        <f t="shared" si="30"/>
        <v>39.526312206499995</v>
      </c>
      <c r="AE51" s="22">
        <f t="shared" si="30"/>
        <v>41.639935203699999</v>
      </c>
      <c r="AF51" s="22">
        <f t="shared" si="30"/>
        <v>43.824485047609997</v>
      </c>
      <c r="AG51" s="22">
        <f t="shared" si="30"/>
        <v>46.113710804829999</v>
      </c>
      <c r="AH51" s="22">
        <f t="shared" si="30"/>
        <v>48.434806845729995</v>
      </c>
      <c r="AI51" s="22">
        <f t="shared" si="30"/>
        <v>50.770734336390007</v>
      </c>
      <c r="AJ51" s="22">
        <f t="shared" si="30"/>
        <v>53.201118662119995</v>
      </c>
      <c r="AK51" s="22">
        <f t="shared" si="30"/>
        <v>55.730170347680001</v>
      </c>
      <c r="AL51" s="22">
        <f t="shared" si="30"/>
        <v>58.322904472769999</v>
      </c>
      <c r="AM51" s="22">
        <f t="shared" si="30"/>
        <v>60.952284825690001</v>
      </c>
      <c r="AN51" s="22">
        <f t="shared" si="30"/>
        <v>63.630540045570001</v>
      </c>
      <c r="AO51" s="22">
        <f t="shared" si="30"/>
        <v>66.346078740339991</v>
      </c>
      <c r="AP51" s="22">
        <f t="shared" si="30"/>
        <v>69.098794935010005</v>
      </c>
      <c r="AQ51" s="22">
        <f t="shared" si="30"/>
        <v>71.906437688889994</v>
      </c>
      <c r="AR51" s="26"/>
      <c r="AS51" s="21">
        <f t="shared" si="17"/>
        <v>4.9792317744970838E-2</v>
      </c>
    </row>
    <row r="52" spans="1:45" x14ac:dyDescent="0.25">
      <c r="B52" s="32"/>
      <c r="C52" s="32"/>
      <c r="D52" s="32"/>
      <c r="E52" s="32"/>
      <c r="F52" s="32"/>
      <c r="G52" s="32"/>
      <c r="H52" s="32"/>
      <c r="I52" s="32"/>
      <c r="J52" s="32"/>
      <c r="K52" s="32"/>
      <c r="L52" s="32"/>
      <c r="M52" s="32"/>
      <c r="N52" s="32"/>
      <c r="O52" s="32"/>
      <c r="P52" s="32"/>
      <c r="Q52" s="32"/>
      <c r="R52" s="32"/>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8"/>
    </row>
    <row r="53" spans="1:45" x14ac:dyDescent="0.25">
      <c r="A53" s="8" t="s">
        <v>27</v>
      </c>
      <c r="B53" s="33"/>
      <c r="C53" s="33"/>
      <c r="D53" s="33"/>
      <c r="E53" s="33"/>
      <c r="F53" s="33"/>
      <c r="G53" s="33"/>
      <c r="H53" s="33"/>
      <c r="I53" s="33"/>
      <c r="J53" s="33"/>
      <c r="K53" s="33"/>
      <c r="L53" s="33"/>
      <c r="M53" s="33"/>
      <c r="N53" s="33"/>
      <c r="O53" s="33"/>
      <c r="P53" s="33"/>
      <c r="Q53" s="33"/>
      <c r="R53" s="33"/>
      <c r="AS53" s="24"/>
    </row>
    <row r="54" spans="1:45" x14ac:dyDescent="0.25">
      <c r="A54" s="13"/>
      <c r="B54" s="14">
        <v>2009</v>
      </c>
      <c r="C54" s="14">
        <v>2010</v>
      </c>
      <c r="D54" s="14">
        <v>2011</v>
      </c>
      <c r="E54" s="14">
        <v>2012</v>
      </c>
      <c r="F54" s="15">
        <v>2013</v>
      </c>
      <c r="G54" s="14">
        <v>2014</v>
      </c>
      <c r="H54" s="14">
        <v>2015</v>
      </c>
      <c r="I54" s="14">
        <v>2016</v>
      </c>
      <c r="J54" s="14">
        <v>2017</v>
      </c>
      <c r="K54" s="14">
        <v>2018</v>
      </c>
      <c r="L54" s="14">
        <v>2019</v>
      </c>
      <c r="M54" s="14">
        <v>2020</v>
      </c>
      <c r="N54" s="14">
        <v>2021</v>
      </c>
      <c r="O54" s="14">
        <v>2022</v>
      </c>
      <c r="P54" s="14">
        <v>2023</v>
      </c>
      <c r="Q54" s="14">
        <v>2024</v>
      </c>
      <c r="R54" s="14">
        <v>2025</v>
      </c>
      <c r="S54" s="14">
        <v>2026</v>
      </c>
      <c r="T54" s="14">
        <v>2027</v>
      </c>
      <c r="U54" s="14">
        <v>2028</v>
      </c>
      <c r="V54" s="14">
        <v>2029</v>
      </c>
      <c r="W54" s="14">
        <v>2030</v>
      </c>
      <c r="X54" s="14">
        <v>2031</v>
      </c>
      <c r="Y54" s="14">
        <v>2032</v>
      </c>
      <c r="Z54" s="14">
        <v>2033</v>
      </c>
      <c r="AA54" s="14">
        <v>2034</v>
      </c>
      <c r="AB54" s="14">
        <v>2035</v>
      </c>
      <c r="AC54" s="14">
        <v>2036</v>
      </c>
      <c r="AD54" s="14">
        <v>2037</v>
      </c>
      <c r="AE54" s="14">
        <v>2038</v>
      </c>
      <c r="AF54" s="14">
        <v>2039</v>
      </c>
      <c r="AG54" s="14">
        <v>2040</v>
      </c>
      <c r="AH54" s="14">
        <v>2041</v>
      </c>
      <c r="AI54" s="14">
        <v>2042</v>
      </c>
      <c r="AJ54" s="14">
        <v>2043</v>
      </c>
      <c r="AK54" s="14">
        <v>2044</v>
      </c>
      <c r="AL54" s="14">
        <v>2045</v>
      </c>
      <c r="AM54" s="14">
        <v>2046</v>
      </c>
      <c r="AN54" s="14">
        <v>2047</v>
      </c>
      <c r="AO54" s="14">
        <v>2048</v>
      </c>
      <c r="AP54" s="14">
        <v>2049</v>
      </c>
      <c r="AQ54" s="14">
        <v>2050</v>
      </c>
      <c r="AR54" s="13"/>
      <c r="AS54" s="16" t="str">
        <f>$AS$5&amp;"-"&amp;$AS$6</f>
        <v>2015-2050</v>
      </c>
    </row>
    <row r="55" spans="1:45" x14ac:dyDescent="0.25">
      <c r="A55" s="17" t="s">
        <v>12</v>
      </c>
      <c r="B55" s="34"/>
      <c r="C55" s="34"/>
      <c r="D55" s="34"/>
      <c r="E55" s="34"/>
      <c r="F55" s="35">
        <f>VLOOKUP($A55,CommercialUnitsPivot!$A$10:$AM$21,F$54-CommYr+2,0)</f>
        <v>588.69000000000005</v>
      </c>
      <c r="G55" s="34">
        <f>VLOOKUP($A55,CommercialUnitsPivot!$A$10:$AM$21,G$54-CommYr+2,0)</f>
        <v>417.71</v>
      </c>
      <c r="H55" s="34">
        <f>VLOOKUP($A55,CommercialUnitsPivot!$A$10:$AM$21,H$54-CommYr+2,0)</f>
        <v>357.03</v>
      </c>
      <c r="I55" s="34">
        <f>VLOOKUP($A55,CommercialUnitsPivot!$A$10:$AM$21,I$54-CommYr+2,0)</f>
        <v>357.03</v>
      </c>
      <c r="J55" s="34">
        <f>VLOOKUP($A55,CommercialUnitsPivot!$A$10:$AM$21,J$54-CommYr+2,0)</f>
        <v>357.03</v>
      </c>
      <c r="K55" s="34">
        <f>VLOOKUP($A55,CommercialUnitsPivot!$A$10:$AM$21,K$54-CommYr+2,0)</f>
        <v>357.03</v>
      </c>
      <c r="L55" s="34">
        <f>VLOOKUP($A55,CommercialUnitsPivot!$A$10:$AM$21,L$54-CommYr+2,0)</f>
        <v>357.03</v>
      </c>
      <c r="M55" s="34">
        <f>VLOOKUP($A55,CommercialUnitsPivot!$A$10:$AM$21,M$54-CommYr+2,0)</f>
        <v>357.03</v>
      </c>
      <c r="N55" s="34">
        <f>VLOOKUP($A55,CommercialUnitsPivot!$A$10:$AM$21,N$54-CommYr+2,0)</f>
        <v>357.03</v>
      </c>
      <c r="O55" s="34">
        <f>VLOOKUP($A55,CommercialUnitsPivot!$A$10:$AM$21,O$54-CommYr+2,0)</f>
        <v>357.03</v>
      </c>
      <c r="P55" s="34">
        <f>VLOOKUP($A55,CommercialUnitsPivot!$A$10:$AM$21,P$54-CommYr+2,0)</f>
        <v>357.03</v>
      </c>
      <c r="Q55" s="34">
        <f>VLOOKUP($A55,CommercialUnitsPivot!$A$10:$AM$21,Q$54-CommYr+2,0)</f>
        <v>357.03</v>
      </c>
      <c r="R55" s="34">
        <f>VLOOKUP($A55,CommercialUnitsPivot!$A$10:$AM$21,R$54-CommYr+2,0)</f>
        <v>357.03</v>
      </c>
      <c r="S55" s="34">
        <f>VLOOKUP($A55,CommercialUnitsPivot!$A$10:$AM$21,S$54-CommYr+2,0)</f>
        <v>357.03</v>
      </c>
      <c r="T55" s="34">
        <f>VLOOKUP($A55,CommercialUnitsPivot!$A$10:$AM$21,T$54-CommYr+2,0)</f>
        <v>357.03</v>
      </c>
      <c r="U55" s="34">
        <f>VLOOKUP($A55,CommercialUnitsPivot!$A$10:$AM$21,U$54-CommYr+2,0)</f>
        <v>357.03</v>
      </c>
      <c r="V55" s="34">
        <f>VLOOKUP($A55,CommercialUnitsPivot!$A$10:$AM$21,V$54-CommYr+2,0)</f>
        <v>357.03</v>
      </c>
      <c r="W55" s="34">
        <f>VLOOKUP($A55,CommercialUnitsPivot!$A$10:$AM$21,W$54-CommYr+2,0)</f>
        <v>357.03</v>
      </c>
      <c r="X55" s="34">
        <f>VLOOKUP($A55,CommercialUnitsPivot!$A$10:$AM$21,X$54-CommYr+2,0)</f>
        <v>357.03</v>
      </c>
      <c r="Y55" s="34">
        <f>VLOOKUP($A55,CommercialUnitsPivot!$A$10:$AM$21,Y$54-CommYr+2,0)</f>
        <v>357.03</v>
      </c>
      <c r="Z55" s="34">
        <f>VLOOKUP($A55,CommercialUnitsPivot!$A$10:$AM$21,Z$54-CommYr+2,0)</f>
        <v>357.03</v>
      </c>
      <c r="AA55" s="34">
        <f>VLOOKUP($A55,CommercialUnitsPivot!$A$10:$AM$21,AA$54-CommYr+2,0)</f>
        <v>357.03</v>
      </c>
      <c r="AB55" s="34">
        <f>VLOOKUP($A55,CommercialUnitsPivot!$A$10:$AM$21,AB$54-CommYr+2,0)</f>
        <v>357.03</v>
      </c>
      <c r="AC55" s="34">
        <f>VLOOKUP($A55,CommercialUnitsPivot!$A$10:$AM$21,AC$54-CommYr+2,0)</f>
        <v>357.03</v>
      </c>
      <c r="AD55" s="34">
        <f>VLOOKUP($A55,CommercialUnitsPivot!$A$10:$AM$21,AD$54-CommYr+2,0)</f>
        <v>357.03</v>
      </c>
      <c r="AE55" s="34">
        <f>VLOOKUP($A55,CommercialUnitsPivot!$A$10:$AM$21,AE$54-CommYr+2,0)</f>
        <v>357.03</v>
      </c>
      <c r="AF55" s="34">
        <f>VLOOKUP($A55,CommercialUnitsPivot!$A$10:$AM$21,AF$54-CommYr+2,0)</f>
        <v>357.03</v>
      </c>
      <c r="AG55" s="34">
        <f>VLOOKUP($A55,CommercialUnitsPivot!$A$10:$AM$21,AG$54-CommYr+2,0)</f>
        <v>357.03</v>
      </c>
      <c r="AH55" s="34">
        <f>VLOOKUP($A55,CommercialUnitsPivot!$A$10:$AM$21,AH$54-CommYr+2,0)</f>
        <v>357.03</v>
      </c>
      <c r="AI55" s="34">
        <f>VLOOKUP($A55,CommercialUnitsPivot!$A$10:$AM$21,AI$54-CommYr+2,0)</f>
        <v>357.03</v>
      </c>
      <c r="AJ55" s="34">
        <f>VLOOKUP($A55,CommercialUnitsPivot!$A$10:$AM$21,AJ$54-CommYr+2,0)</f>
        <v>357.03</v>
      </c>
      <c r="AK55" s="34">
        <f>VLOOKUP($A55,CommercialUnitsPivot!$A$10:$AM$21,AK$54-CommYr+2,0)</f>
        <v>357.03</v>
      </c>
      <c r="AL55" s="34">
        <f>VLOOKUP($A55,CommercialUnitsPivot!$A$10:$AM$21,AL$54-CommYr+2,0)</f>
        <v>357.03</v>
      </c>
      <c r="AM55" s="34">
        <f>VLOOKUP($A55,CommercialUnitsPivot!$A$10:$AM$21,AM$54-CommYr+2,0)</f>
        <v>357.03</v>
      </c>
      <c r="AN55" s="34">
        <f>VLOOKUP($A55,CommercialUnitsPivot!$A$10:$AM$21,AN$54-CommYr+2,0)</f>
        <v>357.03</v>
      </c>
      <c r="AO55" s="34">
        <f>VLOOKUP($A55,CommercialUnitsPivot!$A$10:$AM$21,AO$54-CommYr+2,0)</f>
        <v>357.03</v>
      </c>
      <c r="AP55" s="34">
        <f>VLOOKUP($A55,CommercialUnitsPivot!$A$10:$AM$21,AP$54-CommYr+2,0)</f>
        <v>357.03</v>
      </c>
      <c r="AQ55" s="34">
        <f>VLOOKUP($A55,CommercialUnitsPivot!$A$10:$AM$21,AQ$54-CommYr+2,0)</f>
        <v>357.03</v>
      </c>
      <c r="AR55" s="36"/>
      <c r="AS55" s="21">
        <f t="shared" ref="AS55:AS66" si="31">((INDEX($B55:$AQ55,MATCH($AS$6,$B$8:$AQ$8,0)))/(INDEX($B55:$AQ55,MATCH($AS$5,$B$8:$AQ$8,0))))^(1/($AS$6-$AS$5))-1</f>
        <v>0</v>
      </c>
    </row>
    <row r="56" spans="1:45" x14ac:dyDescent="0.25">
      <c r="A56" s="17" t="s">
        <v>13</v>
      </c>
      <c r="B56" s="34"/>
      <c r="C56" s="34"/>
      <c r="D56" s="34"/>
      <c r="E56" s="34"/>
      <c r="F56" s="35">
        <f>VLOOKUP($A56,CommercialUnitsPivot!$A$10:$AM$21,F$54-CommYr+2,0)</f>
        <v>2577.0699999999997</v>
      </c>
      <c r="G56" s="34">
        <f>VLOOKUP($A56,CommercialUnitsPivot!$A$10:$AM$21,G$54-CommYr+2,0)</f>
        <v>2691.95</v>
      </c>
      <c r="H56" s="34">
        <f>VLOOKUP($A56,CommercialUnitsPivot!$A$10:$AM$21,H$54-CommYr+2,0)</f>
        <v>2648.22</v>
      </c>
      <c r="I56" s="34">
        <f>VLOOKUP($A56,CommercialUnitsPivot!$A$10:$AM$21,I$54-CommYr+2,0)</f>
        <v>2648.22</v>
      </c>
      <c r="J56" s="34">
        <f>VLOOKUP($A56,CommercialUnitsPivot!$A$10:$AM$21,J$54-CommYr+2,0)</f>
        <v>2648.22</v>
      </c>
      <c r="K56" s="34">
        <f>VLOOKUP($A56,CommercialUnitsPivot!$A$10:$AM$21,K$54-CommYr+2,0)</f>
        <v>2648.22</v>
      </c>
      <c r="L56" s="34">
        <f>VLOOKUP($A56,CommercialUnitsPivot!$A$10:$AM$21,L$54-CommYr+2,0)</f>
        <v>2648.22</v>
      </c>
      <c r="M56" s="34">
        <f>VLOOKUP($A56,CommercialUnitsPivot!$A$10:$AM$21,M$54-CommYr+2,0)</f>
        <v>2648.22</v>
      </c>
      <c r="N56" s="34">
        <f>VLOOKUP($A56,CommercialUnitsPivot!$A$10:$AM$21,N$54-CommYr+2,0)</f>
        <v>2648.22</v>
      </c>
      <c r="O56" s="34">
        <f>VLOOKUP($A56,CommercialUnitsPivot!$A$10:$AM$21,O$54-CommYr+2,0)</f>
        <v>2648.22</v>
      </c>
      <c r="P56" s="34">
        <f>VLOOKUP($A56,CommercialUnitsPivot!$A$10:$AM$21,P$54-CommYr+2,0)</f>
        <v>2648.22</v>
      </c>
      <c r="Q56" s="34">
        <f>VLOOKUP($A56,CommercialUnitsPivot!$A$10:$AM$21,Q$54-CommYr+2,0)</f>
        <v>2648.22</v>
      </c>
      <c r="R56" s="34">
        <f>VLOOKUP($A56,CommercialUnitsPivot!$A$10:$AM$21,R$54-CommYr+2,0)</f>
        <v>2648.22</v>
      </c>
      <c r="S56" s="34">
        <f>VLOOKUP($A56,CommercialUnitsPivot!$A$10:$AM$21,S$54-CommYr+2,0)</f>
        <v>2648.22</v>
      </c>
      <c r="T56" s="34">
        <f>VLOOKUP($A56,CommercialUnitsPivot!$A$10:$AM$21,T$54-CommYr+2,0)</f>
        <v>2648.22</v>
      </c>
      <c r="U56" s="34">
        <f>VLOOKUP($A56,CommercialUnitsPivot!$A$10:$AM$21,U$54-CommYr+2,0)</f>
        <v>2648.22</v>
      </c>
      <c r="V56" s="34">
        <f>VLOOKUP($A56,CommercialUnitsPivot!$A$10:$AM$21,V$54-CommYr+2,0)</f>
        <v>2648.22</v>
      </c>
      <c r="W56" s="34">
        <f>VLOOKUP($A56,CommercialUnitsPivot!$A$10:$AM$21,W$54-CommYr+2,0)</f>
        <v>2648.22</v>
      </c>
      <c r="X56" s="34">
        <f>VLOOKUP($A56,CommercialUnitsPivot!$A$10:$AM$21,X$54-CommYr+2,0)</f>
        <v>2648.22</v>
      </c>
      <c r="Y56" s="34">
        <f>VLOOKUP($A56,CommercialUnitsPivot!$A$10:$AM$21,Y$54-CommYr+2,0)</f>
        <v>2648.22</v>
      </c>
      <c r="Z56" s="34">
        <f>VLOOKUP($A56,CommercialUnitsPivot!$A$10:$AM$21,Z$54-CommYr+2,0)</f>
        <v>2648.22</v>
      </c>
      <c r="AA56" s="34">
        <f>VLOOKUP($A56,CommercialUnitsPivot!$A$10:$AM$21,AA$54-CommYr+2,0)</f>
        <v>2648.22</v>
      </c>
      <c r="AB56" s="34">
        <f>VLOOKUP($A56,CommercialUnitsPivot!$A$10:$AM$21,AB$54-CommYr+2,0)</f>
        <v>2648.22</v>
      </c>
      <c r="AC56" s="34">
        <f>VLOOKUP($A56,CommercialUnitsPivot!$A$10:$AM$21,AC$54-CommYr+2,0)</f>
        <v>2648.22</v>
      </c>
      <c r="AD56" s="34">
        <f>VLOOKUP($A56,CommercialUnitsPivot!$A$10:$AM$21,AD$54-CommYr+2,0)</f>
        <v>2648.22</v>
      </c>
      <c r="AE56" s="34">
        <f>VLOOKUP($A56,CommercialUnitsPivot!$A$10:$AM$21,AE$54-CommYr+2,0)</f>
        <v>2648.22</v>
      </c>
      <c r="AF56" s="34">
        <f>VLOOKUP($A56,CommercialUnitsPivot!$A$10:$AM$21,AF$54-CommYr+2,0)</f>
        <v>2648.22</v>
      </c>
      <c r="AG56" s="34">
        <f>VLOOKUP($A56,CommercialUnitsPivot!$A$10:$AM$21,AG$54-CommYr+2,0)</f>
        <v>2648.22</v>
      </c>
      <c r="AH56" s="34">
        <f>VLOOKUP($A56,CommercialUnitsPivot!$A$10:$AM$21,AH$54-CommYr+2,0)</f>
        <v>2648.22</v>
      </c>
      <c r="AI56" s="34">
        <f>VLOOKUP($A56,CommercialUnitsPivot!$A$10:$AM$21,AI$54-CommYr+2,0)</f>
        <v>2648.22</v>
      </c>
      <c r="AJ56" s="34">
        <f>VLOOKUP($A56,CommercialUnitsPivot!$A$10:$AM$21,AJ$54-CommYr+2,0)</f>
        <v>2648.22</v>
      </c>
      <c r="AK56" s="34">
        <f>VLOOKUP($A56,CommercialUnitsPivot!$A$10:$AM$21,AK$54-CommYr+2,0)</f>
        <v>2648.22</v>
      </c>
      <c r="AL56" s="34">
        <f>VLOOKUP($A56,CommercialUnitsPivot!$A$10:$AM$21,AL$54-CommYr+2,0)</f>
        <v>2648.22</v>
      </c>
      <c r="AM56" s="34">
        <f>VLOOKUP($A56,CommercialUnitsPivot!$A$10:$AM$21,AM$54-CommYr+2,0)</f>
        <v>2648.22</v>
      </c>
      <c r="AN56" s="34">
        <f>VLOOKUP($A56,CommercialUnitsPivot!$A$10:$AM$21,AN$54-CommYr+2,0)</f>
        <v>2648.22</v>
      </c>
      <c r="AO56" s="34">
        <f>VLOOKUP($A56,CommercialUnitsPivot!$A$10:$AM$21,AO$54-CommYr+2,0)</f>
        <v>2648.22</v>
      </c>
      <c r="AP56" s="34">
        <f>VLOOKUP($A56,CommercialUnitsPivot!$A$10:$AM$21,AP$54-CommYr+2,0)</f>
        <v>2648.22</v>
      </c>
      <c r="AQ56" s="34">
        <f>VLOOKUP($A56,CommercialUnitsPivot!$A$10:$AM$21,AQ$54-CommYr+2,0)</f>
        <v>2648.22</v>
      </c>
      <c r="AR56" s="36"/>
      <c r="AS56" s="21">
        <f t="shared" si="31"/>
        <v>0</v>
      </c>
    </row>
    <row r="57" spans="1:45" x14ac:dyDescent="0.25">
      <c r="A57" s="17" t="s">
        <v>14</v>
      </c>
      <c r="B57" s="34"/>
      <c r="C57" s="34"/>
      <c r="D57" s="34"/>
      <c r="E57" s="34"/>
      <c r="F57" s="35">
        <f>VLOOKUP($A57,CommercialUnitsPivot!$A$10:$AM$21,F$54-CommYr+2,0)</f>
        <v>51.229999999999976</v>
      </c>
      <c r="G57" s="34">
        <f>VLOOKUP($A57,CommercialUnitsPivot!$A$10:$AM$21,G$54-CommYr+2,0)</f>
        <v>104.30000000000003</v>
      </c>
      <c r="H57" s="34">
        <f>VLOOKUP($A57,CommercialUnitsPivot!$A$10:$AM$21,H$54-CommYr+2,0)</f>
        <v>94.990000000000023</v>
      </c>
      <c r="I57" s="34">
        <f>VLOOKUP($A57,CommercialUnitsPivot!$A$10:$AM$21,I$54-CommYr+2,0)</f>
        <v>95.03000000000003</v>
      </c>
      <c r="J57" s="34">
        <f>VLOOKUP($A57,CommercialUnitsPivot!$A$10:$AM$21,J$54-CommYr+2,0)</f>
        <v>95.03000000000003</v>
      </c>
      <c r="K57" s="34">
        <f>VLOOKUP($A57,CommercialUnitsPivot!$A$10:$AM$21,K$54-CommYr+2,0)</f>
        <v>95.03000000000003</v>
      </c>
      <c r="L57" s="34">
        <f>VLOOKUP($A57,CommercialUnitsPivot!$A$10:$AM$21,L$54-CommYr+2,0)</f>
        <v>95.03000000000003</v>
      </c>
      <c r="M57" s="34">
        <f>VLOOKUP($A57,CommercialUnitsPivot!$A$10:$AM$21,M$54-CommYr+2,0)</f>
        <v>95.040000000000035</v>
      </c>
      <c r="N57" s="34">
        <f>VLOOKUP($A57,CommercialUnitsPivot!$A$10:$AM$21,N$54-CommYr+2,0)</f>
        <v>95.05000000000004</v>
      </c>
      <c r="O57" s="34">
        <f>VLOOKUP($A57,CommercialUnitsPivot!$A$10:$AM$21,O$54-CommYr+2,0)</f>
        <v>95.100000000000037</v>
      </c>
      <c r="P57" s="34">
        <f>VLOOKUP($A57,CommercialUnitsPivot!$A$10:$AM$21,P$54-CommYr+2,0)</f>
        <v>95.17000000000003</v>
      </c>
      <c r="Q57" s="34">
        <f>VLOOKUP($A57,CommercialUnitsPivot!$A$10:$AM$21,Q$54-CommYr+2,0)</f>
        <v>95.250000000000043</v>
      </c>
      <c r="R57" s="34">
        <f>VLOOKUP($A57,CommercialUnitsPivot!$A$10:$AM$21,R$54-CommYr+2,0)</f>
        <v>95.380000000000024</v>
      </c>
      <c r="S57" s="34">
        <f>VLOOKUP($A57,CommercialUnitsPivot!$A$10:$AM$21,S$54-CommYr+2,0)</f>
        <v>95.550000000000026</v>
      </c>
      <c r="T57" s="34">
        <f>VLOOKUP($A57,CommercialUnitsPivot!$A$10:$AM$21,T$54-CommYr+2,0)</f>
        <v>95.78000000000003</v>
      </c>
      <c r="U57" s="34">
        <f>VLOOKUP($A57,CommercialUnitsPivot!$A$10:$AM$21,U$54-CommYr+2,0)</f>
        <v>96.090000000000018</v>
      </c>
      <c r="V57" s="34">
        <f>VLOOKUP($A57,CommercialUnitsPivot!$A$10:$AM$21,V$54-CommYr+2,0)</f>
        <v>96.490000000000023</v>
      </c>
      <c r="W57" s="34">
        <f>VLOOKUP($A57,CommercialUnitsPivot!$A$10:$AM$21,W$54-CommYr+2,0)</f>
        <v>96.970000000000027</v>
      </c>
      <c r="X57" s="34">
        <f>VLOOKUP($A57,CommercialUnitsPivot!$A$10:$AM$21,X$54-CommYr+2,0)</f>
        <v>97.44000000000004</v>
      </c>
      <c r="Y57" s="34">
        <f>VLOOKUP($A57,CommercialUnitsPivot!$A$10:$AM$21,Y$54-CommYr+2,0)</f>
        <v>97.940000000000026</v>
      </c>
      <c r="Z57" s="34">
        <f>VLOOKUP($A57,CommercialUnitsPivot!$A$10:$AM$21,Z$54-CommYr+2,0)</f>
        <v>98.560000000000031</v>
      </c>
      <c r="AA57" s="34">
        <f>VLOOKUP($A57,CommercialUnitsPivot!$A$10:$AM$21,AA$54-CommYr+2,0)</f>
        <v>99.330000000000013</v>
      </c>
      <c r="AB57" s="34">
        <f>VLOOKUP($A57,CommercialUnitsPivot!$A$10:$AM$21,AB$54-CommYr+2,0)</f>
        <v>100.28000000000003</v>
      </c>
      <c r="AC57" s="34">
        <f>VLOOKUP($A57,CommercialUnitsPivot!$A$10:$AM$21,AC$54-CommYr+2,0)</f>
        <v>101.31000000000003</v>
      </c>
      <c r="AD57" s="34">
        <f>VLOOKUP($A57,CommercialUnitsPivot!$A$10:$AM$21,AD$54-CommYr+2,0)</f>
        <v>102.48000000000005</v>
      </c>
      <c r="AE57" s="34">
        <f>VLOOKUP($A57,CommercialUnitsPivot!$A$10:$AM$21,AE$54-CommYr+2,0)</f>
        <v>103.86000000000003</v>
      </c>
      <c r="AF57" s="34">
        <f>VLOOKUP($A57,CommercialUnitsPivot!$A$10:$AM$21,AF$54-CommYr+2,0)</f>
        <v>105.41000000000001</v>
      </c>
      <c r="AG57" s="34">
        <f>VLOOKUP($A57,CommercialUnitsPivot!$A$10:$AM$21,AG$54-CommYr+2,0)</f>
        <v>107.07000000000004</v>
      </c>
      <c r="AH57" s="34">
        <f>VLOOKUP($A57,CommercialUnitsPivot!$A$10:$AM$21,AH$54-CommYr+2,0)</f>
        <v>108.82000000000005</v>
      </c>
      <c r="AI57" s="34">
        <f>VLOOKUP($A57,CommercialUnitsPivot!$A$10:$AM$21,AI$54-CommYr+2,0)</f>
        <v>110.77000000000002</v>
      </c>
      <c r="AJ57" s="34">
        <f>VLOOKUP($A57,CommercialUnitsPivot!$A$10:$AM$21,AJ$54-CommYr+2,0)</f>
        <v>112.91000000000003</v>
      </c>
      <c r="AK57" s="34">
        <f>VLOOKUP($A57,CommercialUnitsPivot!$A$10:$AM$21,AK$54-CommYr+2,0)</f>
        <v>115.23000000000005</v>
      </c>
      <c r="AL57" s="34">
        <f>VLOOKUP($A57,CommercialUnitsPivot!$A$10:$AM$21,AL$54-CommYr+2,0)</f>
        <v>117.53999999999999</v>
      </c>
      <c r="AM57" s="34">
        <f>VLOOKUP($A57,CommercialUnitsPivot!$A$10:$AM$21,AM$54-CommYr+2,0)</f>
        <v>119.85000000000005</v>
      </c>
      <c r="AN57" s="34">
        <f>VLOOKUP($A57,CommercialUnitsPivot!$A$10:$AM$21,AN$54-CommYr+2,0)</f>
        <v>122.13000000000002</v>
      </c>
      <c r="AO57" s="34">
        <f>VLOOKUP($A57,CommercialUnitsPivot!$A$10:$AM$21,AO$54-CommYr+2,0)</f>
        <v>124.37</v>
      </c>
      <c r="AP57" s="34">
        <f>VLOOKUP($A57,CommercialUnitsPivot!$A$10:$AM$21,AP$54-CommYr+2,0)</f>
        <v>126.55000000000004</v>
      </c>
      <c r="AQ57" s="34">
        <f>VLOOKUP($A57,CommercialUnitsPivot!$A$10:$AM$21,AQ$54-CommYr+2,0)</f>
        <v>128.60000000000002</v>
      </c>
      <c r="AR57" s="36"/>
      <c r="AS57" s="21">
        <f t="shared" si="31"/>
        <v>8.6928564449975099E-3</v>
      </c>
    </row>
    <row r="58" spans="1:45" x14ac:dyDescent="0.25">
      <c r="A58" s="17" t="s">
        <v>15</v>
      </c>
      <c r="B58" s="34">
        <f>VLOOKUP($A58,ResidentialUnitsPivot!$A$10:$AQ$12,B$54-ResYr+2,0)</f>
        <v>0</v>
      </c>
      <c r="C58" s="34">
        <f>VLOOKUP($A58,ResidentialUnitsPivot!$A$10:$AQ$12,C$54-ResYr+2,0)</f>
        <v>0</v>
      </c>
      <c r="D58" s="34">
        <f>VLOOKUP($A58,ResidentialUnitsPivot!$A$10:$AQ$12,D$54-ResYr+2,0)</f>
        <v>0</v>
      </c>
      <c r="E58" s="34">
        <f>VLOOKUP($A58,ResidentialUnitsPivot!$A$10:$AQ$12,E$54-ResYr+2,0)</f>
        <v>0</v>
      </c>
      <c r="F58" s="35">
        <f>VLOOKUP($A58,CommercialUnitsPivot!$A$10:$AM$21,F$54-CommYr+2,0)+VLOOKUP($A58,ResidentialUnitsPivot!$A$10:$AQ$12,F$54-ResYr+2,0)</f>
        <v>1336.1599999999994</v>
      </c>
      <c r="G58" s="34">
        <f>VLOOKUP($A58,CommercialUnitsPivot!$A$10:$AM$21,G$54-CommYr+2,0)+VLOOKUP($A58,ResidentialUnitsPivot!$A$10:$AQ$12,G$54-ResYr+2,0)</f>
        <v>1337.1499999999994</v>
      </c>
      <c r="H58" s="34">
        <f>VLOOKUP($A58,CommercialUnitsPivot!$A$10:$AM$21,H$54-CommYr+2,0)+VLOOKUP($A58,ResidentialUnitsPivot!$A$10:$AQ$12,H$54-ResYr+2,0)</f>
        <v>1338.3399999999992</v>
      </c>
      <c r="I58" s="34">
        <f>VLOOKUP($A58,CommercialUnitsPivot!$A$10:$AM$21,I$54-CommYr+2,0)+VLOOKUP($A58,ResidentialUnitsPivot!$A$10:$AQ$12,I$54-ResYr+2,0)</f>
        <v>1338.9199999999992</v>
      </c>
      <c r="J58" s="34">
        <f>VLOOKUP($A58,CommercialUnitsPivot!$A$10:$AM$21,J$54-CommYr+2,0)+VLOOKUP($A58,ResidentialUnitsPivot!$A$10:$AQ$12,J$54-ResYr+2,0)</f>
        <v>1339.1399999999994</v>
      </c>
      <c r="K58" s="34">
        <f>VLOOKUP($A58,CommercialUnitsPivot!$A$10:$AM$21,K$54-CommYr+2,0)+VLOOKUP($A58,ResidentialUnitsPivot!$A$10:$AQ$12,K$54-ResYr+2,0)</f>
        <v>1339.3199999999993</v>
      </c>
      <c r="L58" s="34">
        <f>VLOOKUP($A58,CommercialUnitsPivot!$A$10:$AM$21,L$54-CommYr+2,0)+VLOOKUP($A58,ResidentialUnitsPivot!$A$10:$AQ$12,L$54-ResYr+2,0)</f>
        <v>1339.6399999999992</v>
      </c>
      <c r="M58" s="34">
        <f>VLOOKUP($A58,CommercialUnitsPivot!$A$10:$AM$21,M$54-CommYr+2,0)+VLOOKUP($A58,ResidentialUnitsPivot!$A$10:$AQ$12,M$54-ResYr+2,0)</f>
        <v>1340.2899999999991</v>
      </c>
      <c r="N58" s="34">
        <f>VLOOKUP($A58,CommercialUnitsPivot!$A$10:$AM$21,N$54-CommYr+2,0)+VLOOKUP($A58,ResidentialUnitsPivot!$A$10:$AQ$12,N$54-ResYr+2,0)</f>
        <v>1341.7299999999989</v>
      </c>
      <c r="O58" s="34">
        <f>VLOOKUP($A58,CommercialUnitsPivot!$A$10:$AM$21,O$54-CommYr+2,0)+VLOOKUP($A58,ResidentialUnitsPivot!$A$10:$AQ$12,O$54-ResYr+2,0)</f>
        <v>1345.149999999999</v>
      </c>
      <c r="P58" s="34">
        <f>VLOOKUP($A58,CommercialUnitsPivot!$A$10:$AM$21,P$54-CommYr+2,0)+VLOOKUP($A58,ResidentialUnitsPivot!$A$10:$AQ$12,P$54-ResYr+2,0)</f>
        <v>1352.2399999999991</v>
      </c>
      <c r="Q58" s="34">
        <f>VLOOKUP($A58,CommercialUnitsPivot!$A$10:$AM$21,Q$54-CommYr+2,0)+VLOOKUP($A58,ResidentialUnitsPivot!$A$10:$AQ$12,Q$54-ResYr+2,0)</f>
        <v>1365.4699999999996</v>
      </c>
      <c r="R58" s="34">
        <f>VLOOKUP($A58,CommercialUnitsPivot!$A$10:$AM$21,R$54-CommYr+2,0)+VLOOKUP($A58,ResidentialUnitsPivot!$A$10:$AQ$12,R$54-ResYr+2,0)</f>
        <v>1392.9499999999994</v>
      </c>
      <c r="S58" s="34">
        <f>VLOOKUP($A58,CommercialUnitsPivot!$A$10:$AM$21,S$54-CommYr+2,0)+VLOOKUP($A58,ResidentialUnitsPivot!$A$10:$AQ$12,S$54-ResYr+2,0)</f>
        <v>1427.3999999999999</v>
      </c>
      <c r="T58" s="34">
        <f>VLOOKUP($A58,CommercialUnitsPivot!$A$10:$AM$21,T$54-CommYr+2,0)+VLOOKUP($A58,ResidentialUnitsPivot!$A$10:$AQ$12,T$54-ResYr+2,0)</f>
        <v>1462.8799999999994</v>
      </c>
      <c r="U58" s="34">
        <f>VLOOKUP($A58,CommercialUnitsPivot!$A$10:$AM$21,U$54-CommYr+2,0)+VLOOKUP($A58,ResidentialUnitsPivot!$A$10:$AQ$12,U$54-ResYr+2,0)</f>
        <v>1500.1699999999996</v>
      </c>
      <c r="V58" s="34">
        <f>VLOOKUP($A58,CommercialUnitsPivot!$A$10:$AM$21,V$54-CommYr+2,0)+VLOOKUP($A58,ResidentialUnitsPivot!$A$10:$AQ$12,V$54-ResYr+2,0)</f>
        <v>1539.809999999999</v>
      </c>
      <c r="W58" s="34">
        <f>VLOOKUP($A58,CommercialUnitsPivot!$A$10:$AM$21,W$54-CommYr+2,0)+VLOOKUP($A58,ResidentialUnitsPivot!$A$10:$AQ$12,W$54-ResYr+2,0)</f>
        <v>1580.6899999999996</v>
      </c>
      <c r="X58" s="34">
        <f>VLOOKUP($A58,CommercialUnitsPivot!$A$10:$AM$21,X$54-CommYr+2,0)+VLOOKUP($A58,ResidentialUnitsPivot!$A$10:$AQ$12,X$54-ResYr+2,0)</f>
        <v>1624.0799999999997</v>
      </c>
      <c r="Y58" s="34">
        <f>VLOOKUP($A58,CommercialUnitsPivot!$A$10:$AM$21,Y$54-CommYr+2,0)+VLOOKUP($A58,ResidentialUnitsPivot!$A$10:$AQ$12,Y$54-ResYr+2,0)</f>
        <v>1670.9399999999994</v>
      </c>
      <c r="Z58" s="34">
        <f>VLOOKUP($A58,CommercialUnitsPivot!$A$10:$AM$21,Z$54-CommYr+2,0)+VLOOKUP($A58,ResidentialUnitsPivot!$A$10:$AQ$12,Z$54-ResYr+2,0)</f>
        <v>1723.6799999999996</v>
      </c>
      <c r="AA58" s="34">
        <f>VLOOKUP($A58,CommercialUnitsPivot!$A$10:$AM$21,AA$54-CommYr+2,0)+VLOOKUP($A58,ResidentialUnitsPivot!$A$10:$AQ$12,AA$54-ResYr+2,0)</f>
        <v>1784.6199999999994</v>
      </c>
      <c r="AB58" s="34">
        <f>VLOOKUP($A58,CommercialUnitsPivot!$A$10:$AM$21,AB$54-CommYr+2,0)+VLOOKUP($A58,ResidentialUnitsPivot!$A$10:$AQ$12,AB$54-ResYr+2,0)</f>
        <v>1858.7399999999996</v>
      </c>
      <c r="AC58" s="34">
        <f>VLOOKUP($A58,CommercialUnitsPivot!$A$10:$AM$21,AC$54-CommYr+2,0)+VLOOKUP($A58,ResidentialUnitsPivot!$A$10:$AQ$12,AC$54-ResYr+2,0)</f>
        <v>1933.8999999999992</v>
      </c>
      <c r="AD58" s="34">
        <f>VLOOKUP($A58,CommercialUnitsPivot!$A$10:$AM$21,AD$54-CommYr+2,0)+VLOOKUP($A58,ResidentialUnitsPivot!$A$10:$AQ$12,AD$54-ResYr+2,0)</f>
        <v>2011.6999999999991</v>
      </c>
      <c r="AE58" s="34">
        <f>VLOOKUP($A58,CommercialUnitsPivot!$A$10:$AM$21,AE$54-CommYr+2,0)+VLOOKUP($A58,ResidentialUnitsPivot!$A$10:$AQ$12,AE$54-ResYr+2,0)</f>
        <v>2092.6999999999998</v>
      </c>
      <c r="AF58" s="34">
        <f>VLOOKUP($A58,CommercialUnitsPivot!$A$10:$AM$21,AF$54-CommYr+2,0)+VLOOKUP($A58,ResidentialUnitsPivot!$A$10:$AQ$12,AF$54-ResYr+2,0)</f>
        <v>2178.1799999999994</v>
      </c>
      <c r="AG58" s="34">
        <f>VLOOKUP($A58,CommercialUnitsPivot!$A$10:$AM$21,AG$54-CommYr+2,0)+VLOOKUP($A58,ResidentialUnitsPivot!$A$10:$AQ$12,AG$54-ResYr+2,0)</f>
        <v>2268.19</v>
      </c>
      <c r="AH58" s="34">
        <f>VLOOKUP($A58,CommercialUnitsPivot!$A$10:$AM$21,AH$54-CommYr+2,0)+VLOOKUP($A58,ResidentialUnitsPivot!$A$10:$AQ$12,AH$54-ResYr+2,0)</f>
        <v>2364.0699999999993</v>
      </c>
      <c r="AI58" s="34">
        <f>VLOOKUP($A58,CommercialUnitsPivot!$A$10:$AM$21,AI$54-CommYr+2,0)+VLOOKUP($A58,ResidentialUnitsPivot!$A$10:$AQ$12,AI$54-ResYr+2,0)</f>
        <v>2471.0300000000002</v>
      </c>
      <c r="AJ58" s="34">
        <f>VLOOKUP($A58,CommercialUnitsPivot!$A$10:$AM$21,AJ$54-CommYr+2,0)+VLOOKUP($A58,ResidentialUnitsPivot!$A$10:$AQ$12,AJ$54-ResYr+2,0)</f>
        <v>2599.6299999999992</v>
      </c>
      <c r="AK58" s="34">
        <f>VLOOKUP($A58,CommercialUnitsPivot!$A$10:$AM$21,AK$54-CommYr+2,0)+VLOOKUP($A58,ResidentialUnitsPivot!$A$10:$AQ$12,AK$54-ResYr+2,0)</f>
        <v>2767.43</v>
      </c>
      <c r="AL58" s="34">
        <f>VLOOKUP($A58,CommercialUnitsPivot!$A$10:$AM$21,AL$54-CommYr+2,0)+VLOOKUP($A58,ResidentialUnitsPivot!$A$10:$AQ$12,AL$54-ResYr+2,0)</f>
        <v>2936.1200000000003</v>
      </c>
      <c r="AM58" s="34">
        <f>VLOOKUP($A58,CommercialUnitsPivot!$A$10:$AM$21,AM$54-CommYr+2,0)+VLOOKUP($A58,ResidentialUnitsPivot!$A$10:$AQ$12,AM$54-ResYr+2,0)</f>
        <v>3105.829999999999</v>
      </c>
      <c r="AN58" s="34">
        <f>VLOOKUP($A58,CommercialUnitsPivot!$A$10:$AM$21,AN$54-CommYr+2,0)+VLOOKUP($A58,ResidentialUnitsPivot!$A$10:$AQ$12,AN$54-ResYr+2,0)</f>
        <v>3276.9900000000007</v>
      </c>
      <c r="AO58" s="34">
        <f>VLOOKUP($A58,CommercialUnitsPivot!$A$10:$AM$21,AO$54-CommYr+2,0)+VLOOKUP($A58,ResidentialUnitsPivot!$A$10:$AQ$12,AO$54-ResYr+2,0)</f>
        <v>3449.2</v>
      </c>
      <c r="AP58" s="34">
        <f>VLOOKUP($A58,CommercialUnitsPivot!$A$10:$AM$21,AP$54-CommYr+2,0)+VLOOKUP($A58,ResidentialUnitsPivot!$A$10:$AQ$12,AP$54-ResYr+2,0)</f>
        <v>3622.4900000000002</v>
      </c>
      <c r="AQ58" s="34">
        <f>VLOOKUP($A58,CommercialUnitsPivot!$A$10:$AM$21,AQ$54-CommYr+2,0)+VLOOKUP($A58,ResidentialUnitsPivot!$A$10:$AQ$12,AQ$54-ResYr+2,0)</f>
        <v>3797.1000000000008</v>
      </c>
      <c r="AR58" s="36"/>
      <c r="AS58" s="21">
        <f t="shared" si="31"/>
        <v>3.0242799583141133E-2</v>
      </c>
    </row>
    <row r="59" spans="1:45" x14ac:dyDescent="0.25">
      <c r="A59" s="17" t="s">
        <v>16</v>
      </c>
      <c r="B59" s="34"/>
      <c r="C59" s="34"/>
      <c r="D59" s="34"/>
      <c r="E59" s="34"/>
      <c r="F59" s="35">
        <f>VLOOKUP($A59,CommercialUnitsPivot!$A$10:$AM$21,F$54-CommYr+2,0)</f>
        <v>136.18</v>
      </c>
      <c r="G59" s="34">
        <f>VLOOKUP($A59,CommercialUnitsPivot!$A$10:$AM$21,G$54-CommYr+2,0)</f>
        <v>157.35999999999999</v>
      </c>
      <c r="H59" s="34">
        <f>VLOOKUP($A59,CommercialUnitsPivot!$A$10:$AM$21,H$54-CommYr+2,0)</f>
        <v>146.73999999999998</v>
      </c>
      <c r="I59" s="34">
        <f>VLOOKUP($A59,CommercialUnitsPivot!$A$10:$AM$21,I$54-CommYr+2,0)</f>
        <v>291.2</v>
      </c>
      <c r="J59" s="34">
        <f>VLOOKUP($A59,CommercialUnitsPivot!$A$10:$AM$21,J$54-CommYr+2,0)</f>
        <v>405.94000000000017</v>
      </c>
      <c r="K59" s="34">
        <f>VLOOKUP($A59,CommercialUnitsPivot!$A$10:$AM$21,K$54-CommYr+2,0)</f>
        <v>516.30999999999983</v>
      </c>
      <c r="L59" s="34">
        <f>VLOOKUP($A59,CommercialUnitsPivot!$A$10:$AM$21,L$54-CommYr+2,0)</f>
        <v>629.83000000000027</v>
      </c>
      <c r="M59" s="34">
        <f>VLOOKUP($A59,CommercialUnitsPivot!$A$10:$AM$21,M$54-CommYr+2,0)</f>
        <v>745.99</v>
      </c>
      <c r="N59" s="34">
        <f>VLOOKUP($A59,CommercialUnitsPivot!$A$10:$AM$21,N$54-CommYr+2,0)</f>
        <v>876.20999999999992</v>
      </c>
      <c r="O59" s="34">
        <f>VLOOKUP($A59,CommercialUnitsPivot!$A$10:$AM$21,O$54-CommYr+2,0)</f>
        <v>1028.3699999999997</v>
      </c>
      <c r="P59" s="34">
        <f>VLOOKUP($A59,CommercialUnitsPivot!$A$10:$AM$21,P$54-CommYr+2,0)</f>
        <v>1203.2500000000002</v>
      </c>
      <c r="Q59" s="34">
        <f>VLOOKUP($A59,CommercialUnitsPivot!$A$10:$AM$21,Q$54-CommYr+2,0)</f>
        <v>1394.4699999999998</v>
      </c>
      <c r="R59" s="34">
        <f>VLOOKUP($A59,CommercialUnitsPivot!$A$10:$AM$21,R$54-CommYr+2,0)</f>
        <v>1617.9399999999996</v>
      </c>
      <c r="S59" s="34">
        <f>VLOOKUP($A59,CommercialUnitsPivot!$A$10:$AM$21,S$54-CommYr+2,0)</f>
        <v>1847.8899999999996</v>
      </c>
      <c r="T59" s="34">
        <f>VLOOKUP($A59,CommercialUnitsPivot!$A$10:$AM$21,T$54-CommYr+2,0)</f>
        <v>2081.1399999999994</v>
      </c>
      <c r="U59" s="34">
        <f>VLOOKUP($A59,CommercialUnitsPivot!$A$10:$AM$21,U$54-CommYr+2,0)</f>
        <v>2325.2699999999991</v>
      </c>
      <c r="V59" s="34">
        <f>VLOOKUP($A59,CommercialUnitsPivot!$A$10:$AM$21,V$54-CommYr+2,0)</f>
        <v>2585.6799999999989</v>
      </c>
      <c r="W59" s="34">
        <f>VLOOKUP($A59,CommercialUnitsPivot!$A$10:$AM$21,W$54-CommYr+2,0)</f>
        <v>2856.3500000000008</v>
      </c>
      <c r="X59" s="34">
        <f>VLOOKUP($A59,CommercialUnitsPivot!$A$10:$AM$21,X$54-CommYr+2,0)</f>
        <v>3131.090000000002</v>
      </c>
      <c r="Y59" s="34">
        <f>VLOOKUP($A59,CommercialUnitsPivot!$A$10:$AM$21,Y$54-CommYr+2,0)</f>
        <v>3416.7500000000023</v>
      </c>
      <c r="Z59" s="34">
        <f>VLOOKUP($A59,CommercialUnitsPivot!$A$10:$AM$21,Z$54-CommYr+2,0)</f>
        <v>3722.0900000000011</v>
      </c>
      <c r="AA59" s="34">
        <f>VLOOKUP($A59,CommercialUnitsPivot!$A$10:$AM$21,AA$54-CommYr+2,0)</f>
        <v>4038.8900000000017</v>
      </c>
      <c r="AB59" s="34">
        <f>VLOOKUP($A59,CommercialUnitsPivot!$A$10:$AM$21,AB$54-CommYr+2,0)</f>
        <v>4368.7000000000007</v>
      </c>
      <c r="AC59" s="34">
        <f>VLOOKUP($A59,CommercialUnitsPivot!$A$10:$AM$21,AC$54-CommYr+2,0)</f>
        <v>4704.9099999999989</v>
      </c>
      <c r="AD59" s="34">
        <f>VLOOKUP($A59,CommercialUnitsPivot!$A$10:$AM$21,AD$54-CommYr+2,0)</f>
        <v>5055.3</v>
      </c>
      <c r="AE59" s="34">
        <f>VLOOKUP($A59,CommercialUnitsPivot!$A$10:$AM$21,AE$54-CommYr+2,0)</f>
        <v>5422.0599999999977</v>
      </c>
      <c r="AF59" s="34">
        <f>VLOOKUP($A59,CommercialUnitsPivot!$A$10:$AM$21,AF$54-CommYr+2,0)</f>
        <v>5804.01</v>
      </c>
      <c r="AG59" s="34">
        <f>VLOOKUP($A59,CommercialUnitsPivot!$A$10:$AM$21,AG$54-CommYr+2,0)</f>
        <v>6202.3799999999992</v>
      </c>
      <c r="AH59" s="34">
        <f>VLOOKUP($A59,CommercialUnitsPivot!$A$10:$AM$21,AH$54-CommYr+2,0)</f>
        <v>6609.1600000000008</v>
      </c>
      <c r="AI59" s="34">
        <f>VLOOKUP($A59,CommercialUnitsPivot!$A$10:$AM$21,AI$54-CommYr+2,0)</f>
        <v>7023.3</v>
      </c>
      <c r="AJ59" s="34">
        <f>VLOOKUP($A59,CommercialUnitsPivot!$A$10:$AM$21,AJ$54-CommYr+2,0)</f>
        <v>7450.800000000002</v>
      </c>
      <c r="AK59" s="34">
        <f>VLOOKUP($A59,CommercialUnitsPivot!$A$10:$AM$21,AK$54-CommYr+2,0)</f>
        <v>7894.1900000000023</v>
      </c>
      <c r="AL59" s="34">
        <f>VLOOKUP($A59,CommercialUnitsPivot!$A$10:$AM$21,AL$54-CommYr+2,0)</f>
        <v>8335.0700000000015</v>
      </c>
      <c r="AM59" s="34">
        <f>VLOOKUP($A59,CommercialUnitsPivot!$A$10:$AM$21,AM$54-CommYr+2,0)</f>
        <v>8770.4100000000017</v>
      </c>
      <c r="AN59" s="34">
        <f>VLOOKUP($A59,CommercialUnitsPivot!$A$10:$AM$21,AN$54-CommYr+2,0)</f>
        <v>9211.7099999999973</v>
      </c>
      <c r="AO59" s="34">
        <f>VLOOKUP($A59,CommercialUnitsPivot!$A$10:$AM$21,AO$54-CommYr+2,0)</f>
        <v>9648.5699999999979</v>
      </c>
      <c r="AP59" s="34">
        <f>VLOOKUP($A59,CommercialUnitsPivot!$A$10:$AM$21,AP$54-CommYr+2,0)</f>
        <v>10083.530000000002</v>
      </c>
      <c r="AQ59" s="34">
        <f>VLOOKUP($A59,CommercialUnitsPivot!$A$10:$AM$21,AQ$54-CommYr+2,0)</f>
        <v>10513.539999999997</v>
      </c>
      <c r="AR59" s="36"/>
      <c r="AS59" s="21">
        <f t="shared" si="31"/>
        <v>0.12981081414652529</v>
      </c>
    </row>
    <row r="60" spans="1:45" x14ac:dyDescent="0.25">
      <c r="A60" s="17" t="s">
        <v>17</v>
      </c>
      <c r="B60" s="34"/>
      <c r="C60" s="34"/>
      <c r="D60" s="34"/>
      <c r="E60" s="34"/>
      <c r="F60" s="35">
        <f>VLOOKUP($A60,CommercialUnitsPivot!$A$10:$AM$21,F$54-CommYr+2,0)</f>
        <v>571.36999999999989</v>
      </c>
      <c r="G60" s="34">
        <f>VLOOKUP($A60,CommercialUnitsPivot!$A$10:$AM$21,G$54-CommYr+2,0)</f>
        <v>651.34</v>
      </c>
      <c r="H60" s="34">
        <f>VLOOKUP($A60,CommercialUnitsPivot!$A$10:$AM$21,H$54-CommYr+2,0)</f>
        <v>775.41</v>
      </c>
      <c r="I60" s="34">
        <f>VLOOKUP($A60,CommercialUnitsPivot!$A$10:$AM$21,I$54-CommYr+2,0)</f>
        <v>783.19999999999993</v>
      </c>
      <c r="J60" s="34">
        <f>VLOOKUP($A60,CommercialUnitsPivot!$A$10:$AM$21,J$54-CommYr+2,0)</f>
        <v>790.36000000000013</v>
      </c>
      <c r="K60" s="34">
        <f>VLOOKUP($A60,CommercialUnitsPivot!$A$10:$AM$21,K$54-CommYr+2,0)</f>
        <v>797.57000000000016</v>
      </c>
      <c r="L60" s="34">
        <f>VLOOKUP($A60,CommercialUnitsPivot!$A$10:$AM$21,L$54-CommYr+2,0)</f>
        <v>805.29</v>
      </c>
      <c r="M60" s="34">
        <f>VLOOKUP($A60,CommercialUnitsPivot!$A$10:$AM$21,M$54-CommYr+2,0)</f>
        <v>813.51999999999987</v>
      </c>
      <c r="N60" s="34">
        <f>VLOOKUP($A60,CommercialUnitsPivot!$A$10:$AM$21,N$54-CommYr+2,0)</f>
        <v>822.65</v>
      </c>
      <c r="O60" s="34">
        <f>VLOOKUP($A60,CommercialUnitsPivot!$A$10:$AM$21,O$54-CommYr+2,0)</f>
        <v>832.83999999999969</v>
      </c>
      <c r="P60" s="34">
        <f>VLOOKUP($A60,CommercialUnitsPivot!$A$10:$AM$21,P$54-CommYr+2,0)</f>
        <v>844.06999999999971</v>
      </c>
      <c r="Q60" s="34">
        <f>VLOOKUP($A60,CommercialUnitsPivot!$A$10:$AM$21,Q$54-CommYr+2,0)</f>
        <v>856.32</v>
      </c>
      <c r="R60" s="34">
        <f>VLOOKUP($A60,CommercialUnitsPivot!$A$10:$AM$21,R$54-CommYr+2,0)</f>
        <v>870.18</v>
      </c>
      <c r="S60" s="34">
        <f>VLOOKUP($A60,CommercialUnitsPivot!$A$10:$AM$21,S$54-CommYr+2,0)</f>
        <v>884.60999999999967</v>
      </c>
      <c r="T60" s="34">
        <f>VLOOKUP($A60,CommercialUnitsPivot!$A$10:$AM$21,T$54-CommYr+2,0)</f>
        <v>899.6099999999999</v>
      </c>
      <c r="U60" s="34">
        <f>VLOOKUP($A60,CommercialUnitsPivot!$A$10:$AM$21,U$54-CommYr+2,0)</f>
        <v>915.41</v>
      </c>
      <c r="V60" s="34">
        <f>VLOOKUP($A60,CommercialUnitsPivot!$A$10:$AM$21,V$54-CommYr+2,0)</f>
        <v>932.34000000000015</v>
      </c>
      <c r="W60" s="34">
        <f>VLOOKUP($A60,CommercialUnitsPivot!$A$10:$AM$21,W$54-CommYr+2,0)</f>
        <v>950.46999999999969</v>
      </c>
      <c r="X60" s="34">
        <f>VLOOKUP($A60,CommercialUnitsPivot!$A$10:$AM$21,X$54-CommYr+2,0)</f>
        <v>969.57999999999981</v>
      </c>
      <c r="Y60" s="34">
        <f>VLOOKUP($A60,CommercialUnitsPivot!$A$10:$AM$21,Y$54-CommYr+2,0)</f>
        <v>990.08000000000027</v>
      </c>
      <c r="Z60" s="34">
        <f>VLOOKUP($A60,CommercialUnitsPivot!$A$10:$AM$21,Z$54-CommYr+2,0)</f>
        <v>1012.8199999999998</v>
      </c>
      <c r="AA60" s="34">
        <f>VLOOKUP($A60,CommercialUnitsPivot!$A$10:$AM$21,AA$54-CommYr+2,0)</f>
        <v>1037.9399999999998</v>
      </c>
      <c r="AB60" s="34">
        <f>VLOOKUP($A60,CommercialUnitsPivot!$A$10:$AM$21,AB$54-CommYr+2,0)</f>
        <v>1065.8400000000001</v>
      </c>
      <c r="AC60" s="34">
        <f>VLOOKUP($A60,CommercialUnitsPivot!$A$10:$AM$21,AC$54-CommYr+2,0)</f>
        <v>1097.0900000000006</v>
      </c>
      <c r="AD60" s="34">
        <f>VLOOKUP($A60,CommercialUnitsPivot!$A$10:$AM$21,AD$54-CommYr+2,0)</f>
        <v>1132.6599999999996</v>
      </c>
      <c r="AE60" s="34">
        <f>VLOOKUP($A60,CommercialUnitsPivot!$A$10:$AM$21,AE$54-CommYr+2,0)</f>
        <v>1173.4800000000002</v>
      </c>
      <c r="AF60" s="34">
        <f>VLOOKUP($A60,CommercialUnitsPivot!$A$10:$AM$21,AF$54-CommYr+2,0)</f>
        <v>1220.9700000000003</v>
      </c>
      <c r="AG60" s="34">
        <f>VLOOKUP($A60,CommercialUnitsPivot!$A$10:$AM$21,AG$54-CommYr+2,0)</f>
        <v>1276.1900000000003</v>
      </c>
      <c r="AH60" s="34">
        <f>VLOOKUP($A60,CommercialUnitsPivot!$A$10:$AM$21,AH$54-CommYr+2,0)</f>
        <v>1340.4699999999993</v>
      </c>
      <c r="AI60" s="34">
        <f>VLOOKUP($A60,CommercialUnitsPivot!$A$10:$AM$21,AI$54-CommYr+2,0)</f>
        <v>1415.5600000000004</v>
      </c>
      <c r="AJ60" s="34">
        <f>VLOOKUP($A60,CommercialUnitsPivot!$A$10:$AM$21,AJ$54-CommYr+2,0)</f>
        <v>1504.4899999999996</v>
      </c>
      <c r="AK60" s="34">
        <f>VLOOKUP($A60,CommercialUnitsPivot!$A$10:$AM$21,AK$54-CommYr+2,0)</f>
        <v>1610.3799999999997</v>
      </c>
      <c r="AL60" s="34">
        <f>VLOOKUP($A60,CommercialUnitsPivot!$A$10:$AM$21,AL$54-CommYr+2,0)</f>
        <v>1717.5399999999997</v>
      </c>
      <c r="AM60" s="34">
        <f>VLOOKUP($A60,CommercialUnitsPivot!$A$10:$AM$21,AM$54-CommYr+2,0)</f>
        <v>1826.45</v>
      </c>
      <c r="AN60" s="34">
        <f>VLOOKUP($A60,CommercialUnitsPivot!$A$10:$AM$21,AN$54-CommYr+2,0)</f>
        <v>1937.2000000000003</v>
      </c>
      <c r="AO60" s="34">
        <f>VLOOKUP($A60,CommercialUnitsPivot!$A$10:$AM$21,AO$54-CommYr+2,0)</f>
        <v>2049.1999999999989</v>
      </c>
      <c r="AP60" s="34">
        <f>VLOOKUP($A60,CommercialUnitsPivot!$A$10:$AM$21,AP$54-CommYr+2,0)</f>
        <v>2162.7200000000012</v>
      </c>
      <c r="AQ60" s="34">
        <f>VLOOKUP($A60,CommercialUnitsPivot!$A$10:$AM$21,AQ$54-CommYr+2,0)</f>
        <v>2277.9100000000003</v>
      </c>
      <c r="AR60" s="36"/>
      <c r="AS60" s="21">
        <f t="shared" si="31"/>
        <v>3.1268081206967446E-2</v>
      </c>
    </row>
    <row r="61" spans="1:45" x14ac:dyDescent="0.25">
      <c r="A61" s="17" t="s">
        <v>18</v>
      </c>
      <c r="B61" s="34"/>
      <c r="C61" s="34"/>
      <c r="D61" s="34"/>
      <c r="E61" s="34"/>
      <c r="F61" s="35">
        <f>VLOOKUP($A61,CommercialUnitsPivot!$A$10:$AM$21,F$54-CommYr+2,0)</f>
        <v>5.92</v>
      </c>
      <c r="G61" s="34">
        <f>VLOOKUP($A61,CommercialUnitsPivot!$A$10:$AM$21,G$54-CommYr+2,0)</f>
        <v>5.38</v>
      </c>
      <c r="H61" s="34">
        <f>VLOOKUP($A61,CommercialUnitsPivot!$A$10:$AM$21,H$54-CommYr+2,0)</f>
        <v>4.75</v>
      </c>
      <c r="I61" s="34">
        <f>VLOOKUP($A61,CommercialUnitsPivot!$A$10:$AM$21,I$54-CommYr+2,0)</f>
        <v>4.75</v>
      </c>
      <c r="J61" s="34">
        <f>VLOOKUP($A61,CommercialUnitsPivot!$A$10:$AM$21,J$54-CommYr+2,0)</f>
        <v>4.75</v>
      </c>
      <c r="K61" s="34">
        <f>VLOOKUP($A61,CommercialUnitsPivot!$A$10:$AM$21,K$54-CommYr+2,0)</f>
        <v>4.75</v>
      </c>
      <c r="L61" s="34">
        <f>VLOOKUP($A61,CommercialUnitsPivot!$A$10:$AM$21,L$54-CommYr+2,0)</f>
        <v>4.75</v>
      </c>
      <c r="M61" s="34">
        <f>VLOOKUP($A61,CommercialUnitsPivot!$A$10:$AM$21,M$54-CommYr+2,0)</f>
        <v>4.75</v>
      </c>
      <c r="N61" s="34">
        <f>VLOOKUP($A61,CommercialUnitsPivot!$A$10:$AM$21,N$54-CommYr+2,0)</f>
        <v>4.75</v>
      </c>
      <c r="O61" s="34">
        <f>VLOOKUP($A61,CommercialUnitsPivot!$A$10:$AM$21,O$54-CommYr+2,0)</f>
        <v>4.75</v>
      </c>
      <c r="P61" s="34">
        <f>VLOOKUP($A61,CommercialUnitsPivot!$A$10:$AM$21,P$54-CommYr+2,0)</f>
        <v>4.75</v>
      </c>
      <c r="Q61" s="34">
        <f>VLOOKUP($A61,CommercialUnitsPivot!$A$10:$AM$21,Q$54-CommYr+2,0)</f>
        <v>4.75</v>
      </c>
      <c r="R61" s="34">
        <f>VLOOKUP($A61,CommercialUnitsPivot!$A$10:$AM$21,R$54-CommYr+2,0)</f>
        <v>4.75</v>
      </c>
      <c r="S61" s="34">
        <f>VLOOKUP($A61,CommercialUnitsPivot!$A$10:$AM$21,S$54-CommYr+2,0)</f>
        <v>4.75</v>
      </c>
      <c r="T61" s="34">
        <f>VLOOKUP($A61,CommercialUnitsPivot!$A$10:$AM$21,T$54-CommYr+2,0)</f>
        <v>4.75</v>
      </c>
      <c r="U61" s="34">
        <f>VLOOKUP($A61,CommercialUnitsPivot!$A$10:$AM$21,U$54-CommYr+2,0)</f>
        <v>4.75</v>
      </c>
      <c r="V61" s="34">
        <f>VLOOKUP($A61,CommercialUnitsPivot!$A$10:$AM$21,V$54-CommYr+2,0)</f>
        <v>4.75</v>
      </c>
      <c r="W61" s="34">
        <f>VLOOKUP($A61,CommercialUnitsPivot!$A$10:$AM$21,W$54-CommYr+2,0)</f>
        <v>4.75</v>
      </c>
      <c r="X61" s="34">
        <f>VLOOKUP($A61,CommercialUnitsPivot!$A$10:$AM$21,X$54-CommYr+2,0)</f>
        <v>4.75</v>
      </c>
      <c r="Y61" s="34">
        <f>VLOOKUP($A61,CommercialUnitsPivot!$A$10:$AM$21,Y$54-CommYr+2,0)</f>
        <v>4.75</v>
      </c>
      <c r="Z61" s="34">
        <f>VLOOKUP($A61,CommercialUnitsPivot!$A$10:$AM$21,Z$54-CommYr+2,0)</f>
        <v>4.75</v>
      </c>
      <c r="AA61" s="34">
        <f>VLOOKUP($A61,CommercialUnitsPivot!$A$10:$AM$21,AA$54-CommYr+2,0)</f>
        <v>4.75</v>
      </c>
      <c r="AB61" s="34">
        <f>VLOOKUP($A61,CommercialUnitsPivot!$A$10:$AM$21,AB$54-CommYr+2,0)</f>
        <v>4.75</v>
      </c>
      <c r="AC61" s="34">
        <f>VLOOKUP($A61,CommercialUnitsPivot!$A$10:$AM$21,AC$54-CommYr+2,0)</f>
        <v>4.75</v>
      </c>
      <c r="AD61" s="34">
        <f>VLOOKUP($A61,CommercialUnitsPivot!$A$10:$AM$21,AD$54-CommYr+2,0)</f>
        <v>4.75</v>
      </c>
      <c r="AE61" s="34">
        <f>VLOOKUP($A61,CommercialUnitsPivot!$A$10:$AM$21,AE$54-CommYr+2,0)</f>
        <v>4.75</v>
      </c>
      <c r="AF61" s="34">
        <f>VLOOKUP($A61,CommercialUnitsPivot!$A$10:$AM$21,AF$54-CommYr+2,0)</f>
        <v>4.75</v>
      </c>
      <c r="AG61" s="34">
        <f>VLOOKUP($A61,CommercialUnitsPivot!$A$10:$AM$21,AG$54-CommYr+2,0)</f>
        <v>4.75</v>
      </c>
      <c r="AH61" s="34">
        <f>VLOOKUP($A61,CommercialUnitsPivot!$A$10:$AM$21,AH$54-CommYr+2,0)</f>
        <v>4.75</v>
      </c>
      <c r="AI61" s="34">
        <f>VLOOKUP($A61,CommercialUnitsPivot!$A$10:$AM$21,AI$54-CommYr+2,0)</f>
        <v>4.75</v>
      </c>
      <c r="AJ61" s="34">
        <f>VLOOKUP($A61,CommercialUnitsPivot!$A$10:$AM$21,AJ$54-CommYr+2,0)</f>
        <v>4.75</v>
      </c>
      <c r="AK61" s="34">
        <f>VLOOKUP($A61,CommercialUnitsPivot!$A$10:$AM$21,AK$54-CommYr+2,0)</f>
        <v>4.75</v>
      </c>
      <c r="AL61" s="34">
        <f>VLOOKUP($A61,CommercialUnitsPivot!$A$10:$AM$21,AL$54-CommYr+2,0)</f>
        <v>4.75</v>
      </c>
      <c r="AM61" s="34">
        <f>VLOOKUP($A61,CommercialUnitsPivot!$A$10:$AM$21,AM$54-CommYr+2,0)</f>
        <v>4.75</v>
      </c>
      <c r="AN61" s="34">
        <f>VLOOKUP($A61,CommercialUnitsPivot!$A$10:$AM$21,AN$54-CommYr+2,0)</f>
        <v>4.75</v>
      </c>
      <c r="AO61" s="34">
        <f>VLOOKUP($A61,CommercialUnitsPivot!$A$10:$AM$21,AO$54-CommYr+2,0)</f>
        <v>4.75</v>
      </c>
      <c r="AP61" s="34">
        <f>VLOOKUP($A61,CommercialUnitsPivot!$A$10:$AM$21,AP$54-CommYr+2,0)</f>
        <v>4.75</v>
      </c>
      <c r="AQ61" s="34">
        <f>VLOOKUP($A61,CommercialUnitsPivot!$A$10:$AM$21,AQ$54-CommYr+2,0)</f>
        <v>4.75</v>
      </c>
      <c r="AR61" s="36"/>
      <c r="AS61" s="21">
        <f t="shared" si="31"/>
        <v>0</v>
      </c>
    </row>
    <row r="62" spans="1:45" x14ac:dyDescent="0.25">
      <c r="A62" s="17" t="s">
        <v>19</v>
      </c>
      <c r="B62" s="34"/>
      <c r="C62" s="34"/>
      <c r="D62" s="34"/>
      <c r="E62" s="34"/>
      <c r="F62" s="35">
        <f>VLOOKUP($A62,CommercialUnitsPivot!$A$10:$AM$21,F$54-CommYr+2,0)</f>
        <v>1837.4599999999994</v>
      </c>
      <c r="G62" s="34">
        <f>VLOOKUP($A62,CommercialUnitsPivot!$A$10:$AM$21,G$54-CommYr+2,0)</f>
        <v>1942.8899999999999</v>
      </c>
      <c r="H62" s="34">
        <f>VLOOKUP($A62,CommercialUnitsPivot!$A$10:$AM$21,H$54-CommYr+2,0)</f>
        <v>2075.9899999999998</v>
      </c>
      <c r="I62" s="34">
        <f>VLOOKUP($A62,CommercialUnitsPivot!$A$10:$AM$21,I$54-CommYr+2,0)</f>
        <v>2234.6099999999997</v>
      </c>
      <c r="J62" s="34">
        <f>VLOOKUP($A62,CommercialUnitsPivot!$A$10:$AM$21,J$54-CommYr+2,0)</f>
        <v>2359.0299999999997</v>
      </c>
      <c r="K62" s="34">
        <f>VLOOKUP($A62,CommercialUnitsPivot!$A$10:$AM$21,K$54-CommYr+2,0)</f>
        <v>2480.0499999999993</v>
      </c>
      <c r="L62" s="34">
        <f>VLOOKUP($A62,CommercialUnitsPivot!$A$10:$AM$21,L$54-CommYr+2,0)</f>
        <v>2605.349999999999</v>
      </c>
      <c r="M62" s="34">
        <f>VLOOKUP($A62,CommercialUnitsPivot!$A$10:$AM$21,M$54-CommYr+2,0)</f>
        <v>2732.1300000000015</v>
      </c>
      <c r="N62" s="34">
        <f>VLOOKUP($A62,CommercialUnitsPivot!$A$10:$AM$21,N$54-CommYr+2,0)</f>
        <v>2873.2299999999996</v>
      </c>
      <c r="O62" s="34">
        <f>VLOOKUP($A62,CommercialUnitsPivot!$A$10:$AM$21,O$54-CommYr+2,0)</f>
        <v>3032.8999999999983</v>
      </c>
      <c r="P62" s="34">
        <f>VLOOKUP($A62,CommercialUnitsPivot!$A$10:$AM$21,P$54-CommYr+2,0)</f>
        <v>3211.9700000000016</v>
      </c>
      <c r="Q62" s="34">
        <f>VLOOKUP($A62,CommercialUnitsPivot!$A$10:$AM$21,Q$54-CommYr+2,0)</f>
        <v>3408.62</v>
      </c>
      <c r="R62" s="34">
        <f>VLOOKUP($A62,CommercialUnitsPivot!$A$10:$AM$21,R$54-CommYr+2,0)</f>
        <v>3634.3500000000013</v>
      </c>
      <c r="S62" s="34">
        <f>VLOOKUP($A62,CommercialUnitsPivot!$A$10:$AM$21,S$54-CommYr+2,0)</f>
        <v>3879.7799999999993</v>
      </c>
      <c r="T62" s="34">
        <f>VLOOKUP($A62,CommercialUnitsPivot!$A$10:$AM$21,T$54-CommYr+2,0)</f>
        <v>4140.7100000000028</v>
      </c>
      <c r="U62" s="34">
        <f>VLOOKUP($A62,CommercialUnitsPivot!$A$10:$AM$21,U$54-CommYr+2,0)</f>
        <v>4419.49</v>
      </c>
      <c r="V62" s="34">
        <f>VLOOKUP($A62,CommercialUnitsPivot!$A$10:$AM$21,V$54-CommYr+2,0)</f>
        <v>4721.6299999999992</v>
      </c>
      <c r="W62" s="34">
        <f>VLOOKUP($A62,CommercialUnitsPivot!$A$10:$AM$21,W$54-CommYr+2,0)</f>
        <v>5041.03</v>
      </c>
      <c r="X62" s="34">
        <f>VLOOKUP($A62,CommercialUnitsPivot!$A$10:$AM$21,X$54-CommYr+2,0)</f>
        <v>5365.9800000000005</v>
      </c>
      <c r="Y62" s="34">
        <f>VLOOKUP($A62,CommercialUnitsPivot!$A$10:$AM$21,Y$54-CommYr+2,0)</f>
        <v>5701.1800000000021</v>
      </c>
      <c r="Z62" s="34">
        <f>VLOOKUP($A62,CommercialUnitsPivot!$A$10:$AM$21,Z$54-CommYr+2,0)</f>
        <v>6059.6500000000024</v>
      </c>
      <c r="AA62" s="34">
        <f>VLOOKUP($A62,CommercialUnitsPivot!$A$10:$AM$21,AA$54-CommYr+2,0)</f>
        <v>6431.0100000000048</v>
      </c>
      <c r="AB62" s="34">
        <f>VLOOKUP($A62,CommercialUnitsPivot!$A$10:$AM$21,AB$54-CommYr+2,0)</f>
        <v>6817.6600000000017</v>
      </c>
      <c r="AC62" s="34">
        <f>VLOOKUP($A62,CommercialUnitsPivot!$A$10:$AM$21,AC$54-CommYr+2,0)</f>
        <v>7210.7799999999979</v>
      </c>
      <c r="AD62" s="34">
        <f>VLOOKUP($A62,CommercialUnitsPivot!$A$10:$AM$21,AD$54-CommYr+2,0)</f>
        <v>7622.4099999999989</v>
      </c>
      <c r="AE62" s="34">
        <f>VLOOKUP($A62,CommercialUnitsPivot!$A$10:$AM$21,AE$54-CommYr+2,0)</f>
        <v>8055.0600000000013</v>
      </c>
      <c r="AF62" s="34">
        <f>VLOOKUP($A62,CommercialUnitsPivot!$A$10:$AM$21,AF$54-CommYr+2,0)</f>
        <v>8510.2099999999991</v>
      </c>
      <c r="AG62" s="34">
        <f>VLOOKUP($A62,CommercialUnitsPivot!$A$10:$AM$21,AG$54-CommYr+2,0)</f>
        <v>8981.6999999999989</v>
      </c>
      <c r="AH62" s="34">
        <f>VLOOKUP($A62,CommercialUnitsPivot!$A$10:$AM$21,AH$54-CommYr+2,0)</f>
        <v>9464.8099999999977</v>
      </c>
      <c r="AI62" s="34">
        <f>VLOOKUP($A62,CommercialUnitsPivot!$A$10:$AM$21,AI$54-CommYr+2,0)</f>
        <v>9965.5700000000015</v>
      </c>
      <c r="AJ62" s="34">
        <f>VLOOKUP($A62,CommercialUnitsPivot!$A$10:$AM$21,AJ$54-CommYr+2,0)</f>
        <v>10482.289999999997</v>
      </c>
      <c r="AK62" s="34">
        <f>VLOOKUP($A62,CommercialUnitsPivot!$A$10:$AM$21,AK$54-CommYr+2,0)</f>
        <v>11015.929999999995</v>
      </c>
      <c r="AL62" s="34">
        <f>VLOOKUP($A62,CommercialUnitsPivot!$A$10:$AM$21,AL$54-CommYr+2,0)</f>
        <v>11545.47</v>
      </c>
      <c r="AM62" s="34">
        <f>VLOOKUP($A62,CommercialUnitsPivot!$A$10:$AM$21,AM$54-CommYr+2,0)</f>
        <v>12078.710000000005</v>
      </c>
      <c r="AN62" s="34">
        <f>VLOOKUP($A62,CommercialUnitsPivot!$A$10:$AM$21,AN$54-CommYr+2,0)</f>
        <v>12617.339999999989</v>
      </c>
      <c r="AO62" s="34">
        <f>VLOOKUP($A62,CommercialUnitsPivot!$A$10:$AM$21,AO$54-CommYr+2,0)</f>
        <v>13152.96</v>
      </c>
      <c r="AP62" s="34">
        <f>VLOOKUP($A62,CommercialUnitsPivot!$A$10:$AM$21,AP$54-CommYr+2,0)</f>
        <v>13683.839999999991</v>
      </c>
      <c r="AQ62" s="34">
        <f>VLOOKUP($A62,CommercialUnitsPivot!$A$10:$AM$21,AQ$54-CommYr+2,0)</f>
        <v>14209.38</v>
      </c>
      <c r="AR62" s="36"/>
      <c r="AS62" s="21">
        <f t="shared" si="31"/>
        <v>5.6494253530593452E-2</v>
      </c>
    </row>
    <row r="63" spans="1:45" x14ac:dyDescent="0.25">
      <c r="A63" s="17" t="s">
        <v>20</v>
      </c>
      <c r="B63" s="34">
        <f>VLOOKUP($A63,ResidentialUnitsPivot!$A$10:$AQ$12,B$54-ResYr+2,0)</f>
        <v>95758.206999999995</v>
      </c>
      <c r="C63" s="34">
        <f>VLOOKUP($A63,ResidentialUnitsPivot!$A$10:$AQ$12,C$54-ResYr+2,0)</f>
        <v>152555.55499999999</v>
      </c>
      <c r="D63" s="34">
        <f>VLOOKUP($A63,ResidentialUnitsPivot!$A$10:$AQ$12,D$54-ResYr+2,0)</f>
        <v>218765.38800000004</v>
      </c>
      <c r="E63" s="34">
        <f>VLOOKUP($A63,ResidentialUnitsPivot!$A$10:$AQ$12,E$54-ResYr+2,0)</f>
        <v>321229.08499999996</v>
      </c>
      <c r="F63" s="35">
        <f>VLOOKUP($A63,CommercialUnitsPivot!$A$10:$AM$21,F$54-CommYr+2,0)+VLOOKUP($A63,ResidentialUnitsPivot!$A$10:$AQ$12,F$54-ResYr+2,0)</f>
        <v>613515.39399999997</v>
      </c>
      <c r="G63" s="34">
        <f>VLOOKUP($A63,CommercialUnitsPivot!$A$10:$AM$21,G$54-CommYr+2,0)+VLOOKUP($A63,ResidentialUnitsPivot!$A$10:$AQ$12,G$54-ResYr+2,0)</f>
        <v>901619.40899999999</v>
      </c>
      <c r="H63" s="34">
        <f>VLOOKUP($A63,CommercialUnitsPivot!$A$10:$AM$21,H$54-CommYr+2,0)+VLOOKUP($A63,ResidentialUnitsPivot!$A$10:$AQ$12,H$54-ResYr+2,0)</f>
        <v>1353990.0009999999</v>
      </c>
      <c r="I63" s="34">
        <f>VLOOKUP($A63,CommercialUnitsPivot!$A$10:$AM$21,I$54-CommYr+2,0)+VLOOKUP($A63,ResidentialUnitsPivot!$A$10:$AQ$12,I$54-ResYr+2,0)</f>
        <v>1821926.94</v>
      </c>
      <c r="J63" s="34">
        <f>VLOOKUP($A63,CommercialUnitsPivot!$A$10:$AM$21,J$54-CommYr+2,0)+VLOOKUP($A63,ResidentialUnitsPivot!$A$10:$AQ$12,J$54-ResYr+2,0)</f>
        <v>2301406.517</v>
      </c>
      <c r="K63" s="34">
        <f>VLOOKUP($A63,CommercialUnitsPivot!$A$10:$AM$21,K$54-CommYr+2,0)+VLOOKUP($A63,ResidentialUnitsPivot!$A$10:$AQ$12,K$54-ResYr+2,0)</f>
        <v>2786034.0289999996</v>
      </c>
      <c r="L63" s="34">
        <f>VLOOKUP($A63,CommercialUnitsPivot!$A$10:$AM$21,L$54-CommYr+2,0)+VLOOKUP($A63,ResidentialUnitsPivot!$A$10:$AQ$12,L$54-ResYr+2,0)</f>
        <v>3282582.0090000001</v>
      </c>
      <c r="M63" s="34">
        <f>VLOOKUP($A63,CommercialUnitsPivot!$A$10:$AM$21,M$54-CommYr+2,0)+VLOOKUP($A63,ResidentialUnitsPivot!$A$10:$AQ$12,M$54-ResYr+2,0)</f>
        <v>3786591.4469999997</v>
      </c>
      <c r="N63" s="34">
        <f>VLOOKUP($A63,CommercialUnitsPivot!$A$10:$AM$21,N$54-CommYr+2,0)+VLOOKUP($A63,ResidentialUnitsPivot!$A$10:$AQ$12,N$54-ResYr+2,0)</f>
        <v>4299849.0779999997</v>
      </c>
      <c r="O63" s="34">
        <f>VLOOKUP($A63,CommercialUnitsPivot!$A$10:$AM$21,O$54-CommYr+2,0)+VLOOKUP($A63,ResidentialUnitsPivot!$A$10:$AQ$12,O$54-ResYr+2,0)</f>
        <v>4779030.4819999989</v>
      </c>
      <c r="P63" s="34">
        <f>VLOOKUP($A63,CommercialUnitsPivot!$A$10:$AM$21,P$54-CommYr+2,0)+VLOOKUP($A63,ResidentialUnitsPivot!$A$10:$AQ$12,P$54-ResYr+2,0)</f>
        <v>5288863.7180000003</v>
      </c>
      <c r="Q63" s="34">
        <f>VLOOKUP($A63,CommercialUnitsPivot!$A$10:$AM$21,Q$54-CommYr+2,0)+VLOOKUP($A63,ResidentialUnitsPivot!$A$10:$AQ$12,Q$54-ResYr+2,0)</f>
        <v>5829625.0550000006</v>
      </c>
      <c r="R63" s="34">
        <f>VLOOKUP($A63,CommercialUnitsPivot!$A$10:$AM$21,R$54-CommYr+2,0)+VLOOKUP($A63,ResidentialUnitsPivot!$A$10:$AQ$12,R$54-ResYr+2,0)</f>
        <v>6407448.9309999999</v>
      </c>
      <c r="S63" s="34">
        <f>VLOOKUP($A63,CommercialUnitsPivot!$A$10:$AM$21,S$54-CommYr+2,0)+VLOOKUP($A63,ResidentialUnitsPivot!$A$10:$AQ$12,S$54-ResYr+2,0)</f>
        <v>7021693.2939999998</v>
      </c>
      <c r="T63" s="34">
        <f>VLOOKUP($A63,CommercialUnitsPivot!$A$10:$AM$21,T$54-CommYr+2,0)+VLOOKUP($A63,ResidentialUnitsPivot!$A$10:$AQ$12,T$54-ResYr+2,0)</f>
        <v>7667418.9810000006</v>
      </c>
      <c r="U63" s="34">
        <f>VLOOKUP($A63,CommercialUnitsPivot!$A$10:$AM$21,U$54-CommYr+2,0)+VLOOKUP($A63,ResidentialUnitsPivot!$A$10:$AQ$12,U$54-ResYr+2,0)</f>
        <v>8344854.0029999996</v>
      </c>
      <c r="V63" s="34">
        <f>VLOOKUP($A63,CommercialUnitsPivot!$A$10:$AM$21,V$54-CommYr+2,0)+VLOOKUP($A63,ResidentialUnitsPivot!$A$10:$AQ$12,V$54-ResYr+2,0)</f>
        <v>9055027.709999999</v>
      </c>
      <c r="W63" s="34">
        <f>VLOOKUP($A63,CommercialUnitsPivot!$A$10:$AM$21,W$54-CommYr+2,0)+VLOOKUP($A63,ResidentialUnitsPivot!$A$10:$AQ$12,W$54-ResYr+2,0)</f>
        <v>9802570.284</v>
      </c>
      <c r="X63" s="34">
        <f>VLOOKUP($A63,CommercialUnitsPivot!$A$10:$AM$21,X$54-CommYr+2,0)+VLOOKUP($A63,ResidentialUnitsPivot!$A$10:$AQ$12,X$54-ResYr+2,0)</f>
        <v>10585823.313999999</v>
      </c>
      <c r="Y63" s="34">
        <f>VLOOKUP($A63,CommercialUnitsPivot!$A$10:$AM$21,Y$54-CommYr+2,0)+VLOOKUP($A63,ResidentialUnitsPivot!$A$10:$AQ$12,Y$54-ResYr+2,0)</f>
        <v>11405070.186999999</v>
      </c>
      <c r="Z63" s="34">
        <f>VLOOKUP($A63,CommercialUnitsPivot!$A$10:$AM$21,Z$54-CommYr+2,0)+VLOOKUP($A63,ResidentialUnitsPivot!$A$10:$AQ$12,Z$54-ResYr+2,0)</f>
        <v>12261631.449000001</v>
      </c>
      <c r="AA63" s="34">
        <f>VLOOKUP($A63,CommercialUnitsPivot!$A$10:$AM$21,AA$54-CommYr+2,0)+VLOOKUP($A63,ResidentialUnitsPivot!$A$10:$AQ$12,AA$54-ResYr+2,0)</f>
        <v>13158528.239</v>
      </c>
      <c r="AB63" s="34">
        <f>VLOOKUP($A63,CommercialUnitsPivot!$A$10:$AM$21,AB$54-CommYr+2,0)+VLOOKUP($A63,ResidentialUnitsPivot!$A$10:$AQ$12,AB$54-ResYr+2,0)</f>
        <v>14100891.865</v>
      </c>
      <c r="AC63" s="34">
        <f>VLOOKUP($A63,CommercialUnitsPivot!$A$10:$AM$21,AC$54-CommYr+2,0)+VLOOKUP($A63,ResidentialUnitsPivot!$A$10:$AQ$12,AC$54-ResYr+2,0)</f>
        <v>15089921.469000001</v>
      </c>
      <c r="AD63" s="34">
        <f>VLOOKUP($A63,CommercialUnitsPivot!$A$10:$AM$21,AD$54-CommYr+2,0)+VLOOKUP($A63,ResidentialUnitsPivot!$A$10:$AQ$12,AD$54-ResYr+2,0)</f>
        <v>16130365.808999998</v>
      </c>
      <c r="AE63" s="34">
        <f>VLOOKUP($A63,CommercialUnitsPivot!$A$10:$AM$21,AE$54-CommYr+2,0)+VLOOKUP($A63,ResidentialUnitsPivot!$A$10:$AQ$12,AE$54-ResYr+2,0)</f>
        <v>17223456.428000003</v>
      </c>
      <c r="AF63" s="34">
        <f>VLOOKUP($A63,CommercialUnitsPivot!$A$10:$AM$21,AF$54-CommYr+2,0)+VLOOKUP($A63,ResidentialUnitsPivot!$A$10:$AQ$12,AF$54-ResYr+2,0)</f>
        <v>18371326.938999999</v>
      </c>
      <c r="AG63" s="34">
        <f>VLOOKUP($A63,CommercialUnitsPivot!$A$10:$AM$21,AG$54-CommYr+2,0)+VLOOKUP($A63,ResidentialUnitsPivot!$A$10:$AQ$12,AG$54-ResYr+2,0)</f>
        <v>19583231.052999999</v>
      </c>
      <c r="AH63" s="34">
        <f>VLOOKUP($A63,CommercialUnitsPivot!$A$10:$AM$21,AH$54-CommYr+2,0)+VLOOKUP($A63,ResidentialUnitsPivot!$A$10:$AQ$12,AH$54-ResYr+2,0)</f>
        <v>20859192.462000001</v>
      </c>
      <c r="AI63" s="34">
        <f>VLOOKUP($A63,CommercialUnitsPivot!$A$10:$AM$21,AI$54-CommYr+2,0)+VLOOKUP($A63,ResidentialUnitsPivot!$A$10:$AQ$12,AI$54-ResYr+2,0)</f>
        <v>22202951.403000001</v>
      </c>
      <c r="AJ63" s="34">
        <f>VLOOKUP($A63,CommercialUnitsPivot!$A$10:$AM$21,AJ$54-CommYr+2,0)+VLOOKUP($A63,ResidentialUnitsPivot!$A$10:$AQ$12,AJ$54-ResYr+2,0)</f>
        <v>23618265.395</v>
      </c>
      <c r="AK63" s="34">
        <f>VLOOKUP($A63,CommercialUnitsPivot!$A$10:$AM$21,AK$54-CommYr+2,0)+VLOOKUP($A63,ResidentialUnitsPivot!$A$10:$AQ$12,AK$54-ResYr+2,0)</f>
        <v>25113141.659000002</v>
      </c>
      <c r="AL63" s="34">
        <f>VLOOKUP($A63,CommercialUnitsPivot!$A$10:$AM$21,AL$54-CommYr+2,0)+VLOOKUP($A63,ResidentialUnitsPivot!$A$10:$AQ$12,AL$54-ResYr+2,0)</f>
        <v>26694590.402000003</v>
      </c>
      <c r="AM63" s="34">
        <f>VLOOKUP($A63,CommercialUnitsPivot!$A$10:$AM$21,AM$54-CommYr+2,0)+VLOOKUP($A63,ResidentialUnitsPivot!$A$10:$AQ$12,AM$54-ResYr+2,0)</f>
        <v>28370481.057</v>
      </c>
      <c r="AN63" s="34">
        <f>VLOOKUP($A63,CommercialUnitsPivot!$A$10:$AM$21,AN$54-CommYr+2,0)+VLOOKUP($A63,ResidentialUnitsPivot!$A$10:$AQ$12,AN$54-ResYr+2,0)</f>
        <v>30145129.874000002</v>
      </c>
      <c r="AO63" s="34">
        <f>VLOOKUP($A63,CommercialUnitsPivot!$A$10:$AM$21,AO$54-CommYr+2,0)+VLOOKUP($A63,ResidentialUnitsPivot!$A$10:$AQ$12,AO$54-ResYr+2,0)</f>
        <v>32026088.223999999</v>
      </c>
      <c r="AP63" s="34">
        <f>VLOOKUP($A63,CommercialUnitsPivot!$A$10:$AM$21,AP$54-CommYr+2,0)+VLOOKUP($A63,ResidentialUnitsPivot!$A$10:$AQ$12,AP$54-ResYr+2,0)</f>
        <v>34018592.942000002</v>
      </c>
      <c r="AQ63" s="34">
        <f>VLOOKUP($A63,CommercialUnitsPivot!$A$10:$AM$21,AQ$54-CommYr+2,0)+VLOOKUP($A63,ResidentialUnitsPivot!$A$10:$AQ$12,AQ$54-ResYr+2,0)</f>
        <v>36134377.996000007</v>
      </c>
      <c r="AR63" s="36"/>
      <c r="AS63" s="21">
        <f t="shared" si="31"/>
        <v>9.8377366290981483E-2</v>
      </c>
    </row>
    <row r="64" spans="1:45" x14ac:dyDescent="0.25">
      <c r="A64" s="17" t="s">
        <v>22</v>
      </c>
      <c r="B64" s="34">
        <f>VLOOKUP($A64,ResidentialUnitsPivot!$A$10:$AQ$12,B$54-ResYr+2,0)</f>
        <v>6628.09</v>
      </c>
      <c r="C64" s="34">
        <f>VLOOKUP($A64,ResidentialUnitsPivot!$A$10:$AQ$12,C$54-ResYr+2,0)</f>
        <v>10133.18</v>
      </c>
      <c r="D64" s="34">
        <f>VLOOKUP($A64,ResidentialUnitsPivot!$A$10:$AQ$12,D$54-ResYr+2,0)</f>
        <v>16036.269999999997</v>
      </c>
      <c r="E64" s="34">
        <f>VLOOKUP($A64,ResidentialUnitsPivot!$A$10:$AQ$12,E$54-ResYr+2,0)</f>
        <v>28697.349000000002</v>
      </c>
      <c r="F64" s="35">
        <f>VLOOKUP($A64,CommercialUnitsPivot!$A$10:$AM$21,F$54-CommYr+2,0)+VLOOKUP($A64,ResidentialUnitsPivot!$A$10:$AQ$12,F$54-ResYr+2,0)</f>
        <v>83897.21</v>
      </c>
      <c r="G64" s="34">
        <f>VLOOKUP($A64,CommercialUnitsPivot!$A$10:$AM$21,G$54-CommYr+2,0)+VLOOKUP($A64,ResidentialUnitsPivot!$A$10:$AQ$12,G$54-ResYr+2,0)</f>
        <v>168637.33100000001</v>
      </c>
      <c r="H64" s="34">
        <f>VLOOKUP($A64,CommercialUnitsPivot!$A$10:$AM$21,H$54-CommYr+2,0)+VLOOKUP($A64,ResidentialUnitsPivot!$A$10:$AQ$12,H$54-ResYr+2,0)</f>
        <v>325202.13199999998</v>
      </c>
      <c r="I64" s="34">
        <f>VLOOKUP($A64,CommercialUnitsPivot!$A$10:$AM$21,I$54-CommYr+2,0)+VLOOKUP($A64,ResidentialUnitsPivot!$A$10:$AQ$12,I$54-ResYr+2,0)</f>
        <v>525093.071</v>
      </c>
      <c r="J64" s="34">
        <f>VLOOKUP($A64,CommercialUnitsPivot!$A$10:$AM$21,J$54-CommYr+2,0)+VLOOKUP($A64,ResidentialUnitsPivot!$A$10:$AQ$12,J$54-ResYr+2,0)</f>
        <v>525093.86899999995</v>
      </c>
      <c r="K64" s="34">
        <f>VLOOKUP($A64,CommercialUnitsPivot!$A$10:$AM$21,K$54-CommYr+2,0)+VLOOKUP($A64,ResidentialUnitsPivot!$A$10:$AQ$12,K$54-ResYr+2,0)</f>
        <v>525094.60499999998</v>
      </c>
      <c r="L64" s="34">
        <f>VLOOKUP($A64,CommercialUnitsPivot!$A$10:$AM$21,L$54-CommYr+2,0)+VLOOKUP($A64,ResidentialUnitsPivot!$A$10:$AQ$12,L$54-ResYr+2,0)</f>
        <v>525096.66500000004</v>
      </c>
      <c r="M64" s="34">
        <f>VLOOKUP($A64,CommercialUnitsPivot!$A$10:$AM$21,M$54-CommYr+2,0)+VLOOKUP($A64,ResidentialUnitsPivot!$A$10:$AQ$12,M$54-ResYr+2,0)</f>
        <v>525099.52500000002</v>
      </c>
      <c r="N64" s="34">
        <f>VLOOKUP($A64,CommercialUnitsPivot!$A$10:$AM$21,N$54-CommYr+2,0)+VLOOKUP($A64,ResidentialUnitsPivot!$A$10:$AQ$12,N$54-ResYr+2,0)</f>
        <v>525106.14</v>
      </c>
      <c r="O64" s="34">
        <f>VLOOKUP($A64,CommercialUnitsPivot!$A$10:$AM$21,O$54-CommYr+2,0)+VLOOKUP($A64,ResidentialUnitsPivot!$A$10:$AQ$12,O$54-ResYr+2,0)</f>
        <v>525120.98800000001</v>
      </c>
      <c r="P64" s="34">
        <f>VLOOKUP($A64,CommercialUnitsPivot!$A$10:$AM$21,P$54-CommYr+2,0)+VLOOKUP($A64,ResidentialUnitsPivot!$A$10:$AQ$12,P$54-ResYr+2,0)</f>
        <v>525153.94699999993</v>
      </c>
      <c r="Q64" s="34">
        <f>VLOOKUP($A64,CommercialUnitsPivot!$A$10:$AM$21,Q$54-CommYr+2,0)+VLOOKUP($A64,ResidentialUnitsPivot!$A$10:$AQ$12,Q$54-ResYr+2,0)</f>
        <v>525218.027</v>
      </c>
      <c r="R64" s="34">
        <f>VLOOKUP($A64,CommercialUnitsPivot!$A$10:$AM$21,R$54-CommYr+2,0)+VLOOKUP($A64,ResidentialUnitsPivot!$A$10:$AQ$12,R$54-ResYr+2,0)</f>
        <v>525346.84400000004</v>
      </c>
      <c r="S64" s="34">
        <f>VLOOKUP($A64,CommercialUnitsPivot!$A$10:$AM$21,S$54-CommYr+2,0)+VLOOKUP($A64,ResidentialUnitsPivot!$A$10:$AQ$12,S$54-ResYr+2,0)</f>
        <v>525564.92000000004</v>
      </c>
      <c r="T64" s="34">
        <f>VLOOKUP($A64,CommercialUnitsPivot!$A$10:$AM$21,T$54-CommYr+2,0)+VLOOKUP($A64,ResidentialUnitsPivot!$A$10:$AQ$12,T$54-ResYr+2,0)</f>
        <v>525906.02499999991</v>
      </c>
      <c r="U64" s="34">
        <f>VLOOKUP($A64,CommercialUnitsPivot!$A$10:$AM$21,U$54-CommYr+2,0)+VLOOKUP($A64,ResidentialUnitsPivot!$A$10:$AQ$12,U$54-ResYr+2,0)</f>
        <v>526383.88199999998</v>
      </c>
      <c r="V64" s="34">
        <f>VLOOKUP($A64,CommercialUnitsPivot!$A$10:$AM$21,V$54-CommYr+2,0)+VLOOKUP($A64,ResidentialUnitsPivot!$A$10:$AQ$12,V$54-ResYr+2,0)</f>
        <v>527037.93099999998</v>
      </c>
      <c r="W64" s="34">
        <f>VLOOKUP($A64,CommercialUnitsPivot!$A$10:$AM$21,W$54-CommYr+2,0)+VLOOKUP($A64,ResidentialUnitsPivot!$A$10:$AQ$12,W$54-ResYr+2,0)</f>
        <v>529693.99600000004</v>
      </c>
      <c r="X64" s="34">
        <f>VLOOKUP($A64,CommercialUnitsPivot!$A$10:$AM$21,X$54-CommYr+2,0)+VLOOKUP($A64,ResidentialUnitsPivot!$A$10:$AQ$12,X$54-ResYr+2,0)</f>
        <v>534937.46199999994</v>
      </c>
      <c r="Y64" s="34">
        <f>VLOOKUP($A64,CommercialUnitsPivot!$A$10:$AM$21,Y$54-CommYr+2,0)+VLOOKUP($A64,ResidentialUnitsPivot!$A$10:$AQ$12,Y$54-ResYr+2,0)</f>
        <v>540371.46900000004</v>
      </c>
      <c r="Z64" s="34">
        <f>VLOOKUP($A64,CommercialUnitsPivot!$A$10:$AM$21,Z$54-CommYr+2,0)+VLOOKUP($A64,ResidentialUnitsPivot!$A$10:$AQ$12,Z$54-ResYr+2,0)</f>
        <v>546107.78600000008</v>
      </c>
      <c r="AA64" s="34">
        <f>VLOOKUP($A64,CommercialUnitsPivot!$A$10:$AM$21,AA$54-CommYr+2,0)+VLOOKUP($A64,ResidentialUnitsPivot!$A$10:$AQ$12,AA$54-ResYr+2,0)</f>
        <v>552078.79200000002</v>
      </c>
      <c r="AB64" s="34">
        <f>VLOOKUP($A64,CommercialUnitsPivot!$A$10:$AM$21,AB$54-CommYr+2,0)+VLOOKUP($A64,ResidentialUnitsPivot!$A$10:$AQ$12,AB$54-ResYr+2,0)</f>
        <v>558326.91500000004</v>
      </c>
      <c r="AC64" s="34">
        <f>VLOOKUP($A64,CommercialUnitsPivot!$A$10:$AM$21,AC$54-CommYr+2,0)+VLOOKUP($A64,ResidentialUnitsPivot!$A$10:$AQ$12,AC$54-ResYr+2,0)</f>
        <v>564736.73699999996</v>
      </c>
      <c r="AD64" s="34">
        <f>VLOOKUP($A64,CommercialUnitsPivot!$A$10:$AM$21,AD$54-CommYr+2,0)+VLOOKUP($A64,ResidentialUnitsPivot!$A$10:$AQ$12,AD$54-ResYr+2,0)</f>
        <v>571332.46299999999</v>
      </c>
      <c r="AE64" s="34">
        <f>VLOOKUP($A64,CommercialUnitsPivot!$A$10:$AM$21,AE$54-CommYr+2,0)+VLOOKUP($A64,ResidentialUnitsPivot!$A$10:$AQ$12,AE$54-ResYr+2,0)</f>
        <v>578062.22699999996</v>
      </c>
      <c r="AF64" s="34">
        <f>VLOOKUP($A64,CommercialUnitsPivot!$A$10:$AM$21,AF$54-CommYr+2,0)+VLOOKUP($A64,ResidentialUnitsPivot!$A$10:$AQ$12,AF$54-ResYr+2,0)</f>
        <v>585183.7080000001</v>
      </c>
      <c r="AG64" s="34">
        <f>VLOOKUP($A64,CommercialUnitsPivot!$A$10:$AM$21,AG$54-CommYr+2,0)+VLOOKUP($A64,ResidentialUnitsPivot!$A$10:$AQ$12,AG$54-ResYr+2,0)</f>
        <v>592578.12199999986</v>
      </c>
      <c r="AH64" s="34">
        <f>VLOOKUP($A64,CommercialUnitsPivot!$A$10:$AM$21,AH$54-CommYr+2,0)+VLOOKUP($A64,ResidentialUnitsPivot!$A$10:$AQ$12,AH$54-ResYr+2,0)</f>
        <v>600158.81999999995</v>
      </c>
      <c r="AI64" s="34">
        <f>VLOOKUP($A64,CommercialUnitsPivot!$A$10:$AM$21,AI$54-CommYr+2,0)+VLOOKUP($A64,ResidentialUnitsPivot!$A$10:$AQ$12,AI$54-ResYr+2,0)</f>
        <v>608091.47799999989</v>
      </c>
      <c r="AJ64" s="34">
        <f>VLOOKUP($A64,CommercialUnitsPivot!$A$10:$AM$21,AJ$54-CommYr+2,0)+VLOOKUP($A64,ResidentialUnitsPivot!$A$10:$AQ$12,AJ$54-ResYr+2,0)</f>
        <v>616392.37599999993</v>
      </c>
      <c r="AK64" s="34">
        <f>VLOOKUP($A64,CommercialUnitsPivot!$A$10:$AM$21,AK$54-CommYr+2,0)+VLOOKUP($A64,ResidentialUnitsPivot!$A$10:$AQ$12,AK$54-ResYr+2,0)</f>
        <v>625108.30800000008</v>
      </c>
      <c r="AL64" s="34">
        <f>VLOOKUP($A64,CommercialUnitsPivot!$A$10:$AM$21,AL$54-CommYr+2,0)+VLOOKUP($A64,ResidentialUnitsPivot!$A$10:$AQ$12,AL$54-ResYr+2,0)</f>
        <v>634310.58500000008</v>
      </c>
      <c r="AM64" s="34">
        <f>VLOOKUP($A64,CommercialUnitsPivot!$A$10:$AM$21,AM$54-CommYr+2,0)+VLOOKUP($A64,ResidentialUnitsPivot!$A$10:$AQ$12,AM$54-ResYr+2,0)</f>
        <v>643588.76100000006</v>
      </c>
      <c r="AN64" s="34">
        <f>VLOOKUP($A64,CommercialUnitsPivot!$A$10:$AM$21,AN$54-CommYr+2,0)+VLOOKUP($A64,ResidentialUnitsPivot!$A$10:$AQ$12,AN$54-ResYr+2,0)</f>
        <v>654661.32900000003</v>
      </c>
      <c r="AO64" s="34">
        <f>VLOOKUP($A64,CommercialUnitsPivot!$A$10:$AM$21,AO$54-CommYr+2,0)+VLOOKUP($A64,ResidentialUnitsPivot!$A$10:$AQ$12,AO$54-ResYr+2,0)</f>
        <v>665978.05000000005</v>
      </c>
      <c r="AP64" s="34">
        <f>VLOOKUP($A64,CommercialUnitsPivot!$A$10:$AM$21,AP$54-CommYr+2,0)+VLOOKUP($A64,ResidentialUnitsPivot!$A$10:$AQ$12,AP$54-ResYr+2,0)</f>
        <v>677724.16299999983</v>
      </c>
      <c r="AQ64" s="34">
        <f>VLOOKUP($A64,CommercialUnitsPivot!$A$10:$AM$21,AQ$54-CommYr+2,0)+VLOOKUP($A64,ResidentialUnitsPivot!$A$10:$AQ$12,AQ$54-ResYr+2,0)</f>
        <v>689652.7370000002</v>
      </c>
      <c r="AR64" s="36"/>
      <c r="AS64" s="21">
        <f>((INDEX($B64:$AQ64,MATCH($AS$6,$B$8:$AQ$8,0)))/(INDEX($B64:$AQ64,MATCH($AS$5,$B$8:$AQ$8,0))))^(1/($AS$6-$AS$5))-1</f>
        <v>2.1710641091338578E-2</v>
      </c>
    </row>
    <row r="65" spans="1:45" x14ac:dyDescent="0.25">
      <c r="A65" s="17" t="s">
        <v>21</v>
      </c>
      <c r="B65" s="34"/>
      <c r="C65" s="34"/>
      <c r="D65" s="34"/>
      <c r="E65" s="34"/>
      <c r="F65" s="35">
        <f>VLOOKUP($A65,CommercialUnitsPivot!$A$10:$AM$21,F$54-CommYr+2,0)</f>
        <v>3.2</v>
      </c>
      <c r="G65" s="34">
        <f>VLOOKUP($A65,CommercialUnitsPivot!$A$10:$AM$21,G$54-CommYr+2,0)</f>
        <v>6.91</v>
      </c>
      <c r="H65" s="34">
        <f>VLOOKUP($A65,CommercialUnitsPivot!$A$10:$AM$21,H$54-CommYr+2,0)</f>
        <v>4.49</v>
      </c>
      <c r="I65" s="34">
        <f>VLOOKUP($A65,CommercialUnitsPivot!$A$10:$AM$21,I$54-CommYr+2,0)</f>
        <v>4.49</v>
      </c>
      <c r="J65" s="34">
        <f>VLOOKUP($A65,CommercialUnitsPivot!$A$10:$AM$21,J$54-CommYr+2,0)</f>
        <v>4.49</v>
      </c>
      <c r="K65" s="34">
        <f>VLOOKUP($A65,CommercialUnitsPivot!$A$10:$AM$21,K$54-CommYr+2,0)</f>
        <v>4.49</v>
      </c>
      <c r="L65" s="34">
        <f>VLOOKUP($A65,CommercialUnitsPivot!$A$10:$AM$21,L$54-CommYr+2,0)</f>
        <v>4.49</v>
      </c>
      <c r="M65" s="34">
        <f>VLOOKUP($A65,CommercialUnitsPivot!$A$10:$AM$21,M$54-CommYr+2,0)</f>
        <v>4.49</v>
      </c>
      <c r="N65" s="34">
        <f>VLOOKUP($A65,CommercialUnitsPivot!$A$10:$AM$21,N$54-CommYr+2,0)</f>
        <v>4.49</v>
      </c>
      <c r="O65" s="34">
        <f>VLOOKUP($A65,CommercialUnitsPivot!$A$10:$AM$21,O$54-CommYr+2,0)</f>
        <v>4.49</v>
      </c>
      <c r="P65" s="34">
        <f>VLOOKUP($A65,CommercialUnitsPivot!$A$10:$AM$21,P$54-CommYr+2,0)</f>
        <v>4.49</v>
      </c>
      <c r="Q65" s="34">
        <f>VLOOKUP($A65,CommercialUnitsPivot!$A$10:$AM$21,Q$54-CommYr+2,0)</f>
        <v>4.49</v>
      </c>
      <c r="R65" s="34">
        <f>VLOOKUP($A65,CommercialUnitsPivot!$A$10:$AM$21,R$54-CommYr+2,0)</f>
        <v>4.49</v>
      </c>
      <c r="S65" s="34">
        <f>VLOOKUP($A65,CommercialUnitsPivot!$A$10:$AM$21,S$54-CommYr+2,0)</f>
        <v>4.49</v>
      </c>
      <c r="T65" s="34">
        <f>VLOOKUP($A65,CommercialUnitsPivot!$A$10:$AM$21,T$54-CommYr+2,0)</f>
        <v>4.49</v>
      </c>
      <c r="U65" s="34">
        <f>VLOOKUP($A65,CommercialUnitsPivot!$A$10:$AM$21,U$54-CommYr+2,0)</f>
        <v>4.49</v>
      </c>
      <c r="V65" s="34">
        <f>VLOOKUP($A65,CommercialUnitsPivot!$A$10:$AM$21,V$54-CommYr+2,0)</f>
        <v>4.49</v>
      </c>
      <c r="W65" s="34">
        <f>VLOOKUP($A65,CommercialUnitsPivot!$A$10:$AM$21,W$54-CommYr+2,0)</f>
        <v>4.49</v>
      </c>
      <c r="X65" s="34">
        <f>VLOOKUP($A65,CommercialUnitsPivot!$A$10:$AM$21,X$54-CommYr+2,0)</f>
        <v>4.49</v>
      </c>
      <c r="Y65" s="34">
        <f>VLOOKUP($A65,CommercialUnitsPivot!$A$10:$AM$21,Y$54-CommYr+2,0)</f>
        <v>4.49</v>
      </c>
      <c r="Z65" s="34">
        <f>VLOOKUP($A65,CommercialUnitsPivot!$A$10:$AM$21,Z$54-CommYr+2,0)</f>
        <v>4.49</v>
      </c>
      <c r="AA65" s="34">
        <f>VLOOKUP($A65,CommercialUnitsPivot!$A$10:$AM$21,AA$54-CommYr+2,0)</f>
        <v>4.49</v>
      </c>
      <c r="AB65" s="34">
        <f>VLOOKUP($A65,CommercialUnitsPivot!$A$10:$AM$21,AB$54-CommYr+2,0)</f>
        <v>4.49</v>
      </c>
      <c r="AC65" s="34">
        <f>VLOOKUP($A65,CommercialUnitsPivot!$A$10:$AM$21,AC$54-CommYr+2,0)</f>
        <v>4.49</v>
      </c>
      <c r="AD65" s="34">
        <f>VLOOKUP($A65,CommercialUnitsPivot!$A$10:$AM$21,AD$54-CommYr+2,0)</f>
        <v>4.49</v>
      </c>
      <c r="AE65" s="34">
        <f>VLOOKUP($A65,CommercialUnitsPivot!$A$10:$AM$21,AE$54-CommYr+2,0)</f>
        <v>4.49</v>
      </c>
      <c r="AF65" s="34">
        <f>VLOOKUP($A65,CommercialUnitsPivot!$A$10:$AM$21,AF$54-CommYr+2,0)</f>
        <v>4.49</v>
      </c>
      <c r="AG65" s="34">
        <f>VLOOKUP($A65,CommercialUnitsPivot!$A$10:$AM$21,AG$54-CommYr+2,0)</f>
        <v>4.49</v>
      </c>
      <c r="AH65" s="34">
        <f>VLOOKUP($A65,CommercialUnitsPivot!$A$10:$AM$21,AH$54-CommYr+2,0)</f>
        <v>4.49</v>
      </c>
      <c r="AI65" s="34">
        <f>VLOOKUP($A65,CommercialUnitsPivot!$A$10:$AM$21,AI$54-CommYr+2,0)</f>
        <v>4.49</v>
      </c>
      <c r="AJ65" s="34">
        <f>VLOOKUP($A65,CommercialUnitsPivot!$A$10:$AM$21,AJ$54-CommYr+2,0)</f>
        <v>4.49</v>
      </c>
      <c r="AK65" s="34">
        <f>VLOOKUP($A65,CommercialUnitsPivot!$A$10:$AM$21,AK$54-CommYr+2,0)</f>
        <v>4.49</v>
      </c>
      <c r="AL65" s="34">
        <f>VLOOKUP($A65,CommercialUnitsPivot!$A$10:$AM$21,AL$54-CommYr+2,0)</f>
        <v>4.49</v>
      </c>
      <c r="AM65" s="34">
        <f>VLOOKUP($A65,CommercialUnitsPivot!$A$10:$AM$21,AM$54-CommYr+2,0)</f>
        <v>4.49</v>
      </c>
      <c r="AN65" s="34">
        <f>VLOOKUP($A65,CommercialUnitsPivot!$A$10:$AM$21,AN$54-CommYr+2,0)</f>
        <v>4.49</v>
      </c>
      <c r="AO65" s="34">
        <f>VLOOKUP($A65,CommercialUnitsPivot!$A$10:$AM$21,AO$54-CommYr+2,0)</f>
        <v>4.49</v>
      </c>
      <c r="AP65" s="34">
        <f>VLOOKUP($A65,CommercialUnitsPivot!$A$10:$AM$21,AP$54-CommYr+2,0)</f>
        <v>4.49</v>
      </c>
      <c r="AQ65" s="34">
        <f>VLOOKUP($A65,CommercialUnitsPivot!$A$10:$AM$21,AQ$54-CommYr+2,0)</f>
        <v>4.49</v>
      </c>
      <c r="AR65" s="36"/>
      <c r="AS65" s="21">
        <f t="shared" si="31"/>
        <v>0</v>
      </c>
    </row>
    <row r="66" spans="1:45" x14ac:dyDescent="0.25">
      <c r="A66" s="17" t="s">
        <v>23</v>
      </c>
      <c r="B66" s="37">
        <f t="shared" ref="B66:AQ66" si="32">SUM(B55:B65)</f>
        <v>102386.29699999999</v>
      </c>
      <c r="C66" s="37">
        <f t="shared" si="32"/>
        <v>162688.73499999999</v>
      </c>
      <c r="D66" s="37">
        <f t="shared" si="32"/>
        <v>234801.65800000002</v>
      </c>
      <c r="E66" s="37">
        <f t="shared" si="32"/>
        <v>349926.43399999995</v>
      </c>
      <c r="F66" s="38">
        <f t="shared" si="32"/>
        <v>704519.88399999985</v>
      </c>
      <c r="G66" s="37">
        <f t="shared" si="32"/>
        <v>1077571.7299999997</v>
      </c>
      <c r="H66" s="37">
        <f t="shared" si="32"/>
        <v>1686638.0929999999</v>
      </c>
      <c r="I66" s="37">
        <f t="shared" si="32"/>
        <v>2354777.4610000001</v>
      </c>
      <c r="J66" s="37">
        <f t="shared" si="32"/>
        <v>2834504.3760000002</v>
      </c>
      <c r="K66" s="37">
        <f t="shared" si="32"/>
        <v>3319371.4039999996</v>
      </c>
      <c r="L66" s="37">
        <f t="shared" si="32"/>
        <v>3816168.3040000005</v>
      </c>
      <c r="M66" s="37">
        <f t="shared" si="32"/>
        <v>4320432.432</v>
      </c>
      <c r="N66" s="37">
        <f t="shared" si="32"/>
        <v>4833978.5779999997</v>
      </c>
      <c r="O66" s="37">
        <f t="shared" si="32"/>
        <v>5313500.3199999994</v>
      </c>
      <c r="P66" s="37">
        <f t="shared" si="32"/>
        <v>5823738.8550000004</v>
      </c>
      <c r="Q66" s="37">
        <f t="shared" si="32"/>
        <v>6364977.7020000005</v>
      </c>
      <c r="R66" s="37">
        <f t="shared" si="32"/>
        <v>6943421.0649999995</v>
      </c>
      <c r="S66" s="37">
        <f t="shared" si="32"/>
        <v>7558407.9340000004</v>
      </c>
      <c r="T66" s="37">
        <f t="shared" si="32"/>
        <v>8205019.6160000004</v>
      </c>
      <c r="U66" s="37">
        <f t="shared" si="32"/>
        <v>8883508.8049999997</v>
      </c>
      <c r="V66" s="37">
        <f t="shared" si="32"/>
        <v>9594956.0809999984</v>
      </c>
      <c r="W66" s="37">
        <f t="shared" si="32"/>
        <v>10345804.279999999</v>
      </c>
      <c r="X66" s="37">
        <f t="shared" si="32"/>
        <v>11134963.435999999</v>
      </c>
      <c r="Y66" s="37">
        <f t="shared" si="32"/>
        <v>11960333.036</v>
      </c>
      <c r="Z66" s="37">
        <f t="shared" si="32"/>
        <v>12823370.525000002</v>
      </c>
      <c r="AA66" s="37">
        <f t="shared" si="32"/>
        <v>13727013.310999999</v>
      </c>
      <c r="AB66" s="37">
        <f t="shared" si="32"/>
        <v>14676444.49</v>
      </c>
      <c r="AC66" s="37">
        <f t="shared" si="32"/>
        <v>15672720.686000001</v>
      </c>
      <c r="AD66" s="37">
        <f t="shared" si="32"/>
        <v>16720637.311999999</v>
      </c>
      <c r="AE66" s="37">
        <f t="shared" si="32"/>
        <v>17821380.305000003</v>
      </c>
      <c r="AF66" s="37">
        <f t="shared" si="32"/>
        <v>18977343.916999999</v>
      </c>
      <c r="AG66" s="37">
        <f t="shared" si="32"/>
        <v>20197659.195</v>
      </c>
      <c r="AH66" s="37">
        <f t="shared" si="32"/>
        <v>21482253.101999998</v>
      </c>
      <c r="AI66" s="37">
        <f t="shared" si="32"/>
        <v>22835043.601</v>
      </c>
      <c r="AJ66" s="37">
        <f t="shared" si="32"/>
        <v>24259822.380999997</v>
      </c>
      <c r="AK66" s="37">
        <f t="shared" si="32"/>
        <v>25764667.616999999</v>
      </c>
      <c r="AL66" s="37">
        <f t="shared" si="32"/>
        <v>27356567.217</v>
      </c>
      <c r="AM66" s="37">
        <f t="shared" si="32"/>
        <v>29042985.557999998</v>
      </c>
      <c r="AN66" s="37">
        <f t="shared" si="32"/>
        <v>30829971.063000001</v>
      </c>
      <c r="AO66" s="37">
        <f t="shared" si="32"/>
        <v>32723505.063999999</v>
      </c>
      <c r="AP66" s="37">
        <f t="shared" si="32"/>
        <v>34729010.725000009</v>
      </c>
      <c r="AQ66" s="37">
        <f t="shared" si="32"/>
        <v>36857971.753000014</v>
      </c>
      <c r="AR66" s="36"/>
      <c r="AS66" s="21">
        <f t="shared" si="31"/>
        <v>9.2123370681550965E-2</v>
      </c>
    </row>
    <row r="67" spans="1:45" x14ac:dyDescent="0.25">
      <c r="AS67" s="39"/>
    </row>
    <row r="68" spans="1:45" x14ac:dyDescent="0.25">
      <c r="A68" s="8" t="s">
        <v>136</v>
      </c>
      <c r="AS68" s="24"/>
    </row>
    <row r="69" spans="1:45" x14ac:dyDescent="0.25">
      <c r="A69" s="13"/>
      <c r="B69" s="14">
        <v>2009</v>
      </c>
      <c r="C69" s="14">
        <v>2010</v>
      </c>
      <c r="D69" s="14">
        <v>2011</v>
      </c>
      <c r="E69" s="14">
        <v>2012</v>
      </c>
      <c r="F69" s="15">
        <v>2013</v>
      </c>
      <c r="G69" s="14">
        <v>2014</v>
      </c>
      <c r="H69" s="14">
        <v>2015</v>
      </c>
      <c r="I69" s="14">
        <v>2016</v>
      </c>
      <c r="J69" s="14">
        <v>2017</v>
      </c>
      <c r="K69" s="14">
        <v>2018</v>
      </c>
      <c r="L69" s="14">
        <v>2019</v>
      </c>
      <c r="M69" s="14">
        <v>2020</v>
      </c>
      <c r="N69" s="14">
        <v>2021</v>
      </c>
      <c r="O69" s="14">
        <v>2022</v>
      </c>
      <c r="P69" s="14">
        <v>2023</v>
      </c>
      <c r="Q69" s="14">
        <v>2024</v>
      </c>
      <c r="R69" s="14">
        <v>2025</v>
      </c>
      <c r="S69" s="14">
        <v>2026</v>
      </c>
      <c r="T69" s="14">
        <v>2027</v>
      </c>
      <c r="U69" s="14">
        <v>2028</v>
      </c>
      <c r="V69" s="14">
        <v>2029</v>
      </c>
      <c r="W69" s="14">
        <v>2030</v>
      </c>
      <c r="X69" s="14">
        <v>2031</v>
      </c>
      <c r="Y69" s="14">
        <v>2032</v>
      </c>
      <c r="Z69" s="14">
        <v>2033</v>
      </c>
      <c r="AA69" s="14">
        <v>2034</v>
      </c>
      <c r="AB69" s="14">
        <v>2035</v>
      </c>
      <c r="AC69" s="14">
        <v>2036</v>
      </c>
      <c r="AD69" s="14">
        <v>2037</v>
      </c>
      <c r="AE69" s="14">
        <v>2038</v>
      </c>
      <c r="AF69" s="14">
        <v>2039</v>
      </c>
      <c r="AG69" s="14">
        <v>2040</v>
      </c>
      <c r="AH69" s="14">
        <v>2041</v>
      </c>
      <c r="AI69" s="14">
        <v>2042</v>
      </c>
      <c r="AJ69" s="14">
        <v>2043</v>
      </c>
      <c r="AK69" s="14">
        <v>2044</v>
      </c>
      <c r="AL69" s="14">
        <v>2045</v>
      </c>
      <c r="AM69" s="14">
        <v>2046</v>
      </c>
      <c r="AN69" s="14">
        <v>2047</v>
      </c>
      <c r="AO69" s="14">
        <v>2048</v>
      </c>
      <c r="AP69" s="14">
        <v>2049</v>
      </c>
      <c r="AQ69" s="14">
        <v>2050</v>
      </c>
      <c r="AR69" s="13"/>
      <c r="AS69" s="16" t="str">
        <f>$AS$5&amp;"-"&amp;$AS$6</f>
        <v>2015-2050</v>
      </c>
    </row>
    <row r="70" spans="1:45" x14ac:dyDescent="0.25">
      <c r="A70" s="17" t="s">
        <v>12</v>
      </c>
      <c r="B70" s="25"/>
      <c r="C70" s="25"/>
      <c r="D70" s="25"/>
      <c r="E70" s="25"/>
      <c r="F70" s="40">
        <f>VLOOKUP($A70,CommercialSalesPivot!$A$10:$AM$21,F$69-CommYr+2,0)</f>
        <v>0.72487999999999997</v>
      </c>
      <c r="G70" s="25">
        <f>VLOOKUP($A70,CommercialSalesPivot!$A$10:$AM$21,G$69-CommYr+2,0)</f>
        <v>0.63260999999999989</v>
      </c>
      <c r="H70" s="25">
        <f>VLOOKUP($A70,CommercialSalesPivot!$A$10:$AM$21,H$69-CommYr+2,0)</f>
        <v>0.53108</v>
      </c>
      <c r="I70" s="25">
        <f>VLOOKUP($A70,CommercialSalesPivot!$A$10:$AM$21,I$69-CommYr+2,0)</f>
        <v>0.53108</v>
      </c>
      <c r="J70" s="25">
        <f>VLOOKUP($A70,CommercialSalesPivot!$A$10:$AM$21,J$69-CommYr+2,0)</f>
        <v>0.53108</v>
      </c>
      <c r="K70" s="25">
        <f>VLOOKUP($A70,CommercialSalesPivot!$A$10:$AM$21,K$69-CommYr+2,0)</f>
        <v>0.53108</v>
      </c>
      <c r="L70" s="25">
        <f>VLOOKUP($A70,CommercialSalesPivot!$A$10:$AM$21,L$69-CommYr+2,0)</f>
        <v>0.53108</v>
      </c>
      <c r="M70" s="25">
        <f>VLOOKUP($A70,CommercialSalesPivot!$A$10:$AM$21,M$69-CommYr+2,0)</f>
        <v>0.53108</v>
      </c>
      <c r="N70" s="25">
        <f>VLOOKUP($A70,CommercialSalesPivot!$A$10:$AM$21,N$69-CommYr+2,0)</f>
        <v>0.53108</v>
      </c>
      <c r="O70" s="25">
        <f>VLOOKUP($A70,CommercialSalesPivot!$A$10:$AM$21,O$69-CommYr+2,0)</f>
        <v>0.53108</v>
      </c>
      <c r="P70" s="25">
        <f>VLOOKUP($A70,CommercialSalesPivot!$A$10:$AM$21,P$69-CommYr+2,0)</f>
        <v>0.53108</v>
      </c>
      <c r="Q70" s="25">
        <f>VLOOKUP($A70,CommercialSalesPivot!$A$10:$AM$21,Q$69-CommYr+2,0)</f>
        <v>0.53108</v>
      </c>
      <c r="R70" s="25">
        <f>VLOOKUP($A70,CommercialSalesPivot!$A$10:$AM$21,R$69-CommYr+2,0)</f>
        <v>0.53108</v>
      </c>
      <c r="S70" s="25">
        <f>VLOOKUP($A70,CommercialSalesPivot!$A$10:$AM$21,S$69-CommYr+2,0)</f>
        <v>0.53108</v>
      </c>
      <c r="T70" s="25">
        <f>VLOOKUP($A70,CommercialSalesPivot!$A$10:$AM$21,T$69-CommYr+2,0)</f>
        <v>0.53108</v>
      </c>
      <c r="U70" s="25">
        <f>VLOOKUP($A70,CommercialSalesPivot!$A$10:$AM$21,U$69-CommYr+2,0)</f>
        <v>0.53108</v>
      </c>
      <c r="V70" s="25">
        <f>VLOOKUP($A70,CommercialSalesPivot!$A$10:$AM$21,V$69-CommYr+2,0)</f>
        <v>0.53108</v>
      </c>
      <c r="W70" s="25">
        <f>VLOOKUP($A70,CommercialSalesPivot!$A$10:$AM$21,W$69-CommYr+2,0)</f>
        <v>0.53108</v>
      </c>
      <c r="X70" s="25">
        <f>VLOOKUP($A70,CommercialSalesPivot!$A$10:$AM$21,X$69-CommYr+2,0)</f>
        <v>0.53108</v>
      </c>
      <c r="Y70" s="25">
        <f>VLOOKUP($A70,CommercialSalesPivot!$A$10:$AM$21,Y$69-CommYr+2,0)</f>
        <v>0.53108</v>
      </c>
      <c r="Z70" s="25">
        <f>VLOOKUP($A70,CommercialSalesPivot!$A$10:$AM$21,Z$69-CommYr+2,0)</f>
        <v>0.53108</v>
      </c>
      <c r="AA70" s="25">
        <f>VLOOKUP($A70,CommercialSalesPivot!$A$10:$AM$21,AA$69-CommYr+2,0)</f>
        <v>0.53108</v>
      </c>
      <c r="AB70" s="25">
        <f>VLOOKUP($A70,CommercialSalesPivot!$A$10:$AM$21,AB$69-CommYr+2,0)</f>
        <v>0.53108</v>
      </c>
      <c r="AC70" s="25">
        <f>VLOOKUP($A70,CommercialSalesPivot!$A$10:$AM$21,AC$69-CommYr+2,0)</f>
        <v>0.53108</v>
      </c>
      <c r="AD70" s="25">
        <f>VLOOKUP($A70,CommercialSalesPivot!$A$10:$AM$21,AD$69-CommYr+2,0)</f>
        <v>0.53108</v>
      </c>
      <c r="AE70" s="25">
        <f>VLOOKUP($A70,CommercialSalesPivot!$A$10:$AM$21,AE$69-CommYr+2,0)</f>
        <v>0.53108</v>
      </c>
      <c r="AF70" s="25">
        <f>VLOOKUP($A70,CommercialSalesPivot!$A$10:$AM$21,AF$69-CommYr+2,0)</f>
        <v>0.53108</v>
      </c>
      <c r="AG70" s="25">
        <f>VLOOKUP($A70,CommercialSalesPivot!$A$10:$AM$21,AG$69-CommYr+2,0)</f>
        <v>0.53108</v>
      </c>
      <c r="AH70" s="25">
        <f>VLOOKUP($A70,CommercialSalesPivot!$A$10:$AM$21,AH$69-CommYr+2,0)</f>
        <v>0.53108</v>
      </c>
      <c r="AI70" s="25">
        <f>VLOOKUP($A70,CommercialSalesPivot!$A$10:$AM$21,AI$69-CommYr+2,0)</f>
        <v>0.53108</v>
      </c>
      <c r="AJ70" s="25">
        <f>VLOOKUP($A70,CommercialSalesPivot!$A$10:$AM$21,AJ$69-CommYr+2,0)</f>
        <v>0.53108</v>
      </c>
      <c r="AK70" s="25">
        <f>VLOOKUP($A70,CommercialSalesPivot!$A$10:$AM$21,AK$69-CommYr+2,0)</f>
        <v>0.53108</v>
      </c>
      <c r="AL70" s="25">
        <f>VLOOKUP($A70,CommercialSalesPivot!$A$10:$AM$21,AL$69-CommYr+2,0)</f>
        <v>0.53108</v>
      </c>
      <c r="AM70" s="25">
        <f>VLOOKUP($A70,CommercialSalesPivot!$A$10:$AM$21,AM$69-CommYr+2,0)</f>
        <v>0.53108</v>
      </c>
      <c r="AN70" s="25">
        <f>VLOOKUP($A70,CommercialSalesPivot!$A$10:$AM$21,AN$69-CommYr+2,0)</f>
        <v>0.53108</v>
      </c>
      <c r="AO70" s="25">
        <f>VLOOKUP($A70,CommercialSalesPivot!$A$10:$AM$21,AO$69-CommYr+2,0)</f>
        <v>0.53108</v>
      </c>
      <c r="AP70" s="25">
        <f>VLOOKUP($A70,CommercialSalesPivot!$A$10:$AM$21,AP$69-CommYr+2,0)</f>
        <v>0.53108</v>
      </c>
      <c r="AQ70" s="25">
        <f>VLOOKUP($A70,CommercialSalesPivot!$A$10:$AM$21,AQ$69-CommYr+2,0)</f>
        <v>0.53108</v>
      </c>
      <c r="AR70" s="20"/>
      <c r="AS70" s="21">
        <f t="shared" ref="AS70:AS81" si="33">((INDEX($B70:$AQ70,MATCH($AS$6,$B$8:$AQ$8,0)))/(INDEX($B70:$AQ70,MATCH($AS$5,$B$8:$AQ$8,0))))^(1/($AS$6-$AS$5))-1</f>
        <v>0</v>
      </c>
    </row>
    <row r="71" spans="1:45" x14ac:dyDescent="0.25">
      <c r="A71" s="17" t="s">
        <v>13</v>
      </c>
      <c r="B71" s="25"/>
      <c r="C71" s="25"/>
      <c r="D71" s="25"/>
      <c r="E71" s="25"/>
      <c r="F71" s="40">
        <f>VLOOKUP($A71,CommercialSalesPivot!$A$10:$AM$21,F$69-CommYr+2,0)</f>
        <v>5.7852800000000002</v>
      </c>
      <c r="G71" s="25">
        <f>VLOOKUP($A71,CommercialSalesPivot!$A$10:$AM$21,G$69-CommYr+2,0)</f>
        <v>6.0116399999999999</v>
      </c>
      <c r="H71" s="25">
        <f>VLOOKUP($A71,CommercialSalesPivot!$A$10:$AM$21,H$69-CommYr+2,0)</f>
        <v>5.9109099999999994</v>
      </c>
      <c r="I71" s="25">
        <f>VLOOKUP($A71,CommercialSalesPivot!$A$10:$AM$21,I$69-CommYr+2,0)</f>
        <v>5.9109099999999994</v>
      </c>
      <c r="J71" s="25">
        <f>VLOOKUP($A71,CommercialSalesPivot!$A$10:$AM$21,J$69-CommYr+2,0)</f>
        <v>5.9109099999999994</v>
      </c>
      <c r="K71" s="25">
        <f>VLOOKUP($A71,CommercialSalesPivot!$A$10:$AM$21,K$69-CommYr+2,0)</f>
        <v>5.9109099999999994</v>
      </c>
      <c r="L71" s="25">
        <f>VLOOKUP($A71,CommercialSalesPivot!$A$10:$AM$21,L$69-CommYr+2,0)</f>
        <v>5.9109099999999994</v>
      </c>
      <c r="M71" s="25">
        <f>VLOOKUP($A71,CommercialSalesPivot!$A$10:$AM$21,M$69-CommYr+2,0)</f>
        <v>5.9109099999999994</v>
      </c>
      <c r="N71" s="25">
        <f>VLOOKUP($A71,CommercialSalesPivot!$A$10:$AM$21,N$69-CommYr+2,0)</f>
        <v>5.9109099999999994</v>
      </c>
      <c r="O71" s="25">
        <f>VLOOKUP($A71,CommercialSalesPivot!$A$10:$AM$21,O$69-CommYr+2,0)</f>
        <v>5.9109099999999994</v>
      </c>
      <c r="P71" s="25">
        <f>VLOOKUP($A71,CommercialSalesPivot!$A$10:$AM$21,P$69-CommYr+2,0)</f>
        <v>5.9109099999999994</v>
      </c>
      <c r="Q71" s="25">
        <f>VLOOKUP($A71,CommercialSalesPivot!$A$10:$AM$21,Q$69-CommYr+2,0)</f>
        <v>5.9109099999999994</v>
      </c>
      <c r="R71" s="25">
        <f>VLOOKUP($A71,CommercialSalesPivot!$A$10:$AM$21,R$69-CommYr+2,0)</f>
        <v>5.9109099999999994</v>
      </c>
      <c r="S71" s="25">
        <f>VLOOKUP($A71,CommercialSalesPivot!$A$10:$AM$21,S$69-CommYr+2,0)</f>
        <v>5.9109099999999994</v>
      </c>
      <c r="T71" s="25">
        <f>VLOOKUP($A71,CommercialSalesPivot!$A$10:$AM$21,T$69-CommYr+2,0)</f>
        <v>5.9109099999999994</v>
      </c>
      <c r="U71" s="25">
        <f>VLOOKUP($A71,CommercialSalesPivot!$A$10:$AM$21,U$69-CommYr+2,0)</f>
        <v>5.9109099999999994</v>
      </c>
      <c r="V71" s="25">
        <f>VLOOKUP($A71,CommercialSalesPivot!$A$10:$AM$21,V$69-CommYr+2,0)</f>
        <v>5.9109099999999994</v>
      </c>
      <c r="W71" s="25">
        <f>VLOOKUP($A71,CommercialSalesPivot!$A$10:$AM$21,W$69-CommYr+2,0)</f>
        <v>5.9109099999999994</v>
      </c>
      <c r="X71" s="25">
        <f>VLOOKUP($A71,CommercialSalesPivot!$A$10:$AM$21,X$69-CommYr+2,0)</f>
        <v>5.9109099999999994</v>
      </c>
      <c r="Y71" s="25">
        <f>VLOOKUP($A71,CommercialSalesPivot!$A$10:$AM$21,Y$69-CommYr+2,0)</f>
        <v>5.9109099999999994</v>
      </c>
      <c r="Z71" s="25">
        <f>VLOOKUP($A71,CommercialSalesPivot!$A$10:$AM$21,Z$69-CommYr+2,0)</f>
        <v>5.9109099999999994</v>
      </c>
      <c r="AA71" s="25">
        <f>VLOOKUP($A71,CommercialSalesPivot!$A$10:$AM$21,AA$69-CommYr+2,0)</f>
        <v>5.9109099999999994</v>
      </c>
      <c r="AB71" s="25">
        <f>VLOOKUP($A71,CommercialSalesPivot!$A$10:$AM$21,AB$69-CommYr+2,0)</f>
        <v>5.9109099999999994</v>
      </c>
      <c r="AC71" s="25">
        <f>VLOOKUP($A71,CommercialSalesPivot!$A$10:$AM$21,AC$69-CommYr+2,0)</f>
        <v>5.9109099999999994</v>
      </c>
      <c r="AD71" s="25">
        <f>VLOOKUP($A71,CommercialSalesPivot!$A$10:$AM$21,AD$69-CommYr+2,0)</f>
        <v>5.9109099999999994</v>
      </c>
      <c r="AE71" s="25">
        <f>VLOOKUP($A71,CommercialSalesPivot!$A$10:$AM$21,AE$69-CommYr+2,0)</f>
        <v>5.9109099999999994</v>
      </c>
      <c r="AF71" s="25">
        <f>VLOOKUP($A71,CommercialSalesPivot!$A$10:$AM$21,AF$69-CommYr+2,0)</f>
        <v>5.9109099999999994</v>
      </c>
      <c r="AG71" s="25">
        <f>VLOOKUP($A71,CommercialSalesPivot!$A$10:$AM$21,AG$69-CommYr+2,0)</f>
        <v>5.9109099999999994</v>
      </c>
      <c r="AH71" s="25">
        <f>VLOOKUP($A71,CommercialSalesPivot!$A$10:$AM$21,AH$69-CommYr+2,0)</f>
        <v>5.9109099999999994</v>
      </c>
      <c r="AI71" s="25">
        <f>VLOOKUP($A71,CommercialSalesPivot!$A$10:$AM$21,AI$69-CommYr+2,0)</f>
        <v>5.9109099999999994</v>
      </c>
      <c r="AJ71" s="25">
        <f>VLOOKUP($A71,CommercialSalesPivot!$A$10:$AM$21,AJ$69-CommYr+2,0)</f>
        <v>5.9109099999999994</v>
      </c>
      <c r="AK71" s="25">
        <f>VLOOKUP($A71,CommercialSalesPivot!$A$10:$AM$21,AK$69-CommYr+2,0)</f>
        <v>5.9109099999999994</v>
      </c>
      <c r="AL71" s="25">
        <f>VLOOKUP($A71,CommercialSalesPivot!$A$10:$AM$21,AL$69-CommYr+2,0)</f>
        <v>5.9109099999999994</v>
      </c>
      <c r="AM71" s="25">
        <f>VLOOKUP($A71,CommercialSalesPivot!$A$10:$AM$21,AM$69-CommYr+2,0)</f>
        <v>5.9109099999999994</v>
      </c>
      <c r="AN71" s="25">
        <f>VLOOKUP($A71,CommercialSalesPivot!$A$10:$AM$21,AN$69-CommYr+2,0)</f>
        <v>5.9109099999999994</v>
      </c>
      <c r="AO71" s="25">
        <f>VLOOKUP($A71,CommercialSalesPivot!$A$10:$AM$21,AO$69-CommYr+2,0)</f>
        <v>5.9109099999999994</v>
      </c>
      <c r="AP71" s="25">
        <f>VLOOKUP($A71,CommercialSalesPivot!$A$10:$AM$21,AP$69-CommYr+2,0)</f>
        <v>5.9109099999999994</v>
      </c>
      <c r="AQ71" s="25">
        <f>VLOOKUP($A71,CommercialSalesPivot!$A$10:$AM$21,AQ$69-CommYr+2,0)</f>
        <v>5.9109099999999994</v>
      </c>
      <c r="AR71" s="20"/>
      <c r="AS71" s="21">
        <f t="shared" si="33"/>
        <v>0</v>
      </c>
    </row>
    <row r="72" spans="1:45" x14ac:dyDescent="0.25">
      <c r="A72" s="17" t="s">
        <v>14</v>
      </c>
      <c r="B72" s="25"/>
      <c r="C72" s="25"/>
      <c r="D72" s="25"/>
      <c r="E72" s="25"/>
      <c r="F72" s="40">
        <f>VLOOKUP($A72,CommercialSalesPivot!$A$10:$AM$21,F$69-CommYr+2,0)</f>
        <v>0.13729000000000002</v>
      </c>
      <c r="G72" s="25">
        <f>VLOOKUP($A72,CommercialSalesPivot!$A$10:$AM$21,G$69-CommYr+2,0)</f>
        <v>0.31128</v>
      </c>
      <c r="H72" s="25">
        <f>VLOOKUP($A72,CommercialSalesPivot!$A$10:$AM$21,H$69-CommYr+2,0)</f>
        <v>0.26469000000000009</v>
      </c>
      <c r="I72" s="25">
        <f>VLOOKUP($A72,CommercialSalesPivot!$A$10:$AM$21,I$69-CommYr+2,0)</f>
        <v>0.26469000000000009</v>
      </c>
      <c r="J72" s="25">
        <f>VLOOKUP($A72,CommercialSalesPivot!$A$10:$AM$21,J$69-CommYr+2,0)</f>
        <v>0.26469000000000009</v>
      </c>
      <c r="K72" s="25">
        <f>VLOOKUP($A72,CommercialSalesPivot!$A$10:$AM$21,K$69-CommYr+2,0)</f>
        <v>0.26469000000000009</v>
      </c>
      <c r="L72" s="25">
        <f>VLOOKUP($A72,CommercialSalesPivot!$A$10:$AM$21,L$69-CommYr+2,0)</f>
        <v>0.26469000000000009</v>
      </c>
      <c r="M72" s="25">
        <f>VLOOKUP($A72,CommercialSalesPivot!$A$10:$AM$21,M$69-CommYr+2,0)</f>
        <v>0.26469000000000009</v>
      </c>
      <c r="N72" s="25">
        <f>VLOOKUP($A72,CommercialSalesPivot!$A$10:$AM$21,N$69-CommYr+2,0)</f>
        <v>0.26470000000000005</v>
      </c>
      <c r="O72" s="25">
        <f>VLOOKUP($A72,CommercialSalesPivot!$A$10:$AM$21,O$69-CommYr+2,0)</f>
        <v>0.26470000000000005</v>
      </c>
      <c r="P72" s="25">
        <f>VLOOKUP($A72,CommercialSalesPivot!$A$10:$AM$21,P$69-CommYr+2,0)</f>
        <v>0.26470000000000005</v>
      </c>
      <c r="Q72" s="25">
        <f>VLOOKUP($A72,CommercialSalesPivot!$A$10:$AM$21,Q$69-CommYr+2,0)</f>
        <v>0.26470000000000005</v>
      </c>
      <c r="R72" s="25">
        <f>VLOOKUP($A72,CommercialSalesPivot!$A$10:$AM$21,R$69-CommYr+2,0)</f>
        <v>0.26471000000000006</v>
      </c>
      <c r="S72" s="25">
        <f>VLOOKUP($A72,CommercialSalesPivot!$A$10:$AM$21,S$69-CommYr+2,0)</f>
        <v>0.26471000000000006</v>
      </c>
      <c r="T72" s="25">
        <f>VLOOKUP($A72,CommercialSalesPivot!$A$10:$AM$21,T$69-CommYr+2,0)</f>
        <v>0.26472000000000007</v>
      </c>
      <c r="U72" s="25">
        <f>VLOOKUP($A72,CommercialSalesPivot!$A$10:$AM$21,U$69-CommYr+2,0)</f>
        <v>0.26472000000000007</v>
      </c>
      <c r="V72" s="25">
        <f>VLOOKUP($A72,CommercialSalesPivot!$A$10:$AM$21,V$69-CommYr+2,0)</f>
        <v>0.26474000000000009</v>
      </c>
      <c r="W72" s="25">
        <f>VLOOKUP($A72,CommercialSalesPivot!$A$10:$AM$21,W$69-CommYr+2,0)</f>
        <v>0.26474000000000009</v>
      </c>
      <c r="X72" s="25">
        <f>VLOOKUP($A72,CommercialSalesPivot!$A$10:$AM$21,X$69-CommYr+2,0)</f>
        <v>0.2647500000000001</v>
      </c>
      <c r="Y72" s="25">
        <f>VLOOKUP($A72,CommercialSalesPivot!$A$10:$AM$21,Y$69-CommYr+2,0)</f>
        <v>0.2647500000000001</v>
      </c>
      <c r="Z72" s="25">
        <f>VLOOKUP($A72,CommercialSalesPivot!$A$10:$AM$21,Z$69-CommYr+2,0)</f>
        <v>0.26476000000000011</v>
      </c>
      <c r="AA72" s="25">
        <f>VLOOKUP($A72,CommercialSalesPivot!$A$10:$AM$21,AA$69-CommYr+2,0)</f>
        <v>0.26477000000000006</v>
      </c>
      <c r="AB72" s="25">
        <f>VLOOKUP($A72,CommercialSalesPivot!$A$10:$AM$21,AB$69-CommYr+2,0)</f>
        <v>0.26478000000000007</v>
      </c>
      <c r="AC72" s="25">
        <f>VLOOKUP($A72,CommercialSalesPivot!$A$10:$AM$21,AC$69-CommYr+2,0)</f>
        <v>0.26480000000000009</v>
      </c>
      <c r="AD72" s="25">
        <f>VLOOKUP($A72,CommercialSalesPivot!$A$10:$AM$21,AD$69-CommYr+2,0)</f>
        <v>0.2648100000000001</v>
      </c>
      <c r="AE72" s="25">
        <f>VLOOKUP($A72,CommercialSalesPivot!$A$10:$AM$21,AE$69-CommYr+2,0)</f>
        <v>0.26483000000000012</v>
      </c>
      <c r="AF72" s="25">
        <f>VLOOKUP($A72,CommercialSalesPivot!$A$10:$AM$21,AF$69-CommYr+2,0)</f>
        <v>0.26487000000000011</v>
      </c>
      <c r="AG72" s="25">
        <f>VLOOKUP($A72,CommercialSalesPivot!$A$10:$AM$21,AG$69-CommYr+2,0)</f>
        <v>0.26490000000000008</v>
      </c>
      <c r="AH72" s="25">
        <f>VLOOKUP($A72,CommercialSalesPivot!$A$10:$AM$21,AH$69-CommYr+2,0)</f>
        <v>0.26494000000000006</v>
      </c>
      <c r="AI72" s="25">
        <f>VLOOKUP($A72,CommercialSalesPivot!$A$10:$AM$21,AI$69-CommYr+2,0)</f>
        <v>0.2649800000000001</v>
      </c>
      <c r="AJ72" s="25">
        <f>VLOOKUP($A72,CommercialSalesPivot!$A$10:$AM$21,AJ$69-CommYr+2,0)</f>
        <v>0.2650300000000001</v>
      </c>
      <c r="AK72" s="25">
        <f>VLOOKUP($A72,CommercialSalesPivot!$A$10:$AM$21,AK$69-CommYr+2,0)</f>
        <v>0.26508000000000009</v>
      </c>
      <c r="AL72" s="25">
        <f>VLOOKUP($A72,CommercialSalesPivot!$A$10:$AM$21,AL$69-CommYr+2,0)</f>
        <v>0.26513000000000009</v>
      </c>
      <c r="AM72" s="25">
        <f>VLOOKUP($A72,CommercialSalesPivot!$A$10:$AM$21,AM$69-CommYr+2,0)</f>
        <v>0.26517000000000007</v>
      </c>
      <c r="AN72" s="25">
        <f>VLOOKUP($A72,CommercialSalesPivot!$A$10:$AM$21,AN$69-CommYr+2,0)</f>
        <v>0.26522000000000012</v>
      </c>
      <c r="AO72" s="25">
        <f>VLOOKUP($A72,CommercialSalesPivot!$A$10:$AM$21,AO$69-CommYr+2,0)</f>
        <v>0.26528000000000007</v>
      </c>
      <c r="AP72" s="25">
        <f>VLOOKUP($A72,CommercialSalesPivot!$A$10:$AM$21,AP$69-CommYr+2,0)</f>
        <v>0.26532000000000011</v>
      </c>
      <c r="AQ72" s="25">
        <f>VLOOKUP($A72,CommercialSalesPivot!$A$10:$AM$21,AQ$69-CommYr+2,0)</f>
        <v>0.26536000000000004</v>
      </c>
      <c r="AR72" s="20"/>
      <c r="AS72" s="21">
        <f t="shared" si="33"/>
        <v>7.2233029727586384E-5</v>
      </c>
    </row>
    <row r="73" spans="1:45" x14ac:dyDescent="0.25">
      <c r="A73" s="17" t="s">
        <v>15</v>
      </c>
      <c r="B73" s="25">
        <f>VLOOKUP($A73,ResidentialSalesPivot!$A$10:$AQ$12,B$69-ResYr+2,0)</f>
        <v>0</v>
      </c>
      <c r="C73" s="25">
        <f>VLOOKUP($A73,ResidentialSalesPivot!$A$10:$AQ$12,C$69-ResYr+2,0)</f>
        <v>0</v>
      </c>
      <c r="D73" s="25">
        <f>VLOOKUP($A73,ResidentialSalesPivot!$A$10:$AQ$12,D$69-ResYr+2,0)</f>
        <v>0</v>
      </c>
      <c r="E73" s="25">
        <f>VLOOKUP($A73,ResidentialSalesPivot!$A$10:$AQ$12,E$69-ResYr+2,0)</f>
        <v>0</v>
      </c>
      <c r="F73" s="40">
        <f>VLOOKUP($A73,CommercialSalesPivot!$A$10:$AM$21,F$69-CommYr+2,0)+VLOOKUP($A73,ResidentialSalesPivot!$A$10:$AQ$12,F$69-ResYr+2,0)</f>
        <v>1.7557100000000003</v>
      </c>
      <c r="G73" s="25">
        <f>VLOOKUP($A73,CommercialSalesPivot!$A$10:$AM$21,G$69-CommYr+2,0)+VLOOKUP($A73,ResidentialSalesPivot!$A$10:$AQ$12,G$69-ResYr+2,0)</f>
        <v>1.7557200000000004</v>
      </c>
      <c r="H73" s="25">
        <f>VLOOKUP($A73,CommercialSalesPivot!$A$10:$AM$21,H$69-CommYr+2,0)+VLOOKUP($A73,ResidentialSalesPivot!$A$10:$AQ$12,H$69-ResYr+2,0)</f>
        <v>1.7557200000000004</v>
      </c>
      <c r="I73" s="25">
        <f>VLOOKUP($A73,CommercialSalesPivot!$A$10:$AM$21,I$69-CommYr+2,0)+VLOOKUP($A73,ResidentialSalesPivot!$A$10:$AQ$12,I$69-ResYr+2,0)</f>
        <v>1.7557200000000004</v>
      </c>
      <c r="J73" s="25">
        <f>VLOOKUP($A73,CommercialSalesPivot!$A$10:$AM$21,J$69-CommYr+2,0)+VLOOKUP($A73,ResidentialSalesPivot!$A$10:$AQ$12,J$69-ResYr+2,0)</f>
        <v>1.7557200000000004</v>
      </c>
      <c r="K73" s="25">
        <f>VLOOKUP($A73,CommercialSalesPivot!$A$10:$AM$21,K$69-CommYr+2,0)+VLOOKUP($A73,ResidentialSalesPivot!$A$10:$AQ$12,K$69-ResYr+2,0)</f>
        <v>1.7557200000000004</v>
      </c>
      <c r="L73" s="25">
        <f>VLOOKUP($A73,CommercialSalesPivot!$A$10:$AM$21,L$69-CommYr+2,0)+VLOOKUP($A73,ResidentialSalesPivot!$A$10:$AQ$12,L$69-ResYr+2,0)</f>
        <v>1.7557200000000004</v>
      </c>
      <c r="M73" s="25">
        <f>VLOOKUP($A73,CommercialSalesPivot!$A$10:$AM$21,M$69-CommYr+2,0)+VLOOKUP($A73,ResidentialSalesPivot!$A$10:$AQ$12,M$69-ResYr+2,0)</f>
        <v>1.7557200000000004</v>
      </c>
      <c r="N73" s="25">
        <f>VLOOKUP($A73,CommercialSalesPivot!$A$10:$AM$21,N$69-CommYr+2,0)+VLOOKUP($A73,ResidentialSalesPivot!$A$10:$AQ$12,N$69-ResYr+2,0)</f>
        <v>1.7557200000000004</v>
      </c>
      <c r="O73" s="25">
        <f>VLOOKUP($A73,CommercialSalesPivot!$A$10:$AM$21,O$69-CommYr+2,0)+VLOOKUP($A73,ResidentialSalesPivot!$A$10:$AQ$12,O$69-ResYr+2,0)</f>
        <v>1.7557200000000004</v>
      </c>
      <c r="P73" s="25">
        <f>VLOOKUP($A73,CommercialSalesPivot!$A$10:$AM$21,P$69-CommYr+2,0)+VLOOKUP($A73,ResidentialSalesPivot!$A$10:$AQ$12,P$69-ResYr+2,0)</f>
        <v>1.7557400000000003</v>
      </c>
      <c r="Q73" s="25">
        <f>VLOOKUP($A73,CommercialSalesPivot!$A$10:$AM$21,Q$69-CommYr+2,0)+VLOOKUP($A73,ResidentialSalesPivot!$A$10:$AQ$12,Q$69-ResYr+2,0)</f>
        <v>1.7558000000000002</v>
      </c>
      <c r="R73" s="25">
        <f>VLOOKUP($A73,CommercialSalesPivot!$A$10:$AM$21,R$69-CommYr+2,0)+VLOOKUP($A73,ResidentialSalesPivot!$A$10:$AQ$12,R$69-ResYr+2,0)</f>
        <v>1.7562300000000002</v>
      </c>
      <c r="S73" s="25">
        <f>VLOOKUP($A73,CommercialSalesPivot!$A$10:$AM$21,S$69-CommYr+2,0)+VLOOKUP($A73,ResidentialSalesPivot!$A$10:$AQ$12,S$69-ResYr+2,0)</f>
        <v>1.7570700000000004</v>
      </c>
      <c r="T73" s="25">
        <f>VLOOKUP($A73,CommercialSalesPivot!$A$10:$AM$21,T$69-CommYr+2,0)+VLOOKUP($A73,ResidentialSalesPivot!$A$10:$AQ$12,T$69-ResYr+2,0)</f>
        <v>1.7583000000000004</v>
      </c>
      <c r="U73" s="25">
        <f>VLOOKUP($A73,CommercialSalesPivot!$A$10:$AM$21,U$69-CommYr+2,0)+VLOOKUP($A73,ResidentialSalesPivot!$A$10:$AQ$12,U$69-ResYr+2,0)</f>
        <v>1.7604100000000003</v>
      </c>
      <c r="V73" s="25">
        <f>VLOOKUP($A73,CommercialSalesPivot!$A$10:$AM$21,V$69-CommYr+2,0)+VLOOKUP($A73,ResidentialSalesPivot!$A$10:$AQ$12,V$69-ResYr+2,0)</f>
        <v>1.7629400000000004</v>
      </c>
      <c r="W73" s="25">
        <f>VLOOKUP($A73,CommercialSalesPivot!$A$10:$AM$21,W$69-CommYr+2,0)+VLOOKUP($A73,ResidentialSalesPivot!$A$10:$AQ$12,W$69-ResYr+2,0)</f>
        <v>1.7658200000000004</v>
      </c>
      <c r="X73" s="25">
        <f>VLOOKUP($A73,CommercialSalesPivot!$A$10:$AM$21,X$69-CommYr+2,0)+VLOOKUP($A73,ResidentialSalesPivot!$A$10:$AQ$12,X$69-ResYr+2,0)</f>
        <v>1.7686300000000004</v>
      </c>
      <c r="Y73" s="25">
        <f>VLOOKUP($A73,CommercialSalesPivot!$A$10:$AM$21,Y$69-CommYr+2,0)+VLOOKUP($A73,ResidentialSalesPivot!$A$10:$AQ$12,Y$69-ResYr+2,0)</f>
        <v>1.7715400000000006</v>
      </c>
      <c r="Z73" s="25">
        <f>VLOOKUP($A73,CommercialSalesPivot!$A$10:$AM$21,Z$69-CommYr+2,0)+VLOOKUP($A73,ResidentialSalesPivot!$A$10:$AQ$12,Z$69-ResYr+2,0)</f>
        <v>1.7759000000000003</v>
      </c>
      <c r="AA73" s="25">
        <f>VLOOKUP($A73,CommercialSalesPivot!$A$10:$AM$21,AA$69-CommYr+2,0)+VLOOKUP($A73,ResidentialSalesPivot!$A$10:$AQ$12,AA$69-ResYr+2,0)</f>
        <v>1.7808500000000003</v>
      </c>
      <c r="AB73" s="25">
        <f>VLOOKUP($A73,CommercialSalesPivot!$A$10:$AM$21,AB$69-CommYr+2,0)+VLOOKUP($A73,ResidentialSalesPivot!$A$10:$AQ$12,AB$69-ResYr+2,0)</f>
        <v>1.7866200000000001</v>
      </c>
      <c r="AC73" s="25">
        <f>VLOOKUP($A73,CommercialSalesPivot!$A$10:$AM$21,AC$69-CommYr+2,0)+VLOOKUP($A73,ResidentialSalesPivot!$A$10:$AQ$12,AC$69-ResYr+2,0)</f>
        <v>1.7932900000000003</v>
      </c>
      <c r="AD73" s="25">
        <f>VLOOKUP($A73,CommercialSalesPivot!$A$10:$AM$21,AD$69-CommYr+2,0)+VLOOKUP($A73,ResidentialSalesPivot!$A$10:$AQ$12,AD$69-ResYr+2,0)</f>
        <v>1.8019600000000005</v>
      </c>
      <c r="AE73" s="25">
        <f>VLOOKUP($A73,CommercialSalesPivot!$A$10:$AM$21,AE$69-CommYr+2,0)+VLOOKUP($A73,ResidentialSalesPivot!$A$10:$AQ$12,AE$69-ResYr+2,0)</f>
        <v>1.8148000000000009</v>
      </c>
      <c r="AF73" s="25">
        <f>VLOOKUP($A73,CommercialSalesPivot!$A$10:$AM$21,AF$69-CommYr+2,0)+VLOOKUP($A73,ResidentialSalesPivot!$A$10:$AQ$12,AF$69-ResYr+2,0)</f>
        <v>1.83718</v>
      </c>
      <c r="AG73" s="25">
        <f>VLOOKUP($A73,CommercialSalesPivot!$A$10:$AM$21,AG$69-CommYr+2,0)+VLOOKUP($A73,ResidentialSalesPivot!$A$10:$AQ$12,AG$69-ResYr+2,0)</f>
        <v>1.8740600000000001</v>
      </c>
      <c r="AH73" s="25">
        <f>VLOOKUP($A73,CommercialSalesPivot!$A$10:$AM$21,AH$69-CommYr+2,0)+VLOOKUP($A73,ResidentialSalesPivot!$A$10:$AQ$12,AH$69-ResYr+2,0)</f>
        <v>1.9388600000000002</v>
      </c>
      <c r="AI73" s="25">
        <f>VLOOKUP($A73,CommercialSalesPivot!$A$10:$AM$21,AI$69-CommYr+2,0)+VLOOKUP($A73,ResidentialSalesPivot!$A$10:$AQ$12,AI$69-ResYr+2,0)</f>
        <v>2.0548800000000007</v>
      </c>
      <c r="AJ73" s="25">
        <f>VLOOKUP($A73,CommercialSalesPivot!$A$10:$AM$21,AJ$69-CommYr+2,0)+VLOOKUP($A73,ResidentialSalesPivot!$A$10:$AQ$12,AJ$69-ResYr+2,0)</f>
        <v>2.2668700000000008</v>
      </c>
      <c r="AK73" s="25">
        <f>VLOOKUP($A73,CommercialSalesPivot!$A$10:$AM$21,AK$69-CommYr+2,0)+VLOOKUP($A73,ResidentialSalesPivot!$A$10:$AQ$12,AK$69-ResYr+2,0)</f>
        <v>2.65273</v>
      </c>
      <c r="AL73" s="25">
        <f>VLOOKUP($A73,CommercialSalesPivot!$A$10:$AM$21,AL$69-CommYr+2,0)+VLOOKUP($A73,ResidentialSalesPivot!$A$10:$AQ$12,AL$69-ResYr+2,0)</f>
        <v>3.0446500000000007</v>
      </c>
      <c r="AM73" s="25">
        <f>VLOOKUP($A73,CommercialSalesPivot!$A$10:$AM$21,AM$69-CommYr+2,0)+VLOOKUP($A73,ResidentialSalesPivot!$A$10:$AQ$12,AM$69-ResYr+2,0)</f>
        <v>3.4438799999999996</v>
      </c>
      <c r="AN73" s="25">
        <f>VLOOKUP($A73,CommercialSalesPivot!$A$10:$AM$21,AN$69-CommYr+2,0)+VLOOKUP($A73,ResidentialSalesPivot!$A$10:$AQ$12,AN$69-ResYr+2,0)</f>
        <v>3.8504800000000006</v>
      </c>
      <c r="AO73" s="25">
        <f>VLOOKUP($A73,CommercialSalesPivot!$A$10:$AM$21,AO$69-CommYr+2,0)+VLOOKUP($A73,ResidentialSalesPivot!$A$10:$AQ$12,AO$69-ResYr+2,0)</f>
        <v>4.2632099999999999</v>
      </c>
      <c r="AP73" s="25">
        <f>VLOOKUP($A73,CommercialSalesPivot!$A$10:$AM$21,AP$69-CommYr+2,0)+VLOOKUP($A73,ResidentialSalesPivot!$A$10:$AQ$12,AP$69-ResYr+2,0)</f>
        <v>4.6823000000000015</v>
      </c>
      <c r="AQ73" s="25">
        <f>VLOOKUP($A73,CommercialSalesPivot!$A$10:$AM$21,AQ$69-CommYr+2,0)+VLOOKUP($A73,ResidentialSalesPivot!$A$10:$AQ$12,AQ$69-ResYr+2,0)</f>
        <v>5.1083700000000007</v>
      </c>
      <c r="AR73" s="20"/>
      <c r="AS73" s="21">
        <f t="shared" si="33"/>
        <v>3.098465781869808E-2</v>
      </c>
    </row>
    <row r="74" spans="1:45" x14ac:dyDescent="0.25">
      <c r="A74" s="17" t="s">
        <v>16</v>
      </c>
      <c r="B74" s="25"/>
      <c r="C74" s="25"/>
      <c r="D74" s="25"/>
      <c r="E74" s="25"/>
      <c r="F74" s="40">
        <f>VLOOKUP($A74,CommercialSalesPivot!$A$10:$AM$21,F$69-CommYr+2,0)</f>
        <v>0.58306999999999998</v>
      </c>
      <c r="G74" s="25">
        <f>VLOOKUP($A74,CommercialSalesPivot!$A$10:$AM$21,G$69-CommYr+2,0)</f>
        <v>0.63285000000000002</v>
      </c>
      <c r="H74" s="25">
        <f>VLOOKUP($A74,CommercialSalesPivot!$A$10:$AM$21,H$69-CommYr+2,0)</f>
        <v>0.59529999999999994</v>
      </c>
      <c r="I74" s="25">
        <f>VLOOKUP($A74,CommercialSalesPivot!$A$10:$AM$21,I$69-CommYr+2,0)</f>
        <v>0.62745999999999991</v>
      </c>
      <c r="J74" s="25">
        <f>VLOOKUP($A74,CommercialSalesPivot!$A$10:$AM$21,J$69-CommYr+2,0)</f>
        <v>0.64942999999999995</v>
      </c>
      <c r="K74" s="25">
        <f>VLOOKUP($A74,CommercialSalesPivot!$A$10:$AM$21,K$69-CommYr+2,0)</f>
        <v>0.67203999999999975</v>
      </c>
      <c r="L74" s="25">
        <f>VLOOKUP($A74,CommercialSalesPivot!$A$10:$AM$21,L$69-CommYr+2,0)</f>
        <v>0.69693999999999978</v>
      </c>
      <c r="M74" s="25">
        <f>VLOOKUP($A74,CommercialSalesPivot!$A$10:$AM$21,M$69-CommYr+2,0)</f>
        <v>0.72271999999999958</v>
      </c>
      <c r="N74" s="25">
        <f>VLOOKUP($A74,CommercialSalesPivot!$A$10:$AM$21,N$69-CommYr+2,0)</f>
        <v>0.7533599999999997</v>
      </c>
      <c r="O74" s="25">
        <f>VLOOKUP($A74,CommercialSalesPivot!$A$10:$AM$21,O$69-CommYr+2,0)</f>
        <v>0.78913999999999951</v>
      </c>
      <c r="P74" s="25">
        <f>VLOOKUP($A74,CommercialSalesPivot!$A$10:$AM$21,P$69-CommYr+2,0)</f>
        <v>0.83103999999999967</v>
      </c>
      <c r="Q74" s="25">
        <f>VLOOKUP($A74,CommercialSalesPivot!$A$10:$AM$21,Q$69-CommYr+2,0)</f>
        <v>0.88082999999999978</v>
      </c>
      <c r="R74" s="25">
        <f>VLOOKUP($A74,CommercialSalesPivot!$A$10:$AM$21,R$69-CommYr+2,0)</f>
        <v>0.94316999999999973</v>
      </c>
      <c r="S74" s="25">
        <f>VLOOKUP($A74,CommercialSalesPivot!$A$10:$AM$21,S$69-CommYr+2,0)</f>
        <v>1.0143699999999993</v>
      </c>
      <c r="T74" s="25">
        <f>VLOOKUP($A74,CommercialSalesPivot!$A$10:$AM$21,T$69-CommYr+2,0)</f>
        <v>1.0922799999999997</v>
      </c>
      <c r="U74" s="25">
        <f>VLOOKUP($A74,CommercialSalesPivot!$A$10:$AM$21,U$69-CommYr+2,0)</f>
        <v>1.1769400000000001</v>
      </c>
      <c r="V74" s="25">
        <f>VLOOKUP($A74,CommercialSalesPivot!$A$10:$AM$21,V$69-CommYr+2,0)</f>
        <v>1.2705299999999999</v>
      </c>
      <c r="W74" s="25">
        <f>VLOOKUP($A74,CommercialSalesPivot!$A$10:$AM$21,W$69-CommYr+2,0)</f>
        <v>1.3734000000000004</v>
      </c>
      <c r="X74" s="25">
        <f>VLOOKUP($A74,CommercialSalesPivot!$A$10:$AM$21,X$69-CommYr+2,0)</f>
        <v>1.4826799999999996</v>
      </c>
      <c r="Y74" s="25">
        <f>VLOOKUP($A74,CommercialSalesPivot!$A$10:$AM$21,Y$69-CommYr+2,0)</f>
        <v>1.6015100000000002</v>
      </c>
      <c r="Z74" s="25">
        <f>VLOOKUP($A74,CommercialSalesPivot!$A$10:$AM$21,Z$69-CommYr+2,0)</f>
        <v>1.7365200000000001</v>
      </c>
      <c r="AA74" s="25">
        <f>VLOOKUP($A74,CommercialSalesPivot!$A$10:$AM$21,AA$69-CommYr+2,0)</f>
        <v>1.8876000000000004</v>
      </c>
      <c r="AB74" s="25">
        <f>VLOOKUP($A74,CommercialSalesPivot!$A$10:$AM$21,AB$69-CommYr+2,0)</f>
        <v>2.0582399999999996</v>
      </c>
      <c r="AC74" s="25">
        <f>VLOOKUP($A74,CommercialSalesPivot!$A$10:$AM$21,AC$69-CommYr+2,0)</f>
        <v>2.2510600000000021</v>
      </c>
      <c r="AD74" s="25">
        <f>VLOOKUP($A74,CommercialSalesPivot!$A$10:$AM$21,AD$69-CommYr+2,0)</f>
        <v>2.4721999999999986</v>
      </c>
      <c r="AE74" s="25">
        <f>VLOOKUP($A74,CommercialSalesPivot!$A$10:$AM$21,AE$69-CommYr+2,0)</f>
        <v>2.728660000000001</v>
      </c>
      <c r="AF74" s="25">
        <f>VLOOKUP($A74,CommercialSalesPivot!$A$10:$AM$21,AF$69-CommYr+2,0)</f>
        <v>3.0281599999999993</v>
      </c>
      <c r="AG74" s="25">
        <f>VLOOKUP($A74,CommercialSalesPivot!$A$10:$AM$21,AG$69-CommYr+2,0)</f>
        <v>3.3767399999999976</v>
      </c>
      <c r="AH74" s="25">
        <f>VLOOKUP($A74,CommercialSalesPivot!$A$10:$AM$21,AH$69-CommYr+2,0)</f>
        <v>3.7862499999999999</v>
      </c>
      <c r="AI74" s="25">
        <f>VLOOKUP($A74,CommercialSalesPivot!$A$10:$AM$21,AI$69-CommYr+2,0)</f>
        <v>4.2706399999999975</v>
      </c>
      <c r="AJ74" s="25">
        <f>VLOOKUP($A74,CommercialSalesPivot!$A$10:$AM$21,AJ$69-CommYr+2,0)</f>
        <v>4.8475399999999986</v>
      </c>
      <c r="AK74" s="25">
        <f>VLOOKUP($A74,CommercialSalesPivot!$A$10:$AM$21,AK$69-CommYr+2,0)</f>
        <v>5.5390500000000031</v>
      </c>
      <c r="AL74" s="25">
        <f>VLOOKUP($A74,CommercialSalesPivot!$A$10:$AM$21,AL$69-CommYr+2,0)</f>
        <v>6.2392900000000004</v>
      </c>
      <c r="AM74" s="25">
        <f>VLOOKUP($A74,CommercialSalesPivot!$A$10:$AM$21,AM$69-CommYr+2,0)</f>
        <v>6.951360000000002</v>
      </c>
      <c r="AN74" s="25">
        <f>VLOOKUP($A74,CommercialSalesPivot!$A$10:$AM$21,AN$69-CommYr+2,0)</f>
        <v>7.6753599999999986</v>
      </c>
      <c r="AO74" s="25">
        <f>VLOOKUP($A74,CommercialSalesPivot!$A$10:$AM$21,AO$69-CommYr+2,0)</f>
        <v>8.4079700000000006</v>
      </c>
      <c r="AP74" s="25">
        <f>VLOOKUP($A74,CommercialSalesPivot!$A$10:$AM$21,AP$69-CommYr+2,0)</f>
        <v>9.1493299999999991</v>
      </c>
      <c r="AQ74" s="25">
        <f>VLOOKUP($A74,CommercialSalesPivot!$A$10:$AM$21,AQ$69-CommYr+2,0)</f>
        <v>9.8995099999999958</v>
      </c>
      <c r="AR74" s="20"/>
      <c r="AS74" s="21">
        <f t="shared" si="33"/>
        <v>8.3633002834102133E-2</v>
      </c>
    </row>
    <row r="75" spans="1:45" x14ac:dyDescent="0.25">
      <c r="A75" s="17" t="s">
        <v>17</v>
      </c>
      <c r="B75" s="25"/>
      <c r="C75" s="25"/>
      <c r="D75" s="25"/>
      <c r="E75" s="25"/>
      <c r="F75" s="40">
        <f>VLOOKUP($A75,CommercialSalesPivot!$A$10:$AM$21,F$69-CommYr+2,0)</f>
        <v>17.341400000000004</v>
      </c>
      <c r="G75" s="25">
        <f>VLOOKUP($A75,CommercialSalesPivot!$A$10:$AM$21,G$69-CommYr+2,0)</f>
        <v>19.245549999999998</v>
      </c>
      <c r="H75" s="25">
        <f>VLOOKUP($A75,CommercialSalesPivot!$A$10:$AM$21,H$69-CommYr+2,0)</f>
        <v>22.264919999999996</v>
      </c>
      <c r="I75" s="25">
        <f>VLOOKUP($A75,CommercialSalesPivot!$A$10:$AM$21,I$69-CommYr+2,0)</f>
        <v>22.265889999999995</v>
      </c>
      <c r="J75" s="25">
        <f>VLOOKUP($A75,CommercialSalesPivot!$A$10:$AM$21,J$69-CommYr+2,0)</f>
        <v>22.266459999999995</v>
      </c>
      <c r="K75" s="25">
        <f>VLOOKUP($A75,CommercialSalesPivot!$A$10:$AM$21,K$69-CommYr+2,0)</f>
        <v>22.267199999999992</v>
      </c>
      <c r="L75" s="25">
        <f>VLOOKUP($A75,CommercialSalesPivot!$A$10:$AM$21,L$69-CommYr+2,0)</f>
        <v>22.268769999999993</v>
      </c>
      <c r="M75" s="25">
        <f>VLOOKUP($A75,CommercialSalesPivot!$A$10:$AM$21,M$69-CommYr+2,0)</f>
        <v>22.270799999999991</v>
      </c>
      <c r="N75" s="25">
        <f>VLOOKUP($A75,CommercialSalesPivot!$A$10:$AM$21,N$69-CommYr+2,0)</f>
        <v>22.273209999999995</v>
      </c>
      <c r="O75" s="25">
        <f>VLOOKUP($A75,CommercialSalesPivot!$A$10:$AM$21,O$69-CommYr+2,0)</f>
        <v>22.278219999999997</v>
      </c>
      <c r="P75" s="25">
        <f>VLOOKUP($A75,CommercialSalesPivot!$A$10:$AM$21,P$69-CommYr+2,0)</f>
        <v>22.285809999999994</v>
      </c>
      <c r="Q75" s="25">
        <f>VLOOKUP($A75,CommercialSalesPivot!$A$10:$AM$21,Q$69-CommYr+2,0)</f>
        <v>22.297549999999998</v>
      </c>
      <c r="R75" s="25">
        <f>VLOOKUP($A75,CommercialSalesPivot!$A$10:$AM$21,R$69-CommYr+2,0)</f>
        <v>22.315639999999991</v>
      </c>
      <c r="S75" s="25">
        <f>VLOOKUP($A75,CommercialSalesPivot!$A$10:$AM$21,S$69-CommYr+2,0)</f>
        <v>22.337540000000001</v>
      </c>
      <c r="T75" s="25">
        <f>VLOOKUP($A75,CommercialSalesPivot!$A$10:$AM$21,T$69-CommYr+2,0)</f>
        <v>22.367929999999991</v>
      </c>
      <c r="U75" s="25">
        <f>VLOOKUP($A75,CommercialSalesPivot!$A$10:$AM$21,U$69-CommYr+2,0)</f>
        <v>22.409729999999996</v>
      </c>
      <c r="V75" s="25">
        <f>VLOOKUP($A75,CommercialSalesPivot!$A$10:$AM$21,V$69-CommYr+2,0)</f>
        <v>22.465850000000003</v>
      </c>
      <c r="W75" s="25">
        <f>VLOOKUP($A75,CommercialSalesPivot!$A$10:$AM$21,W$69-CommYr+2,0)</f>
        <v>22.544049999999991</v>
      </c>
      <c r="X75" s="25">
        <f>VLOOKUP($A75,CommercialSalesPivot!$A$10:$AM$21,X$69-CommYr+2,0)</f>
        <v>22.642129999999984</v>
      </c>
      <c r="Y75" s="25">
        <f>VLOOKUP($A75,CommercialSalesPivot!$A$10:$AM$21,Y$69-CommYr+2,0)</f>
        <v>22.766310000000001</v>
      </c>
      <c r="Z75" s="25">
        <f>VLOOKUP($A75,CommercialSalesPivot!$A$10:$AM$21,Z$69-CommYr+2,0)</f>
        <v>22.929849999999998</v>
      </c>
      <c r="AA75" s="25">
        <f>VLOOKUP($A75,CommercialSalesPivot!$A$10:$AM$21,AA$69-CommYr+2,0)</f>
        <v>23.143009999999997</v>
      </c>
      <c r="AB75" s="25">
        <f>VLOOKUP($A75,CommercialSalesPivot!$A$10:$AM$21,AB$69-CommYr+2,0)</f>
        <v>23.415040000000001</v>
      </c>
      <c r="AC75" s="25">
        <f>VLOOKUP($A75,CommercialSalesPivot!$A$10:$AM$21,AC$69-CommYr+2,0)</f>
        <v>23.759789999999999</v>
      </c>
      <c r="AD75" s="25">
        <f>VLOOKUP($A75,CommercialSalesPivot!$A$10:$AM$21,AD$69-CommYr+2,0)</f>
        <v>24.194710000000008</v>
      </c>
      <c r="AE75" s="25">
        <f>VLOOKUP($A75,CommercialSalesPivot!$A$10:$AM$21,AE$69-CommYr+2,0)</f>
        <v>24.741169999999997</v>
      </c>
      <c r="AF75" s="25">
        <f>VLOOKUP($A75,CommercialSalesPivot!$A$10:$AM$21,AF$69-CommYr+2,0)</f>
        <v>25.427929999999996</v>
      </c>
      <c r="AG75" s="25">
        <f>VLOOKUP($A75,CommercialSalesPivot!$A$10:$AM$21,AG$69-CommYr+2,0)</f>
        <v>26.283279999999994</v>
      </c>
      <c r="AH75" s="25">
        <f>VLOOKUP($A75,CommercialSalesPivot!$A$10:$AM$21,AH$69-CommYr+2,0)</f>
        <v>27.358460000000001</v>
      </c>
      <c r="AI75" s="25">
        <f>VLOOKUP($A75,CommercialSalesPivot!$A$10:$AM$21,AI$69-CommYr+2,0)</f>
        <v>28.693099999999987</v>
      </c>
      <c r="AJ75" s="25">
        <f>VLOOKUP($A75,CommercialSalesPivot!$A$10:$AM$21,AJ$69-CommYr+2,0)</f>
        <v>30.359859999999998</v>
      </c>
      <c r="AK75" s="25">
        <f>VLOOKUP($A75,CommercialSalesPivot!$A$10:$AM$21,AK$69-CommYr+2,0)</f>
        <v>32.435929999999999</v>
      </c>
      <c r="AL75" s="25">
        <f>VLOOKUP($A75,CommercialSalesPivot!$A$10:$AM$21,AL$69-CommYr+2,0)</f>
        <v>34.547529999999995</v>
      </c>
      <c r="AM75" s="25">
        <f>VLOOKUP($A75,CommercialSalesPivot!$A$10:$AM$21,AM$69-CommYr+2,0)</f>
        <v>36.698490000000014</v>
      </c>
      <c r="AN75" s="25">
        <f>VLOOKUP($A75,CommercialSalesPivot!$A$10:$AM$21,AN$69-CommYr+2,0)</f>
        <v>38.891020000000019</v>
      </c>
      <c r="AO75" s="25">
        <f>VLOOKUP($A75,CommercialSalesPivot!$A$10:$AM$21,AO$69-CommYr+2,0)</f>
        <v>41.116739999999979</v>
      </c>
      <c r="AP75" s="25">
        <f>VLOOKUP($A75,CommercialSalesPivot!$A$10:$AM$21,AP$69-CommYr+2,0)</f>
        <v>43.381570000000018</v>
      </c>
      <c r="AQ75" s="25">
        <f>VLOOKUP($A75,CommercialSalesPivot!$A$10:$AM$21,AQ$69-CommYr+2,0)</f>
        <v>45.689719999999994</v>
      </c>
      <c r="AR75" s="20"/>
      <c r="AS75" s="21">
        <f t="shared" si="33"/>
        <v>2.0751259577191261E-2</v>
      </c>
    </row>
    <row r="76" spans="1:45" x14ac:dyDescent="0.25">
      <c r="A76" s="17" t="s">
        <v>18</v>
      </c>
      <c r="B76" s="25"/>
      <c r="C76" s="25"/>
      <c r="D76" s="25"/>
      <c r="E76" s="25"/>
      <c r="F76" s="40">
        <f>VLOOKUP($A76,CommercialSalesPivot!$A$10:$AM$21,F$69-CommYr+2,0)</f>
        <v>0.10648000000000001</v>
      </c>
      <c r="G76" s="25">
        <f>VLOOKUP($A76,CommercialSalesPivot!$A$10:$AM$21,G$69-CommYr+2,0)</f>
        <v>9.5619999999999997E-2</v>
      </c>
      <c r="H76" s="25">
        <f>VLOOKUP($A76,CommercialSalesPivot!$A$10:$AM$21,H$69-CommYr+2,0)</f>
        <v>8.5589999999999999E-2</v>
      </c>
      <c r="I76" s="25">
        <f>VLOOKUP($A76,CommercialSalesPivot!$A$10:$AM$21,I$69-CommYr+2,0)</f>
        <v>8.5589999999999999E-2</v>
      </c>
      <c r="J76" s="25">
        <f>VLOOKUP($A76,CommercialSalesPivot!$A$10:$AM$21,J$69-CommYr+2,0)</f>
        <v>8.5589999999999999E-2</v>
      </c>
      <c r="K76" s="25">
        <f>VLOOKUP($A76,CommercialSalesPivot!$A$10:$AM$21,K$69-CommYr+2,0)</f>
        <v>8.5589999999999999E-2</v>
      </c>
      <c r="L76" s="25">
        <f>VLOOKUP($A76,CommercialSalesPivot!$A$10:$AM$21,L$69-CommYr+2,0)</f>
        <v>8.5589999999999999E-2</v>
      </c>
      <c r="M76" s="25">
        <f>VLOOKUP($A76,CommercialSalesPivot!$A$10:$AM$21,M$69-CommYr+2,0)</f>
        <v>8.5589999999999999E-2</v>
      </c>
      <c r="N76" s="25">
        <f>VLOOKUP($A76,CommercialSalesPivot!$A$10:$AM$21,N$69-CommYr+2,0)</f>
        <v>8.5589999999999999E-2</v>
      </c>
      <c r="O76" s="25">
        <f>VLOOKUP($A76,CommercialSalesPivot!$A$10:$AM$21,O$69-CommYr+2,0)</f>
        <v>8.5589999999999999E-2</v>
      </c>
      <c r="P76" s="25">
        <f>VLOOKUP($A76,CommercialSalesPivot!$A$10:$AM$21,P$69-CommYr+2,0)</f>
        <v>8.5589999999999999E-2</v>
      </c>
      <c r="Q76" s="25">
        <f>VLOOKUP($A76,CommercialSalesPivot!$A$10:$AM$21,Q$69-CommYr+2,0)</f>
        <v>8.5589999999999999E-2</v>
      </c>
      <c r="R76" s="25">
        <f>VLOOKUP($A76,CommercialSalesPivot!$A$10:$AM$21,R$69-CommYr+2,0)</f>
        <v>8.5589999999999999E-2</v>
      </c>
      <c r="S76" s="25">
        <f>VLOOKUP($A76,CommercialSalesPivot!$A$10:$AM$21,S$69-CommYr+2,0)</f>
        <v>8.5589999999999999E-2</v>
      </c>
      <c r="T76" s="25">
        <f>VLOOKUP($A76,CommercialSalesPivot!$A$10:$AM$21,T$69-CommYr+2,0)</f>
        <v>8.5589999999999999E-2</v>
      </c>
      <c r="U76" s="25">
        <f>VLOOKUP($A76,CommercialSalesPivot!$A$10:$AM$21,U$69-CommYr+2,0)</f>
        <v>8.5589999999999999E-2</v>
      </c>
      <c r="V76" s="25">
        <f>VLOOKUP($A76,CommercialSalesPivot!$A$10:$AM$21,V$69-CommYr+2,0)</f>
        <v>8.5589999999999999E-2</v>
      </c>
      <c r="W76" s="25">
        <f>VLOOKUP($A76,CommercialSalesPivot!$A$10:$AM$21,W$69-CommYr+2,0)</f>
        <v>8.5589999999999999E-2</v>
      </c>
      <c r="X76" s="25">
        <f>VLOOKUP($A76,CommercialSalesPivot!$A$10:$AM$21,X$69-CommYr+2,0)</f>
        <v>8.5589999999999999E-2</v>
      </c>
      <c r="Y76" s="25">
        <f>VLOOKUP($A76,CommercialSalesPivot!$A$10:$AM$21,Y$69-CommYr+2,0)</f>
        <v>8.5589999999999999E-2</v>
      </c>
      <c r="Z76" s="25">
        <f>VLOOKUP($A76,CommercialSalesPivot!$A$10:$AM$21,Z$69-CommYr+2,0)</f>
        <v>8.5589999999999999E-2</v>
      </c>
      <c r="AA76" s="25">
        <f>VLOOKUP($A76,CommercialSalesPivot!$A$10:$AM$21,AA$69-CommYr+2,0)</f>
        <v>8.5589999999999999E-2</v>
      </c>
      <c r="AB76" s="25">
        <f>VLOOKUP($A76,CommercialSalesPivot!$A$10:$AM$21,AB$69-CommYr+2,0)</f>
        <v>8.5589999999999999E-2</v>
      </c>
      <c r="AC76" s="25">
        <f>VLOOKUP($A76,CommercialSalesPivot!$A$10:$AM$21,AC$69-CommYr+2,0)</f>
        <v>8.5589999999999999E-2</v>
      </c>
      <c r="AD76" s="25">
        <f>VLOOKUP($A76,CommercialSalesPivot!$A$10:$AM$21,AD$69-CommYr+2,0)</f>
        <v>8.5589999999999999E-2</v>
      </c>
      <c r="AE76" s="25">
        <f>VLOOKUP($A76,CommercialSalesPivot!$A$10:$AM$21,AE$69-CommYr+2,0)</f>
        <v>8.5589999999999999E-2</v>
      </c>
      <c r="AF76" s="25">
        <f>VLOOKUP($A76,CommercialSalesPivot!$A$10:$AM$21,AF$69-CommYr+2,0)</f>
        <v>8.5589999999999999E-2</v>
      </c>
      <c r="AG76" s="25">
        <f>VLOOKUP($A76,CommercialSalesPivot!$A$10:$AM$21,AG$69-CommYr+2,0)</f>
        <v>8.5589999999999999E-2</v>
      </c>
      <c r="AH76" s="25">
        <f>VLOOKUP($A76,CommercialSalesPivot!$A$10:$AM$21,AH$69-CommYr+2,0)</f>
        <v>8.5589999999999999E-2</v>
      </c>
      <c r="AI76" s="25">
        <f>VLOOKUP($A76,CommercialSalesPivot!$A$10:$AM$21,AI$69-CommYr+2,0)</f>
        <v>8.5589999999999999E-2</v>
      </c>
      <c r="AJ76" s="25">
        <f>VLOOKUP($A76,CommercialSalesPivot!$A$10:$AM$21,AJ$69-CommYr+2,0)</f>
        <v>8.5589999999999999E-2</v>
      </c>
      <c r="AK76" s="25">
        <f>VLOOKUP($A76,CommercialSalesPivot!$A$10:$AM$21,AK$69-CommYr+2,0)</f>
        <v>8.5589999999999999E-2</v>
      </c>
      <c r="AL76" s="25">
        <f>VLOOKUP($A76,CommercialSalesPivot!$A$10:$AM$21,AL$69-CommYr+2,0)</f>
        <v>8.5589999999999999E-2</v>
      </c>
      <c r="AM76" s="25">
        <f>VLOOKUP($A76,CommercialSalesPivot!$A$10:$AM$21,AM$69-CommYr+2,0)</f>
        <v>8.5589999999999999E-2</v>
      </c>
      <c r="AN76" s="25">
        <f>VLOOKUP($A76,CommercialSalesPivot!$A$10:$AM$21,AN$69-CommYr+2,0)</f>
        <v>8.5589999999999999E-2</v>
      </c>
      <c r="AO76" s="25">
        <f>VLOOKUP($A76,CommercialSalesPivot!$A$10:$AM$21,AO$69-CommYr+2,0)</f>
        <v>8.5589999999999999E-2</v>
      </c>
      <c r="AP76" s="25">
        <f>VLOOKUP($A76,CommercialSalesPivot!$A$10:$AM$21,AP$69-CommYr+2,0)</f>
        <v>8.5589999999999999E-2</v>
      </c>
      <c r="AQ76" s="25">
        <f>VLOOKUP($A76,CommercialSalesPivot!$A$10:$AM$21,AQ$69-CommYr+2,0)</f>
        <v>8.5589999999999999E-2</v>
      </c>
      <c r="AR76" s="20"/>
      <c r="AS76" s="21">
        <f t="shared" si="33"/>
        <v>0</v>
      </c>
    </row>
    <row r="77" spans="1:45" x14ac:dyDescent="0.25">
      <c r="A77" s="17" t="s">
        <v>19</v>
      </c>
      <c r="B77" s="25"/>
      <c r="C77" s="25"/>
      <c r="D77" s="25"/>
      <c r="E77" s="25"/>
      <c r="F77" s="40">
        <f>VLOOKUP($A77,CommercialSalesPivot!$A$10:$AM$21,F$69-CommYr+2,0)</f>
        <v>4.8158400000000006</v>
      </c>
      <c r="G77" s="25">
        <f>VLOOKUP($A77,CommercialSalesPivot!$A$10:$AM$21,G$69-CommYr+2,0)</f>
        <v>4.8337500000000002</v>
      </c>
      <c r="H77" s="25">
        <f>VLOOKUP($A77,CommercialSalesPivot!$A$10:$AM$21,H$69-CommYr+2,0)</f>
        <v>4.8562900000000004</v>
      </c>
      <c r="I77" s="25">
        <f>VLOOKUP($A77,CommercialSalesPivot!$A$10:$AM$21,I$69-CommYr+2,0)</f>
        <v>4.8573199999999996</v>
      </c>
      <c r="J77" s="25">
        <f>VLOOKUP($A77,CommercialSalesPivot!$A$10:$AM$21,J$69-CommYr+2,0)</f>
        <v>4.8576100000000002</v>
      </c>
      <c r="K77" s="25">
        <f>VLOOKUP($A77,CommercialSalesPivot!$A$10:$AM$21,K$69-CommYr+2,0)</f>
        <v>4.8578700000000001</v>
      </c>
      <c r="L77" s="25">
        <f>VLOOKUP($A77,CommercialSalesPivot!$A$10:$AM$21,L$69-CommYr+2,0)</f>
        <v>4.8582199999999993</v>
      </c>
      <c r="M77" s="25">
        <f>VLOOKUP($A77,CommercialSalesPivot!$A$10:$AM$21,M$69-CommYr+2,0)</f>
        <v>4.858620000000001</v>
      </c>
      <c r="N77" s="25">
        <f>VLOOKUP($A77,CommercialSalesPivot!$A$10:$AM$21,N$69-CommYr+2,0)</f>
        <v>4.85914</v>
      </c>
      <c r="O77" s="25">
        <f>VLOOKUP($A77,CommercialSalesPivot!$A$10:$AM$21,O$69-CommYr+2,0)</f>
        <v>4.8599199999999998</v>
      </c>
      <c r="P77" s="25">
        <f>VLOOKUP($A77,CommercialSalesPivot!$A$10:$AM$21,P$69-CommYr+2,0)</f>
        <v>4.8610299999999995</v>
      </c>
      <c r="Q77" s="25">
        <f>VLOOKUP($A77,CommercialSalesPivot!$A$10:$AM$21,Q$69-CommYr+2,0)</f>
        <v>4.8625599999999993</v>
      </c>
      <c r="R77" s="25">
        <f>VLOOKUP($A77,CommercialSalesPivot!$A$10:$AM$21,R$69-CommYr+2,0)</f>
        <v>4.8648099999999994</v>
      </c>
      <c r="S77" s="25">
        <f>VLOOKUP($A77,CommercialSalesPivot!$A$10:$AM$21,S$69-CommYr+2,0)</f>
        <v>4.86754</v>
      </c>
      <c r="T77" s="25">
        <f>VLOOKUP($A77,CommercialSalesPivot!$A$10:$AM$21,T$69-CommYr+2,0)</f>
        <v>4.8711999999999973</v>
      </c>
      <c r="U77" s="25">
        <f>VLOOKUP($A77,CommercialSalesPivot!$A$10:$AM$21,U$69-CommYr+2,0)</f>
        <v>4.8757799999999998</v>
      </c>
      <c r="V77" s="25">
        <f>VLOOKUP($A77,CommercialSalesPivot!$A$10:$AM$21,V$69-CommYr+2,0)</f>
        <v>4.8817500000000003</v>
      </c>
      <c r="W77" s="25">
        <f>VLOOKUP($A77,CommercialSalesPivot!$A$10:$AM$21,W$69-CommYr+2,0)</f>
        <v>4.8891299999999989</v>
      </c>
      <c r="X77" s="25">
        <f>VLOOKUP($A77,CommercialSalesPivot!$A$10:$AM$21,X$69-CommYr+2,0)</f>
        <v>4.8976199999999999</v>
      </c>
      <c r="Y77" s="25">
        <f>VLOOKUP($A77,CommercialSalesPivot!$A$10:$AM$21,Y$69-CommYr+2,0)</f>
        <v>4.9074599999999995</v>
      </c>
      <c r="Z77" s="25">
        <f>VLOOKUP($A77,CommercialSalesPivot!$A$10:$AM$21,Z$69-CommYr+2,0)</f>
        <v>4.9199200000000021</v>
      </c>
      <c r="AA77" s="25">
        <f>VLOOKUP($A77,CommercialSalesPivot!$A$10:$AM$21,AA$69-CommYr+2,0)</f>
        <v>4.9351100000000017</v>
      </c>
      <c r="AB77" s="25">
        <f>VLOOKUP($A77,CommercialSalesPivot!$A$10:$AM$21,AB$69-CommYr+2,0)</f>
        <v>4.9538300000000017</v>
      </c>
      <c r="AC77" s="25">
        <f>VLOOKUP($A77,CommercialSalesPivot!$A$10:$AM$21,AC$69-CommYr+2,0)</f>
        <v>4.976490000000001</v>
      </c>
      <c r="AD77" s="25">
        <f>VLOOKUP($A77,CommercialSalesPivot!$A$10:$AM$21,AD$69-CommYr+2,0)</f>
        <v>5.0040600000000017</v>
      </c>
      <c r="AE77" s="25">
        <f>VLOOKUP($A77,CommercialSalesPivot!$A$10:$AM$21,AE$69-CommYr+2,0)</f>
        <v>5.038000000000002</v>
      </c>
      <c r="AF77" s="25">
        <f>VLOOKUP($A77,CommercialSalesPivot!$A$10:$AM$21,AF$69-CommYr+2,0)</f>
        <v>5.0800099999999997</v>
      </c>
      <c r="AG77" s="25">
        <f>VLOOKUP($A77,CommercialSalesPivot!$A$10:$AM$21,AG$69-CommYr+2,0)</f>
        <v>5.130819999999999</v>
      </c>
      <c r="AH77" s="25">
        <f>VLOOKUP($A77,CommercialSalesPivot!$A$10:$AM$21,AH$69-CommYr+2,0)</f>
        <v>5.1920400000000022</v>
      </c>
      <c r="AI77" s="25">
        <f>VLOOKUP($A77,CommercialSalesPivot!$A$10:$AM$21,AI$69-CommYr+2,0)</f>
        <v>5.2669400000000008</v>
      </c>
      <c r="AJ77" s="25">
        <f>VLOOKUP($A77,CommercialSalesPivot!$A$10:$AM$21,AJ$69-CommYr+2,0)</f>
        <v>5.358220000000002</v>
      </c>
      <c r="AK77" s="25">
        <f>VLOOKUP($A77,CommercialSalesPivot!$A$10:$AM$21,AK$69-CommYr+2,0)</f>
        <v>5.4694900000000013</v>
      </c>
      <c r="AL77" s="25">
        <f>VLOOKUP($A77,CommercialSalesPivot!$A$10:$AM$21,AL$69-CommYr+2,0)</f>
        <v>5.5820400000000001</v>
      </c>
      <c r="AM77" s="25">
        <f>VLOOKUP($A77,CommercialSalesPivot!$A$10:$AM$21,AM$69-CommYr+2,0)</f>
        <v>5.6968600000000009</v>
      </c>
      <c r="AN77" s="25">
        <f>VLOOKUP($A77,CommercialSalesPivot!$A$10:$AM$21,AN$69-CommYr+2,0)</f>
        <v>5.8140099999999997</v>
      </c>
      <c r="AO77" s="25">
        <f>VLOOKUP($A77,CommercialSalesPivot!$A$10:$AM$21,AO$69-CommYr+2,0)</f>
        <v>5.9326100000000004</v>
      </c>
      <c r="AP77" s="25">
        <f>VLOOKUP($A77,CommercialSalesPivot!$A$10:$AM$21,AP$69-CommYr+2,0)</f>
        <v>6.0520799999999992</v>
      </c>
      <c r="AQ77" s="25">
        <f>VLOOKUP($A77,CommercialSalesPivot!$A$10:$AM$21,AQ$69-CommYr+2,0)</f>
        <v>6.1724000000000006</v>
      </c>
      <c r="AR77" s="20"/>
      <c r="AS77" s="21">
        <f t="shared" si="33"/>
        <v>6.8753264026977234E-3</v>
      </c>
    </row>
    <row r="78" spans="1:45" x14ac:dyDescent="0.25">
      <c r="A78" s="17" t="s">
        <v>20</v>
      </c>
      <c r="B78" s="25">
        <f>VLOOKUP($A78,ResidentialSalesPivot!$A$10:$AQ$12,B$69-ResYr+2,0)</f>
        <v>0</v>
      </c>
      <c r="C78" s="25">
        <f>VLOOKUP($A78,ResidentialSalesPivot!$A$10:$AQ$12,C$69-ResYr+2,0)</f>
        <v>0</v>
      </c>
      <c r="D78" s="25">
        <f>VLOOKUP($A78,ResidentialSalesPivot!$A$10:$AQ$12,D$69-ResYr+2,0)</f>
        <v>0</v>
      </c>
      <c r="E78" s="25">
        <f>VLOOKUP($A78,ResidentialSalesPivot!$A$10:$AQ$12,E$69-ResYr+2,0)</f>
        <v>0</v>
      </c>
      <c r="F78" s="40">
        <f>VLOOKUP($A78,CommercialSalesPivot!$A$10:$AM$21,F$69-CommYr+2,0)+VLOOKUP($A78,ResidentialSalesPivot!$A$10:$AQ$12,F$69-ResYr+2,0)</f>
        <v>0.17763999999999999</v>
      </c>
      <c r="G78" s="25">
        <f>VLOOKUP($A78,CommercialSalesPivot!$A$10:$AM$21,G$69-CommYr+2,0)+VLOOKUP($A78,ResidentialSalesPivot!$A$10:$AQ$12,G$69-ResYr+2,0)</f>
        <v>1.9294399999999998</v>
      </c>
      <c r="H78" s="25">
        <f>VLOOKUP($A78,CommercialSalesPivot!$A$10:$AM$21,H$69-CommYr+2,0)+VLOOKUP($A78,ResidentialSalesPivot!$A$10:$AQ$12,H$69-ResYr+2,0)</f>
        <v>2.53714</v>
      </c>
      <c r="I78" s="25">
        <f>VLOOKUP($A78,CommercialSalesPivot!$A$10:$AM$21,I$69-CommYr+2,0)+VLOOKUP($A78,ResidentialSalesPivot!$A$10:$AQ$12,I$69-ResYr+2,0)</f>
        <v>4.1622199999999996</v>
      </c>
      <c r="J78" s="25">
        <f>VLOOKUP($A78,CommercialSalesPivot!$A$10:$AM$21,J$69-CommYr+2,0)+VLOOKUP($A78,ResidentialSalesPivot!$A$10:$AQ$12,J$69-ResYr+2,0)</f>
        <v>5.1623600000000005</v>
      </c>
      <c r="K78" s="25">
        <f>VLOOKUP($A78,CommercialSalesPivot!$A$10:$AM$21,K$69-CommYr+2,0)+VLOOKUP($A78,ResidentialSalesPivot!$A$10:$AQ$12,K$69-ResYr+2,0)</f>
        <v>6.1893000000000002</v>
      </c>
      <c r="L78" s="25">
        <f>VLOOKUP($A78,CommercialSalesPivot!$A$10:$AM$21,L$69-CommYr+2,0)+VLOOKUP($A78,ResidentialSalesPivot!$A$10:$AQ$12,L$69-ResYr+2,0)</f>
        <v>7.1855500000000001</v>
      </c>
      <c r="M78" s="25">
        <f>VLOOKUP($A78,CommercialSalesPivot!$A$10:$AM$21,M$69-CommYr+2,0)+VLOOKUP($A78,ResidentialSalesPivot!$A$10:$AQ$12,M$69-ResYr+2,0)</f>
        <v>8.1734799999999996</v>
      </c>
      <c r="N78" s="25">
        <f>VLOOKUP($A78,CommercialSalesPivot!$A$10:$AM$21,N$69-CommYr+2,0)+VLOOKUP($A78,ResidentialSalesPivot!$A$10:$AQ$12,N$69-ResYr+2,0)</f>
        <v>9.1628000000000007</v>
      </c>
      <c r="O78" s="25">
        <f>VLOOKUP($A78,CommercialSalesPivot!$A$10:$AM$21,O$69-CommYr+2,0)+VLOOKUP($A78,ResidentialSalesPivot!$A$10:$AQ$12,O$69-ResYr+2,0)</f>
        <v>10.148779999999999</v>
      </c>
      <c r="P78" s="25">
        <f>VLOOKUP($A78,CommercialSalesPivot!$A$10:$AM$21,P$69-CommYr+2,0)+VLOOKUP($A78,ResidentialSalesPivot!$A$10:$AQ$12,P$69-ResYr+2,0)</f>
        <v>11.181749999999999</v>
      </c>
      <c r="Q78" s="25">
        <f>VLOOKUP($A78,CommercialSalesPivot!$A$10:$AM$21,Q$69-CommYr+2,0)+VLOOKUP($A78,ResidentialSalesPivot!$A$10:$AQ$12,Q$69-ResYr+2,0)</f>
        <v>12.26247</v>
      </c>
      <c r="R78" s="25">
        <f>VLOOKUP($A78,CommercialSalesPivot!$A$10:$AM$21,R$69-CommYr+2,0)+VLOOKUP($A78,ResidentialSalesPivot!$A$10:$AQ$12,R$69-ResYr+2,0)</f>
        <v>13.40117</v>
      </c>
      <c r="S78" s="25">
        <f>VLOOKUP($A78,CommercialSalesPivot!$A$10:$AM$21,S$69-CommYr+2,0)+VLOOKUP($A78,ResidentialSalesPivot!$A$10:$AQ$12,S$69-ResYr+2,0)</f>
        <v>14.608299999999998</v>
      </c>
      <c r="T78" s="25">
        <f>VLOOKUP($A78,CommercialSalesPivot!$A$10:$AM$21,T$69-CommYr+2,0)+VLOOKUP($A78,ResidentialSalesPivot!$A$10:$AQ$12,T$69-ResYr+2,0)</f>
        <v>15.888789999999998</v>
      </c>
      <c r="U78" s="25">
        <f>VLOOKUP($A78,CommercialSalesPivot!$A$10:$AM$21,U$69-CommYr+2,0)+VLOOKUP($A78,ResidentialSalesPivot!$A$10:$AQ$12,U$69-ResYr+2,0)</f>
        <v>17.24513</v>
      </c>
      <c r="V78" s="25">
        <f>VLOOKUP($A78,CommercialSalesPivot!$A$10:$AM$21,V$69-CommYr+2,0)+VLOOKUP($A78,ResidentialSalesPivot!$A$10:$AQ$12,V$69-ResYr+2,0)</f>
        <v>18.6815</v>
      </c>
      <c r="W78" s="25">
        <f>VLOOKUP($A78,CommercialSalesPivot!$A$10:$AM$21,W$69-CommYr+2,0)+VLOOKUP($A78,ResidentialSalesPivot!$A$10:$AQ$12,W$69-ResYr+2,0)</f>
        <v>20.217449999999999</v>
      </c>
      <c r="X78" s="25">
        <f>VLOOKUP($A78,CommercialSalesPivot!$A$10:$AM$21,X$69-CommYr+2,0)+VLOOKUP($A78,ResidentialSalesPivot!$A$10:$AQ$12,X$69-ResYr+2,0)</f>
        <v>21.858789999999999</v>
      </c>
      <c r="Y78" s="25">
        <f>VLOOKUP($A78,CommercialSalesPivot!$A$10:$AM$21,Y$69-CommYr+2,0)+VLOOKUP($A78,ResidentialSalesPivot!$A$10:$AQ$12,Y$69-ResYr+2,0)</f>
        <v>23.61383</v>
      </c>
      <c r="Z78" s="25">
        <f>VLOOKUP($A78,CommercialSalesPivot!$A$10:$AM$21,Z$69-CommYr+2,0)+VLOOKUP($A78,ResidentialSalesPivot!$A$10:$AQ$12,Z$69-ResYr+2,0)</f>
        <v>25.482979999999998</v>
      </c>
      <c r="AA78" s="25">
        <f>VLOOKUP($A78,CommercialSalesPivot!$A$10:$AM$21,AA$69-CommYr+2,0)+VLOOKUP($A78,ResidentialSalesPivot!$A$10:$AQ$12,AA$69-ResYr+2,0)</f>
        <v>27.47514</v>
      </c>
      <c r="AB78" s="25">
        <f>VLOOKUP($A78,CommercialSalesPivot!$A$10:$AM$21,AB$69-CommYr+2,0)+VLOOKUP($A78,ResidentialSalesPivot!$A$10:$AQ$12,AB$69-ResYr+2,0)</f>
        <v>29.605929999999997</v>
      </c>
      <c r="AC78" s="25">
        <f>VLOOKUP($A78,CommercialSalesPivot!$A$10:$AM$21,AC$69-CommYr+2,0)+VLOOKUP($A78,ResidentialSalesPivot!$A$10:$AQ$12,AC$69-ResYr+2,0)</f>
        <v>31.884089999999997</v>
      </c>
      <c r="AD78" s="25">
        <f>VLOOKUP($A78,CommercialSalesPivot!$A$10:$AM$21,AD$69-CommYr+2,0)+VLOOKUP($A78,ResidentialSalesPivot!$A$10:$AQ$12,AD$69-ResYr+2,0)</f>
        <v>34.327589999999994</v>
      </c>
      <c r="AE78" s="25">
        <f>VLOOKUP($A78,CommercialSalesPivot!$A$10:$AM$21,AE$69-CommYr+2,0)+VLOOKUP($A78,ResidentialSalesPivot!$A$10:$AQ$12,AE$69-ResYr+2,0)</f>
        <v>36.943809999999999</v>
      </c>
      <c r="AF78" s="25">
        <f>VLOOKUP($A78,CommercialSalesPivot!$A$10:$AM$21,AF$69-CommYr+2,0)+VLOOKUP($A78,ResidentialSalesPivot!$A$10:$AQ$12,AF$69-ResYr+2,0)</f>
        <v>39.746830000000003</v>
      </c>
      <c r="AG78" s="25">
        <f>VLOOKUP($A78,CommercialSalesPivot!$A$10:$AM$21,AG$69-CommYr+2,0)+VLOOKUP($A78,ResidentialSalesPivot!$A$10:$AQ$12,AG$69-ResYr+2,0)</f>
        <v>42.826170000000005</v>
      </c>
      <c r="AH78" s="25">
        <f>VLOOKUP($A78,CommercialSalesPivot!$A$10:$AM$21,AH$69-CommYr+2,0)+VLOOKUP($A78,ResidentialSalesPivot!$A$10:$AQ$12,AH$69-ResYr+2,0)</f>
        <v>46.214300000000009</v>
      </c>
      <c r="AI78" s="25">
        <f>VLOOKUP($A78,CommercialSalesPivot!$A$10:$AM$21,AI$69-CommYr+2,0)+VLOOKUP($A78,ResidentialSalesPivot!$A$10:$AQ$12,AI$69-ResYr+2,0)</f>
        <v>49.940190000000001</v>
      </c>
      <c r="AJ78" s="25">
        <f>VLOOKUP($A78,CommercialSalesPivot!$A$10:$AM$21,AJ$69-CommYr+2,0)+VLOOKUP($A78,ResidentialSalesPivot!$A$10:$AQ$12,AJ$69-ResYr+2,0)</f>
        <v>54.041429999999998</v>
      </c>
      <c r="AK78" s="25">
        <f>VLOOKUP($A78,CommercialSalesPivot!$A$10:$AM$21,AK$69-CommYr+2,0)+VLOOKUP($A78,ResidentialSalesPivot!$A$10:$AQ$12,AK$69-ResYr+2,0)</f>
        <v>58.605039999999995</v>
      </c>
      <c r="AL78" s="25">
        <f>VLOOKUP($A78,CommercialSalesPivot!$A$10:$AM$21,AL$69-CommYr+2,0)+VLOOKUP($A78,ResidentialSalesPivot!$A$10:$AQ$12,AL$69-ResYr+2,0)</f>
        <v>63.683249999999994</v>
      </c>
      <c r="AM78" s="25">
        <f>VLOOKUP($A78,CommercialSalesPivot!$A$10:$AM$21,AM$69-CommYr+2,0)+VLOOKUP($A78,ResidentialSalesPivot!$A$10:$AQ$12,AM$69-ResYr+2,0)</f>
        <v>69.341739999999987</v>
      </c>
      <c r="AN78" s="25">
        <f>VLOOKUP($A78,CommercialSalesPivot!$A$10:$AM$21,AN$69-CommYr+2,0)+VLOOKUP($A78,ResidentialSalesPivot!$A$10:$AQ$12,AN$69-ResYr+2,0)</f>
        <v>75.643900000000002</v>
      </c>
      <c r="AO78" s="25">
        <f>VLOOKUP($A78,CommercialSalesPivot!$A$10:$AM$21,AO$69-CommYr+2,0)+VLOOKUP($A78,ResidentialSalesPivot!$A$10:$AQ$12,AO$69-ResYr+2,0)</f>
        <v>82.681489999999997</v>
      </c>
      <c r="AP78" s="25">
        <f>VLOOKUP($A78,CommercialSalesPivot!$A$10:$AM$21,AP$69-CommYr+2,0)+VLOOKUP($A78,ResidentialSalesPivot!$A$10:$AQ$12,AP$69-ResYr+2,0)</f>
        <v>90.542559999999995</v>
      </c>
      <c r="AQ78" s="25">
        <f>VLOOKUP($A78,CommercialSalesPivot!$A$10:$AM$21,AQ$69-CommYr+2,0)+VLOOKUP($A78,ResidentialSalesPivot!$A$10:$AQ$12,AQ$69-ResYr+2,0)</f>
        <v>99.344040000000007</v>
      </c>
      <c r="AR78" s="20"/>
      <c r="AS78" s="21">
        <f t="shared" si="33"/>
        <v>0.11047426089290879</v>
      </c>
    </row>
    <row r="79" spans="1:45" x14ac:dyDescent="0.25">
      <c r="A79" s="17" t="s">
        <v>22</v>
      </c>
      <c r="B79" s="25">
        <f>VLOOKUP($A79,ResidentialSalesPivot!$A$10:$AQ$12,B$69-ResYr+2,0)</f>
        <v>0</v>
      </c>
      <c r="C79" s="25">
        <f>VLOOKUP($A79,ResidentialSalesPivot!$A$10:$AQ$12,C$69-ResYr+2,0)</f>
        <v>0</v>
      </c>
      <c r="D79" s="25">
        <f>VLOOKUP($A79,ResidentialSalesPivot!$A$10:$AQ$12,D$69-ResYr+2,0)</f>
        <v>0</v>
      </c>
      <c r="E79" s="25">
        <f>VLOOKUP($A79,ResidentialSalesPivot!$A$10:$AQ$12,E$69-ResYr+2,0)</f>
        <v>0</v>
      </c>
      <c r="F79" s="40">
        <f>VLOOKUP($A79,CommercialSalesPivot!$A$10:$AM$21,F$69-CommYr+2,0)+VLOOKUP($A79,ResidentialSalesPivot!$A$10:$AQ$12,F$69-ResYr+2,0)</f>
        <v>3.6000000000000002E-4</v>
      </c>
      <c r="G79" s="25">
        <f>VLOOKUP($A79,CommercialSalesPivot!$A$10:$AM$21,G$69-CommYr+2,0)+VLOOKUP($A79,ResidentialSalesPivot!$A$10:$AQ$12,G$69-ResYr+2,0)</f>
        <v>3.9000000000000005E-4</v>
      </c>
      <c r="H79" s="25">
        <f>VLOOKUP($A79,CommercialSalesPivot!$A$10:$AM$21,H$69-CommYr+2,0)+VLOOKUP($A79,ResidentialSalesPivot!$A$10:$AQ$12,H$69-ResYr+2,0)</f>
        <v>3.9999999999999996E-4</v>
      </c>
      <c r="I79" s="25">
        <f>VLOOKUP($A79,CommercialSalesPivot!$A$10:$AM$21,I$69-CommYr+2,0)+VLOOKUP($A79,ResidentialSalesPivot!$A$10:$AQ$12,I$69-ResYr+2,0)</f>
        <v>3.9999999999999996E-4</v>
      </c>
      <c r="J79" s="25">
        <f>VLOOKUP($A79,CommercialSalesPivot!$A$10:$AM$21,J$69-CommYr+2,0)+VLOOKUP($A79,ResidentialSalesPivot!$A$10:$AQ$12,J$69-ResYr+2,0)</f>
        <v>3.9999999999999996E-4</v>
      </c>
      <c r="K79" s="25">
        <f>VLOOKUP($A79,CommercialSalesPivot!$A$10:$AM$21,K$69-CommYr+2,0)+VLOOKUP($A79,ResidentialSalesPivot!$A$10:$AQ$12,K$69-ResYr+2,0)</f>
        <v>3.9999999999999996E-4</v>
      </c>
      <c r="L79" s="25">
        <f>VLOOKUP($A79,CommercialSalesPivot!$A$10:$AM$21,L$69-CommYr+2,0)+VLOOKUP($A79,ResidentialSalesPivot!$A$10:$AQ$12,L$69-ResYr+2,0)</f>
        <v>3.9999999999999996E-4</v>
      </c>
      <c r="M79" s="25">
        <f>VLOOKUP($A79,CommercialSalesPivot!$A$10:$AM$21,M$69-CommYr+2,0)+VLOOKUP($A79,ResidentialSalesPivot!$A$10:$AQ$12,M$69-ResYr+2,0)</f>
        <v>3.9999999999999996E-4</v>
      </c>
      <c r="N79" s="25">
        <f>VLOOKUP($A79,CommercialSalesPivot!$A$10:$AM$21,N$69-CommYr+2,0)+VLOOKUP($A79,ResidentialSalesPivot!$A$10:$AQ$12,N$69-ResYr+2,0)</f>
        <v>3.9999999999999996E-4</v>
      </c>
      <c r="O79" s="25">
        <f>VLOOKUP($A79,CommercialSalesPivot!$A$10:$AM$21,O$69-CommYr+2,0)+VLOOKUP($A79,ResidentialSalesPivot!$A$10:$AQ$12,O$69-ResYr+2,0)</f>
        <v>3.9999999999999996E-4</v>
      </c>
      <c r="P79" s="25">
        <f>VLOOKUP($A79,CommercialSalesPivot!$A$10:$AM$21,P$69-CommYr+2,0)+VLOOKUP($A79,ResidentialSalesPivot!$A$10:$AQ$12,P$69-ResYr+2,0)</f>
        <v>3.9999999999999996E-4</v>
      </c>
      <c r="Q79" s="25">
        <f>VLOOKUP($A79,CommercialSalesPivot!$A$10:$AM$21,Q$69-CommYr+2,0)+VLOOKUP($A79,ResidentialSalesPivot!$A$10:$AQ$12,Q$69-ResYr+2,0)</f>
        <v>3.9999999999999996E-4</v>
      </c>
      <c r="R79" s="25">
        <f>VLOOKUP($A79,CommercialSalesPivot!$A$10:$AM$21,R$69-CommYr+2,0)+VLOOKUP($A79,ResidentialSalesPivot!$A$10:$AQ$12,R$69-ResYr+2,0)</f>
        <v>3.9999999999999996E-4</v>
      </c>
      <c r="S79" s="25">
        <f>VLOOKUP($A79,CommercialSalesPivot!$A$10:$AM$21,S$69-CommYr+2,0)+VLOOKUP($A79,ResidentialSalesPivot!$A$10:$AQ$12,S$69-ResYr+2,0)</f>
        <v>3.9999999999999996E-4</v>
      </c>
      <c r="T79" s="25">
        <f>VLOOKUP($A79,CommercialSalesPivot!$A$10:$AM$21,T$69-CommYr+2,0)+VLOOKUP($A79,ResidentialSalesPivot!$A$10:$AQ$12,T$69-ResYr+2,0)</f>
        <v>3.9999999999999996E-4</v>
      </c>
      <c r="U79" s="25">
        <f>VLOOKUP($A79,CommercialSalesPivot!$A$10:$AM$21,U$69-CommYr+2,0)+VLOOKUP($A79,ResidentialSalesPivot!$A$10:$AQ$12,U$69-ResYr+2,0)</f>
        <v>3.9999999999999996E-4</v>
      </c>
      <c r="V79" s="25">
        <f>VLOOKUP($A79,CommercialSalesPivot!$A$10:$AM$21,V$69-CommYr+2,0)+VLOOKUP($A79,ResidentialSalesPivot!$A$10:$AQ$12,V$69-ResYr+2,0)</f>
        <v>3.9999999999999996E-4</v>
      </c>
      <c r="W79" s="25">
        <f>VLOOKUP($A79,CommercialSalesPivot!$A$10:$AM$21,W$69-CommYr+2,0)+VLOOKUP($A79,ResidentialSalesPivot!$A$10:$AQ$12,W$69-ResYr+2,0)</f>
        <v>3.9999999999999996E-4</v>
      </c>
      <c r="X79" s="25">
        <f>VLOOKUP($A79,CommercialSalesPivot!$A$10:$AM$21,X$69-CommYr+2,0)+VLOOKUP($A79,ResidentialSalesPivot!$A$10:$AQ$12,X$69-ResYr+2,0)</f>
        <v>3.9999999999999996E-4</v>
      </c>
      <c r="Y79" s="25">
        <f>VLOOKUP($A79,CommercialSalesPivot!$A$10:$AM$21,Y$69-CommYr+2,0)+VLOOKUP($A79,ResidentialSalesPivot!$A$10:$AQ$12,Y$69-ResYr+2,0)</f>
        <v>3.9999999999999996E-4</v>
      </c>
      <c r="Z79" s="25">
        <f>VLOOKUP($A79,CommercialSalesPivot!$A$10:$AM$21,Z$69-CommYr+2,0)+VLOOKUP($A79,ResidentialSalesPivot!$A$10:$AQ$12,Z$69-ResYr+2,0)</f>
        <v>3.9999999999999996E-4</v>
      </c>
      <c r="AA79" s="25">
        <f>VLOOKUP($A79,CommercialSalesPivot!$A$10:$AM$21,AA$69-CommYr+2,0)+VLOOKUP($A79,ResidentialSalesPivot!$A$10:$AQ$12,AA$69-ResYr+2,0)</f>
        <v>3.9999999999999996E-4</v>
      </c>
      <c r="AB79" s="25">
        <f>VLOOKUP($A79,CommercialSalesPivot!$A$10:$AM$21,AB$69-CommYr+2,0)+VLOOKUP($A79,ResidentialSalesPivot!$A$10:$AQ$12,AB$69-ResYr+2,0)</f>
        <v>3.9999999999999996E-4</v>
      </c>
      <c r="AC79" s="25">
        <f>VLOOKUP($A79,CommercialSalesPivot!$A$10:$AM$21,AC$69-CommYr+2,0)+VLOOKUP($A79,ResidentialSalesPivot!$A$10:$AQ$12,AC$69-ResYr+2,0)</f>
        <v>3.9999999999999996E-4</v>
      </c>
      <c r="AD79" s="25">
        <f>VLOOKUP($A79,CommercialSalesPivot!$A$10:$AM$21,AD$69-CommYr+2,0)+VLOOKUP($A79,ResidentialSalesPivot!$A$10:$AQ$12,AD$69-ResYr+2,0)</f>
        <v>3.9999999999999996E-4</v>
      </c>
      <c r="AE79" s="25">
        <f>VLOOKUP($A79,CommercialSalesPivot!$A$10:$AM$21,AE$69-CommYr+2,0)+VLOOKUP($A79,ResidentialSalesPivot!$A$10:$AQ$12,AE$69-ResYr+2,0)</f>
        <v>3.9999999999999996E-4</v>
      </c>
      <c r="AF79" s="25">
        <f>VLOOKUP($A79,CommercialSalesPivot!$A$10:$AM$21,AF$69-CommYr+2,0)+VLOOKUP($A79,ResidentialSalesPivot!$A$10:$AQ$12,AF$69-ResYr+2,0)</f>
        <v>3.9999999999999996E-4</v>
      </c>
      <c r="AG79" s="25">
        <f>VLOOKUP($A79,CommercialSalesPivot!$A$10:$AM$21,AG$69-CommYr+2,0)+VLOOKUP($A79,ResidentialSalesPivot!$A$10:$AQ$12,AG$69-ResYr+2,0)</f>
        <v>3.9999999999999996E-4</v>
      </c>
      <c r="AH79" s="25">
        <f>VLOOKUP($A79,CommercialSalesPivot!$A$10:$AM$21,AH$69-CommYr+2,0)+VLOOKUP($A79,ResidentialSalesPivot!$A$10:$AQ$12,AH$69-ResYr+2,0)</f>
        <v>4.0999999999999999E-4</v>
      </c>
      <c r="AI79" s="25">
        <f>VLOOKUP($A79,CommercialSalesPivot!$A$10:$AM$21,AI$69-CommYr+2,0)+VLOOKUP($A79,ResidentialSalesPivot!$A$10:$AQ$12,AI$69-ResYr+2,0)</f>
        <v>4.2000000000000002E-4</v>
      </c>
      <c r="AJ79" s="25">
        <f>VLOOKUP($A79,CommercialSalesPivot!$A$10:$AM$21,AJ$69-CommYr+2,0)+VLOOKUP($A79,ResidentialSalesPivot!$A$10:$AQ$12,AJ$69-ResYr+2,0)</f>
        <v>4.2000000000000002E-4</v>
      </c>
      <c r="AK79" s="25">
        <f>VLOOKUP($A79,CommercialSalesPivot!$A$10:$AM$21,AK$69-CommYr+2,0)+VLOOKUP($A79,ResidentialSalesPivot!$A$10:$AQ$12,AK$69-ResYr+2,0)</f>
        <v>4.6000000000000001E-4</v>
      </c>
      <c r="AL79" s="25">
        <f>VLOOKUP($A79,CommercialSalesPivot!$A$10:$AM$21,AL$69-CommYr+2,0)+VLOOKUP($A79,ResidentialSalesPivot!$A$10:$AQ$12,AL$69-ResYr+2,0)</f>
        <v>4.7000000000000004E-4</v>
      </c>
      <c r="AM79" s="25">
        <f>VLOOKUP($A79,CommercialSalesPivot!$A$10:$AM$21,AM$69-CommYr+2,0)+VLOOKUP($A79,ResidentialSalesPivot!$A$10:$AQ$12,AM$69-ResYr+2,0)</f>
        <v>4.8000000000000007E-4</v>
      </c>
      <c r="AN79" s="25">
        <f>VLOOKUP($A79,CommercialSalesPivot!$A$10:$AM$21,AN$69-CommYr+2,0)+VLOOKUP($A79,ResidentialSalesPivot!$A$10:$AQ$12,AN$69-ResYr+2,0)</f>
        <v>5.0999999999999993E-4</v>
      </c>
      <c r="AO79" s="25">
        <f>VLOOKUP($A79,CommercialSalesPivot!$A$10:$AM$21,AO$69-CommYr+2,0)+VLOOKUP($A79,ResidentialSalesPivot!$A$10:$AQ$12,AO$69-ResYr+2,0)</f>
        <v>5.1999999999999995E-4</v>
      </c>
      <c r="AP79" s="25">
        <f>VLOOKUP($A79,CommercialSalesPivot!$A$10:$AM$21,AP$69-CommYr+2,0)+VLOOKUP($A79,ResidentialSalesPivot!$A$10:$AQ$12,AP$69-ResYr+2,0)</f>
        <v>5.5000000000000003E-4</v>
      </c>
      <c r="AQ79" s="25">
        <f>VLOOKUP($A79,CommercialSalesPivot!$A$10:$AM$21,AQ$69-CommYr+2,0)+VLOOKUP($A79,ResidentialSalesPivot!$A$10:$AQ$12,AQ$69-ResYr+2,0)</f>
        <v>5.5999999999999995E-4</v>
      </c>
      <c r="AR79" s="20"/>
      <c r="AS79" s="21">
        <f>((INDEX($B79:$AQ79,MATCH($AS$6,$B$8:$AQ$8,0)))/(INDEX($B79:$AQ79,MATCH($AS$5,$B$8:$AQ$8,0))))^(1/($AS$6-$AS$5))-1</f>
        <v>9.6598505288552072E-3</v>
      </c>
    </row>
    <row r="80" spans="1:45" x14ac:dyDescent="0.25">
      <c r="A80" s="17" t="s">
        <v>21</v>
      </c>
      <c r="B80" s="25"/>
      <c r="C80" s="25"/>
      <c r="D80" s="25"/>
      <c r="E80" s="25"/>
      <c r="F80" s="40">
        <f>VLOOKUP($A80,CommercialSalesPivot!$A$10:$AM$21,F$69-CommYr+2,0)</f>
        <v>9.8289999999999988E-2</v>
      </c>
      <c r="G80" s="25">
        <f>VLOOKUP($A80,CommercialSalesPivot!$A$10:$AM$21,G$69-CommYr+2,0)</f>
        <v>0.21567</v>
      </c>
      <c r="H80" s="25">
        <f>VLOOKUP($A80,CommercialSalesPivot!$A$10:$AM$21,H$69-CommYr+2,0)</f>
        <v>0.13725999999999999</v>
      </c>
      <c r="I80" s="25">
        <f>VLOOKUP($A80,CommercialSalesPivot!$A$10:$AM$21,I$69-CommYr+2,0)</f>
        <v>0.13725999999999999</v>
      </c>
      <c r="J80" s="25">
        <f>VLOOKUP($A80,CommercialSalesPivot!$A$10:$AM$21,J$69-CommYr+2,0)</f>
        <v>0.13725999999999999</v>
      </c>
      <c r="K80" s="25">
        <f>VLOOKUP($A80,CommercialSalesPivot!$A$10:$AM$21,K$69-CommYr+2,0)</f>
        <v>0.13725999999999999</v>
      </c>
      <c r="L80" s="25">
        <f>VLOOKUP($A80,CommercialSalesPivot!$A$10:$AM$21,L$69-CommYr+2,0)</f>
        <v>0.13725999999999999</v>
      </c>
      <c r="M80" s="25">
        <f>VLOOKUP($A80,CommercialSalesPivot!$A$10:$AM$21,M$69-CommYr+2,0)</f>
        <v>0.13725999999999999</v>
      </c>
      <c r="N80" s="25">
        <f>VLOOKUP($A80,CommercialSalesPivot!$A$10:$AM$21,N$69-CommYr+2,0)</f>
        <v>0.13725999999999999</v>
      </c>
      <c r="O80" s="25">
        <f>VLOOKUP($A80,CommercialSalesPivot!$A$10:$AM$21,O$69-CommYr+2,0)</f>
        <v>0.13725999999999999</v>
      </c>
      <c r="P80" s="25">
        <f>VLOOKUP($A80,CommercialSalesPivot!$A$10:$AM$21,P$69-CommYr+2,0)</f>
        <v>0.13725999999999999</v>
      </c>
      <c r="Q80" s="25">
        <f>VLOOKUP($A80,CommercialSalesPivot!$A$10:$AM$21,Q$69-CommYr+2,0)</f>
        <v>0.13725999999999999</v>
      </c>
      <c r="R80" s="25">
        <f>VLOOKUP($A80,CommercialSalesPivot!$A$10:$AM$21,R$69-CommYr+2,0)</f>
        <v>0.13725999999999999</v>
      </c>
      <c r="S80" s="25">
        <f>VLOOKUP($A80,CommercialSalesPivot!$A$10:$AM$21,S$69-CommYr+2,0)</f>
        <v>0.13725999999999999</v>
      </c>
      <c r="T80" s="25">
        <f>VLOOKUP($A80,CommercialSalesPivot!$A$10:$AM$21,T$69-CommYr+2,0)</f>
        <v>0.13725999999999999</v>
      </c>
      <c r="U80" s="25">
        <f>VLOOKUP($A80,CommercialSalesPivot!$A$10:$AM$21,U$69-CommYr+2,0)</f>
        <v>0.13725999999999999</v>
      </c>
      <c r="V80" s="25">
        <f>VLOOKUP($A80,CommercialSalesPivot!$A$10:$AM$21,V$69-CommYr+2,0)</f>
        <v>0.13725999999999999</v>
      </c>
      <c r="W80" s="25">
        <f>VLOOKUP($A80,CommercialSalesPivot!$A$10:$AM$21,W$69-CommYr+2,0)</f>
        <v>0.13725999999999999</v>
      </c>
      <c r="X80" s="25">
        <f>VLOOKUP($A80,CommercialSalesPivot!$A$10:$AM$21,X$69-CommYr+2,0)</f>
        <v>0.13725999999999999</v>
      </c>
      <c r="Y80" s="25">
        <f>VLOOKUP($A80,CommercialSalesPivot!$A$10:$AM$21,Y$69-CommYr+2,0)</f>
        <v>0.13725999999999999</v>
      </c>
      <c r="Z80" s="25">
        <f>VLOOKUP($A80,CommercialSalesPivot!$A$10:$AM$21,Z$69-CommYr+2,0)</f>
        <v>0.13725999999999999</v>
      </c>
      <c r="AA80" s="25">
        <f>VLOOKUP($A80,CommercialSalesPivot!$A$10:$AM$21,AA$69-CommYr+2,0)</f>
        <v>0.13725999999999999</v>
      </c>
      <c r="AB80" s="25">
        <f>VLOOKUP($A80,CommercialSalesPivot!$A$10:$AM$21,AB$69-CommYr+2,0)</f>
        <v>0.13725999999999999</v>
      </c>
      <c r="AC80" s="25">
        <f>VLOOKUP($A80,CommercialSalesPivot!$A$10:$AM$21,AC$69-CommYr+2,0)</f>
        <v>0.13725999999999999</v>
      </c>
      <c r="AD80" s="25">
        <f>VLOOKUP($A80,CommercialSalesPivot!$A$10:$AM$21,AD$69-CommYr+2,0)</f>
        <v>0.13725999999999999</v>
      </c>
      <c r="AE80" s="25">
        <f>VLOOKUP($A80,CommercialSalesPivot!$A$10:$AM$21,AE$69-CommYr+2,0)</f>
        <v>0.13725999999999999</v>
      </c>
      <c r="AF80" s="25">
        <f>VLOOKUP($A80,CommercialSalesPivot!$A$10:$AM$21,AF$69-CommYr+2,0)</f>
        <v>0.13725999999999999</v>
      </c>
      <c r="AG80" s="25">
        <f>VLOOKUP($A80,CommercialSalesPivot!$A$10:$AM$21,AG$69-CommYr+2,0)</f>
        <v>0.13725999999999999</v>
      </c>
      <c r="AH80" s="25">
        <f>VLOOKUP($A80,CommercialSalesPivot!$A$10:$AM$21,AH$69-CommYr+2,0)</f>
        <v>0.13725999999999999</v>
      </c>
      <c r="AI80" s="25">
        <f>VLOOKUP($A80,CommercialSalesPivot!$A$10:$AM$21,AI$69-CommYr+2,0)</f>
        <v>0.13725999999999999</v>
      </c>
      <c r="AJ80" s="25">
        <f>VLOOKUP($A80,CommercialSalesPivot!$A$10:$AM$21,AJ$69-CommYr+2,0)</f>
        <v>0.13725999999999999</v>
      </c>
      <c r="AK80" s="25">
        <f>VLOOKUP($A80,CommercialSalesPivot!$A$10:$AM$21,AK$69-CommYr+2,0)</f>
        <v>0.13725999999999999</v>
      </c>
      <c r="AL80" s="25">
        <f>VLOOKUP($A80,CommercialSalesPivot!$A$10:$AM$21,AL$69-CommYr+2,0)</f>
        <v>0.13725999999999999</v>
      </c>
      <c r="AM80" s="25">
        <f>VLOOKUP($A80,CommercialSalesPivot!$A$10:$AM$21,AM$69-CommYr+2,0)</f>
        <v>0.13725999999999999</v>
      </c>
      <c r="AN80" s="25">
        <f>VLOOKUP($A80,CommercialSalesPivot!$A$10:$AM$21,AN$69-CommYr+2,0)</f>
        <v>0.13725999999999999</v>
      </c>
      <c r="AO80" s="25">
        <f>VLOOKUP($A80,CommercialSalesPivot!$A$10:$AM$21,AO$69-CommYr+2,0)</f>
        <v>0.13725999999999999</v>
      </c>
      <c r="AP80" s="25">
        <f>VLOOKUP($A80,CommercialSalesPivot!$A$10:$AM$21,AP$69-CommYr+2,0)</f>
        <v>0.13725999999999999</v>
      </c>
      <c r="AQ80" s="25">
        <f>VLOOKUP($A80,CommercialSalesPivot!$A$10:$AM$21,AQ$69-CommYr+2,0)</f>
        <v>0.13725999999999999</v>
      </c>
      <c r="AR80" s="20"/>
      <c r="AS80" s="21">
        <f t="shared" si="33"/>
        <v>0</v>
      </c>
    </row>
    <row r="81" spans="1:45" x14ac:dyDescent="0.25">
      <c r="A81" s="17" t="s">
        <v>23</v>
      </c>
      <c r="B81" s="22">
        <f t="shared" ref="B81:AQ81" si="34">SUM(B70:B80)</f>
        <v>0</v>
      </c>
      <c r="C81" s="22">
        <f t="shared" si="34"/>
        <v>0</v>
      </c>
      <c r="D81" s="22">
        <f t="shared" si="34"/>
        <v>0</v>
      </c>
      <c r="E81" s="22">
        <f t="shared" si="34"/>
        <v>0</v>
      </c>
      <c r="F81" s="23">
        <f t="shared" si="34"/>
        <v>31.526240000000005</v>
      </c>
      <c r="G81" s="22">
        <f t="shared" si="34"/>
        <v>35.664520000000003</v>
      </c>
      <c r="H81" s="22">
        <f t="shared" si="34"/>
        <v>38.939299999999996</v>
      </c>
      <c r="I81" s="22">
        <f t="shared" si="34"/>
        <v>40.598539999999986</v>
      </c>
      <c r="J81" s="22">
        <f t="shared" si="34"/>
        <v>41.621509999999994</v>
      </c>
      <c r="K81" s="22">
        <f t="shared" si="34"/>
        <v>42.672059999999995</v>
      </c>
      <c r="L81" s="22">
        <f t="shared" si="34"/>
        <v>43.695129999999985</v>
      </c>
      <c r="M81" s="22">
        <f t="shared" si="34"/>
        <v>44.711269999999985</v>
      </c>
      <c r="N81" s="22">
        <f t="shared" si="34"/>
        <v>45.734169999999992</v>
      </c>
      <c r="O81" s="22">
        <f t="shared" si="34"/>
        <v>46.761719999999997</v>
      </c>
      <c r="P81" s="22">
        <f t="shared" si="34"/>
        <v>47.845309999999991</v>
      </c>
      <c r="Q81" s="22">
        <f t="shared" si="34"/>
        <v>48.989149999999995</v>
      </c>
      <c r="R81" s="22">
        <f t="shared" si="34"/>
        <v>50.210969999999989</v>
      </c>
      <c r="S81" s="22">
        <f t="shared" si="34"/>
        <v>51.514769999999999</v>
      </c>
      <c r="T81" s="22">
        <f t="shared" si="34"/>
        <v>52.908459999999984</v>
      </c>
      <c r="U81" s="22">
        <f t="shared" si="34"/>
        <v>54.397949999999994</v>
      </c>
      <c r="V81" s="22">
        <f t="shared" si="34"/>
        <v>55.992550000000008</v>
      </c>
      <c r="W81" s="22">
        <f t="shared" si="34"/>
        <v>57.719829999999995</v>
      </c>
      <c r="X81" s="22">
        <f t="shared" si="34"/>
        <v>59.579839999999976</v>
      </c>
      <c r="Y81" s="22">
        <f t="shared" si="34"/>
        <v>61.59064</v>
      </c>
      <c r="Z81" s="22">
        <f t="shared" si="34"/>
        <v>63.775170000000003</v>
      </c>
      <c r="AA81" s="22">
        <f t="shared" si="34"/>
        <v>66.151719999999997</v>
      </c>
      <c r="AB81" s="22">
        <f t="shared" si="34"/>
        <v>68.749679999999998</v>
      </c>
      <c r="AC81" s="22">
        <f t="shared" si="34"/>
        <v>71.594759999999994</v>
      </c>
      <c r="AD81" s="22">
        <f t="shared" si="34"/>
        <v>74.730570000000014</v>
      </c>
      <c r="AE81" s="22">
        <f t="shared" si="34"/>
        <v>78.196510000000004</v>
      </c>
      <c r="AF81" s="22">
        <f t="shared" si="34"/>
        <v>82.05022000000001</v>
      </c>
      <c r="AG81" s="22">
        <f t="shared" si="34"/>
        <v>86.421209999999988</v>
      </c>
      <c r="AH81" s="22">
        <f t="shared" si="34"/>
        <v>91.420100000000019</v>
      </c>
      <c r="AI81" s="22">
        <f t="shared" si="34"/>
        <v>97.155989999999989</v>
      </c>
      <c r="AJ81" s="22">
        <f t="shared" si="34"/>
        <v>103.80421</v>
      </c>
      <c r="AK81" s="22">
        <f t="shared" si="34"/>
        <v>111.63262</v>
      </c>
      <c r="AL81" s="22">
        <f t="shared" si="34"/>
        <v>120.02719999999999</v>
      </c>
      <c r="AM81" s="22">
        <f t="shared" si="34"/>
        <v>129.06282000000002</v>
      </c>
      <c r="AN81" s="22">
        <f t="shared" si="34"/>
        <v>138.80534</v>
      </c>
      <c r="AO81" s="22">
        <f t="shared" si="34"/>
        <v>149.33265999999998</v>
      </c>
      <c r="AP81" s="22">
        <f t="shared" si="34"/>
        <v>160.73855000000003</v>
      </c>
      <c r="AQ81" s="22">
        <f t="shared" si="34"/>
        <v>173.1448</v>
      </c>
      <c r="AR81" s="14"/>
      <c r="AS81" s="21">
        <f t="shared" si="33"/>
        <v>4.3553922064155204E-2</v>
      </c>
    </row>
    <row r="82" spans="1:45" x14ac:dyDescent="0.25">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24"/>
    </row>
    <row r="83" spans="1:45" x14ac:dyDescent="0.25">
      <c r="A83" s="8" t="s">
        <v>28</v>
      </c>
      <c r="AS83" s="24"/>
    </row>
    <row r="84" spans="1:45" x14ac:dyDescent="0.25">
      <c r="A84" s="13"/>
      <c r="B84" s="14">
        <v>2009</v>
      </c>
      <c r="C84" s="14">
        <v>2010</v>
      </c>
      <c r="D84" s="14">
        <v>2011</v>
      </c>
      <c r="E84" s="14">
        <v>2012</v>
      </c>
      <c r="F84" s="15">
        <v>2013</v>
      </c>
      <c r="G84" s="14">
        <v>2014</v>
      </c>
      <c r="H84" s="14">
        <v>2015</v>
      </c>
      <c r="I84" s="14">
        <v>2016</v>
      </c>
      <c r="J84" s="14">
        <v>2017</v>
      </c>
      <c r="K84" s="14">
        <v>2018</v>
      </c>
      <c r="L84" s="14">
        <v>2019</v>
      </c>
      <c r="M84" s="14">
        <v>2020</v>
      </c>
      <c r="N84" s="14">
        <v>2021</v>
      </c>
      <c r="O84" s="14">
        <v>2022</v>
      </c>
      <c r="P84" s="14">
        <v>2023</v>
      </c>
      <c r="Q84" s="14">
        <v>2024</v>
      </c>
      <c r="R84" s="14">
        <v>2025</v>
      </c>
      <c r="S84" s="14">
        <v>2026</v>
      </c>
      <c r="T84" s="14">
        <v>2027</v>
      </c>
      <c r="U84" s="14">
        <v>2028</v>
      </c>
      <c r="V84" s="14">
        <v>2029</v>
      </c>
      <c r="W84" s="14">
        <v>2030</v>
      </c>
      <c r="X84" s="14">
        <v>2031</v>
      </c>
      <c r="Y84" s="14">
        <v>2032</v>
      </c>
      <c r="Z84" s="14">
        <v>2033</v>
      </c>
      <c r="AA84" s="14">
        <v>2034</v>
      </c>
      <c r="AB84" s="14">
        <v>2035</v>
      </c>
      <c r="AC84" s="14">
        <v>2036</v>
      </c>
      <c r="AD84" s="14">
        <v>2037</v>
      </c>
      <c r="AE84" s="14">
        <v>2038</v>
      </c>
      <c r="AF84" s="14">
        <v>2039</v>
      </c>
      <c r="AG84" s="14">
        <v>2040</v>
      </c>
      <c r="AH84" s="14">
        <v>2041</v>
      </c>
      <c r="AI84" s="14">
        <v>2042</v>
      </c>
      <c r="AJ84" s="14">
        <v>2043</v>
      </c>
      <c r="AK84" s="14">
        <v>2044</v>
      </c>
      <c r="AL84" s="14">
        <v>2045</v>
      </c>
      <c r="AM84" s="14">
        <v>2046</v>
      </c>
      <c r="AN84" s="14">
        <v>2047</v>
      </c>
      <c r="AO84" s="14">
        <v>2048</v>
      </c>
      <c r="AP84" s="14">
        <v>2049</v>
      </c>
      <c r="AQ84" s="14">
        <v>2050</v>
      </c>
      <c r="AR84" s="13"/>
      <c r="AS84" s="16" t="str">
        <f>$AS$5&amp;"-"&amp;$AS$6</f>
        <v>2015-2050</v>
      </c>
    </row>
    <row r="85" spans="1:45" x14ac:dyDescent="0.25">
      <c r="A85" s="17" t="s">
        <v>12</v>
      </c>
      <c r="B85" s="25">
        <f t="shared" ref="B85:AQ85" si="35">B70/3.412</f>
        <v>0</v>
      </c>
      <c r="C85" s="25">
        <f t="shared" si="35"/>
        <v>0</v>
      </c>
      <c r="D85" s="25">
        <f t="shared" si="35"/>
        <v>0</v>
      </c>
      <c r="E85" s="25">
        <f t="shared" si="35"/>
        <v>0</v>
      </c>
      <c r="F85" s="40">
        <f t="shared" si="35"/>
        <v>0.21245017584994139</v>
      </c>
      <c r="G85" s="25">
        <f t="shared" si="35"/>
        <v>0.18540738569753806</v>
      </c>
      <c r="H85" s="25">
        <f t="shared" si="35"/>
        <v>0.15565064478311841</v>
      </c>
      <c r="I85" s="25">
        <f t="shared" si="35"/>
        <v>0.15565064478311841</v>
      </c>
      <c r="J85" s="25">
        <f t="shared" si="35"/>
        <v>0.15565064478311841</v>
      </c>
      <c r="K85" s="25">
        <f t="shared" si="35"/>
        <v>0.15565064478311841</v>
      </c>
      <c r="L85" s="25">
        <f t="shared" si="35"/>
        <v>0.15565064478311841</v>
      </c>
      <c r="M85" s="25">
        <f t="shared" si="35"/>
        <v>0.15565064478311841</v>
      </c>
      <c r="N85" s="25">
        <f t="shared" si="35"/>
        <v>0.15565064478311841</v>
      </c>
      <c r="O85" s="25">
        <f t="shared" si="35"/>
        <v>0.15565064478311841</v>
      </c>
      <c r="P85" s="25">
        <f t="shared" si="35"/>
        <v>0.15565064478311841</v>
      </c>
      <c r="Q85" s="25">
        <f t="shared" si="35"/>
        <v>0.15565064478311841</v>
      </c>
      <c r="R85" s="25">
        <f t="shared" si="35"/>
        <v>0.15565064478311841</v>
      </c>
      <c r="S85" s="25">
        <f t="shared" si="35"/>
        <v>0.15565064478311841</v>
      </c>
      <c r="T85" s="25">
        <f t="shared" si="35"/>
        <v>0.15565064478311841</v>
      </c>
      <c r="U85" s="25">
        <f t="shared" si="35"/>
        <v>0.15565064478311841</v>
      </c>
      <c r="V85" s="25">
        <f t="shared" si="35"/>
        <v>0.15565064478311841</v>
      </c>
      <c r="W85" s="25">
        <f t="shared" si="35"/>
        <v>0.15565064478311841</v>
      </c>
      <c r="X85" s="25">
        <f t="shared" si="35"/>
        <v>0.15565064478311841</v>
      </c>
      <c r="Y85" s="25">
        <f t="shared" si="35"/>
        <v>0.15565064478311841</v>
      </c>
      <c r="Z85" s="25">
        <f t="shared" si="35"/>
        <v>0.15565064478311841</v>
      </c>
      <c r="AA85" s="25">
        <f t="shared" si="35"/>
        <v>0.15565064478311841</v>
      </c>
      <c r="AB85" s="25">
        <f t="shared" si="35"/>
        <v>0.15565064478311841</v>
      </c>
      <c r="AC85" s="25">
        <f t="shared" si="35"/>
        <v>0.15565064478311841</v>
      </c>
      <c r="AD85" s="25">
        <f t="shared" si="35"/>
        <v>0.15565064478311841</v>
      </c>
      <c r="AE85" s="25">
        <f t="shared" si="35"/>
        <v>0.15565064478311841</v>
      </c>
      <c r="AF85" s="25">
        <f t="shared" si="35"/>
        <v>0.15565064478311841</v>
      </c>
      <c r="AG85" s="25">
        <f t="shared" si="35"/>
        <v>0.15565064478311841</v>
      </c>
      <c r="AH85" s="25">
        <f t="shared" si="35"/>
        <v>0.15565064478311841</v>
      </c>
      <c r="AI85" s="25">
        <f t="shared" si="35"/>
        <v>0.15565064478311841</v>
      </c>
      <c r="AJ85" s="25">
        <f t="shared" si="35"/>
        <v>0.15565064478311841</v>
      </c>
      <c r="AK85" s="25">
        <f t="shared" si="35"/>
        <v>0.15565064478311841</v>
      </c>
      <c r="AL85" s="25">
        <f t="shared" si="35"/>
        <v>0.15565064478311841</v>
      </c>
      <c r="AM85" s="25">
        <f t="shared" si="35"/>
        <v>0.15565064478311841</v>
      </c>
      <c r="AN85" s="25">
        <f t="shared" si="35"/>
        <v>0.15565064478311841</v>
      </c>
      <c r="AO85" s="25">
        <f t="shared" si="35"/>
        <v>0.15565064478311841</v>
      </c>
      <c r="AP85" s="25">
        <f t="shared" si="35"/>
        <v>0.15565064478311841</v>
      </c>
      <c r="AQ85" s="25">
        <f t="shared" si="35"/>
        <v>0.15565064478311841</v>
      </c>
      <c r="AR85" s="20"/>
      <c r="AS85" s="21">
        <f t="shared" ref="AS85:AS96" si="36">((INDEX($B85:$AQ85,MATCH($AS$6,$B$8:$AQ$8,0)))/(INDEX($B85:$AQ85,MATCH($AS$5,$B$8:$AQ$8,0))))^(1/($AS$6-$AS$5))-1</f>
        <v>0</v>
      </c>
    </row>
    <row r="86" spans="1:45" x14ac:dyDescent="0.25">
      <c r="A86" s="17" t="s">
        <v>13</v>
      </c>
      <c r="B86" s="25">
        <f t="shared" ref="B86:AQ86" si="37">B71/3.412</f>
        <v>0</v>
      </c>
      <c r="C86" s="25">
        <f t="shared" si="37"/>
        <v>0</v>
      </c>
      <c r="D86" s="25">
        <f t="shared" si="37"/>
        <v>0</v>
      </c>
      <c r="E86" s="25">
        <f t="shared" si="37"/>
        <v>0</v>
      </c>
      <c r="F86" s="40">
        <f t="shared" si="37"/>
        <v>1.6955685814771395</v>
      </c>
      <c r="G86" s="25">
        <f t="shared" si="37"/>
        <v>1.7619109026963657</v>
      </c>
      <c r="H86" s="25">
        <f t="shared" si="37"/>
        <v>1.732388628370457</v>
      </c>
      <c r="I86" s="25">
        <f t="shared" si="37"/>
        <v>1.732388628370457</v>
      </c>
      <c r="J86" s="25">
        <f t="shared" si="37"/>
        <v>1.732388628370457</v>
      </c>
      <c r="K86" s="25">
        <f t="shared" si="37"/>
        <v>1.732388628370457</v>
      </c>
      <c r="L86" s="25">
        <f t="shared" si="37"/>
        <v>1.732388628370457</v>
      </c>
      <c r="M86" s="25">
        <f t="shared" si="37"/>
        <v>1.732388628370457</v>
      </c>
      <c r="N86" s="25">
        <f t="shared" si="37"/>
        <v>1.732388628370457</v>
      </c>
      <c r="O86" s="25">
        <f t="shared" si="37"/>
        <v>1.732388628370457</v>
      </c>
      <c r="P86" s="25">
        <f t="shared" si="37"/>
        <v>1.732388628370457</v>
      </c>
      <c r="Q86" s="25">
        <f t="shared" si="37"/>
        <v>1.732388628370457</v>
      </c>
      <c r="R86" s="25">
        <f t="shared" si="37"/>
        <v>1.732388628370457</v>
      </c>
      <c r="S86" s="25">
        <f t="shared" si="37"/>
        <v>1.732388628370457</v>
      </c>
      <c r="T86" s="25">
        <f t="shared" si="37"/>
        <v>1.732388628370457</v>
      </c>
      <c r="U86" s="25">
        <f t="shared" si="37"/>
        <v>1.732388628370457</v>
      </c>
      <c r="V86" s="25">
        <f t="shared" si="37"/>
        <v>1.732388628370457</v>
      </c>
      <c r="W86" s="25">
        <f t="shared" si="37"/>
        <v>1.732388628370457</v>
      </c>
      <c r="X86" s="25">
        <f t="shared" si="37"/>
        <v>1.732388628370457</v>
      </c>
      <c r="Y86" s="25">
        <f t="shared" si="37"/>
        <v>1.732388628370457</v>
      </c>
      <c r="Z86" s="25">
        <f t="shared" si="37"/>
        <v>1.732388628370457</v>
      </c>
      <c r="AA86" s="25">
        <f t="shared" si="37"/>
        <v>1.732388628370457</v>
      </c>
      <c r="AB86" s="25">
        <f t="shared" si="37"/>
        <v>1.732388628370457</v>
      </c>
      <c r="AC86" s="25">
        <f t="shared" si="37"/>
        <v>1.732388628370457</v>
      </c>
      <c r="AD86" s="25">
        <f t="shared" si="37"/>
        <v>1.732388628370457</v>
      </c>
      <c r="AE86" s="25">
        <f t="shared" si="37"/>
        <v>1.732388628370457</v>
      </c>
      <c r="AF86" s="25">
        <f t="shared" si="37"/>
        <v>1.732388628370457</v>
      </c>
      <c r="AG86" s="25">
        <f t="shared" si="37"/>
        <v>1.732388628370457</v>
      </c>
      <c r="AH86" s="25">
        <f t="shared" si="37"/>
        <v>1.732388628370457</v>
      </c>
      <c r="AI86" s="25">
        <f t="shared" si="37"/>
        <v>1.732388628370457</v>
      </c>
      <c r="AJ86" s="25">
        <f t="shared" si="37"/>
        <v>1.732388628370457</v>
      </c>
      <c r="AK86" s="25">
        <f t="shared" si="37"/>
        <v>1.732388628370457</v>
      </c>
      <c r="AL86" s="25">
        <f t="shared" si="37"/>
        <v>1.732388628370457</v>
      </c>
      <c r="AM86" s="25">
        <f t="shared" si="37"/>
        <v>1.732388628370457</v>
      </c>
      <c r="AN86" s="25">
        <f t="shared" si="37"/>
        <v>1.732388628370457</v>
      </c>
      <c r="AO86" s="25">
        <f t="shared" si="37"/>
        <v>1.732388628370457</v>
      </c>
      <c r="AP86" s="25">
        <f t="shared" si="37"/>
        <v>1.732388628370457</v>
      </c>
      <c r="AQ86" s="25">
        <f t="shared" si="37"/>
        <v>1.732388628370457</v>
      </c>
      <c r="AR86" s="20"/>
      <c r="AS86" s="21">
        <f t="shared" si="36"/>
        <v>0</v>
      </c>
    </row>
    <row r="87" spans="1:45" x14ac:dyDescent="0.25">
      <c r="A87" s="17" t="s">
        <v>14</v>
      </c>
      <c r="B87" s="25">
        <f t="shared" ref="B87:AQ87" si="38">B72/3.412</f>
        <v>0</v>
      </c>
      <c r="C87" s="25">
        <f t="shared" si="38"/>
        <v>0</v>
      </c>
      <c r="D87" s="25">
        <f t="shared" si="38"/>
        <v>0</v>
      </c>
      <c r="E87" s="25">
        <f t="shared" si="38"/>
        <v>0</v>
      </c>
      <c r="F87" s="40">
        <f t="shared" si="38"/>
        <v>4.0237397420867536E-2</v>
      </c>
      <c r="G87" s="25">
        <f t="shared" si="38"/>
        <v>9.1230949589683474E-2</v>
      </c>
      <c r="H87" s="25">
        <f t="shared" si="38"/>
        <v>7.7576201641266149E-2</v>
      </c>
      <c r="I87" s="25">
        <f t="shared" si="38"/>
        <v>7.7576201641266149E-2</v>
      </c>
      <c r="J87" s="25">
        <f t="shared" si="38"/>
        <v>7.7576201641266149E-2</v>
      </c>
      <c r="K87" s="25">
        <f t="shared" si="38"/>
        <v>7.7576201641266149E-2</v>
      </c>
      <c r="L87" s="25">
        <f t="shared" si="38"/>
        <v>7.7576201641266149E-2</v>
      </c>
      <c r="M87" s="25">
        <f t="shared" si="38"/>
        <v>7.7576201641266149E-2</v>
      </c>
      <c r="N87" s="25">
        <f t="shared" si="38"/>
        <v>7.7579132473622525E-2</v>
      </c>
      <c r="O87" s="25">
        <f t="shared" si="38"/>
        <v>7.7579132473622525E-2</v>
      </c>
      <c r="P87" s="25">
        <f t="shared" si="38"/>
        <v>7.7579132473622525E-2</v>
      </c>
      <c r="Q87" s="25">
        <f t="shared" si="38"/>
        <v>7.7579132473622525E-2</v>
      </c>
      <c r="R87" s="25">
        <f t="shared" si="38"/>
        <v>7.7582063305978916E-2</v>
      </c>
      <c r="S87" s="25">
        <f t="shared" si="38"/>
        <v>7.7582063305978916E-2</v>
      </c>
      <c r="T87" s="25">
        <f t="shared" si="38"/>
        <v>7.7584994138335306E-2</v>
      </c>
      <c r="U87" s="25">
        <f t="shared" si="38"/>
        <v>7.7584994138335306E-2</v>
      </c>
      <c r="V87" s="25">
        <f t="shared" si="38"/>
        <v>7.7590855803048087E-2</v>
      </c>
      <c r="W87" s="25">
        <f t="shared" si="38"/>
        <v>7.7590855803048087E-2</v>
      </c>
      <c r="X87" s="25">
        <f t="shared" si="38"/>
        <v>7.7593786635404491E-2</v>
      </c>
      <c r="Y87" s="25">
        <f t="shared" si="38"/>
        <v>7.7593786635404491E-2</v>
      </c>
      <c r="Z87" s="25">
        <f t="shared" si="38"/>
        <v>7.7596717467760881E-2</v>
      </c>
      <c r="AA87" s="25">
        <f t="shared" si="38"/>
        <v>7.7599648300117258E-2</v>
      </c>
      <c r="AB87" s="25">
        <f t="shared" si="38"/>
        <v>7.7602579132473648E-2</v>
      </c>
      <c r="AC87" s="25">
        <f t="shared" si="38"/>
        <v>7.7608440797186429E-2</v>
      </c>
      <c r="AD87" s="25">
        <f t="shared" si="38"/>
        <v>7.7611371629542819E-2</v>
      </c>
      <c r="AE87" s="25">
        <f t="shared" si="38"/>
        <v>7.76172332942556E-2</v>
      </c>
      <c r="AF87" s="25">
        <f t="shared" si="38"/>
        <v>7.7628956623681161E-2</v>
      </c>
      <c r="AG87" s="25">
        <f t="shared" si="38"/>
        <v>7.7637749120750318E-2</v>
      </c>
      <c r="AH87" s="25">
        <f t="shared" si="38"/>
        <v>7.7649472450175866E-2</v>
      </c>
      <c r="AI87" s="25">
        <f t="shared" si="38"/>
        <v>7.7661195779601441E-2</v>
      </c>
      <c r="AJ87" s="25">
        <f t="shared" si="38"/>
        <v>7.7675849941383379E-2</v>
      </c>
      <c r="AK87" s="25">
        <f t="shared" si="38"/>
        <v>7.7690504103165331E-2</v>
      </c>
      <c r="AL87" s="25">
        <f t="shared" si="38"/>
        <v>7.7705158264947269E-2</v>
      </c>
      <c r="AM87" s="25">
        <f t="shared" si="38"/>
        <v>7.771688159437283E-2</v>
      </c>
      <c r="AN87" s="25">
        <f t="shared" si="38"/>
        <v>7.7731535756154782E-2</v>
      </c>
      <c r="AO87" s="25">
        <f t="shared" si="38"/>
        <v>7.774912075029311E-2</v>
      </c>
      <c r="AP87" s="25">
        <f t="shared" si="38"/>
        <v>7.7760844079718672E-2</v>
      </c>
      <c r="AQ87" s="25">
        <f t="shared" si="38"/>
        <v>7.7772567409144205E-2</v>
      </c>
      <c r="AR87" s="20"/>
      <c r="AS87" s="21">
        <f t="shared" si="36"/>
        <v>7.2233029727586384E-5</v>
      </c>
    </row>
    <row r="88" spans="1:45" x14ac:dyDescent="0.25">
      <c r="A88" s="17" t="s">
        <v>15</v>
      </c>
      <c r="B88" s="25">
        <f t="shared" ref="B88:AQ88" si="39">B73/3.412</f>
        <v>0</v>
      </c>
      <c r="C88" s="25">
        <f t="shared" si="39"/>
        <v>0</v>
      </c>
      <c r="D88" s="25">
        <f t="shared" si="39"/>
        <v>0</v>
      </c>
      <c r="E88" s="25">
        <f t="shared" si="39"/>
        <v>0</v>
      </c>
      <c r="F88" s="40">
        <f t="shared" si="39"/>
        <v>0.51456916764361094</v>
      </c>
      <c r="G88" s="25">
        <f t="shared" si="39"/>
        <v>0.5145720984759673</v>
      </c>
      <c r="H88" s="25">
        <f t="shared" si="39"/>
        <v>0.5145720984759673</v>
      </c>
      <c r="I88" s="25">
        <f t="shared" si="39"/>
        <v>0.5145720984759673</v>
      </c>
      <c r="J88" s="25">
        <f t="shared" si="39"/>
        <v>0.5145720984759673</v>
      </c>
      <c r="K88" s="25">
        <f t="shared" si="39"/>
        <v>0.5145720984759673</v>
      </c>
      <c r="L88" s="25">
        <f t="shared" si="39"/>
        <v>0.5145720984759673</v>
      </c>
      <c r="M88" s="25">
        <f t="shared" si="39"/>
        <v>0.5145720984759673</v>
      </c>
      <c r="N88" s="25">
        <f t="shared" si="39"/>
        <v>0.5145720984759673</v>
      </c>
      <c r="O88" s="25">
        <f t="shared" si="39"/>
        <v>0.5145720984759673</v>
      </c>
      <c r="P88" s="25">
        <f t="shared" si="39"/>
        <v>0.51457796014068002</v>
      </c>
      <c r="Q88" s="25">
        <f t="shared" si="39"/>
        <v>0.51459554513481842</v>
      </c>
      <c r="R88" s="25">
        <f t="shared" si="39"/>
        <v>0.51472157092614312</v>
      </c>
      <c r="S88" s="25">
        <f t="shared" si="39"/>
        <v>0.5149677608440798</v>
      </c>
      <c r="T88" s="25">
        <f t="shared" si="39"/>
        <v>0.51532825322391573</v>
      </c>
      <c r="U88" s="25">
        <f t="shared" si="39"/>
        <v>0.51594665885111379</v>
      </c>
      <c r="V88" s="25">
        <f t="shared" si="39"/>
        <v>0.5166881594372803</v>
      </c>
      <c r="W88" s="25">
        <f t="shared" si="39"/>
        <v>0.51753223915592039</v>
      </c>
      <c r="X88" s="25">
        <f t="shared" si="39"/>
        <v>0.51835580304806572</v>
      </c>
      <c r="Y88" s="25">
        <f t="shared" si="39"/>
        <v>0.51920867526377512</v>
      </c>
      <c r="Z88" s="25">
        <f t="shared" si="39"/>
        <v>0.52048651817116065</v>
      </c>
      <c r="AA88" s="25">
        <f t="shared" si="39"/>
        <v>0.52193728018757335</v>
      </c>
      <c r="AB88" s="25">
        <f t="shared" si="39"/>
        <v>0.52362837045720989</v>
      </c>
      <c r="AC88" s="25">
        <f t="shared" si="39"/>
        <v>0.52558323563892151</v>
      </c>
      <c r="AD88" s="25">
        <f t="shared" si="39"/>
        <v>0.52812426729191109</v>
      </c>
      <c r="AE88" s="25">
        <f t="shared" si="39"/>
        <v>0.53188745603751497</v>
      </c>
      <c r="AF88" s="25">
        <f t="shared" si="39"/>
        <v>0.53844665885111376</v>
      </c>
      <c r="AG88" s="25">
        <f t="shared" si="39"/>
        <v>0.54925556858147717</v>
      </c>
      <c r="AH88" s="25">
        <f t="shared" si="39"/>
        <v>0.56824736225087935</v>
      </c>
      <c r="AI88" s="25">
        <f t="shared" si="39"/>
        <v>0.60225087924970711</v>
      </c>
      <c r="AJ88" s="25">
        <f t="shared" si="39"/>
        <v>0.66438159437280209</v>
      </c>
      <c r="AK88" s="25">
        <f t="shared" si="39"/>
        <v>0.77747069167643612</v>
      </c>
      <c r="AL88" s="25">
        <f t="shared" si="39"/>
        <v>0.89233587338804243</v>
      </c>
      <c r="AM88" s="25">
        <f t="shared" si="39"/>
        <v>1.0093434935521688</v>
      </c>
      <c r="AN88" s="25">
        <f t="shared" si="39"/>
        <v>1.1285111371629544</v>
      </c>
      <c r="AO88" s="25">
        <f t="shared" si="39"/>
        <v>1.2494753810082064</v>
      </c>
      <c r="AP88" s="25">
        <f t="shared" si="39"/>
        <v>1.3723036342321224</v>
      </c>
      <c r="AQ88" s="25">
        <f t="shared" si="39"/>
        <v>1.4971776084407975</v>
      </c>
      <c r="AR88" s="20"/>
      <c r="AS88" s="21">
        <f t="shared" si="36"/>
        <v>3.098465781869808E-2</v>
      </c>
    </row>
    <row r="89" spans="1:45" x14ac:dyDescent="0.25">
      <c r="A89" s="17" t="s">
        <v>16</v>
      </c>
      <c r="B89" s="25">
        <f t="shared" ref="B89:AQ89" si="40">B74/3.412</f>
        <v>0</v>
      </c>
      <c r="C89" s="25">
        <f t="shared" si="40"/>
        <v>0</v>
      </c>
      <c r="D89" s="25">
        <f t="shared" si="40"/>
        <v>0</v>
      </c>
      <c r="E89" s="25">
        <f t="shared" si="40"/>
        <v>0</v>
      </c>
      <c r="F89" s="40">
        <f t="shared" si="40"/>
        <v>0.17088804220398593</v>
      </c>
      <c r="G89" s="25">
        <f t="shared" si="40"/>
        <v>0.18547772567409146</v>
      </c>
      <c r="H89" s="25">
        <f t="shared" si="40"/>
        <v>0.17447245017584992</v>
      </c>
      <c r="I89" s="25">
        <f t="shared" si="40"/>
        <v>0.18389800703399764</v>
      </c>
      <c r="J89" s="25">
        <f t="shared" si="40"/>
        <v>0.19033704572098475</v>
      </c>
      <c r="K89" s="25">
        <f t="shared" si="40"/>
        <v>0.19696365767878071</v>
      </c>
      <c r="L89" s="25">
        <f t="shared" si="40"/>
        <v>0.20426143024618987</v>
      </c>
      <c r="M89" s="25">
        <f t="shared" si="40"/>
        <v>0.21181711606096121</v>
      </c>
      <c r="N89" s="25">
        <f t="shared" si="40"/>
        <v>0.22079718640093779</v>
      </c>
      <c r="O89" s="25">
        <f t="shared" si="40"/>
        <v>0.23128370457209835</v>
      </c>
      <c r="P89" s="25">
        <f t="shared" si="40"/>
        <v>0.24356389214536919</v>
      </c>
      <c r="Q89" s="25">
        <f t="shared" si="40"/>
        <v>0.25815650644783111</v>
      </c>
      <c r="R89" s="25">
        <f t="shared" si="40"/>
        <v>0.27642731535756149</v>
      </c>
      <c r="S89" s="25">
        <f t="shared" si="40"/>
        <v>0.29729484173505255</v>
      </c>
      <c r="T89" s="25">
        <f t="shared" si="40"/>
        <v>0.32012895662368107</v>
      </c>
      <c r="U89" s="25">
        <f t="shared" si="40"/>
        <v>0.34494138335287228</v>
      </c>
      <c r="V89" s="25">
        <f t="shared" si="40"/>
        <v>0.37237104337631888</v>
      </c>
      <c r="W89" s="25">
        <f t="shared" si="40"/>
        <v>0.40252051582649484</v>
      </c>
      <c r="X89" s="25">
        <f t="shared" si="40"/>
        <v>0.43454865181711594</v>
      </c>
      <c r="Y89" s="25">
        <f t="shared" si="40"/>
        <v>0.46937573270808919</v>
      </c>
      <c r="Z89" s="25">
        <f t="shared" si="40"/>
        <v>0.50894490035169992</v>
      </c>
      <c r="AA89" s="25">
        <f t="shared" si="40"/>
        <v>0.55322391559202821</v>
      </c>
      <c r="AB89" s="25">
        <f t="shared" si="40"/>
        <v>0.6032356389214536</v>
      </c>
      <c r="AC89" s="25">
        <f t="shared" si="40"/>
        <v>0.65974794841735118</v>
      </c>
      <c r="AD89" s="25">
        <f t="shared" si="40"/>
        <v>0.72456037514654126</v>
      </c>
      <c r="AE89" s="25">
        <f t="shared" si="40"/>
        <v>0.79972450175849974</v>
      </c>
      <c r="AF89" s="25">
        <f t="shared" si="40"/>
        <v>0.88750293083235621</v>
      </c>
      <c r="AG89" s="25">
        <f t="shared" si="40"/>
        <v>0.98966588511137099</v>
      </c>
      <c r="AH89" s="25">
        <f t="shared" si="40"/>
        <v>1.1096864009378664</v>
      </c>
      <c r="AI89" s="25">
        <f t="shared" si="40"/>
        <v>1.2516529894490027</v>
      </c>
      <c r="AJ89" s="25">
        <f t="shared" si="40"/>
        <v>1.420732708089097</v>
      </c>
      <c r="AK89" s="25">
        <f t="shared" si="40"/>
        <v>1.6234026963657688</v>
      </c>
      <c r="AL89" s="25">
        <f t="shared" si="40"/>
        <v>1.8286313012895663</v>
      </c>
      <c r="AM89" s="25">
        <f t="shared" si="40"/>
        <v>2.0373270808909738</v>
      </c>
      <c r="AN89" s="25">
        <f t="shared" si="40"/>
        <v>2.2495193434935516</v>
      </c>
      <c r="AO89" s="25">
        <f t="shared" si="40"/>
        <v>2.4642350527549826</v>
      </c>
      <c r="AP89" s="25">
        <f t="shared" si="40"/>
        <v>2.6815152403282529</v>
      </c>
      <c r="AQ89" s="25">
        <f t="shared" si="40"/>
        <v>2.9013804220398582</v>
      </c>
      <c r="AR89" s="20"/>
      <c r="AS89" s="21">
        <f t="shared" si="36"/>
        <v>8.3633002834102133E-2</v>
      </c>
    </row>
    <row r="90" spans="1:45" x14ac:dyDescent="0.25">
      <c r="A90" s="17" t="s">
        <v>17</v>
      </c>
      <c r="B90" s="25">
        <f t="shared" ref="B90:AQ90" si="41">B75/3.412</f>
        <v>0</v>
      </c>
      <c r="C90" s="25">
        <f t="shared" si="41"/>
        <v>0</v>
      </c>
      <c r="D90" s="25">
        <f t="shared" si="41"/>
        <v>0</v>
      </c>
      <c r="E90" s="25">
        <f t="shared" si="41"/>
        <v>0</v>
      </c>
      <c r="F90" s="40">
        <f t="shared" si="41"/>
        <v>5.0824736225087941</v>
      </c>
      <c r="G90" s="25">
        <f t="shared" si="41"/>
        <v>5.6405480656506439</v>
      </c>
      <c r="H90" s="25">
        <f t="shared" si="41"/>
        <v>6.5254747948417338</v>
      </c>
      <c r="I90" s="25">
        <f t="shared" si="41"/>
        <v>6.5257590855803036</v>
      </c>
      <c r="J90" s="25">
        <f t="shared" si="41"/>
        <v>6.525926143024618</v>
      </c>
      <c r="K90" s="25">
        <f t="shared" si="41"/>
        <v>6.5261430246189898</v>
      </c>
      <c r="L90" s="25">
        <f t="shared" si="41"/>
        <v>6.5266031652989431</v>
      </c>
      <c r="M90" s="25">
        <f t="shared" si="41"/>
        <v>6.5271981242672892</v>
      </c>
      <c r="N90" s="25">
        <f t="shared" si="41"/>
        <v>6.5279044548651806</v>
      </c>
      <c r="O90" s="25">
        <f t="shared" si="41"/>
        <v>6.5293728018757324</v>
      </c>
      <c r="P90" s="25">
        <f t="shared" si="41"/>
        <v>6.5315973036342303</v>
      </c>
      <c r="Q90" s="25">
        <f t="shared" si="41"/>
        <v>6.5350381008206329</v>
      </c>
      <c r="R90" s="25">
        <f t="shared" si="41"/>
        <v>6.540339976553339</v>
      </c>
      <c r="S90" s="25">
        <f t="shared" si="41"/>
        <v>6.5467584994138335</v>
      </c>
      <c r="T90" s="25">
        <f t="shared" si="41"/>
        <v>6.5556652989448976</v>
      </c>
      <c r="U90" s="25">
        <f t="shared" si="41"/>
        <v>6.567916178194606</v>
      </c>
      <c r="V90" s="25">
        <f t="shared" si="41"/>
        <v>6.5843640093786648</v>
      </c>
      <c r="W90" s="25">
        <f t="shared" si="41"/>
        <v>6.6072831184056247</v>
      </c>
      <c r="X90" s="25">
        <f t="shared" si="41"/>
        <v>6.6360287221570884</v>
      </c>
      <c r="Y90" s="25">
        <f t="shared" si="41"/>
        <v>6.672423798358734</v>
      </c>
      <c r="Z90" s="25">
        <f t="shared" si="41"/>
        <v>6.7203546307151232</v>
      </c>
      <c r="AA90" s="25">
        <f t="shared" si="41"/>
        <v>6.782828253223915</v>
      </c>
      <c r="AB90" s="25">
        <f t="shared" si="41"/>
        <v>6.8625556858147716</v>
      </c>
      <c r="AC90" s="25">
        <f t="shared" si="41"/>
        <v>6.9635961313012897</v>
      </c>
      <c r="AD90" s="25">
        <f t="shared" si="41"/>
        <v>7.0910638921453719</v>
      </c>
      <c r="AE90" s="25">
        <f t="shared" si="41"/>
        <v>7.2512221570926139</v>
      </c>
      <c r="AF90" s="25">
        <f t="shared" si="41"/>
        <v>7.4524999999999988</v>
      </c>
      <c r="AG90" s="25">
        <f t="shared" si="41"/>
        <v>7.7031887456037502</v>
      </c>
      <c r="AH90" s="25">
        <f t="shared" si="41"/>
        <v>8.0183059788980078</v>
      </c>
      <c r="AI90" s="25">
        <f t="shared" si="41"/>
        <v>8.4094665885111333</v>
      </c>
      <c r="AJ90" s="25">
        <f t="shared" si="41"/>
        <v>8.8979660023446652</v>
      </c>
      <c r="AK90" s="25">
        <f t="shared" si="41"/>
        <v>9.5064273153575609</v>
      </c>
      <c r="AL90" s="25">
        <f t="shared" si="41"/>
        <v>10.125301875732706</v>
      </c>
      <c r="AM90" s="25">
        <f t="shared" si="41"/>
        <v>10.755712192262607</v>
      </c>
      <c r="AN90" s="25">
        <f t="shared" si="41"/>
        <v>11.398305978898012</v>
      </c>
      <c r="AO90" s="25">
        <f t="shared" si="41"/>
        <v>12.050627198124261</v>
      </c>
      <c r="AP90" s="25">
        <f t="shared" si="41"/>
        <v>12.714410902696372</v>
      </c>
      <c r="AQ90" s="25">
        <f t="shared" si="41"/>
        <v>13.39089097303634</v>
      </c>
      <c r="AR90" s="20"/>
      <c r="AS90" s="21">
        <f t="shared" si="36"/>
        <v>2.0751259577191261E-2</v>
      </c>
    </row>
    <row r="91" spans="1:45" x14ac:dyDescent="0.25">
      <c r="A91" s="17" t="s">
        <v>18</v>
      </c>
      <c r="B91" s="25">
        <f t="shared" ref="B91:AQ91" si="42">B76/3.412</f>
        <v>0</v>
      </c>
      <c r="C91" s="25">
        <f t="shared" si="42"/>
        <v>0</v>
      </c>
      <c r="D91" s="25">
        <f t="shared" si="42"/>
        <v>0</v>
      </c>
      <c r="E91" s="25">
        <f t="shared" si="42"/>
        <v>0</v>
      </c>
      <c r="F91" s="40">
        <f t="shared" si="42"/>
        <v>3.1207502930832357E-2</v>
      </c>
      <c r="G91" s="25">
        <f t="shared" si="42"/>
        <v>2.8024618991793669E-2</v>
      </c>
      <c r="H91" s="25">
        <f t="shared" si="42"/>
        <v>2.5084994138335287E-2</v>
      </c>
      <c r="I91" s="25">
        <f t="shared" si="42"/>
        <v>2.5084994138335287E-2</v>
      </c>
      <c r="J91" s="25">
        <f t="shared" si="42"/>
        <v>2.5084994138335287E-2</v>
      </c>
      <c r="K91" s="25">
        <f t="shared" si="42"/>
        <v>2.5084994138335287E-2</v>
      </c>
      <c r="L91" s="25">
        <f t="shared" si="42"/>
        <v>2.5084994138335287E-2</v>
      </c>
      <c r="M91" s="25">
        <f t="shared" si="42"/>
        <v>2.5084994138335287E-2</v>
      </c>
      <c r="N91" s="25">
        <f t="shared" si="42"/>
        <v>2.5084994138335287E-2</v>
      </c>
      <c r="O91" s="25">
        <f t="shared" si="42"/>
        <v>2.5084994138335287E-2</v>
      </c>
      <c r="P91" s="25">
        <f t="shared" si="42"/>
        <v>2.5084994138335287E-2</v>
      </c>
      <c r="Q91" s="25">
        <f t="shared" si="42"/>
        <v>2.5084994138335287E-2</v>
      </c>
      <c r="R91" s="25">
        <f t="shared" si="42"/>
        <v>2.5084994138335287E-2</v>
      </c>
      <c r="S91" s="25">
        <f t="shared" si="42"/>
        <v>2.5084994138335287E-2</v>
      </c>
      <c r="T91" s="25">
        <f t="shared" si="42"/>
        <v>2.5084994138335287E-2</v>
      </c>
      <c r="U91" s="25">
        <f t="shared" si="42"/>
        <v>2.5084994138335287E-2</v>
      </c>
      <c r="V91" s="25">
        <f t="shared" si="42"/>
        <v>2.5084994138335287E-2</v>
      </c>
      <c r="W91" s="25">
        <f t="shared" si="42"/>
        <v>2.5084994138335287E-2</v>
      </c>
      <c r="X91" s="25">
        <f t="shared" si="42"/>
        <v>2.5084994138335287E-2</v>
      </c>
      <c r="Y91" s="25">
        <f t="shared" si="42"/>
        <v>2.5084994138335287E-2</v>
      </c>
      <c r="Z91" s="25">
        <f t="shared" si="42"/>
        <v>2.5084994138335287E-2</v>
      </c>
      <c r="AA91" s="25">
        <f t="shared" si="42"/>
        <v>2.5084994138335287E-2</v>
      </c>
      <c r="AB91" s="25">
        <f t="shared" si="42"/>
        <v>2.5084994138335287E-2</v>
      </c>
      <c r="AC91" s="25">
        <f t="shared" si="42"/>
        <v>2.5084994138335287E-2</v>
      </c>
      <c r="AD91" s="25">
        <f t="shared" si="42"/>
        <v>2.5084994138335287E-2</v>
      </c>
      <c r="AE91" s="25">
        <f t="shared" si="42"/>
        <v>2.5084994138335287E-2</v>
      </c>
      <c r="AF91" s="25">
        <f t="shared" si="42"/>
        <v>2.5084994138335287E-2</v>
      </c>
      <c r="AG91" s="25">
        <f t="shared" si="42"/>
        <v>2.5084994138335287E-2</v>
      </c>
      <c r="AH91" s="25">
        <f t="shared" si="42"/>
        <v>2.5084994138335287E-2</v>
      </c>
      <c r="AI91" s="25">
        <f t="shared" si="42"/>
        <v>2.5084994138335287E-2</v>
      </c>
      <c r="AJ91" s="25">
        <f t="shared" si="42"/>
        <v>2.5084994138335287E-2</v>
      </c>
      <c r="AK91" s="25">
        <f t="shared" si="42"/>
        <v>2.5084994138335287E-2</v>
      </c>
      <c r="AL91" s="25">
        <f t="shared" si="42"/>
        <v>2.5084994138335287E-2</v>
      </c>
      <c r="AM91" s="25">
        <f t="shared" si="42"/>
        <v>2.5084994138335287E-2</v>
      </c>
      <c r="AN91" s="25">
        <f t="shared" si="42"/>
        <v>2.5084994138335287E-2</v>
      </c>
      <c r="AO91" s="25">
        <f t="shared" si="42"/>
        <v>2.5084994138335287E-2</v>
      </c>
      <c r="AP91" s="25">
        <f t="shared" si="42"/>
        <v>2.5084994138335287E-2</v>
      </c>
      <c r="AQ91" s="25">
        <f t="shared" si="42"/>
        <v>2.5084994138335287E-2</v>
      </c>
      <c r="AR91" s="20"/>
      <c r="AS91" s="21">
        <f t="shared" si="36"/>
        <v>0</v>
      </c>
    </row>
    <row r="92" spans="1:45" x14ac:dyDescent="0.25">
      <c r="A92" s="17" t="s">
        <v>19</v>
      </c>
      <c r="B92" s="25">
        <f t="shared" ref="B92:AQ92" si="43">B77/3.412</f>
        <v>0</v>
      </c>
      <c r="C92" s="25">
        <f t="shared" si="43"/>
        <v>0</v>
      </c>
      <c r="D92" s="25">
        <f t="shared" si="43"/>
        <v>0</v>
      </c>
      <c r="E92" s="25">
        <f t="shared" si="43"/>
        <v>0</v>
      </c>
      <c r="F92" s="40">
        <f t="shared" si="43"/>
        <v>1.4114419695193436</v>
      </c>
      <c r="G92" s="25">
        <f t="shared" si="43"/>
        <v>1.4166910902696366</v>
      </c>
      <c r="H92" s="25">
        <f t="shared" si="43"/>
        <v>1.4232971864009381</v>
      </c>
      <c r="I92" s="25">
        <f t="shared" si="43"/>
        <v>1.4235990621336458</v>
      </c>
      <c r="J92" s="25">
        <f t="shared" si="43"/>
        <v>1.4236840562719812</v>
      </c>
      <c r="K92" s="25">
        <f t="shared" si="43"/>
        <v>1.4237602579132473</v>
      </c>
      <c r="L92" s="25">
        <f t="shared" si="43"/>
        <v>1.4238628370457209</v>
      </c>
      <c r="M92" s="25">
        <f t="shared" si="43"/>
        <v>1.423980070339977</v>
      </c>
      <c r="N92" s="25">
        <f t="shared" si="43"/>
        <v>1.4241324736225087</v>
      </c>
      <c r="O92" s="25">
        <f t="shared" si="43"/>
        <v>1.4243610785463072</v>
      </c>
      <c r="P92" s="25">
        <f t="shared" si="43"/>
        <v>1.4246864009378661</v>
      </c>
      <c r="Q92" s="25">
        <f t="shared" si="43"/>
        <v>1.4251348182883938</v>
      </c>
      <c r="R92" s="25">
        <f t="shared" si="43"/>
        <v>1.4257942555685814</v>
      </c>
      <c r="S92" s="25">
        <f t="shared" si="43"/>
        <v>1.4265943728018757</v>
      </c>
      <c r="T92" s="25">
        <f t="shared" si="43"/>
        <v>1.4276670574443133</v>
      </c>
      <c r="U92" s="25">
        <f t="shared" si="43"/>
        <v>1.4290093786635405</v>
      </c>
      <c r="V92" s="25">
        <f t="shared" si="43"/>
        <v>1.430759085580305</v>
      </c>
      <c r="W92" s="25">
        <f t="shared" si="43"/>
        <v>1.4329220398593197</v>
      </c>
      <c r="X92" s="25">
        <f t="shared" si="43"/>
        <v>1.4354103165298946</v>
      </c>
      <c r="Y92" s="25">
        <f t="shared" si="43"/>
        <v>1.4382942555685814</v>
      </c>
      <c r="Z92" s="25">
        <f t="shared" si="43"/>
        <v>1.4419460726846431</v>
      </c>
      <c r="AA92" s="25">
        <f t="shared" si="43"/>
        <v>1.4463980070339981</v>
      </c>
      <c r="AB92" s="25">
        <f t="shared" si="43"/>
        <v>1.4518845252051589</v>
      </c>
      <c r="AC92" s="25">
        <f t="shared" si="43"/>
        <v>1.4585257913247365</v>
      </c>
      <c r="AD92" s="25">
        <f t="shared" si="43"/>
        <v>1.4666060961313019</v>
      </c>
      <c r="AE92" s="25">
        <f t="shared" si="43"/>
        <v>1.4765533411488869</v>
      </c>
      <c r="AF92" s="25">
        <f t="shared" si="43"/>
        <v>1.4888657678780772</v>
      </c>
      <c r="AG92" s="25">
        <f t="shared" si="43"/>
        <v>1.5037573270808908</v>
      </c>
      <c r="AH92" s="25">
        <f t="shared" si="43"/>
        <v>1.5216998827667065</v>
      </c>
      <c r="AI92" s="25">
        <f t="shared" si="43"/>
        <v>1.5436518171160611</v>
      </c>
      <c r="AJ92" s="25">
        <f t="shared" si="43"/>
        <v>1.5704044548651823</v>
      </c>
      <c r="AK92" s="25">
        <f t="shared" si="43"/>
        <v>1.603015826494725</v>
      </c>
      <c r="AL92" s="25">
        <f t="shared" si="43"/>
        <v>1.6360023446658851</v>
      </c>
      <c r="AM92" s="25">
        <f t="shared" si="43"/>
        <v>1.6696541617819465</v>
      </c>
      <c r="AN92" s="25">
        <f t="shared" si="43"/>
        <v>1.7039888628370456</v>
      </c>
      <c r="AO92" s="25">
        <f t="shared" si="43"/>
        <v>1.7387485345838221</v>
      </c>
      <c r="AP92" s="25">
        <f t="shared" si="43"/>
        <v>1.7737631887456036</v>
      </c>
      <c r="AQ92" s="25">
        <f t="shared" si="43"/>
        <v>1.809026963657679</v>
      </c>
      <c r="AR92" s="20"/>
      <c r="AS92" s="21">
        <f t="shared" si="36"/>
        <v>6.8753264026977234E-3</v>
      </c>
    </row>
    <row r="93" spans="1:45" x14ac:dyDescent="0.25">
      <c r="A93" s="17" t="s">
        <v>20</v>
      </c>
      <c r="B93" s="25">
        <f t="shared" ref="B93:AQ93" si="44">B78/3.412</f>
        <v>0</v>
      </c>
      <c r="C93" s="25">
        <f t="shared" si="44"/>
        <v>0</v>
      </c>
      <c r="D93" s="25">
        <f t="shared" si="44"/>
        <v>0</v>
      </c>
      <c r="E93" s="25">
        <f t="shared" si="44"/>
        <v>0</v>
      </c>
      <c r="F93" s="40">
        <f t="shared" si="44"/>
        <v>5.2063305978898008E-2</v>
      </c>
      <c r="G93" s="25">
        <f t="shared" si="44"/>
        <v>0.56548651817116058</v>
      </c>
      <c r="H93" s="25">
        <f t="shared" si="44"/>
        <v>0.74359320046893318</v>
      </c>
      <c r="I93" s="25">
        <f t="shared" si="44"/>
        <v>1.2198769050410316</v>
      </c>
      <c r="J93" s="25">
        <f t="shared" si="44"/>
        <v>1.5130011723329428</v>
      </c>
      <c r="K93" s="25">
        <f t="shared" si="44"/>
        <v>1.8139800703399767</v>
      </c>
      <c r="L93" s="25">
        <f t="shared" si="44"/>
        <v>2.1059642438452522</v>
      </c>
      <c r="M93" s="25">
        <f t="shared" si="44"/>
        <v>2.3955099648300116</v>
      </c>
      <c r="N93" s="25">
        <f t="shared" si="44"/>
        <v>2.6854630715123098</v>
      </c>
      <c r="O93" s="25">
        <f t="shared" si="44"/>
        <v>2.9744372801875731</v>
      </c>
      <c r="P93" s="25">
        <f t="shared" si="44"/>
        <v>3.2771834701055096</v>
      </c>
      <c r="Q93" s="25">
        <f t="shared" si="44"/>
        <v>3.5939243845252054</v>
      </c>
      <c r="R93" s="25">
        <f t="shared" si="44"/>
        <v>3.9276582649472451</v>
      </c>
      <c r="S93" s="25">
        <f t="shared" si="44"/>
        <v>4.2814478311840558</v>
      </c>
      <c r="T93" s="25">
        <f t="shared" si="44"/>
        <v>4.6567379835873384</v>
      </c>
      <c r="U93" s="25">
        <f t="shared" si="44"/>
        <v>5.0542584994138338</v>
      </c>
      <c r="V93" s="25">
        <f t="shared" si="44"/>
        <v>5.4752344665885113</v>
      </c>
      <c r="W93" s="25">
        <f t="shared" si="44"/>
        <v>5.9253956623681123</v>
      </c>
      <c r="X93" s="25">
        <f t="shared" si="44"/>
        <v>6.4064449003516994</v>
      </c>
      <c r="Y93" s="25">
        <f t="shared" si="44"/>
        <v>6.9208177022274331</v>
      </c>
      <c r="Z93" s="25">
        <f t="shared" si="44"/>
        <v>7.4686342321219223</v>
      </c>
      <c r="AA93" s="25">
        <f t="shared" si="44"/>
        <v>8.0525029308323557</v>
      </c>
      <c r="AB93" s="25">
        <f t="shared" si="44"/>
        <v>8.6770017584994132</v>
      </c>
      <c r="AC93" s="25">
        <f t="shared" si="44"/>
        <v>9.3446922626025781</v>
      </c>
      <c r="AD93" s="25">
        <f t="shared" si="44"/>
        <v>10.060841148886283</v>
      </c>
      <c r="AE93" s="25">
        <f t="shared" si="44"/>
        <v>10.827611371629542</v>
      </c>
      <c r="AF93" s="25">
        <f t="shared" si="44"/>
        <v>11.649129542790153</v>
      </c>
      <c r="AG93" s="25">
        <f t="shared" si="44"/>
        <v>12.55163247362251</v>
      </c>
      <c r="AH93" s="25">
        <f t="shared" si="44"/>
        <v>13.544636576787811</v>
      </c>
      <c r="AI93" s="25">
        <f t="shared" si="44"/>
        <v>14.636632473622509</v>
      </c>
      <c r="AJ93" s="25">
        <f t="shared" si="44"/>
        <v>15.83863716295428</v>
      </c>
      <c r="AK93" s="25">
        <f t="shared" si="44"/>
        <v>17.176154747948416</v>
      </c>
      <c r="AL93" s="25">
        <f t="shared" si="44"/>
        <v>18.664492966002342</v>
      </c>
      <c r="AM93" s="25">
        <f t="shared" si="44"/>
        <v>20.322901524032822</v>
      </c>
      <c r="AN93" s="25">
        <f t="shared" si="44"/>
        <v>22.169958968347011</v>
      </c>
      <c r="AO93" s="25">
        <f t="shared" si="44"/>
        <v>24.232558616647129</v>
      </c>
      <c r="AP93" s="25">
        <f t="shared" si="44"/>
        <v>26.536506447831183</v>
      </c>
      <c r="AQ93" s="25">
        <f t="shared" si="44"/>
        <v>29.11607268464244</v>
      </c>
      <c r="AR93" s="20"/>
      <c r="AS93" s="21">
        <f t="shared" si="36"/>
        <v>0.11047426089290879</v>
      </c>
    </row>
    <row r="94" spans="1:45" x14ac:dyDescent="0.25">
      <c r="A94" s="17" t="s">
        <v>22</v>
      </c>
      <c r="B94" s="25">
        <f t="shared" ref="B94:AQ94" si="45">B79/3.412</f>
        <v>0</v>
      </c>
      <c r="C94" s="25">
        <f t="shared" si="45"/>
        <v>0</v>
      </c>
      <c r="D94" s="25">
        <f t="shared" si="45"/>
        <v>0</v>
      </c>
      <c r="E94" s="25">
        <f t="shared" si="45"/>
        <v>0</v>
      </c>
      <c r="F94" s="40">
        <f t="shared" si="45"/>
        <v>1.0550996483001174E-4</v>
      </c>
      <c r="G94" s="25">
        <f t="shared" si="45"/>
        <v>1.1430246189917938E-4</v>
      </c>
      <c r="H94" s="25">
        <f t="shared" si="45"/>
        <v>1.1723329425556857E-4</v>
      </c>
      <c r="I94" s="25">
        <f t="shared" si="45"/>
        <v>1.1723329425556857E-4</v>
      </c>
      <c r="J94" s="25">
        <f t="shared" si="45"/>
        <v>1.1723329425556857E-4</v>
      </c>
      <c r="K94" s="25">
        <f t="shared" si="45"/>
        <v>1.1723329425556857E-4</v>
      </c>
      <c r="L94" s="25">
        <f t="shared" si="45"/>
        <v>1.1723329425556857E-4</v>
      </c>
      <c r="M94" s="25">
        <f t="shared" si="45"/>
        <v>1.1723329425556857E-4</v>
      </c>
      <c r="N94" s="25">
        <f t="shared" si="45"/>
        <v>1.1723329425556857E-4</v>
      </c>
      <c r="O94" s="25">
        <f t="shared" si="45"/>
        <v>1.1723329425556857E-4</v>
      </c>
      <c r="P94" s="25">
        <f t="shared" si="45"/>
        <v>1.1723329425556857E-4</v>
      </c>
      <c r="Q94" s="25">
        <f t="shared" si="45"/>
        <v>1.1723329425556857E-4</v>
      </c>
      <c r="R94" s="25">
        <f t="shared" si="45"/>
        <v>1.1723329425556857E-4</v>
      </c>
      <c r="S94" s="25">
        <f t="shared" si="45"/>
        <v>1.1723329425556857E-4</v>
      </c>
      <c r="T94" s="25">
        <f t="shared" si="45"/>
        <v>1.1723329425556857E-4</v>
      </c>
      <c r="U94" s="25">
        <f t="shared" si="45"/>
        <v>1.1723329425556857E-4</v>
      </c>
      <c r="V94" s="25">
        <f t="shared" si="45"/>
        <v>1.1723329425556857E-4</v>
      </c>
      <c r="W94" s="25">
        <f t="shared" si="45"/>
        <v>1.1723329425556857E-4</v>
      </c>
      <c r="X94" s="25">
        <f t="shared" si="45"/>
        <v>1.1723329425556857E-4</v>
      </c>
      <c r="Y94" s="25">
        <f t="shared" si="45"/>
        <v>1.1723329425556857E-4</v>
      </c>
      <c r="Z94" s="25">
        <f t="shared" si="45"/>
        <v>1.1723329425556857E-4</v>
      </c>
      <c r="AA94" s="25">
        <f t="shared" si="45"/>
        <v>1.1723329425556857E-4</v>
      </c>
      <c r="AB94" s="25">
        <f t="shared" si="45"/>
        <v>1.1723329425556857E-4</v>
      </c>
      <c r="AC94" s="25">
        <f t="shared" si="45"/>
        <v>1.1723329425556857E-4</v>
      </c>
      <c r="AD94" s="25">
        <f t="shared" si="45"/>
        <v>1.1723329425556857E-4</v>
      </c>
      <c r="AE94" s="25">
        <f t="shared" si="45"/>
        <v>1.1723329425556857E-4</v>
      </c>
      <c r="AF94" s="25">
        <f t="shared" si="45"/>
        <v>1.1723329425556857E-4</v>
      </c>
      <c r="AG94" s="25">
        <f t="shared" si="45"/>
        <v>1.1723329425556857E-4</v>
      </c>
      <c r="AH94" s="25">
        <f t="shared" si="45"/>
        <v>1.201641266119578E-4</v>
      </c>
      <c r="AI94" s="25">
        <f t="shared" si="45"/>
        <v>1.2309495896834703E-4</v>
      </c>
      <c r="AJ94" s="25">
        <f t="shared" si="45"/>
        <v>1.2309495896834703E-4</v>
      </c>
      <c r="AK94" s="25">
        <f t="shared" si="45"/>
        <v>1.3481828839390387E-4</v>
      </c>
      <c r="AL94" s="25">
        <f t="shared" si="45"/>
        <v>1.3774912075029309E-4</v>
      </c>
      <c r="AM94" s="25">
        <f t="shared" si="45"/>
        <v>1.4067995310668231E-4</v>
      </c>
      <c r="AN94" s="25">
        <f t="shared" si="45"/>
        <v>1.4947245017584993E-4</v>
      </c>
      <c r="AO94" s="25">
        <f t="shared" si="45"/>
        <v>1.5240328253223915E-4</v>
      </c>
      <c r="AP94" s="25">
        <f t="shared" si="45"/>
        <v>1.611957796014068E-4</v>
      </c>
      <c r="AQ94" s="25">
        <f t="shared" si="45"/>
        <v>1.64126611957796E-4</v>
      </c>
      <c r="AR94" s="20"/>
      <c r="AS94" s="21">
        <f t="shared" si="36"/>
        <v>9.6598505288552072E-3</v>
      </c>
    </row>
    <row r="95" spans="1:45" x14ac:dyDescent="0.25">
      <c r="A95" s="17" t="s">
        <v>21</v>
      </c>
      <c r="B95" s="25">
        <f t="shared" ref="B95:AQ95" si="46">B80/3.412</f>
        <v>0</v>
      </c>
      <c r="C95" s="25">
        <f t="shared" si="46"/>
        <v>0</v>
      </c>
      <c r="D95" s="25">
        <f t="shared" si="46"/>
        <v>0</v>
      </c>
      <c r="E95" s="25">
        <f t="shared" si="46"/>
        <v>0</v>
      </c>
      <c r="F95" s="40">
        <f t="shared" si="46"/>
        <v>2.8807151230949585E-2</v>
      </c>
      <c r="G95" s="25">
        <f t="shared" si="46"/>
        <v>6.3209261430246189E-2</v>
      </c>
      <c r="H95" s="25">
        <f t="shared" si="46"/>
        <v>4.0228604923798358E-2</v>
      </c>
      <c r="I95" s="25">
        <f t="shared" si="46"/>
        <v>4.0228604923798358E-2</v>
      </c>
      <c r="J95" s="25">
        <f t="shared" si="46"/>
        <v>4.0228604923798358E-2</v>
      </c>
      <c r="K95" s="25">
        <f t="shared" si="46"/>
        <v>4.0228604923798358E-2</v>
      </c>
      <c r="L95" s="25">
        <f t="shared" si="46"/>
        <v>4.0228604923798358E-2</v>
      </c>
      <c r="M95" s="25">
        <f t="shared" si="46"/>
        <v>4.0228604923798358E-2</v>
      </c>
      <c r="N95" s="25">
        <f t="shared" si="46"/>
        <v>4.0228604923798358E-2</v>
      </c>
      <c r="O95" s="25">
        <f t="shared" si="46"/>
        <v>4.0228604923798358E-2</v>
      </c>
      <c r="P95" s="25">
        <f t="shared" si="46"/>
        <v>4.0228604923798358E-2</v>
      </c>
      <c r="Q95" s="25">
        <f t="shared" si="46"/>
        <v>4.0228604923798358E-2</v>
      </c>
      <c r="R95" s="25">
        <f t="shared" si="46"/>
        <v>4.0228604923798358E-2</v>
      </c>
      <c r="S95" s="25">
        <f t="shared" si="46"/>
        <v>4.0228604923798358E-2</v>
      </c>
      <c r="T95" s="25">
        <f t="shared" si="46"/>
        <v>4.0228604923798358E-2</v>
      </c>
      <c r="U95" s="25">
        <f t="shared" si="46"/>
        <v>4.0228604923798358E-2</v>
      </c>
      <c r="V95" s="25">
        <f t="shared" si="46"/>
        <v>4.0228604923798358E-2</v>
      </c>
      <c r="W95" s="25">
        <f t="shared" si="46"/>
        <v>4.0228604923798358E-2</v>
      </c>
      <c r="X95" s="25">
        <f t="shared" si="46"/>
        <v>4.0228604923798358E-2</v>
      </c>
      <c r="Y95" s="25">
        <f t="shared" si="46"/>
        <v>4.0228604923798358E-2</v>
      </c>
      <c r="Z95" s="25">
        <f t="shared" si="46"/>
        <v>4.0228604923798358E-2</v>
      </c>
      <c r="AA95" s="25">
        <f t="shared" si="46"/>
        <v>4.0228604923798358E-2</v>
      </c>
      <c r="AB95" s="25">
        <f t="shared" si="46"/>
        <v>4.0228604923798358E-2</v>
      </c>
      <c r="AC95" s="25">
        <f t="shared" si="46"/>
        <v>4.0228604923798358E-2</v>
      </c>
      <c r="AD95" s="25">
        <f t="shared" si="46"/>
        <v>4.0228604923798358E-2</v>
      </c>
      <c r="AE95" s="25">
        <f t="shared" si="46"/>
        <v>4.0228604923798358E-2</v>
      </c>
      <c r="AF95" s="25">
        <f t="shared" si="46"/>
        <v>4.0228604923798358E-2</v>
      </c>
      <c r="AG95" s="25">
        <f t="shared" si="46"/>
        <v>4.0228604923798358E-2</v>
      </c>
      <c r="AH95" s="25">
        <f t="shared" si="46"/>
        <v>4.0228604923798358E-2</v>
      </c>
      <c r="AI95" s="25">
        <f t="shared" si="46"/>
        <v>4.0228604923798358E-2</v>
      </c>
      <c r="AJ95" s="25">
        <f t="shared" si="46"/>
        <v>4.0228604923798358E-2</v>
      </c>
      <c r="AK95" s="25">
        <f t="shared" si="46"/>
        <v>4.0228604923798358E-2</v>
      </c>
      <c r="AL95" s="25">
        <f t="shared" si="46"/>
        <v>4.0228604923798358E-2</v>
      </c>
      <c r="AM95" s="25">
        <f t="shared" si="46"/>
        <v>4.0228604923798358E-2</v>
      </c>
      <c r="AN95" s="25">
        <f t="shared" si="46"/>
        <v>4.0228604923798358E-2</v>
      </c>
      <c r="AO95" s="25">
        <f t="shared" si="46"/>
        <v>4.0228604923798358E-2</v>
      </c>
      <c r="AP95" s="25">
        <f t="shared" si="46"/>
        <v>4.0228604923798358E-2</v>
      </c>
      <c r="AQ95" s="25">
        <f t="shared" si="46"/>
        <v>4.0228604923798358E-2</v>
      </c>
      <c r="AR95" s="20"/>
      <c r="AS95" s="21">
        <f>((INDEX($B95:$AQ95,MATCH($AS$6,$B$8:$AQ$8,0)))/(INDEX($B95:$AQ95,MATCH($AS$5,$B$8:$AQ$8,0))))^(1/($AS$6-$AS$5))-1</f>
        <v>0</v>
      </c>
    </row>
    <row r="96" spans="1:45" x14ac:dyDescent="0.25">
      <c r="A96" s="17" t="s">
        <v>23</v>
      </c>
      <c r="B96" s="22">
        <f t="shared" ref="B96:AQ96" si="47">B81/3.412</f>
        <v>0</v>
      </c>
      <c r="C96" s="22">
        <f t="shared" si="47"/>
        <v>0</v>
      </c>
      <c r="D96" s="22">
        <f t="shared" si="47"/>
        <v>0</v>
      </c>
      <c r="E96" s="22">
        <f t="shared" si="47"/>
        <v>0</v>
      </c>
      <c r="F96" s="23">
        <f t="shared" si="47"/>
        <v>9.239812426729193</v>
      </c>
      <c r="G96" s="22">
        <f t="shared" si="47"/>
        <v>10.452672919109029</v>
      </c>
      <c r="H96" s="22">
        <f t="shared" si="47"/>
        <v>11.412456037514653</v>
      </c>
      <c r="I96" s="22">
        <f t="shared" si="47"/>
        <v>11.898751465416174</v>
      </c>
      <c r="J96" s="22">
        <f t="shared" si="47"/>
        <v>12.198566822977725</v>
      </c>
      <c r="K96" s="22">
        <f t="shared" si="47"/>
        <v>12.506465416178193</v>
      </c>
      <c r="L96" s="22">
        <f t="shared" si="47"/>
        <v>12.806310082063302</v>
      </c>
      <c r="M96" s="22">
        <f t="shared" si="47"/>
        <v>13.104123681125435</v>
      </c>
      <c r="N96" s="22">
        <f t="shared" si="47"/>
        <v>13.40391852286049</v>
      </c>
      <c r="O96" s="22">
        <f t="shared" si="47"/>
        <v>13.705076201641265</v>
      </c>
      <c r="P96" s="22">
        <f t="shared" si="47"/>
        <v>14.022658264947243</v>
      </c>
      <c r="Q96" s="22">
        <f t="shared" si="47"/>
        <v>14.357898593200467</v>
      </c>
      <c r="R96" s="22">
        <f t="shared" si="47"/>
        <v>14.715993552168813</v>
      </c>
      <c r="S96" s="22">
        <f t="shared" si="47"/>
        <v>15.098115474794842</v>
      </c>
      <c r="T96" s="22">
        <f t="shared" si="47"/>
        <v>15.506582649472445</v>
      </c>
      <c r="U96" s="22">
        <f t="shared" si="47"/>
        <v>15.943127198124266</v>
      </c>
      <c r="V96" s="22">
        <f t="shared" si="47"/>
        <v>16.410477725674095</v>
      </c>
      <c r="W96" s="22">
        <f t="shared" si="47"/>
        <v>16.916714536928488</v>
      </c>
      <c r="X96" s="22">
        <f t="shared" si="47"/>
        <v>17.461852286049233</v>
      </c>
      <c r="Y96" s="22">
        <f t="shared" si="47"/>
        <v>18.051184056271982</v>
      </c>
      <c r="Z96" s="22">
        <f t="shared" si="47"/>
        <v>18.691433177022276</v>
      </c>
      <c r="AA96" s="22">
        <f t="shared" si="47"/>
        <v>19.387960140679954</v>
      </c>
      <c r="AB96" s="22">
        <f t="shared" si="47"/>
        <v>20.149378663540446</v>
      </c>
      <c r="AC96" s="22">
        <f t="shared" si="47"/>
        <v>20.983223915592028</v>
      </c>
      <c r="AD96" s="22">
        <f t="shared" si="47"/>
        <v>21.90227725674092</v>
      </c>
      <c r="AE96" s="22">
        <f t="shared" si="47"/>
        <v>22.91808616647128</v>
      </c>
      <c r="AF96" s="22">
        <f t="shared" si="47"/>
        <v>24.047543962485349</v>
      </c>
      <c r="AG96" s="22">
        <f t="shared" si="47"/>
        <v>25.328607854630711</v>
      </c>
      <c r="AH96" s="22">
        <f t="shared" si="47"/>
        <v>26.79369871043377</v>
      </c>
      <c r="AI96" s="22">
        <f t="shared" si="47"/>
        <v>28.474791910902695</v>
      </c>
      <c r="AJ96" s="22">
        <f t="shared" si="47"/>
        <v>30.423273739742086</v>
      </c>
      <c r="AK96" s="22">
        <f t="shared" si="47"/>
        <v>32.717649472450177</v>
      </c>
      <c r="AL96" s="22">
        <f t="shared" si="47"/>
        <v>35.17796014067995</v>
      </c>
      <c r="AM96" s="22">
        <f t="shared" si="47"/>
        <v>37.826148886283711</v>
      </c>
      <c r="AN96" s="22">
        <f t="shared" si="47"/>
        <v>40.681518171160612</v>
      </c>
      <c r="AO96" s="22">
        <f t="shared" si="47"/>
        <v>43.766899179366931</v>
      </c>
      <c r="AP96" s="22">
        <f t="shared" si="47"/>
        <v>47.109774325908568</v>
      </c>
      <c r="AQ96" s="22">
        <f t="shared" si="47"/>
        <v>50.745838218053926</v>
      </c>
      <c r="AR96" s="14"/>
      <c r="AS96" s="21">
        <f t="shared" si="36"/>
        <v>4.3553922064155204E-2</v>
      </c>
    </row>
    <row r="97" spans="1:45" x14ac:dyDescent="0.25">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39"/>
    </row>
    <row r="98" spans="1:45" x14ac:dyDescent="0.25">
      <c r="A98" s="8" t="s">
        <v>137</v>
      </c>
      <c r="AS98" s="24"/>
    </row>
    <row r="99" spans="1:45" x14ac:dyDescent="0.25">
      <c r="A99" s="13"/>
      <c r="B99" s="14">
        <v>2009</v>
      </c>
      <c r="C99" s="14">
        <v>2010</v>
      </c>
      <c r="D99" s="14">
        <v>2011</v>
      </c>
      <c r="E99" s="14">
        <v>2012</v>
      </c>
      <c r="F99" s="15">
        <v>2013</v>
      </c>
      <c r="G99" s="14">
        <v>2014</v>
      </c>
      <c r="H99" s="14">
        <v>2015</v>
      </c>
      <c r="I99" s="14">
        <v>2016</v>
      </c>
      <c r="J99" s="14">
        <v>2017</v>
      </c>
      <c r="K99" s="14">
        <v>2018</v>
      </c>
      <c r="L99" s="14">
        <v>2019</v>
      </c>
      <c r="M99" s="14">
        <v>2020</v>
      </c>
      <c r="N99" s="14">
        <v>2021</v>
      </c>
      <c r="O99" s="14">
        <v>2022</v>
      </c>
      <c r="P99" s="14">
        <v>2023</v>
      </c>
      <c r="Q99" s="14">
        <v>2024</v>
      </c>
      <c r="R99" s="14">
        <v>2025</v>
      </c>
      <c r="S99" s="14">
        <v>2026</v>
      </c>
      <c r="T99" s="14">
        <v>2027</v>
      </c>
      <c r="U99" s="14">
        <v>2028</v>
      </c>
      <c r="V99" s="14">
        <v>2029</v>
      </c>
      <c r="W99" s="14">
        <v>2030</v>
      </c>
      <c r="X99" s="14">
        <v>2031</v>
      </c>
      <c r="Y99" s="14">
        <v>2032</v>
      </c>
      <c r="Z99" s="14">
        <v>2033</v>
      </c>
      <c r="AA99" s="14">
        <v>2034</v>
      </c>
      <c r="AB99" s="14">
        <v>2035</v>
      </c>
      <c r="AC99" s="14">
        <v>2036</v>
      </c>
      <c r="AD99" s="14">
        <v>2037</v>
      </c>
      <c r="AE99" s="14">
        <v>2038</v>
      </c>
      <c r="AF99" s="14">
        <v>2039</v>
      </c>
      <c r="AG99" s="14">
        <v>2040</v>
      </c>
      <c r="AH99" s="14">
        <v>2041</v>
      </c>
      <c r="AI99" s="14">
        <v>2042</v>
      </c>
      <c r="AJ99" s="14">
        <v>2043</v>
      </c>
      <c r="AK99" s="14">
        <v>2044</v>
      </c>
      <c r="AL99" s="14">
        <v>2045</v>
      </c>
      <c r="AM99" s="14">
        <v>2046</v>
      </c>
      <c r="AN99" s="14">
        <v>2047</v>
      </c>
      <c r="AO99" s="14">
        <v>2048</v>
      </c>
      <c r="AP99" s="14">
        <v>2049</v>
      </c>
      <c r="AQ99" s="14">
        <v>2050</v>
      </c>
      <c r="AR99" s="13"/>
      <c r="AS99" s="16" t="str">
        <f>$AS$5&amp;"-"&amp;$AS$6</f>
        <v>2015-2050</v>
      </c>
    </row>
    <row r="100" spans="1:45" x14ac:dyDescent="0.25">
      <c r="A100" s="17" t="s">
        <v>12</v>
      </c>
      <c r="B100" s="18"/>
      <c r="C100" s="18"/>
      <c r="D100" s="18"/>
      <c r="E100" s="18"/>
      <c r="F100" s="19">
        <f>VLOOKUP($A100,CommercialFuelUsePivot!$A$10:$AM$21,F$99-CommYr+2,0)</f>
        <v>9.5409100000000002</v>
      </c>
      <c r="G100" s="18">
        <f>VLOOKUP($A100,CommercialFuelUsePivot!$A$10:$AM$21,G$99-CommYr+2,0)</f>
        <v>6.7699499999999979</v>
      </c>
      <c r="H100" s="18">
        <f>VLOOKUP($A100,CommercialFuelUsePivot!$A$10:$AM$21,H$99-CommYr+2,0)</f>
        <v>5.7862200000000001</v>
      </c>
      <c r="I100" s="18">
        <f>VLOOKUP($A100,CommercialFuelUsePivot!$A$10:$AM$21,I$99-CommYr+2,0)</f>
        <v>5.7862200000000001</v>
      </c>
      <c r="J100" s="18">
        <f>VLOOKUP($A100,CommercialFuelUsePivot!$A$10:$AM$21,J$99-CommYr+2,0)</f>
        <v>5.7862200000000001</v>
      </c>
      <c r="K100" s="18">
        <f>VLOOKUP($A100,CommercialFuelUsePivot!$A$10:$AM$21,K$99-CommYr+2,0)</f>
        <v>5.7862200000000001</v>
      </c>
      <c r="L100" s="18">
        <f>VLOOKUP($A100,CommercialFuelUsePivot!$A$10:$AM$21,L$99-CommYr+2,0)</f>
        <v>5.7862200000000001</v>
      </c>
      <c r="M100" s="18">
        <f>VLOOKUP($A100,CommercialFuelUsePivot!$A$10:$AM$21,M$99-CommYr+2,0)</f>
        <v>5.7862200000000001</v>
      </c>
      <c r="N100" s="18">
        <f>VLOOKUP($A100,CommercialFuelUsePivot!$A$10:$AM$21,N$99-CommYr+2,0)</f>
        <v>5.7862200000000001</v>
      </c>
      <c r="O100" s="18">
        <f>VLOOKUP($A100,CommercialFuelUsePivot!$A$10:$AM$21,O$99-CommYr+2,0)</f>
        <v>5.7862200000000001</v>
      </c>
      <c r="P100" s="18">
        <f>VLOOKUP($A100,CommercialFuelUsePivot!$A$10:$AM$21,P$99-CommYr+2,0)</f>
        <v>5.7862200000000001</v>
      </c>
      <c r="Q100" s="18">
        <f>VLOOKUP($A100,CommercialFuelUsePivot!$A$10:$AM$21,Q$99-CommYr+2,0)</f>
        <v>5.7862200000000001</v>
      </c>
      <c r="R100" s="18">
        <f>VLOOKUP($A100,CommercialFuelUsePivot!$A$10:$AM$21,R$99-CommYr+2,0)</f>
        <v>5.7862200000000001</v>
      </c>
      <c r="S100" s="18">
        <f>VLOOKUP($A100,CommercialFuelUsePivot!$A$10:$AM$21,S$99-CommYr+2,0)</f>
        <v>5.7862200000000001</v>
      </c>
      <c r="T100" s="18">
        <f>VLOOKUP($A100,CommercialFuelUsePivot!$A$10:$AM$21,T$99-CommYr+2,0)</f>
        <v>5.7862200000000001</v>
      </c>
      <c r="U100" s="18">
        <f>VLOOKUP($A100,CommercialFuelUsePivot!$A$10:$AM$21,U$99-CommYr+2,0)</f>
        <v>5.7862200000000001</v>
      </c>
      <c r="V100" s="18">
        <f>VLOOKUP($A100,CommercialFuelUsePivot!$A$10:$AM$21,V$99-CommYr+2,0)</f>
        <v>5.7862200000000001</v>
      </c>
      <c r="W100" s="18">
        <f>VLOOKUP($A100,CommercialFuelUsePivot!$A$10:$AM$21,W$99-CommYr+2,0)</f>
        <v>5.7862200000000001</v>
      </c>
      <c r="X100" s="18">
        <f>VLOOKUP($A100,CommercialFuelUsePivot!$A$10:$AM$21,X$99-CommYr+2,0)</f>
        <v>5.7862200000000001</v>
      </c>
      <c r="Y100" s="18">
        <f>VLOOKUP($A100,CommercialFuelUsePivot!$A$10:$AM$21,Y$99-CommYr+2,0)</f>
        <v>5.7862200000000001</v>
      </c>
      <c r="Z100" s="18">
        <f>VLOOKUP($A100,CommercialFuelUsePivot!$A$10:$AM$21,Z$99-CommYr+2,0)</f>
        <v>5.7862200000000001</v>
      </c>
      <c r="AA100" s="18">
        <f>VLOOKUP($A100,CommercialFuelUsePivot!$A$10:$AM$21,AA$99-CommYr+2,0)</f>
        <v>5.7862200000000001</v>
      </c>
      <c r="AB100" s="18">
        <f>VLOOKUP($A100,CommercialFuelUsePivot!$A$10:$AM$21,AB$99-CommYr+2,0)</f>
        <v>5.7862200000000001</v>
      </c>
      <c r="AC100" s="18">
        <f>VLOOKUP($A100,CommercialFuelUsePivot!$A$10:$AM$21,AC$99-CommYr+2,0)</f>
        <v>5.7862200000000001</v>
      </c>
      <c r="AD100" s="18">
        <f>VLOOKUP($A100,CommercialFuelUsePivot!$A$10:$AM$21,AD$99-CommYr+2,0)</f>
        <v>5.7862200000000001</v>
      </c>
      <c r="AE100" s="18">
        <f>VLOOKUP($A100,CommercialFuelUsePivot!$A$10:$AM$21,AE$99-CommYr+2,0)</f>
        <v>5.7862200000000001</v>
      </c>
      <c r="AF100" s="18">
        <f>VLOOKUP($A100,CommercialFuelUsePivot!$A$10:$AM$21,AF$99-CommYr+2,0)</f>
        <v>5.7862200000000001</v>
      </c>
      <c r="AG100" s="18">
        <f>VLOOKUP($A100,CommercialFuelUsePivot!$A$10:$AM$21,AG$99-CommYr+2,0)</f>
        <v>5.7862200000000001</v>
      </c>
      <c r="AH100" s="18">
        <f>VLOOKUP($A100,CommercialFuelUsePivot!$A$10:$AM$21,AH$99-CommYr+2,0)</f>
        <v>5.7862200000000001</v>
      </c>
      <c r="AI100" s="18">
        <f>VLOOKUP($A100,CommercialFuelUsePivot!$A$10:$AM$21,AI$99-CommYr+2,0)</f>
        <v>5.7862200000000001</v>
      </c>
      <c r="AJ100" s="18">
        <f>VLOOKUP($A100,CommercialFuelUsePivot!$A$10:$AM$21,AJ$99-CommYr+2,0)</f>
        <v>5.7862200000000001</v>
      </c>
      <c r="AK100" s="18">
        <f>VLOOKUP($A100,CommercialFuelUsePivot!$A$10:$AM$21,AK$99-CommYr+2,0)</f>
        <v>5.7862200000000001</v>
      </c>
      <c r="AL100" s="18">
        <f>VLOOKUP($A100,CommercialFuelUsePivot!$A$10:$AM$21,AL$99-CommYr+2,0)</f>
        <v>5.7862200000000001</v>
      </c>
      <c r="AM100" s="18">
        <f>VLOOKUP($A100,CommercialFuelUsePivot!$A$10:$AM$21,AM$99-CommYr+2,0)</f>
        <v>5.7862200000000001</v>
      </c>
      <c r="AN100" s="18">
        <f>VLOOKUP($A100,CommercialFuelUsePivot!$A$10:$AM$21,AN$99-CommYr+2,0)</f>
        <v>5.7862200000000001</v>
      </c>
      <c r="AO100" s="18">
        <f>VLOOKUP($A100,CommercialFuelUsePivot!$A$10:$AM$21,AO$99-CommYr+2,0)</f>
        <v>5.7862200000000001</v>
      </c>
      <c r="AP100" s="18">
        <f>VLOOKUP($A100,CommercialFuelUsePivot!$A$10:$AM$21,AP$99-CommYr+2,0)</f>
        <v>5.7862200000000001</v>
      </c>
      <c r="AQ100" s="18">
        <f>VLOOKUP($A100,CommercialFuelUsePivot!$A$10:$AM$21,AQ$99-CommYr+2,0)</f>
        <v>5.7862200000000001</v>
      </c>
      <c r="AR100" s="20"/>
      <c r="AS100" s="21">
        <f t="shared" ref="AS100:AS111" si="48">((INDEX($B100:$AQ100,MATCH($AS$6,$B$8:$AQ$8,0)))/(INDEX($B100:$AQ100,MATCH($AS$5,$B$8:$AQ$8,0))))^(1/($AS$6-$AS$5))-1</f>
        <v>0</v>
      </c>
    </row>
    <row r="101" spans="1:45" x14ac:dyDescent="0.25">
      <c r="A101" s="17" t="s">
        <v>13</v>
      </c>
      <c r="B101" s="18"/>
      <c r="C101" s="18"/>
      <c r="D101" s="18"/>
      <c r="E101" s="18"/>
      <c r="F101" s="19">
        <f>VLOOKUP($A101,CommercialFuelUsePivot!$A$10:$AM$21,F$99-CommYr+2,0)</f>
        <v>87.621579999999994</v>
      </c>
      <c r="G101" s="18">
        <f>VLOOKUP($A101,CommercialFuelUsePivot!$A$10:$AM$21,G$99-CommYr+2,0)</f>
        <v>91.527679999999989</v>
      </c>
      <c r="H101" s="18">
        <f>VLOOKUP($A101,CommercialFuelUsePivot!$A$10:$AM$21,H$99-CommYr+2,0)</f>
        <v>90.041240000000002</v>
      </c>
      <c r="I101" s="18">
        <f>VLOOKUP($A101,CommercialFuelUsePivot!$A$10:$AM$21,I$99-CommYr+2,0)</f>
        <v>90.041240000000002</v>
      </c>
      <c r="J101" s="18">
        <f>VLOOKUP($A101,CommercialFuelUsePivot!$A$10:$AM$21,J$99-CommYr+2,0)</f>
        <v>90.041240000000002</v>
      </c>
      <c r="K101" s="18">
        <f>VLOOKUP($A101,CommercialFuelUsePivot!$A$10:$AM$21,K$99-CommYr+2,0)</f>
        <v>90.041240000000002</v>
      </c>
      <c r="L101" s="18">
        <f>VLOOKUP($A101,CommercialFuelUsePivot!$A$10:$AM$21,L$99-CommYr+2,0)</f>
        <v>90.041240000000002</v>
      </c>
      <c r="M101" s="18">
        <f>VLOOKUP($A101,CommercialFuelUsePivot!$A$10:$AM$21,M$99-CommYr+2,0)</f>
        <v>90.041240000000002</v>
      </c>
      <c r="N101" s="18">
        <f>VLOOKUP($A101,CommercialFuelUsePivot!$A$10:$AM$21,N$99-CommYr+2,0)</f>
        <v>90.041240000000002</v>
      </c>
      <c r="O101" s="18">
        <f>VLOOKUP($A101,CommercialFuelUsePivot!$A$10:$AM$21,O$99-CommYr+2,0)</f>
        <v>90.041240000000002</v>
      </c>
      <c r="P101" s="18">
        <f>VLOOKUP($A101,CommercialFuelUsePivot!$A$10:$AM$21,P$99-CommYr+2,0)</f>
        <v>90.041240000000002</v>
      </c>
      <c r="Q101" s="18">
        <f>VLOOKUP($A101,CommercialFuelUsePivot!$A$10:$AM$21,Q$99-CommYr+2,0)</f>
        <v>90.041240000000002</v>
      </c>
      <c r="R101" s="18">
        <f>VLOOKUP($A101,CommercialFuelUsePivot!$A$10:$AM$21,R$99-CommYr+2,0)</f>
        <v>90.041240000000002</v>
      </c>
      <c r="S101" s="18">
        <f>VLOOKUP($A101,CommercialFuelUsePivot!$A$10:$AM$21,S$99-CommYr+2,0)</f>
        <v>90.041240000000002</v>
      </c>
      <c r="T101" s="18">
        <f>VLOOKUP($A101,CommercialFuelUsePivot!$A$10:$AM$21,T$99-CommYr+2,0)</f>
        <v>90.041240000000002</v>
      </c>
      <c r="U101" s="18">
        <f>VLOOKUP($A101,CommercialFuelUsePivot!$A$10:$AM$21,U$99-CommYr+2,0)</f>
        <v>90.041240000000002</v>
      </c>
      <c r="V101" s="18">
        <f>VLOOKUP($A101,CommercialFuelUsePivot!$A$10:$AM$21,V$99-CommYr+2,0)</f>
        <v>90.041240000000002</v>
      </c>
      <c r="W101" s="18">
        <f>VLOOKUP($A101,CommercialFuelUsePivot!$A$10:$AM$21,W$99-CommYr+2,0)</f>
        <v>90.041240000000002</v>
      </c>
      <c r="X101" s="18">
        <f>VLOOKUP($A101,CommercialFuelUsePivot!$A$10:$AM$21,X$99-CommYr+2,0)</f>
        <v>90.041240000000002</v>
      </c>
      <c r="Y101" s="18">
        <f>VLOOKUP($A101,CommercialFuelUsePivot!$A$10:$AM$21,Y$99-CommYr+2,0)</f>
        <v>90.041240000000002</v>
      </c>
      <c r="Z101" s="18">
        <f>VLOOKUP($A101,CommercialFuelUsePivot!$A$10:$AM$21,Z$99-CommYr+2,0)</f>
        <v>90.041240000000002</v>
      </c>
      <c r="AA101" s="18">
        <f>VLOOKUP($A101,CommercialFuelUsePivot!$A$10:$AM$21,AA$99-CommYr+2,0)</f>
        <v>90.041240000000002</v>
      </c>
      <c r="AB101" s="18">
        <f>VLOOKUP($A101,CommercialFuelUsePivot!$A$10:$AM$21,AB$99-CommYr+2,0)</f>
        <v>90.041240000000002</v>
      </c>
      <c r="AC101" s="18">
        <f>VLOOKUP($A101,CommercialFuelUsePivot!$A$10:$AM$21,AC$99-CommYr+2,0)</f>
        <v>90.041240000000002</v>
      </c>
      <c r="AD101" s="18">
        <f>VLOOKUP($A101,CommercialFuelUsePivot!$A$10:$AM$21,AD$99-CommYr+2,0)</f>
        <v>90.041240000000002</v>
      </c>
      <c r="AE101" s="18">
        <f>VLOOKUP($A101,CommercialFuelUsePivot!$A$10:$AM$21,AE$99-CommYr+2,0)</f>
        <v>90.041240000000002</v>
      </c>
      <c r="AF101" s="18">
        <f>VLOOKUP($A101,CommercialFuelUsePivot!$A$10:$AM$21,AF$99-CommYr+2,0)</f>
        <v>90.041240000000002</v>
      </c>
      <c r="AG101" s="18">
        <f>VLOOKUP($A101,CommercialFuelUsePivot!$A$10:$AM$21,AG$99-CommYr+2,0)</f>
        <v>90.041240000000002</v>
      </c>
      <c r="AH101" s="18">
        <f>VLOOKUP($A101,CommercialFuelUsePivot!$A$10:$AM$21,AH$99-CommYr+2,0)</f>
        <v>90.041240000000002</v>
      </c>
      <c r="AI101" s="18">
        <f>VLOOKUP($A101,CommercialFuelUsePivot!$A$10:$AM$21,AI$99-CommYr+2,0)</f>
        <v>90.041240000000002</v>
      </c>
      <c r="AJ101" s="18">
        <f>VLOOKUP($A101,CommercialFuelUsePivot!$A$10:$AM$21,AJ$99-CommYr+2,0)</f>
        <v>90.041240000000002</v>
      </c>
      <c r="AK101" s="18">
        <f>VLOOKUP($A101,CommercialFuelUsePivot!$A$10:$AM$21,AK$99-CommYr+2,0)</f>
        <v>90.041240000000002</v>
      </c>
      <c r="AL101" s="18">
        <f>VLOOKUP($A101,CommercialFuelUsePivot!$A$10:$AM$21,AL$99-CommYr+2,0)</f>
        <v>90.041240000000002</v>
      </c>
      <c r="AM101" s="18">
        <f>VLOOKUP($A101,CommercialFuelUsePivot!$A$10:$AM$21,AM$99-CommYr+2,0)</f>
        <v>90.041240000000002</v>
      </c>
      <c r="AN101" s="18">
        <f>VLOOKUP($A101,CommercialFuelUsePivot!$A$10:$AM$21,AN$99-CommYr+2,0)</f>
        <v>90.041240000000002</v>
      </c>
      <c r="AO101" s="18">
        <f>VLOOKUP($A101,CommercialFuelUsePivot!$A$10:$AM$21,AO$99-CommYr+2,0)</f>
        <v>90.041240000000002</v>
      </c>
      <c r="AP101" s="18">
        <f>VLOOKUP($A101,CommercialFuelUsePivot!$A$10:$AM$21,AP$99-CommYr+2,0)</f>
        <v>90.041240000000002</v>
      </c>
      <c r="AQ101" s="18">
        <f>VLOOKUP($A101,CommercialFuelUsePivot!$A$10:$AM$21,AQ$99-CommYr+2,0)</f>
        <v>90.041240000000002</v>
      </c>
      <c r="AR101" s="20"/>
      <c r="AS101" s="21">
        <f t="shared" si="48"/>
        <v>0</v>
      </c>
    </row>
    <row r="102" spans="1:45" x14ac:dyDescent="0.25">
      <c r="A102" s="17" t="s">
        <v>14</v>
      </c>
      <c r="B102" s="18"/>
      <c r="C102" s="18"/>
      <c r="D102" s="18"/>
      <c r="E102" s="18"/>
      <c r="F102" s="19">
        <f>VLOOKUP($A102,CommercialFuelUsePivot!$A$10:$AM$21,F$99-CommYr+2,0)</f>
        <v>1.2757599999999996</v>
      </c>
      <c r="G102" s="18">
        <f>VLOOKUP($A102,CommercialFuelUsePivot!$A$10:$AM$21,G$99-CommYr+2,0)</f>
        <v>2.6160900000000007</v>
      </c>
      <c r="H102" s="18">
        <f>VLOOKUP($A102,CommercialFuelUsePivot!$A$10:$AM$21,H$99-CommYr+2,0)</f>
        <v>2.3783599999999998</v>
      </c>
      <c r="I102" s="18">
        <f>VLOOKUP($A102,CommercialFuelUsePivot!$A$10:$AM$21,I$99-CommYr+2,0)</f>
        <v>2.3792599999999999</v>
      </c>
      <c r="J102" s="18">
        <f>VLOOKUP($A102,CommercialFuelUsePivot!$A$10:$AM$21,J$99-CommYr+2,0)</f>
        <v>2.3792599999999999</v>
      </c>
      <c r="K102" s="18">
        <f>VLOOKUP($A102,CommercialFuelUsePivot!$A$10:$AM$21,K$99-CommYr+2,0)</f>
        <v>2.3792599999999999</v>
      </c>
      <c r="L102" s="18">
        <f>VLOOKUP($A102,CommercialFuelUsePivot!$A$10:$AM$21,L$99-CommYr+2,0)</f>
        <v>2.3792599999999999</v>
      </c>
      <c r="M102" s="18">
        <f>VLOOKUP($A102,CommercialFuelUsePivot!$A$10:$AM$21,M$99-CommYr+2,0)</f>
        <v>2.3794899999999997</v>
      </c>
      <c r="N102" s="18">
        <f>VLOOKUP($A102,CommercialFuelUsePivot!$A$10:$AM$21,N$99-CommYr+2,0)</f>
        <v>2.3797099999999998</v>
      </c>
      <c r="O102" s="18">
        <f>VLOOKUP($A102,CommercialFuelUsePivot!$A$10:$AM$21,O$99-CommYr+2,0)</f>
        <v>2.3809299999999998</v>
      </c>
      <c r="P102" s="18">
        <f>VLOOKUP($A102,CommercialFuelUsePivot!$A$10:$AM$21,P$99-CommYr+2,0)</f>
        <v>2.3826099999999997</v>
      </c>
      <c r="Q102" s="18">
        <f>VLOOKUP($A102,CommercialFuelUsePivot!$A$10:$AM$21,Q$99-CommYr+2,0)</f>
        <v>2.3845399999999999</v>
      </c>
      <c r="R102" s="18">
        <f>VLOOKUP($A102,CommercialFuelUsePivot!$A$10:$AM$21,R$99-CommYr+2,0)</f>
        <v>2.3875999999999991</v>
      </c>
      <c r="S102" s="18">
        <f>VLOOKUP($A102,CommercialFuelUsePivot!$A$10:$AM$21,S$99-CommYr+2,0)</f>
        <v>2.3916399999999998</v>
      </c>
      <c r="T102" s="18">
        <f>VLOOKUP($A102,CommercialFuelUsePivot!$A$10:$AM$21,T$99-CommYr+2,0)</f>
        <v>2.3971499999999999</v>
      </c>
      <c r="U102" s="18">
        <f>VLOOKUP($A102,CommercialFuelUsePivot!$A$10:$AM$21,U$99-CommYr+2,0)</f>
        <v>2.4046599999999994</v>
      </c>
      <c r="V102" s="18">
        <f>VLOOKUP($A102,CommercialFuelUsePivot!$A$10:$AM$21,V$99-CommYr+2,0)</f>
        <v>2.4143599999999998</v>
      </c>
      <c r="W102" s="18">
        <f>VLOOKUP($A102,CommercialFuelUsePivot!$A$10:$AM$21,W$99-CommYr+2,0)</f>
        <v>2.4260100000000002</v>
      </c>
      <c r="X102" s="18">
        <f>VLOOKUP($A102,CommercialFuelUsePivot!$A$10:$AM$21,X$99-CommYr+2,0)</f>
        <v>2.4374899999999999</v>
      </c>
      <c r="Y102" s="18">
        <f>VLOOKUP($A102,CommercialFuelUsePivot!$A$10:$AM$21,Y$99-CommYr+2,0)</f>
        <v>2.4496799999999994</v>
      </c>
      <c r="Z102" s="18">
        <f>VLOOKUP($A102,CommercialFuelUsePivot!$A$10:$AM$21,Z$99-CommYr+2,0)</f>
        <v>2.4647299999999994</v>
      </c>
      <c r="AA102" s="18">
        <f>VLOOKUP($A102,CommercialFuelUsePivot!$A$10:$AM$21,AA$99-CommYr+2,0)</f>
        <v>2.4834799999999992</v>
      </c>
      <c r="AB102" s="18">
        <f>VLOOKUP($A102,CommercialFuelUsePivot!$A$10:$AM$21,AB$99-CommYr+2,0)</f>
        <v>2.5066099999999993</v>
      </c>
      <c r="AC102" s="18">
        <f>VLOOKUP($A102,CommercialFuelUsePivot!$A$10:$AM$21,AC$99-CommYr+2,0)</f>
        <v>2.5317799999999995</v>
      </c>
      <c r="AD102" s="18">
        <f>VLOOKUP($A102,CommercialFuelUsePivot!$A$10:$AM$21,AD$99-CommYr+2,0)</f>
        <v>2.5602999999999998</v>
      </c>
      <c r="AE102" s="18">
        <f>VLOOKUP($A102,CommercialFuelUsePivot!$A$10:$AM$21,AE$99-CommYr+2,0)</f>
        <v>2.5939599999999992</v>
      </c>
      <c r="AF102" s="18">
        <f>VLOOKUP($A102,CommercialFuelUsePivot!$A$10:$AM$21,AF$99-CommYr+2,0)</f>
        <v>2.6317599999999999</v>
      </c>
      <c r="AG102" s="18">
        <f>VLOOKUP($A102,CommercialFuelUsePivot!$A$10:$AM$21,AG$99-CommYr+2,0)</f>
        <v>2.67225</v>
      </c>
      <c r="AH102" s="18">
        <f>VLOOKUP($A102,CommercialFuelUsePivot!$A$10:$AM$21,AH$99-CommYr+2,0)</f>
        <v>2.7149599999999996</v>
      </c>
      <c r="AI102" s="18">
        <f>VLOOKUP($A102,CommercialFuelUsePivot!$A$10:$AM$21,AI$99-CommYr+2,0)</f>
        <v>2.7625199999999994</v>
      </c>
      <c r="AJ102" s="18">
        <f>VLOOKUP($A102,CommercialFuelUsePivot!$A$10:$AM$21,AJ$99-CommYr+2,0)</f>
        <v>2.8146400000000007</v>
      </c>
      <c r="AK102" s="18">
        <f>VLOOKUP($A102,CommercialFuelUsePivot!$A$10:$AM$21,AK$99-CommYr+2,0)</f>
        <v>2.8710900000000006</v>
      </c>
      <c r="AL102" s="18">
        <f>VLOOKUP($A102,CommercialFuelUsePivot!$A$10:$AM$21,AL$99-CommYr+2,0)</f>
        <v>2.9272900000000011</v>
      </c>
      <c r="AM102" s="18">
        <f>VLOOKUP($A102,CommercialFuelUsePivot!$A$10:$AM$21,AM$99-CommYr+2,0)</f>
        <v>2.9835500000000006</v>
      </c>
      <c r="AN102" s="18">
        <f>VLOOKUP($A102,CommercialFuelUsePivot!$A$10:$AM$21,AN$99-CommYr+2,0)</f>
        <v>3.0391300000000014</v>
      </c>
      <c r="AO102" s="18">
        <f>VLOOKUP($A102,CommercialFuelUsePivot!$A$10:$AM$21,AO$99-CommYr+2,0)</f>
        <v>3.0937800000000015</v>
      </c>
      <c r="AP102" s="18">
        <f>VLOOKUP($A102,CommercialFuelUsePivot!$A$10:$AM$21,AP$99-CommYr+2,0)</f>
        <v>3.1469500000000008</v>
      </c>
      <c r="AQ102" s="18">
        <f>VLOOKUP($A102,CommercialFuelUsePivot!$A$10:$AM$21,AQ$99-CommYr+2,0)</f>
        <v>3.1969700000000016</v>
      </c>
      <c r="AR102" s="20"/>
      <c r="AS102" s="21">
        <f t="shared" si="48"/>
        <v>8.4870211864391809E-3</v>
      </c>
    </row>
    <row r="103" spans="1:45" x14ac:dyDescent="0.25">
      <c r="A103" s="17" t="s">
        <v>15</v>
      </c>
      <c r="B103" s="18">
        <f>VLOOKUP($A103,ResidentialFuelUsePivot!$A$10:$AQ$12,B$99-ResYr+2,0)</f>
        <v>0</v>
      </c>
      <c r="C103" s="18">
        <f>VLOOKUP($A103,ResidentialFuelUsePivot!$A$10:$AQ$12,C$99-ResYr+2,0)</f>
        <v>0</v>
      </c>
      <c r="D103" s="18">
        <f>VLOOKUP($A103,ResidentialFuelUsePivot!$A$10:$AQ$12,D$99-ResYr+2,0)</f>
        <v>0</v>
      </c>
      <c r="E103" s="18">
        <f>VLOOKUP($A103,ResidentialFuelUsePivot!$A$10:$AQ$12,E$99-ResYr+2,0)</f>
        <v>0</v>
      </c>
      <c r="F103" s="19">
        <f>VLOOKUP($A103,CommercialFuelUsePivot!$A$10:$AM$21,F$99-CommYr+2,0)+VLOOKUP($A103,ResidentialFuelUsePivot!$A$10:$AQ$12,F$99-ResYr+2,0)</f>
        <v>18.38784999999999</v>
      </c>
      <c r="G103" s="18">
        <f>VLOOKUP($A103,CommercialFuelUsePivot!$A$10:$AM$21,G$99-CommYr+2,0)+VLOOKUP($A103,ResidentialFuelUsePivot!$A$10:$AQ$12,G$99-ResYr+2,0)</f>
        <v>18.401499999999992</v>
      </c>
      <c r="H103" s="18">
        <f>VLOOKUP($A103,CommercialFuelUsePivot!$A$10:$AM$21,H$99-CommYr+2,0)+VLOOKUP($A103,ResidentialFuelUsePivot!$A$10:$AQ$12,H$99-ResYr+2,0)</f>
        <v>18.417919999999988</v>
      </c>
      <c r="I103" s="18">
        <f>VLOOKUP($A103,CommercialFuelUsePivot!$A$10:$AM$21,I$99-CommYr+2,0)+VLOOKUP($A103,ResidentialFuelUsePivot!$A$10:$AQ$12,I$99-ResYr+2,0)</f>
        <v>18.442659999999986</v>
      </c>
      <c r="J103" s="18">
        <f>VLOOKUP($A103,CommercialFuelUsePivot!$A$10:$AM$21,J$99-CommYr+2,0)+VLOOKUP($A103,ResidentialFuelUsePivot!$A$10:$AQ$12,J$99-ResYr+2,0)</f>
        <v>18.459289999999989</v>
      </c>
      <c r="K103" s="18">
        <f>VLOOKUP($A103,CommercialFuelUsePivot!$A$10:$AM$21,K$99-CommYr+2,0)+VLOOKUP($A103,ResidentialFuelUsePivot!$A$10:$AQ$12,K$99-ResYr+2,0)</f>
        <v>18.47801999999999</v>
      </c>
      <c r="L103" s="18">
        <f>VLOOKUP($A103,CommercialFuelUsePivot!$A$10:$AM$21,L$99-CommYr+2,0)+VLOOKUP($A103,ResidentialFuelUsePivot!$A$10:$AQ$12,L$99-ResYr+2,0)</f>
        <v>18.511459999999985</v>
      </c>
      <c r="M103" s="18">
        <f>VLOOKUP($A103,CommercialFuelUsePivot!$A$10:$AM$21,M$99-CommYr+2,0)+VLOOKUP($A103,ResidentialFuelUsePivot!$A$10:$AQ$12,M$99-ResYr+2,0)</f>
        <v>18.577209999999987</v>
      </c>
      <c r="N103" s="18">
        <f>VLOOKUP($A103,CommercialFuelUsePivot!$A$10:$AM$21,N$99-CommYr+2,0)+VLOOKUP($A103,ResidentialFuelUsePivot!$A$10:$AQ$12,N$99-ResYr+2,0)</f>
        <v>18.709829999999993</v>
      </c>
      <c r="O103" s="18">
        <f>VLOOKUP($A103,CommercialFuelUsePivot!$A$10:$AM$21,O$99-CommYr+2,0)+VLOOKUP($A103,ResidentialFuelUsePivot!$A$10:$AQ$12,O$99-ResYr+2,0)</f>
        <v>18.983599999999985</v>
      </c>
      <c r="P103" s="18">
        <f>VLOOKUP($A103,CommercialFuelUsePivot!$A$10:$AM$21,P$99-CommYr+2,0)+VLOOKUP($A103,ResidentialFuelUsePivot!$A$10:$AQ$12,P$99-ResYr+2,0)</f>
        <v>19.397509999999993</v>
      </c>
      <c r="Q103" s="18">
        <f>VLOOKUP($A103,CommercialFuelUsePivot!$A$10:$AM$21,Q$99-CommYr+2,0)+VLOOKUP($A103,ResidentialFuelUsePivot!$A$10:$AQ$12,Q$99-ResYr+2,0)</f>
        <v>19.986829999999991</v>
      </c>
      <c r="R103" s="18">
        <f>VLOOKUP($A103,CommercialFuelUsePivot!$A$10:$AM$21,R$99-CommYr+2,0)+VLOOKUP($A103,ResidentialFuelUsePivot!$A$10:$AQ$12,R$99-ResYr+2,0)</f>
        <v>20.847850000000005</v>
      </c>
      <c r="S103" s="18">
        <f>VLOOKUP($A103,CommercialFuelUsePivot!$A$10:$AM$21,S$99-CommYr+2,0)+VLOOKUP($A103,ResidentialFuelUsePivot!$A$10:$AQ$12,S$99-ResYr+2,0)</f>
        <v>21.830400000000012</v>
      </c>
      <c r="T103" s="18">
        <f>VLOOKUP($A103,CommercialFuelUsePivot!$A$10:$AM$21,T$99-CommYr+2,0)+VLOOKUP($A103,ResidentialFuelUsePivot!$A$10:$AQ$12,T$99-ResYr+2,0)</f>
        <v>22.837300000000006</v>
      </c>
      <c r="U103" s="18">
        <f>VLOOKUP($A103,CommercialFuelUsePivot!$A$10:$AM$21,U$99-CommYr+2,0)+VLOOKUP($A103,ResidentialFuelUsePivot!$A$10:$AQ$12,U$99-ResYr+2,0)</f>
        <v>23.888240000000003</v>
      </c>
      <c r="V103" s="18">
        <f>VLOOKUP($A103,CommercialFuelUsePivot!$A$10:$AM$21,V$99-CommYr+2,0)+VLOOKUP($A103,ResidentialFuelUsePivot!$A$10:$AQ$12,V$99-ResYr+2,0)</f>
        <v>24.986360000000005</v>
      </c>
      <c r="W103" s="18">
        <f>VLOOKUP($A103,CommercialFuelUsePivot!$A$10:$AM$21,W$99-CommYr+2,0)+VLOOKUP($A103,ResidentialFuelUsePivot!$A$10:$AQ$12,W$99-ResYr+2,0)</f>
        <v>26.105050000000006</v>
      </c>
      <c r="X103" s="18">
        <f>VLOOKUP($A103,CommercialFuelUsePivot!$A$10:$AM$21,X$99-CommYr+2,0)+VLOOKUP($A103,ResidentialFuelUsePivot!$A$10:$AQ$12,X$99-ResYr+2,0)</f>
        <v>27.245560000000001</v>
      </c>
      <c r="Y103" s="18">
        <f>VLOOKUP($A103,CommercialFuelUsePivot!$A$10:$AM$21,Y$99-CommYr+2,0)+VLOOKUP($A103,ResidentialFuelUsePivot!$A$10:$AQ$12,Y$99-ResYr+2,0)</f>
        <v>28.417290000000005</v>
      </c>
      <c r="Z103" s="18">
        <f>VLOOKUP($A103,CommercialFuelUsePivot!$A$10:$AM$21,Z$99-CommYr+2,0)+VLOOKUP($A103,ResidentialFuelUsePivot!$A$10:$AQ$12,Z$99-ResYr+2,0)</f>
        <v>29.661030000000011</v>
      </c>
      <c r="AA103" s="18">
        <f>VLOOKUP($A103,CommercialFuelUsePivot!$A$10:$AM$21,AA$99-CommYr+2,0)+VLOOKUP($A103,ResidentialFuelUsePivot!$A$10:$AQ$12,AA$99-ResYr+2,0)</f>
        <v>30.952880000000015</v>
      </c>
      <c r="AB103" s="18">
        <f>VLOOKUP($A103,CommercialFuelUsePivot!$A$10:$AM$21,AB$99-CommYr+2,0)+VLOOKUP($A103,ResidentialFuelUsePivot!$A$10:$AQ$12,AB$99-ResYr+2,0)</f>
        <v>32.284360000000007</v>
      </c>
      <c r="AC103" s="18">
        <f>VLOOKUP($A103,CommercialFuelUsePivot!$A$10:$AM$21,AC$99-CommYr+2,0)+VLOOKUP($A103,ResidentialFuelUsePivot!$A$10:$AQ$12,AC$99-ResYr+2,0)</f>
        <v>33.633500000000005</v>
      </c>
      <c r="AD103" s="18">
        <f>VLOOKUP($A103,CommercialFuelUsePivot!$A$10:$AM$21,AD$99-CommYr+2,0)+VLOOKUP($A103,ResidentialFuelUsePivot!$A$10:$AQ$12,AD$99-ResYr+2,0)</f>
        <v>35.031139999999994</v>
      </c>
      <c r="AE103" s="18">
        <f>VLOOKUP($A103,CommercialFuelUsePivot!$A$10:$AM$21,AE$99-CommYr+2,0)+VLOOKUP($A103,ResidentialFuelUsePivot!$A$10:$AQ$12,AE$99-ResYr+2,0)</f>
        <v>36.488330000000012</v>
      </c>
      <c r="AF103" s="18">
        <f>VLOOKUP($A103,CommercialFuelUsePivot!$A$10:$AM$21,AF$99-CommYr+2,0)+VLOOKUP($A103,ResidentialFuelUsePivot!$A$10:$AQ$12,AF$99-ResYr+2,0)</f>
        <v>38.027530000000013</v>
      </c>
      <c r="AG103" s="18">
        <f>VLOOKUP($A103,CommercialFuelUsePivot!$A$10:$AM$21,AG$99-CommYr+2,0)+VLOOKUP($A103,ResidentialFuelUsePivot!$A$10:$AQ$12,AG$99-ResYr+2,0)</f>
        <v>39.634010000000018</v>
      </c>
      <c r="AH103" s="18">
        <f>VLOOKUP($A103,CommercialFuelUsePivot!$A$10:$AM$21,AH$99-CommYr+2,0)+VLOOKUP($A103,ResidentialFuelUsePivot!$A$10:$AQ$12,AH$99-ResYr+2,0)</f>
        <v>41.311720000000008</v>
      </c>
      <c r="AI103" s="18">
        <f>VLOOKUP($A103,CommercialFuelUsePivot!$A$10:$AM$21,AI$99-CommYr+2,0)+VLOOKUP($A103,ResidentialFuelUsePivot!$A$10:$AQ$12,AI$99-ResYr+2,0)</f>
        <v>43.139250000000004</v>
      </c>
      <c r="AJ103" s="18">
        <f>VLOOKUP($A103,CommercialFuelUsePivot!$A$10:$AM$21,AJ$99-CommYr+2,0)+VLOOKUP($A103,ResidentialFuelUsePivot!$A$10:$AQ$12,AJ$99-ResYr+2,0)</f>
        <v>45.253779999999999</v>
      </c>
      <c r="AK103" s="18">
        <f>VLOOKUP($A103,CommercialFuelUsePivot!$A$10:$AM$21,AK$99-CommYr+2,0)+VLOOKUP($A103,ResidentialFuelUsePivot!$A$10:$AQ$12,AK$99-ResYr+2,0)</f>
        <v>47.88583999999998</v>
      </c>
      <c r="AL103" s="18">
        <f>VLOOKUP($A103,CommercialFuelUsePivot!$A$10:$AM$21,AL$99-CommYr+2,0)+VLOOKUP($A103,ResidentialFuelUsePivot!$A$10:$AQ$12,AL$99-ResYr+2,0)</f>
        <v>50.523419999999973</v>
      </c>
      <c r="AM103" s="18">
        <f>VLOOKUP($A103,CommercialFuelUsePivot!$A$10:$AM$21,AM$99-CommYr+2,0)+VLOOKUP($A103,ResidentialFuelUsePivot!$A$10:$AQ$12,AM$99-ResYr+2,0)</f>
        <v>53.178110000000046</v>
      </c>
      <c r="AN103" s="18">
        <f>VLOOKUP($A103,CommercialFuelUsePivot!$A$10:$AM$21,AN$99-CommYr+2,0)+VLOOKUP($A103,ResidentialFuelUsePivot!$A$10:$AQ$12,AN$99-ResYr+2,0)</f>
        <v>55.855379999999997</v>
      </c>
      <c r="AO103" s="18">
        <f>VLOOKUP($A103,CommercialFuelUsePivot!$A$10:$AM$21,AO$99-CommYr+2,0)+VLOOKUP($A103,ResidentialFuelUsePivot!$A$10:$AQ$12,AO$99-ResYr+2,0)</f>
        <v>58.54769000000001</v>
      </c>
      <c r="AP103" s="18">
        <f>VLOOKUP($A103,CommercialFuelUsePivot!$A$10:$AM$21,AP$99-CommYr+2,0)+VLOOKUP($A103,ResidentialFuelUsePivot!$A$10:$AQ$12,AP$99-ResYr+2,0)</f>
        <v>61.249240000000007</v>
      </c>
      <c r="AQ103" s="18">
        <f>VLOOKUP($A103,CommercialFuelUsePivot!$A$10:$AM$21,AQ$99-CommYr+2,0)+VLOOKUP($A103,ResidentialFuelUsePivot!$A$10:$AQ$12,AQ$99-ResYr+2,0)</f>
        <v>63.96022</v>
      </c>
      <c r="AR103" s="20"/>
      <c r="AS103" s="21">
        <f t="shared" si="48"/>
        <v>3.6209802052722395E-2</v>
      </c>
    </row>
    <row r="104" spans="1:45" x14ac:dyDescent="0.25">
      <c r="A104" s="17" t="s">
        <v>16</v>
      </c>
      <c r="B104" s="18"/>
      <c r="C104" s="18"/>
      <c r="D104" s="18"/>
      <c r="E104" s="18"/>
      <c r="F104" s="19">
        <f>VLOOKUP($A104,CommercialFuelUsePivot!$A$10:$AM$21,F$99-CommYr+2,0)</f>
        <v>3.8174300000000003</v>
      </c>
      <c r="G104" s="18">
        <f>VLOOKUP($A104,CommercialFuelUsePivot!$A$10:$AM$21,G$99-CommYr+2,0)</f>
        <v>4.4118100000000009</v>
      </c>
      <c r="H104" s="18">
        <f>VLOOKUP($A104,CommercialFuelUsePivot!$A$10:$AM$21,H$99-CommYr+2,0)</f>
        <v>4.1145700000000005</v>
      </c>
      <c r="I104" s="18">
        <f>VLOOKUP($A104,CommercialFuelUsePivot!$A$10:$AM$21,I$99-CommYr+2,0)</f>
        <v>8.9487800000000011</v>
      </c>
      <c r="J104" s="18">
        <f>VLOOKUP($A104,CommercialFuelUsePivot!$A$10:$AM$21,J$99-CommYr+2,0)</f>
        <v>13.011460000000003</v>
      </c>
      <c r="K104" s="18">
        <f>VLOOKUP($A104,CommercialFuelUsePivot!$A$10:$AM$21,K$99-CommYr+2,0)</f>
        <v>16.962240000000001</v>
      </c>
      <c r="L104" s="18">
        <f>VLOOKUP($A104,CommercialFuelUsePivot!$A$10:$AM$21,L$99-CommYr+2,0)</f>
        <v>21.06015</v>
      </c>
      <c r="M104" s="18">
        <f>VLOOKUP($A104,CommercialFuelUsePivot!$A$10:$AM$21,M$99-CommYr+2,0)</f>
        <v>25.273020000000006</v>
      </c>
      <c r="N104" s="18">
        <f>VLOOKUP($A104,CommercialFuelUsePivot!$A$10:$AM$21,N$99-CommYr+2,0)</f>
        <v>30.002560000000003</v>
      </c>
      <c r="O104" s="18">
        <f>VLOOKUP($A104,CommercialFuelUsePivot!$A$10:$AM$21,O$99-CommYr+2,0)</f>
        <v>35.470789999999994</v>
      </c>
      <c r="P104" s="18">
        <f>VLOOKUP($A104,CommercialFuelUsePivot!$A$10:$AM$21,P$99-CommYr+2,0)</f>
        <v>41.649860000000004</v>
      </c>
      <c r="Q104" s="18">
        <f>VLOOKUP($A104,CommercialFuelUsePivot!$A$10:$AM$21,Q$99-CommYr+2,0)</f>
        <v>48.368890000000007</v>
      </c>
      <c r="R104" s="18">
        <f>VLOOKUP($A104,CommercialFuelUsePivot!$A$10:$AM$21,R$99-CommYr+2,0)</f>
        <v>56.051200000000001</v>
      </c>
      <c r="S104" s="18">
        <f>VLOOKUP($A104,CommercialFuelUsePivot!$A$10:$AM$21,S$99-CommYr+2,0)</f>
        <v>64.002020000000044</v>
      </c>
      <c r="T104" s="18">
        <f>VLOOKUP($A104,CommercialFuelUsePivot!$A$10:$AM$21,T$99-CommYr+2,0)</f>
        <v>72.097130000000021</v>
      </c>
      <c r="U104" s="18">
        <f>VLOOKUP($A104,CommercialFuelUsePivot!$A$10:$AM$21,U$99-CommYr+2,0)</f>
        <v>80.552870000000027</v>
      </c>
      <c r="V104" s="18">
        <f>VLOOKUP($A104,CommercialFuelUsePivot!$A$10:$AM$21,V$99-CommYr+2,0)</f>
        <v>89.535960000000017</v>
      </c>
      <c r="W104" s="18">
        <f>VLOOKUP($A104,CommercialFuelUsePivot!$A$10:$AM$21,W$99-CommYr+2,0)</f>
        <v>98.838010000000025</v>
      </c>
      <c r="X104" s="18">
        <f>VLOOKUP($A104,CommercialFuelUsePivot!$A$10:$AM$21,X$99-CommYr+2,0)</f>
        <v>108.26764000000004</v>
      </c>
      <c r="Y104" s="18">
        <f>VLOOKUP($A104,CommercialFuelUsePivot!$A$10:$AM$21,Y$99-CommYr+2,0)</f>
        <v>118.04959999999998</v>
      </c>
      <c r="Z104" s="18">
        <f>VLOOKUP($A104,CommercialFuelUsePivot!$A$10:$AM$21,Z$99-CommYr+2,0)</f>
        <v>128.43364999999994</v>
      </c>
      <c r="AA104" s="18">
        <f>VLOOKUP($A104,CommercialFuelUsePivot!$A$10:$AM$21,AA$99-CommYr+2,0)</f>
        <v>139.1603400000001</v>
      </c>
      <c r="AB104" s="18">
        <f>VLOOKUP($A104,CommercialFuelUsePivot!$A$10:$AM$21,AB$99-CommYr+2,0)</f>
        <v>150.25799999999995</v>
      </c>
      <c r="AC104" s="18">
        <f>VLOOKUP($A104,CommercialFuelUsePivot!$A$10:$AM$21,AC$99-CommYr+2,0)</f>
        <v>161.53683000000004</v>
      </c>
      <c r="AD104" s="18">
        <f>VLOOKUP($A104,CommercialFuelUsePivot!$A$10:$AM$21,AD$99-CommYr+2,0)</f>
        <v>173.22351999999998</v>
      </c>
      <c r="AE104" s="18">
        <f>VLOOKUP($A104,CommercialFuelUsePivot!$A$10:$AM$21,AE$99-CommYr+2,0)</f>
        <v>185.39765000000003</v>
      </c>
      <c r="AF104" s="18">
        <f>VLOOKUP($A104,CommercialFuelUsePivot!$A$10:$AM$21,AF$99-CommYr+2,0)</f>
        <v>197.99896999999993</v>
      </c>
      <c r="AG104" s="18">
        <f>VLOOKUP($A104,CommercialFuelUsePivot!$A$10:$AM$21,AG$99-CommYr+2,0)</f>
        <v>211.07080999999999</v>
      </c>
      <c r="AH104" s="18">
        <f>VLOOKUP($A104,CommercialFuelUsePivot!$A$10:$AM$21,AH$99-CommYr+2,0)</f>
        <v>224.32740000000001</v>
      </c>
      <c r="AI104" s="18">
        <f>VLOOKUP($A104,CommercialFuelUsePivot!$A$10:$AM$21,AI$99-CommYr+2,0)</f>
        <v>237.72802999999996</v>
      </c>
      <c r="AJ104" s="18">
        <f>VLOOKUP($A104,CommercialFuelUsePivot!$A$10:$AM$21,AJ$99-CommYr+2,0)</f>
        <v>251.43128999999999</v>
      </c>
      <c r="AK104" s="18">
        <f>VLOOKUP($A104,CommercialFuelUsePivot!$A$10:$AM$21,AK$99-CommYr+2,0)</f>
        <v>265.47827000000012</v>
      </c>
      <c r="AL104" s="18">
        <f>VLOOKUP($A104,CommercialFuelUsePivot!$A$10:$AM$21,AL$99-CommYr+2,0)</f>
        <v>279.42706999999996</v>
      </c>
      <c r="AM104" s="18">
        <f>VLOOKUP($A104,CommercialFuelUsePivot!$A$10:$AM$21,AM$99-CommYr+2,0)</f>
        <v>293.16954000000004</v>
      </c>
      <c r="AN104" s="18">
        <f>VLOOKUP($A104,CommercialFuelUsePivot!$A$10:$AM$21,AN$99-CommYr+2,0)</f>
        <v>307.08428000000015</v>
      </c>
      <c r="AO104" s="18">
        <f>VLOOKUP($A104,CommercialFuelUsePivot!$A$10:$AM$21,AO$99-CommYr+2,0)</f>
        <v>320.83121</v>
      </c>
      <c r="AP104" s="18">
        <f>VLOOKUP($A104,CommercialFuelUsePivot!$A$10:$AM$21,AP$99-CommYr+2,0)</f>
        <v>334.49856999999992</v>
      </c>
      <c r="AQ104" s="18">
        <f>VLOOKUP($A104,CommercialFuelUsePivot!$A$10:$AM$21,AQ$99-CommYr+2,0)</f>
        <v>347.99245999999994</v>
      </c>
      <c r="AR104" s="20"/>
      <c r="AS104" s="21">
        <f t="shared" si="48"/>
        <v>0.13517849107383983</v>
      </c>
    </row>
    <row r="105" spans="1:45" x14ac:dyDescent="0.25">
      <c r="A105" s="17" t="s">
        <v>17</v>
      </c>
      <c r="B105" s="18"/>
      <c r="C105" s="18"/>
      <c r="D105" s="18"/>
      <c r="E105" s="18"/>
      <c r="F105" s="19">
        <f>VLOOKUP($A105,CommercialFuelUsePivot!$A$10:$AM$21,F$99-CommYr+2,0)</f>
        <v>93.745950000000022</v>
      </c>
      <c r="G105" s="18">
        <f>VLOOKUP($A105,CommercialFuelUsePivot!$A$10:$AM$21,G$99-CommYr+2,0)</f>
        <v>105.29262999999997</v>
      </c>
      <c r="H105" s="18">
        <f>VLOOKUP($A105,CommercialFuelUsePivot!$A$10:$AM$21,H$99-CommYr+2,0)</f>
        <v>120.82149999999997</v>
      </c>
      <c r="I105" s="18">
        <f>VLOOKUP($A105,CommercialFuelUsePivot!$A$10:$AM$21,I$99-CommYr+2,0)</f>
        <v>122.05271000000002</v>
      </c>
      <c r="J105" s="18">
        <f>VLOOKUP($A105,CommercialFuelUsePivot!$A$10:$AM$21,J$99-CommYr+2,0)</f>
        <v>123.17815999999993</v>
      </c>
      <c r="K105" s="18">
        <f>VLOOKUP($A105,CommercialFuelUsePivot!$A$10:$AM$21,K$99-CommYr+2,0)</f>
        <v>124.28423999999997</v>
      </c>
      <c r="L105" s="18">
        <f>VLOOKUP($A105,CommercialFuelUsePivot!$A$10:$AM$21,L$99-CommYr+2,0)</f>
        <v>125.44578000000003</v>
      </c>
      <c r="M105" s="18">
        <f>VLOOKUP($A105,CommercialFuelUsePivot!$A$10:$AM$21,M$99-CommYr+2,0)</f>
        <v>126.66259000000001</v>
      </c>
      <c r="N105" s="18">
        <f>VLOOKUP($A105,CommercialFuelUsePivot!$A$10:$AM$21,N$99-CommYr+2,0)</f>
        <v>128.01892999999998</v>
      </c>
      <c r="O105" s="18">
        <f>VLOOKUP($A105,CommercialFuelUsePivot!$A$10:$AM$21,O$99-CommYr+2,0)</f>
        <v>129.53544999999997</v>
      </c>
      <c r="P105" s="18">
        <f>VLOOKUP($A105,CommercialFuelUsePivot!$A$10:$AM$21,P$99-CommYr+2,0)</f>
        <v>131.21720000000002</v>
      </c>
      <c r="Q105" s="18">
        <f>VLOOKUP($A105,CommercialFuelUsePivot!$A$10:$AM$21,Q$99-CommYr+2,0)</f>
        <v>133.05970000000002</v>
      </c>
      <c r="R105" s="18">
        <f>VLOOKUP($A105,CommercialFuelUsePivot!$A$10:$AM$21,R$99-CommYr+2,0)</f>
        <v>135.16238000000001</v>
      </c>
      <c r="S105" s="18">
        <f>VLOOKUP($A105,CommercialFuelUsePivot!$A$10:$AM$21,S$99-CommYr+2,0)</f>
        <v>137.35275999999999</v>
      </c>
      <c r="T105" s="18">
        <f>VLOOKUP($A105,CommercialFuelUsePivot!$A$10:$AM$21,T$99-CommYr+2,0)</f>
        <v>139.60483000000002</v>
      </c>
      <c r="U105" s="18">
        <f>VLOOKUP($A105,CommercialFuelUsePivot!$A$10:$AM$21,U$99-CommYr+2,0)</f>
        <v>141.95262</v>
      </c>
      <c r="V105" s="18">
        <f>VLOOKUP($A105,CommercialFuelUsePivot!$A$10:$AM$21,V$99-CommYr+2,0)</f>
        <v>144.44222000000002</v>
      </c>
      <c r="W105" s="18">
        <f>VLOOKUP($A105,CommercialFuelUsePivot!$A$10:$AM$21,W$99-CommYr+2,0)</f>
        <v>147.06225000000003</v>
      </c>
      <c r="X105" s="18">
        <f>VLOOKUP($A105,CommercialFuelUsePivot!$A$10:$AM$21,X$99-CommYr+2,0)</f>
        <v>149.7863100000001</v>
      </c>
      <c r="Y105" s="18">
        <f>VLOOKUP($A105,CommercialFuelUsePivot!$A$10:$AM$21,Y$99-CommYr+2,0)</f>
        <v>152.66603000000003</v>
      </c>
      <c r="Z105" s="18">
        <f>VLOOKUP($A105,CommercialFuelUsePivot!$A$10:$AM$21,Z$99-CommYr+2,0)</f>
        <v>155.79569999999998</v>
      </c>
      <c r="AA105" s="18">
        <f>VLOOKUP($A105,CommercialFuelUsePivot!$A$10:$AM$21,AA$99-CommYr+2,0)</f>
        <v>159.17969000000008</v>
      </c>
      <c r="AB105" s="18">
        <f>VLOOKUP($A105,CommercialFuelUsePivot!$A$10:$AM$21,AB$99-CommYr+2,0)</f>
        <v>162.85442999999998</v>
      </c>
      <c r="AC105" s="18">
        <f>VLOOKUP($A105,CommercialFuelUsePivot!$A$10:$AM$21,AC$99-CommYr+2,0)</f>
        <v>166.85154000000006</v>
      </c>
      <c r="AD105" s="18">
        <f>VLOOKUP($A105,CommercialFuelUsePivot!$A$10:$AM$21,AD$99-CommYr+2,0)</f>
        <v>171.27072999999999</v>
      </c>
      <c r="AE105" s="18">
        <f>VLOOKUP($A105,CommercialFuelUsePivot!$A$10:$AM$21,AE$99-CommYr+2,0)</f>
        <v>176.19646000000006</v>
      </c>
      <c r="AF105" s="18">
        <f>VLOOKUP($A105,CommercialFuelUsePivot!$A$10:$AM$21,AF$99-CommYr+2,0)</f>
        <v>181.76412000000002</v>
      </c>
      <c r="AG105" s="18">
        <f>VLOOKUP($A105,CommercialFuelUsePivot!$A$10:$AM$21,AG$99-CommYr+2,0)</f>
        <v>188.08304999999993</v>
      </c>
      <c r="AH105" s="18">
        <f>VLOOKUP($A105,CommercialFuelUsePivot!$A$10:$AM$21,AH$99-CommYr+2,0)</f>
        <v>195.26472000000004</v>
      </c>
      <c r="AI105" s="18">
        <f>VLOOKUP($A105,CommercialFuelUsePivot!$A$10:$AM$21,AI$99-CommYr+2,0)</f>
        <v>203.45846999999995</v>
      </c>
      <c r="AJ105" s="18">
        <f>VLOOKUP($A105,CommercialFuelUsePivot!$A$10:$AM$21,AJ$99-CommYr+2,0)</f>
        <v>212.97247999999996</v>
      </c>
      <c r="AK105" s="18">
        <f>VLOOKUP($A105,CommercialFuelUsePivot!$A$10:$AM$21,AK$99-CommYr+2,0)</f>
        <v>224.10610999999992</v>
      </c>
      <c r="AL105" s="18">
        <f>VLOOKUP($A105,CommercialFuelUsePivot!$A$10:$AM$21,AL$99-CommYr+2,0)</f>
        <v>235.35752999999988</v>
      </c>
      <c r="AM105" s="18">
        <f>VLOOKUP($A105,CommercialFuelUsePivot!$A$10:$AM$21,AM$99-CommYr+2,0)</f>
        <v>246.78757999999996</v>
      </c>
      <c r="AN105" s="18">
        <f>VLOOKUP($A105,CommercialFuelUsePivot!$A$10:$AM$21,AN$99-CommYr+2,0)</f>
        <v>258.39661999999998</v>
      </c>
      <c r="AO105" s="18">
        <f>VLOOKUP($A105,CommercialFuelUsePivot!$A$10:$AM$21,AO$99-CommYr+2,0)</f>
        <v>270.12236999999988</v>
      </c>
      <c r="AP105" s="18">
        <f>VLOOKUP($A105,CommercialFuelUsePivot!$A$10:$AM$21,AP$99-CommYr+2,0)</f>
        <v>281.99251999999996</v>
      </c>
      <c r="AQ105" s="18">
        <f>VLOOKUP($A105,CommercialFuelUsePivot!$A$10:$AM$21,AQ$99-CommYr+2,0)</f>
        <v>294.01956000000007</v>
      </c>
      <c r="AR105" s="20"/>
      <c r="AS105" s="21">
        <f t="shared" si="48"/>
        <v>2.5735059738723809E-2</v>
      </c>
    </row>
    <row r="106" spans="1:45" x14ac:dyDescent="0.25">
      <c r="A106" s="17" t="s">
        <v>18</v>
      </c>
      <c r="B106" s="18"/>
      <c r="C106" s="18"/>
      <c r="D106" s="18"/>
      <c r="E106" s="18"/>
      <c r="F106" s="19">
        <f>VLOOKUP($A106,CommercialFuelUsePivot!$A$10:$AM$21,F$99-CommYr+2,0)</f>
        <v>0.49673999999999996</v>
      </c>
      <c r="G106" s="18">
        <f>VLOOKUP($A106,CommercialFuelUsePivot!$A$10:$AM$21,G$99-CommYr+2,0)</f>
        <v>0.45157000000000003</v>
      </c>
      <c r="H106" s="18">
        <f>VLOOKUP($A106,CommercialFuelUsePivot!$A$10:$AM$21,H$99-CommYr+2,0)</f>
        <v>0.39735000000000004</v>
      </c>
      <c r="I106" s="18">
        <f>VLOOKUP($A106,CommercialFuelUsePivot!$A$10:$AM$21,I$99-CommYr+2,0)</f>
        <v>0.39735000000000004</v>
      </c>
      <c r="J106" s="18">
        <f>VLOOKUP($A106,CommercialFuelUsePivot!$A$10:$AM$21,J$99-CommYr+2,0)</f>
        <v>0.39735000000000004</v>
      </c>
      <c r="K106" s="18">
        <f>VLOOKUP($A106,CommercialFuelUsePivot!$A$10:$AM$21,K$99-CommYr+2,0)</f>
        <v>0.39735000000000004</v>
      </c>
      <c r="L106" s="18">
        <f>VLOOKUP($A106,CommercialFuelUsePivot!$A$10:$AM$21,L$99-CommYr+2,0)</f>
        <v>0.39735000000000004</v>
      </c>
      <c r="M106" s="18">
        <f>VLOOKUP($A106,CommercialFuelUsePivot!$A$10:$AM$21,M$99-CommYr+2,0)</f>
        <v>0.39735000000000004</v>
      </c>
      <c r="N106" s="18">
        <f>VLOOKUP($A106,CommercialFuelUsePivot!$A$10:$AM$21,N$99-CommYr+2,0)</f>
        <v>0.39735000000000004</v>
      </c>
      <c r="O106" s="18">
        <f>VLOOKUP($A106,CommercialFuelUsePivot!$A$10:$AM$21,O$99-CommYr+2,0)</f>
        <v>0.39735000000000004</v>
      </c>
      <c r="P106" s="18">
        <f>VLOOKUP($A106,CommercialFuelUsePivot!$A$10:$AM$21,P$99-CommYr+2,0)</f>
        <v>0.39735000000000004</v>
      </c>
      <c r="Q106" s="18">
        <f>VLOOKUP($A106,CommercialFuelUsePivot!$A$10:$AM$21,Q$99-CommYr+2,0)</f>
        <v>0.39735000000000004</v>
      </c>
      <c r="R106" s="18">
        <f>VLOOKUP($A106,CommercialFuelUsePivot!$A$10:$AM$21,R$99-CommYr+2,0)</f>
        <v>0.39735000000000004</v>
      </c>
      <c r="S106" s="18">
        <f>VLOOKUP($A106,CommercialFuelUsePivot!$A$10:$AM$21,S$99-CommYr+2,0)</f>
        <v>0.39735000000000004</v>
      </c>
      <c r="T106" s="18">
        <f>VLOOKUP($A106,CommercialFuelUsePivot!$A$10:$AM$21,T$99-CommYr+2,0)</f>
        <v>0.39735000000000004</v>
      </c>
      <c r="U106" s="18">
        <f>VLOOKUP($A106,CommercialFuelUsePivot!$A$10:$AM$21,U$99-CommYr+2,0)</f>
        <v>0.39735000000000004</v>
      </c>
      <c r="V106" s="18">
        <f>VLOOKUP($A106,CommercialFuelUsePivot!$A$10:$AM$21,V$99-CommYr+2,0)</f>
        <v>0.39735000000000004</v>
      </c>
      <c r="W106" s="18">
        <f>VLOOKUP($A106,CommercialFuelUsePivot!$A$10:$AM$21,W$99-CommYr+2,0)</f>
        <v>0.39735000000000004</v>
      </c>
      <c r="X106" s="18">
        <f>VLOOKUP($A106,CommercialFuelUsePivot!$A$10:$AM$21,X$99-CommYr+2,0)</f>
        <v>0.39735000000000004</v>
      </c>
      <c r="Y106" s="18">
        <f>VLOOKUP($A106,CommercialFuelUsePivot!$A$10:$AM$21,Y$99-CommYr+2,0)</f>
        <v>0.39735000000000004</v>
      </c>
      <c r="Z106" s="18">
        <f>VLOOKUP($A106,CommercialFuelUsePivot!$A$10:$AM$21,Z$99-CommYr+2,0)</f>
        <v>0.39735000000000004</v>
      </c>
      <c r="AA106" s="18">
        <f>VLOOKUP($A106,CommercialFuelUsePivot!$A$10:$AM$21,AA$99-CommYr+2,0)</f>
        <v>0.39735000000000004</v>
      </c>
      <c r="AB106" s="18">
        <f>VLOOKUP($A106,CommercialFuelUsePivot!$A$10:$AM$21,AB$99-CommYr+2,0)</f>
        <v>0.39735000000000004</v>
      </c>
      <c r="AC106" s="18">
        <f>VLOOKUP($A106,CommercialFuelUsePivot!$A$10:$AM$21,AC$99-CommYr+2,0)</f>
        <v>0.39735000000000004</v>
      </c>
      <c r="AD106" s="18">
        <f>VLOOKUP($A106,CommercialFuelUsePivot!$A$10:$AM$21,AD$99-CommYr+2,0)</f>
        <v>0.39735000000000004</v>
      </c>
      <c r="AE106" s="18">
        <f>VLOOKUP($A106,CommercialFuelUsePivot!$A$10:$AM$21,AE$99-CommYr+2,0)</f>
        <v>0.39735000000000004</v>
      </c>
      <c r="AF106" s="18">
        <f>VLOOKUP($A106,CommercialFuelUsePivot!$A$10:$AM$21,AF$99-CommYr+2,0)</f>
        <v>0.39735000000000004</v>
      </c>
      <c r="AG106" s="18">
        <f>VLOOKUP($A106,CommercialFuelUsePivot!$A$10:$AM$21,AG$99-CommYr+2,0)</f>
        <v>0.39735000000000004</v>
      </c>
      <c r="AH106" s="18">
        <f>VLOOKUP($A106,CommercialFuelUsePivot!$A$10:$AM$21,AH$99-CommYr+2,0)</f>
        <v>0.39735000000000004</v>
      </c>
      <c r="AI106" s="18">
        <f>VLOOKUP($A106,CommercialFuelUsePivot!$A$10:$AM$21,AI$99-CommYr+2,0)</f>
        <v>0.39735000000000004</v>
      </c>
      <c r="AJ106" s="18">
        <f>VLOOKUP($A106,CommercialFuelUsePivot!$A$10:$AM$21,AJ$99-CommYr+2,0)</f>
        <v>0.39735000000000004</v>
      </c>
      <c r="AK106" s="18">
        <f>VLOOKUP($A106,CommercialFuelUsePivot!$A$10:$AM$21,AK$99-CommYr+2,0)</f>
        <v>0.39735000000000004</v>
      </c>
      <c r="AL106" s="18">
        <f>VLOOKUP($A106,CommercialFuelUsePivot!$A$10:$AM$21,AL$99-CommYr+2,0)</f>
        <v>0.39735000000000004</v>
      </c>
      <c r="AM106" s="18">
        <f>VLOOKUP($A106,CommercialFuelUsePivot!$A$10:$AM$21,AM$99-CommYr+2,0)</f>
        <v>0.39735000000000004</v>
      </c>
      <c r="AN106" s="18">
        <f>VLOOKUP($A106,CommercialFuelUsePivot!$A$10:$AM$21,AN$99-CommYr+2,0)</f>
        <v>0.39735000000000004</v>
      </c>
      <c r="AO106" s="18">
        <f>VLOOKUP($A106,CommercialFuelUsePivot!$A$10:$AM$21,AO$99-CommYr+2,0)</f>
        <v>0.39735000000000004</v>
      </c>
      <c r="AP106" s="18">
        <f>VLOOKUP($A106,CommercialFuelUsePivot!$A$10:$AM$21,AP$99-CommYr+2,0)</f>
        <v>0.39735000000000004</v>
      </c>
      <c r="AQ106" s="18">
        <f>VLOOKUP($A106,CommercialFuelUsePivot!$A$10:$AM$21,AQ$99-CommYr+2,0)</f>
        <v>0.39735000000000004</v>
      </c>
      <c r="AR106" s="20"/>
      <c r="AS106" s="21">
        <f t="shared" si="48"/>
        <v>0</v>
      </c>
    </row>
    <row r="107" spans="1:45" x14ac:dyDescent="0.25">
      <c r="A107" s="17" t="s">
        <v>19</v>
      </c>
      <c r="B107" s="18"/>
      <c r="C107" s="18"/>
      <c r="D107" s="18"/>
      <c r="E107" s="18"/>
      <c r="F107" s="19">
        <f>VLOOKUP($A107,CommercialFuelUsePivot!$A$10:$AM$21,F$99-CommYr+2,0)</f>
        <v>44.195689999999985</v>
      </c>
      <c r="G107" s="18">
        <f>VLOOKUP($A107,CommercialFuelUsePivot!$A$10:$AM$21,G$99-CommYr+2,0)</f>
        <v>46.721810000000019</v>
      </c>
      <c r="H107" s="18">
        <f>VLOOKUP($A107,CommercialFuelUsePivot!$A$10:$AM$21,H$99-CommYr+2,0)</f>
        <v>49.898560000000018</v>
      </c>
      <c r="I107" s="18">
        <f>VLOOKUP($A107,CommercialFuelUsePivot!$A$10:$AM$21,I$99-CommYr+2,0)</f>
        <v>52.735020000000027</v>
      </c>
      <c r="J107" s="18">
        <f>VLOOKUP($A107,CommercialFuelUsePivot!$A$10:$AM$21,J$99-CommYr+2,0)</f>
        <v>55.005580000000023</v>
      </c>
      <c r="K107" s="18">
        <f>VLOOKUP($A107,CommercialFuelUsePivot!$A$10:$AM$21,K$99-CommYr+2,0)</f>
        <v>57.208660000000009</v>
      </c>
      <c r="L107" s="18">
        <f>VLOOKUP($A107,CommercialFuelUsePivot!$A$10:$AM$21,L$99-CommYr+2,0)</f>
        <v>59.478250000000031</v>
      </c>
      <c r="M107" s="18">
        <f>VLOOKUP($A107,CommercialFuelUsePivot!$A$10:$AM$21,M$99-CommYr+2,0)</f>
        <v>61.778210000000001</v>
      </c>
      <c r="N107" s="18">
        <f>VLOOKUP($A107,CommercialFuelUsePivot!$A$10:$AM$21,N$99-CommYr+2,0)</f>
        <v>64.328290000000024</v>
      </c>
      <c r="O107" s="18">
        <f>VLOOKUP($A107,CommercialFuelUsePivot!$A$10:$AM$21,O$99-CommYr+2,0)</f>
        <v>67.197699999999998</v>
      </c>
      <c r="P107" s="18">
        <f>VLOOKUP($A107,CommercialFuelUsePivot!$A$10:$AM$21,P$99-CommYr+2,0)</f>
        <v>70.394620000000003</v>
      </c>
      <c r="Q107" s="18">
        <f>VLOOKUP($A107,CommercialFuelUsePivot!$A$10:$AM$21,Q$99-CommYr+2,0)</f>
        <v>73.884929999999997</v>
      </c>
      <c r="R107" s="18">
        <f>VLOOKUP($A107,CommercialFuelUsePivot!$A$10:$AM$21,R$99-CommYr+2,0)</f>
        <v>77.84265000000002</v>
      </c>
      <c r="S107" s="18">
        <f>VLOOKUP($A107,CommercialFuelUsePivot!$A$10:$AM$21,S$99-CommYr+2,0)</f>
        <v>82.067669999999993</v>
      </c>
      <c r="T107" s="18">
        <f>VLOOKUP($A107,CommercialFuelUsePivot!$A$10:$AM$21,T$99-CommYr+2,0)</f>
        <v>86.466610000000031</v>
      </c>
      <c r="U107" s="18">
        <f>VLOOKUP($A107,CommercialFuelUsePivot!$A$10:$AM$21,U$99-CommYr+2,0)</f>
        <v>91.084560000000025</v>
      </c>
      <c r="V107" s="18">
        <f>VLOOKUP($A107,CommercialFuelUsePivot!$A$10:$AM$21,V$99-CommYr+2,0)</f>
        <v>96.00493000000003</v>
      </c>
      <c r="W107" s="18">
        <f>VLOOKUP($A107,CommercialFuelUsePivot!$A$10:$AM$21,W$99-CommYr+2,0)</f>
        <v>101.13285000000002</v>
      </c>
      <c r="X107" s="18">
        <f>VLOOKUP($A107,CommercialFuelUsePivot!$A$10:$AM$21,X$99-CommYr+2,0)</f>
        <v>106.32907999999999</v>
      </c>
      <c r="Y107" s="18">
        <f>VLOOKUP($A107,CommercialFuelUsePivot!$A$10:$AM$21,Y$99-CommYr+2,0)</f>
        <v>111.66729000000002</v>
      </c>
      <c r="Z107" s="18">
        <f>VLOOKUP($A107,CommercialFuelUsePivot!$A$10:$AM$21,Z$99-CommYr+2,0)</f>
        <v>117.32239000000006</v>
      </c>
      <c r="AA107" s="18">
        <f>VLOOKUP($A107,CommercialFuelUsePivot!$A$10:$AM$21,AA$99-CommYr+2,0)</f>
        <v>123.13249000000002</v>
      </c>
      <c r="AB107" s="18">
        <f>VLOOKUP($A107,CommercialFuelUsePivot!$A$10:$AM$21,AB$99-CommYr+2,0)</f>
        <v>129.11880000000002</v>
      </c>
      <c r="AC107" s="18">
        <f>VLOOKUP($A107,CommercialFuelUsePivot!$A$10:$AM$21,AC$99-CommYr+2,0)</f>
        <v>135.15642000000003</v>
      </c>
      <c r="AD107" s="18">
        <f>VLOOKUP($A107,CommercialFuelUsePivot!$A$10:$AM$21,AD$99-CommYr+2,0)</f>
        <v>141.41224999999997</v>
      </c>
      <c r="AE107" s="18">
        <f>VLOOKUP($A107,CommercialFuelUsePivot!$A$10:$AM$21,AE$99-CommYr+2,0)</f>
        <v>147.92428000000001</v>
      </c>
      <c r="AF107" s="18">
        <f>VLOOKUP($A107,CommercialFuelUsePivot!$A$10:$AM$21,AF$99-CommYr+2,0)</f>
        <v>154.70511999999999</v>
      </c>
      <c r="AG107" s="18">
        <f>VLOOKUP($A107,CommercialFuelUsePivot!$A$10:$AM$21,AG$99-CommYr+2,0)</f>
        <v>161.67665999999997</v>
      </c>
      <c r="AH107" s="18">
        <f>VLOOKUP($A107,CommercialFuelUsePivot!$A$10:$AM$21,AH$99-CommYr+2,0)</f>
        <v>168.74379999999994</v>
      </c>
      <c r="AI107" s="18">
        <f>VLOOKUP($A107,CommercialFuelUsePivot!$A$10:$AM$21,AI$99-CommYr+2,0)</f>
        <v>175.94824000000006</v>
      </c>
      <c r="AJ107" s="18">
        <f>VLOOKUP($A107,CommercialFuelUsePivot!$A$10:$AM$21,AJ$99-CommYr+2,0)</f>
        <v>183.2334000000001</v>
      </c>
      <c r="AK107" s="18">
        <f>VLOOKUP($A107,CommercialFuelUsePivot!$A$10:$AM$21,AK$99-CommYr+2,0)</f>
        <v>190.60403999999994</v>
      </c>
      <c r="AL107" s="18">
        <f>VLOOKUP($A107,CommercialFuelUsePivot!$A$10:$AM$21,AL$99-CommYr+2,0)</f>
        <v>197.89368999999988</v>
      </c>
      <c r="AM107" s="18">
        <f>VLOOKUP($A107,CommercialFuelUsePivot!$A$10:$AM$21,AM$99-CommYr+2,0)</f>
        <v>205.21604999999985</v>
      </c>
      <c r="AN107" s="18">
        <f>VLOOKUP($A107,CommercialFuelUsePivot!$A$10:$AM$21,AN$99-CommYr+2,0)</f>
        <v>212.59074000000004</v>
      </c>
      <c r="AO107" s="18">
        <f>VLOOKUP($A107,CommercialFuelUsePivot!$A$10:$AM$21,AO$99-CommYr+2,0)</f>
        <v>219.89000999999996</v>
      </c>
      <c r="AP107" s="18">
        <f>VLOOKUP($A107,CommercialFuelUsePivot!$A$10:$AM$21,AP$99-CommYr+2,0)</f>
        <v>227.09835999999993</v>
      </c>
      <c r="AQ107" s="18">
        <f>VLOOKUP($A107,CommercialFuelUsePivot!$A$10:$AM$21,AQ$99-CommYr+2,0)</f>
        <v>234.22275999999999</v>
      </c>
      <c r="AR107" s="20"/>
      <c r="AS107" s="21">
        <f t="shared" si="48"/>
        <v>4.5169885846560343E-2</v>
      </c>
    </row>
    <row r="108" spans="1:45" x14ac:dyDescent="0.25">
      <c r="A108" s="17" t="s">
        <v>20</v>
      </c>
      <c r="B108" s="92">
        <f>B32*3.412</f>
        <v>1.9833500000000002</v>
      </c>
      <c r="C108" s="92">
        <f t="shared" ref="C108:AQ108" si="49">C32*3.412</f>
        <v>3.27827</v>
      </c>
      <c r="D108" s="92">
        <f t="shared" si="49"/>
        <v>4.84138</v>
      </c>
      <c r="E108" s="92">
        <f t="shared" si="49"/>
        <v>7.3825800000000008</v>
      </c>
      <c r="F108" s="41">
        <f>F32*3.412</f>
        <v>29.58277</v>
      </c>
      <c r="G108" s="92">
        <f t="shared" si="49"/>
        <v>40.433689999999999</v>
      </c>
      <c r="H108" s="92">
        <f t="shared" si="49"/>
        <v>54.767860000000006</v>
      </c>
      <c r="I108" s="92">
        <f t="shared" si="49"/>
        <v>68.210039999999992</v>
      </c>
      <c r="J108" s="92">
        <f t="shared" si="49"/>
        <v>82.392380000000003</v>
      </c>
      <c r="K108" s="92">
        <f t="shared" si="49"/>
        <v>97.224930000000001</v>
      </c>
      <c r="L108" s="92">
        <f t="shared" si="49"/>
        <v>113.00355999999999</v>
      </c>
      <c r="M108" s="92">
        <f t="shared" si="49"/>
        <v>129.13081</v>
      </c>
      <c r="N108" s="92">
        <f t="shared" si="49"/>
        <v>145.55876000000001</v>
      </c>
      <c r="O108" s="92">
        <f t="shared" si="49"/>
        <v>160.75494</v>
      </c>
      <c r="P108" s="92">
        <f t="shared" si="49"/>
        <v>174.70205999999999</v>
      </c>
      <c r="Q108" s="92">
        <f t="shared" si="49"/>
        <v>189.71055000000001</v>
      </c>
      <c r="R108" s="92">
        <f t="shared" si="49"/>
        <v>206.13330000000002</v>
      </c>
      <c r="S108" s="92">
        <f t="shared" si="49"/>
        <v>223.89344</v>
      </c>
      <c r="T108" s="92">
        <f t="shared" si="49"/>
        <v>242.91086000000001</v>
      </c>
      <c r="U108" s="92">
        <f t="shared" si="49"/>
        <v>263.21553999999998</v>
      </c>
      <c r="V108" s="92">
        <f t="shared" si="49"/>
        <v>284.90165000000002</v>
      </c>
      <c r="W108" s="92">
        <f t="shared" si="49"/>
        <v>308.07329000000004</v>
      </c>
      <c r="X108" s="92">
        <f t="shared" si="49"/>
        <v>332.58421000000004</v>
      </c>
      <c r="Y108" s="92">
        <f t="shared" si="49"/>
        <v>358.42277999999993</v>
      </c>
      <c r="Z108" s="92">
        <f t="shared" si="49"/>
        <v>385.55874</v>
      </c>
      <c r="AA108" s="92">
        <f t="shared" si="49"/>
        <v>414.04182000000003</v>
      </c>
      <c r="AB108" s="92">
        <f t="shared" si="49"/>
        <v>444.00574000000006</v>
      </c>
      <c r="AC108" s="92">
        <f t="shared" si="49"/>
        <v>475.40715</v>
      </c>
      <c r="AD108" s="92">
        <f t="shared" si="49"/>
        <v>508.34589999999997</v>
      </c>
      <c r="AE108" s="92">
        <f t="shared" si="49"/>
        <v>542.82936000000007</v>
      </c>
      <c r="AF108" s="92">
        <f t="shared" si="49"/>
        <v>578.92555000000004</v>
      </c>
      <c r="AG108" s="92">
        <f t="shared" si="49"/>
        <v>616.87139999999999</v>
      </c>
      <c r="AH108" s="92">
        <f t="shared" si="49"/>
        <v>656.56909000000007</v>
      </c>
      <c r="AI108" s="92">
        <f t="shared" si="49"/>
        <v>698.09140000000002</v>
      </c>
      <c r="AJ108" s="92">
        <f t="shared" si="49"/>
        <v>741.57970999999998</v>
      </c>
      <c r="AK108" s="92">
        <f t="shared" si="49"/>
        <v>787.26805000000002</v>
      </c>
      <c r="AL108" s="92">
        <f t="shared" si="49"/>
        <v>835.37940000000003</v>
      </c>
      <c r="AM108" s="92">
        <f t="shared" si="49"/>
        <v>886.03998999999999</v>
      </c>
      <c r="AN108" s="92">
        <f t="shared" si="49"/>
        <v>939.37618999999995</v>
      </c>
      <c r="AO108" s="92">
        <f t="shared" si="49"/>
        <v>995.56459000000007</v>
      </c>
      <c r="AP108" s="92">
        <f t="shared" si="49"/>
        <v>1054.7383400000001</v>
      </c>
      <c r="AQ108" s="92">
        <f t="shared" si="49"/>
        <v>1117.21407</v>
      </c>
      <c r="AR108" s="20"/>
      <c r="AS108" s="21">
        <f t="shared" si="48"/>
        <v>8.9977282581075846E-2</v>
      </c>
    </row>
    <row r="109" spans="1:45" x14ac:dyDescent="0.25">
      <c r="A109" s="17" t="s">
        <v>22</v>
      </c>
      <c r="B109" s="92">
        <f>B33*3.412</f>
        <v>0.14615</v>
      </c>
      <c r="C109" s="92">
        <f t="shared" ref="C109:AQ109" si="50">C33*3.412</f>
        <v>0.22594999999999996</v>
      </c>
      <c r="D109" s="92">
        <f t="shared" si="50"/>
        <v>0.36027000000000003</v>
      </c>
      <c r="E109" s="92">
        <f t="shared" si="50"/>
        <v>0.64969999999999994</v>
      </c>
      <c r="F109" s="41">
        <f t="shared" si="50"/>
        <v>3.7814399999999999</v>
      </c>
      <c r="G109" s="92">
        <f t="shared" si="50"/>
        <v>5.8863200000000004</v>
      </c>
      <c r="H109" s="92">
        <f t="shared" si="50"/>
        <v>9.353310000000004</v>
      </c>
      <c r="I109" s="92">
        <f t="shared" si="50"/>
        <v>13.670769999999999</v>
      </c>
      <c r="J109" s="92">
        <f t="shared" si="50"/>
        <v>13.67094</v>
      </c>
      <c r="K109" s="92">
        <f t="shared" si="50"/>
        <v>13.671120000000002</v>
      </c>
      <c r="L109" s="92">
        <f t="shared" si="50"/>
        <v>13.67168</v>
      </c>
      <c r="M109" s="92">
        <f t="shared" si="50"/>
        <v>13.67239</v>
      </c>
      <c r="N109" s="92">
        <f t="shared" si="50"/>
        <v>13.674110000000002</v>
      </c>
      <c r="O109" s="92">
        <f t="shared" si="50"/>
        <v>13.67801</v>
      </c>
      <c r="P109" s="92">
        <f t="shared" si="50"/>
        <v>13.686519999999998</v>
      </c>
      <c r="Q109" s="92">
        <f t="shared" si="50"/>
        <v>13.703200000000001</v>
      </c>
      <c r="R109" s="92">
        <f t="shared" si="50"/>
        <v>13.735799999999999</v>
      </c>
      <c r="S109" s="92">
        <f t="shared" si="50"/>
        <v>13.789990000000005</v>
      </c>
      <c r="T109" s="92">
        <f t="shared" si="50"/>
        <v>13.870900000000001</v>
      </c>
      <c r="U109" s="92">
        <f t="shared" si="50"/>
        <v>13.980120000000003</v>
      </c>
      <c r="V109" s="92">
        <f t="shared" si="50"/>
        <v>14.12252</v>
      </c>
      <c r="W109" s="92">
        <f t="shared" si="50"/>
        <v>14.334110000000003</v>
      </c>
      <c r="X109" s="92">
        <f t="shared" si="50"/>
        <v>14.607340000000001</v>
      </c>
      <c r="Y109" s="92">
        <f t="shared" si="50"/>
        <v>14.905950000000001</v>
      </c>
      <c r="Z109" s="92">
        <f t="shared" si="50"/>
        <v>15.24363</v>
      </c>
      <c r="AA109" s="92">
        <f t="shared" si="50"/>
        <v>15.607180000000001</v>
      </c>
      <c r="AB109" s="92">
        <f t="shared" si="50"/>
        <v>15.989219999999998</v>
      </c>
      <c r="AC109" s="92">
        <f t="shared" si="50"/>
        <v>16.38252</v>
      </c>
      <c r="AD109" s="92">
        <f t="shared" si="50"/>
        <v>16.78726</v>
      </c>
      <c r="AE109" s="92">
        <f t="shared" si="50"/>
        <v>17.203939999999999</v>
      </c>
      <c r="AF109" s="92">
        <f t="shared" si="50"/>
        <v>17.643720000000002</v>
      </c>
      <c r="AG109" s="92">
        <f t="shared" si="50"/>
        <v>18.11112</v>
      </c>
      <c r="AH109" s="92">
        <f t="shared" si="50"/>
        <v>18.59177</v>
      </c>
      <c r="AI109" s="92">
        <f t="shared" si="50"/>
        <v>19.09309</v>
      </c>
      <c r="AJ109" s="92">
        <f t="shared" si="50"/>
        <v>19.622599999999998</v>
      </c>
      <c r="AK109" s="92">
        <f t="shared" si="50"/>
        <v>20.195169999999997</v>
      </c>
      <c r="AL109" s="92">
        <f t="shared" si="50"/>
        <v>20.788759999999996</v>
      </c>
      <c r="AM109" s="92">
        <f t="shared" si="50"/>
        <v>21.321289999999998</v>
      </c>
      <c r="AN109" s="92">
        <f t="shared" si="50"/>
        <v>21.943780000000004</v>
      </c>
      <c r="AO109" s="92">
        <f t="shared" si="50"/>
        <v>22.545289999999994</v>
      </c>
      <c r="AP109" s="92">
        <f t="shared" si="50"/>
        <v>23.187129999999993</v>
      </c>
      <c r="AQ109" s="92">
        <f t="shared" si="50"/>
        <v>23.797539999999998</v>
      </c>
      <c r="AR109" s="20"/>
      <c r="AS109" s="21">
        <f t="shared" si="48"/>
        <v>2.704062128002338E-2</v>
      </c>
    </row>
    <row r="110" spans="1:45" x14ac:dyDescent="0.25">
      <c r="A110" s="17" t="s">
        <v>21</v>
      </c>
      <c r="B110" s="18"/>
      <c r="C110" s="18"/>
      <c r="D110" s="18"/>
      <c r="E110" s="18"/>
      <c r="F110" s="19">
        <f>VLOOKUP($A110,CommercialFuelUsePivot!$A$10:$AM$21,F$99-CommYr+2,0)</f>
        <v>1.5740699999999999</v>
      </c>
      <c r="G110" s="18">
        <f>VLOOKUP($A110,CommercialFuelUsePivot!$A$10:$AM$21,G$99-CommYr+2,0)</f>
        <v>3.40387</v>
      </c>
      <c r="H110" s="18">
        <f>VLOOKUP($A110,CommercialFuelUsePivot!$A$10:$AM$21,H$99-CommYr+2,0)</f>
        <v>2.20797</v>
      </c>
      <c r="I110" s="18">
        <f>VLOOKUP($A110,CommercialFuelUsePivot!$A$10:$AM$21,I$99-CommYr+2,0)</f>
        <v>2.20797</v>
      </c>
      <c r="J110" s="18">
        <f>VLOOKUP($A110,CommercialFuelUsePivot!$A$10:$AM$21,J$99-CommYr+2,0)</f>
        <v>2.20797</v>
      </c>
      <c r="K110" s="18">
        <f>VLOOKUP($A110,CommercialFuelUsePivot!$A$10:$AM$21,K$99-CommYr+2,0)</f>
        <v>2.20797</v>
      </c>
      <c r="L110" s="18">
        <f>VLOOKUP($A110,CommercialFuelUsePivot!$A$10:$AM$21,L$99-CommYr+2,0)</f>
        <v>2.20797</v>
      </c>
      <c r="M110" s="18">
        <f>VLOOKUP($A110,CommercialFuelUsePivot!$A$10:$AM$21,M$99-CommYr+2,0)</f>
        <v>2.20797</v>
      </c>
      <c r="N110" s="18">
        <f>VLOOKUP($A110,CommercialFuelUsePivot!$A$10:$AM$21,N$99-CommYr+2,0)</f>
        <v>2.20797</v>
      </c>
      <c r="O110" s="18">
        <f>VLOOKUP($A110,CommercialFuelUsePivot!$A$10:$AM$21,O$99-CommYr+2,0)</f>
        <v>2.20797</v>
      </c>
      <c r="P110" s="18">
        <f>VLOOKUP($A110,CommercialFuelUsePivot!$A$10:$AM$21,P$99-CommYr+2,0)</f>
        <v>2.20797</v>
      </c>
      <c r="Q110" s="18">
        <f>VLOOKUP($A110,CommercialFuelUsePivot!$A$10:$AM$21,Q$99-CommYr+2,0)</f>
        <v>2.20797</v>
      </c>
      <c r="R110" s="18">
        <f>VLOOKUP($A110,CommercialFuelUsePivot!$A$10:$AM$21,R$99-CommYr+2,0)</f>
        <v>2.20797</v>
      </c>
      <c r="S110" s="18">
        <f>VLOOKUP($A110,CommercialFuelUsePivot!$A$10:$AM$21,S$99-CommYr+2,0)</f>
        <v>2.20797</v>
      </c>
      <c r="T110" s="18">
        <f>VLOOKUP($A110,CommercialFuelUsePivot!$A$10:$AM$21,T$99-CommYr+2,0)</f>
        <v>2.20797</v>
      </c>
      <c r="U110" s="18">
        <f>VLOOKUP($A110,CommercialFuelUsePivot!$A$10:$AM$21,U$99-CommYr+2,0)</f>
        <v>2.20797</v>
      </c>
      <c r="V110" s="18">
        <f>VLOOKUP($A110,CommercialFuelUsePivot!$A$10:$AM$21,V$99-CommYr+2,0)</f>
        <v>2.20797</v>
      </c>
      <c r="W110" s="18">
        <f>VLOOKUP($A110,CommercialFuelUsePivot!$A$10:$AM$21,W$99-CommYr+2,0)</f>
        <v>2.20797</v>
      </c>
      <c r="X110" s="18">
        <f>VLOOKUP($A110,CommercialFuelUsePivot!$A$10:$AM$21,X$99-CommYr+2,0)</f>
        <v>2.20797</v>
      </c>
      <c r="Y110" s="18">
        <f>VLOOKUP($A110,CommercialFuelUsePivot!$A$10:$AM$21,Y$99-CommYr+2,0)</f>
        <v>2.20797</v>
      </c>
      <c r="Z110" s="18">
        <f>VLOOKUP($A110,CommercialFuelUsePivot!$A$10:$AM$21,Z$99-CommYr+2,0)</f>
        <v>2.20797</v>
      </c>
      <c r="AA110" s="18">
        <f>VLOOKUP($A110,CommercialFuelUsePivot!$A$10:$AM$21,AA$99-CommYr+2,0)</f>
        <v>2.20797</v>
      </c>
      <c r="AB110" s="18">
        <f>VLOOKUP($A110,CommercialFuelUsePivot!$A$10:$AM$21,AB$99-CommYr+2,0)</f>
        <v>2.20797</v>
      </c>
      <c r="AC110" s="18">
        <f>VLOOKUP($A110,CommercialFuelUsePivot!$A$10:$AM$21,AC$99-CommYr+2,0)</f>
        <v>2.20797</v>
      </c>
      <c r="AD110" s="18">
        <f>VLOOKUP($A110,CommercialFuelUsePivot!$A$10:$AM$21,AD$99-CommYr+2,0)</f>
        <v>2.20797</v>
      </c>
      <c r="AE110" s="18">
        <f>VLOOKUP($A110,CommercialFuelUsePivot!$A$10:$AM$21,AE$99-CommYr+2,0)</f>
        <v>2.20797</v>
      </c>
      <c r="AF110" s="18">
        <f>VLOOKUP($A110,CommercialFuelUsePivot!$A$10:$AM$21,AF$99-CommYr+2,0)</f>
        <v>2.20797</v>
      </c>
      <c r="AG110" s="18">
        <f>VLOOKUP($A110,CommercialFuelUsePivot!$A$10:$AM$21,AG$99-CommYr+2,0)</f>
        <v>2.20797</v>
      </c>
      <c r="AH110" s="18">
        <f>VLOOKUP($A110,CommercialFuelUsePivot!$A$10:$AM$21,AH$99-CommYr+2,0)</f>
        <v>2.20797</v>
      </c>
      <c r="AI110" s="18">
        <f>VLOOKUP($A110,CommercialFuelUsePivot!$A$10:$AM$21,AI$99-CommYr+2,0)</f>
        <v>2.20797</v>
      </c>
      <c r="AJ110" s="18">
        <f>VLOOKUP($A110,CommercialFuelUsePivot!$A$10:$AM$21,AJ$99-CommYr+2,0)</f>
        <v>2.20797</v>
      </c>
      <c r="AK110" s="18">
        <f>VLOOKUP($A110,CommercialFuelUsePivot!$A$10:$AM$21,AK$99-CommYr+2,0)</f>
        <v>2.20797</v>
      </c>
      <c r="AL110" s="18">
        <f>VLOOKUP($A110,CommercialFuelUsePivot!$A$10:$AM$21,AL$99-CommYr+2,0)</f>
        <v>2.20797</v>
      </c>
      <c r="AM110" s="18">
        <f>VLOOKUP($A110,CommercialFuelUsePivot!$A$10:$AM$21,AM$99-CommYr+2,0)</f>
        <v>2.20797</v>
      </c>
      <c r="AN110" s="18">
        <f>VLOOKUP($A110,CommercialFuelUsePivot!$A$10:$AM$21,AN$99-CommYr+2,0)</f>
        <v>2.20797</v>
      </c>
      <c r="AO110" s="18">
        <f>VLOOKUP($A110,CommercialFuelUsePivot!$A$10:$AM$21,AO$99-CommYr+2,0)</f>
        <v>2.20797</v>
      </c>
      <c r="AP110" s="18">
        <f>VLOOKUP($A110,CommercialFuelUsePivot!$A$10:$AM$21,AP$99-CommYr+2,0)</f>
        <v>2.20797</v>
      </c>
      <c r="AQ110" s="18">
        <f>VLOOKUP($A110,CommercialFuelUsePivot!$A$10:$AM$21,AQ$99-CommYr+2,0)</f>
        <v>2.20797</v>
      </c>
      <c r="AR110" s="20"/>
      <c r="AS110" s="21">
        <f>((INDEX($B110:$AQ110,MATCH($AS$6,$B$8:$AQ$8,0)))/(INDEX($B110:$AQ110,MATCH($AS$5,$B$8:$AQ$8,0))))^(1/($AS$6-$AS$5))-1</f>
        <v>0</v>
      </c>
    </row>
    <row r="111" spans="1:45" x14ac:dyDescent="0.25">
      <c r="A111" s="17" t="s">
        <v>23</v>
      </c>
      <c r="B111" s="22">
        <f>SUM(B100:B110)</f>
        <v>2.1295000000000002</v>
      </c>
      <c r="C111" s="22">
        <f t="shared" ref="C111:AQ111" si="51">SUM(C100:C110)</f>
        <v>3.5042200000000001</v>
      </c>
      <c r="D111" s="22">
        <f t="shared" si="51"/>
        <v>5.2016499999999999</v>
      </c>
      <c r="E111" s="22">
        <f t="shared" si="51"/>
        <v>8.0322800000000001</v>
      </c>
      <c r="F111" s="22">
        <f t="shared" si="51"/>
        <v>294.02018999999996</v>
      </c>
      <c r="G111" s="22">
        <f t="shared" si="51"/>
        <v>325.91692</v>
      </c>
      <c r="H111" s="22">
        <f t="shared" si="51"/>
        <v>358.18485999999996</v>
      </c>
      <c r="I111" s="22">
        <f t="shared" si="51"/>
        <v>384.87202000000002</v>
      </c>
      <c r="J111" s="22">
        <f t="shared" si="51"/>
        <v>406.5298499999999</v>
      </c>
      <c r="K111" s="22">
        <f t="shared" si="51"/>
        <v>428.64124999999996</v>
      </c>
      <c r="L111" s="22">
        <f t="shared" si="51"/>
        <v>451.98292000000004</v>
      </c>
      <c r="M111" s="22">
        <f t="shared" si="51"/>
        <v>475.90649999999999</v>
      </c>
      <c r="N111" s="22">
        <f t="shared" si="51"/>
        <v>501.10497000000004</v>
      </c>
      <c r="O111" s="22">
        <f t="shared" si="51"/>
        <v>526.43420000000003</v>
      </c>
      <c r="P111" s="22">
        <f t="shared" si="51"/>
        <v>551.86315999999999</v>
      </c>
      <c r="Q111" s="22">
        <f t="shared" si="51"/>
        <v>579.53142000000014</v>
      </c>
      <c r="R111" s="22">
        <f t="shared" si="51"/>
        <v>610.59356000000025</v>
      </c>
      <c r="S111" s="22">
        <f t="shared" si="51"/>
        <v>643.76070000000016</v>
      </c>
      <c r="T111" s="22">
        <f t="shared" si="51"/>
        <v>678.61756000000014</v>
      </c>
      <c r="U111" s="22">
        <f t="shared" si="51"/>
        <v>715.51139000000012</v>
      </c>
      <c r="V111" s="22">
        <f t="shared" si="51"/>
        <v>754.84078000000011</v>
      </c>
      <c r="W111" s="22">
        <f t="shared" si="51"/>
        <v>796.40435000000025</v>
      </c>
      <c r="X111" s="22">
        <f t="shared" si="51"/>
        <v>839.69041000000027</v>
      </c>
      <c r="Y111" s="22">
        <f t="shared" si="51"/>
        <v>885.01140000000009</v>
      </c>
      <c r="Z111" s="22">
        <f t="shared" si="51"/>
        <v>932.91265000000021</v>
      </c>
      <c r="AA111" s="22">
        <f t="shared" si="51"/>
        <v>982.99066000000028</v>
      </c>
      <c r="AB111" s="22">
        <f t="shared" si="51"/>
        <v>1035.44994</v>
      </c>
      <c r="AC111" s="22">
        <f t="shared" si="51"/>
        <v>1089.9325200000003</v>
      </c>
      <c r="AD111" s="22">
        <f t="shared" si="51"/>
        <v>1147.0638799999999</v>
      </c>
      <c r="AE111" s="22">
        <f t="shared" si="51"/>
        <v>1207.0667600000004</v>
      </c>
      <c r="AF111" s="22">
        <f t="shared" si="51"/>
        <v>1270.1295499999999</v>
      </c>
      <c r="AG111" s="22">
        <f t="shared" si="51"/>
        <v>1336.5520799999999</v>
      </c>
      <c r="AH111" s="22">
        <f t="shared" si="51"/>
        <v>1405.95624</v>
      </c>
      <c r="AI111" s="22">
        <f t="shared" si="51"/>
        <v>1478.6537799999999</v>
      </c>
      <c r="AJ111" s="22">
        <f t="shared" si="51"/>
        <v>1555.3406799999998</v>
      </c>
      <c r="AK111" s="22">
        <f t="shared" si="51"/>
        <v>1636.8413499999997</v>
      </c>
      <c r="AL111" s="22">
        <f t="shared" si="51"/>
        <v>1720.7299399999995</v>
      </c>
      <c r="AM111" s="22">
        <f t="shared" si="51"/>
        <v>1807.1288899999997</v>
      </c>
      <c r="AN111" s="22">
        <f t="shared" si="51"/>
        <v>1896.7189000000001</v>
      </c>
      <c r="AO111" s="22">
        <f t="shared" si="51"/>
        <v>1989.0277199999998</v>
      </c>
      <c r="AP111" s="22">
        <f t="shared" si="51"/>
        <v>2084.3438899999996</v>
      </c>
      <c r="AQ111" s="22">
        <f t="shared" si="51"/>
        <v>2182.8363599999998</v>
      </c>
      <c r="AR111" s="14"/>
      <c r="AS111" s="21">
        <f t="shared" si="48"/>
        <v>5.2994524730730186E-2</v>
      </c>
    </row>
    <row r="112" spans="1:45" x14ac:dyDescent="0.25">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24"/>
    </row>
    <row r="113" spans="1:45" x14ac:dyDescent="0.25">
      <c r="A113" s="8" t="s">
        <v>138</v>
      </c>
      <c r="AS113" s="24"/>
    </row>
    <row r="114" spans="1:45" x14ac:dyDescent="0.25">
      <c r="A114" s="13"/>
      <c r="B114" s="14">
        <v>2009</v>
      </c>
      <c r="C114" s="14">
        <v>2010</v>
      </c>
      <c r="D114" s="14">
        <v>2011</v>
      </c>
      <c r="E114" s="14">
        <v>2012</v>
      </c>
      <c r="F114" s="15">
        <v>2013</v>
      </c>
      <c r="G114" s="14">
        <v>2014</v>
      </c>
      <c r="H114" s="14">
        <v>2015</v>
      </c>
      <c r="I114" s="14">
        <v>2016</v>
      </c>
      <c r="J114" s="14">
        <v>2017</v>
      </c>
      <c r="K114" s="14">
        <v>2018</v>
      </c>
      <c r="L114" s="14">
        <v>2019</v>
      </c>
      <c r="M114" s="14">
        <v>2020</v>
      </c>
      <c r="N114" s="14">
        <v>2021</v>
      </c>
      <c r="O114" s="14">
        <v>2022</v>
      </c>
      <c r="P114" s="14">
        <v>2023</v>
      </c>
      <c r="Q114" s="14">
        <v>2024</v>
      </c>
      <c r="R114" s="14">
        <v>2025</v>
      </c>
      <c r="S114" s="14">
        <v>2026</v>
      </c>
      <c r="T114" s="14">
        <v>2027</v>
      </c>
      <c r="U114" s="14">
        <v>2028</v>
      </c>
      <c r="V114" s="14">
        <v>2029</v>
      </c>
      <c r="W114" s="14">
        <v>2030</v>
      </c>
      <c r="X114" s="14">
        <v>2031</v>
      </c>
      <c r="Y114" s="14">
        <v>2032</v>
      </c>
      <c r="Z114" s="14">
        <v>2033</v>
      </c>
      <c r="AA114" s="14">
        <v>2034</v>
      </c>
      <c r="AB114" s="14">
        <v>2035</v>
      </c>
      <c r="AC114" s="14">
        <v>2036</v>
      </c>
      <c r="AD114" s="14">
        <v>2037</v>
      </c>
      <c r="AE114" s="14">
        <v>2038</v>
      </c>
      <c r="AF114" s="14">
        <v>2039</v>
      </c>
      <c r="AG114" s="14">
        <v>2040</v>
      </c>
      <c r="AH114" s="14">
        <v>2041</v>
      </c>
      <c r="AI114" s="14">
        <v>2042</v>
      </c>
      <c r="AJ114" s="14">
        <v>2043</v>
      </c>
      <c r="AK114" s="14">
        <v>2044</v>
      </c>
      <c r="AL114" s="14">
        <v>2045</v>
      </c>
      <c r="AM114" s="14">
        <v>2046</v>
      </c>
      <c r="AN114" s="14">
        <v>2047</v>
      </c>
      <c r="AO114" s="14">
        <v>2048</v>
      </c>
      <c r="AP114" s="14">
        <v>2049</v>
      </c>
      <c r="AQ114" s="14">
        <v>2050</v>
      </c>
      <c r="AR114" s="13"/>
      <c r="AS114" s="16" t="str">
        <f>$AS$5&amp;"-"&amp;$AS$6</f>
        <v>2015-2050</v>
      </c>
    </row>
    <row r="115" spans="1:45" x14ac:dyDescent="0.25">
      <c r="A115" s="17" t="s">
        <v>12</v>
      </c>
      <c r="B115" s="18"/>
      <c r="C115" s="18"/>
      <c r="D115" s="18"/>
      <c r="E115" s="18"/>
      <c r="F115" s="19">
        <f>VLOOKUP($A115,CommercialHWOutputPivot!$A$10:$AM$21,F$114-CommYr+2,0)</f>
        <v>0.48442999999999992</v>
      </c>
      <c r="G115" s="18">
        <f>VLOOKUP($A115,CommercialHWOutputPivot!$A$10:$AM$21,G$114-CommYr+2,0)</f>
        <v>0.27900999999999998</v>
      </c>
      <c r="H115" s="18">
        <f>VLOOKUP($A115,CommercialHWOutputPivot!$A$10:$AM$21,H$114-CommYr+2,0)</f>
        <v>0.24286000000000002</v>
      </c>
      <c r="I115" s="18">
        <f>VLOOKUP($A115,CommercialHWOutputPivot!$A$10:$AM$21,I$114-CommYr+2,0)</f>
        <v>0.24286000000000002</v>
      </c>
      <c r="J115" s="18">
        <f>VLOOKUP($A115,CommercialHWOutputPivot!$A$10:$AM$21,J$114-CommYr+2,0)</f>
        <v>0.24286000000000002</v>
      </c>
      <c r="K115" s="18">
        <f>VLOOKUP($A115,CommercialHWOutputPivot!$A$10:$AM$21,K$114-CommYr+2,0)</f>
        <v>0.24286000000000002</v>
      </c>
      <c r="L115" s="18">
        <f>VLOOKUP($A115,CommercialHWOutputPivot!$A$10:$AM$21,L$114-CommYr+2,0)</f>
        <v>0.24286000000000002</v>
      </c>
      <c r="M115" s="18">
        <f>VLOOKUP($A115,CommercialHWOutputPivot!$A$10:$AM$21,M$114-CommYr+2,0)</f>
        <v>0.24286000000000002</v>
      </c>
      <c r="N115" s="18">
        <f>VLOOKUP($A115,CommercialHWOutputPivot!$A$10:$AM$21,N$114-CommYr+2,0)</f>
        <v>0.24286000000000002</v>
      </c>
      <c r="O115" s="18">
        <f>VLOOKUP($A115,CommercialHWOutputPivot!$A$10:$AM$21,O$114-CommYr+2,0)</f>
        <v>0.24286000000000002</v>
      </c>
      <c r="P115" s="18">
        <f>VLOOKUP($A115,CommercialHWOutputPivot!$A$10:$AM$21,P$114-CommYr+2,0)</f>
        <v>0.24286000000000002</v>
      </c>
      <c r="Q115" s="18">
        <f>VLOOKUP($A115,CommercialHWOutputPivot!$A$10:$AM$21,Q$114-CommYr+2,0)</f>
        <v>0.24286000000000002</v>
      </c>
      <c r="R115" s="18">
        <f>VLOOKUP($A115,CommercialHWOutputPivot!$A$10:$AM$21,R$114-CommYr+2,0)</f>
        <v>0.24286000000000002</v>
      </c>
      <c r="S115" s="18">
        <f>VLOOKUP($A115,CommercialHWOutputPivot!$A$10:$AM$21,S$114-CommYr+2,0)</f>
        <v>0.24286000000000002</v>
      </c>
      <c r="T115" s="18">
        <f>VLOOKUP($A115,CommercialHWOutputPivot!$A$10:$AM$21,T$114-CommYr+2,0)</f>
        <v>0.24286000000000002</v>
      </c>
      <c r="U115" s="18">
        <f>VLOOKUP($A115,CommercialHWOutputPivot!$A$10:$AM$21,U$114-CommYr+2,0)</f>
        <v>0.24286000000000002</v>
      </c>
      <c r="V115" s="18">
        <f>VLOOKUP($A115,CommercialHWOutputPivot!$A$10:$AM$21,V$114-CommYr+2,0)</f>
        <v>0.24286000000000002</v>
      </c>
      <c r="W115" s="18">
        <f>VLOOKUP($A115,CommercialHWOutputPivot!$A$10:$AM$21,W$114-CommYr+2,0)</f>
        <v>0.24286000000000002</v>
      </c>
      <c r="X115" s="18">
        <f>VLOOKUP($A115,CommercialHWOutputPivot!$A$10:$AM$21,X$114-CommYr+2,0)</f>
        <v>0.24286000000000002</v>
      </c>
      <c r="Y115" s="18">
        <f>VLOOKUP($A115,CommercialHWOutputPivot!$A$10:$AM$21,Y$114-CommYr+2,0)</f>
        <v>0.24286000000000002</v>
      </c>
      <c r="Z115" s="18">
        <f>VLOOKUP($A115,CommercialHWOutputPivot!$A$10:$AM$21,Z$114-CommYr+2,0)</f>
        <v>0.24286000000000002</v>
      </c>
      <c r="AA115" s="18">
        <f>VLOOKUP($A115,CommercialHWOutputPivot!$A$10:$AM$21,AA$114-CommYr+2,0)</f>
        <v>0.24286000000000002</v>
      </c>
      <c r="AB115" s="18">
        <f>VLOOKUP($A115,CommercialHWOutputPivot!$A$10:$AM$21,AB$114-CommYr+2,0)</f>
        <v>0.24286000000000002</v>
      </c>
      <c r="AC115" s="18">
        <f>VLOOKUP($A115,CommercialHWOutputPivot!$A$10:$AM$21,AC$114-CommYr+2,0)</f>
        <v>0.24286000000000002</v>
      </c>
      <c r="AD115" s="18">
        <f>VLOOKUP($A115,CommercialHWOutputPivot!$A$10:$AM$21,AD$114-CommYr+2,0)</f>
        <v>0.24286000000000002</v>
      </c>
      <c r="AE115" s="18">
        <f>VLOOKUP($A115,CommercialHWOutputPivot!$A$10:$AM$21,AE$114-CommYr+2,0)</f>
        <v>0.24286000000000002</v>
      </c>
      <c r="AF115" s="18">
        <f>VLOOKUP($A115,CommercialHWOutputPivot!$A$10:$AM$21,AF$114-CommYr+2,0)</f>
        <v>0.24286000000000002</v>
      </c>
      <c r="AG115" s="18">
        <f>VLOOKUP($A115,CommercialHWOutputPivot!$A$10:$AM$21,AG$114-CommYr+2,0)</f>
        <v>0.24286000000000002</v>
      </c>
      <c r="AH115" s="18">
        <f>VLOOKUP($A115,CommercialHWOutputPivot!$A$10:$AM$21,AH$114-CommYr+2,0)</f>
        <v>0.24286000000000002</v>
      </c>
      <c r="AI115" s="18">
        <f>VLOOKUP($A115,CommercialHWOutputPivot!$A$10:$AM$21,AI$114-CommYr+2,0)</f>
        <v>0.24286000000000002</v>
      </c>
      <c r="AJ115" s="18">
        <f>VLOOKUP($A115,CommercialHWOutputPivot!$A$10:$AM$21,AJ$114-CommYr+2,0)</f>
        <v>0.24286000000000002</v>
      </c>
      <c r="AK115" s="18">
        <f>VLOOKUP($A115,CommercialHWOutputPivot!$A$10:$AM$21,AK$114-CommYr+2,0)</f>
        <v>0.24286000000000002</v>
      </c>
      <c r="AL115" s="18">
        <f>VLOOKUP($A115,CommercialHWOutputPivot!$A$10:$AM$21,AL$114-CommYr+2,0)</f>
        <v>0.24286000000000002</v>
      </c>
      <c r="AM115" s="18">
        <f>VLOOKUP($A115,CommercialHWOutputPivot!$A$10:$AM$21,AM$114-CommYr+2,0)</f>
        <v>0.24286000000000002</v>
      </c>
      <c r="AN115" s="18">
        <f>VLOOKUP($A115,CommercialHWOutputPivot!$A$10:$AM$21,AN$114-CommYr+2,0)</f>
        <v>0.24286000000000002</v>
      </c>
      <c r="AO115" s="18">
        <f>VLOOKUP($A115,CommercialHWOutputPivot!$A$10:$AM$21,AO$114-CommYr+2,0)</f>
        <v>0.24286000000000002</v>
      </c>
      <c r="AP115" s="18">
        <f>VLOOKUP($A115,CommercialHWOutputPivot!$A$10:$AM$21,AP$114-CommYr+2,0)</f>
        <v>0.24286000000000002</v>
      </c>
      <c r="AQ115" s="18">
        <f>VLOOKUP($A115,CommercialHWOutputPivot!$A$10:$AM$21,AQ$114-CommYr+2,0)</f>
        <v>0.24286000000000002</v>
      </c>
      <c r="AR115" s="20"/>
      <c r="AS115" s="21">
        <f t="shared" ref="AS115:AS126" si="52">((INDEX($B115:$AQ115,MATCH($AS$6,$B$8:$AQ$8,0)))/(INDEX($B115:$AQ115,MATCH($AS$5,$B$8:$AQ$8,0))))^(1/($AS$6-$AS$5))-1</f>
        <v>0</v>
      </c>
    </row>
    <row r="116" spans="1:45" x14ac:dyDescent="0.25">
      <c r="A116" s="17" t="s">
        <v>13</v>
      </c>
      <c r="B116" s="18"/>
      <c r="C116" s="18"/>
      <c r="D116" s="18"/>
      <c r="E116" s="18"/>
      <c r="F116" s="19">
        <f>VLOOKUP($A116,CommercialHWOutputPivot!$A$10:$AM$21,F$114-CommYr+2,0)</f>
        <v>0.50183</v>
      </c>
      <c r="G116" s="18">
        <f>VLOOKUP($A116,CommercialHWOutputPivot!$A$10:$AM$21,G$114-CommYr+2,0)</f>
        <v>0.53922999999999999</v>
      </c>
      <c r="H116" s="18">
        <f>VLOOKUP($A116,CommercialHWOutputPivot!$A$10:$AM$21,H$114-CommYr+2,0)</f>
        <v>0.53959000000000001</v>
      </c>
      <c r="I116" s="18">
        <f>VLOOKUP($A116,CommercialHWOutputPivot!$A$10:$AM$21,I$114-CommYr+2,0)</f>
        <v>0.53959000000000001</v>
      </c>
      <c r="J116" s="18">
        <f>VLOOKUP($A116,CommercialHWOutputPivot!$A$10:$AM$21,J$114-CommYr+2,0)</f>
        <v>0.53959000000000001</v>
      </c>
      <c r="K116" s="18">
        <f>VLOOKUP($A116,CommercialHWOutputPivot!$A$10:$AM$21,K$114-CommYr+2,0)</f>
        <v>0.53959000000000001</v>
      </c>
      <c r="L116" s="18">
        <f>VLOOKUP($A116,CommercialHWOutputPivot!$A$10:$AM$21,L$114-CommYr+2,0)</f>
        <v>0.53959000000000001</v>
      </c>
      <c r="M116" s="18">
        <f>VLOOKUP($A116,CommercialHWOutputPivot!$A$10:$AM$21,M$114-CommYr+2,0)</f>
        <v>0.53959000000000001</v>
      </c>
      <c r="N116" s="18">
        <f>VLOOKUP($A116,CommercialHWOutputPivot!$A$10:$AM$21,N$114-CommYr+2,0)</f>
        <v>0.53959000000000001</v>
      </c>
      <c r="O116" s="18">
        <f>VLOOKUP($A116,CommercialHWOutputPivot!$A$10:$AM$21,O$114-CommYr+2,0)</f>
        <v>0.53959000000000001</v>
      </c>
      <c r="P116" s="18">
        <f>VLOOKUP($A116,CommercialHWOutputPivot!$A$10:$AM$21,P$114-CommYr+2,0)</f>
        <v>0.53959000000000001</v>
      </c>
      <c r="Q116" s="18">
        <f>VLOOKUP($A116,CommercialHWOutputPivot!$A$10:$AM$21,Q$114-CommYr+2,0)</f>
        <v>0.53959000000000001</v>
      </c>
      <c r="R116" s="18">
        <f>VLOOKUP($A116,CommercialHWOutputPivot!$A$10:$AM$21,R$114-CommYr+2,0)</f>
        <v>0.53959000000000001</v>
      </c>
      <c r="S116" s="18">
        <f>VLOOKUP($A116,CommercialHWOutputPivot!$A$10:$AM$21,S$114-CommYr+2,0)</f>
        <v>0.53959000000000001</v>
      </c>
      <c r="T116" s="18">
        <f>VLOOKUP($A116,CommercialHWOutputPivot!$A$10:$AM$21,T$114-CommYr+2,0)</f>
        <v>0.53959000000000001</v>
      </c>
      <c r="U116" s="18">
        <f>VLOOKUP($A116,CommercialHWOutputPivot!$A$10:$AM$21,U$114-CommYr+2,0)</f>
        <v>0.53959000000000001</v>
      </c>
      <c r="V116" s="18">
        <f>VLOOKUP($A116,CommercialHWOutputPivot!$A$10:$AM$21,V$114-CommYr+2,0)</f>
        <v>0.53959000000000001</v>
      </c>
      <c r="W116" s="18">
        <f>VLOOKUP($A116,CommercialHWOutputPivot!$A$10:$AM$21,W$114-CommYr+2,0)</f>
        <v>0.53959000000000001</v>
      </c>
      <c r="X116" s="18">
        <f>VLOOKUP($A116,CommercialHWOutputPivot!$A$10:$AM$21,X$114-CommYr+2,0)</f>
        <v>0.53959000000000001</v>
      </c>
      <c r="Y116" s="18">
        <f>VLOOKUP($A116,CommercialHWOutputPivot!$A$10:$AM$21,Y$114-CommYr+2,0)</f>
        <v>0.53959000000000001</v>
      </c>
      <c r="Z116" s="18">
        <f>VLOOKUP($A116,CommercialHWOutputPivot!$A$10:$AM$21,Z$114-CommYr+2,0)</f>
        <v>0.53959000000000001</v>
      </c>
      <c r="AA116" s="18">
        <f>VLOOKUP($A116,CommercialHWOutputPivot!$A$10:$AM$21,AA$114-CommYr+2,0)</f>
        <v>0.53959000000000001</v>
      </c>
      <c r="AB116" s="18">
        <f>VLOOKUP($A116,CommercialHWOutputPivot!$A$10:$AM$21,AB$114-CommYr+2,0)</f>
        <v>0.53959000000000001</v>
      </c>
      <c r="AC116" s="18">
        <f>VLOOKUP($A116,CommercialHWOutputPivot!$A$10:$AM$21,AC$114-CommYr+2,0)</f>
        <v>0.53959000000000001</v>
      </c>
      <c r="AD116" s="18">
        <f>VLOOKUP($A116,CommercialHWOutputPivot!$A$10:$AM$21,AD$114-CommYr+2,0)</f>
        <v>0.53959000000000001</v>
      </c>
      <c r="AE116" s="18">
        <f>VLOOKUP($A116,CommercialHWOutputPivot!$A$10:$AM$21,AE$114-CommYr+2,0)</f>
        <v>0.53959000000000001</v>
      </c>
      <c r="AF116" s="18">
        <f>VLOOKUP($A116,CommercialHWOutputPivot!$A$10:$AM$21,AF$114-CommYr+2,0)</f>
        <v>0.53959000000000001</v>
      </c>
      <c r="AG116" s="18">
        <f>VLOOKUP($A116,CommercialHWOutputPivot!$A$10:$AM$21,AG$114-CommYr+2,0)</f>
        <v>0.53959000000000001</v>
      </c>
      <c r="AH116" s="18">
        <f>VLOOKUP($A116,CommercialHWOutputPivot!$A$10:$AM$21,AH$114-CommYr+2,0)</f>
        <v>0.53959000000000001</v>
      </c>
      <c r="AI116" s="18">
        <f>VLOOKUP($A116,CommercialHWOutputPivot!$A$10:$AM$21,AI$114-CommYr+2,0)</f>
        <v>0.53959000000000001</v>
      </c>
      <c r="AJ116" s="18">
        <f>VLOOKUP($A116,CommercialHWOutputPivot!$A$10:$AM$21,AJ$114-CommYr+2,0)</f>
        <v>0.53959000000000001</v>
      </c>
      <c r="AK116" s="18">
        <f>VLOOKUP($A116,CommercialHWOutputPivot!$A$10:$AM$21,AK$114-CommYr+2,0)</f>
        <v>0.53959000000000001</v>
      </c>
      <c r="AL116" s="18">
        <f>VLOOKUP($A116,CommercialHWOutputPivot!$A$10:$AM$21,AL$114-CommYr+2,0)</f>
        <v>0.53959000000000001</v>
      </c>
      <c r="AM116" s="18">
        <f>VLOOKUP($A116,CommercialHWOutputPivot!$A$10:$AM$21,AM$114-CommYr+2,0)</f>
        <v>0.53959000000000001</v>
      </c>
      <c r="AN116" s="18">
        <f>VLOOKUP($A116,CommercialHWOutputPivot!$A$10:$AM$21,AN$114-CommYr+2,0)</f>
        <v>0.53959000000000001</v>
      </c>
      <c r="AO116" s="18">
        <f>VLOOKUP($A116,CommercialHWOutputPivot!$A$10:$AM$21,AO$114-CommYr+2,0)</f>
        <v>0.53959000000000001</v>
      </c>
      <c r="AP116" s="18">
        <f>VLOOKUP($A116,CommercialHWOutputPivot!$A$10:$AM$21,AP$114-CommYr+2,0)</f>
        <v>0.53959000000000001</v>
      </c>
      <c r="AQ116" s="18">
        <f>VLOOKUP($A116,CommercialHWOutputPivot!$A$10:$AM$21,AQ$114-CommYr+2,0)</f>
        <v>0.53959000000000001</v>
      </c>
      <c r="AR116" s="20"/>
      <c r="AS116" s="21">
        <f t="shared" si="52"/>
        <v>0</v>
      </c>
    </row>
    <row r="117" spans="1:45" x14ac:dyDescent="0.25">
      <c r="A117" s="17" t="s">
        <v>14</v>
      </c>
      <c r="B117" s="18"/>
      <c r="C117" s="18"/>
      <c r="D117" s="18"/>
      <c r="E117" s="18"/>
      <c r="F117" s="19">
        <f>VLOOKUP($A117,CommercialHWOutputPivot!$A$10:$AM$21,F$114-CommYr+2,0)</f>
        <v>5.5950000000000007E-2</v>
      </c>
      <c r="G117" s="18">
        <f>VLOOKUP($A117,CommercialHWOutputPivot!$A$10:$AM$21,G$114-CommYr+2,0)</f>
        <v>0.17670999999999992</v>
      </c>
      <c r="H117" s="18">
        <f>VLOOKUP($A117,CommercialHWOutputPivot!$A$10:$AM$21,H$114-CommYr+2,0)</f>
        <v>0.16681000000000001</v>
      </c>
      <c r="I117" s="18">
        <f>VLOOKUP($A117,CommercialHWOutputPivot!$A$10:$AM$21,I$114-CommYr+2,0)</f>
        <v>0.16687000000000002</v>
      </c>
      <c r="J117" s="18">
        <f>VLOOKUP($A117,CommercialHWOutputPivot!$A$10:$AM$21,J$114-CommYr+2,0)</f>
        <v>0.16687000000000002</v>
      </c>
      <c r="K117" s="18">
        <f>VLOOKUP($A117,CommercialHWOutputPivot!$A$10:$AM$21,K$114-CommYr+2,0)</f>
        <v>0.16687000000000002</v>
      </c>
      <c r="L117" s="18">
        <f>VLOOKUP($A117,CommercialHWOutputPivot!$A$10:$AM$21,L$114-CommYr+2,0)</f>
        <v>0.16687000000000002</v>
      </c>
      <c r="M117" s="18">
        <f>VLOOKUP($A117,CommercialHWOutputPivot!$A$10:$AM$21,M$114-CommYr+2,0)</f>
        <v>0.16691000000000006</v>
      </c>
      <c r="N117" s="18">
        <f>VLOOKUP($A117,CommercialHWOutputPivot!$A$10:$AM$21,N$114-CommYr+2,0)</f>
        <v>0.16694000000000003</v>
      </c>
      <c r="O117" s="18">
        <f>VLOOKUP($A117,CommercialHWOutputPivot!$A$10:$AM$21,O$114-CommYr+2,0)</f>
        <v>0.16707000000000005</v>
      </c>
      <c r="P117" s="18">
        <f>VLOOKUP($A117,CommercialHWOutputPivot!$A$10:$AM$21,P$114-CommYr+2,0)</f>
        <v>0.16735000000000005</v>
      </c>
      <c r="Q117" s="18">
        <f>VLOOKUP($A117,CommercialHWOutputPivot!$A$10:$AM$21,Q$114-CommYr+2,0)</f>
        <v>0.16775000000000007</v>
      </c>
      <c r="R117" s="18">
        <f>VLOOKUP($A117,CommercialHWOutputPivot!$A$10:$AM$21,R$114-CommYr+2,0)</f>
        <v>0.16828000000000001</v>
      </c>
      <c r="S117" s="18">
        <f>VLOOKUP($A117,CommercialHWOutputPivot!$A$10:$AM$21,S$114-CommYr+2,0)</f>
        <v>0.16898000000000002</v>
      </c>
      <c r="T117" s="18">
        <f>VLOOKUP($A117,CommercialHWOutputPivot!$A$10:$AM$21,T$114-CommYr+2,0)</f>
        <v>0.16989000000000004</v>
      </c>
      <c r="U117" s="18">
        <f>VLOOKUP($A117,CommercialHWOutputPivot!$A$10:$AM$21,U$114-CommYr+2,0)</f>
        <v>0.17126000000000008</v>
      </c>
      <c r="V117" s="18">
        <f>VLOOKUP($A117,CommercialHWOutputPivot!$A$10:$AM$21,V$114-CommYr+2,0)</f>
        <v>0.17328000000000002</v>
      </c>
      <c r="W117" s="18">
        <f>VLOOKUP($A117,CommercialHWOutputPivot!$A$10:$AM$21,W$114-CommYr+2,0)</f>
        <v>0.17558000000000004</v>
      </c>
      <c r="X117" s="18">
        <f>VLOOKUP($A117,CommercialHWOutputPivot!$A$10:$AM$21,X$114-CommYr+2,0)</f>
        <v>0.17796000000000003</v>
      </c>
      <c r="Y117" s="18">
        <f>VLOOKUP($A117,CommercialHWOutputPivot!$A$10:$AM$21,Y$114-CommYr+2,0)</f>
        <v>0.18054000000000003</v>
      </c>
      <c r="Z117" s="18">
        <f>VLOOKUP($A117,CommercialHWOutputPivot!$A$10:$AM$21,Z$114-CommYr+2,0)</f>
        <v>0.18382000000000001</v>
      </c>
      <c r="AA117" s="18">
        <f>VLOOKUP($A117,CommercialHWOutputPivot!$A$10:$AM$21,AA$114-CommYr+2,0)</f>
        <v>0.18786000000000008</v>
      </c>
      <c r="AB117" s="18">
        <f>VLOOKUP($A117,CommercialHWOutputPivot!$A$10:$AM$21,AB$114-CommYr+2,0)</f>
        <v>0.19279000000000004</v>
      </c>
      <c r="AC117" s="18">
        <f>VLOOKUP($A117,CommercialHWOutputPivot!$A$10:$AM$21,AC$114-CommYr+2,0)</f>
        <v>0.19827999999999998</v>
      </c>
      <c r="AD117" s="18">
        <f>VLOOKUP($A117,CommercialHWOutputPivot!$A$10:$AM$21,AD$114-CommYr+2,0)</f>
        <v>0.20437000000000002</v>
      </c>
      <c r="AE117" s="18">
        <f>VLOOKUP($A117,CommercialHWOutputPivot!$A$10:$AM$21,AE$114-CommYr+2,0)</f>
        <v>0.21141000000000007</v>
      </c>
      <c r="AF117" s="18">
        <f>VLOOKUP($A117,CommercialHWOutputPivot!$A$10:$AM$21,AF$114-CommYr+2,0)</f>
        <v>0.21898000000000004</v>
      </c>
      <c r="AG117" s="18">
        <f>VLOOKUP($A117,CommercialHWOutputPivot!$A$10:$AM$21,AG$114-CommYr+2,0)</f>
        <v>0.22730000000000009</v>
      </c>
      <c r="AH117" s="18">
        <f>VLOOKUP($A117,CommercialHWOutputPivot!$A$10:$AM$21,AH$114-CommYr+2,0)</f>
        <v>0.23610000000000003</v>
      </c>
      <c r="AI117" s="18">
        <f>VLOOKUP($A117,CommercialHWOutputPivot!$A$10:$AM$21,AI$114-CommYr+2,0)</f>
        <v>0.2457</v>
      </c>
      <c r="AJ117" s="18">
        <f>VLOOKUP($A117,CommercialHWOutputPivot!$A$10:$AM$21,AJ$114-CommYr+2,0)</f>
        <v>0.25609000000000004</v>
      </c>
      <c r="AK117" s="18">
        <f>VLOOKUP($A117,CommercialHWOutputPivot!$A$10:$AM$21,AK$114-CommYr+2,0)</f>
        <v>0.26729000000000003</v>
      </c>
      <c r="AL117" s="18">
        <f>VLOOKUP($A117,CommercialHWOutputPivot!$A$10:$AM$21,AL$114-CommYr+2,0)</f>
        <v>0.27847000000000005</v>
      </c>
      <c r="AM117" s="18">
        <f>VLOOKUP($A117,CommercialHWOutputPivot!$A$10:$AM$21,AM$114-CommYr+2,0)</f>
        <v>0.28979000000000005</v>
      </c>
      <c r="AN117" s="18">
        <f>VLOOKUP($A117,CommercialHWOutputPivot!$A$10:$AM$21,AN$114-CommYr+2,0)</f>
        <v>0.30099999999999999</v>
      </c>
      <c r="AO117" s="18">
        <f>VLOOKUP($A117,CommercialHWOutputPivot!$A$10:$AM$21,AO$114-CommYr+2,0)</f>
        <v>0.31214999999999998</v>
      </c>
      <c r="AP117" s="18">
        <f>VLOOKUP($A117,CommercialHWOutputPivot!$A$10:$AM$21,AP$114-CommYr+2,0)</f>
        <v>0.32298999999999989</v>
      </c>
      <c r="AQ117" s="18">
        <f>VLOOKUP($A117,CommercialHWOutputPivot!$A$10:$AM$21,AQ$114-CommYr+2,0)</f>
        <v>0.33334000000000003</v>
      </c>
      <c r="AR117" s="20"/>
      <c r="AS117" s="21">
        <f t="shared" si="52"/>
        <v>1.9977140441115093E-2</v>
      </c>
    </row>
    <row r="118" spans="1:45" x14ac:dyDescent="0.25">
      <c r="A118" s="17" t="s">
        <v>15</v>
      </c>
      <c r="B118" s="18">
        <f>VLOOKUP($A118,ResidentialHWOutputPivot!$A$10:$AQ$12,B$114-ResYr+2,0)</f>
        <v>0</v>
      </c>
      <c r="C118" s="18">
        <f>VLOOKUP($A118,ResidentialHWOutputPivot!$A$10:$AQ$12,C$114-ResYr+2,0)</f>
        <v>0</v>
      </c>
      <c r="D118" s="18">
        <f>VLOOKUP($A118,ResidentialHWOutputPivot!$A$10:$AQ$12,D$114-ResYr+2,0)</f>
        <v>0</v>
      </c>
      <c r="E118" s="18">
        <f>VLOOKUP($A118,ResidentialHWOutputPivot!$A$10:$AQ$12,E$114-ResYr+2,0)</f>
        <v>0</v>
      </c>
      <c r="F118" s="19">
        <f>VLOOKUP($A118,CommercialHWOutputPivot!$A$10:$AM$21,F$114-CommYr+2,0)+VLOOKUP($A118,ResidentialHWOutputPivot!$A$10:$AQ$12,F$114-ResYr+2,0)</f>
        <v>1.2409300000000001</v>
      </c>
      <c r="G118" s="18">
        <f>VLOOKUP($A118,CommercialHWOutputPivot!$A$10:$AM$21,G$114-CommYr+2,0)+VLOOKUP($A118,ResidentialHWOutputPivot!$A$10:$AQ$12,G$114-ResYr+2,0)</f>
        <v>1.2425599999999999</v>
      </c>
      <c r="H118" s="18">
        <f>VLOOKUP($A118,CommercialHWOutputPivot!$A$10:$AM$21,H$114-CommYr+2,0)+VLOOKUP($A118,ResidentialHWOutputPivot!$A$10:$AQ$12,H$114-ResYr+2,0)</f>
        <v>1.2444700000000002</v>
      </c>
      <c r="I118" s="18">
        <f>VLOOKUP($A118,CommercialHWOutputPivot!$A$10:$AM$21,I$114-CommYr+2,0)+VLOOKUP($A118,ResidentialHWOutputPivot!$A$10:$AQ$12,I$114-ResYr+2,0)</f>
        <v>1.2475000000000003</v>
      </c>
      <c r="J118" s="18">
        <f>VLOOKUP($A118,CommercialHWOutputPivot!$A$10:$AM$21,J$114-CommYr+2,0)+VLOOKUP($A118,ResidentialHWOutputPivot!$A$10:$AQ$12,J$114-ResYr+2,0)</f>
        <v>1.2496300000000005</v>
      </c>
      <c r="K118" s="18">
        <f>VLOOKUP($A118,CommercialHWOutputPivot!$A$10:$AM$21,K$114-CommYr+2,0)+VLOOKUP($A118,ResidentialHWOutputPivot!$A$10:$AQ$12,K$114-ResYr+2,0)</f>
        <v>1.2521900000000001</v>
      </c>
      <c r="L118" s="18">
        <f>VLOOKUP($A118,CommercialHWOutputPivot!$A$10:$AM$21,L$114-CommYr+2,0)+VLOOKUP($A118,ResidentialHWOutputPivot!$A$10:$AQ$12,L$114-ResYr+2,0)</f>
        <v>1.2563</v>
      </c>
      <c r="M118" s="18">
        <f>VLOOKUP($A118,CommercialHWOutputPivot!$A$10:$AM$21,M$114-CommYr+2,0)+VLOOKUP($A118,ResidentialHWOutputPivot!$A$10:$AQ$12,M$114-ResYr+2,0)</f>
        <v>1.2644400000000002</v>
      </c>
      <c r="N118" s="18">
        <f>VLOOKUP($A118,CommercialHWOutputPivot!$A$10:$AM$21,N$114-CommYr+2,0)+VLOOKUP($A118,ResidentialHWOutputPivot!$A$10:$AQ$12,N$114-ResYr+2,0)</f>
        <v>1.2796200000000004</v>
      </c>
      <c r="O118" s="18">
        <f>VLOOKUP($A118,CommercialHWOutputPivot!$A$10:$AM$21,O$114-CommYr+2,0)+VLOOKUP($A118,ResidentialHWOutputPivot!$A$10:$AQ$12,O$114-ResYr+2,0)</f>
        <v>1.3098599999999998</v>
      </c>
      <c r="P118" s="18">
        <f>VLOOKUP($A118,CommercialHWOutputPivot!$A$10:$AM$21,P$114-CommYr+2,0)+VLOOKUP($A118,ResidentialHWOutputPivot!$A$10:$AQ$12,P$114-ResYr+2,0)</f>
        <v>1.3508899999999997</v>
      </c>
      <c r="Q118" s="18">
        <f>VLOOKUP($A118,CommercialHWOutputPivot!$A$10:$AM$21,Q$114-CommYr+2,0)+VLOOKUP($A118,ResidentialHWOutputPivot!$A$10:$AQ$12,Q$114-ResYr+2,0)</f>
        <v>1.4010899999999999</v>
      </c>
      <c r="R118" s="18">
        <f>VLOOKUP($A118,CommercialHWOutputPivot!$A$10:$AM$21,R$114-CommYr+2,0)+VLOOKUP($A118,ResidentialHWOutputPivot!$A$10:$AQ$12,R$114-ResYr+2,0)</f>
        <v>1.46513</v>
      </c>
      <c r="S118" s="18">
        <f>VLOOKUP($A118,CommercialHWOutputPivot!$A$10:$AM$21,S$114-CommYr+2,0)+VLOOKUP($A118,ResidentialHWOutputPivot!$A$10:$AQ$12,S$114-ResYr+2,0)</f>
        <v>1.5369899999999994</v>
      </c>
      <c r="T118" s="18">
        <f>VLOOKUP($A118,CommercialHWOutputPivot!$A$10:$AM$21,T$114-CommYr+2,0)+VLOOKUP($A118,ResidentialHWOutputPivot!$A$10:$AQ$12,T$114-ResYr+2,0)</f>
        <v>1.6123499999999995</v>
      </c>
      <c r="U118" s="18">
        <f>VLOOKUP($A118,CommercialHWOutputPivot!$A$10:$AM$21,U$114-CommYr+2,0)+VLOOKUP($A118,ResidentialHWOutputPivot!$A$10:$AQ$12,U$114-ResYr+2,0)</f>
        <v>1.6884299999999999</v>
      </c>
      <c r="V118" s="18">
        <f>VLOOKUP($A118,CommercialHWOutputPivot!$A$10:$AM$21,V$114-CommYr+2,0)+VLOOKUP($A118,ResidentialHWOutputPivot!$A$10:$AQ$12,V$114-ResYr+2,0)</f>
        <v>1.7689399999999997</v>
      </c>
      <c r="W118" s="18">
        <f>VLOOKUP($A118,CommercialHWOutputPivot!$A$10:$AM$21,W$114-CommYr+2,0)+VLOOKUP($A118,ResidentialHWOutputPivot!$A$10:$AQ$12,W$114-ResYr+2,0)</f>
        <v>1.8511099999999996</v>
      </c>
      <c r="X118" s="18">
        <f>VLOOKUP($A118,CommercialHWOutputPivot!$A$10:$AM$21,X$114-CommYr+2,0)+VLOOKUP($A118,ResidentialHWOutputPivot!$A$10:$AQ$12,X$114-ResYr+2,0)</f>
        <v>1.9343099999999998</v>
      </c>
      <c r="Y118" s="18">
        <f>VLOOKUP($A118,CommercialHWOutputPivot!$A$10:$AM$21,Y$114-CommYr+2,0)+VLOOKUP($A118,ResidentialHWOutputPivot!$A$10:$AQ$12,Y$114-ResYr+2,0)</f>
        <v>2.0196899999999998</v>
      </c>
      <c r="Z118" s="18">
        <f>VLOOKUP($A118,CommercialHWOutputPivot!$A$10:$AM$21,Z$114-CommYr+2,0)+VLOOKUP($A118,ResidentialHWOutputPivot!$A$10:$AQ$12,Z$114-ResYr+2,0)</f>
        <v>2.1116299999999999</v>
      </c>
      <c r="AA118" s="18">
        <f>VLOOKUP($A118,CommercialHWOutputPivot!$A$10:$AM$21,AA$114-CommYr+2,0)+VLOOKUP($A118,ResidentialHWOutputPivot!$A$10:$AQ$12,AA$114-ResYr+2,0)</f>
        <v>2.2073700000000001</v>
      </c>
      <c r="AB118" s="18">
        <f>VLOOKUP($A118,CommercialHWOutputPivot!$A$10:$AM$21,AB$114-CommYr+2,0)+VLOOKUP($A118,ResidentialHWOutputPivot!$A$10:$AQ$12,AB$114-ResYr+2,0)</f>
        <v>2.3057200000000004</v>
      </c>
      <c r="AC118" s="18">
        <f>VLOOKUP($A118,CommercialHWOutputPivot!$A$10:$AM$21,AC$114-CommYr+2,0)+VLOOKUP($A118,ResidentialHWOutputPivot!$A$10:$AQ$12,AC$114-ResYr+2,0)</f>
        <v>2.4056900000000003</v>
      </c>
      <c r="AD118" s="18">
        <f>VLOOKUP($A118,CommercialHWOutputPivot!$A$10:$AM$21,AD$114-CommYr+2,0)+VLOOKUP($A118,ResidentialHWOutputPivot!$A$10:$AQ$12,AD$114-ResYr+2,0)</f>
        <v>2.5095900000000002</v>
      </c>
      <c r="AE118" s="18">
        <f>VLOOKUP($A118,CommercialHWOutputPivot!$A$10:$AM$21,AE$114-CommYr+2,0)+VLOOKUP($A118,ResidentialHWOutputPivot!$A$10:$AQ$12,AE$114-ResYr+2,0)</f>
        <v>2.6169000000000007</v>
      </c>
      <c r="AF118" s="18">
        <f>VLOOKUP($A118,CommercialHWOutputPivot!$A$10:$AM$21,AF$114-CommYr+2,0)+VLOOKUP($A118,ResidentialHWOutputPivot!$A$10:$AQ$12,AF$114-ResYr+2,0)</f>
        <v>2.7309600000000018</v>
      </c>
      <c r="AG118" s="18">
        <f>VLOOKUP($A118,CommercialHWOutputPivot!$A$10:$AM$21,AG$114-CommYr+2,0)+VLOOKUP($A118,ResidentialHWOutputPivot!$A$10:$AQ$12,AG$114-ResYr+2,0)</f>
        <v>2.8472300000000024</v>
      </c>
      <c r="AH118" s="18">
        <f>VLOOKUP($A118,CommercialHWOutputPivot!$A$10:$AM$21,AH$114-CommYr+2,0)+VLOOKUP($A118,ResidentialHWOutputPivot!$A$10:$AQ$12,AH$114-ResYr+2,0)</f>
        <v>2.963230000000002</v>
      </c>
      <c r="AI118" s="18">
        <f>VLOOKUP($A118,CommercialHWOutputPivot!$A$10:$AM$21,AI$114-CommYr+2,0)+VLOOKUP($A118,ResidentialHWOutputPivot!$A$10:$AQ$12,AI$114-ResYr+2,0)</f>
        <v>3.0802600000000004</v>
      </c>
      <c r="AJ118" s="18">
        <f>VLOOKUP($A118,CommercialHWOutputPivot!$A$10:$AM$21,AJ$114-CommYr+2,0)+VLOOKUP($A118,ResidentialHWOutputPivot!$A$10:$AQ$12,AJ$114-ResYr+2,0)</f>
        <v>3.1994000000000029</v>
      </c>
      <c r="AK118" s="18">
        <f>VLOOKUP($A118,CommercialHWOutputPivot!$A$10:$AM$21,AK$114-CommYr+2,0)+VLOOKUP($A118,ResidentialHWOutputPivot!$A$10:$AQ$12,AK$114-ResYr+2,0)</f>
        <v>3.3219000000000012</v>
      </c>
      <c r="AL118" s="18">
        <f>VLOOKUP($A118,CommercialHWOutputPivot!$A$10:$AM$21,AL$114-CommYr+2,0)+VLOOKUP($A118,ResidentialHWOutputPivot!$A$10:$AQ$12,AL$114-ResYr+2,0)</f>
        <v>3.4439099999999994</v>
      </c>
      <c r="AM118" s="18">
        <f>VLOOKUP($A118,CommercialHWOutputPivot!$A$10:$AM$21,AM$114-CommYr+2,0)+VLOOKUP($A118,ResidentialHWOutputPivot!$A$10:$AQ$12,AM$114-ResYr+2,0)</f>
        <v>3.5669999999999997</v>
      </c>
      <c r="AN118" s="18">
        <f>VLOOKUP($A118,CommercialHWOutputPivot!$A$10:$AM$21,AN$114-CommYr+2,0)+VLOOKUP($A118,ResidentialHWOutputPivot!$A$10:$AQ$12,AN$114-ResYr+2,0)</f>
        <v>3.6902400000000006</v>
      </c>
      <c r="AO118" s="18">
        <f>VLOOKUP($A118,CommercialHWOutputPivot!$A$10:$AM$21,AO$114-CommYr+2,0)+VLOOKUP($A118,ResidentialHWOutputPivot!$A$10:$AQ$12,AO$114-ResYr+2,0)</f>
        <v>3.8136800000000015</v>
      </c>
      <c r="AP118" s="18">
        <f>VLOOKUP($A118,CommercialHWOutputPivot!$A$10:$AM$21,AP$114-CommYr+2,0)+VLOOKUP($A118,ResidentialHWOutputPivot!$A$10:$AQ$12,AP$114-ResYr+2,0)</f>
        <v>3.9363800000000011</v>
      </c>
      <c r="AQ118" s="18">
        <f>VLOOKUP($A118,CommercialHWOutputPivot!$A$10:$AM$21,AQ$114-CommYr+2,0)+VLOOKUP($A118,ResidentialHWOutputPivot!$A$10:$AQ$12,AQ$114-ResYr+2,0)</f>
        <v>4.0583599999999986</v>
      </c>
      <c r="AR118" s="20"/>
      <c r="AS118" s="21">
        <f t="shared" si="52"/>
        <v>3.4350202759523052E-2</v>
      </c>
    </row>
    <row r="119" spans="1:45" x14ac:dyDescent="0.25">
      <c r="A119" s="17" t="s">
        <v>16</v>
      </c>
      <c r="B119" s="18"/>
      <c r="C119" s="18"/>
      <c r="D119" s="18"/>
      <c r="E119" s="18"/>
      <c r="F119" s="19">
        <f>VLOOKUP($A119,CommercialHWOutputPivot!$A$10:$AM$21,F$114-CommYr+2,0)</f>
        <v>0.28881999999999997</v>
      </c>
      <c r="G119" s="18">
        <f>VLOOKUP($A119,CommercialHWOutputPivot!$A$10:$AM$21,G$114-CommYr+2,0)</f>
        <v>0.42149999999999999</v>
      </c>
      <c r="H119" s="18">
        <f>VLOOKUP($A119,CommercialHWOutputPivot!$A$10:$AM$21,H$114-CommYr+2,0)</f>
        <v>0.42189999999999994</v>
      </c>
      <c r="I119" s="18">
        <f>VLOOKUP($A119,CommercialHWOutputPivot!$A$10:$AM$21,I$114-CommYr+2,0)</f>
        <v>0.8979699999999996</v>
      </c>
      <c r="J119" s="18">
        <f>VLOOKUP($A119,CommercialHWOutputPivot!$A$10:$AM$21,J$114-CommYr+2,0)</f>
        <v>1.3426700000000003</v>
      </c>
      <c r="K119" s="18">
        <f>VLOOKUP($A119,CommercialHWOutputPivot!$A$10:$AM$21,K$114-CommYr+2,0)</f>
        <v>1.8036500000000004</v>
      </c>
      <c r="L119" s="18">
        <f>VLOOKUP($A119,CommercialHWOutputPivot!$A$10:$AM$21,L$114-CommYr+2,0)</f>
        <v>2.3012299999999994</v>
      </c>
      <c r="M119" s="18">
        <f>VLOOKUP($A119,CommercialHWOutputPivot!$A$10:$AM$21,M$114-CommYr+2,0)</f>
        <v>2.8259599999999998</v>
      </c>
      <c r="N119" s="18">
        <f>VLOOKUP($A119,CommercialHWOutputPivot!$A$10:$AM$21,N$114-CommYr+2,0)</f>
        <v>3.4205499999999995</v>
      </c>
      <c r="O119" s="18">
        <f>VLOOKUP($A119,CommercialHWOutputPivot!$A$10:$AM$21,O$114-CommYr+2,0)</f>
        <v>4.0884900000000002</v>
      </c>
      <c r="P119" s="18">
        <f>VLOOKUP($A119,CommercialHWOutputPivot!$A$10:$AM$21,P$114-CommYr+2,0)</f>
        <v>4.8203099999999983</v>
      </c>
      <c r="Q119" s="18">
        <f>VLOOKUP($A119,CommercialHWOutputPivot!$A$10:$AM$21,Q$114-CommYr+2,0)</f>
        <v>5.6094799999999987</v>
      </c>
      <c r="R119" s="18">
        <f>VLOOKUP($A119,CommercialHWOutputPivot!$A$10:$AM$21,R$114-CommYr+2,0)</f>
        <v>6.476020000000001</v>
      </c>
      <c r="S119" s="18">
        <f>VLOOKUP($A119,CommercialHWOutputPivot!$A$10:$AM$21,S$114-CommYr+2,0)</f>
        <v>7.3922299999999987</v>
      </c>
      <c r="T119" s="18">
        <f>VLOOKUP($A119,CommercialHWOutputPivot!$A$10:$AM$21,T$114-CommYr+2,0)</f>
        <v>8.3335900000000009</v>
      </c>
      <c r="U119" s="18">
        <f>VLOOKUP($A119,CommercialHWOutputPivot!$A$10:$AM$21,U$114-CommYr+2,0)</f>
        <v>9.3078499999999984</v>
      </c>
      <c r="V119" s="18">
        <f>VLOOKUP($A119,CommercialHWOutputPivot!$A$10:$AM$21,V$114-CommYr+2,0)</f>
        <v>10.321410000000002</v>
      </c>
      <c r="W119" s="18">
        <f>VLOOKUP($A119,CommercialHWOutputPivot!$A$10:$AM$21,W$114-CommYr+2,0)</f>
        <v>11.361359999999992</v>
      </c>
      <c r="X119" s="18">
        <f>VLOOKUP($A119,CommercialHWOutputPivot!$A$10:$AM$21,X$114-CommYr+2,0)</f>
        <v>12.420759999999994</v>
      </c>
      <c r="Y119" s="18">
        <f>VLOOKUP($A119,CommercialHWOutputPivot!$A$10:$AM$21,Y$114-CommYr+2,0)</f>
        <v>13.511899999999994</v>
      </c>
      <c r="Z119" s="18">
        <f>VLOOKUP($A119,CommercialHWOutputPivot!$A$10:$AM$21,Z$114-CommYr+2,0)</f>
        <v>14.646829999999996</v>
      </c>
      <c r="AA119" s="18">
        <f>VLOOKUP($A119,CommercialHWOutputPivot!$A$10:$AM$21,AA$114-CommYr+2,0)</f>
        <v>15.805709999999999</v>
      </c>
      <c r="AB119" s="18">
        <f>VLOOKUP($A119,CommercialHWOutputPivot!$A$10:$AM$21,AB$114-CommYr+2,0)</f>
        <v>16.989190000000001</v>
      </c>
      <c r="AC119" s="18">
        <f>VLOOKUP($A119,CommercialHWOutputPivot!$A$10:$AM$21,AC$114-CommYr+2,0)</f>
        <v>18.189359999999994</v>
      </c>
      <c r="AD119" s="18">
        <f>VLOOKUP($A119,CommercialHWOutputPivot!$A$10:$AM$21,AD$114-CommYr+2,0)</f>
        <v>19.415939999999999</v>
      </c>
      <c r="AE119" s="18">
        <f>VLOOKUP($A119,CommercialHWOutputPivot!$A$10:$AM$21,AE$114-CommYr+2,0)</f>
        <v>20.672560000000001</v>
      </c>
      <c r="AF119" s="18">
        <f>VLOOKUP($A119,CommercialHWOutputPivot!$A$10:$AM$21,AF$114-CommYr+2,0)</f>
        <v>21.952689999999993</v>
      </c>
      <c r="AG119" s="18">
        <f>VLOOKUP($A119,CommercialHWOutputPivot!$A$10:$AM$21,AG$114-CommYr+2,0)</f>
        <v>23.255780000000009</v>
      </c>
      <c r="AH119" s="18">
        <f>VLOOKUP($A119,CommercialHWOutputPivot!$A$10:$AM$21,AH$114-CommYr+2,0)</f>
        <v>24.564309999999995</v>
      </c>
      <c r="AI119" s="18">
        <f>VLOOKUP($A119,CommercialHWOutputPivot!$A$10:$AM$21,AI$114-CommYr+2,0)</f>
        <v>25.875209999999978</v>
      </c>
      <c r="AJ119" s="18">
        <f>VLOOKUP($A119,CommercialHWOutputPivot!$A$10:$AM$21,AJ$114-CommYr+2,0)</f>
        <v>27.191739999999996</v>
      </c>
      <c r="AK119" s="18">
        <f>VLOOKUP($A119,CommercialHWOutputPivot!$A$10:$AM$21,AK$114-CommYr+2,0)</f>
        <v>28.512010000000007</v>
      </c>
      <c r="AL119" s="18">
        <f>VLOOKUP($A119,CommercialHWOutputPivot!$A$10:$AM$21,AL$114-CommYr+2,0)</f>
        <v>29.832400000000018</v>
      </c>
      <c r="AM119" s="18">
        <f>VLOOKUP($A119,CommercialHWOutputPivot!$A$10:$AM$21,AM$114-CommYr+2,0)</f>
        <v>31.154789999999984</v>
      </c>
      <c r="AN119" s="18">
        <f>VLOOKUP($A119,CommercialHWOutputPivot!$A$10:$AM$21,AN$114-CommYr+2,0)</f>
        <v>32.482439999999997</v>
      </c>
      <c r="AO119" s="18">
        <f>VLOOKUP($A119,CommercialHWOutputPivot!$A$10:$AM$21,AO$114-CommYr+2,0)</f>
        <v>33.805500000000002</v>
      </c>
      <c r="AP119" s="18">
        <f>VLOOKUP($A119,CommercialHWOutputPivot!$A$10:$AM$21,AP$114-CommYr+2,0)</f>
        <v>35.124179999999974</v>
      </c>
      <c r="AQ119" s="18">
        <f>VLOOKUP($A119,CommercialHWOutputPivot!$A$10:$AM$21,AQ$114-CommYr+2,0)</f>
        <v>36.437440000000002</v>
      </c>
      <c r="AR119" s="20"/>
      <c r="AS119" s="21">
        <f t="shared" si="52"/>
        <v>0.13585776764575264</v>
      </c>
    </row>
    <row r="120" spans="1:45" x14ac:dyDescent="0.25">
      <c r="A120" s="17" t="s">
        <v>17</v>
      </c>
      <c r="B120" s="18"/>
      <c r="C120" s="18"/>
      <c r="D120" s="18"/>
      <c r="E120" s="18"/>
      <c r="F120" s="19">
        <f>VLOOKUP($A120,CommercialHWOutputPivot!$A$10:$AM$21,F$114-CommYr+2,0)</f>
        <v>1.6295500000000003</v>
      </c>
      <c r="G120" s="18">
        <f>VLOOKUP($A120,CommercialHWOutputPivot!$A$10:$AM$21,G$114-CommYr+2,0)</f>
        <v>2.10005</v>
      </c>
      <c r="H120" s="18">
        <f>VLOOKUP($A120,CommercialHWOutputPivot!$A$10:$AM$21,H$114-CommYr+2,0)</f>
        <v>1.9839499999999999</v>
      </c>
      <c r="I120" s="18">
        <f>VLOOKUP($A120,CommercialHWOutputPivot!$A$10:$AM$21,I$114-CommYr+2,0)</f>
        <v>2.1206100000000006</v>
      </c>
      <c r="J120" s="18">
        <f>VLOOKUP($A120,CommercialHWOutputPivot!$A$10:$AM$21,J$114-CommYr+2,0)</f>
        <v>2.2467600000000005</v>
      </c>
      <c r="K120" s="18">
        <f>VLOOKUP($A120,CommercialHWOutputPivot!$A$10:$AM$21,K$114-CommYr+2,0)</f>
        <v>2.3737399999999993</v>
      </c>
      <c r="L120" s="18">
        <f>VLOOKUP($A120,CommercialHWOutputPivot!$A$10:$AM$21,L$114-CommYr+2,0)</f>
        <v>2.5112900000000007</v>
      </c>
      <c r="M120" s="18">
        <f>VLOOKUP($A120,CommercialHWOutputPivot!$A$10:$AM$21,M$114-CommYr+2,0)</f>
        <v>2.657350000000001</v>
      </c>
      <c r="N120" s="18">
        <f>VLOOKUP($A120,CommercialHWOutputPivot!$A$10:$AM$21,N$114-CommYr+2,0)</f>
        <v>2.8253599999999999</v>
      </c>
      <c r="O120" s="18">
        <f>VLOOKUP($A120,CommercialHWOutputPivot!$A$10:$AM$21,O$114-CommYr+2,0)</f>
        <v>3.0163400000000009</v>
      </c>
      <c r="P120" s="18">
        <f>VLOOKUP($A120,CommercialHWOutputPivot!$A$10:$AM$21,P$114-CommYr+2,0)</f>
        <v>3.2339700000000016</v>
      </c>
      <c r="Q120" s="18">
        <f>VLOOKUP($A120,CommercialHWOutputPivot!$A$10:$AM$21,Q$114-CommYr+2,0)</f>
        <v>3.4762600000000008</v>
      </c>
      <c r="R120" s="18">
        <f>VLOOKUP($A120,CommercialHWOutputPivot!$A$10:$AM$21,R$114-CommYr+2,0)</f>
        <v>3.7536100000000001</v>
      </c>
      <c r="S120" s="18">
        <f>VLOOKUP($A120,CommercialHWOutputPivot!$A$10:$AM$21,S$114-CommYr+2,0)</f>
        <v>4.0361500000000001</v>
      </c>
      <c r="T120" s="18">
        <f>VLOOKUP($A120,CommercialHWOutputPivot!$A$10:$AM$21,T$114-CommYr+2,0)</f>
        <v>4.3195600000000018</v>
      </c>
      <c r="U120" s="18">
        <f>VLOOKUP($A120,CommercialHWOutputPivot!$A$10:$AM$21,U$114-CommYr+2,0)</f>
        <v>4.6102000000000016</v>
      </c>
      <c r="V120" s="18">
        <f>VLOOKUP($A120,CommercialHWOutputPivot!$A$10:$AM$21,V$114-CommYr+2,0)</f>
        <v>4.9095299999999993</v>
      </c>
      <c r="W120" s="18">
        <f>VLOOKUP($A120,CommercialHWOutputPivot!$A$10:$AM$21,W$114-CommYr+2,0)</f>
        <v>5.2153799999999997</v>
      </c>
      <c r="X120" s="18">
        <f>VLOOKUP($A120,CommercialHWOutputPivot!$A$10:$AM$21,X$114-CommYr+2,0)</f>
        <v>5.526569999999996</v>
      </c>
      <c r="Y120" s="18">
        <f>VLOOKUP($A120,CommercialHWOutputPivot!$A$10:$AM$21,Y$114-CommYr+2,0)</f>
        <v>5.8447599999999964</v>
      </c>
      <c r="Z120" s="18">
        <f>VLOOKUP($A120,CommercialHWOutputPivot!$A$10:$AM$21,Z$114-CommYr+2,0)</f>
        <v>6.1748599999999971</v>
      </c>
      <c r="AA120" s="18">
        <f>VLOOKUP($A120,CommercialHWOutputPivot!$A$10:$AM$21,AA$114-CommYr+2,0)</f>
        <v>6.5119999999999978</v>
      </c>
      <c r="AB120" s="18">
        <f>VLOOKUP($A120,CommercialHWOutputPivot!$A$10:$AM$21,AB$114-CommYr+2,0)</f>
        <v>6.8552400000000002</v>
      </c>
      <c r="AC120" s="18">
        <f>VLOOKUP($A120,CommercialHWOutputPivot!$A$10:$AM$21,AC$114-CommYr+2,0)</f>
        <v>7.2088099999999971</v>
      </c>
      <c r="AD120" s="18">
        <f>VLOOKUP($A120,CommercialHWOutputPivot!$A$10:$AM$21,AD$114-CommYr+2,0)</f>
        <v>7.5767399999999929</v>
      </c>
      <c r="AE120" s="18">
        <f>VLOOKUP($A120,CommercialHWOutputPivot!$A$10:$AM$21,AE$114-CommYr+2,0)</f>
        <v>7.9576000000000002</v>
      </c>
      <c r="AF120" s="18">
        <f>VLOOKUP($A120,CommercialHWOutputPivot!$A$10:$AM$21,AF$114-CommYr+2,0)</f>
        <v>8.3541099999999968</v>
      </c>
      <c r="AG120" s="18">
        <f>VLOOKUP($A120,CommercialHWOutputPivot!$A$10:$AM$21,AG$114-CommYr+2,0)</f>
        <v>8.765749999999997</v>
      </c>
      <c r="AH120" s="18">
        <f>VLOOKUP($A120,CommercialHWOutputPivot!$A$10:$AM$21,AH$114-CommYr+2,0)</f>
        <v>9.1797799999999956</v>
      </c>
      <c r="AI120" s="18">
        <f>VLOOKUP($A120,CommercialHWOutputPivot!$A$10:$AM$21,AI$114-CommYr+2,0)</f>
        <v>9.5949099999999969</v>
      </c>
      <c r="AJ120" s="18">
        <f>VLOOKUP($A120,CommercialHWOutputPivot!$A$10:$AM$21,AJ$114-CommYr+2,0)</f>
        <v>10.012679999999996</v>
      </c>
      <c r="AK120" s="18">
        <f>VLOOKUP($A120,CommercialHWOutputPivot!$A$10:$AM$21,AK$114-CommYr+2,0)</f>
        <v>10.433519999999994</v>
      </c>
      <c r="AL120" s="18">
        <f>VLOOKUP($A120,CommercialHWOutputPivot!$A$10:$AM$21,AL$114-CommYr+2,0)</f>
        <v>10.855329999999999</v>
      </c>
      <c r="AM120" s="18">
        <f>VLOOKUP($A120,CommercialHWOutputPivot!$A$10:$AM$21,AM$114-CommYr+2,0)</f>
        <v>11.2814</v>
      </c>
      <c r="AN120" s="18">
        <f>VLOOKUP($A120,CommercialHWOutputPivot!$A$10:$AM$21,AN$114-CommYr+2,0)</f>
        <v>11.710069999999996</v>
      </c>
      <c r="AO120" s="18">
        <f>VLOOKUP($A120,CommercialHWOutputPivot!$A$10:$AM$21,AO$114-CommYr+2,0)</f>
        <v>12.138350000000006</v>
      </c>
      <c r="AP120" s="18">
        <f>VLOOKUP($A120,CommercialHWOutputPivot!$A$10:$AM$21,AP$114-CommYr+2,0)</f>
        <v>12.567079999999995</v>
      </c>
      <c r="AQ120" s="18">
        <f>VLOOKUP($A120,CommercialHWOutputPivot!$A$10:$AM$21,AQ$114-CommYr+2,0)</f>
        <v>12.9956</v>
      </c>
      <c r="AR120" s="20"/>
      <c r="AS120" s="21">
        <f t="shared" si="52"/>
        <v>5.5168638323159991E-2</v>
      </c>
    </row>
    <row r="121" spans="1:45" x14ac:dyDescent="0.25">
      <c r="A121" s="17" t="s">
        <v>18</v>
      </c>
      <c r="B121" s="18"/>
      <c r="C121" s="18"/>
      <c r="D121" s="18"/>
      <c r="E121" s="18"/>
      <c r="F121" s="19">
        <f>VLOOKUP($A121,CommercialHWOutputPivot!$A$10:$AM$21,F$114-CommYr+2,0)</f>
        <v>1.1500000000000002E-3</v>
      </c>
      <c r="G121" s="18">
        <f>VLOOKUP($A121,CommercialHWOutputPivot!$A$10:$AM$21,G$114-CommYr+2,0)</f>
        <v>8.5999999999999998E-4</v>
      </c>
      <c r="H121" s="18">
        <f>VLOOKUP($A121,CommercialHWOutputPivot!$A$10:$AM$21,H$114-CommYr+2,0)</f>
        <v>9.2000000000000014E-4</v>
      </c>
      <c r="I121" s="18">
        <f>VLOOKUP($A121,CommercialHWOutputPivot!$A$10:$AM$21,I$114-CommYr+2,0)</f>
        <v>9.2000000000000014E-4</v>
      </c>
      <c r="J121" s="18">
        <f>VLOOKUP($A121,CommercialHWOutputPivot!$A$10:$AM$21,J$114-CommYr+2,0)</f>
        <v>9.2000000000000014E-4</v>
      </c>
      <c r="K121" s="18">
        <f>VLOOKUP($A121,CommercialHWOutputPivot!$A$10:$AM$21,K$114-CommYr+2,0)</f>
        <v>9.2000000000000014E-4</v>
      </c>
      <c r="L121" s="18">
        <f>VLOOKUP($A121,CommercialHWOutputPivot!$A$10:$AM$21,L$114-CommYr+2,0)</f>
        <v>9.2000000000000014E-4</v>
      </c>
      <c r="M121" s="18">
        <f>VLOOKUP($A121,CommercialHWOutputPivot!$A$10:$AM$21,M$114-CommYr+2,0)</f>
        <v>9.2000000000000014E-4</v>
      </c>
      <c r="N121" s="18">
        <f>VLOOKUP($A121,CommercialHWOutputPivot!$A$10:$AM$21,N$114-CommYr+2,0)</f>
        <v>9.2000000000000014E-4</v>
      </c>
      <c r="O121" s="18">
        <f>VLOOKUP($A121,CommercialHWOutputPivot!$A$10:$AM$21,O$114-CommYr+2,0)</f>
        <v>9.2000000000000014E-4</v>
      </c>
      <c r="P121" s="18">
        <f>VLOOKUP($A121,CommercialHWOutputPivot!$A$10:$AM$21,P$114-CommYr+2,0)</f>
        <v>9.2000000000000014E-4</v>
      </c>
      <c r="Q121" s="18">
        <f>VLOOKUP($A121,CommercialHWOutputPivot!$A$10:$AM$21,Q$114-CommYr+2,0)</f>
        <v>9.2000000000000014E-4</v>
      </c>
      <c r="R121" s="18">
        <f>VLOOKUP($A121,CommercialHWOutputPivot!$A$10:$AM$21,R$114-CommYr+2,0)</f>
        <v>9.2000000000000014E-4</v>
      </c>
      <c r="S121" s="18">
        <f>VLOOKUP($A121,CommercialHWOutputPivot!$A$10:$AM$21,S$114-CommYr+2,0)</f>
        <v>9.2000000000000014E-4</v>
      </c>
      <c r="T121" s="18">
        <f>VLOOKUP($A121,CommercialHWOutputPivot!$A$10:$AM$21,T$114-CommYr+2,0)</f>
        <v>9.2000000000000014E-4</v>
      </c>
      <c r="U121" s="18">
        <f>VLOOKUP($A121,CommercialHWOutputPivot!$A$10:$AM$21,U$114-CommYr+2,0)</f>
        <v>9.2000000000000014E-4</v>
      </c>
      <c r="V121" s="18">
        <f>VLOOKUP($A121,CommercialHWOutputPivot!$A$10:$AM$21,V$114-CommYr+2,0)</f>
        <v>9.2000000000000014E-4</v>
      </c>
      <c r="W121" s="18">
        <f>VLOOKUP($A121,CommercialHWOutputPivot!$A$10:$AM$21,W$114-CommYr+2,0)</f>
        <v>9.2000000000000014E-4</v>
      </c>
      <c r="X121" s="18">
        <f>VLOOKUP($A121,CommercialHWOutputPivot!$A$10:$AM$21,X$114-CommYr+2,0)</f>
        <v>9.2000000000000014E-4</v>
      </c>
      <c r="Y121" s="18">
        <f>VLOOKUP($A121,CommercialHWOutputPivot!$A$10:$AM$21,Y$114-CommYr+2,0)</f>
        <v>9.2000000000000014E-4</v>
      </c>
      <c r="Z121" s="18">
        <f>VLOOKUP($A121,CommercialHWOutputPivot!$A$10:$AM$21,Z$114-CommYr+2,0)</f>
        <v>9.2000000000000014E-4</v>
      </c>
      <c r="AA121" s="18">
        <f>VLOOKUP($A121,CommercialHWOutputPivot!$A$10:$AM$21,AA$114-CommYr+2,0)</f>
        <v>9.2000000000000014E-4</v>
      </c>
      <c r="AB121" s="18">
        <f>VLOOKUP($A121,CommercialHWOutputPivot!$A$10:$AM$21,AB$114-CommYr+2,0)</f>
        <v>9.2000000000000014E-4</v>
      </c>
      <c r="AC121" s="18">
        <f>VLOOKUP($A121,CommercialHWOutputPivot!$A$10:$AM$21,AC$114-CommYr+2,0)</f>
        <v>9.2000000000000014E-4</v>
      </c>
      <c r="AD121" s="18">
        <f>VLOOKUP($A121,CommercialHWOutputPivot!$A$10:$AM$21,AD$114-CommYr+2,0)</f>
        <v>9.2000000000000014E-4</v>
      </c>
      <c r="AE121" s="18">
        <f>VLOOKUP($A121,CommercialHWOutputPivot!$A$10:$AM$21,AE$114-CommYr+2,0)</f>
        <v>9.2000000000000014E-4</v>
      </c>
      <c r="AF121" s="18">
        <f>VLOOKUP($A121,CommercialHWOutputPivot!$A$10:$AM$21,AF$114-CommYr+2,0)</f>
        <v>9.2000000000000014E-4</v>
      </c>
      <c r="AG121" s="18">
        <f>VLOOKUP($A121,CommercialHWOutputPivot!$A$10:$AM$21,AG$114-CommYr+2,0)</f>
        <v>9.2000000000000014E-4</v>
      </c>
      <c r="AH121" s="18">
        <f>VLOOKUP($A121,CommercialHWOutputPivot!$A$10:$AM$21,AH$114-CommYr+2,0)</f>
        <v>9.2000000000000014E-4</v>
      </c>
      <c r="AI121" s="18">
        <f>VLOOKUP($A121,CommercialHWOutputPivot!$A$10:$AM$21,AI$114-CommYr+2,0)</f>
        <v>9.2000000000000014E-4</v>
      </c>
      <c r="AJ121" s="18">
        <f>VLOOKUP($A121,CommercialHWOutputPivot!$A$10:$AM$21,AJ$114-CommYr+2,0)</f>
        <v>9.2000000000000014E-4</v>
      </c>
      <c r="AK121" s="18">
        <f>VLOOKUP($A121,CommercialHWOutputPivot!$A$10:$AM$21,AK$114-CommYr+2,0)</f>
        <v>9.2000000000000014E-4</v>
      </c>
      <c r="AL121" s="18">
        <f>VLOOKUP($A121,CommercialHWOutputPivot!$A$10:$AM$21,AL$114-CommYr+2,0)</f>
        <v>9.2000000000000014E-4</v>
      </c>
      <c r="AM121" s="18">
        <f>VLOOKUP($A121,CommercialHWOutputPivot!$A$10:$AM$21,AM$114-CommYr+2,0)</f>
        <v>9.2000000000000014E-4</v>
      </c>
      <c r="AN121" s="18">
        <f>VLOOKUP($A121,CommercialHWOutputPivot!$A$10:$AM$21,AN$114-CommYr+2,0)</f>
        <v>9.2000000000000014E-4</v>
      </c>
      <c r="AO121" s="18">
        <f>VLOOKUP($A121,CommercialHWOutputPivot!$A$10:$AM$21,AO$114-CommYr+2,0)</f>
        <v>9.2000000000000014E-4</v>
      </c>
      <c r="AP121" s="18">
        <f>VLOOKUP($A121,CommercialHWOutputPivot!$A$10:$AM$21,AP$114-CommYr+2,0)</f>
        <v>9.2000000000000014E-4</v>
      </c>
      <c r="AQ121" s="18">
        <f>VLOOKUP($A121,CommercialHWOutputPivot!$A$10:$AM$21,AQ$114-CommYr+2,0)</f>
        <v>9.2000000000000014E-4</v>
      </c>
      <c r="AR121" s="20"/>
      <c r="AS121" s="21">
        <f t="shared" si="52"/>
        <v>0</v>
      </c>
    </row>
    <row r="122" spans="1:45" x14ac:dyDescent="0.25">
      <c r="A122" s="17" t="s">
        <v>19</v>
      </c>
      <c r="B122" s="18"/>
      <c r="C122" s="18"/>
      <c r="D122" s="18"/>
      <c r="E122" s="18"/>
      <c r="F122" s="19">
        <f>VLOOKUP($A122,CommercialHWOutputPivot!$A$10:$AM$21,F$114-CommYr+2,0)</f>
        <v>2.6221800000000002</v>
      </c>
      <c r="G122" s="18">
        <f>VLOOKUP($A122,CommercialHWOutputPivot!$A$10:$AM$21,G$114-CommYr+2,0)</f>
        <v>2.8747100000000003</v>
      </c>
      <c r="H122" s="18">
        <f>VLOOKUP($A122,CommercialHWOutputPivot!$A$10:$AM$21,H$114-CommYr+2,0)</f>
        <v>3.1797300000000002</v>
      </c>
      <c r="I122" s="18">
        <f>VLOOKUP($A122,CommercialHWOutputPivot!$A$10:$AM$21,I$114-CommYr+2,0)</f>
        <v>3.5059399999999998</v>
      </c>
      <c r="J122" s="18">
        <f>VLOOKUP($A122,CommercialHWOutputPivot!$A$10:$AM$21,J$114-CommYr+2,0)</f>
        <v>3.7779100000000012</v>
      </c>
      <c r="K122" s="18">
        <f>VLOOKUP($A122,CommercialHWOutputPivot!$A$10:$AM$21,K$114-CommYr+2,0)</f>
        <v>4.0498200000000013</v>
      </c>
      <c r="L122" s="18">
        <f>VLOOKUP($A122,CommercialHWOutputPivot!$A$10:$AM$21,L$114-CommYr+2,0)</f>
        <v>4.3342300000000007</v>
      </c>
      <c r="M122" s="18">
        <f>VLOOKUP($A122,CommercialHWOutputPivot!$A$10:$AM$21,M$114-CommYr+2,0)</f>
        <v>4.6246700000000009</v>
      </c>
      <c r="N122" s="18">
        <f>VLOOKUP($A122,CommercialHWOutputPivot!$A$10:$AM$21,N$114-CommYr+2,0)</f>
        <v>4.951620000000001</v>
      </c>
      <c r="O122" s="18">
        <f>VLOOKUP($A122,CommercialHWOutputPivot!$A$10:$AM$21,O$114-CommYr+2,0)</f>
        <v>5.3256600000000018</v>
      </c>
      <c r="P122" s="18">
        <f>VLOOKUP($A122,CommercialHWOutputPivot!$A$10:$AM$21,P$114-CommYr+2,0)</f>
        <v>5.7453900000000013</v>
      </c>
      <c r="Q122" s="18">
        <f>VLOOKUP($A122,CommercialHWOutputPivot!$A$10:$AM$21,Q$114-CommYr+2,0)</f>
        <v>6.2059900000000026</v>
      </c>
      <c r="R122" s="18">
        <f>VLOOKUP($A122,CommercialHWOutputPivot!$A$10:$AM$21,R$114-CommYr+2,0)</f>
        <v>6.7276299999999969</v>
      </c>
      <c r="S122" s="18">
        <f>VLOOKUP($A122,CommercialHWOutputPivot!$A$10:$AM$21,S$114-CommYr+2,0)</f>
        <v>7.2841699999999969</v>
      </c>
      <c r="T122" s="18">
        <f>VLOOKUP($A122,CommercialHWOutputPivot!$A$10:$AM$21,T$114-CommYr+2,0)</f>
        <v>7.862249999999996</v>
      </c>
      <c r="U122" s="18">
        <f>VLOOKUP($A122,CommercialHWOutputPivot!$A$10:$AM$21,U$114-CommYr+2,0)</f>
        <v>8.4674999999999976</v>
      </c>
      <c r="V122" s="18">
        <f>VLOOKUP($A122,CommercialHWOutputPivot!$A$10:$AM$21,V$114-CommYr+2,0)</f>
        <v>9.1068699999999971</v>
      </c>
      <c r="W122" s="18">
        <f>VLOOKUP($A122,CommercialHWOutputPivot!$A$10:$AM$21,W$114-CommYr+2,0)</f>
        <v>9.7700499999999995</v>
      </c>
      <c r="X122" s="18">
        <f>VLOOKUP($A122,CommercialHWOutputPivot!$A$10:$AM$21,X$114-CommYr+2,0)</f>
        <v>10.443070000000001</v>
      </c>
      <c r="Y122" s="18">
        <f>VLOOKUP($A122,CommercialHWOutputPivot!$A$10:$AM$21,Y$114-CommYr+2,0)</f>
        <v>11.131920000000001</v>
      </c>
      <c r="Z122" s="18">
        <f>VLOOKUP($A122,CommercialHWOutputPivot!$A$10:$AM$21,Z$114-CommYr+2,0)</f>
        <v>11.8537</v>
      </c>
      <c r="AA122" s="18">
        <f>VLOOKUP($A122,CommercialHWOutputPivot!$A$10:$AM$21,AA$114-CommYr+2,0)</f>
        <v>12.590739999999998</v>
      </c>
      <c r="AB122" s="18">
        <f>VLOOKUP($A122,CommercialHWOutputPivot!$A$10:$AM$21,AB$114-CommYr+2,0)</f>
        <v>13.345819999999996</v>
      </c>
      <c r="AC122" s="18">
        <f>VLOOKUP($A122,CommercialHWOutputPivot!$A$10:$AM$21,AC$114-CommYr+2,0)</f>
        <v>14.109639999999995</v>
      </c>
      <c r="AD122" s="18">
        <f>VLOOKUP($A122,CommercialHWOutputPivot!$A$10:$AM$21,AD$114-CommYr+2,0)</f>
        <v>14.899799999999994</v>
      </c>
      <c r="AE122" s="18">
        <f>VLOOKUP($A122,CommercialHWOutputPivot!$A$10:$AM$21,AE$114-CommYr+2,0)</f>
        <v>15.721999999999998</v>
      </c>
      <c r="AF122" s="18">
        <f>VLOOKUP($A122,CommercialHWOutputPivot!$A$10:$AM$21,AF$114-CommYr+2,0)</f>
        <v>16.575249999999997</v>
      </c>
      <c r="AG122" s="18">
        <f>VLOOKUP($A122,CommercialHWOutputPivot!$A$10:$AM$21,AG$114-CommYr+2,0)</f>
        <v>17.452940000000002</v>
      </c>
      <c r="AH122" s="18">
        <f>VLOOKUP($A122,CommercialHWOutputPivot!$A$10:$AM$21,AH$114-CommYr+2,0)</f>
        <v>18.339149999999993</v>
      </c>
      <c r="AI122" s="18">
        <f>VLOOKUP($A122,CommercialHWOutputPivot!$A$10:$AM$21,AI$114-CommYr+2,0)</f>
        <v>19.233349999999991</v>
      </c>
      <c r="AJ122" s="18">
        <f>VLOOKUP($A122,CommercialHWOutputPivot!$A$10:$AM$21,AJ$114-CommYr+2,0)</f>
        <v>20.128499999999995</v>
      </c>
      <c r="AK122" s="18">
        <f>VLOOKUP($A122,CommercialHWOutputPivot!$A$10:$AM$21,AK$114-CommYr+2,0)</f>
        <v>21.023919999999997</v>
      </c>
      <c r="AL122" s="18">
        <f>VLOOKUP($A122,CommercialHWOutputPivot!$A$10:$AM$21,AL$114-CommYr+2,0)</f>
        <v>21.911999999999992</v>
      </c>
      <c r="AM122" s="18">
        <f>VLOOKUP($A122,CommercialHWOutputPivot!$A$10:$AM$21,AM$114-CommYr+2,0)</f>
        <v>22.806490000000011</v>
      </c>
      <c r="AN122" s="18">
        <f>VLOOKUP($A122,CommercialHWOutputPivot!$A$10:$AM$21,AN$114-CommYr+2,0)</f>
        <v>23.704379999999986</v>
      </c>
      <c r="AO122" s="18">
        <f>VLOOKUP($A122,CommercialHWOutputPivot!$A$10:$AM$21,AO$114-CommYr+2,0)</f>
        <v>24.595170000000007</v>
      </c>
      <c r="AP122" s="18">
        <f>VLOOKUP($A122,CommercialHWOutputPivot!$A$10:$AM$21,AP$114-CommYr+2,0)</f>
        <v>25.476559999999999</v>
      </c>
      <c r="AQ122" s="18">
        <f>VLOOKUP($A122,CommercialHWOutputPivot!$A$10:$AM$21,AQ$114-CommYr+2,0)</f>
        <v>26.349090000000007</v>
      </c>
      <c r="AR122" s="20"/>
      <c r="AS122" s="21">
        <f t="shared" si="52"/>
        <v>6.2280713166326551E-2</v>
      </c>
    </row>
    <row r="123" spans="1:45" x14ac:dyDescent="0.25">
      <c r="A123" s="17" t="s">
        <v>20</v>
      </c>
      <c r="B123" s="18">
        <f>VLOOKUP($A123,ResidentialHWOutputPivot!$A$10:$AQ$12,B$114-ResYr+2,0)</f>
        <v>0</v>
      </c>
      <c r="C123" s="18">
        <f>VLOOKUP($A123,ResidentialHWOutputPivot!$A$10:$AQ$12,C$114-ResYr+2,0)</f>
        <v>0</v>
      </c>
      <c r="D123" s="18">
        <f>VLOOKUP($A123,ResidentialHWOutputPivot!$A$10:$AQ$12,D$114-ResYr+2,0)</f>
        <v>0</v>
      </c>
      <c r="E123" s="18">
        <f>VLOOKUP($A123,ResidentialHWOutputPivot!$A$10:$AQ$12,E$114-ResYr+2,0)</f>
        <v>0</v>
      </c>
      <c r="F123" s="19">
        <f>VLOOKUP($A123,CommercialHWOutputPivot!$A$10:$AM$21,F$114-CommYr+2,0)+VLOOKUP($A123,ResidentialHWOutputPivot!$A$10:$AQ$12,F$114-ResYr+2,0)</f>
        <v>0</v>
      </c>
      <c r="G123" s="18">
        <f>VLOOKUP($A123,CommercialHWOutputPivot!$A$10:$AM$21,G$114-CommYr+2,0)+VLOOKUP($A123,ResidentialHWOutputPivot!$A$10:$AQ$12,G$114-ResYr+2,0)</f>
        <v>0</v>
      </c>
      <c r="H123" s="18">
        <f>VLOOKUP($A123,CommercialHWOutputPivot!$A$10:$AM$21,H$114-CommYr+2,0)+VLOOKUP($A123,ResidentialHWOutputPivot!$A$10:$AQ$12,H$114-ResYr+2,0)</f>
        <v>0</v>
      </c>
      <c r="I123" s="18">
        <f>VLOOKUP($A123,CommercialHWOutputPivot!$A$10:$AM$21,I$114-CommYr+2,0)+VLOOKUP($A123,ResidentialHWOutputPivot!$A$10:$AQ$12,I$114-ResYr+2,0)</f>
        <v>0</v>
      </c>
      <c r="J123" s="18">
        <f>VLOOKUP($A123,CommercialHWOutputPivot!$A$10:$AM$21,J$114-CommYr+2,0)+VLOOKUP($A123,ResidentialHWOutputPivot!$A$10:$AQ$12,J$114-ResYr+2,0)</f>
        <v>0</v>
      </c>
      <c r="K123" s="18">
        <f>VLOOKUP($A123,CommercialHWOutputPivot!$A$10:$AM$21,K$114-CommYr+2,0)+VLOOKUP($A123,ResidentialHWOutputPivot!$A$10:$AQ$12,K$114-ResYr+2,0)</f>
        <v>0</v>
      </c>
      <c r="L123" s="18">
        <f>VLOOKUP($A123,CommercialHWOutputPivot!$A$10:$AM$21,L$114-CommYr+2,0)+VLOOKUP($A123,ResidentialHWOutputPivot!$A$10:$AQ$12,L$114-ResYr+2,0)</f>
        <v>0</v>
      </c>
      <c r="M123" s="18">
        <f>VLOOKUP($A123,CommercialHWOutputPivot!$A$10:$AM$21,M$114-CommYr+2,0)+VLOOKUP($A123,ResidentialHWOutputPivot!$A$10:$AQ$12,M$114-ResYr+2,0)</f>
        <v>0</v>
      </c>
      <c r="N123" s="18">
        <f>VLOOKUP($A123,CommercialHWOutputPivot!$A$10:$AM$21,N$114-CommYr+2,0)+VLOOKUP($A123,ResidentialHWOutputPivot!$A$10:$AQ$12,N$114-ResYr+2,0)</f>
        <v>0</v>
      </c>
      <c r="O123" s="18">
        <f>VLOOKUP($A123,CommercialHWOutputPivot!$A$10:$AM$21,O$114-CommYr+2,0)+VLOOKUP($A123,ResidentialHWOutputPivot!$A$10:$AQ$12,O$114-ResYr+2,0)</f>
        <v>0</v>
      </c>
      <c r="P123" s="18">
        <f>VLOOKUP($A123,CommercialHWOutputPivot!$A$10:$AM$21,P$114-CommYr+2,0)+VLOOKUP($A123,ResidentialHWOutputPivot!$A$10:$AQ$12,P$114-ResYr+2,0)</f>
        <v>0</v>
      </c>
      <c r="Q123" s="18">
        <f>VLOOKUP($A123,CommercialHWOutputPivot!$A$10:$AM$21,Q$114-CommYr+2,0)+VLOOKUP($A123,ResidentialHWOutputPivot!$A$10:$AQ$12,Q$114-ResYr+2,0)</f>
        <v>0</v>
      </c>
      <c r="R123" s="18">
        <f>VLOOKUP($A123,CommercialHWOutputPivot!$A$10:$AM$21,R$114-CommYr+2,0)+VLOOKUP($A123,ResidentialHWOutputPivot!$A$10:$AQ$12,R$114-ResYr+2,0)</f>
        <v>0</v>
      </c>
      <c r="S123" s="18">
        <f>VLOOKUP($A123,CommercialHWOutputPivot!$A$10:$AM$21,S$114-CommYr+2,0)+VLOOKUP($A123,ResidentialHWOutputPivot!$A$10:$AQ$12,S$114-ResYr+2,0)</f>
        <v>0</v>
      </c>
      <c r="T123" s="18">
        <f>VLOOKUP($A123,CommercialHWOutputPivot!$A$10:$AM$21,T$114-CommYr+2,0)+VLOOKUP($A123,ResidentialHWOutputPivot!$A$10:$AQ$12,T$114-ResYr+2,0)</f>
        <v>0</v>
      </c>
      <c r="U123" s="18">
        <f>VLOOKUP($A123,CommercialHWOutputPivot!$A$10:$AM$21,U$114-CommYr+2,0)+VLOOKUP($A123,ResidentialHWOutputPivot!$A$10:$AQ$12,U$114-ResYr+2,0)</f>
        <v>0</v>
      </c>
      <c r="V123" s="18">
        <f>VLOOKUP($A123,CommercialHWOutputPivot!$A$10:$AM$21,V$114-CommYr+2,0)+VLOOKUP($A123,ResidentialHWOutputPivot!$A$10:$AQ$12,V$114-ResYr+2,0)</f>
        <v>0</v>
      </c>
      <c r="W123" s="18">
        <f>VLOOKUP($A123,CommercialHWOutputPivot!$A$10:$AM$21,W$114-CommYr+2,0)+VLOOKUP($A123,ResidentialHWOutputPivot!$A$10:$AQ$12,W$114-ResYr+2,0)</f>
        <v>0</v>
      </c>
      <c r="X123" s="18">
        <f>VLOOKUP($A123,CommercialHWOutputPivot!$A$10:$AM$21,X$114-CommYr+2,0)+VLOOKUP($A123,ResidentialHWOutputPivot!$A$10:$AQ$12,X$114-ResYr+2,0)</f>
        <v>0</v>
      </c>
      <c r="Y123" s="18">
        <f>VLOOKUP($A123,CommercialHWOutputPivot!$A$10:$AM$21,Y$114-CommYr+2,0)+VLOOKUP($A123,ResidentialHWOutputPivot!$A$10:$AQ$12,Y$114-ResYr+2,0)</f>
        <v>0</v>
      </c>
      <c r="Z123" s="18">
        <f>VLOOKUP($A123,CommercialHWOutputPivot!$A$10:$AM$21,Z$114-CommYr+2,0)+VLOOKUP($A123,ResidentialHWOutputPivot!$A$10:$AQ$12,Z$114-ResYr+2,0)</f>
        <v>0</v>
      </c>
      <c r="AA123" s="18">
        <f>VLOOKUP($A123,CommercialHWOutputPivot!$A$10:$AM$21,AA$114-CommYr+2,0)+VLOOKUP($A123,ResidentialHWOutputPivot!$A$10:$AQ$12,AA$114-ResYr+2,0)</f>
        <v>0</v>
      </c>
      <c r="AB123" s="18">
        <f>VLOOKUP($A123,CommercialHWOutputPivot!$A$10:$AM$21,AB$114-CommYr+2,0)+VLOOKUP($A123,ResidentialHWOutputPivot!$A$10:$AQ$12,AB$114-ResYr+2,0)</f>
        <v>0</v>
      </c>
      <c r="AC123" s="18">
        <f>VLOOKUP($A123,CommercialHWOutputPivot!$A$10:$AM$21,AC$114-CommYr+2,0)+VLOOKUP($A123,ResidentialHWOutputPivot!$A$10:$AQ$12,AC$114-ResYr+2,0)</f>
        <v>0</v>
      </c>
      <c r="AD123" s="18">
        <f>VLOOKUP($A123,CommercialHWOutputPivot!$A$10:$AM$21,AD$114-CommYr+2,0)+VLOOKUP($A123,ResidentialHWOutputPivot!$A$10:$AQ$12,AD$114-ResYr+2,0)</f>
        <v>0</v>
      </c>
      <c r="AE123" s="18">
        <f>VLOOKUP($A123,CommercialHWOutputPivot!$A$10:$AM$21,AE$114-CommYr+2,0)+VLOOKUP($A123,ResidentialHWOutputPivot!$A$10:$AQ$12,AE$114-ResYr+2,0)</f>
        <v>0</v>
      </c>
      <c r="AF123" s="18">
        <f>VLOOKUP($A123,CommercialHWOutputPivot!$A$10:$AM$21,AF$114-CommYr+2,0)+VLOOKUP($A123,ResidentialHWOutputPivot!$A$10:$AQ$12,AF$114-ResYr+2,0)</f>
        <v>0</v>
      </c>
      <c r="AG123" s="18">
        <f>VLOOKUP($A123,CommercialHWOutputPivot!$A$10:$AM$21,AG$114-CommYr+2,0)+VLOOKUP($A123,ResidentialHWOutputPivot!$A$10:$AQ$12,AG$114-ResYr+2,0)</f>
        <v>0</v>
      </c>
      <c r="AH123" s="18">
        <f>VLOOKUP($A123,CommercialHWOutputPivot!$A$10:$AM$21,AH$114-CommYr+2,0)+VLOOKUP($A123,ResidentialHWOutputPivot!$A$10:$AQ$12,AH$114-ResYr+2,0)</f>
        <v>0</v>
      </c>
      <c r="AI123" s="18">
        <f>VLOOKUP($A123,CommercialHWOutputPivot!$A$10:$AM$21,AI$114-CommYr+2,0)+VLOOKUP($A123,ResidentialHWOutputPivot!$A$10:$AQ$12,AI$114-ResYr+2,0)</f>
        <v>0</v>
      </c>
      <c r="AJ123" s="18">
        <f>VLOOKUP($A123,CommercialHWOutputPivot!$A$10:$AM$21,AJ$114-CommYr+2,0)+VLOOKUP($A123,ResidentialHWOutputPivot!$A$10:$AQ$12,AJ$114-ResYr+2,0)</f>
        <v>0</v>
      </c>
      <c r="AK123" s="18">
        <f>VLOOKUP($A123,CommercialHWOutputPivot!$A$10:$AM$21,AK$114-CommYr+2,0)+VLOOKUP($A123,ResidentialHWOutputPivot!$A$10:$AQ$12,AK$114-ResYr+2,0)</f>
        <v>0</v>
      </c>
      <c r="AL123" s="18">
        <f>VLOOKUP($A123,CommercialHWOutputPivot!$A$10:$AM$21,AL$114-CommYr+2,0)+VLOOKUP($A123,ResidentialHWOutputPivot!$A$10:$AQ$12,AL$114-ResYr+2,0)</f>
        <v>0</v>
      </c>
      <c r="AM123" s="18">
        <f>VLOOKUP($A123,CommercialHWOutputPivot!$A$10:$AM$21,AM$114-CommYr+2,0)+VLOOKUP($A123,ResidentialHWOutputPivot!$A$10:$AQ$12,AM$114-ResYr+2,0)</f>
        <v>0</v>
      </c>
      <c r="AN123" s="18">
        <f>VLOOKUP($A123,CommercialHWOutputPivot!$A$10:$AM$21,AN$114-CommYr+2,0)+VLOOKUP($A123,ResidentialHWOutputPivot!$A$10:$AQ$12,AN$114-ResYr+2,0)</f>
        <v>0</v>
      </c>
      <c r="AO123" s="18">
        <f>VLOOKUP($A123,CommercialHWOutputPivot!$A$10:$AM$21,AO$114-CommYr+2,0)+VLOOKUP($A123,ResidentialHWOutputPivot!$A$10:$AQ$12,AO$114-ResYr+2,0)</f>
        <v>0</v>
      </c>
      <c r="AP123" s="18">
        <f>VLOOKUP($A123,CommercialHWOutputPivot!$A$10:$AM$21,AP$114-CommYr+2,0)+VLOOKUP($A123,ResidentialHWOutputPivot!$A$10:$AQ$12,AP$114-ResYr+2,0)</f>
        <v>0</v>
      </c>
      <c r="AQ123" s="18">
        <f>VLOOKUP($A123,CommercialHWOutputPivot!$A$10:$AM$21,AQ$114-CommYr+2,0)+VLOOKUP($A123,ResidentialHWOutputPivot!$A$10:$AQ$12,AQ$114-ResYr+2,0)</f>
        <v>0</v>
      </c>
      <c r="AR123" s="20"/>
      <c r="AS123" s="21" t="e">
        <f t="shared" si="52"/>
        <v>#DIV/0!</v>
      </c>
    </row>
    <row r="124" spans="1:45" x14ac:dyDescent="0.25">
      <c r="A124" s="17" t="s">
        <v>22</v>
      </c>
      <c r="B124" s="18">
        <f>VLOOKUP($A124,ResidentialHWOutputPivot!$A$10:$AQ$12,B$114-ResYr+2,0)</f>
        <v>0</v>
      </c>
      <c r="C124" s="18">
        <f>VLOOKUP($A124,ResidentialHWOutputPivot!$A$10:$AQ$12,C$114-ResYr+2,0)</f>
        <v>0</v>
      </c>
      <c r="D124" s="18">
        <f>VLOOKUP($A124,ResidentialHWOutputPivot!$A$10:$AQ$12,D$114-ResYr+2,0)</f>
        <v>0</v>
      </c>
      <c r="E124" s="18">
        <f>VLOOKUP($A124,ResidentialHWOutputPivot!$A$10:$AQ$12,E$114-ResYr+2,0)</f>
        <v>0</v>
      </c>
      <c r="F124" s="19">
        <f>VLOOKUP($A124,CommercialHWOutputPivot!$A$10:$AM$21,F$114-CommYr+2,0)+VLOOKUP($A124,ResidentialHWOutputPivot!$A$10:$AQ$12,F$114-ResYr+2,0)</f>
        <v>0</v>
      </c>
      <c r="G124" s="18">
        <f>VLOOKUP($A124,CommercialHWOutputPivot!$A$10:$AM$21,G$114-CommYr+2,0)+VLOOKUP($A124,ResidentialHWOutputPivot!$A$10:$AQ$12,G$114-ResYr+2,0)</f>
        <v>0</v>
      </c>
      <c r="H124" s="18">
        <f>VLOOKUP($A124,CommercialHWOutputPivot!$A$10:$AM$21,H$114-CommYr+2,0)+VLOOKUP($A124,ResidentialHWOutputPivot!$A$10:$AQ$12,H$114-ResYr+2,0)</f>
        <v>0</v>
      </c>
      <c r="I124" s="18">
        <f>VLOOKUP($A124,CommercialHWOutputPivot!$A$10:$AM$21,I$114-CommYr+2,0)+VLOOKUP($A124,ResidentialHWOutputPivot!$A$10:$AQ$12,I$114-ResYr+2,0)</f>
        <v>0</v>
      </c>
      <c r="J124" s="18">
        <f>VLOOKUP($A124,CommercialHWOutputPivot!$A$10:$AM$21,J$114-CommYr+2,0)+VLOOKUP($A124,ResidentialHWOutputPivot!$A$10:$AQ$12,J$114-ResYr+2,0)</f>
        <v>0</v>
      </c>
      <c r="K124" s="18">
        <f>VLOOKUP($A124,CommercialHWOutputPivot!$A$10:$AM$21,K$114-CommYr+2,0)+VLOOKUP($A124,ResidentialHWOutputPivot!$A$10:$AQ$12,K$114-ResYr+2,0)</f>
        <v>0</v>
      </c>
      <c r="L124" s="18">
        <f>VLOOKUP($A124,CommercialHWOutputPivot!$A$10:$AM$21,L$114-CommYr+2,0)+VLOOKUP($A124,ResidentialHWOutputPivot!$A$10:$AQ$12,L$114-ResYr+2,0)</f>
        <v>0</v>
      </c>
      <c r="M124" s="18">
        <f>VLOOKUP($A124,CommercialHWOutputPivot!$A$10:$AM$21,M$114-CommYr+2,0)+VLOOKUP($A124,ResidentialHWOutputPivot!$A$10:$AQ$12,M$114-ResYr+2,0)</f>
        <v>0</v>
      </c>
      <c r="N124" s="18">
        <f>VLOOKUP($A124,CommercialHWOutputPivot!$A$10:$AM$21,N$114-CommYr+2,0)+VLOOKUP($A124,ResidentialHWOutputPivot!$A$10:$AQ$12,N$114-ResYr+2,0)</f>
        <v>0</v>
      </c>
      <c r="O124" s="18">
        <f>VLOOKUP($A124,CommercialHWOutputPivot!$A$10:$AM$21,O$114-CommYr+2,0)+VLOOKUP($A124,ResidentialHWOutputPivot!$A$10:$AQ$12,O$114-ResYr+2,0)</f>
        <v>0</v>
      </c>
      <c r="P124" s="18">
        <f>VLOOKUP($A124,CommercialHWOutputPivot!$A$10:$AM$21,P$114-CommYr+2,0)+VLOOKUP($A124,ResidentialHWOutputPivot!$A$10:$AQ$12,P$114-ResYr+2,0)</f>
        <v>0</v>
      </c>
      <c r="Q124" s="18">
        <f>VLOOKUP($A124,CommercialHWOutputPivot!$A$10:$AM$21,Q$114-CommYr+2,0)+VLOOKUP($A124,ResidentialHWOutputPivot!$A$10:$AQ$12,Q$114-ResYr+2,0)</f>
        <v>0</v>
      </c>
      <c r="R124" s="18">
        <f>VLOOKUP($A124,CommercialHWOutputPivot!$A$10:$AM$21,R$114-CommYr+2,0)+VLOOKUP($A124,ResidentialHWOutputPivot!$A$10:$AQ$12,R$114-ResYr+2,0)</f>
        <v>0</v>
      </c>
      <c r="S124" s="18">
        <f>VLOOKUP($A124,CommercialHWOutputPivot!$A$10:$AM$21,S$114-CommYr+2,0)+VLOOKUP($A124,ResidentialHWOutputPivot!$A$10:$AQ$12,S$114-ResYr+2,0)</f>
        <v>0</v>
      </c>
      <c r="T124" s="18">
        <f>VLOOKUP($A124,CommercialHWOutputPivot!$A$10:$AM$21,T$114-CommYr+2,0)+VLOOKUP($A124,ResidentialHWOutputPivot!$A$10:$AQ$12,T$114-ResYr+2,0)</f>
        <v>0</v>
      </c>
      <c r="U124" s="18">
        <f>VLOOKUP($A124,CommercialHWOutputPivot!$A$10:$AM$21,U$114-CommYr+2,0)+VLOOKUP($A124,ResidentialHWOutputPivot!$A$10:$AQ$12,U$114-ResYr+2,0)</f>
        <v>0</v>
      </c>
      <c r="V124" s="18">
        <f>VLOOKUP($A124,CommercialHWOutputPivot!$A$10:$AM$21,V$114-CommYr+2,0)+VLOOKUP($A124,ResidentialHWOutputPivot!$A$10:$AQ$12,V$114-ResYr+2,0)</f>
        <v>0</v>
      </c>
      <c r="W124" s="18">
        <f>VLOOKUP($A124,CommercialHWOutputPivot!$A$10:$AM$21,W$114-CommYr+2,0)+VLOOKUP($A124,ResidentialHWOutputPivot!$A$10:$AQ$12,W$114-ResYr+2,0)</f>
        <v>0</v>
      </c>
      <c r="X124" s="18">
        <f>VLOOKUP($A124,CommercialHWOutputPivot!$A$10:$AM$21,X$114-CommYr+2,0)+VLOOKUP($A124,ResidentialHWOutputPivot!$A$10:$AQ$12,X$114-ResYr+2,0)</f>
        <v>0</v>
      </c>
      <c r="Y124" s="18">
        <f>VLOOKUP($A124,CommercialHWOutputPivot!$A$10:$AM$21,Y$114-CommYr+2,0)+VLOOKUP($A124,ResidentialHWOutputPivot!$A$10:$AQ$12,Y$114-ResYr+2,0)</f>
        <v>0</v>
      </c>
      <c r="Z124" s="18">
        <f>VLOOKUP($A124,CommercialHWOutputPivot!$A$10:$AM$21,Z$114-CommYr+2,0)+VLOOKUP($A124,ResidentialHWOutputPivot!$A$10:$AQ$12,Z$114-ResYr+2,0)</f>
        <v>0</v>
      </c>
      <c r="AA124" s="18">
        <f>VLOOKUP($A124,CommercialHWOutputPivot!$A$10:$AM$21,AA$114-CommYr+2,0)+VLOOKUP($A124,ResidentialHWOutputPivot!$A$10:$AQ$12,AA$114-ResYr+2,0)</f>
        <v>0</v>
      </c>
      <c r="AB124" s="18">
        <f>VLOOKUP($A124,CommercialHWOutputPivot!$A$10:$AM$21,AB$114-CommYr+2,0)+VLOOKUP($A124,ResidentialHWOutputPivot!$A$10:$AQ$12,AB$114-ResYr+2,0)</f>
        <v>0</v>
      </c>
      <c r="AC124" s="18">
        <f>VLOOKUP($A124,CommercialHWOutputPivot!$A$10:$AM$21,AC$114-CommYr+2,0)+VLOOKUP($A124,ResidentialHWOutputPivot!$A$10:$AQ$12,AC$114-ResYr+2,0)</f>
        <v>0</v>
      </c>
      <c r="AD124" s="18">
        <f>VLOOKUP($A124,CommercialHWOutputPivot!$A$10:$AM$21,AD$114-CommYr+2,0)+VLOOKUP($A124,ResidentialHWOutputPivot!$A$10:$AQ$12,AD$114-ResYr+2,0)</f>
        <v>0</v>
      </c>
      <c r="AE124" s="18">
        <f>VLOOKUP($A124,CommercialHWOutputPivot!$A$10:$AM$21,AE$114-CommYr+2,0)+VLOOKUP($A124,ResidentialHWOutputPivot!$A$10:$AQ$12,AE$114-ResYr+2,0)</f>
        <v>0</v>
      </c>
      <c r="AF124" s="18">
        <f>VLOOKUP($A124,CommercialHWOutputPivot!$A$10:$AM$21,AF$114-CommYr+2,0)+VLOOKUP($A124,ResidentialHWOutputPivot!$A$10:$AQ$12,AF$114-ResYr+2,0)</f>
        <v>0</v>
      </c>
      <c r="AG124" s="18">
        <f>VLOOKUP($A124,CommercialHWOutputPivot!$A$10:$AM$21,AG$114-CommYr+2,0)+VLOOKUP($A124,ResidentialHWOutputPivot!$A$10:$AQ$12,AG$114-ResYr+2,0)</f>
        <v>0</v>
      </c>
      <c r="AH124" s="18">
        <f>VLOOKUP($A124,CommercialHWOutputPivot!$A$10:$AM$21,AH$114-CommYr+2,0)+VLOOKUP($A124,ResidentialHWOutputPivot!$A$10:$AQ$12,AH$114-ResYr+2,0)</f>
        <v>0</v>
      </c>
      <c r="AI124" s="18">
        <f>VLOOKUP($A124,CommercialHWOutputPivot!$A$10:$AM$21,AI$114-CommYr+2,0)+VLOOKUP($A124,ResidentialHWOutputPivot!$A$10:$AQ$12,AI$114-ResYr+2,0)</f>
        <v>0</v>
      </c>
      <c r="AJ124" s="18">
        <f>VLOOKUP($A124,CommercialHWOutputPivot!$A$10:$AM$21,AJ$114-CommYr+2,0)+VLOOKUP($A124,ResidentialHWOutputPivot!$A$10:$AQ$12,AJ$114-ResYr+2,0)</f>
        <v>0</v>
      </c>
      <c r="AK124" s="18">
        <f>VLOOKUP($A124,CommercialHWOutputPivot!$A$10:$AM$21,AK$114-CommYr+2,0)+VLOOKUP($A124,ResidentialHWOutputPivot!$A$10:$AQ$12,AK$114-ResYr+2,0)</f>
        <v>0</v>
      </c>
      <c r="AL124" s="18">
        <f>VLOOKUP($A124,CommercialHWOutputPivot!$A$10:$AM$21,AL$114-CommYr+2,0)+VLOOKUP($A124,ResidentialHWOutputPivot!$A$10:$AQ$12,AL$114-ResYr+2,0)</f>
        <v>0</v>
      </c>
      <c r="AM124" s="18">
        <f>VLOOKUP($A124,CommercialHWOutputPivot!$A$10:$AM$21,AM$114-CommYr+2,0)+VLOOKUP($A124,ResidentialHWOutputPivot!$A$10:$AQ$12,AM$114-ResYr+2,0)</f>
        <v>0</v>
      </c>
      <c r="AN124" s="18">
        <f>VLOOKUP($A124,CommercialHWOutputPivot!$A$10:$AM$21,AN$114-CommYr+2,0)+VLOOKUP($A124,ResidentialHWOutputPivot!$A$10:$AQ$12,AN$114-ResYr+2,0)</f>
        <v>0</v>
      </c>
      <c r="AO124" s="18">
        <f>VLOOKUP($A124,CommercialHWOutputPivot!$A$10:$AM$21,AO$114-CommYr+2,0)+VLOOKUP($A124,ResidentialHWOutputPivot!$A$10:$AQ$12,AO$114-ResYr+2,0)</f>
        <v>0</v>
      </c>
      <c r="AP124" s="18">
        <f>VLOOKUP($A124,CommercialHWOutputPivot!$A$10:$AM$21,AP$114-CommYr+2,0)+VLOOKUP($A124,ResidentialHWOutputPivot!$A$10:$AQ$12,AP$114-ResYr+2,0)</f>
        <v>0</v>
      </c>
      <c r="AQ124" s="18">
        <f>VLOOKUP($A124,CommercialHWOutputPivot!$A$10:$AM$21,AQ$114-CommYr+2,0)+VLOOKUP($A124,ResidentialHWOutputPivot!$A$10:$AQ$12,AQ$114-ResYr+2,0)</f>
        <v>0</v>
      </c>
      <c r="AR124" s="20"/>
      <c r="AS124" s="21" t="e">
        <f t="shared" si="52"/>
        <v>#DIV/0!</v>
      </c>
    </row>
    <row r="125" spans="1:45" x14ac:dyDescent="0.25">
      <c r="A125" s="17" t="s">
        <v>21</v>
      </c>
      <c r="B125" s="18"/>
      <c r="C125" s="18"/>
      <c r="D125" s="18"/>
      <c r="E125" s="18"/>
      <c r="F125" s="19">
        <f>VLOOKUP($A125,CommercialHWOutputPivot!$A$10:$AM$21,F$114-CommYr+2,0)</f>
        <v>2.7599999999999999E-3</v>
      </c>
      <c r="G125" s="18">
        <f>VLOOKUP($A125,CommercialHWOutputPivot!$A$10:$AM$21,G$114-CommYr+2,0)</f>
        <v>2.32E-3</v>
      </c>
      <c r="H125" s="18">
        <f>VLOOKUP($A125,CommercialHWOutputPivot!$A$10:$AM$21,H$114-CommYr+2,0)</f>
        <v>1.3499999999999999E-3</v>
      </c>
      <c r="I125" s="18">
        <f>VLOOKUP($A125,CommercialHWOutputPivot!$A$10:$AM$21,I$114-CommYr+2,0)</f>
        <v>1.3499999999999999E-3</v>
      </c>
      <c r="J125" s="18">
        <f>VLOOKUP($A125,CommercialHWOutputPivot!$A$10:$AM$21,J$114-CommYr+2,0)</f>
        <v>1.3499999999999999E-3</v>
      </c>
      <c r="K125" s="18">
        <f>VLOOKUP($A125,CommercialHWOutputPivot!$A$10:$AM$21,K$114-CommYr+2,0)</f>
        <v>1.3499999999999999E-3</v>
      </c>
      <c r="L125" s="18">
        <f>VLOOKUP($A125,CommercialHWOutputPivot!$A$10:$AM$21,L$114-CommYr+2,0)</f>
        <v>1.3499999999999999E-3</v>
      </c>
      <c r="M125" s="18">
        <f>VLOOKUP($A125,CommercialHWOutputPivot!$A$10:$AM$21,M$114-CommYr+2,0)</f>
        <v>1.3499999999999999E-3</v>
      </c>
      <c r="N125" s="18">
        <f>VLOOKUP($A125,CommercialHWOutputPivot!$A$10:$AM$21,N$114-CommYr+2,0)</f>
        <v>1.3499999999999999E-3</v>
      </c>
      <c r="O125" s="18">
        <f>VLOOKUP($A125,CommercialHWOutputPivot!$A$10:$AM$21,O$114-CommYr+2,0)</f>
        <v>1.3499999999999999E-3</v>
      </c>
      <c r="P125" s="18">
        <f>VLOOKUP($A125,CommercialHWOutputPivot!$A$10:$AM$21,P$114-CommYr+2,0)</f>
        <v>1.3499999999999999E-3</v>
      </c>
      <c r="Q125" s="18">
        <f>VLOOKUP($A125,CommercialHWOutputPivot!$A$10:$AM$21,Q$114-CommYr+2,0)</f>
        <v>1.3499999999999999E-3</v>
      </c>
      <c r="R125" s="18">
        <f>VLOOKUP($A125,CommercialHWOutputPivot!$A$10:$AM$21,R$114-CommYr+2,0)</f>
        <v>1.3499999999999999E-3</v>
      </c>
      <c r="S125" s="18">
        <f>VLOOKUP($A125,CommercialHWOutputPivot!$A$10:$AM$21,S$114-CommYr+2,0)</f>
        <v>1.3499999999999999E-3</v>
      </c>
      <c r="T125" s="18">
        <f>VLOOKUP($A125,CommercialHWOutputPivot!$A$10:$AM$21,T$114-CommYr+2,0)</f>
        <v>1.3499999999999999E-3</v>
      </c>
      <c r="U125" s="18">
        <f>VLOOKUP($A125,CommercialHWOutputPivot!$A$10:$AM$21,U$114-CommYr+2,0)</f>
        <v>1.3499999999999999E-3</v>
      </c>
      <c r="V125" s="18">
        <f>VLOOKUP($A125,CommercialHWOutputPivot!$A$10:$AM$21,V$114-CommYr+2,0)</f>
        <v>1.3499999999999999E-3</v>
      </c>
      <c r="W125" s="18">
        <f>VLOOKUP($A125,CommercialHWOutputPivot!$A$10:$AM$21,W$114-CommYr+2,0)</f>
        <v>1.3499999999999999E-3</v>
      </c>
      <c r="X125" s="18">
        <f>VLOOKUP($A125,CommercialHWOutputPivot!$A$10:$AM$21,X$114-CommYr+2,0)</f>
        <v>1.3499999999999999E-3</v>
      </c>
      <c r="Y125" s="18">
        <f>VLOOKUP($A125,CommercialHWOutputPivot!$A$10:$AM$21,Y$114-CommYr+2,0)</f>
        <v>1.3499999999999999E-3</v>
      </c>
      <c r="Z125" s="18">
        <f>VLOOKUP($A125,CommercialHWOutputPivot!$A$10:$AM$21,Z$114-CommYr+2,0)</f>
        <v>1.3499999999999999E-3</v>
      </c>
      <c r="AA125" s="18">
        <f>VLOOKUP($A125,CommercialHWOutputPivot!$A$10:$AM$21,AA$114-CommYr+2,0)</f>
        <v>1.3499999999999999E-3</v>
      </c>
      <c r="AB125" s="18">
        <f>VLOOKUP($A125,CommercialHWOutputPivot!$A$10:$AM$21,AB$114-CommYr+2,0)</f>
        <v>1.3499999999999999E-3</v>
      </c>
      <c r="AC125" s="18">
        <f>VLOOKUP($A125,CommercialHWOutputPivot!$A$10:$AM$21,AC$114-CommYr+2,0)</f>
        <v>1.3499999999999999E-3</v>
      </c>
      <c r="AD125" s="18">
        <f>VLOOKUP($A125,CommercialHWOutputPivot!$A$10:$AM$21,AD$114-CommYr+2,0)</f>
        <v>1.3499999999999999E-3</v>
      </c>
      <c r="AE125" s="18">
        <f>VLOOKUP($A125,CommercialHWOutputPivot!$A$10:$AM$21,AE$114-CommYr+2,0)</f>
        <v>1.3499999999999999E-3</v>
      </c>
      <c r="AF125" s="18">
        <f>VLOOKUP($A125,CommercialHWOutputPivot!$A$10:$AM$21,AF$114-CommYr+2,0)</f>
        <v>1.3499999999999999E-3</v>
      </c>
      <c r="AG125" s="18">
        <f>VLOOKUP($A125,CommercialHWOutputPivot!$A$10:$AM$21,AG$114-CommYr+2,0)</f>
        <v>1.3499999999999999E-3</v>
      </c>
      <c r="AH125" s="18">
        <f>VLOOKUP($A125,CommercialHWOutputPivot!$A$10:$AM$21,AH$114-CommYr+2,0)</f>
        <v>1.3499999999999999E-3</v>
      </c>
      <c r="AI125" s="18">
        <f>VLOOKUP($A125,CommercialHWOutputPivot!$A$10:$AM$21,AI$114-CommYr+2,0)</f>
        <v>1.3499999999999999E-3</v>
      </c>
      <c r="AJ125" s="18">
        <f>VLOOKUP($A125,CommercialHWOutputPivot!$A$10:$AM$21,AJ$114-CommYr+2,0)</f>
        <v>1.3499999999999999E-3</v>
      </c>
      <c r="AK125" s="18">
        <f>VLOOKUP($A125,CommercialHWOutputPivot!$A$10:$AM$21,AK$114-CommYr+2,0)</f>
        <v>1.3499999999999999E-3</v>
      </c>
      <c r="AL125" s="18">
        <f>VLOOKUP($A125,CommercialHWOutputPivot!$A$10:$AM$21,AL$114-CommYr+2,0)</f>
        <v>1.3499999999999999E-3</v>
      </c>
      <c r="AM125" s="18">
        <f>VLOOKUP($A125,CommercialHWOutputPivot!$A$10:$AM$21,AM$114-CommYr+2,0)</f>
        <v>1.3499999999999999E-3</v>
      </c>
      <c r="AN125" s="18">
        <f>VLOOKUP($A125,CommercialHWOutputPivot!$A$10:$AM$21,AN$114-CommYr+2,0)</f>
        <v>1.3499999999999999E-3</v>
      </c>
      <c r="AO125" s="18">
        <f>VLOOKUP($A125,CommercialHWOutputPivot!$A$10:$AM$21,AO$114-CommYr+2,0)</f>
        <v>1.3499999999999999E-3</v>
      </c>
      <c r="AP125" s="18">
        <f>VLOOKUP($A125,CommercialHWOutputPivot!$A$10:$AM$21,AP$114-CommYr+2,0)</f>
        <v>1.3499999999999999E-3</v>
      </c>
      <c r="AQ125" s="18">
        <f>VLOOKUP($A125,CommercialHWOutputPivot!$A$10:$AM$21,AQ$114-CommYr+2,0)</f>
        <v>1.3499999999999999E-3</v>
      </c>
      <c r="AR125" s="20"/>
      <c r="AS125" s="21">
        <f>((INDEX($B125:$AQ125,MATCH($AS$6,$B$8:$AQ$8,0)))/(INDEX($B125:$AQ125,MATCH($AS$5,$B$8:$AQ$8,0))))^(1/($AS$6-$AS$5))-1</f>
        <v>0</v>
      </c>
    </row>
    <row r="126" spans="1:45" x14ac:dyDescent="0.25">
      <c r="A126" s="17" t="s">
        <v>23</v>
      </c>
      <c r="B126" s="22">
        <f>SUM(B115:B125)</f>
        <v>0</v>
      </c>
      <c r="C126" s="22">
        <f t="shared" ref="C126:AQ126" si="53">SUM(C115:C125)</f>
        <v>0</v>
      </c>
      <c r="D126" s="22">
        <f t="shared" si="53"/>
        <v>0</v>
      </c>
      <c r="E126" s="22">
        <f t="shared" si="53"/>
        <v>0</v>
      </c>
      <c r="F126" s="23">
        <f t="shared" si="53"/>
        <v>6.8276000000000003</v>
      </c>
      <c r="G126" s="22">
        <f t="shared" si="53"/>
        <v>7.6369500000000006</v>
      </c>
      <c r="H126" s="22">
        <f t="shared" si="53"/>
        <v>7.7815800000000008</v>
      </c>
      <c r="I126" s="22">
        <f t="shared" si="53"/>
        <v>8.7236100000000008</v>
      </c>
      <c r="J126" s="22">
        <f t="shared" si="53"/>
        <v>9.5685600000000033</v>
      </c>
      <c r="K126" s="22">
        <f t="shared" si="53"/>
        <v>10.430990000000001</v>
      </c>
      <c r="L126" s="22">
        <f t="shared" si="53"/>
        <v>11.354640000000002</v>
      </c>
      <c r="M126" s="22">
        <f t="shared" si="53"/>
        <v>12.324050000000002</v>
      </c>
      <c r="N126" s="22">
        <f t="shared" si="53"/>
        <v>13.428810000000004</v>
      </c>
      <c r="O126" s="22">
        <f t="shared" si="53"/>
        <v>14.692140000000004</v>
      </c>
      <c r="P126" s="22">
        <f t="shared" si="53"/>
        <v>16.102630000000001</v>
      </c>
      <c r="Q126" s="22">
        <f t="shared" si="53"/>
        <v>17.645290000000003</v>
      </c>
      <c r="R126" s="22">
        <f t="shared" si="53"/>
        <v>19.375389999999996</v>
      </c>
      <c r="S126" s="22">
        <f t="shared" si="53"/>
        <v>21.203239999999994</v>
      </c>
      <c r="T126" s="22">
        <f t="shared" si="53"/>
        <v>23.082359999999998</v>
      </c>
      <c r="U126" s="22">
        <f t="shared" si="53"/>
        <v>25.029959999999996</v>
      </c>
      <c r="V126" s="22">
        <f t="shared" si="53"/>
        <v>27.064749999999997</v>
      </c>
      <c r="W126" s="22">
        <f t="shared" si="53"/>
        <v>29.15819999999999</v>
      </c>
      <c r="X126" s="22">
        <f t="shared" si="53"/>
        <v>31.287389999999991</v>
      </c>
      <c r="Y126" s="22">
        <f t="shared" si="53"/>
        <v>33.473529999999997</v>
      </c>
      <c r="Z126" s="22">
        <f t="shared" si="53"/>
        <v>35.755560000000003</v>
      </c>
      <c r="AA126" s="22">
        <f t="shared" si="53"/>
        <v>38.0884</v>
      </c>
      <c r="AB126" s="22">
        <f t="shared" si="53"/>
        <v>40.473480000000002</v>
      </c>
      <c r="AC126" s="22">
        <f t="shared" si="53"/>
        <v>42.896499999999989</v>
      </c>
      <c r="AD126" s="22">
        <f t="shared" si="53"/>
        <v>45.391159999999992</v>
      </c>
      <c r="AE126" s="22">
        <f t="shared" si="53"/>
        <v>47.965190000000007</v>
      </c>
      <c r="AF126" s="22">
        <f t="shared" si="53"/>
        <v>50.616709999999991</v>
      </c>
      <c r="AG126" s="22">
        <f t="shared" si="53"/>
        <v>53.333720000000014</v>
      </c>
      <c r="AH126" s="22">
        <f t="shared" si="53"/>
        <v>56.067289999999986</v>
      </c>
      <c r="AI126" s="22">
        <f t="shared" si="53"/>
        <v>58.81414999999997</v>
      </c>
      <c r="AJ126" s="22">
        <f t="shared" si="53"/>
        <v>61.573129999999992</v>
      </c>
      <c r="AK126" s="22">
        <f t="shared" si="53"/>
        <v>64.343360000000004</v>
      </c>
      <c r="AL126" s="22">
        <f t="shared" si="53"/>
        <v>67.106830000000002</v>
      </c>
      <c r="AM126" s="22">
        <f t="shared" si="53"/>
        <v>69.88418999999999</v>
      </c>
      <c r="AN126" s="22">
        <f t="shared" si="53"/>
        <v>72.672849999999983</v>
      </c>
      <c r="AO126" s="22">
        <f t="shared" si="53"/>
        <v>75.449570000000008</v>
      </c>
      <c r="AP126" s="22">
        <f t="shared" si="53"/>
        <v>78.211909999999975</v>
      </c>
      <c r="AQ126" s="22">
        <f t="shared" si="53"/>
        <v>80.958550000000017</v>
      </c>
      <c r="AR126" s="14"/>
      <c r="AS126" s="21">
        <f t="shared" si="52"/>
        <v>6.9209262611473976E-2</v>
      </c>
    </row>
    <row r="127" spans="1:45" x14ac:dyDescent="0.25">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c r="AG127" s="13"/>
      <c r="AH127" s="13"/>
      <c r="AI127" s="13"/>
      <c r="AJ127" s="13"/>
      <c r="AK127" s="13"/>
      <c r="AL127" s="13"/>
      <c r="AM127" s="13"/>
      <c r="AN127" s="13"/>
      <c r="AO127" s="13"/>
      <c r="AP127" s="13"/>
      <c r="AQ127" s="13"/>
      <c r="AR127" s="13"/>
      <c r="AS127" s="39"/>
    </row>
    <row r="128" spans="1:45" x14ac:dyDescent="0.25">
      <c r="A128" s="8" t="s">
        <v>139</v>
      </c>
      <c r="AS128" s="24"/>
    </row>
    <row r="129" spans="1:45" x14ac:dyDescent="0.25">
      <c r="A129" s="13"/>
      <c r="B129" s="14">
        <v>2009</v>
      </c>
      <c r="C129" s="14">
        <v>2010</v>
      </c>
      <c r="D129" s="14">
        <v>2011</v>
      </c>
      <c r="E129" s="14">
        <v>2012</v>
      </c>
      <c r="F129" s="15">
        <v>2013</v>
      </c>
      <c r="G129" s="14">
        <v>2014</v>
      </c>
      <c r="H129" s="14">
        <v>2015</v>
      </c>
      <c r="I129" s="14">
        <v>2016</v>
      </c>
      <c r="J129" s="14">
        <v>2017</v>
      </c>
      <c r="K129" s="14">
        <v>2018</v>
      </c>
      <c r="L129" s="14">
        <v>2019</v>
      </c>
      <c r="M129" s="14">
        <v>2020</v>
      </c>
      <c r="N129" s="14">
        <v>2021</v>
      </c>
      <c r="O129" s="14">
        <v>2022</v>
      </c>
      <c r="P129" s="14">
        <v>2023</v>
      </c>
      <c r="Q129" s="14">
        <v>2024</v>
      </c>
      <c r="R129" s="14">
        <v>2025</v>
      </c>
      <c r="S129" s="14">
        <v>2026</v>
      </c>
      <c r="T129" s="14">
        <v>2027</v>
      </c>
      <c r="U129" s="14">
        <v>2028</v>
      </c>
      <c r="V129" s="14">
        <v>2029</v>
      </c>
      <c r="W129" s="14">
        <v>2030</v>
      </c>
      <c r="X129" s="14">
        <v>2031</v>
      </c>
      <c r="Y129" s="14">
        <v>2032</v>
      </c>
      <c r="Z129" s="14">
        <v>2033</v>
      </c>
      <c r="AA129" s="14">
        <v>2034</v>
      </c>
      <c r="AB129" s="14">
        <v>2035</v>
      </c>
      <c r="AC129" s="14">
        <v>2036</v>
      </c>
      <c r="AD129" s="14">
        <v>2037</v>
      </c>
      <c r="AE129" s="14">
        <v>2038</v>
      </c>
      <c r="AF129" s="14">
        <v>2039</v>
      </c>
      <c r="AG129" s="14">
        <v>2040</v>
      </c>
      <c r="AH129" s="14">
        <v>2041</v>
      </c>
      <c r="AI129" s="14">
        <v>2042</v>
      </c>
      <c r="AJ129" s="14">
        <v>2043</v>
      </c>
      <c r="AK129" s="14">
        <v>2044</v>
      </c>
      <c r="AL129" s="14">
        <v>2045</v>
      </c>
      <c r="AM129" s="14">
        <v>2046</v>
      </c>
      <c r="AN129" s="14">
        <v>2047</v>
      </c>
      <c r="AO129" s="14">
        <v>2048</v>
      </c>
      <c r="AP129" s="14">
        <v>2049</v>
      </c>
      <c r="AQ129" s="14">
        <v>2050</v>
      </c>
      <c r="AR129" s="13"/>
      <c r="AS129" s="16" t="str">
        <f>$AS$5&amp;"-"&amp;$AS$6</f>
        <v>2015-2050</v>
      </c>
    </row>
    <row r="130" spans="1:45" x14ac:dyDescent="0.25">
      <c r="A130" s="17" t="s">
        <v>12</v>
      </c>
      <c r="B130" s="18"/>
      <c r="C130" s="18"/>
      <c r="D130" s="18"/>
      <c r="E130" s="18"/>
      <c r="F130" s="19">
        <f>VLOOKUP($A130,CommercialSHOutputPivot!$A$10:$AM$21,F$129-CommYr+2,0)</f>
        <v>1.3517100000000002</v>
      </c>
      <c r="G130" s="18">
        <f>VLOOKUP($A130,CommercialSHOutputPivot!$A$10:$AM$21,G$129-CommYr+2,0)</f>
        <v>0.94419000000000008</v>
      </c>
      <c r="H130" s="18">
        <f>VLOOKUP($A130,CommercialSHOutputPivot!$A$10:$AM$21,H$129-CommYr+2,0)</f>
        <v>0.75989999999999991</v>
      </c>
      <c r="I130" s="18">
        <f>VLOOKUP($A130,CommercialSHOutputPivot!$A$10:$AM$21,I$129-CommYr+2,0)</f>
        <v>0.75989999999999991</v>
      </c>
      <c r="J130" s="18">
        <f>VLOOKUP($A130,CommercialSHOutputPivot!$A$10:$AM$21,J$129-CommYr+2,0)</f>
        <v>0.75989999999999991</v>
      </c>
      <c r="K130" s="18">
        <f>VLOOKUP($A130,CommercialSHOutputPivot!$A$10:$AM$21,K$129-CommYr+2,0)</f>
        <v>0.75989999999999991</v>
      </c>
      <c r="L130" s="18">
        <f>VLOOKUP($A130,CommercialSHOutputPivot!$A$10:$AM$21,L$129-CommYr+2,0)</f>
        <v>0.75989999999999991</v>
      </c>
      <c r="M130" s="18">
        <f>VLOOKUP($A130,CommercialSHOutputPivot!$A$10:$AM$21,M$129-CommYr+2,0)</f>
        <v>0.75989999999999991</v>
      </c>
      <c r="N130" s="18">
        <f>VLOOKUP($A130,CommercialSHOutputPivot!$A$10:$AM$21,N$129-CommYr+2,0)</f>
        <v>0.75989999999999991</v>
      </c>
      <c r="O130" s="18">
        <f>VLOOKUP($A130,CommercialSHOutputPivot!$A$10:$AM$21,O$129-CommYr+2,0)</f>
        <v>0.75989999999999991</v>
      </c>
      <c r="P130" s="18">
        <f>VLOOKUP($A130,CommercialSHOutputPivot!$A$10:$AM$21,P$129-CommYr+2,0)</f>
        <v>0.75989999999999991</v>
      </c>
      <c r="Q130" s="18">
        <f>VLOOKUP($A130,CommercialSHOutputPivot!$A$10:$AM$21,Q$129-CommYr+2,0)</f>
        <v>0.75989999999999991</v>
      </c>
      <c r="R130" s="18">
        <f>VLOOKUP($A130,CommercialSHOutputPivot!$A$10:$AM$21,R$129-CommYr+2,0)</f>
        <v>0.75989999999999991</v>
      </c>
      <c r="S130" s="18">
        <f>VLOOKUP($A130,CommercialSHOutputPivot!$A$10:$AM$21,S$129-CommYr+2,0)</f>
        <v>0.75989999999999991</v>
      </c>
      <c r="T130" s="18">
        <f>VLOOKUP($A130,CommercialSHOutputPivot!$A$10:$AM$21,T$129-CommYr+2,0)</f>
        <v>0.75989999999999991</v>
      </c>
      <c r="U130" s="18">
        <f>VLOOKUP($A130,CommercialSHOutputPivot!$A$10:$AM$21,U$129-CommYr+2,0)</f>
        <v>0.75989999999999991</v>
      </c>
      <c r="V130" s="18">
        <f>VLOOKUP($A130,CommercialSHOutputPivot!$A$10:$AM$21,V$129-CommYr+2,0)</f>
        <v>0.75989999999999991</v>
      </c>
      <c r="W130" s="18">
        <f>VLOOKUP($A130,CommercialSHOutputPivot!$A$10:$AM$21,W$129-CommYr+2,0)</f>
        <v>0.75989999999999991</v>
      </c>
      <c r="X130" s="18">
        <f>VLOOKUP($A130,CommercialSHOutputPivot!$A$10:$AM$21,X$129-CommYr+2,0)</f>
        <v>0.75989999999999991</v>
      </c>
      <c r="Y130" s="18">
        <f>VLOOKUP($A130,CommercialSHOutputPivot!$A$10:$AM$21,Y$129-CommYr+2,0)</f>
        <v>0.75989999999999991</v>
      </c>
      <c r="Z130" s="18">
        <f>VLOOKUP($A130,CommercialSHOutputPivot!$A$10:$AM$21,Z$129-CommYr+2,0)</f>
        <v>0.75989999999999991</v>
      </c>
      <c r="AA130" s="18">
        <f>VLOOKUP($A130,CommercialSHOutputPivot!$A$10:$AM$21,AA$129-CommYr+2,0)</f>
        <v>0.75989999999999991</v>
      </c>
      <c r="AB130" s="18">
        <f>VLOOKUP($A130,CommercialSHOutputPivot!$A$10:$AM$21,AB$129-CommYr+2,0)</f>
        <v>0.75989999999999991</v>
      </c>
      <c r="AC130" s="18">
        <f>VLOOKUP($A130,CommercialSHOutputPivot!$A$10:$AM$21,AC$129-CommYr+2,0)</f>
        <v>0.75989999999999991</v>
      </c>
      <c r="AD130" s="18">
        <f>VLOOKUP($A130,CommercialSHOutputPivot!$A$10:$AM$21,AD$129-CommYr+2,0)</f>
        <v>0.75989999999999991</v>
      </c>
      <c r="AE130" s="18">
        <f>VLOOKUP($A130,CommercialSHOutputPivot!$A$10:$AM$21,AE$129-CommYr+2,0)</f>
        <v>0.75989999999999991</v>
      </c>
      <c r="AF130" s="18">
        <f>VLOOKUP($A130,CommercialSHOutputPivot!$A$10:$AM$21,AF$129-CommYr+2,0)</f>
        <v>0.75989999999999991</v>
      </c>
      <c r="AG130" s="18">
        <f>VLOOKUP($A130,CommercialSHOutputPivot!$A$10:$AM$21,AG$129-CommYr+2,0)</f>
        <v>0.75989999999999991</v>
      </c>
      <c r="AH130" s="18">
        <f>VLOOKUP($A130,CommercialSHOutputPivot!$A$10:$AM$21,AH$129-CommYr+2,0)</f>
        <v>0.75989999999999991</v>
      </c>
      <c r="AI130" s="18">
        <f>VLOOKUP($A130,CommercialSHOutputPivot!$A$10:$AM$21,AI$129-CommYr+2,0)</f>
        <v>0.75989999999999991</v>
      </c>
      <c r="AJ130" s="18">
        <f>VLOOKUP($A130,CommercialSHOutputPivot!$A$10:$AM$21,AJ$129-CommYr+2,0)</f>
        <v>0.75989999999999991</v>
      </c>
      <c r="AK130" s="18">
        <f>VLOOKUP($A130,CommercialSHOutputPivot!$A$10:$AM$21,AK$129-CommYr+2,0)</f>
        <v>0.75989999999999991</v>
      </c>
      <c r="AL130" s="18">
        <f>VLOOKUP($A130,CommercialSHOutputPivot!$A$10:$AM$21,AL$129-CommYr+2,0)</f>
        <v>0.75989999999999991</v>
      </c>
      <c r="AM130" s="18">
        <f>VLOOKUP($A130,CommercialSHOutputPivot!$A$10:$AM$21,AM$129-CommYr+2,0)</f>
        <v>0.75989999999999991</v>
      </c>
      <c r="AN130" s="18">
        <f>VLOOKUP($A130,CommercialSHOutputPivot!$A$10:$AM$21,AN$129-CommYr+2,0)</f>
        <v>0.75989999999999991</v>
      </c>
      <c r="AO130" s="18">
        <f>VLOOKUP($A130,CommercialSHOutputPivot!$A$10:$AM$21,AO$129-CommYr+2,0)</f>
        <v>0.75989999999999991</v>
      </c>
      <c r="AP130" s="18">
        <f>VLOOKUP($A130,CommercialSHOutputPivot!$A$10:$AM$21,AP$129-CommYr+2,0)</f>
        <v>0.75989999999999991</v>
      </c>
      <c r="AQ130" s="18">
        <f>VLOOKUP($A130,CommercialSHOutputPivot!$A$10:$AM$21,AQ$129-CommYr+2,0)</f>
        <v>0.75989999999999991</v>
      </c>
      <c r="AR130" s="20"/>
      <c r="AS130" s="21">
        <f t="shared" ref="AS130:AS141" si="54">((INDEX($B130:$AQ130,MATCH($AS$6,$B$8:$AQ$8,0)))/(INDEX($B130:$AQ130,MATCH($AS$5,$B$8:$AQ$8,0))))^(1/($AS$6-$AS$5))-1</f>
        <v>0</v>
      </c>
    </row>
    <row r="131" spans="1:45" x14ac:dyDescent="0.25">
      <c r="A131" s="17" t="s">
        <v>13</v>
      </c>
      <c r="B131" s="18"/>
      <c r="C131" s="18"/>
      <c r="D131" s="18"/>
      <c r="E131" s="18"/>
      <c r="F131" s="19">
        <f>VLOOKUP($A131,CommercialSHOutputPivot!$A$10:$AM$21,F$129-CommYr+2,0)</f>
        <v>3.5027999999999992</v>
      </c>
      <c r="G131" s="18">
        <f>VLOOKUP($A131,CommercialSHOutputPivot!$A$10:$AM$21,G$129-CommYr+2,0)</f>
        <v>3.7614699999999992</v>
      </c>
      <c r="H131" s="18">
        <f>VLOOKUP($A131,CommercialSHOutputPivot!$A$10:$AM$21,H$129-CommYr+2,0)</f>
        <v>3.7936399999999999</v>
      </c>
      <c r="I131" s="18">
        <f>VLOOKUP($A131,CommercialSHOutputPivot!$A$10:$AM$21,I$129-CommYr+2,0)</f>
        <v>3.7936399999999999</v>
      </c>
      <c r="J131" s="18">
        <f>VLOOKUP($A131,CommercialSHOutputPivot!$A$10:$AM$21,J$129-CommYr+2,0)</f>
        <v>3.7936399999999999</v>
      </c>
      <c r="K131" s="18">
        <f>VLOOKUP($A131,CommercialSHOutputPivot!$A$10:$AM$21,K$129-CommYr+2,0)</f>
        <v>3.7936399999999999</v>
      </c>
      <c r="L131" s="18">
        <f>VLOOKUP($A131,CommercialSHOutputPivot!$A$10:$AM$21,L$129-CommYr+2,0)</f>
        <v>3.7936399999999999</v>
      </c>
      <c r="M131" s="18">
        <f>VLOOKUP($A131,CommercialSHOutputPivot!$A$10:$AM$21,M$129-CommYr+2,0)</f>
        <v>3.7936399999999999</v>
      </c>
      <c r="N131" s="18">
        <f>VLOOKUP($A131,CommercialSHOutputPivot!$A$10:$AM$21,N$129-CommYr+2,0)</f>
        <v>3.7936399999999999</v>
      </c>
      <c r="O131" s="18">
        <f>VLOOKUP($A131,CommercialSHOutputPivot!$A$10:$AM$21,O$129-CommYr+2,0)</f>
        <v>3.7936399999999999</v>
      </c>
      <c r="P131" s="18">
        <f>VLOOKUP($A131,CommercialSHOutputPivot!$A$10:$AM$21,P$129-CommYr+2,0)</f>
        <v>3.7936399999999999</v>
      </c>
      <c r="Q131" s="18">
        <f>VLOOKUP($A131,CommercialSHOutputPivot!$A$10:$AM$21,Q$129-CommYr+2,0)</f>
        <v>3.7936399999999999</v>
      </c>
      <c r="R131" s="18">
        <f>VLOOKUP($A131,CommercialSHOutputPivot!$A$10:$AM$21,R$129-CommYr+2,0)</f>
        <v>3.7936399999999999</v>
      </c>
      <c r="S131" s="18">
        <f>VLOOKUP($A131,CommercialSHOutputPivot!$A$10:$AM$21,S$129-CommYr+2,0)</f>
        <v>3.7936399999999999</v>
      </c>
      <c r="T131" s="18">
        <f>VLOOKUP($A131,CommercialSHOutputPivot!$A$10:$AM$21,T$129-CommYr+2,0)</f>
        <v>3.7936399999999999</v>
      </c>
      <c r="U131" s="18">
        <f>VLOOKUP($A131,CommercialSHOutputPivot!$A$10:$AM$21,U$129-CommYr+2,0)</f>
        <v>3.7936399999999999</v>
      </c>
      <c r="V131" s="18">
        <f>VLOOKUP($A131,CommercialSHOutputPivot!$A$10:$AM$21,V$129-CommYr+2,0)</f>
        <v>3.7936399999999999</v>
      </c>
      <c r="W131" s="18">
        <f>VLOOKUP($A131,CommercialSHOutputPivot!$A$10:$AM$21,W$129-CommYr+2,0)</f>
        <v>3.7936399999999999</v>
      </c>
      <c r="X131" s="18">
        <f>VLOOKUP($A131,CommercialSHOutputPivot!$A$10:$AM$21,X$129-CommYr+2,0)</f>
        <v>3.7936399999999999</v>
      </c>
      <c r="Y131" s="18">
        <f>VLOOKUP($A131,CommercialSHOutputPivot!$A$10:$AM$21,Y$129-CommYr+2,0)</f>
        <v>3.7936399999999999</v>
      </c>
      <c r="Z131" s="18">
        <f>VLOOKUP($A131,CommercialSHOutputPivot!$A$10:$AM$21,Z$129-CommYr+2,0)</f>
        <v>3.7936399999999999</v>
      </c>
      <c r="AA131" s="18">
        <f>VLOOKUP($A131,CommercialSHOutputPivot!$A$10:$AM$21,AA$129-CommYr+2,0)</f>
        <v>3.7936399999999999</v>
      </c>
      <c r="AB131" s="18">
        <f>VLOOKUP($A131,CommercialSHOutputPivot!$A$10:$AM$21,AB$129-CommYr+2,0)</f>
        <v>3.7936399999999999</v>
      </c>
      <c r="AC131" s="18">
        <f>VLOOKUP($A131,CommercialSHOutputPivot!$A$10:$AM$21,AC$129-CommYr+2,0)</f>
        <v>3.7936399999999999</v>
      </c>
      <c r="AD131" s="18">
        <f>VLOOKUP($A131,CommercialSHOutputPivot!$A$10:$AM$21,AD$129-CommYr+2,0)</f>
        <v>3.7936399999999999</v>
      </c>
      <c r="AE131" s="18">
        <f>VLOOKUP($A131,CommercialSHOutputPivot!$A$10:$AM$21,AE$129-CommYr+2,0)</f>
        <v>3.7936399999999999</v>
      </c>
      <c r="AF131" s="18">
        <f>VLOOKUP($A131,CommercialSHOutputPivot!$A$10:$AM$21,AF$129-CommYr+2,0)</f>
        <v>3.7936399999999999</v>
      </c>
      <c r="AG131" s="18">
        <f>VLOOKUP($A131,CommercialSHOutputPivot!$A$10:$AM$21,AG$129-CommYr+2,0)</f>
        <v>3.7936399999999999</v>
      </c>
      <c r="AH131" s="18">
        <f>VLOOKUP($A131,CommercialSHOutputPivot!$A$10:$AM$21,AH$129-CommYr+2,0)</f>
        <v>3.7936399999999999</v>
      </c>
      <c r="AI131" s="18">
        <f>VLOOKUP($A131,CommercialSHOutputPivot!$A$10:$AM$21,AI$129-CommYr+2,0)</f>
        <v>3.7936399999999999</v>
      </c>
      <c r="AJ131" s="18">
        <f>VLOOKUP($A131,CommercialSHOutputPivot!$A$10:$AM$21,AJ$129-CommYr+2,0)</f>
        <v>3.7936399999999999</v>
      </c>
      <c r="AK131" s="18">
        <f>VLOOKUP($A131,CommercialSHOutputPivot!$A$10:$AM$21,AK$129-CommYr+2,0)</f>
        <v>3.7936399999999999</v>
      </c>
      <c r="AL131" s="18">
        <f>VLOOKUP($A131,CommercialSHOutputPivot!$A$10:$AM$21,AL$129-CommYr+2,0)</f>
        <v>3.7936399999999999</v>
      </c>
      <c r="AM131" s="18">
        <f>VLOOKUP($A131,CommercialSHOutputPivot!$A$10:$AM$21,AM$129-CommYr+2,0)</f>
        <v>3.7936399999999999</v>
      </c>
      <c r="AN131" s="18">
        <f>VLOOKUP($A131,CommercialSHOutputPivot!$A$10:$AM$21,AN$129-CommYr+2,0)</f>
        <v>3.7936399999999999</v>
      </c>
      <c r="AO131" s="18">
        <f>VLOOKUP($A131,CommercialSHOutputPivot!$A$10:$AM$21,AO$129-CommYr+2,0)</f>
        <v>3.7936399999999999</v>
      </c>
      <c r="AP131" s="18">
        <f>VLOOKUP($A131,CommercialSHOutputPivot!$A$10:$AM$21,AP$129-CommYr+2,0)</f>
        <v>3.7936399999999999</v>
      </c>
      <c r="AQ131" s="18">
        <f>VLOOKUP($A131,CommercialSHOutputPivot!$A$10:$AM$21,AQ$129-CommYr+2,0)</f>
        <v>3.7936399999999999</v>
      </c>
      <c r="AR131" s="20"/>
      <c r="AS131" s="21">
        <f t="shared" si="54"/>
        <v>0</v>
      </c>
    </row>
    <row r="132" spans="1:45" x14ac:dyDescent="0.25">
      <c r="A132" s="17" t="s">
        <v>14</v>
      </c>
      <c r="B132" s="18"/>
      <c r="C132" s="18"/>
      <c r="D132" s="18"/>
      <c r="E132" s="18"/>
      <c r="F132" s="19">
        <f>VLOOKUP($A132,CommercialSHOutputPivot!$A$10:$AM$21,F$129-CommYr+2,0)</f>
        <v>0.13538999999999998</v>
      </c>
      <c r="G132" s="18">
        <f>VLOOKUP($A132,CommercialSHOutputPivot!$A$10:$AM$21,G$129-CommYr+2,0)</f>
        <v>0.25837000000000016</v>
      </c>
      <c r="H132" s="18">
        <f>VLOOKUP($A132,CommercialSHOutputPivot!$A$10:$AM$21,H$129-CommYr+2,0)</f>
        <v>0.20342999999999997</v>
      </c>
      <c r="I132" s="18">
        <f>VLOOKUP($A132,CommercialSHOutputPivot!$A$10:$AM$21,I$129-CommYr+2,0)</f>
        <v>0.20352000000000001</v>
      </c>
      <c r="J132" s="18">
        <f>VLOOKUP($A132,CommercialSHOutputPivot!$A$10:$AM$21,J$129-CommYr+2,0)</f>
        <v>0.20352000000000001</v>
      </c>
      <c r="K132" s="18">
        <f>VLOOKUP($A132,CommercialSHOutputPivot!$A$10:$AM$21,K$129-CommYr+2,0)</f>
        <v>0.20352000000000001</v>
      </c>
      <c r="L132" s="18">
        <f>VLOOKUP($A132,CommercialSHOutputPivot!$A$10:$AM$21,L$129-CommYr+2,0)</f>
        <v>0.20352000000000001</v>
      </c>
      <c r="M132" s="18">
        <f>VLOOKUP($A132,CommercialSHOutputPivot!$A$10:$AM$21,M$129-CommYr+2,0)</f>
        <v>0.20356000000000002</v>
      </c>
      <c r="N132" s="18">
        <f>VLOOKUP($A132,CommercialSHOutputPivot!$A$10:$AM$21,N$129-CommYr+2,0)</f>
        <v>0.2036</v>
      </c>
      <c r="O132" s="18">
        <f>VLOOKUP($A132,CommercialSHOutputPivot!$A$10:$AM$21,O$129-CommYr+2,0)</f>
        <v>0.20394999999999999</v>
      </c>
      <c r="P132" s="18">
        <f>VLOOKUP($A132,CommercialSHOutputPivot!$A$10:$AM$21,P$129-CommYr+2,0)</f>
        <v>0.20434999999999998</v>
      </c>
      <c r="Q132" s="18">
        <f>VLOOKUP($A132,CommercialSHOutputPivot!$A$10:$AM$21,Q$129-CommYr+2,0)</f>
        <v>0.20476</v>
      </c>
      <c r="R132" s="18">
        <f>VLOOKUP($A132,CommercialSHOutputPivot!$A$10:$AM$21,R$129-CommYr+2,0)</f>
        <v>0.20537</v>
      </c>
      <c r="S132" s="18">
        <f>VLOOKUP($A132,CommercialSHOutputPivot!$A$10:$AM$21,S$129-CommYr+2,0)</f>
        <v>0.20617000000000002</v>
      </c>
      <c r="T132" s="18">
        <f>VLOOKUP($A132,CommercialSHOutputPivot!$A$10:$AM$21,T$129-CommYr+2,0)</f>
        <v>0.20745</v>
      </c>
      <c r="U132" s="18">
        <f>VLOOKUP($A132,CommercialSHOutputPivot!$A$10:$AM$21,U$129-CommYr+2,0)</f>
        <v>0.20912</v>
      </c>
      <c r="V132" s="18">
        <f>VLOOKUP($A132,CommercialSHOutputPivot!$A$10:$AM$21,V$129-CommYr+2,0)</f>
        <v>0.21114999999999998</v>
      </c>
      <c r="W132" s="18">
        <f>VLOOKUP($A132,CommercialSHOutputPivot!$A$10:$AM$21,W$129-CommYr+2,0)</f>
        <v>0.21374000000000001</v>
      </c>
      <c r="X132" s="18">
        <f>VLOOKUP($A132,CommercialSHOutputPivot!$A$10:$AM$21,X$129-CommYr+2,0)</f>
        <v>0.21626999999999999</v>
      </c>
      <c r="Y132" s="18">
        <f>VLOOKUP($A132,CommercialSHOutputPivot!$A$10:$AM$21,Y$129-CommYr+2,0)</f>
        <v>0.21899000000000002</v>
      </c>
      <c r="Z132" s="18">
        <f>VLOOKUP($A132,CommercialSHOutputPivot!$A$10:$AM$21,Z$129-CommYr+2,0)</f>
        <v>0.22228999999999996</v>
      </c>
      <c r="AA132" s="18">
        <f>VLOOKUP($A132,CommercialSHOutputPivot!$A$10:$AM$21,AA$129-CommYr+2,0)</f>
        <v>0.22645000000000001</v>
      </c>
      <c r="AB132" s="18">
        <f>VLOOKUP($A132,CommercialSHOutputPivot!$A$10:$AM$21,AB$129-CommYr+2,0)</f>
        <v>0.23172999999999999</v>
      </c>
      <c r="AC132" s="18">
        <f>VLOOKUP($A132,CommercialSHOutputPivot!$A$10:$AM$21,AC$129-CommYr+2,0)</f>
        <v>0.23747000000000001</v>
      </c>
      <c r="AD132" s="18">
        <f>VLOOKUP($A132,CommercialSHOutputPivot!$A$10:$AM$21,AD$129-CommYr+2,0)</f>
        <v>0.24398</v>
      </c>
      <c r="AE132" s="18">
        <f>VLOOKUP($A132,CommercialSHOutputPivot!$A$10:$AM$21,AE$129-CommYr+2,0)</f>
        <v>0.25168999999999997</v>
      </c>
      <c r="AF132" s="18">
        <f>VLOOKUP($A132,CommercialSHOutputPivot!$A$10:$AM$21,AF$129-CommYr+2,0)</f>
        <v>0.26055999999999996</v>
      </c>
      <c r="AG132" s="18">
        <f>VLOOKUP($A132,CommercialSHOutputPivot!$A$10:$AM$21,AG$129-CommYr+2,0)</f>
        <v>0.26999000000000001</v>
      </c>
      <c r="AH132" s="18">
        <f>VLOOKUP($A132,CommercialSHOutputPivot!$A$10:$AM$21,AH$129-CommYr+2,0)</f>
        <v>0.27992000000000006</v>
      </c>
      <c r="AI132" s="18">
        <f>VLOOKUP($A132,CommercialSHOutputPivot!$A$10:$AM$21,AI$129-CommYr+2,0)</f>
        <v>0.29100999999999994</v>
      </c>
      <c r="AJ132" s="18">
        <f>VLOOKUP($A132,CommercialSHOutputPivot!$A$10:$AM$21,AJ$129-CommYr+2,0)</f>
        <v>0.30320000000000003</v>
      </c>
      <c r="AK132" s="18">
        <f>VLOOKUP($A132,CommercialSHOutputPivot!$A$10:$AM$21,AK$129-CommYr+2,0)</f>
        <v>0.31643999999999994</v>
      </c>
      <c r="AL132" s="18">
        <f>VLOOKUP($A132,CommercialSHOutputPivot!$A$10:$AM$21,AL$129-CommYr+2,0)</f>
        <v>0.32959999999999995</v>
      </c>
      <c r="AM132" s="18">
        <f>VLOOKUP($A132,CommercialSHOutputPivot!$A$10:$AM$21,AM$129-CommYr+2,0)</f>
        <v>0.34275</v>
      </c>
      <c r="AN132" s="18">
        <f>VLOOKUP($A132,CommercialSHOutputPivot!$A$10:$AM$21,AN$129-CommYr+2,0)</f>
        <v>0.35571999999999998</v>
      </c>
      <c r="AO132" s="18">
        <f>VLOOKUP($A132,CommercialSHOutputPivot!$A$10:$AM$21,AO$129-CommYr+2,0)</f>
        <v>0.36846999999999996</v>
      </c>
      <c r="AP132" s="18">
        <f>VLOOKUP($A132,CommercialSHOutputPivot!$A$10:$AM$21,AP$129-CommYr+2,0)</f>
        <v>0.38086999999999999</v>
      </c>
      <c r="AQ132" s="18">
        <f>VLOOKUP($A132,CommercialSHOutputPivot!$A$10:$AM$21,AQ$129-CommYr+2,0)</f>
        <v>0.39248999999999995</v>
      </c>
      <c r="AR132" s="20"/>
      <c r="AS132" s="21">
        <f t="shared" si="54"/>
        <v>1.8954224503027639E-2</v>
      </c>
    </row>
    <row r="133" spans="1:45" x14ac:dyDescent="0.25">
      <c r="A133" s="17" t="s">
        <v>15</v>
      </c>
      <c r="B133" s="18">
        <f>VLOOKUP($A133,ResidentialSHOutputPivot!$A$10:$AQ$12,B$129-ResYr+2,0)</f>
        <v>0</v>
      </c>
      <c r="C133" s="18">
        <f>VLOOKUP($A133,ResidentialSHOutputPivot!$A$10:$AQ$12,C$129-ResYr+2,0)</f>
        <v>0</v>
      </c>
      <c r="D133" s="18">
        <f>VLOOKUP($A133,ResidentialSHOutputPivot!$A$10:$AQ$12,D$129-ResYr+2,0)</f>
        <v>0</v>
      </c>
      <c r="E133" s="18">
        <f>VLOOKUP($A133,ResidentialSHOutputPivot!$A$10:$AQ$12,E$129-ResYr+2,0)</f>
        <v>0</v>
      </c>
      <c r="F133" s="19">
        <f>VLOOKUP($A133,CommercialSHOutputPivot!$A$10:$AM$21,F$129-CommYr+2,0)+VLOOKUP($A133,ResidentialSHOutputPivot!$A$10:$AQ$12,F$129-ResYr+2,0)</f>
        <v>1.80931</v>
      </c>
      <c r="G133" s="18">
        <f>VLOOKUP($A133,CommercialSHOutputPivot!$A$10:$AM$21,G$129-CommYr+2,0)+VLOOKUP($A133,ResidentialSHOutputPivot!$A$10:$AQ$12,G$129-ResYr+2,0)</f>
        <v>1.8111899999999999</v>
      </c>
      <c r="H133" s="18">
        <f>VLOOKUP($A133,CommercialSHOutputPivot!$A$10:$AM$21,H$129-CommYr+2,0)+VLOOKUP($A133,ResidentialSHOutputPivot!$A$10:$AQ$12,H$129-ResYr+2,0)</f>
        <v>1.8133200000000003</v>
      </c>
      <c r="I133" s="18">
        <f>VLOOKUP($A133,CommercialSHOutputPivot!$A$10:$AM$21,I$129-CommYr+2,0)+VLOOKUP($A133,ResidentialSHOutputPivot!$A$10:$AQ$12,I$129-ResYr+2,0)</f>
        <v>1.8162799999999997</v>
      </c>
      <c r="J133" s="18">
        <f>VLOOKUP($A133,CommercialSHOutputPivot!$A$10:$AM$21,J$129-CommYr+2,0)+VLOOKUP($A133,ResidentialSHOutputPivot!$A$10:$AQ$12,J$129-ResYr+2,0)</f>
        <v>1.8181599999999998</v>
      </c>
      <c r="K133" s="18">
        <f>VLOOKUP($A133,CommercialSHOutputPivot!$A$10:$AM$21,K$129-CommYr+2,0)+VLOOKUP($A133,ResidentialSHOutputPivot!$A$10:$AQ$12,K$129-ResYr+2,0)</f>
        <v>1.82054</v>
      </c>
      <c r="L133" s="18">
        <f>VLOOKUP($A133,CommercialSHOutputPivot!$A$10:$AM$21,L$129-CommYr+2,0)+VLOOKUP($A133,ResidentialSHOutputPivot!$A$10:$AQ$12,L$129-ResYr+2,0)</f>
        <v>1.82497</v>
      </c>
      <c r="M133" s="18">
        <f>VLOOKUP($A133,CommercialSHOutputPivot!$A$10:$AM$21,M$129-CommYr+2,0)+VLOOKUP($A133,ResidentialSHOutputPivot!$A$10:$AQ$12,M$129-ResYr+2,0)</f>
        <v>1.8339299999999998</v>
      </c>
      <c r="N133" s="18">
        <f>VLOOKUP($A133,CommercialSHOutputPivot!$A$10:$AM$21,N$129-CommYr+2,0)+VLOOKUP($A133,ResidentialSHOutputPivot!$A$10:$AQ$12,N$129-ResYr+2,0)</f>
        <v>1.8525500000000001</v>
      </c>
      <c r="O133" s="18">
        <f>VLOOKUP($A133,CommercialSHOutputPivot!$A$10:$AM$21,O$129-CommYr+2,0)+VLOOKUP($A133,ResidentialSHOutputPivot!$A$10:$AQ$12,O$129-ResYr+2,0)</f>
        <v>1.8914000000000002</v>
      </c>
      <c r="P133" s="18">
        <f>VLOOKUP($A133,CommercialSHOutputPivot!$A$10:$AM$21,P$129-CommYr+2,0)+VLOOKUP($A133,ResidentialSHOutputPivot!$A$10:$AQ$12,P$129-ResYr+2,0)</f>
        <v>1.95136</v>
      </c>
      <c r="Q133" s="18">
        <f>VLOOKUP($A133,CommercialSHOutputPivot!$A$10:$AM$21,Q$129-CommYr+2,0)+VLOOKUP($A133,ResidentialSHOutputPivot!$A$10:$AQ$12,Q$129-ResYr+2,0)</f>
        <v>2.0395599999999998</v>
      </c>
      <c r="R133" s="18">
        <f>VLOOKUP($A133,CommercialSHOutputPivot!$A$10:$AM$21,R$129-CommYr+2,0)+VLOOKUP($A133,ResidentialSHOutputPivot!$A$10:$AQ$12,R$129-ResYr+2,0)</f>
        <v>2.1699700000000002</v>
      </c>
      <c r="S133" s="18">
        <f>VLOOKUP($A133,CommercialSHOutputPivot!$A$10:$AM$21,S$129-CommYr+2,0)+VLOOKUP($A133,ResidentialSHOutputPivot!$A$10:$AQ$12,S$129-ResYr+2,0)</f>
        <v>2.3214499999999991</v>
      </c>
      <c r="T133" s="18">
        <f>VLOOKUP($A133,CommercialSHOutputPivot!$A$10:$AM$21,T$129-CommYr+2,0)+VLOOKUP($A133,ResidentialSHOutputPivot!$A$10:$AQ$12,T$129-ResYr+2,0)</f>
        <v>2.4775999999999994</v>
      </c>
      <c r="U133" s="18">
        <f>VLOOKUP($A133,CommercialSHOutputPivot!$A$10:$AM$21,U$129-CommYr+2,0)+VLOOKUP($A133,ResidentialSHOutputPivot!$A$10:$AQ$12,U$129-ResYr+2,0)</f>
        <v>2.6379799999999993</v>
      </c>
      <c r="V133" s="18">
        <f>VLOOKUP($A133,CommercialSHOutputPivot!$A$10:$AM$21,V$129-CommYr+2,0)+VLOOKUP($A133,ResidentialSHOutputPivot!$A$10:$AQ$12,V$129-ResYr+2,0)</f>
        <v>2.8046100000000012</v>
      </c>
      <c r="W133" s="18">
        <f>VLOOKUP($A133,CommercialSHOutputPivot!$A$10:$AM$21,W$129-CommYr+2,0)+VLOOKUP($A133,ResidentialSHOutputPivot!$A$10:$AQ$12,W$129-ResYr+2,0)</f>
        <v>2.9741000000000013</v>
      </c>
      <c r="X133" s="18">
        <f>VLOOKUP($A133,CommercialSHOutputPivot!$A$10:$AM$21,X$129-CommYr+2,0)+VLOOKUP($A133,ResidentialSHOutputPivot!$A$10:$AQ$12,X$129-ResYr+2,0)</f>
        <v>3.1462600000000016</v>
      </c>
      <c r="Y133" s="18">
        <f>VLOOKUP($A133,CommercialSHOutputPivot!$A$10:$AM$21,Y$129-CommYr+2,0)+VLOOKUP($A133,ResidentialSHOutputPivot!$A$10:$AQ$12,Y$129-ResYr+2,0)</f>
        <v>3.3224100000000019</v>
      </c>
      <c r="Z133" s="18">
        <f>VLOOKUP($A133,CommercialSHOutputPivot!$A$10:$AM$21,Z$129-CommYr+2,0)+VLOOKUP($A133,ResidentialSHOutputPivot!$A$10:$AQ$12,Z$129-ResYr+2,0)</f>
        <v>3.5120700000000009</v>
      </c>
      <c r="AA133" s="18">
        <f>VLOOKUP($A133,CommercialSHOutputPivot!$A$10:$AM$21,AA$129-CommYr+2,0)+VLOOKUP($A133,ResidentialSHOutputPivot!$A$10:$AQ$12,AA$129-ResYr+2,0)</f>
        <v>3.7079300000000011</v>
      </c>
      <c r="AB133" s="18">
        <f>VLOOKUP($A133,CommercialSHOutputPivot!$A$10:$AM$21,AB$129-CommYr+2,0)+VLOOKUP($A133,ResidentialSHOutputPivot!$A$10:$AQ$12,AB$129-ResYr+2,0)</f>
        <v>3.909730000000001</v>
      </c>
      <c r="AC133" s="18">
        <f>VLOOKUP($A133,CommercialSHOutputPivot!$A$10:$AM$21,AC$129-CommYr+2,0)+VLOOKUP($A133,ResidentialSHOutputPivot!$A$10:$AQ$12,AC$129-ResYr+2,0)</f>
        <v>4.1141400000000008</v>
      </c>
      <c r="AD133" s="18">
        <f>VLOOKUP($A133,CommercialSHOutputPivot!$A$10:$AM$21,AD$129-CommYr+2,0)+VLOOKUP($A133,ResidentialSHOutputPivot!$A$10:$AQ$12,AD$129-ResYr+2,0)</f>
        <v>4.3276800000000009</v>
      </c>
      <c r="AE133" s="18">
        <f>VLOOKUP($A133,CommercialSHOutputPivot!$A$10:$AM$21,AE$129-CommYr+2,0)+VLOOKUP($A133,ResidentialSHOutputPivot!$A$10:$AQ$12,AE$129-ResYr+2,0)</f>
        <v>4.5483100000000034</v>
      </c>
      <c r="AF133" s="18">
        <f>VLOOKUP($A133,CommercialSHOutputPivot!$A$10:$AM$21,AF$129-CommYr+2,0)+VLOOKUP($A133,ResidentialSHOutputPivot!$A$10:$AQ$12,AF$129-ResYr+2,0)</f>
        <v>4.7801700000000018</v>
      </c>
      <c r="AG133" s="18">
        <f>VLOOKUP($A133,CommercialSHOutputPivot!$A$10:$AM$21,AG$129-CommYr+2,0)+VLOOKUP($A133,ResidentialSHOutputPivot!$A$10:$AQ$12,AG$129-ResYr+2,0)</f>
        <v>5.016499999999998</v>
      </c>
      <c r="AH133" s="18">
        <f>VLOOKUP($A133,CommercialSHOutputPivot!$A$10:$AM$21,AH$129-CommYr+2,0)+VLOOKUP($A133,ResidentialSHOutputPivot!$A$10:$AQ$12,AH$129-ResYr+2,0)</f>
        <v>5.2518899999999977</v>
      </c>
      <c r="AI133" s="18">
        <f>VLOOKUP($A133,CommercialSHOutputPivot!$A$10:$AM$21,AI$129-CommYr+2,0)+VLOOKUP($A133,ResidentialSHOutputPivot!$A$10:$AQ$12,AI$129-ResYr+2,0)</f>
        <v>5.4894499999999997</v>
      </c>
      <c r="AJ133" s="18">
        <f>VLOOKUP($A133,CommercialSHOutputPivot!$A$10:$AM$21,AJ$129-CommYr+2,0)+VLOOKUP($A133,ResidentialSHOutputPivot!$A$10:$AQ$12,AJ$129-ResYr+2,0)</f>
        <v>5.7317000000000009</v>
      </c>
      <c r="AK133" s="18">
        <f>VLOOKUP($A133,CommercialSHOutputPivot!$A$10:$AM$21,AK$129-CommYr+2,0)+VLOOKUP($A133,ResidentialSHOutputPivot!$A$10:$AQ$12,AK$129-ResYr+2,0)</f>
        <v>5.9812299999999992</v>
      </c>
      <c r="AL133" s="18">
        <f>VLOOKUP($A133,CommercialSHOutputPivot!$A$10:$AM$21,AL$129-CommYr+2,0)+VLOOKUP($A133,ResidentialSHOutputPivot!$A$10:$AQ$12,AL$129-ResYr+2,0)</f>
        <v>6.229370000000003</v>
      </c>
      <c r="AM133" s="18">
        <f>VLOOKUP($A133,CommercialSHOutputPivot!$A$10:$AM$21,AM$129-CommYr+2,0)+VLOOKUP($A133,ResidentialSHOutputPivot!$A$10:$AQ$12,AM$129-ResYr+2,0)</f>
        <v>6.4776300000000013</v>
      </c>
      <c r="AN133" s="18">
        <f>VLOOKUP($A133,CommercialSHOutputPivot!$A$10:$AM$21,AN$129-CommYr+2,0)+VLOOKUP($A133,ResidentialSHOutputPivot!$A$10:$AQ$12,AN$129-ResYr+2,0)</f>
        <v>6.7261999999999977</v>
      </c>
      <c r="AO133" s="18">
        <f>VLOOKUP($A133,CommercialSHOutputPivot!$A$10:$AM$21,AO$129-CommYr+2,0)+VLOOKUP($A133,ResidentialSHOutputPivot!$A$10:$AQ$12,AO$129-ResYr+2,0)</f>
        <v>6.9746299999999994</v>
      </c>
      <c r="AP133" s="18">
        <f>VLOOKUP($A133,CommercialSHOutputPivot!$A$10:$AM$21,AP$129-CommYr+2,0)+VLOOKUP($A133,ResidentialSHOutputPivot!$A$10:$AQ$12,AP$129-ResYr+2,0)</f>
        <v>7.2214500000000008</v>
      </c>
      <c r="AQ133" s="18">
        <f>VLOOKUP($A133,CommercialSHOutputPivot!$A$10:$AM$21,AQ$129-CommYr+2,0)+VLOOKUP($A133,ResidentialSHOutputPivot!$A$10:$AQ$12,AQ$129-ResYr+2,0)</f>
        <v>7.4668100000000015</v>
      </c>
      <c r="AR133" s="20"/>
      <c r="AS133" s="21">
        <f t="shared" si="54"/>
        <v>4.1266107956965614E-2</v>
      </c>
    </row>
    <row r="134" spans="1:45" x14ac:dyDescent="0.25">
      <c r="A134" s="17" t="s">
        <v>16</v>
      </c>
      <c r="B134" s="18"/>
      <c r="C134" s="18"/>
      <c r="D134" s="18"/>
      <c r="E134" s="18"/>
      <c r="F134" s="19">
        <f>VLOOKUP($A134,CommercialSHOutputPivot!$A$10:$AM$21,F$129-CommYr+2,0)</f>
        <v>0.37364999999999998</v>
      </c>
      <c r="G134" s="18">
        <f>VLOOKUP($A134,CommercialSHOutputPivot!$A$10:$AM$21,G$129-CommYr+2,0)</f>
        <v>0.46277000000000001</v>
      </c>
      <c r="H134" s="18">
        <f>VLOOKUP($A134,CommercialSHOutputPivot!$A$10:$AM$21,H$129-CommYr+2,0)</f>
        <v>0.42052</v>
      </c>
      <c r="I134" s="18">
        <f>VLOOKUP($A134,CommercialSHOutputPivot!$A$10:$AM$21,I$129-CommYr+2,0)</f>
        <v>1.25485</v>
      </c>
      <c r="J134" s="18">
        <f>VLOOKUP($A134,CommercialSHOutputPivot!$A$10:$AM$21,J$129-CommYr+2,0)</f>
        <v>2.0059700000000005</v>
      </c>
      <c r="K134" s="18">
        <f>VLOOKUP($A134,CommercialSHOutputPivot!$A$10:$AM$21,K$129-CommYr+2,0)</f>
        <v>2.7661599999999997</v>
      </c>
      <c r="L134" s="18">
        <f>VLOOKUP($A134,CommercialSHOutputPivot!$A$10:$AM$21,L$129-CommYr+2,0)</f>
        <v>3.5699200000000011</v>
      </c>
      <c r="M134" s="18">
        <f>VLOOKUP($A134,CommercialSHOutputPivot!$A$10:$AM$21,M$129-CommYr+2,0)</f>
        <v>4.4091399999999998</v>
      </c>
      <c r="N134" s="18">
        <f>VLOOKUP($A134,CommercialSHOutputPivot!$A$10:$AM$21,N$129-CommYr+2,0)</f>
        <v>5.3545299999999996</v>
      </c>
      <c r="O134" s="18">
        <f>VLOOKUP($A134,CommercialSHOutputPivot!$A$10:$AM$21,O$129-CommYr+2,0)</f>
        <v>6.4205600000000018</v>
      </c>
      <c r="P134" s="18">
        <f>VLOOKUP($A134,CommercialSHOutputPivot!$A$10:$AM$21,P$129-CommYr+2,0)</f>
        <v>7.6002599999999987</v>
      </c>
      <c r="Q134" s="18">
        <f>VLOOKUP($A134,CommercialSHOutputPivot!$A$10:$AM$21,Q$129-CommYr+2,0)</f>
        <v>8.8889800000000001</v>
      </c>
      <c r="R134" s="18">
        <f>VLOOKUP($A134,CommercialSHOutputPivot!$A$10:$AM$21,R$129-CommYr+2,0)</f>
        <v>10.335339999999997</v>
      </c>
      <c r="S134" s="18">
        <f>VLOOKUP($A134,CommercialSHOutputPivot!$A$10:$AM$21,S$129-CommYr+2,0)</f>
        <v>11.881669999999996</v>
      </c>
      <c r="T134" s="18">
        <f>VLOOKUP($A134,CommercialSHOutputPivot!$A$10:$AM$21,T$129-CommYr+2,0)</f>
        <v>13.483049999999992</v>
      </c>
      <c r="U134" s="18">
        <f>VLOOKUP($A134,CommercialSHOutputPivot!$A$10:$AM$21,U$129-CommYr+2,0)</f>
        <v>15.15347</v>
      </c>
      <c r="V134" s="18">
        <f>VLOOKUP($A134,CommercialSHOutputPivot!$A$10:$AM$21,V$129-CommYr+2,0)</f>
        <v>16.919560000000001</v>
      </c>
      <c r="W134" s="18">
        <f>VLOOKUP($A134,CommercialSHOutputPivot!$A$10:$AM$21,W$129-CommYr+2,0)</f>
        <v>18.742289999999997</v>
      </c>
      <c r="X134" s="18">
        <f>VLOOKUP($A134,CommercialSHOutputPivot!$A$10:$AM$21,X$129-CommYr+2,0)</f>
        <v>20.597449999999988</v>
      </c>
      <c r="Y134" s="18">
        <f>VLOOKUP($A134,CommercialSHOutputPivot!$A$10:$AM$21,Y$129-CommYr+2,0)</f>
        <v>22.516999999999996</v>
      </c>
      <c r="Z134" s="18">
        <f>VLOOKUP($A134,CommercialSHOutputPivot!$A$10:$AM$21,Z$129-CommYr+2,0)</f>
        <v>24.531750000000002</v>
      </c>
      <c r="AA134" s="18">
        <f>VLOOKUP($A134,CommercialSHOutputPivot!$A$10:$AM$21,AA$129-CommYr+2,0)</f>
        <v>26.596509999999988</v>
      </c>
      <c r="AB134" s="18">
        <f>VLOOKUP($A134,CommercialSHOutputPivot!$A$10:$AM$21,AB$129-CommYr+2,0)</f>
        <v>28.71245</v>
      </c>
      <c r="AC134" s="18">
        <f>VLOOKUP($A134,CommercialSHOutputPivot!$A$10:$AM$21,AC$129-CommYr+2,0)</f>
        <v>30.854309999999998</v>
      </c>
      <c r="AD134" s="18">
        <f>VLOOKUP($A134,CommercialSHOutputPivot!$A$10:$AM$21,AD$129-CommYr+2,0)</f>
        <v>33.053329999999981</v>
      </c>
      <c r="AE134" s="18">
        <f>VLOOKUP($A134,CommercialSHOutputPivot!$A$10:$AM$21,AE$129-CommYr+2,0)</f>
        <v>35.31519999999999</v>
      </c>
      <c r="AF134" s="18">
        <f>VLOOKUP($A134,CommercialSHOutputPivot!$A$10:$AM$21,AF$129-CommYr+2,0)</f>
        <v>37.628320000000002</v>
      </c>
      <c r="AG134" s="18">
        <f>VLOOKUP($A134,CommercialSHOutputPivot!$A$10:$AM$21,AG$129-CommYr+2,0)</f>
        <v>39.988570000000003</v>
      </c>
      <c r="AH134" s="18">
        <f>VLOOKUP($A134,CommercialSHOutputPivot!$A$10:$AM$21,AH$129-CommYr+2,0)</f>
        <v>42.354559999999985</v>
      </c>
      <c r="AI134" s="18">
        <f>VLOOKUP($A134,CommercialSHOutputPivot!$A$10:$AM$21,AI$129-CommYr+2,0)</f>
        <v>44.722220000000021</v>
      </c>
      <c r="AJ134" s="18">
        <f>VLOOKUP($A134,CommercialSHOutputPivot!$A$10:$AM$21,AJ$129-CommYr+2,0)</f>
        <v>47.09415000000002</v>
      </c>
      <c r="AK134" s="18">
        <f>VLOOKUP($A134,CommercialSHOutputPivot!$A$10:$AM$21,AK$129-CommYr+2,0)</f>
        <v>49.469009999999997</v>
      </c>
      <c r="AL134" s="18">
        <f>VLOOKUP($A134,CommercialSHOutputPivot!$A$10:$AM$21,AL$129-CommYr+2,0)</f>
        <v>51.830449999999956</v>
      </c>
      <c r="AM134" s="18">
        <f>VLOOKUP($A134,CommercialSHOutputPivot!$A$10:$AM$21,AM$129-CommYr+2,0)</f>
        <v>54.181030000000007</v>
      </c>
      <c r="AN134" s="18">
        <f>VLOOKUP($A134,CommercialSHOutputPivot!$A$10:$AM$21,AN$129-CommYr+2,0)</f>
        <v>56.541659999999979</v>
      </c>
      <c r="AO134" s="18">
        <f>VLOOKUP($A134,CommercialSHOutputPivot!$A$10:$AM$21,AO$129-CommYr+2,0)</f>
        <v>58.881</v>
      </c>
      <c r="AP134" s="18">
        <f>VLOOKUP($A134,CommercialSHOutputPivot!$A$10:$AM$21,AP$129-CommYr+2,0)</f>
        <v>61.200900000000011</v>
      </c>
      <c r="AQ134" s="18">
        <f>VLOOKUP($A134,CommercialSHOutputPivot!$A$10:$AM$21,AQ$129-CommYr+2,0)</f>
        <v>63.494840000000003</v>
      </c>
      <c r="AR134" s="20"/>
      <c r="AS134" s="21">
        <f t="shared" si="54"/>
        <v>0.15413275054111675</v>
      </c>
    </row>
    <row r="135" spans="1:45" x14ac:dyDescent="0.25">
      <c r="A135" s="17" t="s">
        <v>17</v>
      </c>
      <c r="B135" s="18"/>
      <c r="C135" s="18"/>
      <c r="D135" s="18"/>
      <c r="E135" s="18"/>
      <c r="F135" s="19">
        <f>VLOOKUP($A135,CommercialSHOutputPivot!$A$10:$AM$21,F$129-CommYr+2,0)</f>
        <v>2.6659800000000007</v>
      </c>
      <c r="G135" s="18">
        <f>VLOOKUP($A135,CommercialSHOutputPivot!$A$10:$AM$21,G$129-CommYr+2,0)</f>
        <v>3.4551500000000006</v>
      </c>
      <c r="H135" s="18">
        <f>VLOOKUP($A135,CommercialSHOutputPivot!$A$10:$AM$21,H$129-CommYr+2,0)</f>
        <v>3.85242</v>
      </c>
      <c r="I135" s="18">
        <f>VLOOKUP($A135,CommercialSHOutputPivot!$A$10:$AM$21,I$129-CommYr+2,0)</f>
        <v>4.0467500000000003</v>
      </c>
      <c r="J135" s="18">
        <f>VLOOKUP($A135,CommercialSHOutputPivot!$A$10:$AM$21,J$129-CommYr+2,0)</f>
        <v>4.2292999999999985</v>
      </c>
      <c r="K135" s="18">
        <f>VLOOKUP($A135,CommercialSHOutputPivot!$A$10:$AM$21,K$129-CommYr+2,0)</f>
        <v>4.4132399999999992</v>
      </c>
      <c r="L135" s="18">
        <f>VLOOKUP($A135,CommercialSHOutputPivot!$A$10:$AM$21,L$129-CommYr+2,0)</f>
        <v>4.6081299999999992</v>
      </c>
      <c r="M135" s="18">
        <f>VLOOKUP($A135,CommercialSHOutputPivot!$A$10:$AM$21,M$129-CommYr+2,0)</f>
        <v>4.8135999999999983</v>
      </c>
      <c r="N135" s="18">
        <f>VLOOKUP($A135,CommercialSHOutputPivot!$A$10:$AM$21,N$129-CommYr+2,0)</f>
        <v>5.0437100000000026</v>
      </c>
      <c r="O135" s="18">
        <f>VLOOKUP($A135,CommercialSHOutputPivot!$A$10:$AM$21,O$129-CommYr+2,0)</f>
        <v>5.2971700000000013</v>
      </c>
      <c r="P135" s="18">
        <f>VLOOKUP($A135,CommercialSHOutputPivot!$A$10:$AM$21,P$129-CommYr+2,0)</f>
        <v>5.5773900000000038</v>
      </c>
      <c r="Q135" s="18">
        <f>VLOOKUP($A135,CommercialSHOutputPivot!$A$10:$AM$21,Q$129-CommYr+2,0)</f>
        <v>5.8869600000000011</v>
      </c>
      <c r="R135" s="18">
        <f>VLOOKUP($A135,CommercialSHOutputPivot!$A$10:$AM$21,R$129-CommYr+2,0)</f>
        <v>6.2413400000000019</v>
      </c>
      <c r="S135" s="18">
        <f>VLOOKUP($A135,CommercialSHOutputPivot!$A$10:$AM$21,S$129-CommYr+2,0)</f>
        <v>6.6147199999999993</v>
      </c>
      <c r="T135" s="18">
        <f>VLOOKUP($A135,CommercialSHOutputPivot!$A$10:$AM$21,T$129-CommYr+2,0)</f>
        <v>6.99796</v>
      </c>
      <c r="U135" s="18">
        <f>VLOOKUP($A135,CommercialSHOutputPivot!$A$10:$AM$21,U$129-CommYr+2,0)</f>
        <v>7.3908299999999985</v>
      </c>
      <c r="V135" s="18">
        <f>VLOOKUP($A135,CommercialSHOutputPivot!$A$10:$AM$21,V$129-CommYr+2,0)</f>
        <v>7.7989799999999985</v>
      </c>
      <c r="W135" s="18">
        <f>VLOOKUP($A135,CommercialSHOutputPivot!$A$10:$AM$21,W$129-CommYr+2,0)</f>
        <v>8.2146999999999988</v>
      </c>
      <c r="X135" s="18">
        <f>VLOOKUP($A135,CommercialSHOutputPivot!$A$10:$AM$21,X$129-CommYr+2,0)</f>
        <v>8.6349899999999948</v>
      </c>
      <c r="Y135" s="18">
        <f>VLOOKUP($A135,CommercialSHOutputPivot!$A$10:$AM$21,Y$129-CommYr+2,0)</f>
        <v>9.0634300000000003</v>
      </c>
      <c r="Z135" s="18">
        <f>VLOOKUP($A135,CommercialSHOutputPivot!$A$10:$AM$21,Z$129-CommYr+2,0)</f>
        <v>9.5081099999999914</v>
      </c>
      <c r="AA135" s="18">
        <f>VLOOKUP($A135,CommercialSHOutputPivot!$A$10:$AM$21,AA$129-CommYr+2,0)</f>
        <v>9.9623899999999885</v>
      </c>
      <c r="AB135" s="18">
        <f>VLOOKUP($A135,CommercialSHOutputPivot!$A$10:$AM$21,AB$129-CommYr+2,0)</f>
        <v>10.425769999999996</v>
      </c>
      <c r="AC135" s="18">
        <f>VLOOKUP($A135,CommercialSHOutputPivot!$A$10:$AM$21,AC$129-CommYr+2,0)</f>
        <v>10.899669999999993</v>
      </c>
      <c r="AD135" s="18">
        <f>VLOOKUP($A135,CommercialSHOutputPivot!$A$10:$AM$21,AD$129-CommYr+2,0)</f>
        <v>11.390689999999999</v>
      </c>
      <c r="AE135" s="18">
        <f>VLOOKUP($A135,CommercialSHOutputPivot!$A$10:$AM$21,AE$129-CommYr+2,0)</f>
        <v>11.899609999999992</v>
      </c>
      <c r="AF135" s="18">
        <f>VLOOKUP($A135,CommercialSHOutputPivot!$A$10:$AM$21,AF$129-CommYr+2,0)</f>
        <v>12.431609999999989</v>
      </c>
      <c r="AG135" s="18">
        <f>VLOOKUP($A135,CommercialSHOutputPivot!$A$10:$AM$21,AG$129-CommYr+2,0)</f>
        <v>12.987620000000007</v>
      </c>
      <c r="AH135" s="18">
        <f>VLOOKUP($A135,CommercialSHOutputPivot!$A$10:$AM$21,AH$129-CommYr+2,0)</f>
        <v>13.54448</v>
      </c>
      <c r="AI135" s="18">
        <f>VLOOKUP($A135,CommercialSHOutputPivot!$A$10:$AM$21,AI$129-CommYr+2,0)</f>
        <v>14.102590000000003</v>
      </c>
      <c r="AJ135" s="18">
        <f>VLOOKUP($A135,CommercialSHOutputPivot!$A$10:$AM$21,AJ$129-CommYr+2,0)</f>
        <v>14.664339999999997</v>
      </c>
      <c r="AK135" s="18">
        <f>VLOOKUP($A135,CommercialSHOutputPivot!$A$10:$AM$21,AK$129-CommYr+2,0)</f>
        <v>15.229619999999997</v>
      </c>
      <c r="AL135" s="18">
        <f>VLOOKUP($A135,CommercialSHOutputPivot!$A$10:$AM$21,AL$129-CommYr+2,0)</f>
        <v>15.791159999999994</v>
      </c>
      <c r="AM135" s="18">
        <f>VLOOKUP($A135,CommercialSHOutputPivot!$A$10:$AM$21,AM$129-CommYr+2,0)</f>
        <v>16.357719999999997</v>
      </c>
      <c r="AN135" s="18">
        <f>VLOOKUP($A135,CommercialSHOutputPivot!$A$10:$AM$21,AN$129-CommYr+2,0)</f>
        <v>16.9269</v>
      </c>
      <c r="AO135" s="18">
        <f>VLOOKUP($A135,CommercialSHOutputPivot!$A$10:$AM$21,AO$129-CommYr+2,0)</f>
        <v>17.494839999999996</v>
      </c>
      <c r="AP135" s="18">
        <f>VLOOKUP($A135,CommercialSHOutputPivot!$A$10:$AM$21,AP$129-CommYr+2,0)</f>
        <v>18.06081</v>
      </c>
      <c r="AQ135" s="18">
        <f>VLOOKUP($A135,CommercialSHOutputPivot!$A$10:$AM$21,AQ$129-CommYr+2,0)</f>
        <v>18.62371000000001</v>
      </c>
      <c r="AR135" s="20"/>
      <c r="AS135" s="21">
        <f t="shared" si="54"/>
        <v>4.6049796175645863E-2</v>
      </c>
    </row>
    <row r="136" spans="1:45" x14ac:dyDescent="0.25">
      <c r="A136" s="17" t="s">
        <v>18</v>
      </c>
      <c r="B136" s="18"/>
      <c r="C136" s="18"/>
      <c r="D136" s="18"/>
      <c r="E136" s="18"/>
      <c r="F136" s="19">
        <f>VLOOKUP($A136,CommercialSHOutputPivot!$A$10:$AM$21,F$129-CommYr+2,0)</f>
        <v>1.0679999999999999E-2</v>
      </c>
      <c r="G136" s="18">
        <f>VLOOKUP($A136,CommercialSHOutputPivot!$A$10:$AM$21,G$129-CommYr+2,0)</f>
        <v>8.7000000000000011E-3</v>
      </c>
      <c r="H136" s="18">
        <f>VLOOKUP($A136,CommercialSHOutputPivot!$A$10:$AM$21,H$129-CommYr+2,0)</f>
        <v>8.879999999999999E-3</v>
      </c>
      <c r="I136" s="18">
        <f>VLOOKUP($A136,CommercialSHOutputPivot!$A$10:$AM$21,I$129-CommYr+2,0)</f>
        <v>8.879999999999999E-3</v>
      </c>
      <c r="J136" s="18">
        <f>VLOOKUP($A136,CommercialSHOutputPivot!$A$10:$AM$21,J$129-CommYr+2,0)</f>
        <v>8.879999999999999E-3</v>
      </c>
      <c r="K136" s="18">
        <f>VLOOKUP($A136,CommercialSHOutputPivot!$A$10:$AM$21,K$129-CommYr+2,0)</f>
        <v>8.879999999999999E-3</v>
      </c>
      <c r="L136" s="18">
        <f>VLOOKUP($A136,CommercialSHOutputPivot!$A$10:$AM$21,L$129-CommYr+2,0)</f>
        <v>8.879999999999999E-3</v>
      </c>
      <c r="M136" s="18">
        <f>VLOOKUP($A136,CommercialSHOutputPivot!$A$10:$AM$21,M$129-CommYr+2,0)</f>
        <v>8.879999999999999E-3</v>
      </c>
      <c r="N136" s="18">
        <f>VLOOKUP($A136,CommercialSHOutputPivot!$A$10:$AM$21,N$129-CommYr+2,0)</f>
        <v>8.879999999999999E-3</v>
      </c>
      <c r="O136" s="18">
        <f>VLOOKUP($A136,CommercialSHOutputPivot!$A$10:$AM$21,O$129-CommYr+2,0)</f>
        <v>8.879999999999999E-3</v>
      </c>
      <c r="P136" s="18">
        <f>VLOOKUP($A136,CommercialSHOutputPivot!$A$10:$AM$21,P$129-CommYr+2,0)</f>
        <v>8.879999999999999E-3</v>
      </c>
      <c r="Q136" s="18">
        <f>VLOOKUP($A136,CommercialSHOutputPivot!$A$10:$AM$21,Q$129-CommYr+2,0)</f>
        <v>8.879999999999999E-3</v>
      </c>
      <c r="R136" s="18">
        <f>VLOOKUP($A136,CommercialSHOutputPivot!$A$10:$AM$21,R$129-CommYr+2,0)</f>
        <v>8.879999999999999E-3</v>
      </c>
      <c r="S136" s="18">
        <f>VLOOKUP($A136,CommercialSHOutputPivot!$A$10:$AM$21,S$129-CommYr+2,0)</f>
        <v>8.879999999999999E-3</v>
      </c>
      <c r="T136" s="18">
        <f>VLOOKUP($A136,CommercialSHOutputPivot!$A$10:$AM$21,T$129-CommYr+2,0)</f>
        <v>8.879999999999999E-3</v>
      </c>
      <c r="U136" s="18">
        <f>VLOOKUP($A136,CommercialSHOutputPivot!$A$10:$AM$21,U$129-CommYr+2,0)</f>
        <v>8.879999999999999E-3</v>
      </c>
      <c r="V136" s="18">
        <f>VLOOKUP($A136,CommercialSHOutputPivot!$A$10:$AM$21,V$129-CommYr+2,0)</f>
        <v>8.879999999999999E-3</v>
      </c>
      <c r="W136" s="18">
        <f>VLOOKUP($A136,CommercialSHOutputPivot!$A$10:$AM$21,W$129-CommYr+2,0)</f>
        <v>8.879999999999999E-3</v>
      </c>
      <c r="X136" s="18">
        <f>VLOOKUP($A136,CommercialSHOutputPivot!$A$10:$AM$21,X$129-CommYr+2,0)</f>
        <v>8.879999999999999E-3</v>
      </c>
      <c r="Y136" s="18">
        <f>VLOOKUP($A136,CommercialSHOutputPivot!$A$10:$AM$21,Y$129-CommYr+2,0)</f>
        <v>8.879999999999999E-3</v>
      </c>
      <c r="Z136" s="18">
        <f>VLOOKUP($A136,CommercialSHOutputPivot!$A$10:$AM$21,Z$129-CommYr+2,0)</f>
        <v>8.879999999999999E-3</v>
      </c>
      <c r="AA136" s="18">
        <f>VLOOKUP($A136,CommercialSHOutputPivot!$A$10:$AM$21,AA$129-CommYr+2,0)</f>
        <v>8.879999999999999E-3</v>
      </c>
      <c r="AB136" s="18">
        <f>VLOOKUP($A136,CommercialSHOutputPivot!$A$10:$AM$21,AB$129-CommYr+2,0)</f>
        <v>8.879999999999999E-3</v>
      </c>
      <c r="AC136" s="18">
        <f>VLOOKUP($A136,CommercialSHOutputPivot!$A$10:$AM$21,AC$129-CommYr+2,0)</f>
        <v>8.879999999999999E-3</v>
      </c>
      <c r="AD136" s="18">
        <f>VLOOKUP($A136,CommercialSHOutputPivot!$A$10:$AM$21,AD$129-CommYr+2,0)</f>
        <v>8.879999999999999E-3</v>
      </c>
      <c r="AE136" s="18">
        <f>VLOOKUP($A136,CommercialSHOutputPivot!$A$10:$AM$21,AE$129-CommYr+2,0)</f>
        <v>8.879999999999999E-3</v>
      </c>
      <c r="AF136" s="18">
        <f>VLOOKUP($A136,CommercialSHOutputPivot!$A$10:$AM$21,AF$129-CommYr+2,0)</f>
        <v>8.879999999999999E-3</v>
      </c>
      <c r="AG136" s="18">
        <f>VLOOKUP($A136,CommercialSHOutputPivot!$A$10:$AM$21,AG$129-CommYr+2,0)</f>
        <v>8.879999999999999E-3</v>
      </c>
      <c r="AH136" s="18">
        <f>VLOOKUP($A136,CommercialSHOutputPivot!$A$10:$AM$21,AH$129-CommYr+2,0)</f>
        <v>8.879999999999999E-3</v>
      </c>
      <c r="AI136" s="18">
        <f>VLOOKUP($A136,CommercialSHOutputPivot!$A$10:$AM$21,AI$129-CommYr+2,0)</f>
        <v>8.879999999999999E-3</v>
      </c>
      <c r="AJ136" s="18">
        <f>VLOOKUP($A136,CommercialSHOutputPivot!$A$10:$AM$21,AJ$129-CommYr+2,0)</f>
        <v>8.879999999999999E-3</v>
      </c>
      <c r="AK136" s="18">
        <f>VLOOKUP($A136,CommercialSHOutputPivot!$A$10:$AM$21,AK$129-CommYr+2,0)</f>
        <v>8.879999999999999E-3</v>
      </c>
      <c r="AL136" s="18">
        <f>VLOOKUP($A136,CommercialSHOutputPivot!$A$10:$AM$21,AL$129-CommYr+2,0)</f>
        <v>8.879999999999999E-3</v>
      </c>
      <c r="AM136" s="18">
        <f>VLOOKUP($A136,CommercialSHOutputPivot!$A$10:$AM$21,AM$129-CommYr+2,0)</f>
        <v>8.879999999999999E-3</v>
      </c>
      <c r="AN136" s="18">
        <f>VLOOKUP($A136,CommercialSHOutputPivot!$A$10:$AM$21,AN$129-CommYr+2,0)</f>
        <v>8.879999999999999E-3</v>
      </c>
      <c r="AO136" s="18">
        <f>VLOOKUP($A136,CommercialSHOutputPivot!$A$10:$AM$21,AO$129-CommYr+2,0)</f>
        <v>8.879999999999999E-3</v>
      </c>
      <c r="AP136" s="18">
        <f>VLOOKUP($A136,CommercialSHOutputPivot!$A$10:$AM$21,AP$129-CommYr+2,0)</f>
        <v>8.879999999999999E-3</v>
      </c>
      <c r="AQ136" s="18">
        <f>VLOOKUP($A136,CommercialSHOutputPivot!$A$10:$AM$21,AQ$129-CommYr+2,0)</f>
        <v>8.879999999999999E-3</v>
      </c>
      <c r="AR136" s="20"/>
      <c r="AS136" s="21">
        <f t="shared" si="54"/>
        <v>0</v>
      </c>
    </row>
    <row r="137" spans="1:45" x14ac:dyDescent="0.25">
      <c r="A137" s="17" t="s">
        <v>19</v>
      </c>
      <c r="B137" s="18"/>
      <c r="C137" s="18"/>
      <c r="D137" s="18"/>
      <c r="E137" s="18"/>
      <c r="F137" s="19">
        <f>VLOOKUP($A137,CommercialSHOutputPivot!$A$10:$AM$21,F$129-CommYr+2,0)</f>
        <v>3.7646499999999987</v>
      </c>
      <c r="G137" s="18">
        <f>VLOOKUP($A137,CommercialSHOutputPivot!$A$10:$AM$21,G$129-CommYr+2,0)</f>
        <v>4.1476100000000011</v>
      </c>
      <c r="H137" s="18">
        <f>VLOOKUP($A137,CommercialSHOutputPivot!$A$10:$AM$21,H$129-CommYr+2,0)</f>
        <v>4.6211399999999987</v>
      </c>
      <c r="I137" s="18">
        <f>VLOOKUP($A137,CommercialSHOutputPivot!$A$10:$AM$21,I$129-CommYr+2,0)</f>
        <v>5.1436300000000017</v>
      </c>
      <c r="J137" s="18">
        <f>VLOOKUP($A137,CommercialSHOutputPivot!$A$10:$AM$21,J$129-CommYr+2,0)</f>
        <v>5.5764900000000006</v>
      </c>
      <c r="K137" s="18">
        <f>VLOOKUP($A137,CommercialSHOutputPivot!$A$10:$AM$21,K$129-CommYr+2,0)</f>
        <v>6.0033400000000006</v>
      </c>
      <c r="L137" s="18">
        <f>VLOOKUP($A137,CommercialSHOutputPivot!$A$10:$AM$21,L$129-CommYr+2,0)</f>
        <v>6.4461500000000029</v>
      </c>
      <c r="M137" s="18">
        <f>VLOOKUP($A137,CommercialSHOutputPivot!$A$10:$AM$21,M$129-CommYr+2,0)</f>
        <v>6.8968200000000008</v>
      </c>
      <c r="N137" s="18">
        <f>VLOOKUP($A137,CommercialSHOutputPivot!$A$10:$AM$21,N$129-CommYr+2,0)</f>
        <v>7.3948499999999999</v>
      </c>
      <c r="O137" s="18">
        <f>VLOOKUP($A137,CommercialSHOutputPivot!$A$10:$AM$21,O$129-CommYr+2,0)</f>
        <v>7.9426599999999974</v>
      </c>
      <c r="P137" s="18">
        <f>VLOOKUP($A137,CommercialSHOutputPivot!$A$10:$AM$21,P$129-CommYr+2,0)</f>
        <v>8.5465899999999984</v>
      </c>
      <c r="Q137" s="18">
        <f>VLOOKUP($A137,CommercialSHOutputPivot!$A$10:$AM$21,Q$129-CommYr+2,0)</f>
        <v>9.2099900000000066</v>
      </c>
      <c r="R137" s="18">
        <f>VLOOKUP($A137,CommercialSHOutputPivot!$A$10:$AM$21,R$129-CommYr+2,0)</f>
        <v>9.963839999999994</v>
      </c>
      <c r="S137" s="18">
        <f>VLOOKUP($A137,CommercialSHOutputPivot!$A$10:$AM$21,S$129-CommYr+2,0)</f>
        <v>10.790250000000004</v>
      </c>
      <c r="T137" s="18">
        <f>VLOOKUP($A137,CommercialSHOutputPivot!$A$10:$AM$21,T$129-CommYr+2,0)</f>
        <v>11.668319999999998</v>
      </c>
      <c r="U137" s="18">
        <f>VLOOKUP($A137,CommercialSHOutputPivot!$A$10:$AM$21,U$129-CommYr+2,0)</f>
        <v>12.592250000000003</v>
      </c>
      <c r="V137" s="18">
        <f>VLOOKUP($A137,CommercialSHOutputPivot!$A$10:$AM$21,V$129-CommYr+2,0)</f>
        <v>13.586</v>
      </c>
      <c r="W137" s="18">
        <f>VLOOKUP($A137,CommercialSHOutputPivot!$A$10:$AM$21,W$129-CommYr+2,0)</f>
        <v>14.629289999999994</v>
      </c>
      <c r="X137" s="18">
        <f>VLOOKUP($A137,CommercialSHOutputPivot!$A$10:$AM$21,X$129-CommYr+2,0)</f>
        <v>15.680529999999999</v>
      </c>
      <c r="Y137" s="18">
        <f>VLOOKUP($A137,CommercialSHOutputPivot!$A$10:$AM$21,Y$129-CommYr+2,0)</f>
        <v>16.757180000000005</v>
      </c>
      <c r="Z137" s="18">
        <f>VLOOKUP($A137,CommercialSHOutputPivot!$A$10:$AM$21,Z$129-CommYr+2,0)</f>
        <v>17.902519999999999</v>
      </c>
      <c r="AA137" s="18">
        <f>VLOOKUP($A137,CommercialSHOutputPivot!$A$10:$AM$21,AA$129-CommYr+2,0)</f>
        <v>19.076000000000008</v>
      </c>
      <c r="AB137" s="18">
        <f>VLOOKUP($A137,CommercialSHOutputPivot!$A$10:$AM$21,AB$129-CommYr+2,0)</f>
        <v>20.282489999999996</v>
      </c>
      <c r="AC137" s="18">
        <f>VLOOKUP($A137,CommercialSHOutputPivot!$A$10:$AM$21,AC$129-CommYr+2,0)</f>
        <v>21.505709999999997</v>
      </c>
      <c r="AD137" s="18">
        <f>VLOOKUP($A137,CommercialSHOutputPivot!$A$10:$AM$21,AD$129-CommYr+2,0)</f>
        <v>22.780409999999996</v>
      </c>
      <c r="AE137" s="18">
        <f>VLOOKUP($A137,CommercialSHOutputPivot!$A$10:$AM$21,AE$129-CommYr+2,0)</f>
        <v>24.110059999999997</v>
      </c>
      <c r="AF137" s="18">
        <f>VLOOKUP($A137,CommercialSHOutputPivot!$A$10:$AM$21,AF$129-CommYr+2,0)</f>
        <v>25.49751000000002</v>
      </c>
      <c r="AG137" s="18">
        <f>VLOOKUP($A137,CommercialSHOutputPivot!$A$10:$AM$21,AG$129-CommYr+2,0)</f>
        <v>26.926039999999993</v>
      </c>
      <c r="AH137" s="18">
        <f>VLOOKUP($A137,CommercialSHOutputPivot!$A$10:$AM$21,AH$129-CommYr+2,0)</f>
        <v>28.366870000000006</v>
      </c>
      <c r="AI137" s="18">
        <f>VLOOKUP($A137,CommercialSHOutputPivot!$A$10:$AM$21,AI$129-CommYr+2,0)</f>
        <v>29.82364999999999</v>
      </c>
      <c r="AJ137" s="18">
        <f>VLOOKUP($A137,CommercialSHOutputPivot!$A$10:$AM$21,AJ$129-CommYr+2,0)</f>
        <v>31.275539999999996</v>
      </c>
      <c r="AK137" s="18">
        <f>VLOOKUP($A137,CommercialSHOutputPivot!$A$10:$AM$21,AK$129-CommYr+2,0)</f>
        <v>32.72605999999999</v>
      </c>
      <c r="AL137" s="18">
        <f>VLOOKUP($A137,CommercialSHOutputPivot!$A$10:$AM$21,AL$129-CommYr+2,0)</f>
        <v>34.159739999999999</v>
      </c>
      <c r="AM137" s="18">
        <f>VLOOKUP($A137,CommercialSHOutputPivot!$A$10:$AM$21,AM$129-CommYr+2,0)</f>
        <v>35.602229999999992</v>
      </c>
      <c r="AN137" s="18">
        <f>VLOOKUP($A137,CommercialSHOutputPivot!$A$10:$AM$21,AN$129-CommYr+2,0)</f>
        <v>37.051279999999991</v>
      </c>
      <c r="AO137" s="18">
        <f>VLOOKUP($A137,CommercialSHOutputPivot!$A$10:$AM$21,AO$129-CommYr+2,0)</f>
        <v>38.481839999999991</v>
      </c>
      <c r="AP137" s="18">
        <f>VLOOKUP($A137,CommercialSHOutputPivot!$A$10:$AM$21,AP$129-CommYr+2,0)</f>
        <v>39.89482000000001</v>
      </c>
      <c r="AQ137" s="18">
        <f>VLOOKUP($A137,CommercialSHOutputPivot!$A$10:$AM$21,AQ$129-CommYr+2,0)</f>
        <v>41.289580000000001</v>
      </c>
      <c r="AR137" s="20"/>
      <c r="AS137" s="21">
        <f t="shared" si="54"/>
        <v>6.4569546138549594E-2</v>
      </c>
    </row>
    <row r="138" spans="1:45" x14ac:dyDescent="0.25">
      <c r="A138" s="17" t="s">
        <v>20</v>
      </c>
      <c r="B138" s="18">
        <f>VLOOKUP($A138,ResidentialSHOutputPivot!$A$10:$AQ$12,B$129-ResYr+2,0)</f>
        <v>0</v>
      </c>
      <c r="C138" s="18">
        <f>VLOOKUP($A138,ResidentialSHOutputPivot!$A$10:$AQ$12,C$129-ResYr+2,0)</f>
        <v>0</v>
      </c>
      <c r="D138" s="18">
        <f>VLOOKUP($A138,ResidentialSHOutputPivot!$A$10:$AQ$12,D$129-ResYr+2,0)</f>
        <v>0</v>
      </c>
      <c r="E138" s="18">
        <f>VLOOKUP($A138,ResidentialSHOutputPivot!$A$10:$AQ$12,E$129-ResYr+2,0)</f>
        <v>0</v>
      </c>
      <c r="F138" s="19">
        <f>VLOOKUP($A138,CommercialSHOutputPivot!$A$10:$AM$21,F$129-CommYr+2,0)+VLOOKUP($A138,ResidentialSHOutputPivot!$A$10:$AQ$12,F$129-ResYr+2,0)</f>
        <v>0</v>
      </c>
      <c r="G138" s="18">
        <f>VLOOKUP($A138,CommercialSHOutputPivot!$A$10:$AM$21,G$129-CommYr+2,0)+VLOOKUP($A138,ResidentialSHOutputPivot!$A$10:$AQ$12,G$129-ResYr+2,0)</f>
        <v>0</v>
      </c>
      <c r="H138" s="18">
        <f>VLOOKUP($A138,CommercialSHOutputPivot!$A$10:$AM$21,H$129-CommYr+2,0)+VLOOKUP($A138,ResidentialSHOutputPivot!$A$10:$AQ$12,H$129-ResYr+2,0)</f>
        <v>0</v>
      </c>
      <c r="I138" s="18">
        <f>VLOOKUP($A138,CommercialSHOutputPivot!$A$10:$AM$21,I$129-CommYr+2,0)+VLOOKUP($A138,ResidentialSHOutputPivot!$A$10:$AQ$12,I$129-ResYr+2,0)</f>
        <v>0</v>
      </c>
      <c r="J138" s="18">
        <f>VLOOKUP($A138,CommercialSHOutputPivot!$A$10:$AM$21,J$129-CommYr+2,0)+VLOOKUP($A138,ResidentialSHOutputPivot!$A$10:$AQ$12,J$129-ResYr+2,0)</f>
        <v>0</v>
      </c>
      <c r="K138" s="18">
        <f>VLOOKUP($A138,CommercialSHOutputPivot!$A$10:$AM$21,K$129-CommYr+2,0)+VLOOKUP($A138,ResidentialSHOutputPivot!$A$10:$AQ$12,K$129-ResYr+2,0)</f>
        <v>0</v>
      </c>
      <c r="L138" s="18">
        <f>VLOOKUP($A138,CommercialSHOutputPivot!$A$10:$AM$21,L$129-CommYr+2,0)+VLOOKUP($A138,ResidentialSHOutputPivot!$A$10:$AQ$12,L$129-ResYr+2,0)</f>
        <v>0</v>
      </c>
      <c r="M138" s="18">
        <f>VLOOKUP($A138,CommercialSHOutputPivot!$A$10:$AM$21,M$129-CommYr+2,0)+VLOOKUP($A138,ResidentialSHOutputPivot!$A$10:$AQ$12,M$129-ResYr+2,0)</f>
        <v>0</v>
      </c>
      <c r="N138" s="18">
        <f>VLOOKUP($A138,CommercialSHOutputPivot!$A$10:$AM$21,N$129-CommYr+2,0)+VLOOKUP($A138,ResidentialSHOutputPivot!$A$10:$AQ$12,N$129-ResYr+2,0)</f>
        <v>0</v>
      </c>
      <c r="O138" s="18">
        <f>VLOOKUP($A138,CommercialSHOutputPivot!$A$10:$AM$21,O$129-CommYr+2,0)+VLOOKUP($A138,ResidentialSHOutputPivot!$A$10:$AQ$12,O$129-ResYr+2,0)</f>
        <v>0</v>
      </c>
      <c r="P138" s="18">
        <f>VLOOKUP($A138,CommercialSHOutputPivot!$A$10:$AM$21,P$129-CommYr+2,0)+VLOOKUP($A138,ResidentialSHOutputPivot!$A$10:$AQ$12,P$129-ResYr+2,0)</f>
        <v>0</v>
      </c>
      <c r="Q138" s="18">
        <f>VLOOKUP($A138,CommercialSHOutputPivot!$A$10:$AM$21,Q$129-CommYr+2,0)+VLOOKUP($A138,ResidentialSHOutputPivot!$A$10:$AQ$12,Q$129-ResYr+2,0)</f>
        <v>0</v>
      </c>
      <c r="R138" s="18">
        <f>VLOOKUP($A138,CommercialSHOutputPivot!$A$10:$AM$21,R$129-CommYr+2,0)+VLOOKUP($A138,ResidentialSHOutputPivot!$A$10:$AQ$12,R$129-ResYr+2,0)</f>
        <v>0</v>
      </c>
      <c r="S138" s="18">
        <f>VLOOKUP($A138,CommercialSHOutputPivot!$A$10:$AM$21,S$129-CommYr+2,0)+VLOOKUP($A138,ResidentialSHOutputPivot!$A$10:$AQ$12,S$129-ResYr+2,0)</f>
        <v>0</v>
      </c>
      <c r="T138" s="18">
        <f>VLOOKUP($A138,CommercialSHOutputPivot!$A$10:$AM$21,T$129-CommYr+2,0)+VLOOKUP($A138,ResidentialSHOutputPivot!$A$10:$AQ$12,T$129-ResYr+2,0)</f>
        <v>0</v>
      </c>
      <c r="U138" s="18">
        <f>VLOOKUP($A138,CommercialSHOutputPivot!$A$10:$AM$21,U$129-CommYr+2,0)+VLOOKUP($A138,ResidentialSHOutputPivot!$A$10:$AQ$12,U$129-ResYr+2,0)</f>
        <v>0</v>
      </c>
      <c r="V138" s="18">
        <f>VLOOKUP($A138,CommercialSHOutputPivot!$A$10:$AM$21,V$129-CommYr+2,0)+VLOOKUP($A138,ResidentialSHOutputPivot!$A$10:$AQ$12,V$129-ResYr+2,0)</f>
        <v>0</v>
      </c>
      <c r="W138" s="18">
        <f>VLOOKUP($A138,CommercialSHOutputPivot!$A$10:$AM$21,W$129-CommYr+2,0)+VLOOKUP($A138,ResidentialSHOutputPivot!$A$10:$AQ$12,W$129-ResYr+2,0)</f>
        <v>0</v>
      </c>
      <c r="X138" s="18">
        <f>VLOOKUP($A138,CommercialSHOutputPivot!$A$10:$AM$21,X$129-CommYr+2,0)+VLOOKUP($A138,ResidentialSHOutputPivot!$A$10:$AQ$12,X$129-ResYr+2,0)</f>
        <v>0</v>
      </c>
      <c r="Y138" s="18">
        <f>VLOOKUP($A138,CommercialSHOutputPivot!$A$10:$AM$21,Y$129-CommYr+2,0)+VLOOKUP($A138,ResidentialSHOutputPivot!$A$10:$AQ$12,Y$129-ResYr+2,0)</f>
        <v>0</v>
      </c>
      <c r="Z138" s="18">
        <f>VLOOKUP($A138,CommercialSHOutputPivot!$A$10:$AM$21,Z$129-CommYr+2,0)+VLOOKUP($A138,ResidentialSHOutputPivot!$A$10:$AQ$12,Z$129-ResYr+2,0)</f>
        <v>0</v>
      </c>
      <c r="AA138" s="18">
        <f>VLOOKUP($A138,CommercialSHOutputPivot!$A$10:$AM$21,AA$129-CommYr+2,0)+VLOOKUP($A138,ResidentialSHOutputPivot!$A$10:$AQ$12,AA$129-ResYr+2,0)</f>
        <v>0</v>
      </c>
      <c r="AB138" s="18">
        <f>VLOOKUP($A138,CommercialSHOutputPivot!$A$10:$AM$21,AB$129-CommYr+2,0)+VLOOKUP($A138,ResidentialSHOutputPivot!$A$10:$AQ$12,AB$129-ResYr+2,0)</f>
        <v>0</v>
      </c>
      <c r="AC138" s="18">
        <f>VLOOKUP($A138,CommercialSHOutputPivot!$A$10:$AM$21,AC$129-CommYr+2,0)+VLOOKUP($A138,ResidentialSHOutputPivot!$A$10:$AQ$12,AC$129-ResYr+2,0)</f>
        <v>0</v>
      </c>
      <c r="AD138" s="18">
        <f>VLOOKUP($A138,CommercialSHOutputPivot!$A$10:$AM$21,AD$129-CommYr+2,0)+VLOOKUP($A138,ResidentialSHOutputPivot!$A$10:$AQ$12,AD$129-ResYr+2,0)</f>
        <v>0</v>
      </c>
      <c r="AE138" s="18">
        <f>VLOOKUP($A138,CommercialSHOutputPivot!$A$10:$AM$21,AE$129-CommYr+2,0)+VLOOKUP($A138,ResidentialSHOutputPivot!$A$10:$AQ$12,AE$129-ResYr+2,0)</f>
        <v>0</v>
      </c>
      <c r="AF138" s="18">
        <f>VLOOKUP($A138,CommercialSHOutputPivot!$A$10:$AM$21,AF$129-CommYr+2,0)+VLOOKUP($A138,ResidentialSHOutputPivot!$A$10:$AQ$12,AF$129-ResYr+2,0)</f>
        <v>0</v>
      </c>
      <c r="AG138" s="18">
        <f>VLOOKUP($A138,CommercialSHOutputPivot!$A$10:$AM$21,AG$129-CommYr+2,0)+VLOOKUP($A138,ResidentialSHOutputPivot!$A$10:$AQ$12,AG$129-ResYr+2,0)</f>
        <v>0</v>
      </c>
      <c r="AH138" s="18">
        <f>VLOOKUP($A138,CommercialSHOutputPivot!$A$10:$AM$21,AH$129-CommYr+2,0)+VLOOKUP($A138,ResidentialSHOutputPivot!$A$10:$AQ$12,AH$129-ResYr+2,0)</f>
        <v>0</v>
      </c>
      <c r="AI138" s="18">
        <f>VLOOKUP($A138,CommercialSHOutputPivot!$A$10:$AM$21,AI$129-CommYr+2,0)+VLOOKUP($A138,ResidentialSHOutputPivot!$A$10:$AQ$12,AI$129-ResYr+2,0)</f>
        <v>0</v>
      </c>
      <c r="AJ138" s="18">
        <f>VLOOKUP($A138,CommercialSHOutputPivot!$A$10:$AM$21,AJ$129-CommYr+2,0)+VLOOKUP($A138,ResidentialSHOutputPivot!$A$10:$AQ$12,AJ$129-ResYr+2,0)</f>
        <v>0</v>
      </c>
      <c r="AK138" s="18">
        <f>VLOOKUP($A138,CommercialSHOutputPivot!$A$10:$AM$21,AK$129-CommYr+2,0)+VLOOKUP($A138,ResidentialSHOutputPivot!$A$10:$AQ$12,AK$129-ResYr+2,0)</f>
        <v>0</v>
      </c>
      <c r="AL138" s="18">
        <f>VLOOKUP($A138,CommercialSHOutputPivot!$A$10:$AM$21,AL$129-CommYr+2,0)+VLOOKUP($A138,ResidentialSHOutputPivot!$A$10:$AQ$12,AL$129-ResYr+2,0)</f>
        <v>0</v>
      </c>
      <c r="AM138" s="18">
        <f>VLOOKUP($A138,CommercialSHOutputPivot!$A$10:$AM$21,AM$129-CommYr+2,0)+VLOOKUP($A138,ResidentialSHOutputPivot!$A$10:$AQ$12,AM$129-ResYr+2,0)</f>
        <v>0</v>
      </c>
      <c r="AN138" s="18">
        <f>VLOOKUP($A138,CommercialSHOutputPivot!$A$10:$AM$21,AN$129-CommYr+2,0)+VLOOKUP($A138,ResidentialSHOutputPivot!$A$10:$AQ$12,AN$129-ResYr+2,0)</f>
        <v>0</v>
      </c>
      <c r="AO138" s="18">
        <f>VLOOKUP($A138,CommercialSHOutputPivot!$A$10:$AM$21,AO$129-CommYr+2,0)+VLOOKUP($A138,ResidentialSHOutputPivot!$A$10:$AQ$12,AO$129-ResYr+2,0)</f>
        <v>0</v>
      </c>
      <c r="AP138" s="18">
        <f>VLOOKUP($A138,CommercialSHOutputPivot!$A$10:$AM$21,AP$129-CommYr+2,0)+VLOOKUP($A138,ResidentialSHOutputPivot!$A$10:$AQ$12,AP$129-ResYr+2,0)</f>
        <v>0</v>
      </c>
      <c r="AQ138" s="18">
        <f>VLOOKUP($A138,CommercialSHOutputPivot!$A$10:$AM$21,AQ$129-CommYr+2,0)+VLOOKUP($A138,ResidentialSHOutputPivot!$A$10:$AQ$12,AQ$129-ResYr+2,0)</f>
        <v>0</v>
      </c>
      <c r="AR138" s="20"/>
      <c r="AS138" s="21" t="e">
        <f t="shared" si="54"/>
        <v>#DIV/0!</v>
      </c>
    </row>
    <row r="139" spans="1:45" x14ac:dyDescent="0.25">
      <c r="A139" s="17" t="s">
        <v>22</v>
      </c>
      <c r="B139" s="18">
        <f>VLOOKUP($A139,ResidentialSHOutputPivot!$A$10:$AQ$12,B$129-ResYr+2,0)</f>
        <v>0</v>
      </c>
      <c r="C139" s="18">
        <f>VLOOKUP($A139,ResidentialSHOutputPivot!$A$10:$AQ$12,C$129-ResYr+2,0)</f>
        <v>0</v>
      </c>
      <c r="D139" s="18">
        <f>VLOOKUP($A139,ResidentialSHOutputPivot!$A$10:$AQ$12,D$129-ResYr+2,0)</f>
        <v>0</v>
      </c>
      <c r="E139" s="18">
        <f>VLOOKUP($A139,ResidentialSHOutputPivot!$A$10:$AQ$12,E$129-ResYr+2,0)</f>
        <v>0</v>
      </c>
      <c r="F139" s="19">
        <f>VLOOKUP($A139,CommercialSHOutputPivot!$A$10:$AM$21,F$129-CommYr+2,0)+VLOOKUP($A139,ResidentialSHOutputPivot!$A$10:$AQ$12,F$129-ResYr+2,0)</f>
        <v>0</v>
      </c>
      <c r="G139" s="18">
        <f>VLOOKUP($A139,CommercialSHOutputPivot!$A$10:$AM$21,G$129-CommYr+2,0)+VLOOKUP($A139,ResidentialSHOutputPivot!$A$10:$AQ$12,G$129-ResYr+2,0)</f>
        <v>0</v>
      </c>
      <c r="H139" s="18">
        <f>VLOOKUP($A139,CommercialSHOutputPivot!$A$10:$AM$21,H$129-CommYr+2,0)+VLOOKUP($A139,ResidentialSHOutputPivot!$A$10:$AQ$12,H$129-ResYr+2,0)</f>
        <v>0</v>
      </c>
      <c r="I139" s="18">
        <f>VLOOKUP($A139,CommercialSHOutputPivot!$A$10:$AM$21,I$129-CommYr+2,0)+VLOOKUP($A139,ResidentialSHOutputPivot!$A$10:$AQ$12,I$129-ResYr+2,0)</f>
        <v>0</v>
      </c>
      <c r="J139" s="18">
        <f>VLOOKUP($A139,CommercialSHOutputPivot!$A$10:$AM$21,J$129-CommYr+2,0)+VLOOKUP($A139,ResidentialSHOutputPivot!$A$10:$AQ$12,J$129-ResYr+2,0)</f>
        <v>0</v>
      </c>
      <c r="K139" s="18">
        <f>VLOOKUP($A139,CommercialSHOutputPivot!$A$10:$AM$21,K$129-CommYr+2,0)+VLOOKUP($A139,ResidentialSHOutputPivot!$A$10:$AQ$12,K$129-ResYr+2,0)</f>
        <v>0</v>
      </c>
      <c r="L139" s="18">
        <f>VLOOKUP($A139,CommercialSHOutputPivot!$A$10:$AM$21,L$129-CommYr+2,0)+VLOOKUP($A139,ResidentialSHOutputPivot!$A$10:$AQ$12,L$129-ResYr+2,0)</f>
        <v>0</v>
      </c>
      <c r="M139" s="18">
        <f>VLOOKUP($A139,CommercialSHOutputPivot!$A$10:$AM$21,M$129-CommYr+2,0)+VLOOKUP($A139,ResidentialSHOutputPivot!$A$10:$AQ$12,M$129-ResYr+2,0)</f>
        <v>0</v>
      </c>
      <c r="N139" s="18">
        <f>VLOOKUP($A139,CommercialSHOutputPivot!$A$10:$AM$21,N$129-CommYr+2,0)+VLOOKUP($A139,ResidentialSHOutputPivot!$A$10:$AQ$12,N$129-ResYr+2,0)</f>
        <v>0</v>
      </c>
      <c r="O139" s="18">
        <f>VLOOKUP($A139,CommercialSHOutputPivot!$A$10:$AM$21,O$129-CommYr+2,0)+VLOOKUP($A139,ResidentialSHOutputPivot!$A$10:$AQ$12,O$129-ResYr+2,0)</f>
        <v>0</v>
      </c>
      <c r="P139" s="18">
        <f>VLOOKUP($A139,CommercialSHOutputPivot!$A$10:$AM$21,P$129-CommYr+2,0)+VLOOKUP($A139,ResidentialSHOutputPivot!$A$10:$AQ$12,P$129-ResYr+2,0)</f>
        <v>0</v>
      </c>
      <c r="Q139" s="18">
        <f>VLOOKUP($A139,CommercialSHOutputPivot!$A$10:$AM$21,Q$129-CommYr+2,0)+VLOOKUP($A139,ResidentialSHOutputPivot!$A$10:$AQ$12,Q$129-ResYr+2,0)</f>
        <v>0</v>
      </c>
      <c r="R139" s="18">
        <f>VLOOKUP($A139,CommercialSHOutputPivot!$A$10:$AM$21,R$129-CommYr+2,0)+VLOOKUP($A139,ResidentialSHOutputPivot!$A$10:$AQ$12,R$129-ResYr+2,0)</f>
        <v>0</v>
      </c>
      <c r="S139" s="18">
        <f>VLOOKUP($A139,CommercialSHOutputPivot!$A$10:$AM$21,S$129-CommYr+2,0)+VLOOKUP($A139,ResidentialSHOutputPivot!$A$10:$AQ$12,S$129-ResYr+2,0)</f>
        <v>0</v>
      </c>
      <c r="T139" s="18">
        <f>VLOOKUP($A139,CommercialSHOutputPivot!$A$10:$AM$21,T$129-CommYr+2,0)+VLOOKUP($A139,ResidentialSHOutputPivot!$A$10:$AQ$12,T$129-ResYr+2,0)</f>
        <v>0</v>
      </c>
      <c r="U139" s="18">
        <f>VLOOKUP($A139,CommercialSHOutputPivot!$A$10:$AM$21,U$129-CommYr+2,0)+VLOOKUP($A139,ResidentialSHOutputPivot!$A$10:$AQ$12,U$129-ResYr+2,0)</f>
        <v>0</v>
      </c>
      <c r="V139" s="18">
        <f>VLOOKUP($A139,CommercialSHOutputPivot!$A$10:$AM$21,V$129-CommYr+2,0)+VLOOKUP($A139,ResidentialSHOutputPivot!$A$10:$AQ$12,V$129-ResYr+2,0)</f>
        <v>0</v>
      </c>
      <c r="W139" s="18">
        <f>VLOOKUP($A139,CommercialSHOutputPivot!$A$10:$AM$21,W$129-CommYr+2,0)+VLOOKUP($A139,ResidentialSHOutputPivot!$A$10:$AQ$12,W$129-ResYr+2,0)</f>
        <v>0</v>
      </c>
      <c r="X139" s="18">
        <f>VLOOKUP($A139,CommercialSHOutputPivot!$A$10:$AM$21,X$129-CommYr+2,0)+VLOOKUP($A139,ResidentialSHOutputPivot!$A$10:$AQ$12,X$129-ResYr+2,0)</f>
        <v>0</v>
      </c>
      <c r="Y139" s="18">
        <f>VLOOKUP($A139,CommercialSHOutputPivot!$A$10:$AM$21,Y$129-CommYr+2,0)+VLOOKUP($A139,ResidentialSHOutputPivot!$A$10:$AQ$12,Y$129-ResYr+2,0)</f>
        <v>0</v>
      </c>
      <c r="Z139" s="18">
        <f>VLOOKUP($A139,CommercialSHOutputPivot!$A$10:$AM$21,Z$129-CommYr+2,0)+VLOOKUP($A139,ResidentialSHOutputPivot!$A$10:$AQ$12,Z$129-ResYr+2,0)</f>
        <v>0</v>
      </c>
      <c r="AA139" s="18">
        <f>VLOOKUP($A139,CommercialSHOutputPivot!$A$10:$AM$21,AA$129-CommYr+2,0)+VLOOKUP($A139,ResidentialSHOutputPivot!$A$10:$AQ$12,AA$129-ResYr+2,0)</f>
        <v>0</v>
      </c>
      <c r="AB139" s="18">
        <f>VLOOKUP($A139,CommercialSHOutputPivot!$A$10:$AM$21,AB$129-CommYr+2,0)+VLOOKUP($A139,ResidentialSHOutputPivot!$A$10:$AQ$12,AB$129-ResYr+2,0)</f>
        <v>0</v>
      </c>
      <c r="AC139" s="18">
        <f>VLOOKUP($A139,CommercialSHOutputPivot!$A$10:$AM$21,AC$129-CommYr+2,0)+VLOOKUP($A139,ResidentialSHOutputPivot!$A$10:$AQ$12,AC$129-ResYr+2,0)</f>
        <v>0</v>
      </c>
      <c r="AD139" s="18">
        <f>VLOOKUP($A139,CommercialSHOutputPivot!$A$10:$AM$21,AD$129-CommYr+2,0)+VLOOKUP($A139,ResidentialSHOutputPivot!$A$10:$AQ$12,AD$129-ResYr+2,0)</f>
        <v>0</v>
      </c>
      <c r="AE139" s="18">
        <f>VLOOKUP($A139,CommercialSHOutputPivot!$A$10:$AM$21,AE$129-CommYr+2,0)+VLOOKUP($A139,ResidentialSHOutputPivot!$A$10:$AQ$12,AE$129-ResYr+2,0)</f>
        <v>0</v>
      </c>
      <c r="AF139" s="18">
        <f>VLOOKUP($A139,CommercialSHOutputPivot!$A$10:$AM$21,AF$129-CommYr+2,0)+VLOOKUP($A139,ResidentialSHOutputPivot!$A$10:$AQ$12,AF$129-ResYr+2,0)</f>
        <v>0</v>
      </c>
      <c r="AG139" s="18">
        <f>VLOOKUP($A139,CommercialSHOutputPivot!$A$10:$AM$21,AG$129-CommYr+2,0)+VLOOKUP($A139,ResidentialSHOutputPivot!$A$10:$AQ$12,AG$129-ResYr+2,0)</f>
        <v>0</v>
      </c>
      <c r="AH139" s="18">
        <f>VLOOKUP($A139,CommercialSHOutputPivot!$A$10:$AM$21,AH$129-CommYr+2,0)+VLOOKUP($A139,ResidentialSHOutputPivot!$A$10:$AQ$12,AH$129-ResYr+2,0)</f>
        <v>0</v>
      </c>
      <c r="AI139" s="18">
        <f>VLOOKUP($A139,CommercialSHOutputPivot!$A$10:$AM$21,AI$129-CommYr+2,0)+VLOOKUP($A139,ResidentialSHOutputPivot!$A$10:$AQ$12,AI$129-ResYr+2,0)</f>
        <v>0</v>
      </c>
      <c r="AJ139" s="18">
        <f>VLOOKUP($A139,CommercialSHOutputPivot!$A$10:$AM$21,AJ$129-CommYr+2,0)+VLOOKUP($A139,ResidentialSHOutputPivot!$A$10:$AQ$12,AJ$129-ResYr+2,0)</f>
        <v>0</v>
      </c>
      <c r="AK139" s="18">
        <f>VLOOKUP($A139,CommercialSHOutputPivot!$A$10:$AM$21,AK$129-CommYr+2,0)+VLOOKUP($A139,ResidentialSHOutputPivot!$A$10:$AQ$12,AK$129-ResYr+2,0)</f>
        <v>0</v>
      </c>
      <c r="AL139" s="18">
        <f>VLOOKUP($A139,CommercialSHOutputPivot!$A$10:$AM$21,AL$129-CommYr+2,0)+VLOOKUP($A139,ResidentialSHOutputPivot!$A$10:$AQ$12,AL$129-ResYr+2,0)</f>
        <v>0</v>
      </c>
      <c r="AM139" s="18">
        <f>VLOOKUP($A139,CommercialSHOutputPivot!$A$10:$AM$21,AM$129-CommYr+2,0)+VLOOKUP($A139,ResidentialSHOutputPivot!$A$10:$AQ$12,AM$129-ResYr+2,0)</f>
        <v>0</v>
      </c>
      <c r="AN139" s="18">
        <f>VLOOKUP($A139,CommercialSHOutputPivot!$A$10:$AM$21,AN$129-CommYr+2,0)+VLOOKUP($A139,ResidentialSHOutputPivot!$A$10:$AQ$12,AN$129-ResYr+2,0)</f>
        <v>0</v>
      </c>
      <c r="AO139" s="18">
        <f>VLOOKUP($A139,CommercialSHOutputPivot!$A$10:$AM$21,AO$129-CommYr+2,0)+VLOOKUP($A139,ResidentialSHOutputPivot!$A$10:$AQ$12,AO$129-ResYr+2,0)</f>
        <v>0</v>
      </c>
      <c r="AP139" s="18">
        <f>VLOOKUP($A139,CommercialSHOutputPivot!$A$10:$AM$21,AP$129-CommYr+2,0)+VLOOKUP($A139,ResidentialSHOutputPivot!$A$10:$AQ$12,AP$129-ResYr+2,0)</f>
        <v>0</v>
      </c>
      <c r="AQ139" s="18">
        <f>VLOOKUP($A139,CommercialSHOutputPivot!$A$10:$AM$21,AQ$129-CommYr+2,0)+VLOOKUP($A139,ResidentialSHOutputPivot!$A$10:$AQ$12,AQ$129-ResYr+2,0)</f>
        <v>0</v>
      </c>
      <c r="AR139" s="20"/>
      <c r="AS139" s="21" t="e">
        <f t="shared" si="54"/>
        <v>#DIV/0!</v>
      </c>
    </row>
    <row r="140" spans="1:45" x14ac:dyDescent="0.25">
      <c r="A140" s="17" t="s">
        <v>21</v>
      </c>
      <c r="B140" s="18"/>
      <c r="C140" s="18"/>
      <c r="D140" s="18"/>
      <c r="E140" s="18"/>
      <c r="F140" s="19">
        <f>VLOOKUP($A140,CommercialSHOutputPivot!$A$10:$AM$21,F$129-CommYr+2,0)</f>
        <v>7.9600000000000001E-3</v>
      </c>
      <c r="G140" s="18">
        <f>VLOOKUP($A140,CommercialSHOutputPivot!$A$10:$AM$21,G$129-CommYr+2,0)</f>
        <v>1.6820000000000002E-2</v>
      </c>
      <c r="H140" s="18">
        <f>VLOOKUP($A140,CommercialSHOutputPivot!$A$10:$AM$21,H$129-CommYr+2,0)</f>
        <v>1.1049999999999999E-2</v>
      </c>
      <c r="I140" s="18">
        <f>VLOOKUP($A140,CommercialSHOutputPivot!$A$10:$AM$21,I$129-CommYr+2,0)</f>
        <v>1.1049999999999999E-2</v>
      </c>
      <c r="J140" s="18">
        <f>VLOOKUP($A140,CommercialSHOutputPivot!$A$10:$AM$21,J$129-CommYr+2,0)</f>
        <v>1.1049999999999999E-2</v>
      </c>
      <c r="K140" s="18">
        <f>VLOOKUP($A140,CommercialSHOutputPivot!$A$10:$AM$21,K$129-CommYr+2,0)</f>
        <v>1.1049999999999999E-2</v>
      </c>
      <c r="L140" s="18">
        <f>VLOOKUP($A140,CommercialSHOutputPivot!$A$10:$AM$21,L$129-CommYr+2,0)</f>
        <v>1.1049999999999999E-2</v>
      </c>
      <c r="M140" s="18">
        <f>VLOOKUP($A140,CommercialSHOutputPivot!$A$10:$AM$21,M$129-CommYr+2,0)</f>
        <v>1.1049999999999999E-2</v>
      </c>
      <c r="N140" s="18">
        <f>VLOOKUP($A140,CommercialSHOutputPivot!$A$10:$AM$21,N$129-CommYr+2,0)</f>
        <v>1.1049999999999999E-2</v>
      </c>
      <c r="O140" s="18">
        <f>VLOOKUP($A140,CommercialSHOutputPivot!$A$10:$AM$21,O$129-CommYr+2,0)</f>
        <v>1.1049999999999999E-2</v>
      </c>
      <c r="P140" s="18">
        <f>VLOOKUP($A140,CommercialSHOutputPivot!$A$10:$AM$21,P$129-CommYr+2,0)</f>
        <v>1.1049999999999999E-2</v>
      </c>
      <c r="Q140" s="18">
        <f>VLOOKUP($A140,CommercialSHOutputPivot!$A$10:$AM$21,Q$129-CommYr+2,0)</f>
        <v>1.1049999999999999E-2</v>
      </c>
      <c r="R140" s="18">
        <f>VLOOKUP($A140,CommercialSHOutputPivot!$A$10:$AM$21,R$129-CommYr+2,0)</f>
        <v>1.1049999999999999E-2</v>
      </c>
      <c r="S140" s="18">
        <f>VLOOKUP($A140,CommercialSHOutputPivot!$A$10:$AM$21,S$129-CommYr+2,0)</f>
        <v>1.1049999999999999E-2</v>
      </c>
      <c r="T140" s="18">
        <f>VLOOKUP($A140,CommercialSHOutputPivot!$A$10:$AM$21,T$129-CommYr+2,0)</f>
        <v>1.1049999999999999E-2</v>
      </c>
      <c r="U140" s="18">
        <f>VLOOKUP($A140,CommercialSHOutputPivot!$A$10:$AM$21,U$129-CommYr+2,0)</f>
        <v>1.1049999999999999E-2</v>
      </c>
      <c r="V140" s="18">
        <f>VLOOKUP($A140,CommercialSHOutputPivot!$A$10:$AM$21,V$129-CommYr+2,0)</f>
        <v>1.1049999999999999E-2</v>
      </c>
      <c r="W140" s="18">
        <f>VLOOKUP($A140,CommercialSHOutputPivot!$A$10:$AM$21,W$129-CommYr+2,0)</f>
        <v>1.1049999999999999E-2</v>
      </c>
      <c r="X140" s="18">
        <f>VLOOKUP($A140,CommercialSHOutputPivot!$A$10:$AM$21,X$129-CommYr+2,0)</f>
        <v>1.1049999999999999E-2</v>
      </c>
      <c r="Y140" s="18">
        <f>VLOOKUP($A140,CommercialSHOutputPivot!$A$10:$AM$21,Y$129-CommYr+2,0)</f>
        <v>1.1049999999999999E-2</v>
      </c>
      <c r="Z140" s="18">
        <f>VLOOKUP($A140,CommercialSHOutputPivot!$A$10:$AM$21,Z$129-CommYr+2,0)</f>
        <v>1.1049999999999999E-2</v>
      </c>
      <c r="AA140" s="18">
        <f>VLOOKUP($A140,CommercialSHOutputPivot!$A$10:$AM$21,AA$129-CommYr+2,0)</f>
        <v>1.1049999999999999E-2</v>
      </c>
      <c r="AB140" s="18">
        <f>VLOOKUP($A140,CommercialSHOutputPivot!$A$10:$AM$21,AB$129-CommYr+2,0)</f>
        <v>1.1049999999999999E-2</v>
      </c>
      <c r="AC140" s="18">
        <f>VLOOKUP($A140,CommercialSHOutputPivot!$A$10:$AM$21,AC$129-CommYr+2,0)</f>
        <v>1.1049999999999999E-2</v>
      </c>
      <c r="AD140" s="18">
        <f>VLOOKUP($A140,CommercialSHOutputPivot!$A$10:$AM$21,AD$129-CommYr+2,0)</f>
        <v>1.1049999999999999E-2</v>
      </c>
      <c r="AE140" s="18">
        <f>VLOOKUP($A140,CommercialSHOutputPivot!$A$10:$AM$21,AE$129-CommYr+2,0)</f>
        <v>1.1049999999999999E-2</v>
      </c>
      <c r="AF140" s="18">
        <f>VLOOKUP($A140,CommercialSHOutputPivot!$A$10:$AM$21,AF$129-CommYr+2,0)</f>
        <v>1.1049999999999999E-2</v>
      </c>
      <c r="AG140" s="18">
        <f>VLOOKUP($A140,CommercialSHOutputPivot!$A$10:$AM$21,AG$129-CommYr+2,0)</f>
        <v>1.1049999999999999E-2</v>
      </c>
      <c r="AH140" s="18">
        <f>VLOOKUP($A140,CommercialSHOutputPivot!$A$10:$AM$21,AH$129-CommYr+2,0)</f>
        <v>1.1049999999999999E-2</v>
      </c>
      <c r="AI140" s="18">
        <f>VLOOKUP($A140,CommercialSHOutputPivot!$A$10:$AM$21,AI$129-CommYr+2,0)</f>
        <v>1.1049999999999999E-2</v>
      </c>
      <c r="AJ140" s="18">
        <f>VLOOKUP($A140,CommercialSHOutputPivot!$A$10:$AM$21,AJ$129-CommYr+2,0)</f>
        <v>1.1049999999999999E-2</v>
      </c>
      <c r="AK140" s="18">
        <f>VLOOKUP($A140,CommercialSHOutputPivot!$A$10:$AM$21,AK$129-CommYr+2,0)</f>
        <v>1.1049999999999999E-2</v>
      </c>
      <c r="AL140" s="18">
        <f>VLOOKUP($A140,CommercialSHOutputPivot!$A$10:$AM$21,AL$129-CommYr+2,0)</f>
        <v>1.1049999999999999E-2</v>
      </c>
      <c r="AM140" s="18">
        <f>VLOOKUP($A140,CommercialSHOutputPivot!$A$10:$AM$21,AM$129-CommYr+2,0)</f>
        <v>1.1049999999999999E-2</v>
      </c>
      <c r="AN140" s="18">
        <f>VLOOKUP($A140,CommercialSHOutputPivot!$A$10:$AM$21,AN$129-CommYr+2,0)</f>
        <v>1.1049999999999999E-2</v>
      </c>
      <c r="AO140" s="18">
        <f>VLOOKUP($A140,CommercialSHOutputPivot!$A$10:$AM$21,AO$129-CommYr+2,0)</f>
        <v>1.1049999999999999E-2</v>
      </c>
      <c r="AP140" s="18">
        <f>VLOOKUP($A140,CommercialSHOutputPivot!$A$10:$AM$21,AP$129-CommYr+2,0)</f>
        <v>1.1049999999999999E-2</v>
      </c>
      <c r="AQ140" s="18">
        <f>VLOOKUP($A140,CommercialSHOutputPivot!$A$10:$AM$21,AQ$129-CommYr+2,0)</f>
        <v>1.1049999999999999E-2</v>
      </c>
      <c r="AR140" s="20"/>
      <c r="AS140" s="21">
        <f>((INDEX($B140:$AQ140,MATCH($AS$6,$B$8:$AQ$8,0)))/(INDEX($B140:$AQ140,MATCH($AS$5,$B$8:$AQ$8,0))))^(1/($AS$6-$AS$5))-1</f>
        <v>0</v>
      </c>
    </row>
    <row r="141" spans="1:45" x14ac:dyDescent="0.25">
      <c r="A141" s="17" t="s">
        <v>23</v>
      </c>
      <c r="B141" s="22">
        <f>SUM(B130:B140)</f>
        <v>0</v>
      </c>
      <c r="C141" s="22">
        <f t="shared" ref="C141:AQ141" si="55">SUM(C130:C140)</f>
        <v>0</v>
      </c>
      <c r="D141" s="22">
        <f t="shared" si="55"/>
        <v>0</v>
      </c>
      <c r="E141" s="22">
        <f t="shared" si="55"/>
        <v>0</v>
      </c>
      <c r="F141" s="23">
        <f t="shared" si="55"/>
        <v>13.622129999999999</v>
      </c>
      <c r="G141" s="22">
        <f t="shared" si="55"/>
        <v>14.86627</v>
      </c>
      <c r="H141" s="22">
        <f t="shared" si="55"/>
        <v>15.484299999999998</v>
      </c>
      <c r="I141" s="22">
        <f t="shared" si="55"/>
        <v>17.038500000000003</v>
      </c>
      <c r="J141" s="22">
        <f t="shared" si="55"/>
        <v>18.40691</v>
      </c>
      <c r="K141" s="22">
        <f t="shared" si="55"/>
        <v>19.780269999999998</v>
      </c>
      <c r="L141" s="22">
        <f t="shared" si="55"/>
        <v>21.226160000000004</v>
      </c>
      <c r="M141" s="22">
        <f t="shared" si="55"/>
        <v>22.730519999999999</v>
      </c>
      <c r="N141" s="22">
        <f t="shared" si="55"/>
        <v>24.422710000000006</v>
      </c>
      <c r="O141" s="22">
        <f t="shared" si="55"/>
        <v>26.329210000000003</v>
      </c>
      <c r="P141" s="22">
        <f t="shared" si="55"/>
        <v>28.453420000000005</v>
      </c>
      <c r="Q141" s="22">
        <f t="shared" si="55"/>
        <v>30.803720000000009</v>
      </c>
      <c r="R141" s="22">
        <f t="shared" si="55"/>
        <v>33.489329999999995</v>
      </c>
      <c r="S141" s="22">
        <f t="shared" si="55"/>
        <v>36.387729999999998</v>
      </c>
      <c r="T141" s="22">
        <f t="shared" si="55"/>
        <v>39.407849999999982</v>
      </c>
      <c r="U141" s="22">
        <f t="shared" si="55"/>
        <v>42.557119999999998</v>
      </c>
      <c r="V141" s="22">
        <f t="shared" si="55"/>
        <v>45.893769999999996</v>
      </c>
      <c r="W141" s="22">
        <f t="shared" si="55"/>
        <v>49.347589999999983</v>
      </c>
      <c r="X141" s="22">
        <f t="shared" si="55"/>
        <v>52.84896999999998</v>
      </c>
      <c r="Y141" s="22">
        <f t="shared" si="55"/>
        <v>56.452480000000001</v>
      </c>
      <c r="Z141" s="22">
        <f t="shared" si="55"/>
        <v>60.250209999999996</v>
      </c>
      <c r="AA141" s="22">
        <f t="shared" si="55"/>
        <v>64.142749999999992</v>
      </c>
      <c r="AB141" s="22">
        <f t="shared" si="55"/>
        <v>68.135639999999981</v>
      </c>
      <c r="AC141" s="22">
        <f t="shared" si="55"/>
        <v>72.184769999999986</v>
      </c>
      <c r="AD141" s="22">
        <f t="shared" si="55"/>
        <v>76.369559999999964</v>
      </c>
      <c r="AE141" s="22">
        <f t="shared" si="55"/>
        <v>80.698339999999973</v>
      </c>
      <c r="AF141" s="22">
        <f t="shared" si="55"/>
        <v>85.171640000000011</v>
      </c>
      <c r="AG141" s="22">
        <f t="shared" si="55"/>
        <v>89.76218999999999</v>
      </c>
      <c r="AH141" s="22">
        <f t="shared" si="55"/>
        <v>94.371189999999999</v>
      </c>
      <c r="AI141" s="22">
        <f t="shared" si="55"/>
        <v>99.00239000000002</v>
      </c>
      <c r="AJ141" s="22">
        <f t="shared" si="55"/>
        <v>103.64240000000001</v>
      </c>
      <c r="AK141" s="22">
        <f t="shared" si="55"/>
        <v>108.29582999999998</v>
      </c>
      <c r="AL141" s="22">
        <f t="shared" si="55"/>
        <v>112.91378999999995</v>
      </c>
      <c r="AM141" s="22">
        <f t="shared" si="55"/>
        <v>117.53483</v>
      </c>
      <c r="AN141" s="22">
        <f t="shared" si="55"/>
        <v>122.17522999999997</v>
      </c>
      <c r="AO141" s="22">
        <f t="shared" si="55"/>
        <v>126.77424999999999</v>
      </c>
      <c r="AP141" s="22">
        <f t="shared" si="55"/>
        <v>131.33232000000004</v>
      </c>
      <c r="AQ141" s="22">
        <f t="shared" si="55"/>
        <v>135.84090000000003</v>
      </c>
      <c r="AR141" s="14"/>
      <c r="AS141" s="21">
        <f t="shared" si="54"/>
        <v>6.4012739452710132E-2</v>
      </c>
    </row>
    <row r="142" spans="1:45" x14ac:dyDescent="0.25">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c r="AK142" s="13"/>
      <c r="AL142" s="13"/>
      <c r="AM142" s="13"/>
      <c r="AN142" s="13"/>
      <c r="AO142" s="13"/>
      <c r="AP142" s="13"/>
      <c r="AQ142" s="13"/>
      <c r="AR142" s="13"/>
      <c r="AS142" s="39"/>
    </row>
    <row r="143" spans="1:45" x14ac:dyDescent="0.25">
      <c r="A143" s="8" t="s">
        <v>29</v>
      </c>
      <c r="AS143" s="24"/>
    </row>
    <row r="144" spans="1:45" x14ac:dyDescent="0.25">
      <c r="A144" s="13"/>
      <c r="B144" s="14">
        <v>2009</v>
      </c>
      <c r="C144" s="14">
        <v>2010</v>
      </c>
      <c r="D144" s="14">
        <v>2011</v>
      </c>
      <c r="E144" s="14">
        <v>2012</v>
      </c>
      <c r="F144" s="15">
        <v>2013</v>
      </c>
      <c r="G144" s="14">
        <v>2014</v>
      </c>
      <c r="H144" s="14">
        <v>2015</v>
      </c>
      <c r="I144" s="14">
        <v>2016</v>
      </c>
      <c r="J144" s="14">
        <v>2017</v>
      </c>
      <c r="K144" s="14">
        <v>2018</v>
      </c>
      <c r="L144" s="14">
        <v>2019</v>
      </c>
      <c r="M144" s="14">
        <v>2020</v>
      </c>
      <c r="N144" s="14">
        <v>2021</v>
      </c>
      <c r="O144" s="14">
        <v>2022</v>
      </c>
      <c r="P144" s="14">
        <v>2023</v>
      </c>
      <c r="Q144" s="14">
        <v>2024</v>
      </c>
      <c r="R144" s="14">
        <v>2025</v>
      </c>
      <c r="S144" s="14">
        <v>2026</v>
      </c>
      <c r="T144" s="14">
        <v>2027</v>
      </c>
      <c r="U144" s="14">
        <v>2028</v>
      </c>
      <c r="V144" s="14">
        <v>2029</v>
      </c>
      <c r="W144" s="14">
        <v>2030</v>
      </c>
      <c r="X144" s="14">
        <v>2031</v>
      </c>
      <c r="Y144" s="14">
        <v>2032</v>
      </c>
      <c r="Z144" s="14">
        <v>2033</v>
      </c>
      <c r="AA144" s="14">
        <v>2034</v>
      </c>
      <c r="AB144" s="14">
        <v>2035</v>
      </c>
      <c r="AC144" s="14">
        <v>2036</v>
      </c>
      <c r="AD144" s="14">
        <v>2037</v>
      </c>
      <c r="AE144" s="14">
        <v>2038</v>
      </c>
      <c r="AF144" s="14">
        <v>2039</v>
      </c>
      <c r="AG144" s="14">
        <v>2040</v>
      </c>
      <c r="AH144" s="14">
        <v>2041</v>
      </c>
      <c r="AI144" s="14">
        <v>2042</v>
      </c>
      <c r="AJ144" s="14">
        <v>2043</v>
      </c>
      <c r="AK144" s="14">
        <v>2044</v>
      </c>
      <c r="AL144" s="14">
        <v>2045</v>
      </c>
      <c r="AM144" s="14">
        <v>2046</v>
      </c>
      <c r="AN144" s="14">
        <v>2047</v>
      </c>
      <c r="AO144" s="14">
        <v>2048</v>
      </c>
      <c r="AP144" s="14">
        <v>2049</v>
      </c>
      <c r="AQ144" s="14">
        <v>2050</v>
      </c>
      <c r="AR144" s="13"/>
      <c r="AS144" s="16" t="str">
        <f>$AS$5&amp;"-"&amp;$AS$6</f>
        <v>2015-2050</v>
      </c>
    </row>
    <row r="145" spans="1:45" x14ac:dyDescent="0.25">
      <c r="A145" s="17" t="s">
        <v>12</v>
      </c>
      <c r="B145" s="42" t="str">
        <f>IF(ISERROR(B9/B100),"-",B9/B100)</f>
        <v>-</v>
      </c>
      <c r="C145" s="42" t="str">
        <f t="shared" ref="C145:AQ151" si="56">IF(ISERROR(C9/C100),"-",C9/C100)</f>
        <v>-</v>
      </c>
      <c r="D145" s="42" t="str">
        <f t="shared" si="56"/>
        <v>-</v>
      </c>
      <c r="E145" s="42" t="str">
        <f t="shared" si="56"/>
        <v>-</v>
      </c>
      <c r="F145" s="94">
        <f t="shared" si="56"/>
        <v>0.30000073368263608</v>
      </c>
      <c r="G145" s="42">
        <f t="shared" si="56"/>
        <v>0.30000073855789194</v>
      </c>
      <c r="H145" s="42">
        <f t="shared" si="56"/>
        <v>0.3000006912976001</v>
      </c>
      <c r="I145" s="42">
        <f t="shared" si="56"/>
        <v>0.3000006912976001</v>
      </c>
      <c r="J145" s="42">
        <f t="shared" si="56"/>
        <v>0.3000006912976001</v>
      </c>
      <c r="K145" s="42">
        <f t="shared" si="56"/>
        <v>0.3000006912976001</v>
      </c>
      <c r="L145" s="42">
        <f t="shared" si="56"/>
        <v>0.3000006912976001</v>
      </c>
      <c r="M145" s="42">
        <f t="shared" si="56"/>
        <v>0.3000006912976001</v>
      </c>
      <c r="N145" s="42">
        <f t="shared" si="56"/>
        <v>0.3000006912976001</v>
      </c>
      <c r="O145" s="42">
        <f t="shared" si="56"/>
        <v>0.3000006912976001</v>
      </c>
      <c r="P145" s="42">
        <f t="shared" si="56"/>
        <v>0.3000006912976001</v>
      </c>
      <c r="Q145" s="42">
        <f t="shared" si="56"/>
        <v>0.3000006912976001</v>
      </c>
      <c r="R145" s="42">
        <f t="shared" si="56"/>
        <v>0.3000006912976001</v>
      </c>
      <c r="S145" s="42">
        <f t="shared" si="56"/>
        <v>0.3000006912976001</v>
      </c>
      <c r="T145" s="42">
        <f t="shared" si="56"/>
        <v>0.3000006912976001</v>
      </c>
      <c r="U145" s="42">
        <f t="shared" si="56"/>
        <v>0.3000006912976001</v>
      </c>
      <c r="V145" s="42">
        <f t="shared" si="56"/>
        <v>0.3000006912976001</v>
      </c>
      <c r="W145" s="42">
        <f t="shared" si="56"/>
        <v>0.3000006912976001</v>
      </c>
      <c r="X145" s="42">
        <f t="shared" si="56"/>
        <v>0.3000006912976001</v>
      </c>
      <c r="Y145" s="42">
        <f t="shared" si="56"/>
        <v>0.3000006912976001</v>
      </c>
      <c r="Z145" s="42">
        <f t="shared" si="56"/>
        <v>0.3000006912976001</v>
      </c>
      <c r="AA145" s="42">
        <f t="shared" si="56"/>
        <v>0.3000006912976001</v>
      </c>
      <c r="AB145" s="42">
        <f t="shared" si="56"/>
        <v>0.3000006912976001</v>
      </c>
      <c r="AC145" s="42">
        <f t="shared" si="56"/>
        <v>0.3000006912976001</v>
      </c>
      <c r="AD145" s="42">
        <f t="shared" si="56"/>
        <v>0.3000006912976001</v>
      </c>
      <c r="AE145" s="42">
        <f t="shared" si="56"/>
        <v>0.3000006912976001</v>
      </c>
      <c r="AF145" s="42">
        <f t="shared" si="56"/>
        <v>0.3000006912976001</v>
      </c>
      <c r="AG145" s="42">
        <f t="shared" si="56"/>
        <v>0.3000006912976001</v>
      </c>
      <c r="AH145" s="42">
        <f t="shared" si="56"/>
        <v>0.3000006912976001</v>
      </c>
      <c r="AI145" s="42">
        <f t="shared" si="56"/>
        <v>0.3000006912976001</v>
      </c>
      <c r="AJ145" s="42">
        <f t="shared" si="56"/>
        <v>0.3000006912976001</v>
      </c>
      <c r="AK145" s="42">
        <f t="shared" si="56"/>
        <v>0.3000006912976001</v>
      </c>
      <c r="AL145" s="42">
        <f t="shared" si="56"/>
        <v>0.3000006912976001</v>
      </c>
      <c r="AM145" s="42">
        <f t="shared" si="56"/>
        <v>0.3000006912976001</v>
      </c>
      <c r="AN145" s="42">
        <f t="shared" si="56"/>
        <v>0.3000006912976001</v>
      </c>
      <c r="AO145" s="42">
        <f t="shared" si="56"/>
        <v>0.3000006912976001</v>
      </c>
      <c r="AP145" s="42">
        <f t="shared" si="56"/>
        <v>0.3000006912976001</v>
      </c>
      <c r="AQ145" s="42">
        <f t="shared" si="56"/>
        <v>0.3000006912976001</v>
      </c>
      <c r="AR145" s="43"/>
      <c r="AS145" s="21">
        <f t="shared" ref="AS145:AS156" si="57">((INDEX($B145:$AQ145,MATCH($AS$6,$B$8:$AQ$8,0)))/(INDEX($B145:$AQ145,MATCH($AS$5,$B$8:$AQ$8,0))))^(1/($AS$6-$AS$5))-1</f>
        <v>0</v>
      </c>
    </row>
    <row r="146" spans="1:45" x14ac:dyDescent="0.25">
      <c r="A146" s="17" t="s">
        <v>13</v>
      </c>
      <c r="B146" s="42" t="str">
        <f t="shared" ref="B146:Q156" si="58">IF(ISERROR(B10/B101),"-",B10/B101)</f>
        <v>-</v>
      </c>
      <c r="C146" s="42" t="str">
        <f t="shared" si="58"/>
        <v>-</v>
      </c>
      <c r="D146" s="42" t="str">
        <f t="shared" si="58"/>
        <v>-</v>
      </c>
      <c r="E146" s="42" t="str">
        <f t="shared" si="58"/>
        <v>-</v>
      </c>
      <c r="F146" s="94">
        <f t="shared" si="58"/>
        <v>0.1430000463356173</v>
      </c>
      <c r="G146" s="42">
        <f t="shared" si="58"/>
        <v>0.14299990997258974</v>
      </c>
      <c r="H146" s="42">
        <f t="shared" si="58"/>
        <v>0.14299991870391832</v>
      </c>
      <c r="I146" s="42">
        <f t="shared" si="58"/>
        <v>0.14299991870391832</v>
      </c>
      <c r="J146" s="42">
        <f t="shared" si="58"/>
        <v>0.14299991870391832</v>
      </c>
      <c r="K146" s="42">
        <f t="shared" si="58"/>
        <v>0.14299991870391832</v>
      </c>
      <c r="L146" s="42">
        <f t="shared" si="58"/>
        <v>0.14299991870391832</v>
      </c>
      <c r="M146" s="42">
        <f t="shared" si="58"/>
        <v>0.14299991870391832</v>
      </c>
      <c r="N146" s="42">
        <f t="shared" si="58"/>
        <v>0.14299991870391832</v>
      </c>
      <c r="O146" s="42">
        <f t="shared" si="58"/>
        <v>0.14299991870391832</v>
      </c>
      <c r="P146" s="42">
        <f t="shared" si="58"/>
        <v>0.14299991870391832</v>
      </c>
      <c r="Q146" s="42">
        <f t="shared" si="58"/>
        <v>0.14299991870391832</v>
      </c>
      <c r="R146" s="42">
        <f t="shared" si="56"/>
        <v>0.14299991870391832</v>
      </c>
      <c r="S146" s="42">
        <f t="shared" si="56"/>
        <v>0.14299991870391832</v>
      </c>
      <c r="T146" s="42">
        <f t="shared" si="56"/>
        <v>0.14299991870391832</v>
      </c>
      <c r="U146" s="42">
        <f t="shared" si="56"/>
        <v>0.14299991870391832</v>
      </c>
      <c r="V146" s="42">
        <f t="shared" si="56"/>
        <v>0.14299991870391832</v>
      </c>
      <c r="W146" s="42">
        <f t="shared" si="56"/>
        <v>0.14299991870391832</v>
      </c>
      <c r="X146" s="42">
        <f t="shared" si="56"/>
        <v>0.14299991870391832</v>
      </c>
      <c r="Y146" s="42">
        <f t="shared" si="56"/>
        <v>0.14299991870391832</v>
      </c>
      <c r="Z146" s="42">
        <f t="shared" si="56"/>
        <v>0.14299991870391832</v>
      </c>
      <c r="AA146" s="42">
        <f t="shared" si="56"/>
        <v>0.14299991870391832</v>
      </c>
      <c r="AB146" s="42">
        <f t="shared" si="56"/>
        <v>0.14299991870391832</v>
      </c>
      <c r="AC146" s="42">
        <f t="shared" si="56"/>
        <v>0.14299991870391832</v>
      </c>
      <c r="AD146" s="42">
        <f t="shared" si="56"/>
        <v>0.14299991870391832</v>
      </c>
      <c r="AE146" s="42">
        <f t="shared" si="56"/>
        <v>0.14299991870391832</v>
      </c>
      <c r="AF146" s="42">
        <f t="shared" si="56"/>
        <v>0.14299991870391832</v>
      </c>
      <c r="AG146" s="42">
        <f t="shared" si="56"/>
        <v>0.14299991870391832</v>
      </c>
      <c r="AH146" s="42">
        <f t="shared" si="56"/>
        <v>0.14299991870391832</v>
      </c>
      <c r="AI146" s="42">
        <f t="shared" si="56"/>
        <v>0.14299991870391832</v>
      </c>
      <c r="AJ146" s="42">
        <f t="shared" si="56"/>
        <v>0.14299991870391832</v>
      </c>
      <c r="AK146" s="42">
        <f t="shared" si="56"/>
        <v>0.14299991870391832</v>
      </c>
      <c r="AL146" s="42">
        <f t="shared" si="56"/>
        <v>0.14299991870391832</v>
      </c>
      <c r="AM146" s="42">
        <f t="shared" si="56"/>
        <v>0.14299991870391832</v>
      </c>
      <c r="AN146" s="42">
        <f t="shared" si="56"/>
        <v>0.14299991870391832</v>
      </c>
      <c r="AO146" s="42">
        <f t="shared" si="56"/>
        <v>0.14299991870391832</v>
      </c>
      <c r="AP146" s="42">
        <f t="shared" si="56"/>
        <v>0.14299991870391832</v>
      </c>
      <c r="AQ146" s="42">
        <f t="shared" si="56"/>
        <v>0.14299991870391832</v>
      </c>
      <c r="AR146" s="43"/>
      <c r="AS146" s="21">
        <f t="shared" si="57"/>
        <v>0</v>
      </c>
    </row>
    <row r="147" spans="1:45" x14ac:dyDescent="0.25">
      <c r="A147" s="17" t="s">
        <v>14</v>
      </c>
      <c r="B147" s="42" t="str">
        <f t="shared" si="58"/>
        <v>-</v>
      </c>
      <c r="C147" s="42" t="str">
        <f t="shared" si="56"/>
        <v>-</v>
      </c>
      <c r="D147" s="42" t="str">
        <f t="shared" si="56"/>
        <v>-</v>
      </c>
      <c r="E147" s="42" t="str">
        <f t="shared" si="56"/>
        <v>-</v>
      </c>
      <c r="F147" s="94">
        <f t="shared" si="56"/>
        <v>0.33098701950210091</v>
      </c>
      <c r="G147" s="42">
        <f t="shared" si="56"/>
        <v>0.33100543177031366</v>
      </c>
      <c r="H147" s="42">
        <f t="shared" si="56"/>
        <v>0.331097899392859</v>
      </c>
      <c r="I147" s="42">
        <f t="shared" si="56"/>
        <v>0.33109874498793757</v>
      </c>
      <c r="J147" s="42">
        <f t="shared" si="56"/>
        <v>0.33109874498793757</v>
      </c>
      <c r="K147" s="42">
        <f t="shared" si="56"/>
        <v>0.33109874498793757</v>
      </c>
      <c r="L147" s="42">
        <f t="shared" si="56"/>
        <v>0.33109874498793757</v>
      </c>
      <c r="M147" s="42">
        <f t="shared" si="56"/>
        <v>0.33109615926101832</v>
      </c>
      <c r="N147" s="42">
        <f t="shared" si="56"/>
        <v>0.33109916754562541</v>
      </c>
      <c r="O147" s="42">
        <f t="shared" si="56"/>
        <v>0.33109331227713551</v>
      </c>
      <c r="P147" s="42">
        <f t="shared" si="56"/>
        <v>0.33109489173637324</v>
      </c>
      <c r="Q147" s="42">
        <f t="shared" si="56"/>
        <v>0.33109111191257024</v>
      </c>
      <c r="R147" s="42">
        <f t="shared" si="56"/>
        <v>0.33109398559222664</v>
      </c>
      <c r="S147" s="42">
        <f t="shared" si="56"/>
        <v>0.33108661838738274</v>
      </c>
      <c r="T147" s="42">
        <f t="shared" si="56"/>
        <v>0.33108900152264148</v>
      </c>
      <c r="U147" s="42">
        <f t="shared" si="56"/>
        <v>0.33108214882769305</v>
      </c>
      <c r="V147" s="42">
        <f t="shared" si="56"/>
        <v>0.33107738696797495</v>
      </c>
      <c r="W147" s="42">
        <f t="shared" si="56"/>
        <v>0.33107035832498638</v>
      </c>
      <c r="X147" s="42">
        <f t="shared" si="56"/>
        <v>0.3310741787658617</v>
      </c>
      <c r="Y147" s="42">
        <f t="shared" si="56"/>
        <v>0.33106364912968234</v>
      </c>
      <c r="Z147" s="42">
        <f t="shared" si="56"/>
        <v>0.33105451712763684</v>
      </c>
      <c r="AA147" s="42">
        <f t="shared" si="56"/>
        <v>0.33104756229162313</v>
      </c>
      <c r="AB147" s="42">
        <f t="shared" si="56"/>
        <v>0.33104471776622629</v>
      </c>
      <c r="AC147" s="42">
        <f t="shared" si="56"/>
        <v>0.33102402262439867</v>
      </c>
      <c r="AD147" s="42">
        <f t="shared" si="56"/>
        <v>0.33101980236691014</v>
      </c>
      <c r="AE147" s="42">
        <f t="shared" si="56"/>
        <v>0.33100741723079791</v>
      </c>
      <c r="AF147" s="42">
        <f t="shared" si="56"/>
        <v>0.33099142778976809</v>
      </c>
      <c r="AG147" s="42">
        <f t="shared" si="56"/>
        <v>0.3309720273178034</v>
      </c>
      <c r="AH147" s="42">
        <f t="shared" si="56"/>
        <v>0.33096620208032546</v>
      </c>
      <c r="AI147" s="42">
        <f t="shared" si="56"/>
        <v>0.33095145012524796</v>
      </c>
      <c r="AJ147" s="42">
        <f t="shared" si="56"/>
        <v>0.33092331523747259</v>
      </c>
      <c r="AK147" s="42">
        <f t="shared" si="56"/>
        <v>0.33091264989951541</v>
      </c>
      <c r="AL147" s="42">
        <f t="shared" si="56"/>
        <v>0.33089649471012433</v>
      </c>
      <c r="AM147" s="42">
        <f t="shared" si="56"/>
        <v>0.33088099746945754</v>
      </c>
      <c r="AN147" s="42">
        <f t="shared" si="56"/>
        <v>0.33085784418567149</v>
      </c>
      <c r="AO147" s="42">
        <f t="shared" si="56"/>
        <v>0.33084123628700146</v>
      </c>
      <c r="AP147" s="42">
        <f t="shared" si="56"/>
        <v>0.33083143996568104</v>
      </c>
      <c r="AQ147" s="42">
        <f t="shared" si="56"/>
        <v>0.33081636674726367</v>
      </c>
      <c r="AR147" s="43"/>
      <c r="AS147" s="21">
        <f t="shared" si="57"/>
        <v>-2.4304333720581717E-5</v>
      </c>
    </row>
    <row r="148" spans="1:45" x14ac:dyDescent="0.25">
      <c r="A148" s="17" t="s">
        <v>15</v>
      </c>
      <c r="B148" s="42" t="str">
        <f t="shared" si="58"/>
        <v>-</v>
      </c>
      <c r="C148" s="42" t="str">
        <f t="shared" si="56"/>
        <v>-</v>
      </c>
      <c r="D148" s="42" t="str">
        <f t="shared" si="56"/>
        <v>-</v>
      </c>
      <c r="E148" s="42" t="str">
        <f t="shared" si="56"/>
        <v>-</v>
      </c>
      <c r="F148" s="94">
        <f t="shared" si="56"/>
        <v>0.36000130520969009</v>
      </c>
      <c r="G148" s="42">
        <f t="shared" si="56"/>
        <v>0.36000108686791843</v>
      </c>
      <c r="H148" s="42">
        <f t="shared" si="56"/>
        <v>0.35999993484606296</v>
      </c>
      <c r="I148" s="42">
        <f t="shared" si="56"/>
        <v>0.35999958791193909</v>
      </c>
      <c r="J148" s="42">
        <f t="shared" si="56"/>
        <v>0.35999976163763608</v>
      </c>
      <c r="K148" s="42">
        <f t="shared" si="56"/>
        <v>0.36000015153138698</v>
      </c>
      <c r="L148" s="42">
        <f t="shared" si="56"/>
        <v>0.35999969748469335</v>
      </c>
      <c r="M148" s="42">
        <f t="shared" si="56"/>
        <v>0.35999916026141721</v>
      </c>
      <c r="N148" s="42">
        <f t="shared" si="56"/>
        <v>0.3600139605758042</v>
      </c>
      <c r="O148" s="42">
        <f t="shared" si="56"/>
        <v>0.36007079795191643</v>
      </c>
      <c r="P148" s="42">
        <f t="shared" si="56"/>
        <v>0.36019829349230903</v>
      </c>
      <c r="Q148" s="42">
        <f t="shared" si="56"/>
        <v>0.36042784173378162</v>
      </c>
      <c r="R148" s="42">
        <f t="shared" si="56"/>
        <v>0.360824737323033</v>
      </c>
      <c r="S148" s="42">
        <f t="shared" si="56"/>
        <v>0.3612366241571382</v>
      </c>
      <c r="T148" s="42">
        <f t="shared" si="56"/>
        <v>0.36162330923532976</v>
      </c>
      <c r="U148" s="42">
        <f t="shared" si="56"/>
        <v>0.3619910885021248</v>
      </c>
      <c r="V148" s="42">
        <f t="shared" si="56"/>
        <v>0.36234609602999368</v>
      </c>
      <c r="W148" s="42">
        <f t="shared" si="56"/>
        <v>0.36267503797157996</v>
      </c>
      <c r="X148" s="42">
        <f t="shared" si="56"/>
        <v>0.36298758403204029</v>
      </c>
      <c r="Y148" s="42">
        <f t="shared" si="56"/>
        <v>0.36328481709550758</v>
      </c>
      <c r="Z148" s="42">
        <f t="shared" si="56"/>
        <v>0.36357705716895178</v>
      </c>
      <c r="AA148" s="42">
        <f t="shared" si="56"/>
        <v>0.36386694872981107</v>
      </c>
      <c r="AB148" s="42">
        <f t="shared" si="56"/>
        <v>0.36415899215595404</v>
      </c>
      <c r="AC148" s="42">
        <f t="shared" si="56"/>
        <v>0.36451157328259043</v>
      </c>
      <c r="AD148" s="42">
        <f t="shared" si="56"/>
        <v>0.36492846079231217</v>
      </c>
      <c r="AE148" s="42">
        <f t="shared" si="56"/>
        <v>0.36540422650200738</v>
      </c>
      <c r="AF148" s="42">
        <f t="shared" si="56"/>
        <v>0.3659464603670024</v>
      </c>
      <c r="AG148" s="42">
        <f t="shared" si="56"/>
        <v>0.36654832554162442</v>
      </c>
      <c r="AH148" s="42">
        <f t="shared" si="56"/>
        <v>0.36712051688963809</v>
      </c>
      <c r="AI148" s="42">
        <f t="shared" si="56"/>
        <v>0.36768835804980388</v>
      </c>
      <c r="AJ148" s="42">
        <f t="shared" si="56"/>
        <v>0.36827774387023571</v>
      </c>
      <c r="AK148" s="42">
        <f t="shared" si="56"/>
        <v>0.3689278500700835</v>
      </c>
      <c r="AL148" s="42">
        <f t="shared" si="56"/>
        <v>0.36950942750906413</v>
      </c>
      <c r="AM148" s="42">
        <f t="shared" si="56"/>
        <v>0.37003609191827208</v>
      </c>
      <c r="AN148" s="42">
        <f t="shared" si="56"/>
        <v>0.37051739689175861</v>
      </c>
      <c r="AO148" s="42">
        <f t="shared" si="56"/>
        <v>0.37095622389201011</v>
      </c>
      <c r="AP148" s="42">
        <f t="shared" si="56"/>
        <v>0.37135856706140341</v>
      </c>
      <c r="AQ148" s="42">
        <f t="shared" si="56"/>
        <v>0.37172886522279014</v>
      </c>
      <c r="AR148" s="43"/>
      <c r="AS148" s="21">
        <f t="shared" si="57"/>
        <v>9.1644485442055057E-4</v>
      </c>
    </row>
    <row r="149" spans="1:45" x14ac:dyDescent="0.25">
      <c r="A149" s="17" t="s">
        <v>16</v>
      </c>
      <c r="B149" s="42" t="str">
        <f t="shared" si="58"/>
        <v>-</v>
      </c>
      <c r="C149" s="42" t="str">
        <f t="shared" si="56"/>
        <v>-</v>
      </c>
      <c r="D149" s="42" t="str">
        <f t="shared" si="56"/>
        <v>-</v>
      </c>
      <c r="E149" s="42" t="str">
        <f t="shared" si="56"/>
        <v>-</v>
      </c>
      <c r="F149" s="94">
        <f t="shared" si="56"/>
        <v>0.3249987557073738</v>
      </c>
      <c r="G149" s="42">
        <f t="shared" si="56"/>
        <v>0.32527239387008966</v>
      </c>
      <c r="H149" s="42">
        <f t="shared" si="56"/>
        <v>0.32492824280544497</v>
      </c>
      <c r="I149" s="42">
        <f t="shared" si="56"/>
        <v>0.32767371641720988</v>
      </c>
      <c r="J149" s="42">
        <f t="shared" si="56"/>
        <v>0.32839204824055085</v>
      </c>
      <c r="K149" s="42">
        <f t="shared" si="56"/>
        <v>0.32876966721376422</v>
      </c>
      <c r="L149" s="42">
        <f t="shared" si="56"/>
        <v>0.32900857781164905</v>
      </c>
      <c r="M149" s="42">
        <f t="shared" si="56"/>
        <v>0.32917435272872014</v>
      </c>
      <c r="N149" s="42">
        <f t="shared" si="56"/>
        <v>0.32930556592504107</v>
      </c>
      <c r="O149" s="42">
        <f t="shared" si="56"/>
        <v>0.32941076305320516</v>
      </c>
      <c r="P149" s="42">
        <f t="shared" si="56"/>
        <v>0.32949906674356161</v>
      </c>
      <c r="Q149" s="42">
        <f t="shared" si="56"/>
        <v>0.32956700060720834</v>
      </c>
      <c r="R149" s="42">
        <f t="shared" si="56"/>
        <v>0.32962701958209606</v>
      </c>
      <c r="S149" s="42">
        <f t="shared" si="56"/>
        <v>0.32967365717519515</v>
      </c>
      <c r="T149" s="42">
        <f t="shared" si="56"/>
        <v>0.32971076657281612</v>
      </c>
      <c r="U149" s="42">
        <f t="shared" si="56"/>
        <v>0.32974119978592953</v>
      </c>
      <c r="V149" s="42">
        <f t="shared" si="56"/>
        <v>0.32976660997436119</v>
      </c>
      <c r="W149" s="42">
        <f t="shared" si="56"/>
        <v>0.32978861067720799</v>
      </c>
      <c r="X149" s="42">
        <f t="shared" si="56"/>
        <v>0.32980667168878885</v>
      </c>
      <c r="Y149" s="42">
        <f t="shared" si="56"/>
        <v>0.32982339626733181</v>
      </c>
      <c r="Z149" s="42">
        <f t="shared" si="56"/>
        <v>0.32983762432976105</v>
      </c>
      <c r="AA149" s="42">
        <f t="shared" si="56"/>
        <v>0.32985015702031162</v>
      </c>
      <c r="AB149" s="42">
        <f t="shared" si="56"/>
        <v>0.32986117211729177</v>
      </c>
      <c r="AC149" s="42">
        <f t="shared" si="56"/>
        <v>0.32987071740853163</v>
      </c>
      <c r="AD149" s="42">
        <f t="shared" si="56"/>
        <v>0.32987945285951958</v>
      </c>
      <c r="AE149" s="42">
        <f t="shared" si="56"/>
        <v>0.32988756869356212</v>
      </c>
      <c r="AF149" s="42">
        <f t="shared" si="56"/>
        <v>0.32989449389559977</v>
      </c>
      <c r="AG149" s="42">
        <f t="shared" si="56"/>
        <v>0.32990123077653433</v>
      </c>
      <c r="AH149" s="42">
        <f t="shared" si="56"/>
        <v>0.32990709115337674</v>
      </c>
      <c r="AI149" s="42">
        <f t="shared" si="56"/>
        <v>0.32991204276584479</v>
      </c>
      <c r="AJ149" s="42">
        <f t="shared" si="56"/>
        <v>0.32991701231775872</v>
      </c>
      <c r="AK149" s="42">
        <f t="shared" si="56"/>
        <v>0.32992139055298175</v>
      </c>
      <c r="AL149" s="42">
        <f t="shared" si="56"/>
        <v>0.3299254077280343</v>
      </c>
      <c r="AM149" s="42">
        <f t="shared" si="56"/>
        <v>0.32992892099226934</v>
      </c>
      <c r="AN149" s="42">
        <f t="shared" si="56"/>
        <v>0.32993206295027533</v>
      </c>
      <c r="AO149" s="42">
        <f t="shared" si="56"/>
        <v>0.32993460954125975</v>
      </c>
      <c r="AP149" s="42">
        <f t="shared" si="56"/>
        <v>0.32993770347060103</v>
      </c>
      <c r="AQ149" s="42">
        <f t="shared" si="56"/>
        <v>0.32994002226370084</v>
      </c>
      <c r="AR149" s="43"/>
      <c r="AS149" s="21">
        <f t="shared" si="57"/>
        <v>4.3742480353747837E-4</v>
      </c>
    </row>
    <row r="150" spans="1:45" x14ac:dyDescent="0.25">
      <c r="A150" s="17" t="s">
        <v>17</v>
      </c>
      <c r="B150" s="42" t="str">
        <f t="shared" si="58"/>
        <v>-</v>
      </c>
      <c r="C150" s="42" t="str">
        <f t="shared" si="56"/>
        <v>-</v>
      </c>
      <c r="D150" s="42" t="str">
        <f t="shared" si="56"/>
        <v>-</v>
      </c>
      <c r="E150" s="42" t="str">
        <f t="shared" si="56"/>
        <v>-</v>
      </c>
      <c r="F150" s="94">
        <f t="shared" si="56"/>
        <v>0.24099985119357145</v>
      </c>
      <c r="G150" s="42">
        <f t="shared" si="56"/>
        <v>0.24100034351882002</v>
      </c>
      <c r="H150" s="42">
        <f t="shared" si="56"/>
        <v>0.24087153362605171</v>
      </c>
      <c r="I150" s="42">
        <f t="shared" si="56"/>
        <v>0.24088273009259689</v>
      </c>
      <c r="J150" s="42">
        <f t="shared" si="56"/>
        <v>0.24091129466457378</v>
      </c>
      <c r="K150" s="42">
        <f t="shared" si="56"/>
        <v>0.24095645594324758</v>
      </c>
      <c r="L150" s="42">
        <f t="shared" si="56"/>
        <v>0.24102189806624028</v>
      </c>
      <c r="M150" s="42">
        <f t="shared" si="56"/>
        <v>0.24110828619563199</v>
      </c>
      <c r="N150" s="42">
        <f t="shared" si="56"/>
        <v>0.24120221907806916</v>
      </c>
      <c r="O150" s="42">
        <f t="shared" si="56"/>
        <v>0.24130529519139363</v>
      </c>
      <c r="P150" s="42">
        <f t="shared" si="56"/>
        <v>0.24141682645262955</v>
      </c>
      <c r="Q150" s="42">
        <f t="shared" si="56"/>
        <v>0.24153549121183948</v>
      </c>
      <c r="R150" s="42">
        <f t="shared" si="56"/>
        <v>0.2416673929535719</v>
      </c>
      <c r="S150" s="42">
        <f t="shared" si="56"/>
        <v>0.24180001916233798</v>
      </c>
      <c r="T150" s="42">
        <f t="shared" si="56"/>
        <v>0.24193224546743836</v>
      </c>
      <c r="U150" s="42">
        <f t="shared" si="56"/>
        <v>0.24206576814151076</v>
      </c>
      <c r="V150" s="42">
        <f t="shared" si="56"/>
        <v>0.24220224529919293</v>
      </c>
      <c r="W150" s="42">
        <f t="shared" si="56"/>
        <v>0.24234172943770402</v>
      </c>
      <c r="X150" s="42">
        <f t="shared" si="56"/>
        <v>0.2424811052492046</v>
      </c>
      <c r="Y150" s="42">
        <f t="shared" si="56"/>
        <v>0.2426226711993493</v>
      </c>
      <c r="Z150" s="42">
        <f t="shared" si="56"/>
        <v>0.24277082101752501</v>
      </c>
      <c r="AA150" s="42">
        <f t="shared" si="56"/>
        <v>0.24292489827062719</v>
      </c>
      <c r="AB150" s="42">
        <f t="shared" si="56"/>
        <v>0.24308420716587206</v>
      </c>
      <c r="AC150" s="42">
        <f t="shared" si="56"/>
        <v>0.24329772443215075</v>
      </c>
      <c r="AD150" s="42">
        <f t="shared" si="56"/>
        <v>0.2435740771350714</v>
      </c>
      <c r="AE150" s="42">
        <f t="shared" si="56"/>
        <v>0.24392135914648899</v>
      </c>
      <c r="AF150" s="42">
        <f t="shared" si="56"/>
        <v>0.24435202062981409</v>
      </c>
      <c r="AG150" s="42">
        <f t="shared" si="56"/>
        <v>0.2448782598963597</v>
      </c>
      <c r="AH150" s="42">
        <f t="shared" si="56"/>
        <v>0.24543440310159456</v>
      </c>
      <c r="AI150" s="42">
        <f t="shared" si="56"/>
        <v>0.24602111674190816</v>
      </c>
      <c r="AJ150" s="42">
        <f t="shared" si="56"/>
        <v>0.24664538817409659</v>
      </c>
      <c r="AK150" s="42">
        <f t="shared" si="56"/>
        <v>0.24730905373351944</v>
      </c>
      <c r="AL150" s="42">
        <f t="shared" si="56"/>
        <v>0.24791571359539699</v>
      </c>
      <c r="AM150" s="42">
        <f t="shared" si="56"/>
        <v>0.24847538923960438</v>
      </c>
      <c r="AN150" s="42">
        <f t="shared" si="56"/>
        <v>0.2489930015338436</v>
      </c>
      <c r="AO150" s="42">
        <f t="shared" si="56"/>
        <v>0.2494708972085504</v>
      </c>
      <c r="AP150" s="42">
        <f t="shared" si="56"/>
        <v>0.24991421758279275</v>
      </c>
      <c r="AQ150" s="42">
        <f t="shared" si="56"/>
        <v>0.25032674696880697</v>
      </c>
      <c r="AR150" s="43"/>
      <c r="AS150" s="21">
        <f t="shared" si="57"/>
        <v>1.1007000833260783E-3</v>
      </c>
    </row>
    <row r="151" spans="1:45" x14ac:dyDescent="0.25">
      <c r="A151" s="17" t="s">
        <v>18</v>
      </c>
      <c r="B151" s="42" t="str">
        <f t="shared" si="58"/>
        <v>-</v>
      </c>
      <c r="C151" s="42" t="str">
        <f t="shared" si="56"/>
        <v>-</v>
      </c>
      <c r="D151" s="42" t="str">
        <f t="shared" si="56"/>
        <v>-</v>
      </c>
      <c r="E151" s="42" t="str">
        <f t="shared" si="56"/>
        <v>-</v>
      </c>
      <c r="F151" s="94">
        <f t="shared" si="56"/>
        <v>0.28999073962233768</v>
      </c>
      <c r="G151" s="42">
        <f t="shared" si="56"/>
        <v>0.29001040813162959</v>
      </c>
      <c r="H151" s="42">
        <f t="shared" si="56"/>
        <v>0.29002139172014596</v>
      </c>
      <c r="I151" s="42">
        <f t="shared" si="56"/>
        <v>0.29002139172014596</v>
      </c>
      <c r="J151" s="42">
        <f t="shared" si="56"/>
        <v>0.29002139172014596</v>
      </c>
      <c r="K151" s="42">
        <f t="shared" si="56"/>
        <v>0.29002139172014596</v>
      </c>
      <c r="L151" s="42">
        <f t="shared" si="56"/>
        <v>0.29002139172014596</v>
      </c>
      <c r="M151" s="42">
        <f t="shared" si="56"/>
        <v>0.29002139172014596</v>
      </c>
      <c r="N151" s="42">
        <f t="shared" si="56"/>
        <v>0.29002139172014596</v>
      </c>
      <c r="O151" s="42">
        <f t="shared" si="56"/>
        <v>0.29002139172014596</v>
      </c>
      <c r="P151" s="42">
        <f t="shared" si="56"/>
        <v>0.29002139172014596</v>
      </c>
      <c r="Q151" s="42">
        <f t="shared" si="56"/>
        <v>0.29002139172014596</v>
      </c>
      <c r="R151" s="42">
        <f t="shared" si="56"/>
        <v>0.29002139172014596</v>
      </c>
      <c r="S151" s="42">
        <f t="shared" si="56"/>
        <v>0.29002139172014596</v>
      </c>
      <c r="T151" s="42">
        <f t="shared" si="56"/>
        <v>0.29002139172014596</v>
      </c>
      <c r="U151" s="42">
        <f t="shared" si="56"/>
        <v>0.29002139172014596</v>
      </c>
      <c r="V151" s="42">
        <f t="shared" si="56"/>
        <v>0.29002139172014596</v>
      </c>
      <c r="W151" s="42">
        <f t="shared" si="56"/>
        <v>0.29002139172014596</v>
      </c>
      <c r="X151" s="42">
        <f t="shared" si="56"/>
        <v>0.29002139172014596</v>
      </c>
      <c r="Y151" s="42">
        <f t="shared" si="56"/>
        <v>0.29002139172014596</v>
      </c>
      <c r="Z151" s="42">
        <f t="shared" si="56"/>
        <v>0.29002139172014596</v>
      </c>
      <c r="AA151" s="42">
        <f t="shared" ref="C151:AQ156" si="59">IF(ISERROR(AA15/AA106),"-",AA15/AA106)</f>
        <v>0.29002139172014596</v>
      </c>
      <c r="AB151" s="42">
        <f t="shared" si="59"/>
        <v>0.29002139172014596</v>
      </c>
      <c r="AC151" s="42">
        <f t="shared" si="59"/>
        <v>0.29002139172014596</v>
      </c>
      <c r="AD151" s="42">
        <f t="shared" si="59"/>
        <v>0.29002139172014596</v>
      </c>
      <c r="AE151" s="42">
        <f t="shared" si="59"/>
        <v>0.29002139172014596</v>
      </c>
      <c r="AF151" s="42">
        <f t="shared" si="59"/>
        <v>0.29002139172014596</v>
      </c>
      <c r="AG151" s="42">
        <f t="shared" si="59"/>
        <v>0.29002139172014596</v>
      </c>
      <c r="AH151" s="42">
        <f t="shared" si="59"/>
        <v>0.29002139172014596</v>
      </c>
      <c r="AI151" s="42">
        <f t="shared" si="59"/>
        <v>0.29002139172014596</v>
      </c>
      <c r="AJ151" s="42">
        <f t="shared" si="59"/>
        <v>0.29002139172014596</v>
      </c>
      <c r="AK151" s="42">
        <f t="shared" si="59"/>
        <v>0.29002139172014596</v>
      </c>
      <c r="AL151" s="42">
        <f t="shared" si="59"/>
        <v>0.29002139172014596</v>
      </c>
      <c r="AM151" s="42">
        <f t="shared" si="59"/>
        <v>0.29002139172014596</v>
      </c>
      <c r="AN151" s="42">
        <f t="shared" si="59"/>
        <v>0.29002139172014596</v>
      </c>
      <c r="AO151" s="42">
        <f t="shared" si="59"/>
        <v>0.29002139172014596</v>
      </c>
      <c r="AP151" s="42">
        <f t="shared" si="59"/>
        <v>0.29002139172014596</v>
      </c>
      <c r="AQ151" s="42">
        <f t="shared" si="59"/>
        <v>0.29002139172014596</v>
      </c>
      <c r="AR151" s="43"/>
      <c r="AS151" s="21">
        <f t="shared" si="57"/>
        <v>0</v>
      </c>
    </row>
    <row r="152" spans="1:45" x14ac:dyDescent="0.25">
      <c r="A152" s="17" t="s">
        <v>19</v>
      </c>
      <c r="B152" s="42" t="str">
        <f t="shared" si="58"/>
        <v>-</v>
      </c>
      <c r="C152" s="42" t="str">
        <f t="shared" si="59"/>
        <v>-</v>
      </c>
      <c r="D152" s="42" t="str">
        <f t="shared" si="59"/>
        <v>-</v>
      </c>
      <c r="E152" s="42" t="str">
        <f t="shared" si="59"/>
        <v>-</v>
      </c>
      <c r="F152" s="94">
        <f t="shared" si="59"/>
        <v>0.258000723599971</v>
      </c>
      <c r="G152" s="42">
        <f t="shared" si="59"/>
        <v>0.25805335880609082</v>
      </c>
      <c r="H152" s="42">
        <f t="shared" si="59"/>
        <v>0.25817779110258882</v>
      </c>
      <c r="I152" s="42">
        <f t="shared" si="59"/>
        <v>0.25827694765262249</v>
      </c>
      <c r="J152" s="42">
        <f t="shared" si="59"/>
        <v>0.25834706224350334</v>
      </c>
      <c r="K152" s="42">
        <f t="shared" si="59"/>
        <v>0.25841087695464293</v>
      </c>
      <c r="L152" s="42">
        <f t="shared" si="59"/>
        <v>0.25847078553925179</v>
      </c>
      <c r="M152" s="42">
        <f t="shared" si="59"/>
        <v>0.25852804734873353</v>
      </c>
      <c r="N152" s="42">
        <f t="shared" si="59"/>
        <v>0.25858576374406955</v>
      </c>
      <c r="O152" s="42">
        <f t="shared" si="59"/>
        <v>0.25864679892317755</v>
      </c>
      <c r="P152" s="42">
        <f t="shared" si="59"/>
        <v>0.25870854903400292</v>
      </c>
      <c r="Q152" s="42">
        <f t="shared" si="59"/>
        <v>0.25876873673697737</v>
      </c>
      <c r="R152" s="42">
        <f t="shared" si="59"/>
        <v>0.25883175868241887</v>
      </c>
      <c r="S152" s="42">
        <f t="shared" si="59"/>
        <v>0.25899589935963824</v>
      </c>
      <c r="T152" s="42">
        <f t="shared" si="59"/>
        <v>0.25924966874496397</v>
      </c>
      <c r="U152" s="42">
        <f t="shared" si="59"/>
        <v>0.25959196597096151</v>
      </c>
      <c r="V152" s="42">
        <f t="shared" si="59"/>
        <v>0.2600230009021412</v>
      </c>
      <c r="W152" s="42">
        <f t="shared" si="59"/>
        <v>0.26052909613444097</v>
      </c>
      <c r="X152" s="42">
        <f t="shared" si="59"/>
        <v>0.26099172493545514</v>
      </c>
      <c r="Y152" s="42">
        <f t="shared" si="59"/>
        <v>0.26142266011828513</v>
      </c>
      <c r="Z152" s="42">
        <f t="shared" si="59"/>
        <v>0.26183552858069103</v>
      </c>
      <c r="AA152" s="42">
        <f t="shared" si="59"/>
        <v>0.26222055608556272</v>
      </c>
      <c r="AB152" s="42">
        <f t="shared" si="59"/>
        <v>0.26258151407850749</v>
      </c>
      <c r="AC152" s="42">
        <f t="shared" si="59"/>
        <v>0.26291300109902283</v>
      </c>
      <c r="AD152" s="42">
        <f t="shared" si="59"/>
        <v>0.26322655922665816</v>
      </c>
      <c r="AE152" s="42">
        <f t="shared" si="59"/>
        <v>0.26352475739614889</v>
      </c>
      <c r="AF152" s="42">
        <f t="shared" si="59"/>
        <v>0.26380898059482449</v>
      </c>
      <c r="AG152" s="42">
        <f t="shared" si="59"/>
        <v>0.26407528458343948</v>
      </c>
      <c r="AH152" s="42">
        <f t="shared" si="59"/>
        <v>0.26432354848000356</v>
      </c>
      <c r="AI152" s="42">
        <f t="shared" si="59"/>
        <v>0.26455615583310155</v>
      </c>
      <c r="AJ152" s="42">
        <f t="shared" si="59"/>
        <v>0.26477247052120401</v>
      </c>
      <c r="AK152" s="42">
        <f t="shared" si="59"/>
        <v>0.2649745514313338</v>
      </c>
      <c r="AL152" s="42">
        <f t="shared" si="59"/>
        <v>0.26515969256018235</v>
      </c>
      <c r="AM152" s="42">
        <f t="shared" si="59"/>
        <v>0.26533246303103503</v>
      </c>
      <c r="AN152" s="42">
        <f t="shared" si="59"/>
        <v>0.26549463066923801</v>
      </c>
      <c r="AO152" s="42">
        <f t="shared" si="59"/>
        <v>0.26564399173932457</v>
      </c>
      <c r="AP152" s="42">
        <f t="shared" si="59"/>
        <v>0.26578228041805324</v>
      </c>
      <c r="AQ152" s="42">
        <f t="shared" si="59"/>
        <v>0.26591040938976224</v>
      </c>
      <c r="AR152" s="43"/>
      <c r="AS152" s="21">
        <f t="shared" si="57"/>
        <v>8.4352656433472895E-4</v>
      </c>
    </row>
    <row r="153" spans="1:45" x14ac:dyDescent="0.25">
      <c r="A153" s="17" t="s">
        <v>20</v>
      </c>
      <c r="B153" s="90" t="s">
        <v>52</v>
      </c>
      <c r="C153" s="90" t="s">
        <v>52</v>
      </c>
      <c r="D153" s="90" t="s">
        <v>52</v>
      </c>
      <c r="E153" s="90" t="s">
        <v>52</v>
      </c>
      <c r="F153" s="95" t="s">
        <v>52</v>
      </c>
      <c r="G153" s="90" t="s">
        <v>52</v>
      </c>
      <c r="H153" s="90" t="s">
        <v>52</v>
      </c>
      <c r="I153" s="90" t="s">
        <v>52</v>
      </c>
      <c r="J153" s="90" t="s">
        <v>52</v>
      </c>
      <c r="K153" s="90" t="s">
        <v>52</v>
      </c>
      <c r="L153" s="90" t="s">
        <v>52</v>
      </c>
      <c r="M153" s="90" t="s">
        <v>52</v>
      </c>
      <c r="N153" s="90" t="s">
        <v>52</v>
      </c>
      <c r="O153" s="90" t="s">
        <v>52</v>
      </c>
      <c r="P153" s="90" t="s">
        <v>52</v>
      </c>
      <c r="Q153" s="90" t="s">
        <v>52</v>
      </c>
      <c r="R153" s="90" t="s">
        <v>52</v>
      </c>
      <c r="S153" s="90" t="s">
        <v>52</v>
      </c>
      <c r="T153" s="90" t="s">
        <v>52</v>
      </c>
      <c r="U153" s="90" t="s">
        <v>52</v>
      </c>
      <c r="V153" s="90" t="s">
        <v>52</v>
      </c>
      <c r="W153" s="90" t="s">
        <v>52</v>
      </c>
      <c r="X153" s="90" t="s">
        <v>52</v>
      </c>
      <c r="Y153" s="90" t="s">
        <v>52</v>
      </c>
      <c r="Z153" s="90" t="s">
        <v>52</v>
      </c>
      <c r="AA153" s="90" t="s">
        <v>52</v>
      </c>
      <c r="AB153" s="90" t="s">
        <v>52</v>
      </c>
      <c r="AC153" s="90" t="s">
        <v>52</v>
      </c>
      <c r="AD153" s="90" t="s">
        <v>52</v>
      </c>
      <c r="AE153" s="90" t="s">
        <v>52</v>
      </c>
      <c r="AF153" s="90" t="s">
        <v>52</v>
      </c>
      <c r="AG153" s="90" t="s">
        <v>52</v>
      </c>
      <c r="AH153" s="90" t="s">
        <v>52</v>
      </c>
      <c r="AI153" s="90" t="s">
        <v>52</v>
      </c>
      <c r="AJ153" s="90" t="s">
        <v>52</v>
      </c>
      <c r="AK153" s="90" t="s">
        <v>52</v>
      </c>
      <c r="AL153" s="90" t="s">
        <v>52</v>
      </c>
      <c r="AM153" s="90" t="s">
        <v>52</v>
      </c>
      <c r="AN153" s="90" t="s">
        <v>52</v>
      </c>
      <c r="AO153" s="90" t="s">
        <v>52</v>
      </c>
      <c r="AP153" s="90" t="s">
        <v>52</v>
      </c>
      <c r="AQ153" s="90" t="s">
        <v>52</v>
      </c>
      <c r="AR153" s="43"/>
      <c r="AS153" s="21" t="e">
        <f t="shared" si="57"/>
        <v>#VALUE!</v>
      </c>
    </row>
    <row r="154" spans="1:45" x14ac:dyDescent="0.25">
      <c r="A154" s="17" t="s">
        <v>22</v>
      </c>
      <c r="B154" s="90" t="s">
        <v>52</v>
      </c>
      <c r="C154" s="90" t="s">
        <v>52</v>
      </c>
      <c r="D154" s="90" t="s">
        <v>52</v>
      </c>
      <c r="E154" s="90" t="s">
        <v>52</v>
      </c>
      <c r="F154" s="95" t="s">
        <v>52</v>
      </c>
      <c r="G154" s="90" t="s">
        <v>52</v>
      </c>
      <c r="H154" s="90" t="s">
        <v>52</v>
      </c>
      <c r="I154" s="90" t="s">
        <v>52</v>
      </c>
      <c r="J154" s="90" t="s">
        <v>52</v>
      </c>
      <c r="K154" s="90" t="s">
        <v>52</v>
      </c>
      <c r="L154" s="90" t="s">
        <v>52</v>
      </c>
      <c r="M154" s="90" t="s">
        <v>52</v>
      </c>
      <c r="N154" s="90" t="s">
        <v>52</v>
      </c>
      <c r="O154" s="90" t="s">
        <v>52</v>
      </c>
      <c r="P154" s="90" t="s">
        <v>52</v>
      </c>
      <c r="Q154" s="90" t="s">
        <v>52</v>
      </c>
      <c r="R154" s="90" t="s">
        <v>52</v>
      </c>
      <c r="S154" s="90" t="s">
        <v>52</v>
      </c>
      <c r="T154" s="90" t="s">
        <v>52</v>
      </c>
      <c r="U154" s="90" t="s">
        <v>52</v>
      </c>
      <c r="V154" s="90" t="s">
        <v>52</v>
      </c>
      <c r="W154" s="90" t="s">
        <v>52</v>
      </c>
      <c r="X154" s="90" t="s">
        <v>52</v>
      </c>
      <c r="Y154" s="90" t="s">
        <v>52</v>
      </c>
      <c r="Z154" s="90" t="s">
        <v>52</v>
      </c>
      <c r="AA154" s="90" t="s">
        <v>52</v>
      </c>
      <c r="AB154" s="90" t="s">
        <v>52</v>
      </c>
      <c r="AC154" s="90" t="s">
        <v>52</v>
      </c>
      <c r="AD154" s="90" t="s">
        <v>52</v>
      </c>
      <c r="AE154" s="90" t="s">
        <v>52</v>
      </c>
      <c r="AF154" s="90" t="s">
        <v>52</v>
      </c>
      <c r="AG154" s="90" t="s">
        <v>52</v>
      </c>
      <c r="AH154" s="90" t="s">
        <v>52</v>
      </c>
      <c r="AI154" s="90" t="s">
        <v>52</v>
      </c>
      <c r="AJ154" s="90" t="s">
        <v>52</v>
      </c>
      <c r="AK154" s="90" t="s">
        <v>52</v>
      </c>
      <c r="AL154" s="90" t="s">
        <v>52</v>
      </c>
      <c r="AM154" s="90" t="s">
        <v>52</v>
      </c>
      <c r="AN154" s="90" t="s">
        <v>52</v>
      </c>
      <c r="AO154" s="90" t="s">
        <v>52</v>
      </c>
      <c r="AP154" s="90" t="s">
        <v>52</v>
      </c>
      <c r="AQ154" s="90" t="s">
        <v>52</v>
      </c>
      <c r="AR154" s="43"/>
      <c r="AS154" s="21" t="e">
        <f t="shared" si="57"/>
        <v>#VALUE!</v>
      </c>
    </row>
    <row r="155" spans="1:45" x14ac:dyDescent="0.25">
      <c r="A155" s="17" t="s">
        <v>21</v>
      </c>
      <c r="B155" s="42" t="str">
        <f t="shared" si="58"/>
        <v>-</v>
      </c>
      <c r="C155" s="42" t="str">
        <f t="shared" si="59"/>
        <v>-</v>
      </c>
      <c r="D155" s="42" t="str">
        <f t="shared" si="59"/>
        <v>-</v>
      </c>
      <c r="E155" s="42" t="str">
        <f t="shared" si="59"/>
        <v>-</v>
      </c>
      <c r="F155" s="94">
        <f t="shared" si="59"/>
        <v>7.4005603308620327E-2</v>
      </c>
      <c r="G155" s="42">
        <f t="shared" si="59"/>
        <v>7.3998125662848468E-2</v>
      </c>
      <c r="H155" s="42">
        <f t="shared" si="59"/>
        <v>7.400009963903495E-2</v>
      </c>
      <c r="I155" s="42">
        <f t="shared" si="59"/>
        <v>7.400009963903495E-2</v>
      </c>
      <c r="J155" s="42">
        <f t="shared" si="59"/>
        <v>7.400009963903495E-2</v>
      </c>
      <c r="K155" s="42">
        <f t="shared" si="59"/>
        <v>7.400009963903495E-2</v>
      </c>
      <c r="L155" s="42">
        <f t="shared" si="59"/>
        <v>7.400009963903495E-2</v>
      </c>
      <c r="M155" s="42">
        <f t="shared" si="59"/>
        <v>7.400009963903495E-2</v>
      </c>
      <c r="N155" s="42">
        <f t="shared" si="59"/>
        <v>7.400009963903495E-2</v>
      </c>
      <c r="O155" s="42">
        <f t="shared" si="59"/>
        <v>7.400009963903495E-2</v>
      </c>
      <c r="P155" s="42">
        <f t="shared" si="59"/>
        <v>7.400009963903495E-2</v>
      </c>
      <c r="Q155" s="42">
        <f t="shared" si="59"/>
        <v>7.400009963903495E-2</v>
      </c>
      <c r="R155" s="42">
        <f t="shared" si="59"/>
        <v>7.400009963903495E-2</v>
      </c>
      <c r="S155" s="42">
        <f t="shared" si="59"/>
        <v>7.400009963903495E-2</v>
      </c>
      <c r="T155" s="42">
        <f t="shared" si="59"/>
        <v>7.400009963903495E-2</v>
      </c>
      <c r="U155" s="42">
        <f t="shared" si="59"/>
        <v>7.400009963903495E-2</v>
      </c>
      <c r="V155" s="42">
        <f t="shared" si="59"/>
        <v>7.400009963903495E-2</v>
      </c>
      <c r="W155" s="42">
        <f t="shared" si="59"/>
        <v>7.400009963903495E-2</v>
      </c>
      <c r="X155" s="42">
        <f t="shared" si="59"/>
        <v>7.400009963903495E-2</v>
      </c>
      <c r="Y155" s="42">
        <f t="shared" si="59"/>
        <v>7.400009963903495E-2</v>
      </c>
      <c r="Z155" s="42">
        <f t="shared" si="59"/>
        <v>7.400009963903495E-2</v>
      </c>
      <c r="AA155" s="42">
        <f t="shared" si="59"/>
        <v>7.400009963903495E-2</v>
      </c>
      <c r="AB155" s="42">
        <f t="shared" si="59"/>
        <v>7.400009963903495E-2</v>
      </c>
      <c r="AC155" s="42">
        <f t="shared" si="59"/>
        <v>7.400009963903495E-2</v>
      </c>
      <c r="AD155" s="42">
        <f t="shared" si="59"/>
        <v>7.400009963903495E-2</v>
      </c>
      <c r="AE155" s="42">
        <f t="shared" si="59"/>
        <v>7.400009963903495E-2</v>
      </c>
      <c r="AF155" s="42">
        <f t="shared" si="59"/>
        <v>7.400009963903495E-2</v>
      </c>
      <c r="AG155" s="42">
        <f t="shared" si="59"/>
        <v>7.400009963903495E-2</v>
      </c>
      <c r="AH155" s="42">
        <f t="shared" si="59"/>
        <v>7.400009963903495E-2</v>
      </c>
      <c r="AI155" s="42">
        <f t="shared" si="59"/>
        <v>7.400009963903495E-2</v>
      </c>
      <c r="AJ155" s="42">
        <f t="shared" si="59"/>
        <v>7.400009963903495E-2</v>
      </c>
      <c r="AK155" s="42">
        <f t="shared" si="59"/>
        <v>7.400009963903495E-2</v>
      </c>
      <c r="AL155" s="42">
        <f t="shared" si="59"/>
        <v>7.400009963903495E-2</v>
      </c>
      <c r="AM155" s="42">
        <f t="shared" si="59"/>
        <v>7.400009963903495E-2</v>
      </c>
      <c r="AN155" s="42">
        <f t="shared" si="59"/>
        <v>7.400009963903495E-2</v>
      </c>
      <c r="AO155" s="42">
        <f t="shared" si="59"/>
        <v>7.400009963903495E-2</v>
      </c>
      <c r="AP155" s="42">
        <f t="shared" si="59"/>
        <v>7.400009963903495E-2</v>
      </c>
      <c r="AQ155" s="42">
        <f t="shared" si="59"/>
        <v>7.400009963903495E-2</v>
      </c>
      <c r="AR155" s="43"/>
      <c r="AS155" s="21">
        <f>((INDEX($B155:$AQ155,MATCH($AS$6,$B$8:$AQ$8,0)))/(INDEX($B155:$AQ155,MATCH($AS$5,$B$8:$AQ$8,0))))^(1/($AS$6-$AS$5))-1</f>
        <v>0</v>
      </c>
    </row>
    <row r="156" spans="1:45" x14ac:dyDescent="0.25">
      <c r="A156" s="17" t="s">
        <v>23</v>
      </c>
      <c r="B156" s="42">
        <f t="shared" si="58"/>
        <v>1</v>
      </c>
      <c r="C156" s="42">
        <f t="shared" si="59"/>
        <v>1</v>
      </c>
      <c r="D156" s="42">
        <f t="shared" si="59"/>
        <v>1</v>
      </c>
      <c r="E156" s="42">
        <f t="shared" si="59"/>
        <v>1</v>
      </c>
      <c r="F156" s="94">
        <f t="shared" si="59"/>
        <v>0.31050510510859819</v>
      </c>
      <c r="G156" s="42">
        <f t="shared" si="59"/>
        <v>0.3319254182937173</v>
      </c>
      <c r="H156" s="42">
        <f t="shared" si="59"/>
        <v>0.36224752771515806</v>
      </c>
      <c r="I156" s="42">
        <f t="shared" si="59"/>
        <v>0.39013288105485039</v>
      </c>
      <c r="J156" s="42">
        <f t="shared" si="59"/>
        <v>0.40967525508889457</v>
      </c>
      <c r="K156" s="42">
        <f t="shared" si="59"/>
        <v>0.42817484318179833</v>
      </c>
      <c r="L156" s="42">
        <f t="shared" si="59"/>
        <v>0.44593512515915418</v>
      </c>
      <c r="M156" s="42">
        <f t="shared" si="59"/>
        <v>0.46227408114829277</v>
      </c>
      <c r="N156" s="42">
        <f t="shared" si="59"/>
        <v>0.4770254423938361</v>
      </c>
      <c r="O156" s="42">
        <f t="shared" si="59"/>
        <v>0.48870231075412651</v>
      </c>
      <c r="P156" s="42">
        <f t="shared" si="59"/>
        <v>0.49771053751803246</v>
      </c>
      <c r="Q156" s="42">
        <f t="shared" si="59"/>
        <v>0.50643671744320595</v>
      </c>
      <c r="R156" s="42">
        <f t="shared" si="59"/>
        <v>0.51484478480251228</v>
      </c>
      <c r="S156" s="42">
        <f t="shared" si="59"/>
        <v>0.52320446091226125</v>
      </c>
      <c r="T156" s="42">
        <f t="shared" si="59"/>
        <v>0.53150241205075788</v>
      </c>
      <c r="U156" s="42">
        <f t="shared" si="59"/>
        <v>0.53961099067898821</v>
      </c>
      <c r="V156" s="42">
        <f t="shared" si="59"/>
        <v>0.54745492155312536</v>
      </c>
      <c r="W156" s="42">
        <f t="shared" si="59"/>
        <v>0.55518486306610448</v>
      </c>
      <c r="X156" s="42">
        <f t="shared" si="59"/>
        <v>0.56277584496886168</v>
      </c>
      <c r="Y156" s="42">
        <f t="shared" si="59"/>
        <v>0.57007379791943913</v>
      </c>
      <c r="Z156" s="42">
        <f t="shared" si="59"/>
        <v>0.57689952001401201</v>
      </c>
      <c r="AA156" s="42">
        <f t="shared" si="59"/>
        <v>0.5834062655285045</v>
      </c>
      <c r="AB156" s="42">
        <f t="shared" si="59"/>
        <v>0.58962543375105136</v>
      </c>
      <c r="AC156" s="42">
        <f t="shared" si="59"/>
        <v>0.59562695679545363</v>
      </c>
      <c r="AD156" s="42">
        <f t="shared" si="59"/>
        <v>0.601307723158365</v>
      </c>
      <c r="AE156" s="42">
        <f t="shared" si="59"/>
        <v>0.60662383744209791</v>
      </c>
      <c r="AF156" s="42">
        <f t="shared" si="59"/>
        <v>0.61158532214292649</v>
      </c>
      <c r="AG156" s="42">
        <f t="shared" si="59"/>
        <v>0.61626473245995783</v>
      </c>
      <c r="AH156" s="42">
        <f t="shared" si="59"/>
        <v>0.62068150143848011</v>
      </c>
      <c r="AI156" s="42">
        <f t="shared" si="59"/>
        <v>0.62481397775211456</v>
      </c>
      <c r="AJ156" s="42">
        <f t="shared" si="59"/>
        <v>0.6285988674841323</v>
      </c>
      <c r="AK156" s="42">
        <f t="shared" si="59"/>
        <v>0.63200123823851351</v>
      </c>
      <c r="AL156" s="42">
        <f t="shared" si="59"/>
        <v>0.63560724119207246</v>
      </c>
      <c r="AM156" s="42">
        <f t="shared" si="59"/>
        <v>0.63936386961308567</v>
      </c>
      <c r="AN156" s="42">
        <f t="shared" si="59"/>
        <v>0.64322070603081982</v>
      </c>
      <c r="AO156" s="42">
        <f t="shared" si="59"/>
        <v>0.64724884779383562</v>
      </c>
      <c r="AP156" s="42">
        <f t="shared" si="59"/>
        <v>0.65142741392832271</v>
      </c>
      <c r="AQ156" s="42">
        <f t="shared" si="59"/>
        <v>0.65576850662319008</v>
      </c>
      <c r="AR156" s="43"/>
      <c r="AS156" s="21">
        <f t="shared" si="57"/>
        <v>1.710115255849165E-2</v>
      </c>
    </row>
    <row r="157" spans="1:45" x14ac:dyDescent="0.25">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c r="AG157" s="13"/>
      <c r="AH157" s="13"/>
      <c r="AI157" s="13"/>
      <c r="AJ157" s="13"/>
      <c r="AK157" s="13"/>
      <c r="AL157" s="13"/>
      <c r="AM157" s="13"/>
      <c r="AN157" s="13"/>
      <c r="AO157" s="13"/>
      <c r="AP157" s="13"/>
      <c r="AQ157" s="13"/>
      <c r="AR157" s="13"/>
      <c r="AS157" s="39"/>
    </row>
    <row r="158" spans="1:45" x14ac:dyDescent="0.25">
      <c r="A158" s="8" t="s">
        <v>30</v>
      </c>
      <c r="AS158" s="24"/>
    </row>
    <row r="159" spans="1:45" x14ac:dyDescent="0.25">
      <c r="A159" s="13"/>
      <c r="B159" s="14">
        <v>2009</v>
      </c>
      <c r="C159" s="14">
        <v>2010</v>
      </c>
      <c r="D159" s="14">
        <v>2011</v>
      </c>
      <c r="E159" s="14">
        <v>2012</v>
      </c>
      <c r="F159" s="15">
        <v>2013</v>
      </c>
      <c r="G159" s="14">
        <v>2014</v>
      </c>
      <c r="H159" s="14">
        <v>2015</v>
      </c>
      <c r="I159" s="14">
        <v>2016</v>
      </c>
      <c r="J159" s="14">
        <v>2017</v>
      </c>
      <c r="K159" s="14">
        <v>2018</v>
      </c>
      <c r="L159" s="14">
        <v>2019</v>
      </c>
      <c r="M159" s="14">
        <v>2020</v>
      </c>
      <c r="N159" s="14">
        <v>2021</v>
      </c>
      <c r="O159" s="14">
        <v>2022</v>
      </c>
      <c r="P159" s="14">
        <v>2023</v>
      </c>
      <c r="Q159" s="14">
        <v>2024</v>
      </c>
      <c r="R159" s="14">
        <v>2025</v>
      </c>
      <c r="S159" s="14">
        <v>2026</v>
      </c>
      <c r="T159" s="14">
        <v>2027</v>
      </c>
      <c r="U159" s="14">
        <v>2028</v>
      </c>
      <c r="V159" s="14">
        <v>2029</v>
      </c>
      <c r="W159" s="14">
        <v>2030</v>
      </c>
      <c r="X159" s="14">
        <v>2031</v>
      </c>
      <c r="Y159" s="14">
        <v>2032</v>
      </c>
      <c r="Z159" s="14">
        <v>2033</v>
      </c>
      <c r="AA159" s="14">
        <v>2034</v>
      </c>
      <c r="AB159" s="14">
        <v>2035</v>
      </c>
      <c r="AC159" s="14">
        <v>2036</v>
      </c>
      <c r="AD159" s="14">
        <v>2037</v>
      </c>
      <c r="AE159" s="14">
        <v>2038</v>
      </c>
      <c r="AF159" s="14">
        <v>2039</v>
      </c>
      <c r="AG159" s="14">
        <v>2040</v>
      </c>
      <c r="AH159" s="14">
        <v>2041</v>
      </c>
      <c r="AI159" s="14">
        <v>2042</v>
      </c>
      <c r="AJ159" s="14">
        <v>2043</v>
      </c>
      <c r="AK159" s="14">
        <v>2044</v>
      </c>
      <c r="AL159" s="14">
        <v>2045</v>
      </c>
      <c r="AM159" s="14">
        <v>2046</v>
      </c>
      <c r="AN159" s="14">
        <v>2047</v>
      </c>
      <c r="AO159" s="14">
        <v>2048</v>
      </c>
      <c r="AP159" s="14">
        <v>2049</v>
      </c>
      <c r="AQ159" s="14">
        <v>2050</v>
      </c>
      <c r="AR159" s="13"/>
      <c r="AS159" s="16" t="str">
        <f>$AS$5&amp;"-"&amp;$AS$6</f>
        <v>2015-2050</v>
      </c>
    </row>
    <row r="160" spans="1:45" x14ac:dyDescent="0.25">
      <c r="A160" s="17" t="s">
        <v>12</v>
      </c>
      <c r="B160" s="42" t="str">
        <f>IF(ISERROR(B9/(B100-B115-B130)),"-",B9/(B100-B115-B130))</f>
        <v>-</v>
      </c>
      <c r="C160" s="42" t="str">
        <f t="shared" ref="C160:AQ166" si="60">IF(ISERROR(C9/(C100-C115-C130)),"-",C9/(C100-C115-C130))</f>
        <v>-</v>
      </c>
      <c r="D160" s="42" t="str">
        <f t="shared" si="60"/>
        <v>-</v>
      </c>
      <c r="E160" s="42" t="str">
        <f t="shared" si="60"/>
        <v>-</v>
      </c>
      <c r="F160" s="94">
        <f t="shared" si="60"/>
        <v>0.37149454169300311</v>
      </c>
      <c r="G160" s="42">
        <f t="shared" si="60"/>
        <v>0.36615856131969182</v>
      </c>
      <c r="H160" s="42">
        <f t="shared" si="60"/>
        <v>0.36289004193617169</v>
      </c>
      <c r="I160" s="42">
        <f t="shared" si="60"/>
        <v>0.36289004193617169</v>
      </c>
      <c r="J160" s="42">
        <f t="shared" si="60"/>
        <v>0.36289004193617169</v>
      </c>
      <c r="K160" s="42">
        <f t="shared" si="60"/>
        <v>0.36289004193617169</v>
      </c>
      <c r="L160" s="42">
        <f t="shared" si="60"/>
        <v>0.36289004193617169</v>
      </c>
      <c r="M160" s="42">
        <f t="shared" si="60"/>
        <v>0.36289004193617169</v>
      </c>
      <c r="N160" s="42">
        <f t="shared" si="60"/>
        <v>0.36289004193617169</v>
      </c>
      <c r="O160" s="42">
        <f t="shared" si="60"/>
        <v>0.36289004193617169</v>
      </c>
      <c r="P160" s="42">
        <f t="shared" si="60"/>
        <v>0.36289004193617169</v>
      </c>
      <c r="Q160" s="42">
        <f t="shared" si="60"/>
        <v>0.36289004193617169</v>
      </c>
      <c r="R160" s="42">
        <f t="shared" si="60"/>
        <v>0.36289004193617169</v>
      </c>
      <c r="S160" s="42">
        <f t="shared" si="60"/>
        <v>0.36289004193617169</v>
      </c>
      <c r="T160" s="42">
        <f t="shared" si="60"/>
        <v>0.36289004193617169</v>
      </c>
      <c r="U160" s="42">
        <f t="shared" si="60"/>
        <v>0.36289004193617169</v>
      </c>
      <c r="V160" s="42">
        <f t="shared" si="60"/>
        <v>0.36289004193617169</v>
      </c>
      <c r="W160" s="42">
        <f t="shared" si="60"/>
        <v>0.36289004193617169</v>
      </c>
      <c r="X160" s="42">
        <f t="shared" si="60"/>
        <v>0.36289004193617169</v>
      </c>
      <c r="Y160" s="42">
        <f t="shared" si="60"/>
        <v>0.36289004193617169</v>
      </c>
      <c r="Z160" s="42">
        <f t="shared" si="60"/>
        <v>0.36289004193617169</v>
      </c>
      <c r="AA160" s="42">
        <f t="shared" si="60"/>
        <v>0.36289004193617169</v>
      </c>
      <c r="AB160" s="42">
        <f t="shared" si="60"/>
        <v>0.36289004193617169</v>
      </c>
      <c r="AC160" s="42">
        <f t="shared" si="60"/>
        <v>0.36289004193617169</v>
      </c>
      <c r="AD160" s="42">
        <f t="shared" si="60"/>
        <v>0.36289004193617169</v>
      </c>
      <c r="AE160" s="42">
        <f t="shared" si="60"/>
        <v>0.36289004193617169</v>
      </c>
      <c r="AF160" s="42">
        <f t="shared" si="60"/>
        <v>0.36289004193617169</v>
      </c>
      <c r="AG160" s="42">
        <f t="shared" si="60"/>
        <v>0.36289004193617169</v>
      </c>
      <c r="AH160" s="42">
        <f t="shared" si="60"/>
        <v>0.36289004193617169</v>
      </c>
      <c r="AI160" s="42">
        <f t="shared" si="60"/>
        <v>0.36289004193617169</v>
      </c>
      <c r="AJ160" s="42">
        <f t="shared" si="60"/>
        <v>0.36289004193617169</v>
      </c>
      <c r="AK160" s="42">
        <f t="shared" si="60"/>
        <v>0.36289004193617169</v>
      </c>
      <c r="AL160" s="42">
        <f t="shared" si="60"/>
        <v>0.36289004193617169</v>
      </c>
      <c r="AM160" s="42">
        <f t="shared" si="60"/>
        <v>0.36289004193617169</v>
      </c>
      <c r="AN160" s="42">
        <f t="shared" si="60"/>
        <v>0.36289004193617169</v>
      </c>
      <c r="AO160" s="42">
        <f t="shared" si="60"/>
        <v>0.36289004193617169</v>
      </c>
      <c r="AP160" s="42">
        <f t="shared" si="60"/>
        <v>0.36289004193617169</v>
      </c>
      <c r="AQ160" s="42">
        <f t="shared" si="60"/>
        <v>0.36289004193617169</v>
      </c>
      <c r="AR160" s="43"/>
      <c r="AS160" s="21">
        <f t="shared" ref="AS160:AS171" si="61">((INDEX($B160:$AQ160,MATCH($AS$6,$B$8:$AQ$8,0)))/(INDEX($B160:$AQ160,MATCH($AS$5,$B$8:$AQ$8,0))))^(1/($AS$6-$AS$5))-1</f>
        <v>0</v>
      </c>
    </row>
    <row r="161" spans="1:45" x14ac:dyDescent="0.25">
      <c r="A161" s="17" t="s">
        <v>13</v>
      </c>
      <c r="B161" s="42" t="str">
        <f t="shared" ref="B161:Q167" si="62">IF(ISERROR(B10/(B101-B116-B131)),"-",B10/(B101-B116-B131))</f>
        <v>-</v>
      </c>
      <c r="C161" s="42" t="str">
        <f t="shared" si="62"/>
        <v>-</v>
      </c>
      <c r="D161" s="42" t="str">
        <f t="shared" si="62"/>
        <v>-</v>
      </c>
      <c r="E161" s="42" t="str">
        <f t="shared" si="62"/>
        <v>-</v>
      </c>
      <c r="F161" s="94">
        <f t="shared" si="62"/>
        <v>0.14984868498552026</v>
      </c>
      <c r="G161" s="42">
        <f t="shared" si="62"/>
        <v>0.15005047750134193</v>
      </c>
      <c r="H161" s="42">
        <f t="shared" si="62"/>
        <v>0.15022971598570539</v>
      </c>
      <c r="I161" s="42">
        <f t="shared" si="62"/>
        <v>0.15022971598570539</v>
      </c>
      <c r="J161" s="42">
        <f t="shared" si="62"/>
        <v>0.15022971598570539</v>
      </c>
      <c r="K161" s="42">
        <f t="shared" si="62"/>
        <v>0.15022971598570539</v>
      </c>
      <c r="L161" s="42">
        <f t="shared" si="62"/>
        <v>0.15022971598570539</v>
      </c>
      <c r="M161" s="42">
        <f t="shared" si="62"/>
        <v>0.15022971598570539</v>
      </c>
      <c r="N161" s="42">
        <f t="shared" si="62"/>
        <v>0.15022971598570539</v>
      </c>
      <c r="O161" s="42">
        <f t="shared" si="62"/>
        <v>0.15022971598570539</v>
      </c>
      <c r="P161" s="42">
        <f t="shared" si="62"/>
        <v>0.15022971598570539</v>
      </c>
      <c r="Q161" s="42">
        <f t="shared" si="62"/>
        <v>0.15022971598570539</v>
      </c>
      <c r="R161" s="42">
        <f t="shared" si="60"/>
        <v>0.15022971598570539</v>
      </c>
      <c r="S161" s="42">
        <f t="shared" si="60"/>
        <v>0.15022971598570539</v>
      </c>
      <c r="T161" s="42">
        <f t="shared" si="60"/>
        <v>0.15022971598570539</v>
      </c>
      <c r="U161" s="42">
        <f t="shared" si="60"/>
        <v>0.15022971598570539</v>
      </c>
      <c r="V161" s="42">
        <f t="shared" si="60"/>
        <v>0.15022971598570539</v>
      </c>
      <c r="W161" s="42">
        <f t="shared" si="60"/>
        <v>0.15022971598570539</v>
      </c>
      <c r="X161" s="42">
        <f t="shared" si="60"/>
        <v>0.15022971598570539</v>
      </c>
      <c r="Y161" s="42">
        <f t="shared" si="60"/>
        <v>0.15022971598570539</v>
      </c>
      <c r="Z161" s="42">
        <f t="shared" si="60"/>
        <v>0.15022971598570539</v>
      </c>
      <c r="AA161" s="42">
        <f t="shared" si="60"/>
        <v>0.15022971598570539</v>
      </c>
      <c r="AB161" s="42">
        <f t="shared" si="60"/>
        <v>0.15022971598570539</v>
      </c>
      <c r="AC161" s="42">
        <f t="shared" si="60"/>
        <v>0.15022971598570539</v>
      </c>
      <c r="AD161" s="42">
        <f t="shared" si="60"/>
        <v>0.15022971598570539</v>
      </c>
      <c r="AE161" s="42">
        <f t="shared" si="60"/>
        <v>0.15022971598570539</v>
      </c>
      <c r="AF161" s="42">
        <f t="shared" si="60"/>
        <v>0.15022971598570539</v>
      </c>
      <c r="AG161" s="42">
        <f t="shared" si="60"/>
        <v>0.15022971598570539</v>
      </c>
      <c r="AH161" s="42">
        <f t="shared" si="60"/>
        <v>0.15022971598570539</v>
      </c>
      <c r="AI161" s="42">
        <f t="shared" si="60"/>
        <v>0.15022971598570539</v>
      </c>
      <c r="AJ161" s="42">
        <f t="shared" si="60"/>
        <v>0.15022971598570539</v>
      </c>
      <c r="AK161" s="42">
        <f t="shared" si="60"/>
        <v>0.15022971598570539</v>
      </c>
      <c r="AL161" s="42">
        <f t="shared" si="60"/>
        <v>0.15022971598570539</v>
      </c>
      <c r="AM161" s="42">
        <f t="shared" si="60"/>
        <v>0.15022971598570539</v>
      </c>
      <c r="AN161" s="42">
        <f t="shared" si="60"/>
        <v>0.15022971598570539</v>
      </c>
      <c r="AO161" s="42">
        <f t="shared" si="60"/>
        <v>0.15022971598570539</v>
      </c>
      <c r="AP161" s="42">
        <f t="shared" si="60"/>
        <v>0.15022971598570539</v>
      </c>
      <c r="AQ161" s="42">
        <f t="shared" si="60"/>
        <v>0.15022971598570539</v>
      </c>
      <c r="AR161" s="43"/>
      <c r="AS161" s="21">
        <f t="shared" si="61"/>
        <v>0</v>
      </c>
    </row>
    <row r="162" spans="1:45" x14ac:dyDescent="0.25">
      <c r="A162" s="17" t="s">
        <v>14</v>
      </c>
      <c r="B162" s="42" t="str">
        <f t="shared" si="62"/>
        <v>-</v>
      </c>
      <c r="C162" s="42" t="str">
        <f t="shared" si="60"/>
        <v>-</v>
      </c>
      <c r="D162" s="42" t="str">
        <f t="shared" si="60"/>
        <v>-</v>
      </c>
      <c r="E162" s="42" t="str">
        <f t="shared" si="60"/>
        <v>-</v>
      </c>
      <c r="F162" s="94">
        <f t="shared" si="60"/>
        <v>0.38938787554637527</v>
      </c>
      <c r="G162" s="42">
        <f t="shared" si="60"/>
        <v>0.39703623550556844</v>
      </c>
      <c r="H162" s="42">
        <f t="shared" si="60"/>
        <v>0.39214289982670364</v>
      </c>
      <c r="I162" s="42">
        <f t="shared" si="60"/>
        <v>0.39214583322962676</v>
      </c>
      <c r="J162" s="42">
        <f t="shared" si="60"/>
        <v>0.39214583322962676</v>
      </c>
      <c r="K162" s="42">
        <f t="shared" si="60"/>
        <v>0.39214583322962676</v>
      </c>
      <c r="L162" s="42">
        <f t="shared" si="60"/>
        <v>0.39214583322962676</v>
      </c>
      <c r="M162" s="42">
        <f t="shared" si="60"/>
        <v>0.3921513971986344</v>
      </c>
      <c r="N162" s="42">
        <f t="shared" si="60"/>
        <v>0.39216193751648698</v>
      </c>
      <c r="O162" s="42">
        <f t="shared" si="60"/>
        <v>0.39221159156380153</v>
      </c>
      <c r="P162" s="42">
        <f t="shared" si="60"/>
        <v>0.39229503060803328</v>
      </c>
      <c r="Q162" s="42">
        <f t="shared" si="60"/>
        <v>0.39238977550036547</v>
      </c>
      <c r="R162" s="42">
        <f t="shared" si="60"/>
        <v>0.39252215794831075</v>
      </c>
      <c r="S162" s="42">
        <f t="shared" si="60"/>
        <v>0.39268233415489295</v>
      </c>
      <c r="T162" s="42">
        <f t="shared" si="60"/>
        <v>0.39294290056985565</v>
      </c>
      <c r="U162" s="42">
        <f t="shared" si="60"/>
        <v>0.39329539391783769</v>
      </c>
      <c r="V162" s="42">
        <f t="shared" si="60"/>
        <v>0.3937771253195923</v>
      </c>
      <c r="W162" s="42">
        <f t="shared" si="60"/>
        <v>0.39435554748145285</v>
      </c>
      <c r="X162" s="42">
        <f t="shared" si="60"/>
        <v>0.39495218425457373</v>
      </c>
      <c r="Y162" s="42">
        <f t="shared" si="60"/>
        <v>0.39558081116015914</v>
      </c>
      <c r="Z162" s="42">
        <f t="shared" si="60"/>
        <v>0.3963626118467713</v>
      </c>
      <c r="AA162" s="42">
        <f t="shared" si="60"/>
        <v>0.39733323023241213</v>
      </c>
      <c r="AB162" s="42">
        <f t="shared" si="60"/>
        <v>0.39854184977594659</v>
      </c>
      <c r="AC162" s="42">
        <f t="shared" si="60"/>
        <v>0.39984160532053464</v>
      </c>
      <c r="AD162" s="42">
        <f t="shared" si="60"/>
        <v>0.40129264423873673</v>
      </c>
      <c r="AE162" s="42">
        <f t="shared" si="60"/>
        <v>0.40294528969524068</v>
      </c>
      <c r="AF162" s="42">
        <f t="shared" si="60"/>
        <v>0.40474022172454494</v>
      </c>
      <c r="AG162" s="42">
        <f t="shared" si="60"/>
        <v>0.40664655901717739</v>
      </c>
      <c r="AH162" s="42">
        <f t="shared" si="60"/>
        <v>0.4086332505661821</v>
      </c>
      <c r="AI162" s="42">
        <f t="shared" si="60"/>
        <v>0.41075383792866416</v>
      </c>
      <c r="AJ162" s="42">
        <f t="shared" si="60"/>
        <v>0.41298689782073722</v>
      </c>
      <c r="AK162" s="42">
        <f t="shared" si="60"/>
        <v>0.41536094012311126</v>
      </c>
      <c r="AL162" s="42">
        <f t="shared" si="60"/>
        <v>0.41765334897077455</v>
      </c>
      <c r="AM162" s="42">
        <f t="shared" si="60"/>
        <v>0.41990463673059664</v>
      </c>
      <c r="AN162" s="42">
        <f t="shared" si="60"/>
        <v>0.42206001485890321</v>
      </c>
      <c r="AO162" s="42">
        <f t="shared" si="60"/>
        <v>0.42415339223259096</v>
      </c>
      <c r="AP162" s="42">
        <f t="shared" si="60"/>
        <v>0.42614475930072154</v>
      </c>
      <c r="AQ162" s="42">
        <f t="shared" si="60"/>
        <v>0.42798465485565346</v>
      </c>
      <c r="AR162" s="43"/>
      <c r="AS162" s="21">
        <f t="shared" si="61"/>
        <v>2.5020113352829387E-3</v>
      </c>
    </row>
    <row r="163" spans="1:45" x14ac:dyDescent="0.25">
      <c r="A163" s="17" t="s">
        <v>15</v>
      </c>
      <c r="B163" s="42" t="str">
        <f t="shared" si="62"/>
        <v>-</v>
      </c>
      <c r="C163" s="42" t="str">
        <f t="shared" si="60"/>
        <v>-</v>
      </c>
      <c r="D163" s="42" t="str">
        <f t="shared" si="60"/>
        <v>-</v>
      </c>
      <c r="E163" s="42" t="str">
        <f t="shared" si="60"/>
        <v>-</v>
      </c>
      <c r="F163" s="94">
        <f t="shared" si="60"/>
        <v>0.43159592661438129</v>
      </c>
      <c r="G163" s="42">
        <f t="shared" si="60"/>
        <v>0.43163069505302093</v>
      </c>
      <c r="H163" s="42">
        <f t="shared" si="60"/>
        <v>0.43166626844955097</v>
      </c>
      <c r="I163" s="42">
        <f t="shared" si="60"/>
        <v>0.43171869472939528</v>
      </c>
      <c r="J163" s="42">
        <f t="shared" si="60"/>
        <v>0.43175389013416493</v>
      </c>
      <c r="K163" s="42">
        <f t="shared" si="60"/>
        <v>0.43180556808732579</v>
      </c>
      <c r="L163" s="42">
        <f t="shared" si="60"/>
        <v>0.43188839541185187</v>
      </c>
      <c r="M163" s="42">
        <f t="shared" si="60"/>
        <v>0.43205950833525014</v>
      </c>
      <c r="N163" s="42">
        <f t="shared" si="60"/>
        <v>0.43240127207809131</v>
      </c>
      <c r="O163" s="42">
        <f t="shared" si="60"/>
        <v>0.43310687768733924</v>
      </c>
      <c r="P163" s="42">
        <f t="shared" si="60"/>
        <v>0.43409985300020004</v>
      </c>
      <c r="Q163" s="42">
        <f t="shared" si="60"/>
        <v>0.43537602032614164</v>
      </c>
      <c r="R163" s="42">
        <f t="shared" si="60"/>
        <v>0.43702604174231263</v>
      </c>
      <c r="S163" s="42">
        <f t="shared" si="60"/>
        <v>0.43879131714070074</v>
      </c>
      <c r="T163" s="42">
        <f t="shared" si="60"/>
        <v>0.44051559287045872</v>
      </c>
      <c r="U163" s="42">
        <f t="shared" si="60"/>
        <v>0.44205117823843659</v>
      </c>
      <c r="V163" s="42">
        <f t="shared" si="60"/>
        <v>0.44353080247158494</v>
      </c>
      <c r="W163" s="42">
        <f t="shared" si="60"/>
        <v>0.4449117098624798</v>
      </c>
      <c r="X163" s="42">
        <f t="shared" si="60"/>
        <v>0.44619014039708549</v>
      </c>
      <c r="Y163" s="42">
        <f t="shared" si="60"/>
        <v>0.44738829886124437</v>
      </c>
      <c r="Z163" s="42">
        <f t="shared" si="60"/>
        <v>0.44863843030819117</v>
      </c>
      <c r="AA163" s="42">
        <f t="shared" si="60"/>
        <v>0.44983301101783774</v>
      </c>
      <c r="AB163" s="42">
        <f t="shared" si="60"/>
        <v>0.45098318264937032</v>
      </c>
      <c r="AC163" s="42">
        <f t="shared" si="60"/>
        <v>0.45216306018329516</v>
      </c>
      <c r="AD163" s="42">
        <f t="shared" si="60"/>
        <v>0.45342693287583441</v>
      </c>
      <c r="AE163" s="42">
        <f t="shared" si="60"/>
        <v>0.4546920655100819</v>
      </c>
      <c r="AF163" s="42">
        <f t="shared" si="60"/>
        <v>0.45601840321925247</v>
      </c>
      <c r="AG163" s="42">
        <f t="shared" si="60"/>
        <v>0.45727579360332976</v>
      </c>
      <c r="AH163" s="42">
        <f t="shared" si="60"/>
        <v>0.4582458621127245</v>
      </c>
      <c r="AI163" s="42">
        <f t="shared" si="60"/>
        <v>0.45883746211259974</v>
      </c>
      <c r="AJ163" s="42">
        <f t="shared" si="60"/>
        <v>0.45883068099600577</v>
      </c>
      <c r="AK163" s="42">
        <f t="shared" si="60"/>
        <v>0.45788437359635975</v>
      </c>
      <c r="AL163" s="42">
        <f t="shared" si="60"/>
        <v>0.45700896006721164</v>
      </c>
      <c r="AM163" s="42">
        <f t="shared" si="60"/>
        <v>0.45620756776406585</v>
      </c>
      <c r="AN163" s="42">
        <f t="shared" si="60"/>
        <v>0.45545494679233273</v>
      </c>
      <c r="AO163" s="42">
        <f t="shared" si="60"/>
        <v>0.45475108763974736</v>
      </c>
      <c r="AP163" s="42">
        <f t="shared" si="60"/>
        <v>0.45407845377081602</v>
      </c>
      <c r="AQ163" s="42">
        <f t="shared" si="60"/>
        <v>0.45343448704635558</v>
      </c>
      <c r="AR163" s="43"/>
      <c r="AS163" s="21">
        <f t="shared" si="61"/>
        <v>1.4066465549888996E-3</v>
      </c>
    </row>
    <row r="164" spans="1:45" x14ac:dyDescent="0.25">
      <c r="A164" s="17" t="s">
        <v>16</v>
      </c>
      <c r="B164" s="42" t="str">
        <f t="shared" si="62"/>
        <v>-</v>
      </c>
      <c r="C164" s="42" t="str">
        <f t="shared" si="60"/>
        <v>-</v>
      </c>
      <c r="D164" s="42" t="str">
        <f t="shared" si="60"/>
        <v>-</v>
      </c>
      <c r="E164" s="42" t="str">
        <f t="shared" si="60"/>
        <v>-</v>
      </c>
      <c r="F164" s="94">
        <f t="shared" si="60"/>
        <v>0.39324111874635492</v>
      </c>
      <c r="G164" s="42">
        <f t="shared" si="60"/>
        <v>0.40681041178838512</v>
      </c>
      <c r="H164" s="42">
        <f t="shared" si="60"/>
        <v>0.40858151368366347</v>
      </c>
      <c r="I164" s="42">
        <f t="shared" si="60"/>
        <v>0.43147399337253289</v>
      </c>
      <c r="J164" s="42">
        <f t="shared" si="60"/>
        <v>0.44219596349719825</v>
      </c>
      <c r="K164" s="42">
        <f t="shared" si="60"/>
        <v>0.45000617312343094</v>
      </c>
      <c r="L164" s="42">
        <f t="shared" si="60"/>
        <v>0.45618342221344405</v>
      </c>
      <c r="M164" s="42">
        <f t="shared" si="60"/>
        <v>0.46120783327567688</v>
      </c>
      <c r="N164" s="42">
        <f t="shared" si="60"/>
        <v>0.46543489853717912</v>
      </c>
      <c r="O164" s="42">
        <f t="shared" si="60"/>
        <v>0.4680947722394353</v>
      </c>
      <c r="P164" s="42">
        <f t="shared" si="60"/>
        <v>0.46951499677207331</v>
      </c>
      <c r="Q164" s="42">
        <f t="shared" si="60"/>
        <v>0.470640319594407</v>
      </c>
      <c r="R164" s="42">
        <f t="shared" si="60"/>
        <v>0.47084774045969552</v>
      </c>
      <c r="S164" s="42">
        <f t="shared" si="60"/>
        <v>0.47173411267900323</v>
      </c>
      <c r="T164" s="42">
        <f t="shared" si="60"/>
        <v>0.47277184450668586</v>
      </c>
      <c r="U164" s="42">
        <f t="shared" si="60"/>
        <v>0.47354013215894381</v>
      </c>
      <c r="V164" s="42">
        <f t="shared" si="60"/>
        <v>0.47397021815076951</v>
      </c>
      <c r="W164" s="42">
        <f t="shared" si="60"/>
        <v>0.47422642765568751</v>
      </c>
      <c r="X164" s="42">
        <f t="shared" si="60"/>
        <v>0.47452040500506065</v>
      </c>
      <c r="Y164" s="42">
        <f t="shared" si="60"/>
        <v>0.47470358092530318</v>
      </c>
      <c r="Z164" s="42">
        <f t="shared" si="60"/>
        <v>0.47462009721128473</v>
      </c>
      <c r="AA164" s="42">
        <f t="shared" si="60"/>
        <v>0.47440008135751227</v>
      </c>
      <c r="AB164" s="42">
        <f t="shared" si="60"/>
        <v>0.47404366410613413</v>
      </c>
      <c r="AC164" s="42">
        <f t="shared" si="60"/>
        <v>0.47368453335296118</v>
      </c>
      <c r="AD164" s="42">
        <f t="shared" si="60"/>
        <v>0.47321630501617995</v>
      </c>
      <c r="AE164" s="42">
        <f t="shared" si="60"/>
        <v>0.47260978276080745</v>
      </c>
      <c r="AF164" s="42">
        <f t="shared" si="60"/>
        <v>0.47189519336941566</v>
      </c>
      <c r="AG164" s="42">
        <f t="shared" si="60"/>
        <v>0.47104232895788778</v>
      </c>
      <c r="AH164" s="42">
        <f t="shared" si="60"/>
        <v>0.47016003516454924</v>
      </c>
      <c r="AI164" s="42">
        <f t="shared" si="60"/>
        <v>0.46926978063861463</v>
      </c>
      <c r="AJ164" s="42">
        <f t="shared" si="60"/>
        <v>0.46826764906116647</v>
      </c>
      <c r="AK164" s="42">
        <f t="shared" si="60"/>
        <v>0.46713730468046821</v>
      </c>
      <c r="AL164" s="42">
        <f t="shared" si="60"/>
        <v>0.46616162418055185</v>
      </c>
      <c r="AM164" s="42">
        <f t="shared" si="60"/>
        <v>0.46539661610252631</v>
      </c>
      <c r="AN164" s="42">
        <f t="shared" si="60"/>
        <v>0.46462838836508313</v>
      </c>
      <c r="AO164" s="42">
        <f t="shared" si="60"/>
        <v>0.46397446603079207</v>
      </c>
      <c r="AP164" s="42">
        <f t="shared" si="60"/>
        <v>0.46337520603153642</v>
      </c>
      <c r="AQ164" s="42">
        <f t="shared" si="60"/>
        <v>0.46285800485994982</v>
      </c>
      <c r="AR164" s="43"/>
      <c r="AS164" s="21">
        <f t="shared" si="61"/>
        <v>3.5700398597409144E-3</v>
      </c>
    </row>
    <row r="165" spans="1:45" x14ac:dyDescent="0.25">
      <c r="A165" s="17" t="s">
        <v>17</v>
      </c>
      <c r="B165" s="42" t="str">
        <f t="shared" si="62"/>
        <v>-</v>
      </c>
      <c r="C165" s="42" t="str">
        <f t="shared" si="60"/>
        <v>-</v>
      </c>
      <c r="D165" s="42" t="str">
        <f t="shared" si="60"/>
        <v>-</v>
      </c>
      <c r="E165" s="42" t="str">
        <f t="shared" si="60"/>
        <v>-</v>
      </c>
      <c r="F165" s="94">
        <f t="shared" si="60"/>
        <v>0.25257298959580055</v>
      </c>
      <c r="G165" s="42">
        <f t="shared" si="60"/>
        <v>0.25442364015194713</v>
      </c>
      <c r="H165" s="42">
        <f t="shared" si="60"/>
        <v>0.25309759618482847</v>
      </c>
      <c r="I165" s="42">
        <f t="shared" si="60"/>
        <v>0.2537023877478905</v>
      </c>
      <c r="J165" s="42">
        <f t="shared" si="60"/>
        <v>0.25428000010282603</v>
      </c>
      <c r="K165" s="42">
        <f t="shared" si="60"/>
        <v>0.25487479452712353</v>
      </c>
      <c r="L165" s="42">
        <f t="shared" si="60"/>
        <v>0.25552362127931599</v>
      </c>
      <c r="M165" s="42">
        <f t="shared" si="60"/>
        <v>0.256220989995607</v>
      </c>
      <c r="N165" s="42">
        <f t="shared" si="60"/>
        <v>0.2569994671654216</v>
      </c>
      <c r="O165" s="42">
        <f t="shared" si="60"/>
        <v>0.25785423001809749</v>
      </c>
      <c r="P165" s="42">
        <f t="shared" si="60"/>
        <v>0.25879516859653084</v>
      </c>
      <c r="Q165" s="42">
        <f t="shared" si="60"/>
        <v>0.25981854940415439</v>
      </c>
      <c r="R165" s="42">
        <f t="shared" si="60"/>
        <v>0.26096517280893289</v>
      </c>
      <c r="S165" s="42">
        <f t="shared" si="60"/>
        <v>0.26212631871552988</v>
      </c>
      <c r="T165" s="42">
        <f t="shared" si="60"/>
        <v>0.2632755336439746</v>
      </c>
      <c r="U165" s="42">
        <f t="shared" si="60"/>
        <v>0.26442054306530594</v>
      </c>
      <c r="V165" s="42">
        <f t="shared" si="60"/>
        <v>0.26556778822975524</v>
      </c>
      <c r="W165" s="42">
        <f t="shared" si="60"/>
        <v>0.26669715832647178</v>
      </c>
      <c r="X165" s="42">
        <f t="shared" si="60"/>
        <v>0.26780030930932575</v>
      </c>
      <c r="Y165" s="42">
        <f t="shared" si="60"/>
        <v>0.26887936105850674</v>
      </c>
      <c r="Z165" s="42">
        <f t="shared" si="60"/>
        <v>0.26994442260885232</v>
      </c>
      <c r="AA165" s="42">
        <f t="shared" si="60"/>
        <v>0.27096898293195815</v>
      </c>
      <c r="AB165" s="42">
        <f t="shared" si="60"/>
        <v>0.27194071555095711</v>
      </c>
      <c r="AC165" s="42">
        <f t="shared" si="60"/>
        <v>0.27291760704667478</v>
      </c>
      <c r="AD165" s="42">
        <f t="shared" si="60"/>
        <v>0.27390811623910966</v>
      </c>
      <c r="AE165" s="42">
        <f t="shared" si="60"/>
        <v>0.27490268758485142</v>
      </c>
      <c r="AF165" s="42">
        <f t="shared" si="60"/>
        <v>0.27590304040790564</v>
      </c>
      <c r="AG165" s="42">
        <f t="shared" si="60"/>
        <v>0.27690457890618209</v>
      </c>
      <c r="AH165" s="42">
        <f t="shared" si="60"/>
        <v>0.27775908328979759</v>
      </c>
      <c r="AI165" s="42">
        <f t="shared" si="60"/>
        <v>0.27845354862070459</v>
      </c>
      <c r="AJ165" s="42">
        <f t="shared" si="60"/>
        <v>0.2789694451475358</v>
      </c>
      <c r="AK165" s="42">
        <f t="shared" si="60"/>
        <v>0.27929167760389806</v>
      </c>
      <c r="AL165" s="42">
        <f t="shared" si="60"/>
        <v>0.2795675303040992</v>
      </c>
      <c r="AM165" s="42">
        <f t="shared" si="60"/>
        <v>0.27981323710876183</v>
      </c>
      <c r="AN165" s="42">
        <f t="shared" si="60"/>
        <v>0.2800271936347396</v>
      </c>
      <c r="AO165" s="42">
        <f t="shared" si="60"/>
        <v>0.28021081863225622</v>
      </c>
      <c r="AP165" s="42">
        <f t="shared" si="60"/>
        <v>0.2803653799661473</v>
      </c>
      <c r="AQ165" s="42">
        <f t="shared" si="60"/>
        <v>0.28049119617835716</v>
      </c>
      <c r="AR165" s="43"/>
      <c r="AS165" s="21">
        <f t="shared" si="61"/>
        <v>2.9405196794933808E-3</v>
      </c>
    </row>
    <row r="166" spans="1:45" x14ac:dyDescent="0.25">
      <c r="A166" s="17" t="s">
        <v>18</v>
      </c>
      <c r="B166" s="42" t="str">
        <f t="shared" si="62"/>
        <v>-</v>
      </c>
      <c r="C166" s="42" t="str">
        <f t="shared" si="60"/>
        <v>-</v>
      </c>
      <c r="D166" s="42" t="str">
        <f t="shared" si="60"/>
        <v>-</v>
      </c>
      <c r="E166" s="42" t="str">
        <f t="shared" si="60"/>
        <v>-</v>
      </c>
      <c r="F166" s="94">
        <f t="shared" si="60"/>
        <v>0.29706543482295689</v>
      </c>
      <c r="G166" s="42">
        <f t="shared" si="60"/>
        <v>0.29628288952738624</v>
      </c>
      <c r="H166" s="42">
        <f t="shared" si="60"/>
        <v>0.29735517997677718</v>
      </c>
      <c r="I166" s="42">
        <f t="shared" si="60"/>
        <v>0.29735517997677718</v>
      </c>
      <c r="J166" s="42">
        <f t="shared" si="60"/>
        <v>0.29735517997677718</v>
      </c>
      <c r="K166" s="42">
        <f t="shared" si="60"/>
        <v>0.29735517997677718</v>
      </c>
      <c r="L166" s="42">
        <f t="shared" si="60"/>
        <v>0.29735517997677718</v>
      </c>
      <c r="M166" s="42">
        <f t="shared" si="60"/>
        <v>0.29735517997677718</v>
      </c>
      <c r="N166" s="42">
        <f t="shared" si="60"/>
        <v>0.29735517997677718</v>
      </c>
      <c r="O166" s="42">
        <f t="shared" si="60"/>
        <v>0.29735517997677718</v>
      </c>
      <c r="P166" s="42">
        <f t="shared" si="60"/>
        <v>0.29735517997677718</v>
      </c>
      <c r="Q166" s="42">
        <f t="shared" si="60"/>
        <v>0.29735517997677718</v>
      </c>
      <c r="R166" s="42">
        <f t="shared" si="60"/>
        <v>0.29735517997677718</v>
      </c>
      <c r="S166" s="42">
        <f t="shared" si="60"/>
        <v>0.29735517997677718</v>
      </c>
      <c r="T166" s="42">
        <f t="shared" si="60"/>
        <v>0.29735517997677718</v>
      </c>
      <c r="U166" s="42">
        <f t="shared" si="60"/>
        <v>0.29735517997677718</v>
      </c>
      <c r="V166" s="42">
        <f t="shared" si="60"/>
        <v>0.29735517997677718</v>
      </c>
      <c r="W166" s="42">
        <f t="shared" si="60"/>
        <v>0.29735517997677718</v>
      </c>
      <c r="X166" s="42">
        <f t="shared" si="60"/>
        <v>0.29735517997677718</v>
      </c>
      <c r="Y166" s="42">
        <f t="shared" si="60"/>
        <v>0.29735517997677718</v>
      </c>
      <c r="Z166" s="42">
        <f t="shared" si="60"/>
        <v>0.29735517997677718</v>
      </c>
      <c r="AA166" s="42">
        <f t="shared" ref="C166:AQ167" si="63">IF(ISERROR(AA15/(AA106-AA121-AA136)),"-",AA15/(AA106-AA121-AA136))</f>
        <v>0.29735517997677718</v>
      </c>
      <c r="AB166" s="42">
        <f t="shared" si="63"/>
        <v>0.29735517997677718</v>
      </c>
      <c r="AC166" s="42">
        <f t="shared" si="63"/>
        <v>0.29735517997677718</v>
      </c>
      <c r="AD166" s="42">
        <f t="shared" si="63"/>
        <v>0.29735517997677718</v>
      </c>
      <c r="AE166" s="42">
        <f t="shared" si="63"/>
        <v>0.29735517997677718</v>
      </c>
      <c r="AF166" s="42">
        <f t="shared" si="63"/>
        <v>0.29735517997677718</v>
      </c>
      <c r="AG166" s="42">
        <f t="shared" si="63"/>
        <v>0.29735517997677718</v>
      </c>
      <c r="AH166" s="42">
        <f t="shared" si="63"/>
        <v>0.29735517997677718</v>
      </c>
      <c r="AI166" s="42">
        <f t="shared" si="63"/>
        <v>0.29735517997677718</v>
      </c>
      <c r="AJ166" s="42">
        <f t="shared" si="63"/>
        <v>0.29735517997677718</v>
      </c>
      <c r="AK166" s="42">
        <f t="shared" si="63"/>
        <v>0.29735517997677718</v>
      </c>
      <c r="AL166" s="42">
        <f t="shared" si="63"/>
        <v>0.29735517997677718</v>
      </c>
      <c r="AM166" s="42">
        <f t="shared" si="63"/>
        <v>0.29735517997677718</v>
      </c>
      <c r="AN166" s="42">
        <f t="shared" si="63"/>
        <v>0.29735517997677718</v>
      </c>
      <c r="AO166" s="42">
        <f t="shared" si="63"/>
        <v>0.29735517997677718</v>
      </c>
      <c r="AP166" s="42">
        <f t="shared" si="63"/>
        <v>0.29735517997677718</v>
      </c>
      <c r="AQ166" s="42">
        <f t="shared" si="63"/>
        <v>0.29735517997677718</v>
      </c>
      <c r="AR166" s="43"/>
      <c r="AS166" s="21">
        <f t="shared" si="61"/>
        <v>0</v>
      </c>
    </row>
    <row r="167" spans="1:45" x14ac:dyDescent="0.25">
      <c r="A167" s="17" t="s">
        <v>19</v>
      </c>
      <c r="B167" s="42" t="str">
        <f t="shared" si="62"/>
        <v>-</v>
      </c>
      <c r="C167" s="42" t="str">
        <f t="shared" si="63"/>
        <v>-</v>
      </c>
      <c r="D167" s="42" t="str">
        <f t="shared" si="63"/>
        <v>-</v>
      </c>
      <c r="E167" s="42" t="str">
        <f t="shared" si="63"/>
        <v>-</v>
      </c>
      <c r="F167" s="94">
        <f t="shared" si="63"/>
        <v>0.30158327968629584</v>
      </c>
      <c r="G167" s="42">
        <f t="shared" si="63"/>
        <v>0.30369961931500888</v>
      </c>
      <c r="H167" s="42">
        <f t="shared" si="63"/>
        <v>0.30601916637231147</v>
      </c>
      <c r="I167" s="42">
        <f t="shared" si="63"/>
        <v>0.30895091237585187</v>
      </c>
      <c r="J167" s="42">
        <f t="shared" si="63"/>
        <v>0.31128505331077971</v>
      </c>
      <c r="K167" s="42">
        <f t="shared" si="63"/>
        <v>0.31350192448388847</v>
      </c>
      <c r="L167" s="42">
        <f t="shared" si="63"/>
        <v>0.31568916669250624</v>
      </c>
      <c r="M167" s="42">
        <f t="shared" si="63"/>
        <v>0.31779630664317132</v>
      </c>
      <c r="N167" s="42">
        <f t="shared" si="63"/>
        <v>0.32000380132900286</v>
      </c>
      <c r="O167" s="42">
        <f t="shared" si="63"/>
        <v>0.32228202883103801</v>
      </c>
      <c r="P167" s="42">
        <f t="shared" si="63"/>
        <v>0.32461377931591101</v>
      </c>
      <c r="Q167" s="42">
        <f t="shared" si="63"/>
        <v>0.32699595255259417</v>
      </c>
      <c r="R167" s="42">
        <f t="shared" si="63"/>
        <v>0.32948096831492024</v>
      </c>
      <c r="S167" s="42">
        <f t="shared" si="63"/>
        <v>0.33214737491844853</v>
      </c>
      <c r="T167" s="42">
        <f t="shared" si="63"/>
        <v>0.33489342960832436</v>
      </c>
      <c r="U167" s="42">
        <f t="shared" si="63"/>
        <v>0.33766346527752095</v>
      </c>
      <c r="V167" s="42">
        <f t="shared" si="63"/>
        <v>0.34051000612996007</v>
      </c>
      <c r="W167" s="42">
        <f t="shared" si="63"/>
        <v>0.34337084280388053</v>
      </c>
      <c r="X167" s="42">
        <f t="shared" si="63"/>
        <v>0.34599892675662575</v>
      </c>
      <c r="Y167" s="42">
        <f t="shared" si="63"/>
        <v>0.34844820591134729</v>
      </c>
      <c r="Z167" s="42">
        <f t="shared" si="63"/>
        <v>0.35081093531897051</v>
      </c>
      <c r="AA167" s="42">
        <f t="shared" si="63"/>
        <v>0.35300503193818444</v>
      </c>
      <c r="AB167" s="42">
        <f t="shared" si="63"/>
        <v>0.35505326237199109</v>
      </c>
      <c r="AC167" s="42">
        <f t="shared" si="63"/>
        <v>0.35698209794208546</v>
      </c>
      <c r="AD167" s="42">
        <f t="shared" si="63"/>
        <v>0.3588424560049141</v>
      </c>
      <c r="AE167" s="42">
        <f t="shared" si="63"/>
        <v>0.36063381804906958</v>
      </c>
      <c r="AF167" s="42">
        <f t="shared" si="63"/>
        <v>0.36235234705194852</v>
      </c>
      <c r="AG167" s="42">
        <f t="shared" si="63"/>
        <v>0.36398682395082316</v>
      </c>
      <c r="AH167" s="42">
        <f t="shared" si="63"/>
        <v>0.36548485231376732</v>
      </c>
      <c r="AI167" s="42">
        <f t="shared" si="63"/>
        <v>0.36683533079194391</v>
      </c>
      <c r="AJ167" s="42">
        <f t="shared" si="63"/>
        <v>0.36801483372141058</v>
      </c>
      <c r="AK167" s="42">
        <f t="shared" si="63"/>
        <v>0.36904436740861041</v>
      </c>
      <c r="AL167" s="42">
        <f t="shared" si="63"/>
        <v>0.36999512416801517</v>
      </c>
      <c r="AM167" s="42">
        <f t="shared" si="63"/>
        <v>0.37089755668194535</v>
      </c>
      <c r="AN167" s="42">
        <f t="shared" si="63"/>
        <v>0.37173030106086152</v>
      </c>
      <c r="AO167" s="42">
        <f t="shared" si="63"/>
        <v>0.37249756078896518</v>
      </c>
      <c r="AP167" s="42">
        <f t="shared" si="63"/>
        <v>0.37321367158404872</v>
      </c>
      <c r="AQ167" s="42">
        <f t="shared" si="63"/>
        <v>0.37387886202097714</v>
      </c>
      <c r="AR167" s="43"/>
      <c r="AS167" s="21">
        <f t="shared" si="61"/>
        <v>5.73880740795496E-3</v>
      </c>
    </row>
    <row r="168" spans="1:45" x14ac:dyDescent="0.25">
      <c r="A168" s="17" t="s">
        <v>20</v>
      </c>
      <c r="B168" s="90" t="s">
        <v>52</v>
      </c>
      <c r="C168" s="90" t="s">
        <v>52</v>
      </c>
      <c r="D168" s="90" t="s">
        <v>52</v>
      </c>
      <c r="E168" s="90" t="s">
        <v>52</v>
      </c>
      <c r="F168" s="95" t="s">
        <v>52</v>
      </c>
      <c r="G168" s="90" t="s">
        <v>52</v>
      </c>
      <c r="H168" s="90" t="s">
        <v>52</v>
      </c>
      <c r="I168" s="90" t="s">
        <v>52</v>
      </c>
      <c r="J168" s="90" t="s">
        <v>52</v>
      </c>
      <c r="K168" s="90" t="s">
        <v>52</v>
      </c>
      <c r="L168" s="90" t="s">
        <v>52</v>
      </c>
      <c r="M168" s="90" t="s">
        <v>52</v>
      </c>
      <c r="N168" s="90" t="s">
        <v>52</v>
      </c>
      <c r="O168" s="90" t="s">
        <v>52</v>
      </c>
      <c r="P168" s="90" t="s">
        <v>52</v>
      </c>
      <c r="Q168" s="90" t="s">
        <v>52</v>
      </c>
      <c r="R168" s="90" t="s">
        <v>52</v>
      </c>
      <c r="S168" s="90" t="s">
        <v>52</v>
      </c>
      <c r="T168" s="90" t="s">
        <v>52</v>
      </c>
      <c r="U168" s="90" t="s">
        <v>52</v>
      </c>
      <c r="V168" s="90" t="s">
        <v>52</v>
      </c>
      <c r="W168" s="90" t="s">
        <v>52</v>
      </c>
      <c r="X168" s="90" t="s">
        <v>52</v>
      </c>
      <c r="Y168" s="90" t="s">
        <v>52</v>
      </c>
      <c r="Z168" s="90" t="s">
        <v>52</v>
      </c>
      <c r="AA168" s="90" t="s">
        <v>52</v>
      </c>
      <c r="AB168" s="90" t="s">
        <v>52</v>
      </c>
      <c r="AC168" s="90" t="s">
        <v>52</v>
      </c>
      <c r="AD168" s="90" t="s">
        <v>52</v>
      </c>
      <c r="AE168" s="90" t="s">
        <v>52</v>
      </c>
      <c r="AF168" s="90" t="s">
        <v>52</v>
      </c>
      <c r="AG168" s="90" t="s">
        <v>52</v>
      </c>
      <c r="AH168" s="90" t="s">
        <v>52</v>
      </c>
      <c r="AI168" s="90" t="s">
        <v>52</v>
      </c>
      <c r="AJ168" s="90" t="s">
        <v>52</v>
      </c>
      <c r="AK168" s="90" t="s">
        <v>52</v>
      </c>
      <c r="AL168" s="90" t="s">
        <v>52</v>
      </c>
      <c r="AM168" s="90" t="s">
        <v>52</v>
      </c>
      <c r="AN168" s="90" t="s">
        <v>52</v>
      </c>
      <c r="AO168" s="90" t="s">
        <v>52</v>
      </c>
      <c r="AP168" s="90" t="s">
        <v>52</v>
      </c>
      <c r="AQ168" s="90" t="s">
        <v>52</v>
      </c>
      <c r="AR168" s="43"/>
      <c r="AS168" s="21" t="e">
        <f t="shared" si="61"/>
        <v>#VALUE!</v>
      </c>
    </row>
    <row r="169" spans="1:45" x14ac:dyDescent="0.25">
      <c r="A169" s="17" t="s">
        <v>22</v>
      </c>
      <c r="B169" s="90" t="s">
        <v>52</v>
      </c>
      <c r="C169" s="90" t="s">
        <v>52</v>
      </c>
      <c r="D169" s="90" t="s">
        <v>52</v>
      </c>
      <c r="E169" s="90" t="s">
        <v>52</v>
      </c>
      <c r="F169" s="95" t="s">
        <v>52</v>
      </c>
      <c r="G169" s="90" t="s">
        <v>52</v>
      </c>
      <c r="H169" s="90" t="s">
        <v>52</v>
      </c>
      <c r="I169" s="90" t="s">
        <v>52</v>
      </c>
      <c r="J169" s="90" t="s">
        <v>52</v>
      </c>
      <c r="K169" s="90" t="s">
        <v>52</v>
      </c>
      <c r="L169" s="90" t="s">
        <v>52</v>
      </c>
      <c r="M169" s="90" t="s">
        <v>52</v>
      </c>
      <c r="N169" s="90" t="s">
        <v>52</v>
      </c>
      <c r="O169" s="90" t="s">
        <v>52</v>
      </c>
      <c r="P169" s="90" t="s">
        <v>52</v>
      </c>
      <c r="Q169" s="90" t="s">
        <v>52</v>
      </c>
      <c r="R169" s="90" t="s">
        <v>52</v>
      </c>
      <c r="S169" s="90" t="s">
        <v>52</v>
      </c>
      <c r="T169" s="90" t="s">
        <v>52</v>
      </c>
      <c r="U169" s="90" t="s">
        <v>52</v>
      </c>
      <c r="V169" s="90" t="s">
        <v>52</v>
      </c>
      <c r="W169" s="90" t="s">
        <v>52</v>
      </c>
      <c r="X169" s="90" t="s">
        <v>52</v>
      </c>
      <c r="Y169" s="90" t="s">
        <v>52</v>
      </c>
      <c r="Z169" s="90" t="s">
        <v>52</v>
      </c>
      <c r="AA169" s="90" t="s">
        <v>52</v>
      </c>
      <c r="AB169" s="90" t="s">
        <v>52</v>
      </c>
      <c r="AC169" s="90" t="s">
        <v>52</v>
      </c>
      <c r="AD169" s="90" t="s">
        <v>52</v>
      </c>
      <c r="AE169" s="90" t="s">
        <v>52</v>
      </c>
      <c r="AF169" s="90" t="s">
        <v>52</v>
      </c>
      <c r="AG169" s="90" t="s">
        <v>52</v>
      </c>
      <c r="AH169" s="90" t="s">
        <v>52</v>
      </c>
      <c r="AI169" s="90" t="s">
        <v>52</v>
      </c>
      <c r="AJ169" s="90" t="s">
        <v>52</v>
      </c>
      <c r="AK169" s="90" t="s">
        <v>52</v>
      </c>
      <c r="AL169" s="90" t="s">
        <v>52</v>
      </c>
      <c r="AM169" s="90" t="s">
        <v>52</v>
      </c>
      <c r="AN169" s="90" t="s">
        <v>52</v>
      </c>
      <c r="AO169" s="90" t="s">
        <v>52</v>
      </c>
      <c r="AP169" s="90" t="s">
        <v>52</v>
      </c>
      <c r="AQ169" s="90" t="s">
        <v>52</v>
      </c>
      <c r="AR169" s="43"/>
      <c r="AS169" s="21" t="e">
        <f t="shared" si="61"/>
        <v>#VALUE!</v>
      </c>
    </row>
    <row r="170" spans="1:45" x14ac:dyDescent="0.25">
      <c r="A170" s="17" t="s">
        <v>21</v>
      </c>
      <c r="B170" s="42" t="str">
        <f t="shared" ref="B170:Q171" si="64">IF(ISERROR(B19/(B110-B125-B140)),"-",B19/(B110-B125-B140))</f>
        <v>-</v>
      </c>
      <c r="C170" s="42" t="str">
        <f t="shared" si="64"/>
        <v>-</v>
      </c>
      <c r="D170" s="42" t="str">
        <f t="shared" si="64"/>
        <v>-</v>
      </c>
      <c r="E170" s="42" t="str">
        <f t="shared" si="64"/>
        <v>-</v>
      </c>
      <c r="F170" s="94">
        <f t="shared" si="64"/>
        <v>7.4513064892698377E-2</v>
      </c>
      <c r="G170" s="42">
        <f t="shared" si="64"/>
        <v>7.4416570893394748E-2</v>
      </c>
      <c r="H170" s="42">
        <f t="shared" si="64"/>
        <v>7.4418032674886253E-2</v>
      </c>
      <c r="I170" s="42">
        <f t="shared" si="64"/>
        <v>7.4418032674886253E-2</v>
      </c>
      <c r="J170" s="42">
        <f t="shared" si="64"/>
        <v>7.4418032674886253E-2</v>
      </c>
      <c r="K170" s="42">
        <f t="shared" si="64"/>
        <v>7.4418032674886253E-2</v>
      </c>
      <c r="L170" s="42">
        <f t="shared" si="64"/>
        <v>7.4418032674886253E-2</v>
      </c>
      <c r="M170" s="42">
        <f t="shared" si="64"/>
        <v>7.4418032674886253E-2</v>
      </c>
      <c r="N170" s="42">
        <f t="shared" si="64"/>
        <v>7.4418032674886253E-2</v>
      </c>
      <c r="O170" s="42">
        <f t="shared" si="64"/>
        <v>7.4418032674886253E-2</v>
      </c>
      <c r="P170" s="42">
        <f t="shared" si="64"/>
        <v>7.4418032674886253E-2</v>
      </c>
      <c r="Q170" s="42">
        <f t="shared" si="64"/>
        <v>7.4418032674886253E-2</v>
      </c>
      <c r="R170" s="42">
        <f t="shared" ref="C170:AQ171" si="65">IF(ISERROR(R19/(R110-R125-R140)),"-",R19/(R110-R125-R140))</f>
        <v>7.4418032674886253E-2</v>
      </c>
      <c r="S170" s="42">
        <f t="shared" si="65"/>
        <v>7.4418032674886253E-2</v>
      </c>
      <c r="T170" s="42">
        <f t="shared" si="65"/>
        <v>7.4418032674886253E-2</v>
      </c>
      <c r="U170" s="42">
        <f t="shared" si="65"/>
        <v>7.4418032674886253E-2</v>
      </c>
      <c r="V170" s="42">
        <f t="shared" si="65"/>
        <v>7.4418032674886253E-2</v>
      </c>
      <c r="W170" s="42">
        <f t="shared" si="65"/>
        <v>7.4418032674886253E-2</v>
      </c>
      <c r="X170" s="42">
        <f t="shared" si="65"/>
        <v>7.4418032674886253E-2</v>
      </c>
      <c r="Y170" s="42">
        <f t="shared" si="65"/>
        <v>7.4418032674886253E-2</v>
      </c>
      <c r="Z170" s="42">
        <f t="shared" si="65"/>
        <v>7.4418032674886253E-2</v>
      </c>
      <c r="AA170" s="42">
        <f t="shared" si="65"/>
        <v>7.4418032674886253E-2</v>
      </c>
      <c r="AB170" s="42">
        <f t="shared" si="65"/>
        <v>7.4418032674886253E-2</v>
      </c>
      <c r="AC170" s="42">
        <f t="shared" si="65"/>
        <v>7.4418032674886253E-2</v>
      </c>
      <c r="AD170" s="42">
        <f t="shared" si="65"/>
        <v>7.4418032674886253E-2</v>
      </c>
      <c r="AE170" s="42">
        <f t="shared" si="65"/>
        <v>7.4418032674886253E-2</v>
      </c>
      <c r="AF170" s="42">
        <f t="shared" si="65"/>
        <v>7.4418032674886253E-2</v>
      </c>
      <c r="AG170" s="42">
        <f t="shared" si="65"/>
        <v>7.4418032674886253E-2</v>
      </c>
      <c r="AH170" s="42">
        <f t="shared" si="65"/>
        <v>7.4418032674886253E-2</v>
      </c>
      <c r="AI170" s="42">
        <f t="shared" si="65"/>
        <v>7.4418032674886253E-2</v>
      </c>
      <c r="AJ170" s="42">
        <f t="shared" si="65"/>
        <v>7.4418032674886253E-2</v>
      </c>
      <c r="AK170" s="42">
        <f t="shared" si="65"/>
        <v>7.4418032674886253E-2</v>
      </c>
      <c r="AL170" s="42">
        <f t="shared" si="65"/>
        <v>7.4418032674886253E-2</v>
      </c>
      <c r="AM170" s="42">
        <f t="shared" si="65"/>
        <v>7.4418032674886253E-2</v>
      </c>
      <c r="AN170" s="42">
        <f t="shared" si="65"/>
        <v>7.4418032674886253E-2</v>
      </c>
      <c r="AO170" s="42">
        <f t="shared" si="65"/>
        <v>7.4418032674886253E-2</v>
      </c>
      <c r="AP170" s="42">
        <f t="shared" si="65"/>
        <v>7.4418032674886253E-2</v>
      </c>
      <c r="AQ170" s="42">
        <f t="shared" si="65"/>
        <v>7.4418032674886253E-2</v>
      </c>
      <c r="AR170" s="43"/>
      <c r="AS170" s="21">
        <f t="shared" si="61"/>
        <v>0</v>
      </c>
    </row>
    <row r="171" spans="1:45" x14ac:dyDescent="0.25">
      <c r="A171" s="17" t="s">
        <v>23</v>
      </c>
      <c r="B171" s="42">
        <f t="shared" si="64"/>
        <v>1</v>
      </c>
      <c r="C171" s="42">
        <f t="shared" si="65"/>
        <v>1</v>
      </c>
      <c r="D171" s="42">
        <f t="shared" si="65"/>
        <v>1</v>
      </c>
      <c r="E171" s="42">
        <f t="shared" si="65"/>
        <v>1</v>
      </c>
      <c r="F171" s="94">
        <f t="shared" si="65"/>
        <v>0.33371574547924521</v>
      </c>
      <c r="G171" s="42">
        <f t="shared" si="65"/>
        <v>0.35654326090087557</v>
      </c>
      <c r="H171" s="42">
        <f t="shared" si="65"/>
        <v>0.38741184509758159</v>
      </c>
      <c r="I171" s="42">
        <f t="shared" si="65"/>
        <v>0.41812054142421184</v>
      </c>
      <c r="J171" s="42">
        <f t="shared" si="65"/>
        <v>0.43995058252925257</v>
      </c>
      <c r="K171" s="42">
        <f t="shared" si="65"/>
        <v>0.4606415295194019</v>
      </c>
      <c r="L171" s="42">
        <f t="shared" si="65"/>
        <v>0.48057711296261446</v>
      </c>
      <c r="M171" s="42">
        <f t="shared" si="65"/>
        <v>0.49903204461416328</v>
      </c>
      <c r="N171" s="42">
        <f t="shared" si="65"/>
        <v>0.51600224455964649</v>
      </c>
      <c r="O171" s="42">
        <f t="shared" si="65"/>
        <v>0.53000164705157682</v>
      </c>
      <c r="P171" s="42">
        <f t="shared" si="65"/>
        <v>0.54142373443179215</v>
      </c>
      <c r="Q171" s="42">
        <f t="shared" si="65"/>
        <v>0.55263737693741344</v>
      </c>
      <c r="R171" s="42">
        <f t="shared" si="65"/>
        <v>0.56364470949718126</v>
      </c>
      <c r="S171" s="42">
        <f t="shared" si="65"/>
        <v>0.57460911534957615</v>
      </c>
      <c r="T171" s="42">
        <f t="shared" si="65"/>
        <v>0.58540960728329927</v>
      </c>
      <c r="U171" s="42">
        <f t="shared" si="65"/>
        <v>0.59589955808264072</v>
      </c>
      <c r="V171" s="42">
        <f t="shared" si="65"/>
        <v>0.60603028446582552</v>
      </c>
      <c r="W171" s="42">
        <f t="shared" si="65"/>
        <v>0.61589709833099515</v>
      </c>
      <c r="X171" s="42">
        <f t="shared" si="65"/>
        <v>0.62544496982049114</v>
      </c>
      <c r="Y171" s="42">
        <f t="shared" si="65"/>
        <v>0.63455047262282094</v>
      </c>
      <c r="Z171" s="42">
        <f t="shared" si="65"/>
        <v>0.6430785465642247</v>
      </c>
      <c r="AA171" s="42">
        <f t="shared" si="65"/>
        <v>0.65112315392427589</v>
      </c>
      <c r="AB171" s="42">
        <f t="shared" si="65"/>
        <v>0.65871895888228149</v>
      </c>
      <c r="AC171" s="42">
        <f t="shared" si="65"/>
        <v>0.66594076788638257</v>
      </c>
      <c r="AD171" s="42">
        <f t="shared" si="65"/>
        <v>0.67271651635210017</v>
      </c>
      <c r="AE171" s="42">
        <f t="shared" si="65"/>
        <v>0.67899970032545232</v>
      </c>
      <c r="AF171" s="42">
        <f t="shared" si="65"/>
        <v>0.68479624120150118</v>
      </c>
      <c r="AG171" s="42">
        <f t="shared" si="65"/>
        <v>0.69015513992440969</v>
      </c>
      <c r="AH171" s="42">
        <f t="shared" si="65"/>
        <v>0.69505271673735636</v>
      </c>
      <c r="AI171" s="42">
        <f t="shared" si="65"/>
        <v>0.6994681267466385</v>
      </c>
      <c r="AJ171" s="42">
        <f t="shared" si="65"/>
        <v>0.70330746120232424</v>
      </c>
      <c r="AK171" s="42">
        <f t="shared" si="65"/>
        <v>0.70651839497354663</v>
      </c>
      <c r="AL171" s="42">
        <f t="shared" si="65"/>
        <v>0.70987330043541264</v>
      </c>
      <c r="AM171" s="42">
        <f t="shared" si="65"/>
        <v>0.71334560676598224</v>
      </c>
      <c r="AN171" s="42">
        <f t="shared" si="65"/>
        <v>0.71686338097036051</v>
      </c>
      <c r="AO171" s="42">
        <f t="shared" si="65"/>
        <v>0.72050206516786752</v>
      </c>
      <c r="AP171" s="42">
        <f t="shared" si="65"/>
        <v>0.72423671657802646</v>
      </c>
      <c r="AQ171" s="42">
        <f t="shared" si="65"/>
        <v>0.72808162080741412</v>
      </c>
      <c r="AR171" s="43"/>
      <c r="AS171" s="21">
        <f t="shared" si="61"/>
        <v>1.818988045147707E-2</v>
      </c>
    </row>
    <row r="172" spans="1:45" x14ac:dyDescent="0.25">
      <c r="B172" s="43"/>
      <c r="C172" s="43"/>
      <c r="D172" s="43"/>
      <c r="E172" s="43"/>
      <c r="F172" s="43"/>
      <c r="G172" s="43"/>
      <c r="H172" s="43"/>
      <c r="I172" s="43"/>
      <c r="J172" s="43"/>
      <c r="K172" s="43"/>
      <c r="L172" s="43"/>
      <c r="M172" s="43"/>
      <c r="N172" s="43"/>
      <c r="O172" s="43"/>
      <c r="P172" s="43"/>
      <c r="Q172" s="43"/>
      <c r="R172" s="43"/>
      <c r="S172" s="43"/>
      <c r="T172" s="43"/>
      <c r="U172" s="43"/>
      <c r="V172" s="43"/>
      <c r="W172" s="43"/>
      <c r="X172" s="43"/>
      <c r="Y172" s="43"/>
      <c r="Z172" s="43"/>
      <c r="AA172" s="43"/>
      <c r="AB172" s="43"/>
      <c r="AC172" s="43"/>
      <c r="AD172" s="43"/>
      <c r="AE172" s="43"/>
      <c r="AF172" s="43"/>
      <c r="AG172" s="43"/>
      <c r="AH172" s="43"/>
      <c r="AI172" s="43"/>
      <c r="AJ172" s="43"/>
      <c r="AK172" s="43"/>
      <c r="AL172" s="43"/>
      <c r="AM172" s="43"/>
      <c r="AN172" s="43"/>
      <c r="AO172" s="43"/>
      <c r="AP172" s="43"/>
      <c r="AQ172" s="43"/>
      <c r="AR172" s="43"/>
      <c r="AS172" s="39"/>
    </row>
    <row r="173" spans="1:45" x14ac:dyDescent="0.25">
      <c r="A173" s="8" t="s">
        <v>31</v>
      </c>
      <c r="AS173" s="24"/>
    </row>
    <row r="174" spans="1:45" x14ac:dyDescent="0.25">
      <c r="A174" s="13"/>
      <c r="B174" s="14">
        <v>2009</v>
      </c>
      <c r="C174" s="14">
        <v>2010</v>
      </c>
      <c r="D174" s="14">
        <v>2011</v>
      </c>
      <c r="E174" s="14">
        <v>2012</v>
      </c>
      <c r="F174" s="15">
        <v>2013</v>
      </c>
      <c r="G174" s="14">
        <v>2014</v>
      </c>
      <c r="H174" s="14">
        <v>2015</v>
      </c>
      <c r="I174" s="14">
        <v>2016</v>
      </c>
      <c r="J174" s="14">
        <v>2017</v>
      </c>
      <c r="K174" s="14">
        <v>2018</v>
      </c>
      <c r="L174" s="14">
        <v>2019</v>
      </c>
      <c r="M174" s="14">
        <v>2020</v>
      </c>
      <c r="N174" s="14">
        <v>2021</v>
      </c>
      <c r="O174" s="14">
        <v>2022</v>
      </c>
      <c r="P174" s="14">
        <v>2023</v>
      </c>
      <c r="Q174" s="14">
        <v>2024</v>
      </c>
      <c r="R174" s="14">
        <v>2025</v>
      </c>
      <c r="S174" s="14">
        <v>2026</v>
      </c>
      <c r="T174" s="14">
        <v>2027</v>
      </c>
      <c r="U174" s="14">
        <v>2028</v>
      </c>
      <c r="V174" s="14">
        <v>2029</v>
      </c>
      <c r="W174" s="14">
        <v>2030</v>
      </c>
      <c r="X174" s="14">
        <v>2031</v>
      </c>
      <c r="Y174" s="14">
        <v>2032</v>
      </c>
      <c r="Z174" s="14">
        <v>2033</v>
      </c>
      <c r="AA174" s="14">
        <v>2034</v>
      </c>
      <c r="AB174" s="14">
        <v>2035</v>
      </c>
      <c r="AC174" s="14">
        <v>2036</v>
      </c>
      <c r="AD174" s="14">
        <v>2037</v>
      </c>
      <c r="AE174" s="14">
        <v>2038</v>
      </c>
      <c r="AF174" s="14">
        <v>2039</v>
      </c>
      <c r="AG174" s="14">
        <v>2040</v>
      </c>
      <c r="AH174" s="14">
        <v>2041</v>
      </c>
      <c r="AI174" s="14">
        <v>2042</v>
      </c>
      <c r="AJ174" s="14">
        <v>2043</v>
      </c>
      <c r="AK174" s="14">
        <v>2044</v>
      </c>
      <c r="AL174" s="14">
        <v>2045</v>
      </c>
      <c r="AM174" s="14">
        <v>2046</v>
      </c>
      <c r="AN174" s="14">
        <v>2047</v>
      </c>
      <c r="AO174" s="14">
        <v>2048</v>
      </c>
      <c r="AP174" s="14">
        <v>2049</v>
      </c>
      <c r="AQ174" s="14">
        <v>2050</v>
      </c>
      <c r="AR174" s="13"/>
      <c r="AS174" s="16" t="str">
        <f>$AS$5&amp;"-"&amp;$AS$6</f>
        <v>2015-2050</v>
      </c>
    </row>
    <row r="175" spans="1:45" x14ac:dyDescent="0.25">
      <c r="A175" s="17" t="s">
        <v>12</v>
      </c>
      <c r="B175" s="42" t="str">
        <f>IF(ISERROR(B24*1000/(B40*8760)),"-",B24*1000/(B40*8760))</f>
        <v>-</v>
      </c>
      <c r="C175" s="42" t="str">
        <f t="shared" ref="C175:AQ181" si="66">IF(ISERROR(C24*1000/(C40*8760)),"-",C24*1000/(C40*8760))</f>
        <v>-</v>
      </c>
      <c r="D175" s="42" t="str">
        <f t="shared" si="66"/>
        <v>-</v>
      </c>
      <c r="E175" s="42" t="str">
        <f t="shared" si="66"/>
        <v>-</v>
      </c>
      <c r="F175" s="94">
        <f t="shared" si="66"/>
        <v>0.81335648169698416</v>
      </c>
      <c r="G175" s="42">
        <f t="shared" si="66"/>
        <v>0.81335823288920439</v>
      </c>
      <c r="H175" s="42">
        <f t="shared" si="66"/>
        <v>0.81335802576395322</v>
      </c>
      <c r="I175" s="42">
        <f t="shared" si="66"/>
        <v>0.81335802576395322</v>
      </c>
      <c r="J175" s="42">
        <f t="shared" si="66"/>
        <v>0.81335802576395322</v>
      </c>
      <c r="K175" s="42">
        <f t="shared" si="66"/>
        <v>0.81335802576395322</v>
      </c>
      <c r="L175" s="42">
        <f t="shared" si="66"/>
        <v>0.81335802576395322</v>
      </c>
      <c r="M175" s="42">
        <f t="shared" si="66"/>
        <v>0.81335802576395322</v>
      </c>
      <c r="N175" s="42">
        <f t="shared" si="66"/>
        <v>0.81335802576395322</v>
      </c>
      <c r="O175" s="42">
        <f t="shared" si="66"/>
        <v>0.81335802576395322</v>
      </c>
      <c r="P175" s="42">
        <f t="shared" si="66"/>
        <v>0.81335802576395322</v>
      </c>
      <c r="Q175" s="42">
        <f t="shared" si="66"/>
        <v>0.81335802576395322</v>
      </c>
      <c r="R175" s="42">
        <f t="shared" si="66"/>
        <v>0.81335802576395322</v>
      </c>
      <c r="S175" s="42">
        <f t="shared" si="66"/>
        <v>0.81335802576395322</v>
      </c>
      <c r="T175" s="42">
        <f t="shared" si="66"/>
        <v>0.81335802576395322</v>
      </c>
      <c r="U175" s="42">
        <f t="shared" si="66"/>
        <v>0.81335802576395322</v>
      </c>
      <c r="V175" s="42">
        <f t="shared" si="66"/>
        <v>0.81335802576395322</v>
      </c>
      <c r="W175" s="42">
        <f t="shared" si="66"/>
        <v>0.81335802576395322</v>
      </c>
      <c r="X175" s="42">
        <f t="shared" si="66"/>
        <v>0.81335802576395322</v>
      </c>
      <c r="Y175" s="42">
        <f t="shared" si="66"/>
        <v>0.81335802576395322</v>
      </c>
      <c r="Z175" s="42">
        <f t="shared" si="66"/>
        <v>0.81335802576395322</v>
      </c>
      <c r="AA175" s="42">
        <f t="shared" si="66"/>
        <v>0.81335802576395322</v>
      </c>
      <c r="AB175" s="42">
        <f t="shared" si="66"/>
        <v>0.81335802576395322</v>
      </c>
      <c r="AC175" s="42">
        <f t="shared" si="66"/>
        <v>0.81335802576395322</v>
      </c>
      <c r="AD175" s="42">
        <f t="shared" si="66"/>
        <v>0.81335802576395322</v>
      </c>
      <c r="AE175" s="42">
        <f t="shared" si="66"/>
        <v>0.81335802576395322</v>
      </c>
      <c r="AF175" s="42">
        <f t="shared" si="66"/>
        <v>0.81335802576395322</v>
      </c>
      <c r="AG175" s="42">
        <f t="shared" si="66"/>
        <v>0.81335802576395322</v>
      </c>
      <c r="AH175" s="42">
        <f t="shared" si="66"/>
        <v>0.81335802576395322</v>
      </c>
      <c r="AI175" s="42">
        <f t="shared" si="66"/>
        <v>0.81335802576395322</v>
      </c>
      <c r="AJ175" s="42">
        <f t="shared" si="66"/>
        <v>0.81335802576395322</v>
      </c>
      <c r="AK175" s="42">
        <f t="shared" si="66"/>
        <v>0.81335802576395322</v>
      </c>
      <c r="AL175" s="42">
        <f t="shared" si="66"/>
        <v>0.81335802576395322</v>
      </c>
      <c r="AM175" s="42">
        <f t="shared" si="66"/>
        <v>0.81335802576395322</v>
      </c>
      <c r="AN175" s="42">
        <f t="shared" si="66"/>
        <v>0.81335802576395322</v>
      </c>
      <c r="AO175" s="42">
        <f t="shared" si="66"/>
        <v>0.81335802576395322</v>
      </c>
      <c r="AP175" s="42">
        <f t="shared" si="66"/>
        <v>0.81335802576395322</v>
      </c>
      <c r="AQ175" s="42">
        <f t="shared" si="66"/>
        <v>0.81335802576395322</v>
      </c>
      <c r="AR175" s="43"/>
      <c r="AS175" s="21">
        <f t="shared" ref="AS175:AS186" si="67">((INDEX($B175:$AQ175,MATCH($AS$6,$B$8:$AQ$8,0)))/(INDEX($B175:$AQ175,MATCH($AS$5,$B$8:$AQ$8,0))))^(1/($AS$6-$AS$5))-1</f>
        <v>0</v>
      </c>
    </row>
    <row r="176" spans="1:45" x14ac:dyDescent="0.25">
      <c r="A176" s="17" t="s">
        <v>13</v>
      </c>
      <c r="B176" s="42" t="str">
        <f t="shared" ref="B176:Q186" si="68">IF(ISERROR(B25*1000/(B41*8760)),"-",B25*1000/(B41*8760))</f>
        <v>-</v>
      </c>
      <c r="C176" s="42" t="str">
        <f t="shared" si="68"/>
        <v>-</v>
      </c>
      <c r="D176" s="42" t="str">
        <f t="shared" si="68"/>
        <v>-</v>
      </c>
      <c r="E176" s="42" t="str">
        <f t="shared" si="68"/>
        <v>-</v>
      </c>
      <c r="F176" s="94">
        <f t="shared" si="68"/>
        <v>0.8133563300317681</v>
      </c>
      <c r="G176" s="42">
        <f t="shared" si="68"/>
        <v>0.81335573309056064</v>
      </c>
      <c r="H176" s="42">
        <f t="shared" si="68"/>
        <v>0.81335565749985195</v>
      </c>
      <c r="I176" s="42">
        <f t="shared" si="68"/>
        <v>0.81335565749985195</v>
      </c>
      <c r="J176" s="42">
        <f t="shared" si="68"/>
        <v>0.81335565749985195</v>
      </c>
      <c r="K176" s="42">
        <f t="shared" si="68"/>
        <v>0.81335565749985195</v>
      </c>
      <c r="L176" s="42">
        <f t="shared" si="68"/>
        <v>0.81335565749985195</v>
      </c>
      <c r="M176" s="42">
        <f t="shared" si="68"/>
        <v>0.81335565749985195</v>
      </c>
      <c r="N176" s="42">
        <f t="shared" si="68"/>
        <v>0.81335565749985195</v>
      </c>
      <c r="O176" s="42">
        <f t="shared" si="68"/>
        <v>0.81335565749985195</v>
      </c>
      <c r="P176" s="42">
        <f t="shared" si="68"/>
        <v>0.81335565749985195</v>
      </c>
      <c r="Q176" s="42">
        <f t="shared" si="68"/>
        <v>0.81335565749985195</v>
      </c>
      <c r="R176" s="42">
        <f t="shared" si="66"/>
        <v>0.81335565749985195</v>
      </c>
      <c r="S176" s="42">
        <f t="shared" si="66"/>
        <v>0.81335565749985195</v>
      </c>
      <c r="T176" s="42">
        <f t="shared" si="66"/>
        <v>0.81335565749985195</v>
      </c>
      <c r="U176" s="42">
        <f t="shared" si="66"/>
        <v>0.81335565749985195</v>
      </c>
      <c r="V176" s="42">
        <f t="shared" si="66"/>
        <v>0.81335565749985195</v>
      </c>
      <c r="W176" s="42">
        <f t="shared" si="66"/>
        <v>0.81335565749985195</v>
      </c>
      <c r="X176" s="42">
        <f t="shared" si="66"/>
        <v>0.81335565749985195</v>
      </c>
      <c r="Y176" s="42">
        <f t="shared" si="66"/>
        <v>0.81335565749985195</v>
      </c>
      <c r="Z176" s="42">
        <f t="shared" si="66"/>
        <v>0.81335565749985195</v>
      </c>
      <c r="AA176" s="42">
        <f t="shared" si="66"/>
        <v>0.81335565749985195</v>
      </c>
      <c r="AB176" s="42">
        <f t="shared" si="66"/>
        <v>0.81335565749985195</v>
      </c>
      <c r="AC176" s="42">
        <f t="shared" si="66"/>
        <v>0.81335565749985195</v>
      </c>
      <c r="AD176" s="42">
        <f t="shared" si="66"/>
        <v>0.81335565749985195</v>
      </c>
      <c r="AE176" s="42">
        <f t="shared" si="66"/>
        <v>0.81335565749985195</v>
      </c>
      <c r="AF176" s="42">
        <f t="shared" si="66"/>
        <v>0.81335565749985195</v>
      </c>
      <c r="AG176" s="42">
        <f t="shared" si="66"/>
        <v>0.81335565749985195</v>
      </c>
      <c r="AH176" s="42">
        <f t="shared" si="66"/>
        <v>0.81335565749985195</v>
      </c>
      <c r="AI176" s="42">
        <f t="shared" si="66"/>
        <v>0.81335565749985195</v>
      </c>
      <c r="AJ176" s="42">
        <f t="shared" si="66"/>
        <v>0.81335565749985195</v>
      </c>
      <c r="AK176" s="42">
        <f t="shared" si="66"/>
        <v>0.81335565749985195</v>
      </c>
      <c r="AL176" s="42">
        <f t="shared" si="66"/>
        <v>0.81335565749985195</v>
      </c>
      <c r="AM176" s="42">
        <f t="shared" si="66"/>
        <v>0.81335565749985195</v>
      </c>
      <c r="AN176" s="42">
        <f t="shared" si="66"/>
        <v>0.81335565749985195</v>
      </c>
      <c r="AO176" s="42">
        <f t="shared" si="66"/>
        <v>0.81335565749985195</v>
      </c>
      <c r="AP176" s="42">
        <f t="shared" si="66"/>
        <v>0.81335565749985195</v>
      </c>
      <c r="AQ176" s="42">
        <f t="shared" si="66"/>
        <v>0.81335565749985195</v>
      </c>
      <c r="AR176" s="43"/>
      <c r="AS176" s="21">
        <f t="shared" si="67"/>
        <v>0</v>
      </c>
    </row>
    <row r="177" spans="1:45" x14ac:dyDescent="0.25">
      <c r="A177" s="17" t="s">
        <v>14</v>
      </c>
      <c r="B177" s="42" t="str">
        <f t="shared" si="68"/>
        <v>-</v>
      </c>
      <c r="C177" s="42" t="str">
        <f t="shared" si="66"/>
        <v>-</v>
      </c>
      <c r="D177" s="42" t="str">
        <f t="shared" si="66"/>
        <v>-</v>
      </c>
      <c r="E177" s="42" t="str">
        <f t="shared" si="66"/>
        <v>-</v>
      </c>
      <c r="F177" s="94">
        <f t="shared" si="66"/>
        <v>0.82875100986438488</v>
      </c>
      <c r="G177" s="42">
        <f t="shared" si="66"/>
        <v>0.82921384359154449</v>
      </c>
      <c r="H177" s="42">
        <f t="shared" si="66"/>
        <v>0.8290763179927656</v>
      </c>
      <c r="I177" s="42">
        <f t="shared" si="66"/>
        <v>0.82907909186291062</v>
      </c>
      <c r="J177" s="42">
        <f t="shared" si="66"/>
        <v>0.82907909186291062</v>
      </c>
      <c r="K177" s="42">
        <f t="shared" si="66"/>
        <v>0.82907909186291062</v>
      </c>
      <c r="L177" s="42">
        <f t="shared" si="66"/>
        <v>0.82907909186291062</v>
      </c>
      <c r="M177" s="42">
        <f t="shared" si="66"/>
        <v>0.82907452330975506</v>
      </c>
      <c r="N177" s="42">
        <f t="shared" si="66"/>
        <v>0.82908047801282614</v>
      </c>
      <c r="O177" s="42">
        <f t="shared" si="66"/>
        <v>0.82907235167277615</v>
      </c>
      <c r="P177" s="42">
        <f t="shared" si="66"/>
        <v>0.82907622295592753</v>
      </c>
      <c r="Q177" s="42">
        <f t="shared" si="66"/>
        <v>0.82907552973605414</v>
      </c>
      <c r="R177" s="42">
        <f t="shared" si="66"/>
        <v>0.82908363228531723</v>
      </c>
      <c r="S177" s="42">
        <f t="shared" si="66"/>
        <v>0.82907371055638424</v>
      </c>
      <c r="T177" s="42">
        <f t="shared" si="66"/>
        <v>0.82908870442210836</v>
      </c>
      <c r="U177" s="42">
        <f t="shared" si="66"/>
        <v>0.82908856056555891</v>
      </c>
      <c r="V177" s="42">
        <f t="shared" si="66"/>
        <v>0.82908991689639766</v>
      </c>
      <c r="W177" s="42">
        <f t="shared" si="66"/>
        <v>0.82908962522321394</v>
      </c>
      <c r="X177" s="42">
        <f t="shared" si="66"/>
        <v>0.82912471064750703</v>
      </c>
      <c r="Y177" s="42">
        <f t="shared" si="66"/>
        <v>0.82911842861221097</v>
      </c>
      <c r="Z177" s="42">
        <f t="shared" si="66"/>
        <v>0.82911334641287737</v>
      </c>
      <c r="AA177" s="42">
        <f t="shared" si="66"/>
        <v>0.82912692778484254</v>
      </c>
      <c r="AB177" s="42">
        <f t="shared" si="66"/>
        <v>0.82915846159018669</v>
      </c>
      <c r="AC177" s="42">
        <f t="shared" si="66"/>
        <v>0.8291504360653642</v>
      </c>
      <c r="AD177" s="42">
        <f t="shared" si="66"/>
        <v>0.82917005059366922</v>
      </c>
      <c r="AE177" s="42">
        <f t="shared" si="66"/>
        <v>0.82919393932091723</v>
      </c>
      <c r="AF177" s="42">
        <f t="shared" si="66"/>
        <v>0.82921233986848053</v>
      </c>
      <c r="AG177" s="42">
        <f t="shared" si="66"/>
        <v>0.8292156961401187</v>
      </c>
      <c r="AH177" s="42">
        <f t="shared" si="66"/>
        <v>0.82925709639695766</v>
      </c>
      <c r="AI177" s="42">
        <f t="shared" si="66"/>
        <v>0.82928268007827077</v>
      </c>
      <c r="AJ177" s="42">
        <f t="shared" si="66"/>
        <v>0.82928146935664337</v>
      </c>
      <c r="AK177" s="42">
        <f t="shared" si="66"/>
        <v>0.82932531083321548</v>
      </c>
      <c r="AL177" s="42">
        <f t="shared" si="66"/>
        <v>0.82934551573516901</v>
      </c>
      <c r="AM177" s="42">
        <f t="shared" si="66"/>
        <v>0.82937343920136464</v>
      </c>
      <c r="AN177" s="42">
        <f t="shared" si="66"/>
        <v>0.82937815431630413</v>
      </c>
      <c r="AO177" s="42">
        <f t="shared" si="66"/>
        <v>0.82939478116311283</v>
      </c>
      <c r="AP177" s="42">
        <f t="shared" si="66"/>
        <v>0.82942309975150585</v>
      </c>
      <c r="AQ177" s="42">
        <f t="shared" si="66"/>
        <v>0.82943188074612439</v>
      </c>
      <c r="AR177" s="43"/>
      <c r="AS177" s="21">
        <f t="shared" si="67"/>
        <v>1.2250766322274842E-5</v>
      </c>
    </row>
    <row r="178" spans="1:45" x14ac:dyDescent="0.25">
      <c r="A178" s="17" t="s">
        <v>15</v>
      </c>
      <c r="B178" s="42" t="str">
        <f t="shared" si="68"/>
        <v>-</v>
      </c>
      <c r="C178" s="42" t="str">
        <f t="shared" si="66"/>
        <v>-</v>
      </c>
      <c r="D178" s="42" t="str">
        <f t="shared" si="66"/>
        <v>-</v>
      </c>
      <c r="E178" s="42" t="str">
        <f t="shared" si="66"/>
        <v>-</v>
      </c>
      <c r="F178" s="94">
        <f t="shared" si="66"/>
        <v>0.82876885748269147</v>
      </c>
      <c r="G178" s="42">
        <f t="shared" si="66"/>
        <v>0.82876952154030792</v>
      </c>
      <c r="H178" s="42">
        <f t="shared" si="66"/>
        <v>0.82876882861906553</v>
      </c>
      <c r="I178" s="42">
        <f t="shared" si="66"/>
        <v>0.82877021659576966</v>
      </c>
      <c r="J178" s="42">
        <f t="shared" si="66"/>
        <v>0.82877214162816915</v>
      </c>
      <c r="K178" s="42">
        <f t="shared" si="66"/>
        <v>0.82877489757202094</v>
      </c>
      <c r="L178" s="42">
        <f t="shared" si="66"/>
        <v>0.82877628849886109</v>
      </c>
      <c r="M178" s="42">
        <f t="shared" si="66"/>
        <v>0.8287812420824997</v>
      </c>
      <c r="N178" s="42">
        <f t="shared" si="66"/>
        <v>0.82879478698764364</v>
      </c>
      <c r="O178" s="42">
        <f t="shared" si="66"/>
        <v>0.82881897177280051</v>
      </c>
      <c r="P178" s="42">
        <f t="shared" si="66"/>
        <v>0.82885645125901064</v>
      </c>
      <c r="Q178" s="42">
        <f t="shared" si="66"/>
        <v>0.82890339012461922</v>
      </c>
      <c r="R178" s="42">
        <f t="shared" si="66"/>
        <v>0.82897391423052735</v>
      </c>
      <c r="S178" s="42">
        <f t="shared" si="66"/>
        <v>0.82904034139288585</v>
      </c>
      <c r="T178" s="42">
        <f t="shared" si="66"/>
        <v>0.82910467453787307</v>
      </c>
      <c r="U178" s="42">
        <f t="shared" si="66"/>
        <v>0.82916158200440238</v>
      </c>
      <c r="V178" s="42">
        <f t="shared" si="66"/>
        <v>0.82922375559388872</v>
      </c>
      <c r="W178" s="42">
        <f t="shared" si="66"/>
        <v>0.82927562576527203</v>
      </c>
      <c r="X178" s="42">
        <f t="shared" si="66"/>
        <v>0.82932871652439666</v>
      </c>
      <c r="Y178" s="42">
        <f t="shared" si="66"/>
        <v>0.82937720952149918</v>
      </c>
      <c r="Z178" s="42">
        <f t="shared" si="66"/>
        <v>0.82941704103895719</v>
      </c>
      <c r="AA178" s="42">
        <f t="shared" si="66"/>
        <v>0.82945344223746997</v>
      </c>
      <c r="AB178" s="42">
        <f t="shared" si="66"/>
        <v>0.8294825433993448</v>
      </c>
      <c r="AC178" s="42">
        <f t="shared" si="66"/>
        <v>0.82960879870052329</v>
      </c>
      <c r="AD178" s="42">
        <f t="shared" si="66"/>
        <v>0.82973044636103199</v>
      </c>
      <c r="AE178" s="42">
        <f t="shared" si="66"/>
        <v>0.82983792702283699</v>
      </c>
      <c r="AF178" s="42">
        <f t="shared" si="66"/>
        <v>0.82994234231504105</v>
      </c>
      <c r="AG178" s="42">
        <f t="shared" si="66"/>
        <v>0.83004325615918206</v>
      </c>
      <c r="AH178" s="42">
        <f t="shared" si="66"/>
        <v>0.83012920556818359</v>
      </c>
      <c r="AI178" s="42">
        <f t="shared" si="66"/>
        <v>0.83038450583049628</v>
      </c>
      <c r="AJ178" s="42">
        <f t="shared" si="66"/>
        <v>0.83045273574129463</v>
      </c>
      <c r="AK178" s="42">
        <f t="shared" si="66"/>
        <v>0.83052104403175764</v>
      </c>
      <c r="AL178" s="42">
        <f t="shared" si="66"/>
        <v>0.83057787841809738</v>
      </c>
      <c r="AM178" s="42">
        <f t="shared" si="66"/>
        <v>0.83062859625761631</v>
      </c>
      <c r="AN178" s="42">
        <f t="shared" si="66"/>
        <v>0.83067629700254964</v>
      </c>
      <c r="AO178" s="42">
        <f t="shared" si="66"/>
        <v>0.83071901930022529</v>
      </c>
      <c r="AP178" s="42">
        <f t="shared" si="66"/>
        <v>0.83075843769779922</v>
      </c>
      <c r="AQ178" s="42">
        <f t="shared" si="66"/>
        <v>0.83079606731687805</v>
      </c>
      <c r="AR178" s="43"/>
      <c r="AS178" s="21">
        <f t="shared" si="67"/>
        <v>6.9805231695196923E-5</v>
      </c>
    </row>
    <row r="179" spans="1:45" x14ac:dyDescent="0.25">
      <c r="A179" s="17" t="s">
        <v>16</v>
      </c>
      <c r="B179" s="42" t="str">
        <f t="shared" si="68"/>
        <v>-</v>
      </c>
      <c r="C179" s="42" t="str">
        <f t="shared" si="66"/>
        <v>-</v>
      </c>
      <c r="D179" s="42" t="str">
        <f t="shared" si="66"/>
        <v>-</v>
      </c>
      <c r="E179" s="42" t="str">
        <f t="shared" si="66"/>
        <v>-</v>
      </c>
      <c r="F179" s="94">
        <f t="shared" si="66"/>
        <v>0.83047302978318271</v>
      </c>
      <c r="G179" s="42">
        <f t="shared" si="66"/>
        <v>0.83048615604015597</v>
      </c>
      <c r="H179" s="42">
        <f t="shared" si="66"/>
        <v>0.83048265627269324</v>
      </c>
      <c r="I179" s="42">
        <f t="shared" si="66"/>
        <v>0.83049436719719871</v>
      </c>
      <c r="J179" s="42">
        <f t="shared" si="66"/>
        <v>0.83047003047167378</v>
      </c>
      <c r="K179" s="42">
        <f t="shared" si="66"/>
        <v>0.83047985689384052</v>
      </c>
      <c r="L179" s="42">
        <f t="shared" si="66"/>
        <v>0.83047837853408757</v>
      </c>
      <c r="M179" s="42">
        <f t="shared" si="66"/>
        <v>0.83047970466220666</v>
      </c>
      <c r="N179" s="42">
        <f t="shared" si="66"/>
        <v>0.83048272517928801</v>
      </c>
      <c r="O179" s="42">
        <f t="shared" si="66"/>
        <v>0.83047772318013491</v>
      </c>
      <c r="P179" s="42">
        <f t="shared" si="66"/>
        <v>0.8304801207217013</v>
      </c>
      <c r="Q179" s="42">
        <f t="shared" si="66"/>
        <v>0.83047638477642705</v>
      </c>
      <c r="R179" s="42">
        <f t="shared" si="66"/>
        <v>0.83047791722355957</v>
      </c>
      <c r="S179" s="42">
        <f t="shared" si="66"/>
        <v>0.83047960911014573</v>
      </c>
      <c r="T179" s="42">
        <f t="shared" si="66"/>
        <v>0.83047930133011127</v>
      </c>
      <c r="U179" s="42">
        <f t="shared" si="66"/>
        <v>0.83048003427791928</v>
      </c>
      <c r="V179" s="42">
        <f t="shared" si="66"/>
        <v>0.83047883722597515</v>
      </c>
      <c r="W179" s="42">
        <f t="shared" si="66"/>
        <v>0.83047911245337425</v>
      </c>
      <c r="X179" s="42">
        <f t="shared" si="66"/>
        <v>0.83047777497930741</v>
      </c>
      <c r="Y179" s="42">
        <f t="shared" si="66"/>
        <v>0.83047969715843428</v>
      </c>
      <c r="Z179" s="42">
        <f t="shared" si="66"/>
        <v>0.83047961808972059</v>
      </c>
      <c r="AA179" s="42">
        <f t="shared" si="66"/>
        <v>0.83047986648836303</v>
      </c>
      <c r="AB179" s="42">
        <f t="shared" si="66"/>
        <v>0.83047920015868559</v>
      </c>
      <c r="AC179" s="42">
        <f t="shared" si="66"/>
        <v>0.8304790118535792</v>
      </c>
      <c r="AD179" s="42">
        <f t="shared" si="66"/>
        <v>0.83047945006554424</v>
      </c>
      <c r="AE179" s="42">
        <f t="shared" si="66"/>
        <v>0.83047996307854643</v>
      </c>
      <c r="AF179" s="42">
        <f t="shared" si="66"/>
        <v>0.8304791771931973</v>
      </c>
      <c r="AG179" s="42">
        <f t="shared" si="66"/>
        <v>0.83047980243462161</v>
      </c>
      <c r="AH179" s="42">
        <f t="shared" si="66"/>
        <v>0.83047978976858328</v>
      </c>
      <c r="AI179" s="42">
        <f t="shared" si="66"/>
        <v>0.83047915384858284</v>
      </c>
      <c r="AJ179" s="42">
        <f t="shared" si="66"/>
        <v>0.83047944717000388</v>
      </c>
      <c r="AK179" s="42">
        <f t="shared" si="66"/>
        <v>0.83047959638817448</v>
      </c>
      <c r="AL179" s="42">
        <f t="shared" si="66"/>
        <v>0.83047965641097798</v>
      </c>
      <c r="AM179" s="42">
        <f t="shared" si="66"/>
        <v>0.83047980305380487</v>
      </c>
      <c r="AN179" s="42">
        <f t="shared" si="66"/>
        <v>0.83047944947513164</v>
      </c>
      <c r="AO179" s="42">
        <f t="shared" si="66"/>
        <v>0.83047864872678934</v>
      </c>
      <c r="AP179" s="42">
        <f t="shared" si="66"/>
        <v>0.83047966430219611</v>
      </c>
      <c r="AQ179" s="42">
        <f t="shared" si="66"/>
        <v>0.83047948387394543</v>
      </c>
      <c r="AR179" s="43"/>
      <c r="AS179" s="21">
        <f t="shared" si="67"/>
        <v>-1.0914151149510332E-7</v>
      </c>
    </row>
    <row r="180" spans="1:45" x14ac:dyDescent="0.25">
      <c r="A180" s="17" t="s">
        <v>17</v>
      </c>
      <c r="B180" s="42" t="str">
        <f t="shared" si="68"/>
        <v>-</v>
      </c>
      <c r="C180" s="42" t="str">
        <f t="shared" si="66"/>
        <v>-</v>
      </c>
      <c r="D180" s="42" t="str">
        <f t="shared" si="66"/>
        <v>-</v>
      </c>
      <c r="E180" s="42" t="str">
        <f t="shared" si="66"/>
        <v>-</v>
      </c>
      <c r="F180" s="94">
        <f t="shared" si="66"/>
        <v>0.83047891123673057</v>
      </c>
      <c r="G180" s="42">
        <f t="shared" si="66"/>
        <v>0.83048054469456534</v>
      </c>
      <c r="H180" s="42">
        <f t="shared" si="66"/>
        <v>0.8304794622690479</v>
      </c>
      <c r="I180" s="42">
        <f t="shared" si="66"/>
        <v>0.83047902163926468</v>
      </c>
      <c r="J180" s="42">
        <f t="shared" si="66"/>
        <v>0.83047944499862736</v>
      </c>
      <c r="K180" s="42">
        <f t="shared" si="66"/>
        <v>0.83047889925551854</v>
      </c>
      <c r="L180" s="42">
        <f t="shared" si="66"/>
        <v>0.83047972396771352</v>
      </c>
      <c r="M180" s="42">
        <f t="shared" si="66"/>
        <v>0.83047988884678048</v>
      </c>
      <c r="N180" s="42">
        <f t="shared" si="66"/>
        <v>0.83047913049418176</v>
      </c>
      <c r="O180" s="42">
        <f t="shared" si="66"/>
        <v>0.83047957212618628</v>
      </c>
      <c r="P180" s="42">
        <f t="shared" si="66"/>
        <v>0.83047972887508115</v>
      </c>
      <c r="Q180" s="42">
        <f t="shared" si="66"/>
        <v>0.83047889200564895</v>
      </c>
      <c r="R180" s="42">
        <f t="shared" si="66"/>
        <v>0.830479848809482</v>
      </c>
      <c r="S180" s="42">
        <f t="shared" si="66"/>
        <v>0.83047892368587706</v>
      </c>
      <c r="T180" s="42">
        <f t="shared" si="66"/>
        <v>0.83047856841721257</v>
      </c>
      <c r="U180" s="42">
        <f t="shared" si="66"/>
        <v>0.83047887277707289</v>
      </c>
      <c r="V180" s="42">
        <f t="shared" si="66"/>
        <v>0.83047826764613308</v>
      </c>
      <c r="W180" s="42">
        <f t="shared" si="66"/>
        <v>0.83047985752193054</v>
      </c>
      <c r="X180" s="42">
        <f t="shared" si="66"/>
        <v>0.83048037474679848</v>
      </c>
      <c r="Y180" s="42">
        <f t="shared" si="66"/>
        <v>0.83047927665004839</v>
      </c>
      <c r="Z180" s="42">
        <f t="shared" si="66"/>
        <v>0.83047932138981184</v>
      </c>
      <c r="AA180" s="42">
        <f t="shared" si="66"/>
        <v>0.83048045224377198</v>
      </c>
      <c r="AB180" s="42">
        <f t="shared" si="66"/>
        <v>0.83047946951814411</v>
      </c>
      <c r="AC180" s="42">
        <f t="shared" si="66"/>
        <v>0.83047955465343626</v>
      </c>
      <c r="AD180" s="42">
        <f t="shared" si="66"/>
        <v>0.83048010630516644</v>
      </c>
      <c r="AE180" s="42">
        <f t="shared" si="66"/>
        <v>0.830479443792144</v>
      </c>
      <c r="AF180" s="42">
        <f t="shared" si="66"/>
        <v>0.83047765289068043</v>
      </c>
      <c r="AG180" s="42">
        <f t="shared" si="66"/>
        <v>0.83047933132253748</v>
      </c>
      <c r="AH180" s="42">
        <f t="shared" si="66"/>
        <v>0.83047927210751615</v>
      </c>
      <c r="AI180" s="42">
        <f t="shared" si="66"/>
        <v>0.83047990193090582</v>
      </c>
      <c r="AJ180" s="42">
        <f t="shared" si="66"/>
        <v>0.83047927338554128</v>
      </c>
      <c r="AK180" s="42">
        <f t="shared" si="66"/>
        <v>0.83047976904130438</v>
      </c>
      <c r="AL180" s="42">
        <f t="shared" si="66"/>
        <v>0.83047969209750006</v>
      </c>
      <c r="AM180" s="42">
        <f t="shared" si="66"/>
        <v>0.83047967493874542</v>
      </c>
      <c r="AN180" s="42">
        <f t="shared" si="66"/>
        <v>0.83047917729046228</v>
      </c>
      <c r="AO180" s="42">
        <f t="shared" si="66"/>
        <v>0.83047951459780012</v>
      </c>
      <c r="AP180" s="42">
        <f t="shared" si="66"/>
        <v>0.8304796778719602</v>
      </c>
      <c r="AQ180" s="42">
        <f t="shared" si="66"/>
        <v>0.8304797997148271</v>
      </c>
      <c r="AR180" s="43"/>
      <c r="AS180" s="21">
        <f t="shared" si="67"/>
        <v>1.1609325056838316E-8</v>
      </c>
    </row>
    <row r="181" spans="1:45" x14ac:dyDescent="0.25">
      <c r="A181" s="17" t="s">
        <v>18</v>
      </c>
      <c r="B181" s="42" t="str">
        <f t="shared" si="68"/>
        <v>-</v>
      </c>
      <c r="C181" s="42" t="str">
        <f t="shared" si="66"/>
        <v>-</v>
      </c>
      <c r="D181" s="42" t="str">
        <f t="shared" si="66"/>
        <v>-</v>
      </c>
      <c r="E181" s="42" t="str">
        <f t="shared" si="66"/>
        <v>-</v>
      </c>
      <c r="F181" s="94">
        <f t="shared" si="66"/>
        <v>0.81332162450558632</v>
      </c>
      <c r="G181" s="42">
        <f t="shared" si="66"/>
        <v>0.81339503711230821</v>
      </c>
      <c r="H181" s="42">
        <f t="shared" si="66"/>
        <v>0.81340453564892989</v>
      </c>
      <c r="I181" s="42">
        <f t="shared" si="66"/>
        <v>0.81340453564892989</v>
      </c>
      <c r="J181" s="42">
        <f t="shared" si="66"/>
        <v>0.81340453564892989</v>
      </c>
      <c r="K181" s="42">
        <f t="shared" si="66"/>
        <v>0.81340453564892989</v>
      </c>
      <c r="L181" s="42">
        <f t="shared" si="66"/>
        <v>0.81340453564892989</v>
      </c>
      <c r="M181" s="42">
        <f t="shared" si="66"/>
        <v>0.81340453564892989</v>
      </c>
      <c r="N181" s="42">
        <f t="shared" si="66"/>
        <v>0.81340453564892989</v>
      </c>
      <c r="O181" s="42">
        <f t="shared" si="66"/>
        <v>0.81340453564892989</v>
      </c>
      <c r="P181" s="42">
        <f t="shared" si="66"/>
        <v>0.81340453564892989</v>
      </c>
      <c r="Q181" s="42">
        <f t="shared" si="66"/>
        <v>0.81340453564892989</v>
      </c>
      <c r="R181" s="42">
        <f t="shared" si="66"/>
        <v>0.81340453564892989</v>
      </c>
      <c r="S181" s="42">
        <f t="shared" si="66"/>
        <v>0.81340453564892989</v>
      </c>
      <c r="T181" s="42">
        <f t="shared" si="66"/>
        <v>0.81340453564892989</v>
      </c>
      <c r="U181" s="42">
        <f t="shared" si="66"/>
        <v>0.81340453564892989</v>
      </c>
      <c r="V181" s="42">
        <f t="shared" si="66"/>
        <v>0.81340453564892989</v>
      </c>
      <c r="W181" s="42">
        <f t="shared" si="66"/>
        <v>0.81340453564892989</v>
      </c>
      <c r="X181" s="42">
        <f t="shared" si="66"/>
        <v>0.81340453564892989</v>
      </c>
      <c r="Y181" s="42">
        <f t="shared" si="66"/>
        <v>0.81340453564892989</v>
      </c>
      <c r="Z181" s="42">
        <f t="shared" si="66"/>
        <v>0.81340453564892989</v>
      </c>
      <c r="AA181" s="42">
        <f t="shared" ref="C181:AQ186" si="69">IF(ISERROR(AA30*1000/(AA46*8760)),"-",AA30*1000/(AA46*8760))</f>
        <v>0.81340453564892989</v>
      </c>
      <c r="AB181" s="42">
        <f t="shared" si="69"/>
        <v>0.81340453564892989</v>
      </c>
      <c r="AC181" s="42">
        <f t="shared" si="69"/>
        <v>0.81340453564892989</v>
      </c>
      <c r="AD181" s="42">
        <f t="shared" si="69"/>
        <v>0.81340453564892989</v>
      </c>
      <c r="AE181" s="42">
        <f t="shared" si="69"/>
        <v>0.81340453564892989</v>
      </c>
      <c r="AF181" s="42">
        <f t="shared" si="69"/>
        <v>0.81340453564892989</v>
      </c>
      <c r="AG181" s="42">
        <f t="shared" si="69"/>
        <v>0.81340453564892989</v>
      </c>
      <c r="AH181" s="42">
        <f t="shared" si="69"/>
        <v>0.81340453564892989</v>
      </c>
      <c r="AI181" s="42">
        <f t="shared" si="69"/>
        <v>0.81340453564892989</v>
      </c>
      <c r="AJ181" s="42">
        <f t="shared" si="69"/>
        <v>0.81340453564892989</v>
      </c>
      <c r="AK181" s="42">
        <f t="shared" si="69"/>
        <v>0.81340453564892989</v>
      </c>
      <c r="AL181" s="42">
        <f t="shared" si="69"/>
        <v>0.81340453564892989</v>
      </c>
      <c r="AM181" s="42">
        <f t="shared" si="69"/>
        <v>0.81340453564892989</v>
      </c>
      <c r="AN181" s="42">
        <f t="shared" si="69"/>
        <v>0.81340453564892989</v>
      </c>
      <c r="AO181" s="42">
        <f t="shared" si="69"/>
        <v>0.81340453564892989</v>
      </c>
      <c r="AP181" s="42">
        <f t="shared" si="69"/>
        <v>0.81340453564892989</v>
      </c>
      <c r="AQ181" s="42">
        <f t="shared" si="69"/>
        <v>0.81340453564892989</v>
      </c>
      <c r="AR181" s="43"/>
      <c r="AS181" s="21">
        <f t="shared" si="67"/>
        <v>0</v>
      </c>
    </row>
    <row r="182" spans="1:45" x14ac:dyDescent="0.25">
      <c r="A182" s="17" t="s">
        <v>19</v>
      </c>
      <c r="B182" s="42" t="str">
        <f t="shared" si="68"/>
        <v>-</v>
      </c>
      <c r="C182" s="42" t="str">
        <f t="shared" si="69"/>
        <v>-</v>
      </c>
      <c r="D182" s="42" t="str">
        <f t="shared" si="69"/>
        <v>-</v>
      </c>
      <c r="E182" s="42" t="str">
        <f t="shared" si="69"/>
        <v>-</v>
      </c>
      <c r="F182" s="94">
        <f t="shared" si="69"/>
        <v>0.83048120468884112</v>
      </c>
      <c r="G182" s="42">
        <f t="shared" si="69"/>
        <v>0.83047740570343864</v>
      </c>
      <c r="H182" s="42">
        <f t="shared" si="69"/>
        <v>0.83047869517171258</v>
      </c>
      <c r="I182" s="42">
        <f t="shared" si="69"/>
        <v>0.83048265240222707</v>
      </c>
      <c r="J182" s="42">
        <f t="shared" si="69"/>
        <v>0.83047854645595298</v>
      </c>
      <c r="K182" s="42">
        <f t="shared" si="69"/>
        <v>0.83048012687862316</v>
      </c>
      <c r="L182" s="42">
        <f t="shared" si="69"/>
        <v>0.83047732994469226</v>
      </c>
      <c r="M182" s="42">
        <f t="shared" si="69"/>
        <v>0.83047876580373103</v>
      </c>
      <c r="N182" s="42">
        <f t="shared" si="69"/>
        <v>0.83047688444909717</v>
      </c>
      <c r="O182" s="42">
        <f t="shared" si="69"/>
        <v>0.83047896321418713</v>
      </c>
      <c r="P182" s="42">
        <f t="shared" si="69"/>
        <v>0.83047940179106472</v>
      </c>
      <c r="Q182" s="42">
        <f t="shared" si="69"/>
        <v>0.83047701335084378</v>
      </c>
      <c r="R182" s="42">
        <f t="shared" si="69"/>
        <v>0.83047893795748906</v>
      </c>
      <c r="S182" s="42">
        <f t="shared" si="69"/>
        <v>0.83048156866561484</v>
      </c>
      <c r="T182" s="42">
        <f t="shared" si="69"/>
        <v>0.83047935010945351</v>
      </c>
      <c r="U182" s="42">
        <f t="shared" si="69"/>
        <v>0.83047943182539463</v>
      </c>
      <c r="V182" s="42">
        <f t="shared" si="69"/>
        <v>0.83047981474760912</v>
      </c>
      <c r="W182" s="42">
        <f t="shared" si="69"/>
        <v>0.83048055244128649</v>
      </c>
      <c r="X182" s="42">
        <f t="shared" si="69"/>
        <v>0.8304796076975155</v>
      </c>
      <c r="Y182" s="42">
        <f t="shared" si="69"/>
        <v>0.83048097288242906</v>
      </c>
      <c r="Z182" s="42">
        <f t="shared" si="69"/>
        <v>0.83047885561150181</v>
      </c>
      <c r="AA182" s="42">
        <f t="shared" si="69"/>
        <v>0.83047824387297109</v>
      </c>
      <c r="AB182" s="42">
        <f t="shared" si="69"/>
        <v>0.83047915959192187</v>
      </c>
      <c r="AC182" s="42">
        <f t="shared" si="69"/>
        <v>0.83047959223423806</v>
      </c>
      <c r="AD182" s="42">
        <f t="shared" si="69"/>
        <v>0.83047930971641626</v>
      </c>
      <c r="AE182" s="42">
        <f t="shared" si="69"/>
        <v>0.83047947141318113</v>
      </c>
      <c r="AF182" s="42">
        <f t="shared" si="69"/>
        <v>0.83048079974793898</v>
      </c>
      <c r="AG182" s="42">
        <f t="shared" si="69"/>
        <v>0.83047870858887973</v>
      </c>
      <c r="AH182" s="42">
        <f t="shared" si="69"/>
        <v>0.83047906146977923</v>
      </c>
      <c r="AI182" s="42">
        <f t="shared" si="69"/>
        <v>0.83047985528571999</v>
      </c>
      <c r="AJ182" s="42">
        <f t="shared" si="69"/>
        <v>0.83047931486986104</v>
      </c>
      <c r="AK182" s="42">
        <f t="shared" si="69"/>
        <v>0.83047935391857663</v>
      </c>
      <c r="AL182" s="42">
        <f t="shared" si="69"/>
        <v>0.83047900443556177</v>
      </c>
      <c r="AM182" s="42">
        <f t="shared" si="69"/>
        <v>0.83047953771019789</v>
      </c>
      <c r="AN182" s="42">
        <f t="shared" si="69"/>
        <v>0.83048019547271545</v>
      </c>
      <c r="AO182" s="42">
        <f t="shared" si="69"/>
        <v>0.83047960130190812</v>
      </c>
      <c r="AP182" s="42">
        <f t="shared" si="69"/>
        <v>0.83047955634192372</v>
      </c>
      <c r="AQ182" s="42">
        <f t="shared" si="69"/>
        <v>0.83047920130779773</v>
      </c>
      <c r="AR182" s="43"/>
      <c r="AS182" s="21">
        <f t="shared" si="67"/>
        <v>1.7412881136991132E-8</v>
      </c>
    </row>
    <row r="183" spans="1:45" x14ac:dyDescent="0.25">
      <c r="A183" s="17" t="s">
        <v>20</v>
      </c>
      <c r="B183" s="42">
        <f t="shared" si="68"/>
        <v>0.15791377584465593</v>
      </c>
      <c r="C183" s="42">
        <f t="shared" si="69"/>
        <v>0.3938354773375834</v>
      </c>
      <c r="D183" s="42">
        <f t="shared" si="69"/>
        <v>0.49218793510612413</v>
      </c>
      <c r="E183" s="42">
        <f t="shared" si="69"/>
        <v>0.46907998681677032</v>
      </c>
      <c r="F183" s="94">
        <f t="shared" si="69"/>
        <v>0.1699781313123182</v>
      </c>
      <c r="G183" s="42">
        <f t="shared" si="69"/>
        <v>0.18652061397065589</v>
      </c>
      <c r="H183" s="42">
        <f t="shared" si="69"/>
        <v>0.20249479728522829</v>
      </c>
      <c r="I183" s="42">
        <f t="shared" si="69"/>
        <v>0.23308895393618229</v>
      </c>
      <c r="J183" s="42">
        <f t="shared" si="69"/>
        <v>0.26182037871581526</v>
      </c>
      <c r="K183" s="42">
        <f t="shared" si="69"/>
        <v>0.28692786480026367</v>
      </c>
      <c r="L183" s="42">
        <f t="shared" si="69"/>
        <v>0.30723443016168306</v>
      </c>
      <c r="M183" s="42">
        <f t="shared" si="69"/>
        <v>0.32506557565505378</v>
      </c>
      <c r="N183" s="42">
        <f t="shared" si="69"/>
        <v>0.34082107377599763</v>
      </c>
      <c r="O183" s="42">
        <f t="shared" si="69"/>
        <v>0.35934639632903187</v>
      </c>
      <c r="P183" s="42">
        <f t="shared" si="69"/>
        <v>0.37645872329623825</v>
      </c>
      <c r="Q183" s="42">
        <f t="shared" si="69"/>
        <v>0.39495878516012717</v>
      </c>
      <c r="R183" s="42">
        <f t="shared" si="69"/>
        <v>0.41197983388864412</v>
      </c>
      <c r="S183" s="42">
        <f t="shared" si="69"/>
        <v>0.42828558773342695</v>
      </c>
      <c r="T183" s="42">
        <f t="shared" si="69"/>
        <v>0.4440129859137063</v>
      </c>
      <c r="U183" s="42">
        <f t="shared" si="69"/>
        <v>0.45838670530991565</v>
      </c>
      <c r="V183" s="42">
        <f t="shared" si="69"/>
        <v>0.47109363073176941</v>
      </c>
      <c r="W183" s="42">
        <f t="shared" si="69"/>
        <v>0.48193040653250846</v>
      </c>
      <c r="X183" s="42">
        <f t="shared" si="69"/>
        <v>0.49193144874166583</v>
      </c>
      <c r="Y183" s="42">
        <f t="shared" si="69"/>
        <v>0.50101245464223543</v>
      </c>
      <c r="Z183" s="42">
        <f t="shared" si="69"/>
        <v>0.50922056172700325</v>
      </c>
      <c r="AA183" s="42">
        <f t="shared" si="69"/>
        <v>0.51663298987062467</v>
      </c>
      <c r="AB183" s="42">
        <f t="shared" si="69"/>
        <v>0.52330588966883917</v>
      </c>
      <c r="AC183" s="42">
        <f t="shared" si="69"/>
        <v>0.52989186737958294</v>
      </c>
      <c r="AD183" s="42">
        <f t="shared" si="69"/>
        <v>0.53628541387818685</v>
      </c>
      <c r="AE183" s="42">
        <f t="shared" si="69"/>
        <v>0.54287915467268089</v>
      </c>
      <c r="AF183" s="42">
        <f t="shared" si="69"/>
        <v>0.54958465825470115</v>
      </c>
      <c r="AG183" s="42">
        <f t="shared" si="69"/>
        <v>0.55607672708641653</v>
      </c>
      <c r="AH183" s="42">
        <f t="shared" si="69"/>
        <v>0.56321607721252431</v>
      </c>
      <c r="AI183" s="42">
        <f t="shared" si="69"/>
        <v>0.57080748981178375</v>
      </c>
      <c r="AJ183" s="42">
        <f t="shared" si="69"/>
        <v>0.57878123361254874</v>
      </c>
      <c r="AK183" s="42">
        <f t="shared" si="69"/>
        <v>0.58691697700733714</v>
      </c>
      <c r="AL183" s="42">
        <f t="shared" si="69"/>
        <v>0.59529523810354379</v>
      </c>
      <c r="AM183" s="42">
        <f t="shared" si="69"/>
        <v>0.6040853441976628</v>
      </c>
      <c r="AN183" s="42">
        <f t="shared" si="69"/>
        <v>0.61349999910487329</v>
      </c>
      <c r="AO183" s="42">
        <f t="shared" si="69"/>
        <v>0.62342327461869584</v>
      </c>
      <c r="AP183" s="42">
        <f t="shared" si="69"/>
        <v>0.63400919578298598</v>
      </c>
      <c r="AQ183" s="42">
        <f t="shared" si="69"/>
        <v>0.64497742070408937</v>
      </c>
      <c r="AR183" s="43"/>
      <c r="AS183" s="21">
        <f t="shared" si="67"/>
        <v>3.3653932413820087E-2</v>
      </c>
    </row>
    <row r="184" spans="1:45" x14ac:dyDescent="0.25">
      <c r="A184" s="17" t="s">
        <v>22</v>
      </c>
      <c r="B184" s="42">
        <f t="shared" si="68"/>
        <v>0.14754594890948936</v>
      </c>
      <c r="C184" s="42">
        <f t="shared" si="69"/>
        <v>0.43135023488941671</v>
      </c>
      <c r="D184" s="42">
        <f t="shared" si="69"/>
        <v>0.40838104548252657</v>
      </c>
      <c r="E184" s="42">
        <f t="shared" si="69"/>
        <v>0.34336736455431649</v>
      </c>
      <c r="F184" s="94">
        <f t="shared" si="69"/>
        <v>0.15553917366412301</v>
      </c>
      <c r="G184" s="42">
        <f t="shared" si="69"/>
        <v>0.18845821811174854</v>
      </c>
      <c r="H184" s="42">
        <f t="shared" si="69"/>
        <v>0.22032942633575389</v>
      </c>
      <c r="I184" s="42">
        <f t="shared" si="69"/>
        <v>0.27905065370711385</v>
      </c>
      <c r="J184" s="42">
        <f t="shared" si="69"/>
        <v>0.71482196522143437</v>
      </c>
      <c r="K184" s="42">
        <f t="shared" si="69"/>
        <v>0.71479367716038111</v>
      </c>
      <c r="L184" s="42">
        <f t="shared" si="69"/>
        <v>0.71470640531919094</v>
      </c>
      <c r="M184" s="42">
        <f t="shared" si="69"/>
        <v>0.71457679015332598</v>
      </c>
      <c r="N184" s="42">
        <f t="shared" si="69"/>
        <v>0.71428423668526209</v>
      </c>
      <c r="O184" s="42">
        <f t="shared" si="69"/>
        <v>0.71362768710264879</v>
      </c>
      <c r="P184" s="42">
        <f t="shared" si="69"/>
        <v>0.7121715199647628</v>
      </c>
      <c r="Q184" s="42">
        <f t="shared" si="69"/>
        <v>0.70935828449481786</v>
      </c>
      <c r="R184" s="42">
        <f t="shared" si="69"/>
        <v>0.70391703538073047</v>
      </c>
      <c r="S184" s="42">
        <f t="shared" si="69"/>
        <v>0.6950471064512671</v>
      </c>
      <c r="T184" s="42">
        <f t="shared" si="69"/>
        <v>0.6822976539933453</v>
      </c>
      <c r="U184" s="42">
        <f t="shared" si="69"/>
        <v>0.66597832734066076</v>
      </c>
      <c r="V184" s="42">
        <f t="shared" si="69"/>
        <v>0.64618967031550723</v>
      </c>
      <c r="W184" s="42">
        <f t="shared" si="69"/>
        <v>0.61946755470980008</v>
      </c>
      <c r="X184" s="42">
        <f t="shared" si="69"/>
        <v>0.59311468415771351</v>
      </c>
      <c r="Y184" s="42">
        <f t="shared" si="69"/>
        <v>0.57495211345900921</v>
      </c>
      <c r="Z184" s="42">
        <f t="shared" si="69"/>
        <v>0.55461789066305089</v>
      </c>
      <c r="AA184" s="42">
        <f t="shared" si="69"/>
        <v>0.53429283889762069</v>
      </c>
      <c r="AB184" s="42">
        <f t="shared" si="69"/>
        <v>0.51489928675979302</v>
      </c>
      <c r="AC184" s="42">
        <f t="shared" si="69"/>
        <v>0.49723090044593587</v>
      </c>
      <c r="AD184" s="42">
        <f t="shared" si="69"/>
        <v>0.48091486283782398</v>
      </c>
      <c r="AE184" s="42">
        <f t="shared" si="69"/>
        <v>0.46587045305083785</v>
      </c>
      <c r="AF184" s="42">
        <f t="shared" si="69"/>
        <v>0.45139898956183638</v>
      </c>
      <c r="AG184" s="42">
        <f t="shared" si="69"/>
        <v>0.4376873682182279</v>
      </c>
      <c r="AH184" s="42">
        <f t="shared" si="69"/>
        <v>0.42510553129957168</v>
      </c>
      <c r="AI184" s="42">
        <f t="shared" si="69"/>
        <v>0.42212482408891994</v>
      </c>
      <c r="AJ184" s="42">
        <f t="shared" si="69"/>
        <v>0.41047711979414253</v>
      </c>
      <c r="AK184" s="42">
        <f t="shared" si="69"/>
        <v>0.39893502134865655</v>
      </c>
      <c r="AL184" s="42">
        <f t="shared" si="69"/>
        <v>0.38847776743171331</v>
      </c>
      <c r="AM184" s="42">
        <f t="shared" si="69"/>
        <v>0.38070879995008555</v>
      </c>
      <c r="AN184" s="42">
        <f t="shared" si="69"/>
        <v>0.37307464720080546</v>
      </c>
      <c r="AO184" s="42">
        <f t="shared" si="69"/>
        <v>0.36677755749430141</v>
      </c>
      <c r="AP184" s="42">
        <f t="shared" si="69"/>
        <v>0.36044425779724221</v>
      </c>
      <c r="AQ184" s="42">
        <f t="shared" si="69"/>
        <v>0.35534401748774774</v>
      </c>
      <c r="AR184" s="43"/>
      <c r="AS184" s="21">
        <f t="shared" si="67"/>
        <v>1.3749743350595534E-2</v>
      </c>
    </row>
    <row r="185" spans="1:45" x14ac:dyDescent="0.25">
      <c r="A185" s="17" t="s">
        <v>21</v>
      </c>
      <c r="B185" s="42" t="str">
        <f t="shared" si="68"/>
        <v>-</v>
      </c>
      <c r="C185" s="42" t="str">
        <f t="shared" si="69"/>
        <v>-</v>
      </c>
      <c r="D185" s="42" t="str">
        <f t="shared" si="69"/>
        <v>-</v>
      </c>
      <c r="E185" s="42" t="str">
        <f t="shared" si="69"/>
        <v>-</v>
      </c>
      <c r="F185" s="94">
        <f t="shared" si="69"/>
        <v>0.81341506669897223</v>
      </c>
      <c r="G185" s="42">
        <f t="shared" si="69"/>
        <v>0.81333512895757754</v>
      </c>
      <c r="H185" s="42">
        <f t="shared" si="69"/>
        <v>0.81335908726717343</v>
      </c>
      <c r="I185" s="42">
        <f t="shared" si="69"/>
        <v>0.81335908726717343</v>
      </c>
      <c r="J185" s="42">
        <f t="shared" si="69"/>
        <v>0.81335908726717343</v>
      </c>
      <c r="K185" s="42">
        <f t="shared" si="69"/>
        <v>0.81335908726717343</v>
      </c>
      <c r="L185" s="42">
        <f t="shared" si="69"/>
        <v>0.81335908726717343</v>
      </c>
      <c r="M185" s="42">
        <f t="shared" si="69"/>
        <v>0.81335908726717343</v>
      </c>
      <c r="N185" s="42">
        <f t="shared" si="69"/>
        <v>0.81335908726717343</v>
      </c>
      <c r="O185" s="42">
        <f t="shared" si="69"/>
        <v>0.81335908726717343</v>
      </c>
      <c r="P185" s="42">
        <f t="shared" si="69"/>
        <v>0.81335908726717343</v>
      </c>
      <c r="Q185" s="42">
        <f t="shared" si="69"/>
        <v>0.81335908726717343</v>
      </c>
      <c r="R185" s="42">
        <f t="shared" si="69"/>
        <v>0.81335908726717343</v>
      </c>
      <c r="S185" s="42">
        <f t="shared" si="69"/>
        <v>0.81335908726717343</v>
      </c>
      <c r="T185" s="42">
        <f t="shared" si="69"/>
        <v>0.81335908726717343</v>
      </c>
      <c r="U185" s="42">
        <f t="shared" si="69"/>
        <v>0.81335908726717343</v>
      </c>
      <c r="V185" s="42">
        <f t="shared" si="69"/>
        <v>0.81335908726717343</v>
      </c>
      <c r="W185" s="42">
        <f t="shared" si="69"/>
        <v>0.81335908726717343</v>
      </c>
      <c r="X185" s="42">
        <f t="shared" si="69"/>
        <v>0.81335908726717343</v>
      </c>
      <c r="Y185" s="42">
        <f t="shared" si="69"/>
        <v>0.81335908726717343</v>
      </c>
      <c r="Z185" s="42">
        <f t="shared" si="69"/>
        <v>0.81335908726717343</v>
      </c>
      <c r="AA185" s="42">
        <f t="shared" si="69"/>
        <v>0.81335908726717343</v>
      </c>
      <c r="AB185" s="42">
        <f t="shared" si="69"/>
        <v>0.81335908726717343</v>
      </c>
      <c r="AC185" s="42">
        <f t="shared" si="69"/>
        <v>0.81335908726717343</v>
      </c>
      <c r="AD185" s="42">
        <f t="shared" si="69"/>
        <v>0.81335908726717343</v>
      </c>
      <c r="AE185" s="42">
        <f t="shared" si="69"/>
        <v>0.81335908726717343</v>
      </c>
      <c r="AF185" s="42">
        <f t="shared" si="69"/>
        <v>0.81335908726717343</v>
      </c>
      <c r="AG185" s="42">
        <f t="shared" si="69"/>
        <v>0.81335908726717343</v>
      </c>
      <c r="AH185" s="42">
        <f t="shared" si="69"/>
        <v>0.81335908726717343</v>
      </c>
      <c r="AI185" s="42">
        <f t="shared" si="69"/>
        <v>0.81335908726717343</v>
      </c>
      <c r="AJ185" s="42">
        <f t="shared" si="69"/>
        <v>0.81335908726717343</v>
      </c>
      <c r="AK185" s="42">
        <f t="shared" si="69"/>
        <v>0.81335908726717343</v>
      </c>
      <c r="AL185" s="42">
        <f t="shared" si="69"/>
        <v>0.81335908726717343</v>
      </c>
      <c r="AM185" s="42">
        <f t="shared" si="69"/>
        <v>0.81335908726717343</v>
      </c>
      <c r="AN185" s="42">
        <f t="shared" si="69"/>
        <v>0.81335908726717343</v>
      </c>
      <c r="AO185" s="42">
        <f t="shared" si="69"/>
        <v>0.81335908726717343</v>
      </c>
      <c r="AP185" s="42">
        <f t="shared" si="69"/>
        <v>0.81335908726717343</v>
      </c>
      <c r="AQ185" s="42">
        <f t="shared" si="69"/>
        <v>0.81335908726717343</v>
      </c>
      <c r="AR185" s="43"/>
      <c r="AS185" s="21">
        <f>((INDEX($B185:$AQ185,MATCH($AS$6,$B$8:$AQ$8,0)))/(INDEX($B185:$AQ185,MATCH($AS$5,$B$8:$AQ$8,0))))^(1/($AS$6-$AS$5))-1</f>
        <v>0</v>
      </c>
    </row>
    <row r="186" spans="1:45" x14ac:dyDescent="0.25">
      <c r="A186" s="17" t="s">
        <v>23</v>
      </c>
      <c r="B186" s="42">
        <f t="shared" si="68"/>
        <v>0.15715587525263219</v>
      </c>
      <c r="C186" s="42">
        <f t="shared" si="69"/>
        <v>0.39605648581674524</v>
      </c>
      <c r="D186" s="42">
        <f t="shared" si="69"/>
        <v>0.48529026063590208</v>
      </c>
      <c r="E186" s="42">
        <f t="shared" si="69"/>
        <v>0.45558829369673448</v>
      </c>
      <c r="F186" s="94">
        <f t="shared" si="69"/>
        <v>0.33999198181883239</v>
      </c>
      <c r="G186" s="42">
        <f t="shared" si="69"/>
        <v>0.33501527199279219</v>
      </c>
      <c r="H186" s="42">
        <f t="shared" si="69"/>
        <v>0.33071235042163194</v>
      </c>
      <c r="I186" s="42">
        <f t="shared" si="69"/>
        <v>0.35394077352181147</v>
      </c>
      <c r="J186" s="42">
        <f t="shared" si="69"/>
        <v>0.3974067548575389</v>
      </c>
      <c r="K186" s="42">
        <f t="shared" si="69"/>
        <v>0.41166321408178108</v>
      </c>
      <c r="L186" s="42">
        <f t="shared" si="69"/>
        <v>0.42210645968410737</v>
      </c>
      <c r="M186" s="42">
        <f t="shared" si="69"/>
        <v>0.43160114764069191</v>
      </c>
      <c r="N186" s="42">
        <f t="shared" si="69"/>
        <v>0.44044823080860135</v>
      </c>
      <c r="O186" s="42">
        <f t="shared" si="69"/>
        <v>0.45400912414685091</v>
      </c>
      <c r="P186" s="42">
        <f t="shared" si="69"/>
        <v>0.46746310894357113</v>
      </c>
      <c r="Q186" s="42">
        <f t="shared" si="69"/>
        <v>0.48231621469615205</v>
      </c>
      <c r="R186" s="42">
        <f t="shared" si="69"/>
        <v>0.49580861907479878</v>
      </c>
      <c r="S186" s="42">
        <f t="shared" si="69"/>
        <v>0.50850238351099719</v>
      </c>
      <c r="T186" s="42">
        <f t="shared" si="69"/>
        <v>0.5205314347395521</v>
      </c>
      <c r="U186" s="42">
        <f t="shared" si="69"/>
        <v>0.53127311227074503</v>
      </c>
      <c r="V186" s="42">
        <f t="shared" si="69"/>
        <v>0.54050350150742621</v>
      </c>
      <c r="W186" s="42">
        <f t="shared" si="69"/>
        <v>0.54791557930628343</v>
      </c>
      <c r="X186" s="42">
        <f t="shared" si="69"/>
        <v>0.55460700987306566</v>
      </c>
      <c r="Y186" s="42">
        <f t="shared" si="69"/>
        <v>0.56077249739273183</v>
      </c>
      <c r="Z186" s="42">
        <f t="shared" si="69"/>
        <v>0.56623969680525033</v>
      </c>
      <c r="AA186" s="42">
        <f t="shared" si="69"/>
        <v>0.57107067118744725</v>
      </c>
      <c r="AB186" s="42">
        <f t="shared" si="69"/>
        <v>0.57533319072729028</v>
      </c>
      <c r="AC186" s="42">
        <f t="shared" si="69"/>
        <v>0.57960930404226374</v>
      </c>
      <c r="AD186" s="42">
        <f t="shared" si="69"/>
        <v>0.58382805565491669</v>
      </c>
      <c r="AE186" s="42">
        <f t="shared" si="69"/>
        <v>0.58833893348602306</v>
      </c>
      <c r="AF186" s="42">
        <f t="shared" si="69"/>
        <v>0.59302789695489311</v>
      </c>
      <c r="AG186" s="42">
        <f t="shared" si="69"/>
        <v>0.59759919047391263</v>
      </c>
      <c r="AH186" s="42">
        <f t="shared" si="69"/>
        <v>0.60279536573453985</v>
      </c>
      <c r="AI186" s="42">
        <f t="shared" si="69"/>
        <v>0.60882245331157347</v>
      </c>
      <c r="AJ186" s="42">
        <f t="shared" si="69"/>
        <v>0.61484441493813369</v>
      </c>
      <c r="AK186" s="42">
        <f t="shared" si="69"/>
        <v>0.62104206561776398</v>
      </c>
      <c r="AL186" s="42">
        <f t="shared" si="69"/>
        <v>0.6274068836499358</v>
      </c>
      <c r="AM186" s="42">
        <f t="shared" si="69"/>
        <v>0.63421148276988226</v>
      </c>
      <c r="AN186" s="42">
        <f t="shared" si="69"/>
        <v>0.64148166879229573</v>
      </c>
      <c r="AO186" s="42">
        <f t="shared" si="69"/>
        <v>0.64920780619026364</v>
      </c>
      <c r="AP186" s="42">
        <f t="shared" si="69"/>
        <v>0.65743345807291531</v>
      </c>
      <c r="AQ186" s="42">
        <f t="shared" si="69"/>
        <v>0.666025462038497</v>
      </c>
      <c r="AR186" s="43"/>
      <c r="AS186" s="21">
        <f t="shared" si="67"/>
        <v>2.0203640889653096E-2</v>
      </c>
    </row>
    <row r="187" spans="1:45" x14ac:dyDescent="0.25">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39"/>
    </row>
    <row r="188" spans="1:45" x14ac:dyDescent="0.25">
      <c r="A188" s="8" t="s">
        <v>32</v>
      </c>
      <c r="AS188" s="11"/>
    </row>
    <row r="189" spans="1:45" x14ac:dyDescent="0.25">
      <c r="A189" s="13"/>
      <c r="B189" s="14">
        <v>2009</v>
      </c>
      <c r="C189" s="14">
        <v>2010</v>
      </c>
      <c r="D189" s="14">
        <v>2011</v>
      </c>
      <c r="E189" s="14">
        <v>2012</v>
      </c>
      <c r="F189" s="15">
        <v>2013</v>
      </c>
      <c r="G189" s="14">
        <v>2014</v>
      </c>
      <c r="H189" s="14">
        <v>2015</v>
      </c>
      <c r="I189" s="14">
        <v>2016</v>
      </c>
      <c r="J189" s="14">
        <v>2017</v>
      </c>
      <c r="K189" s="14">
        <v>2018</v>
      </c>
      <c r="L189" s="14">
        <v>2019</v>
      </c>
      <c r="M189" s="14">
        <v>2020</v>
      </c>
      <c r="N189" s="14">
        <v>2021</v>
      </c>
      <c r="O189" s="14">
        <v>2022</v>
      </c>
      <c r="P189" s="14">
        <v>2023</v>
      </c>
      <c r="Q189" s="14">
        <v>2024</v>
      </c>
      <c r="R189" s="14">
        <v>2025</v>
      </c>
      <c r="S189" s="14">
        <v>2026</v>
      </c>
      <c r="T189" s="14">
        <v>2027</v>
      </c>
      <c r="U189" s="14">
        <v>2028</v>
      </c>
      <c r="V189" s="14">
        <v>2029</v>
      </c>
      <c r="W189" s="14">
        <v>2030</v>
      </c>
      <c r="X189" s="14">
        <v>2031</v>
      </c>
      <c r="Y189" s="14">
        <v>2032</v>
      </c>
      <c r="Z189" s="14">
        <v>2033</v>
      </c>
      <c r="AA189" s="14">
        <v>2034</v>
      </c>
      <c r="AB189" s="14">
        <v>2035</v>
      </c>
      <c r="AC189" s="14">
        <v>2036</v>
      </c>
      <c r="AD189" s="14">
        <v>2037</v>
      </c>
      <c r="AE189" s="14">
        <v>2038</v>
      </c>
      <c r="AF189" s="14">
        <v>2039</v>
      </c>
      <c r="AG189" s="14">
        <v>2040</v>
      </c>
      <c r="AH189" s="14">
        <v>2041</v>
      </c>
      <c r="AI189" s="14">
        <v>2042</v>
      </c>
      <c r="AJ189" s="14">
        <v>2043</v>
      </c>
      <c r="AK189" s="14">
        <v>2044</v>
      </c>
      <c r="AL189" s="14">
        <v>2045</v>
      </c>
      <c r="AM189" s="14">
        <v>2046</v>
      </c>
      <c r="AN189" s="14">
        <v>2047</v>
      </c>
      <c r="AO189" s="14">
        <v>2048</v>
      </c>
      <c r="AP189" s="14">
        <v>2049</v>
      </c>
      <c r="AQ189" s="14">
        <v>2050</v>
      </c>
      <c r="AR189" s="13"/>
      <c r="AS189" s="16" t="str">
        <f>$AS$5&amp;"-"&amp;$AS$6</f>
        <v>2015-2050</v>
      </c>
    </row>
    <row r="190" spans="1:45" x14ac:dyDescent="0.25">
      <c r="A190" s="17" t="s">
        <v>12</v>
      </c>
      <c r="B190" s="44">
        <f t="shared" ref="B190:AQ190" si="70">B224+B240</f>
        <v>0</v>
      </c>
      <c r="C190" s="44">
        <f t="shared" si="70"/>
        <v>0</v>
      </c>
      <c r="D190" s="44">
        <f t="shared" si="70"/>
        <v>0</v>
      </c>
      <c r="E190" s="44">
        <f t="shared" si="70"/>
        <v>0</v>
      </c>
      <c r="F190" s="96">
        <f t="shared" si="70"/>
        <v>0</v>
      </c>
      <c r="G190" s="44">
        <f t="shared" si="70"/>
        <v>-157.40973000000002</v>
      </c>
      <c r="H190" s="44">
        <f t="shared" si="70"/>
        <v>-55.87397</v>
      </c>
      <c r="I190" s="44">
        <f t="shared" si="70"/>
        <v>0</v>
      </c>
      <c r="J190" s="44">
        <f t="shared" si="70"/>
        <v>0</v>
      </c>
      <c r="K190" s="44">
        <f t="shared" si="70"/>
        <v>0</v>
      </c>
      <c r="L190" s="44">
        <f t="shared" si="70"/>
        <v>0</v>
      </c>
      <c r="M190" s="44">
        <f t="shared" si="70"/>
        <v>0</v>
      </c>
      <c r="N190" s="44">
        <f t="shared" si="70"/>
        <v>0</v>
      </c>
      <c r="O190" s="44">
        <f t="shared" si="70"/>
        <v>0</v>
      </c>
      <c r="P190" s="44">
        <f t="shared" si="70"/>
        <v>0</v>
      </c>
      <c r="Q190" s="44">
        <f t="shared" si="70"/>
        <v>0</v>
      </c>
      <c r="R190" s="44">
        <f t="shared" si="70"/>
        <v>0</v>
      </c>
      <c r="S190" s="44">
        <f t="shared" si="70"/>
        <v>0</v>
      </c>
      <c r="T190" s="44">
        <f t="shared" si="70"/>
        <v>0</v>
      </c>
      <c r="U190" s="44">
        <f t="shared" si="70"/>
        <v>0</v>
      </c>
      <c r="V190" s="44">
        <f t="shared" si="70"/>
        <v>0</v>
      </c>
      <c r="W190" s="44">
        <f t="shared" si="70"/>
        <v>0</v>
      </c>
      <c r="X190" s="44">
        <f t="shared" si="70"/>
        <v>0</v>
      </c>
      <c r="Y190" s="44">
        <f t="shared" si="70"/>
        <v>0</v>
      </c>
      <c r="Z190" s="44">
        <f t="shared" si="70"/>
        <v>0</v>
      </c>
      <c r="AA190" s="44">
        <f t="shared" si="70"/>
        <v>0</v>
      </c>
      <c r="AB190" s="44">
        <f t="shared" si="70"/>
        <v>0</v>
      </c>
      <c r="AC190" s="44">
        <f t="shared" si="70"/>
        <v>0</v>
      </c>
      <c r="AD190" s="44">
        <f t="shared" si="70"/>
        <v>0</v>
      </c>
      <c r="AE190" s="44">
        <f t="shared" si="70"/>
        <v>0</v>
      </c>
      <c r="AF190" s="44">
        <f t="shared" si="70"/>
        <v>0</v>
      </c>
      <c r="AG190" s="44">
        <f t="shared" si="70"/>
        <v>0</v>
      </c>
      <c r="AH190" s="44">
        <f t="shared" si="70"/>
        <v>0</v>
      </c>
      <c r="AI190" s="44">
        <f t="shared" si="70"/>
        <v>0</v>
      </c>
      <c r="AJ190" s="44">
        <f t="shared" si="70"/>
        <v>0</v>
      </c>
      <c r="AK190" s="44">
        <f t="shared" si="70"/>
        <v>0</v>
      </c>
      <c r="AL190" s="44">
        <f t="shared" si="70"/>
        <v>0</v>
      </c>
      <c r="AM190" s="44">
        <f t="shared" si="70"/>
        <v>0</v>
      </c>
      <c r="AN190" s="44">
        <f t="shared" si="70"/>
        <v>0</v>
      </c>
      <c r="AO190" s="44">
        <f t="shared" si="70"/>
        <v>0</v>
      </c>
      <c r="AP190" s="44">
        <f t="shared" si="70"/>
        <v>0</v>
      </c>
      <c r="AQ190" s="44">
        <f t="shared" si="70"/>
        <v>0</v>
      </c>
      <c r="AR190" s="45"/>
      <c r="AS190" s="21">
        <f t="shared" ref="AS190:AS201" si="71">((INDEX($B190:$AQ190,MATCH($AS$6,$B$8:$AQ$8,0)))/(INDEX($B190:$AQ190,MATCH($AS$5,$B$8:$AQ$8,0))))^(1/($AS$6-$AS$5))-1</f>
        <v>-1</v>
      </c>
    </row>
    <row r="191" spans="1:45" x14ac:dyDescent="0.25">
      <c r="A191" s="17" t="s">
        <v>13</v>
      </c>
      <c r="B191" s="44">
        <f t="shared" ref="B191:AQ191" si="72">B225+B241</f>
        <v>0</v>
      </c>
      <c r="C191" s="44">
        <f t="shared" si="72"/>
        <v>0</v>
      </c>
      <c r="D191" s="44">
        <f t="shared" si="72"/>
        <v>0</v>
      </c>
      <c r="E191" s="44">
        <f t="shared" si="72"/>
        <v>0</v>
      </c>
      <c r="F191" s="96">
        <f t="shared" si="72"/>
        <v>0</v>
      </c>
      <c r="G191" s="44">
        <f t="shared" si="72"/>
        <v>105.7679</v>
      </c>
      <c r="H191" s="44">
        <f t="shared" si="72"/>
        <v>-40.243170000000006</v>
      </c>
      <c r="I191" s="44">
        <f t="shared" si="72"/>
        <v>0</v>
      </c>
      <c r="J191" s="44">
        <f t="shared" si="72"/>
        <v>0</v>
      </c>
      <c r="K191" s="44">
        <f t="shared" si="72"/>
        <v>0</v>
      </c>
      <c r="L191" s="44">
        <f t="shared" si="72"/>
        <v>0</v>
      </c>
      <c r="M191" s="44">
        <f t="shared" si="72"/>
        <v>0</v>
      </c>
      <c r="N191" s="44">
        <f t="shared" si="72"/>
        <v>0</v>
      </c>
      <c r="O191" s="44">
        <f t="shared" si="72"/>
        <v>0</v>
      </c>
      <c r="P191" s="44">
        <f t="shared" si="72"/>
        <v>0</v>
      </c>
      <c r="Q191" s="44">
        <f t="shared" si="72"/>
        <v>0</v>
      </c>
      <c r="R191" s="44">
        <f t="shared" si="72"/>
        <v>0</v>
      </c>
      <c r="S191" s="44">
        <f t="shared" si="72"/>
        <v>0</v>
      </c>
      <c r="T191" s="44">
        <f t="shared" si="72"/>
        <v>0</v>
      </c>
      <c r="U191" s="44">
        <f t="shared" si="72"/>
        <v>0</v>
      </c>
      <c r="V191" s="44">
        <f t="shared" si="72"/>
        <v>0</v>
      </c>
      <c r="W191" s="44">
        <f t="shared" si="72"/>
        <v>0</v>
      </c>
      <c r="X191" s="44">
        <f t="shared" si="72"/>
        <v>0</v>
      </c>
      <c r="Y191" s="44">
        <f t="shared" si="72"/>
        <v>0</v>
      </c>
      <c r="Z191" s="44">
        <f t="shared" si="72"/>
        <v>0</v>
      </c>
      <c r="AA191" s="44">
        <f t="shared" si="72"/>
        <v>0</v>
      </c>
      <c r="AB191" s="44">
        <f t="shared" si="72"/>
        <v>0</v>
      </c>
      <c r="AC191" s="44">
        <f t="shared" si="72"/>
        <v>0</v>
      </c>
      <c r="AD191" s="44">
        <f t="shared" si="72"/>
        <v>0</v>
      </c>
      <c r="AE191" s="44">
        <f t="shared" si="72"/>
        <v>0</v>
      </c>
      <c r="AF191" s="44">
        <f t="shared" si="72"/>
        <v>0</v>
      </c>
      <c r="AG191" s="44">
        <f t="shared" si="72"/>
        <v>0</v>
      </c>
      <c r="AH191" s="44">
        <f t="shared" si="72"/>
        <v>0</v>
      </c>
      <c r="AI191" s="44">
        <f t="shared" si="72"/>
        <v>0</v>
      </c>
      <c r="AJ191" s="44">
        <f t="shared" si="72"/>
        <v>0</v>
      </c>
      <c r="AK191" s="44">
        <f t="shared" si="72"/>
        <v>0</v>
      </c>
      <c r="AL191" s="44">
        <f t="shared" si="72"/>
        <v>0</v>
      </c>
      <c r="AM191" s="44">
        <f t="shared" si="72"/>
        <v>0</v>
      </c>
      <c r="AN191" s="44">
        <f t="shared" si="72"/>
        <v>0</v>
      </c>
      <c r="AO191" s="44">
        <f t="shared" si="72"/>
        <v>0</v>
      </c>
      <c r="AP191" s="44">
        <f t="shared" si="72"/>
        <v>0</v>
      </c>
      <c r="AQ191" s="44">
        <f t="shared" si="72"/>
        <v>0</v>
      </c>
      <c r="AR191" s="45"/>
      <c r="AS191" s="21">
        <f t="shared" si="71"/>
        <v>-1</v>
      </c>
    </row>
    <row r="192" spans="1:45" x14ac:dyDescent="0.25">
      <c r="A192" s="17" t="s">
        <v>14</v>
      </c>
      <c r="B192" s="44">
        <f t="shared" ref="B192:AQ192" si="73">B226+B242</f>
        <v>0</v>
      </c>
      <c r="C192" s="44">
        <f t="shared" si="73"/>
        <v>0</v>
      </c>
      <c r="D192" s="44">
        <f t="shared" si="73"/>
        <v>0</v>
      </c>
      <c r="E192" s="44">
        <f t="shared" si="73"/>
        <v>0</v>
      </c>
      <c r="F192" s="96">
        <f t="shared" si="73"/>
        <v>0</v>
      </c>
      <c r="G192" s="44">
        <f t="shared" si="73"/>
        <v>48.879899999999999</v>
      </c>
      <c r="H192" s="44">
        <f t="shared" si="73"/>
        <v>-8.5577600000000036</v>
      </c>
      <c r="I192" s="44">
        <f t="shared" si="73"/>
        <v>2.4199999999999999E-2</v>
      </c>
      <c r="J192" s="44">
        <f t="shared" si="73"/>
        <v>0</v>
      </c>
      <c r="K192" s="44">
        <f t="shared" si="73"/>
        <v>0</v>
      </c>
      <c r="L192" s="44">
        <f t="shared" si="73"/>
        <v>0</v>
      </c>
      <c r="M192" s="44">
        <f t="shared" si="73"/>
        <v>6.0800000000000003E-3</v>
      </c>
      <c r="N192" s="44">
        <f t="shared" si="73"/>
        <v>6.0400000000000002E-3</v>
      </c>
      <c r="O192" s="44">
        <f t="shared" si="73"/>
        <v>3.2059999999999998E-2</v>
      </c>
      <c r="P192" s="44">
        <f t="shared" si="73"/>
        <v>4.4539999999999996E-2</v>
      </c>
      <c r="Q192" s="44">
        <f t="shared" si="73"/>
        <v>5.0139999999999997E-2</v>
      </c>
      <c r="R192" s="44">
        <f t="shared" si="73"/>
        <v>7.9910000000000009E-2</v>
      </c>
      <c r="S192" s="44">
        <f t="shared" si="73"/>
        <v>0.10465999999999999</v>
      </c>
      <c r="T192" s="44">
        <f t="shared" si="73"/>
        <v>0.14250000000000002</v>
      </c>
      <c r="U192" s="44">
        <f t="shared" si="73"/>
        <v>0.19339000000000001</v>
      </c>
      <c r="V192" s="44">
        <f t="shared" si="73"/>
        <v>0.24964999999999998</v>
      </c>
      <c r="W192" s="44">
        <f t="shared" si="73"/>
        <v>0.29893000000000003</v>
      </c>
      <c r="X192" s="44">
        <f t="shared" si="73"/>
        <v>0.29256000000000004</v>
      </c>
      <c r="Y192" s="44">
        <f t="shared" si="73"/>
        <v>0.30968999999999997</v>
      </c>
      <c r="Z192" s="44">
        <f t="shared" si="73"/>
        <v>0.38108999999999998</v>
      </c>
      <c r="AA192" s="44">
        <f t="shared" si="73"/>
        <v>0.47181999999999996</v>
      </c>
      <c r="AB192" s="44">
        <f t="shared" si="73"/>
        <v>0.57921000000000011</v>
      </c>
      <c r="AC192" s="44">
        <f t="shared" si="73"/>
        <v>0.62739</v>
      </c>
      <c r="AD192" s="44">
        <f t="shared" si="73"/>
        <v>0.70926</v>
      </c>
      <c r="AE192" s="44">
        <f t="shared" si="73"/>
        <v>0.83151999999999993</v>
      </c>
      <c r="AF192" s="44">
        <f t="shared" si="73"/>
        <v>0.92988000000000015</v>
      </c>
      <c r="AG192" s="44">
        <f t="shared" si="73"/>
        <v>0.99246000000000001</v>
      </c>
      <c r="AH192" s="44">
        <f t="shared" si="73"/>
        <v>1.0466500000000001</v>
      </c>
      <c r="AI192" s="44">
        <f t="shared" si="73"/>
        <v>1.1653200000000001</v>
      </c>
      <c r="AJ192" s="44">
        <f t="shared" si="73"/>
        <v>1.27678</v>
      </c>
      <c r="AK192" s="44">
        <f t="shared" si="73"/>
        <v>1.3829900000000002</v>
      </c>
      <c r="AL192" s="44">
        <f t="shared" si="73"/>
        <v>1.3774700000000002</v>
      </c>
      <c r="AM192" s="44">
        <f t="shared" si="73"/>
        <v>1.3782000000000003</v>
      </c>
      <c r="AN192" s="44">
        <f t="shared" si="73"/>
        <v>1.3616100000000002</v>
      </c>
      <c r="AO192" s="44">
        <f t="shared" si="73"/>
        <v>1.3389400000000002</v>
      </c>
      <c r="AP192" s="44">
        <f t="shared" si="73"/>
        <v>1.3028600000000001</v>
      </c>
      <c r="AQ192" s="44">
        <f t="shared" si="73"/>
        <v>1.2258300000000002</v>
      </c>
      <c r="AR192" s="45"/>
      <c r="AS192" s="21">
        <f t="shared" si="71"/>
        <v>-1.9459925547248551</v>
      </c>
    </row>
    <row r="193" spans="1:45" x14ac:dyDescent="0.25">
      <c r="A193" s="17" t="s">
        <v>15</v>
      </c>
      <c r="B193" s="44">
        <f t="shared" ref="B193:AQ193" si="74">B227+B243</f>
        <v>0</v>
      </c>
      <c r="C193" s="44">
        <f t="shared" si="74"/>
        <v>0</v>
      </c>
      <c r="D193" s="44">
        <f t="shared" si="74"/>
        <v>0</v>
      </c>
      <c r="E193" s="44">
        <f t="shared" si="74"/>
        <v>0</v>
      </c>
      <c r="F193" s="96">
        <f t="shared" si="74"/>
        <v>0</v>
      </c>
      <c r="G193" s="44">
        <f t="shared" si="74"/>
        <v>0.91146000000000027</v>
      </c>
      <c r="H193" s="44">
        <f t="shared" si="74"/>
        <v>1.0954500000000003</v>
      </c>
      <c r="I193" s="44">
        <f t="shared" si="74"/>
        <v>1.2212800000000001</v>
      </c>
      <c r="J193" s="44">
        <f t="shared" si="74"/>
        <v>0.75131999999999988</v>
      </c>
      <c r="K193" s="44">
        <f t="shared" si="74"/>
        <v>0.81094999999999995</v>
      </c>
      <c r="L193" s="44">
        <f t="shared" si="74"/>
        <v>1.4434900000000002</v>
      </c>
      <c r="M193" s="44">
        <f t="shared" si="74"/>
        <v>2.8433099999999998</v>
      </c>
      <c r="N193" s="44">
        <f t="shared" si="74"/>
        <v>5.8298000000000014</v>
      </c>
      <c r="O193" s="44">
        <f t="shared" si="74"/>
        <v>12.247859999999998</v>
      </c>
      <c r="P193" s="44">
        <f t="shared" si="74"/>
        <v>19.006599999999999</v>
      </c>
      <c r="Q193" s="44">
        <f t="shared" si="74"/>
        <v>27.677180000000007</v>
      </c>
      <c r="R193" s="44">
        <f t="shared" si="74"/>
        <v>42.180679999999995</v>
      </c>
      <c r="S193" s="44">
        <f t="shared" si="74"/>
        <v>47.9193</v>
      </c>
      <c r="T193" s="44">
        <f t="shared" si="74"/>
        <v>47.934570000000001</v>
      </c>
      <c r="U193" s="44">
        <f t="shared" si="74"/>
        <v>48.81035</v>
      </c>
      <c r="V193" s="44">
        <f t="shared" si="74"/>
        <v>49.784000000000013</v>
      </c>
      <c r="W193" s="44">
        <f t="shared" si="74"/>
        <v>49.376899999999992</v>
      </c>
      <c r="X193" s="44">
        <f t="shared" si="74"/>
        <v>49.305270000000007</v>
      </c>
      <c r="Y193" s="44">
        <f t="shared" si="74"/>
        <v>49.534480000000009</v>
      </c>
      <c r="Z193" s="44">
        <f t="shared" si="74"/>
        <v>51.213759999999994</v>
      </c>
      <c r="AA193" s="44">
        <f t="shared" si="74"/>
        <v>51.959620000000001</v>
      </c>
      <c r="AB193" s="44">
        <f t="shared" si="74"/>
        <v>52.471069999999997</v>
      </c>
      <c r="AC193" s="44">
        <f t="shared" si="74"/>
        <v>52.113479999999974</v>
      </c>
      <c r="AD193" s="44">
        <f t="shared" si="74"/>
        <v>53.005820000000028</v>
      </c>
      <c r="AE193" s="44">
        <f t="shared" si="74"/>
        <v>54.225509999999964</v>
      </c>
      <c r="AF193" s="44">
        <f t="shared" si="74"/>
        <v>56.236689999999989</v>
      </c>
      <c r="AG193" s="44">
        <f t="shared" si="74"/>
        <v>57.673630000000031</v>
      </c>
      <c r="AH193" s="44">
        <f t="shared" si="74"/>
        <v>60.804250000000025</v>
      </c>
      <c r="AI193" s="44">
        <f t="shared" si="74"/>
        <v>67.171040000000019</v>
      </c>
      <c r="AJ193" s="44">
        <f t="shared" si="74"/>
        <v>79.42492</v>
      </c>
      <c r="AK193" s="44">
        <f t="shared" si="74"/>
        <v>101.58895999999996</v>
      </c>
      <c r="AL193" s="44">
        <f t="shared" si="74"/>
        <v>101.86285000000001</v>
      </c>
      <c r="AM193" s="44">
        <f t="shared" si="74"/>
        <v>102.49185999999999</v>
      </c>
      <c r="AN193" s="44">
        <f t="shared" si="74"/>
        <v>103.38625999999998</v>
      </c>
      <c r="AO193" s="44">
        <f t="shared" si="74"/>
        <v>104.01121000000002</v>
      </c>
      <c r="AP193" s="44">
        <f t="shared" si="74"/>
        <v>104.48936000000002</v>
      </c>
      <c r="AQ193" s="44">
        <f t="shared" si="74"/>
        <v>104.99874000000003</v>
      </c>
      <c r="AR193" s="45"/>
      <c r="AS193" s="21">
        <f t="shared" si="71"/>
        <v>0.13924439560909518</v>
      </c>
    </row>
    <row r="194" spans="1:45" x14ac:dyDescent="0.25">
      <c r="A194" s="17" t="s">
        <v>16</v>
      </c>
      <c r="B194" s="44">
        <f t="shared" ref="B194:AQ194" si="75">B228+B244</f>
        <v>0</v>
      </c>
      <c r="C194" s="44">
        <f t="shared" si="75"/>
        <v>0</v>
      </c>
      <c r="D194" s="44">
        <f t="shared" si="75"/>
        <v>0</v>
      </c>
      <c r="E194" s="44">
        <f t="shared" si="75"/>
        <v>0</v>
      </c>
      <c r="F194" s="96">
        <f t="shared" si="75"/>
        <v>0</v>
      </c>
      <c r="G194" s="44">
        <f t="shared" si="75"/>
        <v>19.483240000000002</v>
      </c>
      <c r="H194" s="44">
        <f t="shared" si="75"/>
        <v>-9.7527299999999997</v>
      </c>
      <c r="I194" s="44">
        <f t="shared" si="75"/>
        <v>132.30756</v>
      </c>
      <c r="J194" s="44">
        <f t="shared" si="75"/>
        <v>109.96391</v>
      </c>
      <c r="K194" s="44">
        <f t="shared" si="75"/>
        <v>106.77878000000004</v>
      </c>
      <c r="L194" s="44">
        <f t="shared" si="75"/>
        <v>110.66128</v>
      </c>
      <c r="M194" s="44">
        <f t="shared" si="75"/>
        <v>113.76035999999996</v>
      </c>
      <c r="N194" s="44">
        <f t="shared" si="75"/>
        <v>126.82041999999997</v>
      </c>
      <c r="O194" s="44">
        <f t="shared" si="75"/>
        <v>145.96697</v>
      </c>
      <c r="P194" s="44">
        <f t="shared" si="75"/>
        <v>164.38243999999997</v>
      </c>
      <c r="Q194" s="44">
        <f t="shared" si="75"/>
        <v>177.72155999999998</v>
      </c>
      <c r="R194" s="44">
        <f t="shared" si="75"/>
        <v>202.69414</v>
      </c>
      <c r="S194" s="44">
        <f t="shared" si="75"/>
        <v>208.93229000000002</v>
      </c>
      <c r="T194" s="44">
        <f t="shared" si="75"/>
        <v>211.94328000000002</v>
      </c>
      <c r="U194" s="44">
        <f t="shared" si="75"/>
        <v>220.94657999999998</v>
      </c>
      <c r="V194" s="44">
        <f t="shared" si="75"/>
        <v>234.24381000000008</v>
      </c>
      <c r="W194" s="44">
        <f t="shared" si="75"/>
        <v>242.03090000000006</v>
      </c>
      <c r="X194" s="44">
        <f t="shared" si="75"/>
        <v>244.23980999999995</v>
      </c>
      <c r="Y194" s="44">
        <f t="shared" si="75"/>
        <v>252.37580999999997</v>
      </c>
      <c r="Z194" s="44">
        <f t="shared" si="75"/>
        <v>266.95762000000002</v>
      </c>
      <c r="AA194" s="44">
        <f t="shared" si="75"/>
        <v>274.7907899999999</v>
      </c>
      <c r="AB194" s="44">
        <f t="shared" si="75"/>
        <v>283.24891000000002</v>
      </c>
      <c r="AC194" s="44">
        <f t="shared" si="75"/>
        <v>286.76494000000008</v>
      </c>
      <c r="AD194" s="44">
        <f t="shared" si="75"/>
        <v>296.16589000000005</v>
      </c>
      <c r="AE194" s="44">
        <f t="shared" si="75"/>
        <v>307.45599999999979</v>
      </c>
      <c r="AF194" s="44">
        <f t="shared" si="75"/>
        <v>317.20686000000001</v>
      </c>
      <c r="AG194" s="44">
        <f t="shared" si="75"/>
        <v>327.94140999999996</v>
      </c>
      <c r="AH194" s="44">
        <f t="shared" si="75"/>
        <v>333.04657999999989</v>
      </c>
      <c r="AI194" s="44">
        <f t="shared" si="75"/>
        <v>337.11473999999987</v>
      </c>
      <c r="AJ194" s="44">
        <f t="shared" si="75"/>
        <v>345.37434999999988</v>
      </c>
      <c r="AK194" s="44">
        <f t="shared" si="75"/>
        <v>354.88621999999992</v>
      </c>
      <c r="AL194" s="44">
        <f t="shared" si="75"/>
        <v>352.49536999999998</v>
      </c>
      <c r="AM194" s="44">
        <f t="shared" si="75"/>
        <v>347.36808000000008</v>
      </c>
      <c r="AN194" s="44">
        <f t="shared" si="75"/>
        <v>351.83462999999995</v>
      </c>
      <c r="AO194" s="44">
        <f t="shared" si="75"/>
        <v>347.69649999999996</v>
      </c>
      <c r="AP194" s="44">
        <f t="shared" si="75"/>
        <v>345.79220999999995</v>
      </c>
      <c r="AQ194" s="44">
        <f t="shared" si="75"/>
        <v>341.48218999999995</v>
      </c>
      <c r="AR194" s="45"/>
      <c r="AS194" s="21">
        <f t="shared" si="71"/>
        <v>-2.1069326458161157</v>
      </c>
    </row>
    <row r="195" spans="1:45" x14ac:dyDescent="0.25">
      <c r="A195" s="17" t="s">
        <v>17</v>
      </c>
      <c r="B195" s="44">
        <f t="shared" ref="B195:AQ195" si="76">B229+B245</f>
        <v>0</v>
      </c>
      <c r="C195" s="44">
        <f t="shared" si="76"/>
        <v>0</v>
      </c>
      <c r="D195" s="44">
        <f t="shared" si="76"/>
        <v>0</v>
      </c>
      <c r="E195" s="44">
        <f t="shared" si="76"/>
        <v>0</v>
      </c>
      <c r="F195" s="96">
        <f t="shared" si="76"/>
        <v>0</v>
      </c>
      <c r="G195" s="44">
        <f t="shared" si="76"/>
        <v>73.618190000000013</v>
      </c>
      <c r="H195" s="44">
        <f t="shared" si="76"/>
        <v>114.22488999999999</v>
      </c>
      <c r="I195" s="44">
        <f t="shared" si="76"/>
        <v>21.677139999999998</v>
      </c>
      <c r="J195" s="44">
        <f t="shared" si="76"/>
        <v>19.992779999999996</v>
      </c>
      <c r="K195" s="44">
        <f t="shared" si="76"/>
        <v>20.140000000000008</v>
      </c>
      <c r="L195" s="44">
        <f t="shared" si="76"/>
        <v>21.58888000000001</v>
      </c>
      <c r="M195" s="44">
        <f t="shared" si="76"/>
        <v>23.033229999999993</v>
      </c>
      <c r="N195" s="44">
        <f t="shared" si="76"/>
        <v>25.433800000000005</v>
      </c>
      <c r="O195" s="44">
        <f t="shared" si="76"/>
        <v>28.245930000000001</v>
      </c>
      <c r="P195" s="44">
        <f t="shared" si="76"/>
        <v>30.99111000000001</v>
      </c>
      <c r="Q195" s="44">
        <f t="shared" si="76"/>
        <v>33.651019999999995</v>
      </c>
      <c r="R195" s="44">
        <f t="shared" si="76"/>
        <v>37.912500000000001</v>
      </c>
      <c r="S195" s="44">
        <f t="shared" si="76"/>
        <v>39.439359999999965</v>
      </c>
      <c r="T195" s="44">
        <f t="shared" si="76"/>
        <v>40.859779999999986</v>
      </c>
      <c r="U195" s="44">
        <f t="shared" si="76"/>
        <v>42.928530000000009</v>
      </c>
      <c r="V195" s="44">
        <f t="shared" si="76"/>
        <v>45.847560000000001</v>
      </c>
      <c r="W195" s="44">
        <f t="shared" si="76"/>
        <v>48.915259999999996</v>
      </c>
      <c r="X195" s="44">
        <f t="shared" si="76"/>
        <v>51.268720000000009</v>
      </c>
      <c r="Y195" s="44">
        <f t="shared" si="76"/>
        <v>54.71504999999997</v>
      </c>
      <c r="Z195" s="44">
        <f t="shared" si="76"/>
        <v>60.283840000000005</v>
      </c>
      <c r="AA195" s="44">
        <f t="shared" si="76"/>
        <v>66.181190000000058</v>
      </c>
      <c r="AB195" s="44">
        <f t="shared" si="76"/>
        <v>72.990520000000046</v>
      </c>
      <c r="AC195" s="44">
        <f t="shared" si="76"/>
        <v>81.292649999999981</v>
      </c>
      <c r="AD195" s="44">
        <f t="shared" si="76"/>
        <v>91.95159000000001</v>
      </c>
      <c r="AE195" s="44">
        <f t="shared" si="76"/>
        <v>104.93504999999996</v>
      </c>
      <c r="AF195" s="44">
        <f t="shared" si="76"/>
        <v>121.33206000000004</v>
      </c>
      <c r="AG195" s="44">
        <f t="shared" si="76"/>
        <v>140.38978000000003</v>
      </c>
      <c r="AH195" s="44">
        <f t="shared" si="76"/>
        <v>162.87274999999994</v>
      </c>
      <c r="AI195" s="44">
        <f t="shared" si="76"/>
        <v>189.65748000000011</v>
      </c>
      <c r="AJ195" s="44">
        <f t="shared" si="76"/>
        <v>224.01148000000003</v>
      </c>
      <c r="AK195" s="44">
        <f t="shared" si="76"/>
        <v>266.11280999999997</v>
      </c>
      <c r="AL195" s="44">
        <f t="shared" si="76"/>
        <v>269.25338999999997</v>
      </c>
      <c r="AM195" s="44">
        <f t="shared" si="76"/>
        <v>273.63421999999997</v>
      </c>
      <c r="AN195" s="44">
        <f t="shared" si="76"/>
        <v>278.21296000000001</v>
      </c>
      <c r="AO195" s="44">
        <f t="shared" si="76"/>
        <v>281.30805000000004</v>
      </c>
      <c r="AP195" s="44">
        <f t="shared" si="76"/>
        <v>285.07947999999988</v>
      </c>
      <c r="AQ195" s="44">
        <f t="shared" si="76"/>
        <v>289.2164800000001</v>
      </c>
      <c r="AR195" s="45"/>
      <c r="AS195" s="21">
        <f t="shared" si="71"/>
        <v>2.6898439589533751E-2</v>
      </c>
    </row>
    <row r="196" spans="1:45" x14ac:dyDescent="0.25">
      <c r="A196" s="17" t="s">
        <v>18</v>
      </c>
      <c r="B196" s="44">
        <f t="shared" ref="B196:AQ196" si="77">B230+B246</f>
        <v>0</v>
      </c>
      <c r="C196" s="44">
        <f t="shared" si="77"/>
        <v>0</v>
      </c>
      <c r="D196" s="44">
        <f t="shared" si="77"/>
        <v>0</v>
      </c>
      <c r="E196" s="44">
        <f t="shared" si="77"/>
        <v>0</v>
      </c>
      <c r="F196" s="96">
        <f t="shared" si="77"/>
        <v>0</v>
      </c>
      <c r="G196" s="44">
        <f t="shared" si="77"/>
        <v>-0.23451000000000002</v>
      </c>
      <c r="H196" s="44">
        <f t="shared" si="77"/>
        <v>-0.27903</v>
      </c>
      <c r="I196" s="44">
        <f t="shared" si="77"/>
        <v>0</v>
      </c>
      <c r="J196" s="44">
        <f t="shared" si="77"/>
        <v>0</v>
      </c>
      <c r="K196" s="44">
        <f t="shared" si="77"/>
        <v>0</v>
      </c>
      <c r="L196" s="44">
        <f t="shared" si="77"/>
        <v>0</v>
      </c>
      <c r="M196" s="44">
        <f t="shared" si="77"/>
        <v>0</v>
      </c>
      <c r="N196" s="44">
        <f t="shared" si="77"/>
        <v>0</v>
      </c>
      <c r="O196" s="44">
        <f t="shared" si="77"/>
        <v>0</v>
      </c>
      <c r="P196" s="44">
        <f t="shared" si="77"/>
        <v>0</v>
      </c>
      <c r="Q196" s="44">
        <f t="shared" si="77"/>
        <v>0</v>
      </c>
      <c r="R196" s="44">
        <f t="shared" si="77"/>
        <v>0</v>
      </c>
      <c r="S196" s="44">
        <f t="shared" si="77"/>
        <v>0</v>
      </c>
      <c r="T196" s="44">
        <f t="shared" si="77"/>
        <v>0</v>
      </c>
      <c r="U196" s="44">
        <f t="shared" si="77"/>
        <v>0</v>
      </c>
      <c r="V196" s="44">
        <f t="shared" si="77"/>
        <v>0</v>
      </c>
      <c r="W196" s="44">
        <f t="shared" si="77"/>
        <v>0</v>
      </c>
      <c r="X196" s="44">
        <f t="shared" si="77"/>
        <v>0</v>
      </c>
      <c r="Y196" s="44">
        <f t="shared" si="77"/>
        <v>0</v>
      </c>
      <c r="Z196" s="44">
        <f t="shared" si="77"/>
        <v>0</v>
      </c>
      <c r="AA196" s="44">
        <f t="shared" si="77"/>
        <v>0</v>
      </c>
      <c r="AB196" s="44">
        <f t="shared" si="77"/>
        <v>0</v>
      </c>
      <c r="AC196" s="44">
        <f t="shared" si="77"/>
        <v>0</v>
      </c>
      <c r="AD196" s="44">
        <f t="shared" si="77"/>
        <v>0</v>
      </c>
      <c r="AE196" s="44">
        <f t="shared" si="77"/>
        <v>0</v>
      </c>
      <c r="AF196" s="44">
        <f t="shared" si="77"/>
        <v>0</v>
      </c>
      <c r="AG196" s="44">
        <f t="shared" si="77"/>
        <v>0</v>
      </c>
      <c r="AH196" s="44">
        <f t="shared" si="77"/>
        <v>0</v>
      </c>
      <c r="AI196" s="44">
        <f t="shared" si="77"/>
        <v>0</v>
      </c>
      <c r="AJ196" s="44">
        <f t="shared" si="77"/>
        <v>0</v>
      </c>
      <c r="AK196" s="44">
        <f t="shared" si="77"/>
        <v>0</v>
      </c>
      <c r="AL196" s="44">
        <f t="shared" si="77"/>
        <v>0</v>
      </c>
      <c r="AM196" s="44">
        <f t="shared" si="77"/>
        <v>0</v>
      </c>
      <c r="AN196" s="44">
        <f t="shared" si="77"/>
        <v>0</v>
      </c>
      <c r="AO196" s="44">
        <f t="shared" si="77"/>
        <v>0</v>
      </c>
      <c r="AP196" s="44">
        <f t="shared" si="77"/>
        <v>0</v>
      </c>
      <c r="AQ196" s="44">
        <f t="shared" si="77"/>
        <v>0</v>
      </c>
      <c r="AR196" s="45"/>
      <c r="AS196" s="21">
        <f t="shared" si="71"/>
        <v>-1</v>
      </c>
    </row>
    <row r="197" spans="1:45" x14ac:dyDescent="0.25">
      <c r="A197" s="17" t="s">
        <v>19</v>
      </c>
      <c r="B197" s="44">
        <f t="shared" ref="B197:AQ197" si="78">B231+B247</f>
        <v>0</v>
      </c>
      <c r="C197" s="44">
        <f t="shared" si="78"/>
        <v>0</v>
      </c>
      <c r="D197" s="44">
        <f t="shared" si="78"/>
        <v>0</v>
      </c>
      <c r="E197" s="44">
        <f t="shared" si="78"/>
        <v>0</v>
      </c>
      <c r="F197" s="96">
        <f t="shared" si="78"/>
        <v>0</v>
      </c>
      <c r="G197" s="44">
        <f t="shared" si="78"/>
        <v>45.87377</v>
      </c>
      <c r="H197" s="44">
        <f t="shared" si="78"/>
        <v>57.430689999999963</v>
      </c>
      <c r="I197" s="44">
        <f t="shared" si="78"/>
        <v>61.196450000000013</v>
      </c>
      <c r="J197" s="44">
        <f t="shared" si="78"/>
        <v>48.022809999999986</v>
      </c>
      <c r="K197" s="44">
        <f t="shared" si="78"/>
        <v>46.526859999999992</v>
      </c>
      <c r="L197" s="44">
        <f t="shared" si="78"/>
        <v>47.802459999999996</v>
      </c>
      <c r="M197" s="44">
        <f t="shared" si="78"/>
        <v>48.247359999999972</v>
      </c>
      <c r="N197" s="44">
        <f t="shared" si="78"/>
        <v>53.295999999999999</v>
      </c>
      <c r="O197" s="44">
        <f t="shared" si="78"/>
        <v>59.949720000000006</v>
      </c>
      <c r="P197" s="44">
        <f t="shared" si="78"/>
        <v>66.595230000000015</v>
      </c>
      <c r="Q197" s="44">
        <f t="shared" si="78"/>
        <v>72.63597</v>
      </c>
      <c r="R197" s="44">
        <f t="shared" si="78"/>
        <v>82.36786000000005</v>
      </c>
      <c r="S197" s="44">
        <f t="shared" si="78"/>
        <v>88.761619999999979</v>
      </c>
      <c r="T197" s="44">
        <f t="shared" si="78"/>
        <v>93.179440000000028</v>
      </c>
      <c r="U197" s="44">
        <f t="shared" si="78"/>
        <v>98.672770000000014</v>
      </c>
      <c r="V197" s="44">
        <f t="shared" si="78"/>
        <v>105.72299000000005</v>
      </c>
      <c r="W197" s="44">
        <f t="shared" si="78"/>
        <v>110.90446999999999</v>
      </c>
      <c r="X197" s="44">
        <f t="shared" si="78"/>
        <v>111.76767</v>
      </c>
      <c r="Y197" s="44">
        <f t="shared" si="78"/>
        <v>114.54128000000001</v>
      </c>
      <c r="Z197" s="44">
        <f t="shared" si="78"/>
        <v>121.19467000000007</v>
      </c>
      <c r="AA197" s="44">
        <f t="shared" si="78"/>
        <v>124.59548999999994</v>
      </c>
      <c r="AB197" s="44">
        <f t="shared" si="78"/>
        <v>128.31620000000001</v>
      </c>
      <c r="AC197" s="44">
        <f t="shared" si="78"/>
        <v>129.47800000000004</v>
      </c>
      <c r="AD197" s="44">
        <f t="shared" si="78"/>
        <v>134.14526999999993</v>
      </c>
      <c r="AE197" s="44">
        <f t="shared" si="78"/>
        <v>139.90802000000002</v>
      </c>
      <c r="AF197" s="44">
        <f t="shared" si="78"/>
        <v>145.63298000000003</v>
      </c>
      <c r="AG197" s="44">
        <f t="shared" si="78"/>
        <v>149.78475000000003</v>
      </c>
      <c r="AH197" s="44">
        <f t="shared" si="78"/>
        <v>151.83218000000002</v>
      </c>
      <c r="AI197" s="44">
        <f t="shared" si="78"/>
        <v>155.46057000000002</v>
      </c>
      <c r="AJ197" s="44">
        <f t="shared" si="78"/>
        <v>158.29921999999991</v>
      </c>
      <c r="AK197" s="44">
        <f t="shared" si="78"/>
        <v>161.31728000000012</v>
      </c>
      <c r="AL197" s="44">
        <f t="shared" si="78"/>
        <v>158.9277100000001</v>
      </c>
      <c r="AM197" s="44">
        <f t="shared" si="78"/>
        <v>158.98651999999998</v>
      </c>
      <c r="AN197" s="44">
        <f t="shared" si="78"/>
        <v>159.55981999999989</v>
      </c>
      <c r="AO197" s="44">
        <f t="shared" si="78"/>
        <v>157.57693999999992</v>
      </c>
      <c r="AP197" s="44">
        <f t="shared" si="78"/>
        <v>155.19099</v>
      </c>
      <c r="AQ197" s="44">
        <f t="shared" si="78"/>
        <v>152.77938</v>
      </c>
      <c r="AR197" s="45"/>
      <c r="AS197" s="21">
        <f t="shared" si="71"/>
        <v>2.8349145884725147E-2</v>
      </c>
    </row>
    <row r="198" spans="1:45" x14ac:dyDescent="0.25">
      <c r="A198" s="17" t="s">
        <v>20</v>
      </c>
      <c r="B198" s="44">
        <f t="shared" ref="B198:AQ198" si="79">B232+B248</f>
        <v>3374.3054299999999</v>
      </c>
      <c r="C198" s="44">
        <f t="shared" si="79"/>
        <v>1974.2482799999998</v>
      </c>
      <c r="D198" s="44">
        <f t="shared" si="79"/>
        <v>2069.0383899999997</v>
      </c>
      <c r="E198" s="44">
        <f t="shared" si="79"/>
        <v>2813.93858</v>
      </c>
      <c r="F198" s="96">
        <f t="shared" si="79"/>
        <v>4070.4731099999999</v>
      </c>
      <c r="G198" s="44">
        <f t="shared" si="79"/>
        <v>24395.566119999996</v>
      </c>
      <c r="H198" s="44">
        <f t="shared" si="79"/>
        <v>25305.232980000001</v>
      </c>
      <c r="I198" s="44">
        <f t="shared" si="79"/>
        <v>25504.957170000001</v>
      </c>
      <c r="J198" s="44">
        <f t="shared" si="79"/>
        <v>25233.459150000002</v>
      </c>
      <c r="K198" s="44">
        <f t="shared" si="79"/>
        <v>24292.063639999997</v>
      </c>
      <c r="L198" s="44">
        <f t="shared" si="79"/>
        <v>23829.52464</v>
      </c>
      <c r="M198" s="44">
        <f t="shared" si="79"/>
        <v>22884.621950000001</v>
      </c>
      <c r="N198" s="44">
        <f t="shared" si="79"/>
        <v>22561.737219999999</v>
      </c>
      <c r="O198" s="44">
        <f t="shared" si="79"/>
        <v>19214.116490000004</v>
      </c>
      <c r="P198" s="44">
        <f t="shared" si="79"/>
        <v>19852.275870000001</v>
      </c>
      <c r="Q198" s="44">
        <f t="shared" si="79"/>
        <v>20715.413649999999</v>
      </c>
      <c r="R198" s="44">
        <f t="shared" si="79"/>
        <v>21766.05</v>
      </c>
      <c r="S198" s="44">
        <f t="shared" si="79"/>
        <v>23263.65797</v>
      </c>
      <c r="T198" s="44">
        <f t="shared" si="79"/>
        <v>24375.285210000002</v>
      </c>
      <c r="U198" s="44">
        <f t="shared" si="79"/>
        <v>25395.597339999997</v>
      </c>
      <c r="V198" s="44">
        <f t="shared" si="79"/>
        <v>26380.397940000003</v>
      </c>
      <c r="W198" s="44">
        <f t="shared" si="79"/>
        <v>27481.53227</v>
      </c>
      <c r="X198" s="44">
        <f t="shared" si="79"/>
        <v>28871.609039999999</v>
      </c>
      <c r="Y198" s="44">
        <f t="shared" si="79"/>
        <v>30194.219409999998</v>
      </c>
      <c r="Z198" s="44">
        <f t="shared" si="79"/>
        <v>31517.39876</v>
      </c>
      <c r="AA198" s="44">
        <f t="shared" si="79"/>
        <v>32920.098509999996</v>
      </c>
      <c r="AB198" s="44">
        <f t="shared" si="79"/>
        <v>34495.865839999999</v>
      </c>
      <c r="AC198" s="44">
        <f t="shared" si="79"/>
        <v>36017.350000000006</v>
      </c>
      <c r="AD198" s="44">
        <f t="shared" si="79"/>
        <v>37689.369529999996</v>
      </c>
      <c r="AE198" s="44">
        <f t="shared" si="79"/>
        <v>39329.802579999996</v>
      </c>
      <c r="AF198" s="44">
        <f t="shared" si="79"/>
        <v>40982.357820000005</v>
      </c>
      <c r="AG198" s="44">
        <f t="shared" si="79"/>
        <v>42909.902049999997</v>
      </c>
      <c r="AH198" s="44">
        <f t="shared" si="79"/>
        <v>45027.973319999997</v>
      </c>
      <c r="AI198" s="44">
        <f t="shared" si="79"/>
        <v>47233.377820000002</v>
      </c>
      <c r="AJ198" s="44">
        <f t="shared" si="79"/>
        <v>49531.129780000003</v>
      </c>
      <c r="AK198" s="44">
        <f t="shared" si="79"/>
        <v>52081.845019999993</v>
      </c>
      <c r="AL198" s="44">
        <f t="shared" si="79"/>
        <v>54833.423360000001</v>
      </c>
      <c r="AM198" s="44">
        <f t="shared" si="79"/>
        <v>57823.3871</v>
      </c>
      <c r="AN198" s="44">
        <f t="shared" si="79"/>
        <v>60888.953999999998</v>
      </c>
      <c r="AO198" s="44">
        <f t="shared" si="79"/>
        <v>64141.023719999997</v>
      </c>
      <c r="AP198" s="44">
        <f t="shared" si="79"/>
        <v>67440.439329999994</v>
      </c>
      <c r="AQ198" s="44">
        <f t="shared" si="79"/>
        <v>71105.749619999988</v>
      </c>
      <c r="AR198" s="45"/>
      <c r="AS198" s="21">
        <f t="shared" si="71"/>
        <v>2.995876875556025E-2</v>
      </c>
    </row>
    <row r="199" spans="1:45" x14ac:dyDescent="0.25">
      <c r="A199" s="17" t="s">
        <v>22</v>
      </c>
      <c r="B199" s="44">
        <f t="shared" ref="B199:AQ199" si="80">B233+B249</f>
        <v>261.80955000000006</v>
      </c>
      <c r="C199" s="44">
        <f t="shared" si="80"/>
        <v>138.62135000000001</v>
      </c>
      <c r="D199" s="44">
        <f t="shared" si="80"/>
        <v>231.97230999999999</v>
      </c>
      <c r="E199" s="44">
        <f t="shared" si="80"/>
        <v>492.98348000000004</v>
      </c>
      <c r="F199" s="96">
        <f t="shared" si="80"/>
        <v>1868.2571399999999</v>
      </c>
      <c r="G199" s="44">
        <f t="shared" si="80"/>
        <v>3290.3915999999999</v>
      </c>
      <c r="H199" s="44">
        <f t="shared" si="80"/>
        <v>5567.7902999999997</v>
      </c>
      <c r="I199" s="44">
        <f t="shared" si="80"/>
        <v>6876.7677300000005</v>
      </c>
      <c r="J199" s="44">
        <f t="shared" si="80"/>
        <v>0.16155</v>
      </c>
      <c r="K199" s="44">
        <f t="shared" si="80"/>
        <v>0.15510000000000002</v>
      </c>
      <c r="L199" s="44">
        <f t="shared" si="80"/>
        <v>0.47351000000000004</v>
      </c>
      <c r="M199" s="44">
        <f t="shared" si="80"/>
        <v>0.67710000000000015</v>
      </c>
      <c r="N199" s="44">
        <f t="shared" si="80"/>
        <v>1.5553300000000001</v>
      </c>
      <c r="O199" s="44">
        <f t="shared" si="80"/>
        <v>3.5062200000000008</v>
      </c>
      <c r="P199" s="44">
        <f t="shared" si="80"/>
        <v>7.772009999999999</v>
      </c>
      <c r="Q199" s="44">
        <f t="shared" si="80"/>
        <v>15.164000000000001</v>
      </c>
      <c r="R199" s="44">
        <f t="shared" si="80"/>
        <v>29.791200000000003</v>
      </c>
      <c r="S199" s="44">
        <f t="shared" si="80"/>
        <v>49.946739999999991</v>
      </c>
      <c r="T199" s="44">
        <f t="shared" si="80"/>
        <v>75.050359999999984</v>
      </c>
      <c r="U199" s="44">
        <f t="shared" si="80"/>
        <v>102.1764</v>
      </c>
      <c r="V199" s="44">
        <f t="shared" si="80"/>
        <v>133.98788999999996</v>
      </c>
      <c r="W199" s="44">
        <f t="shared" si="80"/>
        <v>220.20014000000003</v>
      </c>
      <c r="X199" s="44">
        <f t="shared" si="80"/>
        <v>322.26110000000006</v>
      </c>
      <c r="Y199" s="44">
        <f t="shared" si="80"/>
        <v>349.81491000000005</v>
      </c>
      <c r="Z199" s="44">
        <f t="shared" si="80"/>
        <v>389.07811000000004</v>
      </c>
      <c r="AA199" s="44">
        <f t="shared" si="80"/>
        <v>414.43563000000006</v>
      </c>
      <c r="AB199" s="44">
        <f t="shared" si="80"/>
        <v>432.22770000000003</v>
      </c>
      <c r="AC199" s="44">
        <f t="shared" si="80"/>
        <v>441.6044</v>
      </c>
      <c r="AD199" s="44">
        <f t="shared" si="80"/>
        <v>450.84136000000001</v>
      </c>
      <c r="AE199" s="44">
        <f t="shared" si="80"/>
        <v>459.11856000000012</v>
      </c>
      <c r="AF199" s="44">
        <f t="shared" si="80"/>
        <v>479.05880999999994</v>
      </c>
      <c r="AG199" s="44">
        <f t="shared" si="80"/>
        <v>500.76122999999995</v>
      </c>
      <c r="AH199" s="44">
        <f t="shared" si="80"/>
        <v>514.15490000000011</v>
      </c>
      <c r="AI199" s="44">
        <f t="shared" si="80"/>
        <v>535.60334</v>
      </c>
      <c r="AJ199" s="44">
        <f t="shared" si="80"/>
        <v>564.14911000000006</v>
      </c>
      <c r="AK199" s="44">
        <f t="shared" si="80"/>
        <v>604.85241000000019</v>
      </c>
      <c r="AL199" s="44">
        <f t="shared" si="80"/>
        <v>628.62966000000006</v>
      </c>
      <c r="AM199" s="44">
        <f t="shared" si="80"/>
        <v>586.8594300000002</v>
      </c>
      <c r="AN199" s="44">
        <f t="shared" si="80"/>
        <v>681.43551000000025</v>
      </c>
      <c r="AO199" s="44">
        <f t="shared" si="80"/>
        <v>670.93841000000009</v>
      </c>
      <c r="AP199" s="44">
        <f t="shared" si="80"/>
        <v>707.93138999999996</v>
      </c>
      <c r="AQ199" s="44">
        <f t="shared" si="80"/>
        <v>689.35414999999989</v>
      </c>
      <c r="AR199" s="45"/>
      <c r="AS199" s="21">
        <f t="shared" si="71"/>
        <v>-5.7939393557315921E-2</v>
      </c>
    </row>
    <row r="200" spans="1:45" x14ac:dyDescent="0.25">
      <c r="A200" s="17" t="s">
        <v>21</v>
      </c>
      <c r="B200" s="44">
        <f t="shared" ref="B200:AQ200" si="81">B234+B250</f>
        <v>0</v>
      </c>
      <c r="C200" s="44">
        <f t="shared" si="81"/>
        <v>0</v>
      </c>
      <c r="D200" s="44">
        <f t="shared" si="81"/>
        <v>0</v>
      </c>
      <c r="E200" s="44">
        <f t="shared" si="81"/>
        <v>0</v>
      </c>
      <c r="F200" s="96">
        <f t="shared" si="81"/>
        <v>0</v>
      </c>
      <c r="G200" s="44">
        <f t="shared" si="81"/>
        <v>1.6156699999999999</v>
      </c>
      <c r="H200" s="44">
        <f t="shared" si="81"/>
        <v>-1.04714</v>
      </c>
      <c r="I200" s="44">
        <f t="shared" si="81"/>
        <v>0</v>
      </c>
      <c r="J200" s="44">
        <f t="shared" si="81"/>
        <v>0</v>
      </c>
      <c r="K200" s="44">
        <f t="shared" si="81"/>
        <v>0</v>
      </c>
      <c r="L200" s="44">
        <f t="shared" si="81"/>
        <v>0</v>
      </c>
      <c r="M200" s="44">
        <f t="shared" si="81"/>
        <v>0</v>
      </c>
      <c r="N200" s="44">
        <f t="shared" si="81"/>
        <v>0</v>
      </c>
      <c r="O200" s="44">
        <f t="shared" si="81"/>
        <v>0</v>
      </c>
      <c r="P200" s="44">
        <f t="shared" si="81"/>
        <v>0</v>
      </c>
      <c r="Q200" s="44">
        <f t="shared" si="81"/>
        <v>0</v>
      </c>
      <c r="R200" s="44">
        <f t="shared" si="81"/>
        <v>0</v>
      </c>
      <c r="S200" s="44">
        <f t="shared" si="81"/>
        <v>0</v>
      </c>
      <c r="T200" s="44">
        <f t="shared" si="81"/>
        <v>0</v>
      </c>
      <c r="U200" s="44">
        <f t="shared" si="81"/>
        <v>0</v>
      </c>
      <c r="V200" s="44">
        <f t="shared" si="81"/>
        <v>0</v>
      </c>
      <c r="W200" s="44">
        <f t="shared" si="81"/>
        <v>0</v>
      </c>
      <c r="X200" s="44">
        <f t="shared" si="81"/>
        <v>0</v>
      </c>
      <c r="Y200" s="44">
        <f t="shared" si="81"/>
        <v>0</v>
      </c>
      <c r="Z200" s="44">
        <f t="shared" si="81"/>
        <v>0</v>
      </c>
      <c r="AA200" s="44">
        <f t="shared" si="81"/>
        <v>0</v>
      </c>
      <c r="AB200" s="44">
        <f t="shared" si="81"/>
        <v>0</v>
      </c>
      <c r="AC200" s="44">
        <f t="shared" si="81"/>
        <v>0</v>
      </c>
      <c r="AD200" s="44">
        <f t="shared" si="81"/>
        <v>0</v>
      </c>
      <c r="AE200" s="44">
        <f t="shared" si="81"/>
        <v>0</v>
      </c>
      <c r="AF200" s="44">
        <f t="shared" si="81"/>
        <v>0</v>
      </c>
      <c r="AG200" s="44">
        <f t="shared" si="81"/>
        <v>0</v>
      </c>
      <c r="AH200" s="44">
        <f t="shared" si="81"/>
        <v>0</v>
      </c>
      <c r="AI200" s="44">
        <f t="shared" si="81"/>
        <v>0</v>
      </c>
      <c r="AJ200" s="44">
        <f t="shared" si="81"/>
        <v>0</v>
      </c>
      <c r="AK200" s="44">
        <f t="shared" si="81"/>
        <v>0</v>
      </c>
      <c r="AL200" s="44">
        <f t="shared" si="81"/>
        <v>0</v>
      </c>
      <c r="AM200" s="44">
        <f t="shared" si="81"/>
        <v>0</v>
      </c>
      <c r="AN200" s="44">
        <f t="shared" si="81"/>
        <v>0</v>
      </c>
      <c r="AO200" s="44">
        <f t="shared" si="81"/>
        <v>0</v>
      </c>
      <c r="AP200" s="44">
        <f t="shared" si="81"/>
        <v>0</v>
      </c>
      <c r="AQ200" s="44">
        <f t="shared" si="81"/>
        <v>0</v>
      </c>
      <c r="AR200" s="45"/>
      <c r="AS200" s="21">
        <f>((INDEX($B200:$AQ200,MATCH($AS$6,$B$8:$AQ$8,0)))/(INDEX($B200:$AQ200,MATCH($AS$5,$B$8:$AQ$8,0))))^(1/($AS$6-$AS$5))-1</f>
        <v>-1</v>
      </c>
    </row>
    <row r="201" spans="1:45" x14ac:dyDescent="0.25">
      <c r="A201" s="17" t="s">
        <v>23</v>
      </c>
      <c r="B201" s="50">
        <f t="shared" ref="B201:AQ201" si="82">SUM(B190:B200)</f>
        <v>3636.1149799999998</v>
      </c>
      <c r="C201" s="50">
        <f t="shared" si="82"/>
        <v>2112.8696299999997</v>
      </c>
      <c r="D201" s="50">
        <f t="shared" si="82"/>
        <v>2301.0106999999998</v>
      </c>
      <c r="E201" s="50">
        <f t="shared" si="82"/>
        <v>3306.9220599999999</v>
      </c>
      <c r="F201" s="101">
        <f t="shared" si="82"/>
        <v>5938.7302499999996</v>
      </c>
      <c r="G201" s="50">
        <f t="shared" si="82"/>
        <v>27824.463609999995</v>
      </c>
      <c r="H201" s="50">
        <f t="shared" si="82"/>
        <v>30930.020510000002</v>
      </c>
      <c r="I201" s="50">
        <f t="shared" si="82"/>
        <v>32598.151530000003</v>
      </c>
      <c r="J201" s="50">
        <f t="shared" si="82"/>
        <v>25412.351520000004</v>
      </c>
      <c r="K201" s="50">
        <f t="shared" si="82"/>
        <v>24466.475329999997</v>
      </c>
      <c r="L201" s="50">
        <f t="shared" si="82"/>
        <v>24011.494259999999</v>
      </c>
      <c r="M201" s="50">
        <f t="shared" si="82"/>
        <v>23073.18939</v>
      </c>
      <c r="N201" s="50">
        <f t="shared" si="82"/>
        <v>22774.678609999999</v>
      </c>
      <c r="O201" s="50">
        <f t="shared" si="82"/>
        <v>19464.065250000003</v>
      </c>
      <c r="P201" s="50">
        <f t="shared" si="82"/>
        <v>20141.067800000001</v>
      </c>
      <c r="Q201" s="50">
        <f t="shared" si="82"/>
        <v>21042.31352</v>
      </c>
      <c r="R201" s="50">
        <f t="shared" si="82"/>
        <v>22161.076289999997</v>
      </c>
      <c r="S201" s="50">
        <f t="shared" si="82"/>
        <v>23698.76194</v>
      </c>
      <c r="T201" s="50">
        <f t="shared" si="82"/>
        <v>24844.395140000004</v>
      </c>
      <c r="U201" s="50">
        <f t="shared" si="82"/>
        <v>25909.325359999995</v>
      </c>
      <c r="V201" s="50">
        <f t="shared" si="82"/>
        <v>26950.233840000004</v>
      </c>
      <c r="W201" s="50">
        <f t="shared" si="82"/>
        <v>28153.258870000001</v>
      </c>
      <c r="X201" s="50">
        <f t="shared" si="82"/>
        <v>29650.744169999998</v>
      </c>
      <c r="Y201" s="50">
        <f t="shared" si="82"/>
        <v>31015.510629999997</v>
      </c>
      <c r="Z201" s="50">
        <f t="shared" si="82"/>
        <v>32406.507849999998</v>
      </c>
      <c r="AA201" s="50">
        <f t="shared" si="82"/>
        <v>33852.533049999998</v>
      </c>
      <c r="AB201" s="50">
        <f t="shared" si="82"/>
        <v>35465.69945</v>
      </c>
      <c r="AC201" s="50">
        <f t="shared" si="82"/>
        <v>37009.230860000003</v>
      </c>
      <c r="AD201" s="50">
        <f t="shared" si="82"/>
        <v>38716.188719999998</v>
      </c>
      <c r="AE201" s="50">
        <f t="shared" si="82"/>
        <v>40396.277239999996</v>
      </c>
      <c r="AF201" s="50">
        <f t="shared" si="82"/>
        <v>42102.755100000009</v>
      </c>
      <c r="AG201" s="50">
        <f t="shared" si="82"/>
        <v>44087.445309999996</v>
      </c>
      <c r="AH201" s="50">
        <f t="shared" si="82"/>
        <v>46251.730629999998</v>
      </c>
      <c r="AI201" s="50">
        <f t="shared" si="82"/>
        <v>48519.550310000006</v>
      </c>
      <c r="AJ201" s="50">
        <f t="shared" si="82"/>
        <v>50903.665639999999</v>
      </c>
      <c r="AK201" s="50">
        <f t="shared" si="82"/>
        <v>53571.985689999994</v>
      </c>
      <c r="AL201" s="50">
        <f t="shared" si="82"/>
        <v>56345.969810000002</v>
      </c>
      <c r="AM201" s="50">
        <f t="shared" si="82"/>
        <v>59294.105409999996</v>
      </c>
      <c r="AN201" s="50">
        <f t="shared" si="82"/>
        <v>62464.744790000004</v>
      </c>
      <c r="AO201" s="50">
        <f t="shared" si="82"/>
        <v>65703.893769999995</v>
      </c>
      <c r="AP201" s="50">
        <f t="shared" si="82"/>
        <v>69040.225619999997</v>
      </c>
      <c r="AQ201" s="50">
        <f t="shared" si="82"/>
        <v>72684.806389999983</v>
      </c>
      <c r="AR201" s="45"/>
      <c r="AS201" s="21">
        <f t="shared" si="71"/>
        <v>2.4711976867768159E-2</v>
      </c>
    </row>
    <row r="202" spans="1:45" x14ac:dyDescent="0.25">
      <c r="B202" s="13"/>
      <c r="C202" s="13"/>
      <c r="D202" s="13"/>
      <c r="E202" s="13"/>
      <c r="F202" s="46"/>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39"/>
    </row>
    <row r="203" spans="1:45" x14ac:dyDescent="0.25">
      <c r="A203" s="8" t="s">
        <v>33</v>
      </c>
      <c r="AS203" s="47"/>
    </row>
    <row r="204" spans="1:45" x14ac:dyDescent="0.25">
      <c r="A204" s="8"/>
      <c r="B204" s="14">
        <v>2009</v>
      </c>
      <c r="C204" s="14">
        <v>2010</v>
      </c>
      <c r="D204" s="14">
        <v>2011</v>
      </c>
      <c r="E204" s="14">
        <v>2012</v>
      </c>
      <c r="F204" s="15">
        <v>2013</v>
      </c>
      <c r="G204" s="14">
        <v>2014</v>
      </c>
      <c r="H204" s="14">
        <v>2015</v>
      </c>
      <c r="I204" s="14">
        <v>2016</v>
      </c>
      <c r="J204" s="14">
        <v>2017</v>
      </c>
      <c r="K204" s="14">
        <v>2018</v>
      </c>
      <c r="L204" s="14">
        <v>2019</v>
      </c>
      <c r="M204" s="14">
        <v>2020</v>
      </c>
      <c r="N204" s="14">
        <v>2021</v>
      </c>
      <c r="O204" s="14">
        <v>2022</v>
      </c>
      <c r="P204" s="14">
        <v>2023</v>
      </c>
      <c r="Q204" s="14">
        <v>2024</v>
      </c>
      <c r="R204" s="14">
        <v>2025</v>
      </c>
      <c r="S204" s="14">
        <v>2026</v>
      </c>
      <c r="T204" s="14">
        <v>2027</v>
      </c>
      <c r="U204" s="14">
        <v>2028</v>
      </c>
      <c r="V204" s="14">
        <v>2029</v>
      </c>
      <c r="W204" s="14">
        <v>2030</v>
      </c>
      <c r="X204" s="14">
        <v>2031</v>
      </c>
      <c r="Y204" s="14">
        <v>2032</v>
      </c>
      <c r="Z204" s="14">
        <v>2033</v>
      </c>
      <c r="AA204" s="14">
        <v>2034</v>
      </c>
      <c r="AB204" s="14">
        <v>2035</v>
      </c>
      <c r="AC204" s="14">
        <v>2036</v>
      </c>
      <c r="AD204" s="14">
        <v>2037</v>
      </c>
      <c r="AE204" s="14">
        <v>2038</v>
      </c>
      <c r="AF204" s="14">
        <v>2039</v>
      </c>
      <c r="AG204" s="14">
        <v>2040</v>
      </c>
      <c r="AH204" s="14">
        <v>2041</v>
      </c>
      <c r="AI204" s="14">
        <v>2042</v>
      </c>
      <c r="AJ204" s="14">
        <v>2043</v>
      </c>
      <c r="AK204" s="14">
        <v>2044</v>
      </c>
      <c r="AL204" s="14">
        <v>2045</v>
      </c>
      <c r="AM204" s="14">
        <v>2046</v>
      </c>
      <c r="AN204" s="14">
        <v>2047</v>
      </c>
      <c r="AO204" s="14">
        <v>2048</v>
      </c>
      <c r="AP204" s="14">
        <v>2049</v>
      </c>
      <c r="AQ204" s="14">
        <v>2050</v>
      </c>
      <c r="AR204" s="13"/>
      <c r="AS204" s="16" t="str">
        <f>$AS$5&amp;"-"&amp;$AS$6</f>
        <v>2015-2050</v>
      </c>
    </row>
    <row r="205" spans="1:45" x14ac:dyDescent="0.25">
      <c r="A205" s="17" t="s">
        <v>12</v>
      </c>
      <c r="B205" s="42" t="str">
        <f>IF(ISERROR(B85/B24),"-",B85/B24)</f>
        <v>-</v>
      </c>
      <c r="C205" s="42" t="str">
        <f t="shared" ref="C205:AQ211" si="83">IF(ISERROR(C85/C24),"-",C85/C24)</f>
        <v>-</v>
      </c>
      <c r="D205" s="42" t="str">
        <f t="shared" si="83"/>
        <v>-</v>
      </c>
      <c r="E205" s="42" t="str">
        <f t="shared" si="83"/>
        <v>-</v>
      </c>
      <c r="F205" s="94">
        <f t="shared" si="83"/>
        <v>0.25325265173218553</v>
      </c>
      <c r="G205" s="42">
        <f t="shared" si="83"/>
        <v>0.31147863849649671</v>
      </c>
      <c r="H205" s="42">
        <f t="shared" si="83"/>
        <v>0.30594456958182353</v>
      </c>
      <c r="I205" s="42">
        <f t="shared" si="83"/>
        <v>0.30594456958182353</v>
      </c>
      <c r="J205" s="42">
        <f t="shared" si="83"/>
        <v>0.30594456958182353</v>
      </c>
      <c r="K205" s="42">
        <f t="shared" si="83"/>
        <v>0.30594456958182353</v>
      </c>
      <c r="L205" s="42">
        <f t="shared" si="83"/>
        <v>0.30594456958182353</v>
      </c>
      <c r="M205" s="42">
        <f t="shared" si="83"/>
        <v>0.30594456958182353</v>
      </c>
      <c r="N205" s="42">
        <f t="shared" si="83"/>
        <v>0.30594456958182353</v>
      </c>
      <c r="O205" s="42">
        <f t="shared" si="83"/>
        <v>0.30594456958182353</v>
      </c>
      <c r="P205" s="42">
        <f t="shared" si="83"/>
        <v>0.30594456958182353</v>
      </c>
      <c r="Q205" s="42">
        <f t="shared" si="83"/>
        <v>0.30594456958182353</v>
      </c>
      <c r="R205" s="42">
        <f t="shared" si="83"/>
        <v>0.30594456958182353</v>
      </c>
      <c r="S205" s="42">
        <f t="shared" si="83"/>
        <v>0.30594456958182353</v>
      </c>
      <c r="T205" s="42">
        <f t="shared" si="83"/>
        <v>0.30594456958182353</v>
      </c>
      <c r="U205" s="42">
        <f t="shared" si="83"/>
        <v>0.30594456958182353</v>
      </c>
      <c r="V205" s="42">
        <f t="shared" si="83"/>
        <v>0.30594456958182353</v>
      </c>
      <c r="W205" s="42">
        <f t="shared" si="83"/>
        <v>0.30594456958182353</v>
      </c>
      <c r="X205" s="42">
        <f t="shared" si="83"/>
        <v>0.30594456958182353</v>
      </c>
      <c r="Y205" s="42">
        <f t="shared" si="83"/>
        <v>0.30594456958182353</v>
      </c>
      <c r="Z205" s="42">
        <f t="shared" si="83"/>
        <v>0.30594456958182353</v>
      </c>
      <c r="AA205" s="42">
        <f t="shared" si="83"/>
        <v>0.30594456958182353</v>
      </c>
      <c r="AB205" s="42">
        <f t="shared" si="83"/>
        <v>0.30594456958182353</v>
      </c>
      <c r="AC205" s="42">
        <f t="shared" si="83"/>
        <v>0.30594456958182353</v>
      </c>
      <c r="AD205" s="42">
        <f t="shared" si="83"/>
        <v>0.30594456958182353</v>
      </c>
      <c r="AE205" s="42">
        <f t="shared" si="83"/>
        <v>0.30594456958182353</v>
      </c>
      <c r="AF205" s="42">
        <f t="shared" si="83"/>
        <v>0.30594456958182353</v>
      </c>
      <c r="AG205" s="42">
        <f t="shared" si="83"/>
        <v>0.30594456958182353</v>
      </c>
      <c r="AH205" s="42">
        <f t="shared" si="83"/>
        <v>0.30594456958182353</v>
      </c>
      <c r="AI205" s="42">
        <f t="shared" si="83"/>
        <v>0.30594456958182353</v>
      </c>
      <c r="AJ205" s="42">
        <f t="shared" si="83"/>
        <v>0.30594456958182353</v>
      </c>
      <c r="AK205" s="42">
        <f t="shared" si="83"/>
        <v>0.30594456958182353</v>
      </c>
      <c r="AL205" s="42">
        <f t="shared" si="83"/>
        <v>0.30594456958182353</v>
      </c>
      <c r="AM205" s="42">
        <f t="shared" si="83"/>
        <v>0.30594456958182353</v>
      </c>
      <c r="AN205" s="42">
        <f t="shared" si="83"/>
        <v>0.30594456958182353</v>
      </c>
      <c r="AO205" s="42">
        <f t="shared" si="83"/>
        <v>0.30594456958182353</v>
      </c>
      <c r="AP205" s="42">
        <f t="shared" si="83"/>
        <v>0.30594456958182353</v>
      </c>
      <c r="AQ205" s="42">
        <f t="shared" si="83"/>
        <v>0.30594456958182353</v>
      </c>
      <c r="AR205" s="43"/>
      <c r="AS205" s="21">
        <f t="shared" ref="AS205:AS216" si="84">((INDEX($B205:$AQ205,MATCH($AS$6,$B$8:$AQ$8,0)))/(INDEX($B205:$AQ205,MATCH($AS$5,$B$8:$AQ$8,0))))^(1/($AS$6-$AS$5))-1</f>
        <v>0</v>
      </c>
    </row>
    <row r="206" spans="1:45" x14ac:dyDescent="0.25">
      <c r="A206" s="17" t="s">
        <v>13</v>
      </c>
      <c r="B206" s="42" t="str">
        <f t="shared" ref="B206:Q216" si="85">IF(ISERROR(B86/B25),"-",B86/B25)</f>
        <v>-</v>
      </c>
      <c r="C206" s="42" t="str">
        <f t="shared" si="85"/>
        <v>-</v>
      </c>
      <c r="D206" s="42" t="str">
        <f t="shared" si="85"/>
        <v>-</v>
      </c>
      <c r="E206" s="42" t="str">
        <f t="shared" si="85"/>
        <v>-</v>
      </c>
      <c r="F206" s="94">
        <f t="shared" si="85"/>
        <v>0.46171833910752613</v>
      </c>
      <c r="G206" s="42">
        <f t="shared" si="85"/>
        <v>0.45930877987844243</v>
      </c>
      <c r="H206" s="42">
        <f t="shared" si="85"/>
        <v>0.45906807218763129</v>
      </c>
      <c r="I206" s="42">
        <f t="shared" si="85"/>
        <v>0.45906807218763129</v>
      </c>
      <c r="J206" s="42">
        <f t="shared" si="85"/>
        <v>0.45906807218763129</v>
      </c>
      <c r="K206" s="42">
        <f t="shared" si="85"/>
        <v>0.45906807218763129</v>
      </c>
      <c r="L206" s="42">
        <f t="shared" si="85"/>
        <v>0.45906807218763129</v>
      </c>
      <c r="M206" s="42">
        <f t="shared" si="85"/>
        <v>0.45906807218763129</v>
      </c>
      <c r="N206" s="42">
        <f t="shared" si="85"/>
        <v>0.45906807218763129</v>
      </c>
      <c r="O206" s="42">
        <f t="shared" si="85"/>
        <v>0.45906807218763129</v>
      </c>
      <c r="P206" s="42">
        <f t="shared" si="85"/>
        <v>0.45906807218763129</v>
      </c>
      <c r="Q206" s="42">
        <f t="shared" si="85"/>
        <v>0.45906807218763129</v>
      </c>
      <c r="R206" s="42">
        <f t="shared" si="83"/>
        <v>0.45906807218763129</v>
      </c>
      <c r="S206" s="42">
        <f t="shared" si="83"/>
        <v>0.45906807218763129</v>
      </c>
      <c r="T206" s="42">
        <f t="shared" si="83"/>
        <v>0.45906807218763129</v>
      </c>
      <c r="U206" s="42">
        <f t="shared" si="83"/>
        <v>0.45906807218763129</v>
      </c>
      <c r="V206" s="42">
        <f t="shared" si="83"/>
        <v>0.45906807218763129</v>
      </c>
      <c r="W206" s="42">
        <f t="shared" si="83"/>
        <v>0.45906807218763129</v>
      </c>
      <c r="X206" s="42">
        <f t="shared" si="83"/>
        <v>0.45906807218763129</v>
      </c>
      <c r="Y206" s="42">
        <f t="shared" si="83"/>
        <v>0.45906807218763129</v>
      </c>
      <c r="Z206" s="42">
        <f t="shared" si="83"/>
        <v>0.45906807218763129</v>
      </c>
      <c r="AA206" s="42">
        <f t="shared" si="83"/>
        <v>0.45906807218763129</v>
      </c>
      <c r="AB206" s="42">
        <f t="shared" si="83"/>
        <v>0.45906807218763129</v>
      </c>
      <c r="AC206" s="42">
        <f t="shared" si="83"/>
        <v>0.45906807218763129</v>
      </c>
      <c r="AD206" s="42">
        <f t="shared" si="83"/>
        <v>0.45906807218763129</v>
      </c>
      <c r="AE206" s="42">
        <f t="shared" si="83"/>
        <v>0.45906807218763129</v>
      </c>
      <c r="AF206" s="42">
        <f t="shared" si="83"/>
        <v>0.45906807218763129</v>
      </c>
      <c r="AG206" s="42">
        <f t="shared" si="83"/>
        <v>0.45906807218763129</v>
      </c>
      <c r="AH206" s="42">
        <f t="shared" si="83"/>
        <v>0.45906807218763129</v>
      </c>
      <c r="AI206" s="42">
        <f t="shared" si="83"/>
        <v>0.45906807218763129</v>
      </c>
      <c r="AJ206" s="42">
        <f t="shared" si="83"/>
        <v>0.45906807218763129</v>
      </c>
      <c r="AK206" s="42">
        <f t="shared" si="83"/>
        <v>0.45906807218763129</v>
      </c>
      <c r="AL206" s="42">
        <f t="shared" si="83"/>
        <v>0.45906807218763129</v>
      </c>
      <c r="AM206" s="42">
        <f t="shared" si="83"/>
        <v>0.45906807218763129</v>
      </c>
      <c r="AN206" s="42">
        <f t="shared" si="83"/>
        <v>0.45906807218763129</v>
      </c>
      <c r="AO206" s="42">
        <f t="shared" si="83"/>
        <v>0.45906807218763129</v>
      </c>
      <c r="AP206" s="42">
        <f t="shared" si="83"/>
        <v>0.45906807218763129</v>
      </c>
      <c r="AQ206" s="42">
        <f t="shared" si="83"/>
        <v>0.45906807218763129</v>
      </c>
      <c r="AR206" s="43"/>
      <c r="AS206" s="21">
        <f t="shared" si="84"/>
        <v>0</v>
      </c>
    </row>
    <row r="207" spans="1:45" x14ac:dyDescent="0.25">
      <c r="A207" s="17" t="s">
        <v>14</v>
      </c>
      <c r="B207" s="42" t="str">
        <f t="shared" si="85"/>
        <v>-</v>
      </c>
      <c r="C207" s="42" t="str">
        <f t="shared" si="83"/>
        <v>-</v>
      </c>
      <c r="D207" s="42" t="str">
        <f t="shared" si="83"/>
        <v>-</v>
      </c>
      <c r="E207" s="42" t="str">
        <f t="shared" si="83"/>
        <v>-</v>
      </c>
      <c r="F207" s="94">
        <f t="shared" si="83"/>
        <v>0.32513143560839292</v>
      </c>
      <c r="G207" s="42">
        <f t="shared" si="83"/>
        <v>0.35947063306926574</v>
      </c>
      <c r="H207" s="42">
        <f t="shared" si="83"/>
        <v>0.33612709055583079</v>
      </c>
      <c r="I207" s="42">
        <f t="shared" si="83"/>
        <v>0.33599908602764766</v>
      </c>
      <c r="J207" s="42">
        <f t="shared" si="83"/>
        <v>0.33599908602764766</v>
      </c>
      <c r="K207" s="42">
        <f t="shared" si="83"/>
        <v>0.33599908602764766</v>
      </c>
      <c r="L207" s="42">
        <f t="shared" si="83"/>
        <v>0.33599908602764766</v>
      </c>
      <c r="M207" s="42">
        <f t="shared" si="83"/>
        <v>0.33596923233143783</v>
      </c>
      <c r="N207" s="42">
        <f t="shared" si="83"/>
        <v>0.33594781196060514</v>
      </c>
      <c r="O207" s="42">
        <f t="shared" si="83"/>
        <v>0.33578160875797591</v>
      </c>
      <c r="P207" s="42">
        <f t="shared" si="83"/>
        <v>0.33554324540165043</v>
      </c>
      <c r="Q207" s="42">
        <f t="shared" si="83"/>
        <v>0.33527549081697278</v>
      </c>
      <c r="R207" s="42">
        <f t="shared" si="83"/>
        <v>0.33485553812680269</v>
      </c>
      <c r="S207" s="42">
        <f t="shared" si="83"/>
        <v>0.33429733279450402</v>
      </c>
      <c r="T207" s="42">
        <f t="shared" si="83"/>
        <v>0.33353912835309396</v>
      </c>
      <c r="U207" s="42">
        <f t="shared" si="83"/>
        <v>0.33250433340869695</v>
      </c>
      <c r="V207" s="42">
        <f t="shared" si="83"/>
        <v>0.33119823854680125</v>
      </c>
      <c r="W207" s="42">
        <f t="shared" si="83"/>
        <v>0.3296147812445529</v>
      </c>
      <c r="X207" s="42">
        <f t="shared" si="83"/>
        <v>0.32807097981387628</v>
      </c>
      <c r="Y207" s="42">
        <f t="shared" si="83"/>
        <v>0.32644882860665858</v>
      </c>
      <c r="Z207" s="42">
        <f t="shared" si="83"/>
        <v>0.32447669003382529</v>
      </c>
      <c r="AA207" s="42">
        <f t="shared" si="83"/>
        <v>0.32204585537918884</v>
      </c>
      <c r="AB207" s="42">
        <f t="shared" si="83"/>
        <v>0.31908893709327546</v>
      </c>
      <c r="AC207" s="42">
        <f t="shared" si="83"/>
        <v>0.31596029018709443</v>
      </c>
      <c r="AD207" s="42">
        <f t="shared" si="83"/>
        <v>0.31245649018890642</v>
      </c>
      <c r="AE207" s="42">
        <f t="shared" si="83"/>
        <v>0.30843679392513568</v>
      </c>
      <c r="AF207" s="42">
        <f t="shared" si="83"/>
        <v>0.30406731795796083</v>
      </c>
      <c r="AG207" s="42">
        <f t="shared" si="83"/>
        <v>0.29951155533444895</v>
      </c>
      <c r="AH207" s="42">
        <f t="shared" si="83"/>
        <v>0.29484953703703698</v>
      </c>
      <c r="AI207" s="42">
        <f t="shared" si="83"/>
        <v>0.28983002646949463</v>
      </c>
      <c r="AJ207" s="42">
        <f t="shared" si="83"/>
        <v>0.28454097463040706</v>
      </c>
      <c r="AK207" s="42">
        <f t="shared" si="83"/>
        <v>0.27900808352980816</v>
      </c>
      <c r="AL207" s="42">
        <f t="shared" si="83"/>
        <v>0.27371648617119027</v>
      </c>
      <c r="AM207" s="42">
        <f t="shared" si="83"/>
        <v>0.26860818476499193</v>
      </c>
      <c r="AN207" s="42">
        <f t="shared" si="83"/>
        <v>0.26376402259527409</v>
      </c>
      <c r="AO207" s="42">
        <f t="shared" si="83"/>
        <v>0.25917639587709451</v>
      </c>
      <c r="AP207" s="42">
        <f t="shared" si="83"/>
        <v>0.25484338830671116</v>
      </c>
      <c r="AQ207" s="42">
        <f t="shared" si="83"/>
        <v>0.25090534317943286</v>
      </c>
      <c r="AR207" s="43"/>
      <c r="AS207" s="21">
        <f t="shared" si="84"/>
        <v>-8.3198705589554445E-3</v>
      </c>
    </row>
    <row r="208" spans="1:45" x14ac:dyDescent="0.25">
      <c r="A208" s="17" t="s">
        <v>15</v>
      </c>
      <c r="B208" s="42" t="str">
        <f t="shared" si="85"/>
        <v>-</v>
      </c>
      <c r="C208" s="42" t="str">
        <f t="shared" si="83"/>
        <v>-</v>
      </c>
      <c r="D208" s="42" t="str">
        <f t="shared" si="83"/>
        <v>-</v>
      </c>
      <c r="E208" s="42" t="str">
        <f t="shared" si="83"/>
        <v>-</v>
      </c>
      <c r="F208" s="94">
        <f t="shared" si="83"/>
        <v>0.26522701351279926</v>
      </c>
      <c r="G208" s="42">
        <f t="shared" si="83"/>
        <v>0.26503194174405559</v>
      </c>
      <c r="H208" s="42">
        <f t="shared" si="83"/>
        <v>0.26479650702441032</v>
      </c>
      <c r="I208" s="42">
        <f t="shared" si="83"/>
        <v>0.26444154924804403</v>
      </c>
      <c r="J208" s="42">
        <f t="shared" si="83"/>
        <v>0.26420318599198861</v>
      </c>
      <c r="K208" s="42">
        <f t="shared" si="83"/>
        <v>0.2639350940832132</v>
      </c>
      <c r="L208" s="42">
        <f t="shared" si="83"/>
        <v>0.26345864120093898</v>
      </c>
      <c r="M208" s="42">
        <f t="shared" si="83"/>
        <v>0.26252657832644033</v>
      </c>
      <c r="N208" s="42">
        <f t="shared" si="83"/>
        <v>0.26065500757148397</v>
      </c>
      <c r="O208" s="42">
        <f t="shared" si="83"/>
        <v>0.25685544749131028</v>
      </c>
      <c r="P208" s="42">
        <f t="shared" si="83"/>
        <v>0.25128847351133199</v>
      </c>
      <c r="Q208" s="42">
        <f t="shared" si="83"/>
        <v>0.24373213618904463</v>
      </c>
      <c r="R208" s="42">
        <f t="shared" si="83"/>
        <v>0.23346609202889518</v>
      </c>
      <c r="S208" s="42">
        <f t="shared" si="83"/>
        <v>0.22281047028001752</v>
      </c>
      <c r="T208" s="42">
        <f t="shared" si="83"/>
        <v>0.21290791305927237</v>
      </c>
      <c r="U208" s="42">
        <f t="shared" si="83"/>
        <v>0.20357844560112781</v>
      </c>
      <c r="V208" s="42">
        <f t="shared" si="83"/>
        <v>0.19472017548607159</v>
      </c>
      <c r="W208" s="42">
        <f t="shared" si="83"/>
        <v>0.18651090819791619</v>
      </c>
      <c r="X208" s="42">
        <f t="shared" si="83"/>
        <v>0.17883374790187878</v>
      </c>
      <c r="Y208" s="42">
        <f t="shared" si="83"/>
        <v>0.1716014905696383</v>
      </c>
      <c r="Z208" s="42">
        <f t="shared" si="83"/>
        <v>0.16467808536109285</v>
      </c>
      <c r="AA208" s="42">
        <f t="shared" si="83"/>
        <v>0.15811885750612864</v>
      </c>
      <c r="AB208" s="42">
        <f t="shared" si="83"/>
        <v>0.15196688849875475</v>
      </c>
      <c r="AC208" s="42">
        <f t="shared" si="83"/>
        <v>0.14627400120719741</v>
      </c>
      <c r="AD208" s="42">
        <f t="shared" si="83"/>
        <v>0.14095586153165013</v>
      </c>
      <c r="AE208" s="42">
        <f t="shared" si="83"/>
        <v>0.1361135049227519</v>
      </c>
      <c r="AF208" s="42">
        <f t="shared" si="83"/>
        <v>0.13201887893394962</v>
      </c>
      <c r="AG208" s="42">
        <f t="shared" si="83"/>
        <v>0.12899837414938822</v>
      </c>
      <c r="AH208" s="42">
        <f t="shared" si="83"/>
        <v>0.12783933938092015</v>
      </c>
      <c r="AI208" s="42">
        <f t="shared" si="83"/>
        <v>0.12954897930877959</v>
      </c>
      <c r="AJ208" s="42">
        <f t="shared" si="83"/>
        <v>0.13601796716180772</v>
      </c>
      <c r="AK208" s="42">
        <f t="shared" si="83"/>
        <v>0.15015662482834666</v>
      </c>
      <c r="AL208" s="42">
        <f t="shared" si="83"/>
        <v>0.16308691255179755</v>
      </c>
      <c r="AM208" s="42">
        <f t="shared" si="83"/>
        <v>0.17501328907368802</v>
      </c>
      <c r="AN208" s="42">
        <f t="shared" si="83"/>
        <v>0.18605496199878335</v>
      </c>
      <c r="AO208" s="42">
        <f t="shared" si="83"/>
        <v>0.19629276800608508</v>
      </c>
      <c r="AP208" s="42">
        <f t="shared" si="83"/>
        <v>0.20585673693572742</v>
      </c>
      <c r="AQ208" s="42">
        <f t="shared" si="83"/>
        <v>0.21485531963933166</v>
      </c>
      <c r="AR208" s="43"/>
      <c r="AS208" s="21">
        <f t="shared" si="84"/>
        <v>-5.9535431000300454E-3</v>
      </c>
    </row>
    <row r="209" spans="1:45" x14ac:dyDescent="0.25">
      <c r="A209" s="17" t="s">
        <v>16</v>
      </c>
      <c r="B209" s="42" t="str">
        <f t="shared" si="85"/>
        <v>-</v>
      </c>
      <c r="C209" s="42" t="str">
        <f t="shared" si="83"/>
        <v>-</v>
      </c>
      <c r="D209" s="42" t="str">
        <f t="shared" si="83"/>
        <v>-</v>
      </c>
      <c r="E209" s="42" t="str">
        <f t="shared" si="83"/>
        <v>-</v>
      </c>
      <c r="F209" s="94">
        <f t="shared" si="83"/>
        <v>0.46996759789144477</v>
      </c>
      <c r="G209" s="42">
        <f t="shared" si="83"/>
        <v>0.44099816033002553</v>
      </c>
      <c r="H209" s="42">
        <f t="shared" si="83"/>
        <v>0.4452705431806962</v>
      </c>
      <c r="I209" s="42">
        <f t="shared" si="83"/>
        <v>0.2139836577680167</v>
      </c>
      <c r="J209" s="42">
        <f t="shared" si="83"/>
        <v>0.15198953394213716</v>
      </c>
      <c r="K209" s="42">
        <f t="shared" si="83"/>
        <v>0.12050919276198874</v>
      </c>
      <c r="L209" s="42">
        <f t="shared" si="83"/>
        <v>0.10058349220735545</v>
      </c>
      <c r="M209" s="42">
        <f t="shared" si="83"/>
        <v>8.6873424583765499E-2</v>
      </c>
      <c r="N209" s="42">
        <f t="shared" si="83"/>
        <v>7.6250934968689274E-2</v>
      </c>
      <c r="O209" s="42">
        <f t="shared" si="83"/>
        <v>6.7537566990686748E-2</v>
      </c>
      <c r="P209" s="42">
        <f t="shared" si="83"/>
        <v>6.0555583487994016E-2</v>
      </c>
      <c r="Q209" s="42">
        <f t="shared" si="83"/>
        <v>5.5256358060045953E-2</v>
      </c>
      <c r="R209" s="42">
        <f t="shared" si="83"/>
        <v>5.1048414726355705E-2</v>
      </c>
      <c r="S209" s="42">
        <f t="shared" si="83"/>
        <v>4.8074908837912024E-2</v>
      </c>
      <c r="T209" s="42">
        <f t="shared" si="83"/>
        <v>4.5949720670391075E-2</v>
      </c>
      <c r="U209" s="42">
        <f t="shared" si="83"/>
        <v>4.4309830733088348E-2</v>
      </c>
      <c r="V209" s="42">
        <f t="shared" si="83"/>
        <v>4.303093175262318E-2</v>
      </c>
      <c r="W209" s="42">
        <f t="shared" si="83"/>
        <v>4.2134456591600422E-2</v>
      </c>
      <c r="X209" s="42">
        <f t="shared" si="83"/>
        <v>4.1523057271898055E-2</v>
      </c>
      <c r="Y209" s="42">
        <f t="shared" si="83"/>
        <v>4.1132364483638585E-2</v>
      </c>
      <c r="Z209" s="42">
        <f t="shared" si="83"/>
        <v>4.0992156932174291E-2</v>
      </c>
      <c r="AA209" s="42">
        <f t="shared" si="83"/>
        <v>4.1122337428864869E-2</v>
      </c>
      <c r="AB209" s="42">
        <f t="shared" si="83"/>
        <v>4.1526680101072772E-2</v>
      </c>
      <c r="AC209" s="42">
        <f t="shared" si="83"/>
        <v>4.2244653266216632E-2</v>
      </c>
      <c r="AD209" s="42">
        <f t="shared" si="83"/>
        <v>4.3263482694606871E-2</v>
      </c>
      <c r="AE209" s="42">
        <f t="shared" si="83"/>
        <v>4.4614830712301018E-2</v>
      </c>
      <c r="AF209" s="42">
        <f t="shared" si="83"/>
        <v>4.6359721715519116E-2</v>
      </c>
      <c r="AG209" s="42">
        <f t="shared" si="83"/>
        <v>4.8493721037239444E-2</v>
      </c>
      <c r="AH209" s="42">
        <f t="shared" si="83"/>
        <v>5.1160562756056162E-2</v>
      </c>
      <c r="AI209" s="42">
        <f t="shared" si="83"/>
        <v>5.4452071125423163E-2</v>
      </c>
      <c r="AJ209" s="42">
        <f t="shared" si="83"/>
        <v>5.8438272213653636E-2</v>
      </c>
      <c r="AK209" s="42">
        <f t="shared" si="83"/>
        <v>6.3240578277862419E-2</v>
      </c>
      <c r="AL209" s="42">
        <f t="shared" si="83"/>
        <v>6.7678532475670683E-2</v>
      </c>
      <c r="AM209" s="42">
        <f t="shared" si="83"/>
        <v>7.1867170789467236E-2</v>
      </c>
      <c r="AN209" s="42">
        <f t="shared" si="83"/>
        <v>7.5755932250230557E-2</v>
      </c>
      <c r="AO209" s="42">
        <f t="shared" si="83"/>
        <v>7.9430385367223313E-2</v>
      </c>
      <c r="AP209" s="42">
        <f t="shared" si="83"/>
        <v>8.2901631868234876E-2</v>
      </c>
      <c r="AQ209" s="42">
        <f t="shared" si="83"/>
        <v>8.6220168087134369E-2</v>
      </c>
      <c r="AR209" s="43"/>
      <c r="AS209" s="21">
        <f t="shared" si="84"/>
        <v>-4.5824766193131583E-2</v>
      </c>
    </row>
    <row r="210" spans="1:45" x14ac:dyDescent="0.25">
      <c r="A210" s="17" t="s">
        <v>17</v>
      </c>
      <c r="B210" s="42" t="str">
        <f t="shared" si="85"/>
        <v>-</v>
      </c>
      <c r="C210" s="42" t="str">
        <f t="shared" si="83"/>
        <v>-</v>
      </c>
      <c r="D210" s="42" t="str">
        <f t="shared" si="83"/>
        <v>-</v>
      </c>
      <c r="E210" s="42" t="str">
        <f t="shared" si="83"/>
        <v>-</v>
      </c>
      <c r="F210" s="94">
        <f t="shared" si="83"/>
        <v>0.76756447640748671</v>
      </c>
      <c r="G210" s="42">
        <f t="shared" si="83"/>
        <v>0.75842858246281031</v>
      </c>
      <c r="H210" s="42">
        <f t="shared" si="83"/>
        <v>0.76505285120226929</v>
      </c>
      <c r="I210" s="42">
        <f t="shared" si="83"/>
        <v>0.75733315102282628</v>
      </c>
      <c r="J210" s="42">
        <f t="shared" si="83"/>
        <v>0.75034380780326593</v>
      </c>
      <c r="K210" s="42">
        <f t="shared" si="83"/>
        <v>0.74355137677817762</v>
      </c>
      <c r="L210" s="42">
        <f t="shared" si="83"/>
        <v>0.73651851915549993</v>
      </c>
      <c r="M210" s="42">
        <f t="shared" si="83"/>
        <v>0.72924811882355223</v>
      </c>
      <c r="N210" s="42">
        <f t="shared" si="83"/>
        <v>0.72131891335219211</v>
      </c>
      <c r="O210" s="42">
        <f t="shared" si="83"/>
        <v>0.71272993215407843</v>
      </c>
      <c r="P210" s="42">
        <f t="shared" si="83"/>
        <v>0.70350974997190496</v>
      </c>
      <c r="Q210" s="42">
        <f t="shared" si="83"/>
        <v>0.69379258114220133</v>
      </c>
      <c r="R210" s="42">
        <f t="shared" si="83"/>
        <v>0.68318049591695362</v>
      </c>
      <c r="S210" s="42">
        <f t="shared" si="83"/>
        <v>0.67257639580993545</v>
      </c>
      <c r="T210" s="42">
        <f t="shared" si="83"/>
        <v>0.66226468109019343</v>
      </c>
      <c r="U210" s="42">
        <f t="shared" si="83"/>
        <v>0.65216852284232518</v>
      </c>
      <c r="V210" s="42">
        <f t="shared" si="83"/>
        <v>0.642170772373724</v>
      </c>
      <c r="W210" s="42">
        <f t="shared" si="83"/>
        <v>0.63256117120079713</v>
      </c>
      <c r="X210" s="42">
        <f t="shared" si="83"/>
        <v>0.62340065555535606</v>
      </c>
      <c r="Y210" s="42">
        <f t="shared" si="83"/>
        <v>0.61463721617354528</v>
      </c>
      <c r="Z210" s="42">
        <f t="shared" si="83"/>
        <v>0.60624652159486414</v>
      </c>
      <c r="AA210" s="42">
        <f t="shared" si="83"/>
        <v>0.59849449335134286</v>
      </c>
      <c r="AB210" s="42">
        <f t="shared" si="83"/>
        <v>0.59147798260757101</v>
      </c>
      <c r="AC210" s="42">
        <f t="shared" si="83"/>
        <v>0.58529434949476056</v>
      </c>
      <c r="AD210" s="42">
        <f t="shared" si="83"/>
        <v>0.57997090402475193</v>
      </c>
      <c r="AE210" s="42">
        <f t="shared" si="83"/>
        <v>0.57566950408208095</v>
      </c>
      <c r="AF210" s="42">
        <f t="shared" si="83"/>
        <v>0.57251505873203801</v>
      </c>
      <c r="AG210" s="42">
        <f t="shared" si="83"/>
        <v>0.57066294377999649</v>
      </c>
      <c r="AH210" s="42">
        <f t="shared" si="83"/>
        <v>0.57086369695113248</v>
      </c>
      <c r="AI210" s="42">
        <f t="shared" si="83"/>
        <v>0.57323052924897899</v>
      </c>
      <c r="AJ210" s="42">
        <f t="shared" si="83"/>
        <v>0.57796731233299581</v>
      </c>
      <c r="AK210" s="42">
        <f t="shared" si="83"/>
        <v>0.58523816715193044</v>
      </c>
      <c r="AL210" s="42">
        <f t="shared" si="83"/>
        <v>0.59208607953235703</v>
      </c>
      <c r="AM210" s="42">
        <f t="shared" si="83"/>
        <v>0.59846880267394498</v>
      </c>
      <c r="AN210" s="42">
        <f t="shared" si="83"/>
        <v>0.60447085319235117</v>
      </c>
      <c r="AO210" s="42">
        <f t="shared" si="83"/>
        <v>0.61015227266353012</v>
      </c>
      <c r="AP210" s="42">
        <f t="shared" si="83"/>
        <v>0.61556896066829814</v>
      </c>
      <c r="AQ210" s="42">
        <f t="shared" si="83"/>
        <v>0.62077614205032117</v>
      </c>
      <c r="AR210" s="43"/>
      <c r="AS210" s="21">
        <f t="shared" si="84"/>
        <v>-5.9529074082836919E-3</v>
      </c>
    </row>
    <row r="211" spans="1:45" x14ac:dyDescent="0.25">
      <c r="A211" s="17" t="s">
        <v>18</v>
      </c>
      <c r="B211" s="42" t="str">
        <f t="shared" si="85"/>
        <v>-</v>
      </c>
      <c r="C211" s="42" t="str">
        <f t="shared" si="83"/>
        <v>-</v>
      </c>
      <c r="D211" s="42" t="str">
        <f t="shared" si="83"/>
        <v>-</v>
      </c>
      <c r="E211" s="42" t="str">
        <f t="shared" si="83"/>
        <v>-</v>
      </c>
      <c r="F211" s="94">
        <f t="shared" si="83"/>
        <v>0.7391877820201318</v>
      </c>
      <c r="G211" s="42">
        <f t="shared" si="83"/>
        <v>0.730146609651802</v>
      </c>
      <c r="H211" s="42">
        <f t="shared" si="83"/>
        <v>0.74271086428323485</v>
      </c>
      <c r="I211" s="42">
        <f t="shared" si="83"/>
        <v>0.74271086428323485</v>
      </c>
      <c r="J211" s="42">
        <f t="shared" si="83"/>
        <v>0.74271086428323485</v>
      </c>
      <c r="K211" s="42">
        <f t="shared" si="83"/>
        <v>0.74271086428323485</v>
      </c>
      <c r="L211" s="42">
        <f t="shared" si="83"/>
        <v>0.74271086428323485</v>
      </c>
      <c r="M211" s="42">
        <f t="shared" si="83"/>
        <v>0.74271086428323485</v>
      </c>
      <c r="N211" s="42">
        <f t="shared" si="83"/>
        <v>0.74271086428323485</v>
      </c>
      <c r="O211" s="42">
        <f t="shared" si="83"/>
        <v>0.74271086428323485</v>
      </c>
      <c r="P211" s="42">
        <f t="shared" si="83"/>
        <v>0.74271086428323485</v>
      </c>
      <c r="Q211" s="42">
        <f t="shared" si="83"/>
        <v>0.74271086428323485</v>
      </c>
      <c r="R211" s="42">
        <f t="shared" si="83"/>
        <v>0.74271086428323485</v>
      </c>
      <c r="S211" s="42">
        <f t="shared" si="83"/>
        <v>0.74271086428323485</v>
      </c>
      <c r="T211" s="42">
        <f t="shared" si="83"/>
        <v>0.74271086428323485</v>
      </c>
      <c r="U211" s="42">
        <f t="shared" si="83"/>
        <v>0.74271086428323485</v>
      </c>
      <c r="V211" s="42">
        <f t="shared" si="83"/>
        <v>0.74271086428323485</v>
      </c>
      <c r="W211" s="42">
        <f t="shared" si="83"/>
        <v>0.74271086428323485</v>
      </c>
      <c r="X211" s="42">
        <f t="shared" si="83"/>
        <v>0.74271086428323485</v>
      </c>
      <c r="Y211" s="42">
        <f t="shared" si="83"/>
        <v>0.74271086428323485</v>
      </c>
      <c r="Z211" s="42">
        <f t="shared" si="83"/>
        <v>0.74271086428323485</v>
      </c>
      <c r="AA211" s="42">
        <f t="shared" ref="C211:AQ216" si="86">IF(ISERROR(AA91/AA30),"-",AA91/AA30)</f>
        <v>0.74271086428323485</v>
      </c>
      <c r="AB211" s="42">
        <f t="shared" si="86"/>
        <v>0.74271086428323485</v>
      </c>
      <c r="AC211" s="42">
        <f t="shared" si="86"/>
        <v>0.74271086428323485</v>
      </c>
      <c r="AD211" s="42">
        <f t="shared" si="86"/>
        <v>0.74271086428323485</v>
      </c>
      <c r="AE211" s="42">
        <f t="shared" si="86"/>
        <v>0.74271086428323485</v>
      </c>
      <c r="AF211" s="42">
        <f t="shared" si="86"/>
        <v>0.74271086428323485</v>
      </c>
      <c r="AG211" s="42">
        <f t="shared" si="86"/>
        <v>0.74271086428323485</v>
      </c>
      <c r="AH211" s="42">
        <f t="shared" si="86"/>
        <v>0.74271086428323485</v>
      </c>
      <c r="AI211" s="42">
        <f t="shared" si="86"/>
        <v>0.74271086428323485</v>
      </c>
      <c r="AJ211" s="42">
        <f t="shared" si="86"/>
        <v>0.74271086428323485</v>
      </c>
      <c r="AK211" s="42">
        <f t="shared" si="86"/>
        <v>0.74271086428323485</v>
      </c>
      <c r="AL211" s="42">
        <f t="shared" si="86"/>
        <v>0.74271086428323485</v>
      </c>
      <c r="AM211" s="42">
        <f t="shared" si="86"/>
        <v>0.74271086428323485</v>
      </c>
      <c r="AN211" s="42">
        <f t="shared" si="86"/>
        <v>0.74271086428323485</v>
      </c>
      <c r="AO211" s="42">
        <f t="shared" si="86"/>
        <v>0.74271086428323485</v>
      </c>
      <c r="AP211" s="42">
        <f t="shared" si="86"/>
        <v>0.74271086428323485</v>
      </c>
      <c r="AQ211" s="42">
        <f t="shared" si="86"/>
        <v>0.74271086428323485</v>
      </c>
      <c r="AR211" s="43"/>
      <c r="AS211" s="21">
        <f t="shared" si="84"/>
        <v>0</v>
      </c>
    </row>
    <row r="212" spans="1:45" x14ac:dyDescent="0.25">
      <c r="A212" s="17" t="s">
        <v>19</v>
      </c>
      <c r="B212" s="42" t="str">
        <f t="shared" si="85"/>
        <v>-</v>
      </c>
      <c r="C212" s="42" t="str">
        <f t="shared" si="86"/>
        <v>-</v>
      </c>
      <c r="D212" s="42" t="str">
        <f t="shared" si="86"/>
        <v>-</v>
      </c>
      <c r="E212" s="42" t="str">
        <f t="shared" si="86"/>
        <v>-</v>
      </c>
      <c r="F212" s="94">
        <f t="shared" si="86"/>
        <v>0.42234874396186117</v>
      </c>
      <c r="G212" s="42">
        <f t="shared" si="86"/>
        <v>0.40091749663258303</v>
      </c>
      <c r="H212" s="42">
        <f t="shared" si="86"/>
        <v>0.37696212750432756</v>
      </c>
      <c r="I212" s="42">
        <f t="shared" si="86"/>
        <v>0.35662514023247732</v>
      </c>
      <c r="J212" s="42">
        <f t="shared" si="86"/>
        <v>0.34183172619177454</v>
      </c>
      <c r="K212" s="42">
        <f t="shared" si="86"/>
        <v>0.32860436139600374</v>
      </c>
      <c r="L212" s="42">
        <f t="shared" si="86"/>
        <v>0.31601488025737962</v>
      </c>
      <c r="M212" s="42">
        <f t="shared" si="86"/>
        <v>0.30420752094368686</v>
      </c>
      <c r="N212" s="42">
        <f t="shared" si="86"/>
        <v>0.29211428379055909</v>
      </c>
      <c r="O212" s="42">
        <f t="shared" si="86"/>
        <v>0.27961959601782915</v>
      </c>
      <c r="P212" s="42">
        <f t="shared" si="86"/>
        <v>0.2669181168798721</v>
      </c>
      <c r="Q212" s="42">
        <f t="shared" si="86"/>
        <v>0.25432983020653155</v>
      </c>
      <c r="R212" s="42">
        <f t="shared" si="86"/>
        <v>0.24145194471949039</v>
      </c>
      <c r="S212" s="42">
        <f t="shared" si="86"/>
        <v>0.22900477483381701</v>
      </c>
      <c r="T212" s="42">
        <f t="shared" si="86"/>
        <v>0.2173047995132143</v>
      </c>
      <c r="U212" s="42">
        <f t="shared" si="86"/>
        <v>0.20620922468430711</v>
      </c>
      <c r="V212" s="42">
        <f t="shared" si="86"/>
        <v>0.19555558938273448</v>
      </c>
      <c r="W212" s="42">
        <f t="shared" si="86"/>
        <v>0.18555946265473147</v>
      </c>
      <c r="X212" s="42">
        <f t="shared" si="86"/>
        <v>0.17648438741508865</v>
      </c>
      <c r="Y212" s="42">
        <f t="shared" si="86"/>
        <v>0.16810768296910569</v>
      </c>
      <c r="Z212" s="42">
        <f t="shared" si="86"/>
        <v>0.16015797301815132</v>
      </c>
      <c r="AA212" s="42">
        <f t="shared" si="86"/>
        <v>0.15284718378759585</v>
      </c>
      <c r="AB212" s="42">
        <f t="shared" si="86"/>
        <v>0.14611253292732679</v>
      </c>
      <c r="AC212" s="42">
        <f t="shared" si="86"/>
        <v>0.14004718810346489</v>
      </c>
      <c r="AD212" s="42">
        <f t="shared" si="86"/>
        <v>0.13443296243820441</v>
      </c>
      <c r="AE212" s="42">
        <f t="shared" si="86"/>
        <v>0.12924009747135265</v>
      </c>
      <c r="AF212" s="42">
        <f t="shared" si="86"/>
        <v>0.12447160925792528</v>
      </c>
      <c r="AG212" s="42">
        <f t="shared" si="86"/>
        <v>0.1201743256381748</v>
      </c>
      <c r="AH212" s="42">
        <f t="shared" si="86"/>
        <v>0.11640572733289455</v>
      </c>
      <c r="AI212" s="42">
        <f t="shared" si="86"/>
        <v>0.11315026427450786</v>
      </c>
      <c r="AJ212" s="42">
        <f t="shared" si="86"/>
        <v>0.11044424052193172</v>
      </c>
      <c r="AK212" s="42">
        <f t="shared" si="86"/>
        <v>0.10829553856017264</v>
      </c>
      <c r="AL212" s="42">
        <f t="shared" si="86"/>
        <v>0.1063784090348201</v>
      </c>
      <c r="AM212" s="42">
        <f t="shared" si="86"/>
        <v>0.10462460569677259</v>
      </c>
      <c r="AN212" s="42">
        <f t="shared" si="86"/>
        <v>0.10300912268765819</v>
      </c>
      <c r="AO212" s="42">
        <f t="shared" si="86"/>
        <v>0.10156411834050477</v>
      </c>
      <c r="AP212" s="42">
        <f t="shared" si="86"/>
        <v>0.10026852789456106</v>
      </c>
      <c r="AQ212" s="42">
        <f t="shared" si="86"/>
        <v>9.9103645387363021E-2</v>
      </c>
      <c r="AR212" s="43"/>
      <c r="AS212" s="21">
        <f t="shared" si="84"/>
        <v>-3.7451490167701107E-2</v>
      </c>
    </row>
    <row r="213" spans="1:45" x14ac:dyDescent="0.25">
      <c r="A213" s="17" t="s">
        <v>20</v>
      </c>
      <c r="B213" s="42">
        <f t="shared" si="85"/>
        <v>0</v>
      </c>
      <c r="C213" s="42">
        <f t="shared" si="86"/>
        <v>0</v>
      </c>
      <c r="D213" s="42">
        <f t="shared" si="86"/>
        <v>0</v>
      </c>
      <c r="E213" s="42">
        <f t="shared" si="86"/>
        <v>0</v>
      </c>
      <c r="F213" s="94">
        <f t="shared" si="86"/>
        <v>6.0048467401801787E-3</v>
      </c>
      <c r="G213" s="42">
        <f t="shared" si="86"/>
        <v>4.7718622762354855E-2</v>
      </c>
      <c r="H213" s="42">
        <f t="shared" si="86"/>
        <v>4.6325344828152856E-2</v>
      </c>
      <c r="I213" s="42">
        <f t="shared" si="86"/>
        <v>6.1020635671816058E-2</v>
      </c>
      <c r="J213" s="42">
        <f t="shared" si="86"/>
        <v>6.2655794140186266E-2</v>
      </c>
      <c r="K213" s="42">
        <f t="shared" si="86"/>
        <v>6.3659598417813212E-2</v>
      </c>
      <c r="L213" s="42">
        <f t="shared" si="86"/>
        <v>6.3586934783293553E-2</v>
      </c>
      <c r="M213" s="42">
        <f t="shared" si="86"/>
        <v>6.3296125843243761E-2</v>
      </c>
      <c r="N213" s="42">
        <f t="shared" si="86"/>
        <v>6.2949148508822148E-2</v>
      </c>
      <c r="O213" s="42">
        <f t="shared" si="86"/>
        <v>6.3131994575096717E-2</v>
      </c>
      <c r="P213" s="42">
        <f t="shared" si="86"/>
        <v>6.4004683173169222E-2</v>
      </c>
      <c r="Q213" s="42">
        <f t="shared" si="86"/>
        <v>6.4637786354000873E-2</v>
      </c>
      <c r="R213" s="42">
        <f t="shared" si="86"/>
        <v>6.5012154756169907E-2</v>
      </c>
      <c r="S213" s="42">
        <f t="shared" si="86"/>
        <v>6.5246663770050603E-2</v>
      </c>
      <c r="T213" s="42">
        <f t="shared" si="86"/>
        <v>6.5409961497810337E-2</v>
      </c>
      <c r="U213" s="42">
        <f t="shared" si="86"/>
        <v>6.5517142338936379E-2</v>
      </c>
      <c r="V213" s="42">
        <f t="shared" si="86"/>
        <v>6.5571750812955978E-2</v>
      </c>
      <c r="W213" s="42">
        <f t="shared" si="86"/>
        <v>6.5625455553125031E-2</v>
      </c>
      <c r="X213" s="42">
        <f t="shared" si="86"/>
        <v>6.5724076317393409E-2</v>
      </c>
      <c r="Y213" s="42">
        <f t="shared" si="86"/>
        <v>6.5882614938704523E-2</v>
      </c>
      <c r="Z213" s="42">
        <f t="shared" si="86"/>
        <v>6.6093638546489697E-2</v>
      </c>
      <c r="AA213" s="42">
        <f t="shared" si="86"/>
        <v>6.6358369306752624E-2</v>
      </c>
      <c r="AB213" s="42">
        <f t="shared" si="86"/>
        <v>6.6679160499141285E-2</v>
      </c>
      <c r="AC213" s="42">
        <f t="shared" si="86"/>
        <v>6.7066913065989844E-2</v>
      </c>
      <c r="AD213" s="42">
        <f t="shared" si="86"/>
        <v>6.7528015864788127E-2</v>
      </c>
      <c r="AE213" s="42">
        <f t="shared" si="86"/>
        <v>6.8057869972250565E-2</v>
      </c>
      <c r="AF213" s="42">
        <f t="shared" si="86"/>
        <v>6.8656202857172222E-2</v>
      </c>
      <c r="AG213" s="42">
        <f t="shared" si="86"/>
        <v>6.9424794211565E-2</v>
      </c>
      <c r="AH213" s="42">
        <f t="shared" si="86"/>
        <v>7.038756576250034E-2</v>
      </c>
      <c r="AI213" s="42">
        <f t="shared" si="86"/>
        <v>7.1538182535983111E-2</v>
      </c>
      <c r="AJ213" s="42">
        <f t="shared" si="86"/>
        <v>7.2873393475126225E-2</v>
      </c>
      <c r="AK213" s="42">
        <f t="shared" si="86"/>
        <v>7.4441024248348447E-2</v>
      </c>
      <c r="AL213" s="42">
        <f t="shared" si="86"/>
        <v>7.6232727309292023E-2</v>
      </c>
      <c r="AM213" s="42">
        <f t="shared" si="86"/>
        <v>7.826028258611667E-2</v>
      </c>
      <c r="AN213" s="42">
        <f t="shared" si="86"/>
        <v>8.0525673106532539E-2</v>
      </c>
      <c r="AO213" s="42">
        <f t="shared" si="86"/>
        <v>8.304985013579079E-2</v>
      </c>
      <c r="AP213" s="42">
        <f t="shared" si="86"/>
        <v>8.5843622599326375E-2</v>
      </c>
      <c r="AQ213" s="42">
        <f t="shared" si="86"/>
        <v>8.8921221695677358E-2</v>
      </c>
      <c r="AR213" s="43"/>
      <c r="AS213" s="21">
        <f t="shared" si="84"/>
        <v>1.8804959185292347E-2</v>
      </c>
    </row>
    <row r="214" spans="1:45" x14ac:dyDescent="0.25">
      <c r="A214" s="17" t="s">
        <v>22</v>
      </c>
      <c r="B214" s="42">
        <f t="shared" si="85"/>
        <v>0</v>
      </c>
      <c r="C214" s="42">
        <f t="shared" si="86"/>
        <v>0</v>
      </c>
      <c r="D214" s="42">
        <f t="shared" si="86"/>
        <v>0</v>
      </c>
      <c r="E214" s="42">
        <f t="shared" si="86"/>
        <v>0</v>
      </c>
      <c r="F214" s="94">
        <f t="shared" si="86"/>
        <v>9.5201827875095218E-5</v>
      </c>
      <c r="G214" s="42">
        <f t="shared" si="86"/>
        <v>6.6255317413936045E-5</v>
      </c>
      <c r="H214" s="42">
        <f t="shared" si="86"/>
        <v>4.2765609180065639E-5</v>
      </c>
      <c r="I214" s="42">
        <f t="shared" si="86"/>
        <v>2.9259507694153291E-5</v>
      </c>
      <c r="J214" s="42">
        <f t="shared" si="86"/>
        <v>2.9259143848191854E-5</v>
      </c>
      <c r="K214" s="42">
        <f t="shared" si="86"/>
        <v>2.9258758609389712E-5</v>
      </c>
      <c r="L214" s="42">
        <f t="shared" si="86"/>
        <v>2.9257560153543671E-5</v>
      </c>
      <c r="M214" s="42">
        <f t="shared" si="86"/>
        <v>2.9256040823879361E-5</v>
      </c>
      <c r="N214" s="42">
        <f t="shared" si="86"/>
        <v>2.9252360848347707E-5</v>
      </c>
      <c r="O214" s="42">
        <f t="shared" si="86"/>
        <v>2.9244020146205474E-5</v>
      </c>
      <c r="P214" s="42">
        <f t="shared" si="86"/>
        <v>2.9225836808772427E-5</v>
      </c>
      <c r="Q214" s="42">
        <f t="shared" si="86"/>
        <v>2.9190262128553906E-5</v>
      </c>
      <c r="R214" s="42">
        <f t="shared" si="86"/>
        <v>2.9120983124390276E-5</v>
      </c>
      <c r="S214" s="42">
        <f t="shared" si="86"/>
        <v>2.9006547502935089E-5</v>
      </c>
      <c r="T214" s="42">
        <f t="shared" si="86"/>
        <v>2.8837350135896007E-5</v>
      </c>
      <c r="U214" s="42">
        <f t="shared" si="86"/>
        <v>2.8612057693353126E-5</v>
      </c>
      <c r="V214" s="42">
        <f t="shared" si="86"/>
        <v>2.8323556985580474E-5</v>
      </c>
      <c r="W214" s="42">
        <f t="shared" si="86"/>
        <v>2.7905464657380184E-5</v>
      </c>
      <c r="X214" s="42">
        <f t="shared" si="86"/>
        <v>2.738349350395075E-5</v>
      </c>
      <c r="Y214" s="42">
        <f t="shared" si="86"/>
        <v>2.6834921625257021E-5</v>
      </c>
      <c r="Z214" s="42">
        <f t="shared" si="86"/>
        <v>2.6240468969661424E-5</v>
      </c>
      <c r="AA214" s="42">
        <f t="shared" si="86"/>
        <v>2.5629229623801349E-5</v>
      </c>
      <c r="AB214" s="42">
        <f t="shared" si="86"/>
        <v>2.5016855106127754E-5</v>
      </c>
      <c r="AC214" s="42">
        <f t="shared" si="86"/>
        <v>2.4416268071090402E-5</v>
      </c>
      <c r="AD214" s="42">
        <f t="shared" si="86"/>
        <v>2.3827593067600069E-5</v>
      </c>
      <c r="AE214" s="42">
        <f t="shared" si="86"/>
        <v>2.3250487969616262E-5</v>
      </c>
      <c r="AF214" s="42">
        <f t="shared" si="86"/>
        <v>2.2670956011544046E-5</v>
      </c>
      <c r="AG214" s="42">
        <f t="shared" si="86"/>
        <v>2.208587873085706E-5</v>
      </c>
      <c r="AH214" s="42">
        <f t="shared" si="86"/>
        <v>2.2052768509937462E-5</v>
      </c>
      <c r="AI214" s="42">
        <f t="shared" si="86"/>
        <v>2.1997487048979502E-5</v>
      </c>
      <c r="AJ214" s="42">
        <f t="shared" si="86"/>
        <v>2.1403891431308803E-5</v>
      </c>
      <c r="AK214" s="42">
        <f t="shared" si="86"/>
        <v>2.277772358440162E-5</v>
      </c>
      <c r="AL214" s="42">
        <f t="shared" si="86"/>
        <v>2.2608371062054693E-5</v>
      </c>
      <c r="AM214" s="42">
        <f t="shared" si="86"/>
        <v>2.2512709127824821E-5</v>
      </c>
      <c r="AN214" s="42">
        <f t="shared" si="86"/>
        <v>2.3241210037650754E-5</v>
      </c>
      <c r="AO214" s="42">
        <f t="shared" si="86"/>
        <v>2.3064684464027745E-5</v>
      </c>
      <c r="AP214" s="42">
        <f t="shared" si="86"/>
        <v>2.3720055047778666E-5</v>
      </c>
      <c r="AQ214" s="42">
        <f t="shared" si="86"/>
        <v>2.3531844047746113E-5</v>
      </c>
      <c r="AR214" s="43"/>
      <c r="AS214" s="21">
        <f t="shared" si="84"/>
        <v>-1.6923158043647857E-2</v>
      </c>
    </row>
    <row r="215" spans="1:45" x14ac:dyDescent="0.25">
      <c r="A215" s="17" t="s">
        <v>21</v>
      </c>
      <c r="B215" s="42" t="str">
        <f t="shared" si="85"/>
        <v>-</v>
      </c>
      <c r="C215" s="42" t="str">
        <f t="shared" si="86"/>
        <v>-</v>
      </c>
      <c r="D215" s="42" t="str">
        <f t="shared" si="86"/>
        <v>-</v>
      </c>
      <c r="E215" s="42" t="str">
        <f t="shared" si="86"/>
        <v>-</v>
      </c>
      <c r="F215" s="94">
        <f t="shared" si="86"/>
        <v>0.84376341316851233</v>
      </c>
      <c r="G215" s="42">
        <f t="shared" si="86"/>
        <v>0.85624106717484516</v>
      </c>
      <c r="H215" s="42">
        <f t="shared" si="86"/>
        <v>0.84007589203745625</v>
      </c>
      <c r="I215" s="42">
        <f t="shared" si="86"/>
        <v>0.84007589203745625</v>
      </c>
      <c r="J215" s="42">
        <f t="shared" si="86"/>
        <v>0.84007589203745625</v>
      </c>
      <c r="K215" s="42">
        <f t="shared" si="86"/>
        <v>0.84007589203745625</v>
      </c>
      <c r="L215" s="42">
        <f t="shared" si="86"/>
        <v>0.84007589203745625</v>
      </c>
      <c r="M215" s="42">
        <f t="shared" si="86"/>
        <v>0.84007589203745625</v>
      </c>
      <c r="N215" s="42">
        <f t="shared" si="86"/>
        <v>0.84007589203745625</v>
      </c>
      <c r="O215" s="42">
        <f t="shared" si="86"/>
        <v>0.84007589203745625</v>
      </c>
      <c r="P215" s="42">
        <f t="shared" si="86"/>
        <v>0.84007589203745625</v>
      </c>
      <c r="Q215" s="42">
        <f t="shared" si="86"/>
        <v>0.84007589203745625</v>
      </c>
      <c r="R215" s="42">
        <f t="shared" si="86"/>
        <v>0.84007589203745625</v>
      </c>
      <c r="S215" s="42">
        <f t="shared" si="86"/>
        <v>0.84007589203745625</v>
      </c>
      <c r="T215" s="42">
        <f t="shared" si="86"/>
        <v>0.84007589203745625</v>
      </c>
      <c r="U215" s="42">
        <f t="shared" si="86"/>
        <v>0.84007589203745625</v>
      </c>
      <c r="V215" s="42">
        <f t="shared" si="86"/>
        <v>0.84007589203745625</v>
      </c>
      <c r="W215" s="42">
        <f t="shared" si="86"/>
        <v>0.84007589203745625</v>
      </c>
      <c r="X215" s="42">
        <f t="shared" si="86"/>
        <v>0.84007589203745625</v>
      </c>
      <c r="Y215" s="42">
        <f t="shared" si="86"/>
        <v>0.84007589203745625</v>
      </c>
      <c r="Z215" s="42">
        <f t="shared" si="86"/>
        <v>0.84007589203745625</v>
      </c>
      <c r="AA215" s="42">
        <f t="shared" si="86"/>
        <v>0.84007589203745625</v>
      </c>
      <c r="AB215" s="42">
        <f t="shared" si="86"/>
        <v>0.84007589203745625</v>
      </c>
      <c r="AC215" s="42">
        <f t="shared" si="86"/>
        <v>0.84007589203745625</v>
      </c>
      <c r="AD215" s="42">
        <f t="shared" si="86"/>
        <v>0.84007589203745625</v>
      </c>
      <c r="AE215" s="42">
        <f t="shared" si="86"/>
        <v>0.84007589203745625</v>
      </c>
      <c r="AF215" s="42">
        <f t="shared" si="86"/>
        <v>0.84007589203745625</v>
      </c>
      <c r="AG215" s="42">
        <f t="shared" si="86"/>
        <v>0.84007589203745625</v>
      </c>
      <c r="AH215" s="42">
        <f t="shared" si="86"/>
        <v>0.84007589203745625</v>
      </c>
      <c r="AI215" s="42">
        <f t="shared" si="86"/>
        <v>0.84007589203745625</v>
      </c>
      <c r="AJ215" s="42">
        <f t="shared" si="86"/>
        <v>0.84007589203745625</v>
      </c>
      <c r="AK215" s="42">
        <f t="shared" si="86"/>
        <v>0.84007589203745625</v>
      </c>
      <c r="AL215" s="42">
        <f t="shared" si="86"/>
        <v>0.84007589203745625</v>
      </c>
      <c r="AM215" s="42">
        <f t="shared" si="86"/>
        <v>0.84007589203745625</v>
      </c>
      <c r="AN215" s="42">
        <f t="shared" si="86"/>
        <v>0.84007589203745625</v>
      </c>
      <c r="AO215" s="42">
        <f t="shared" si="86"/>
        <v>0.84007589203745625</v>
      </c>
      <c r="AP215" s="42">
        <f t="shared" si="86"/>
        <v>0.84007589203745625</v>
      </c>
      <c r="AQ215" s="42">
        <f t="shared" si="86"/>
        <v>0.84007589203745625</v>
      </c>
      <c r="AR215" s="43"/>
      <c r="AS215" s="21">
        <f>((INDEX($B215:$AQ215,MATCH($AS$6,$B$8:$AQ$8,0)))/(INDEX($B215:$AQ215,MATCH($AS$5,$B$8:$AQ$8,0))))^(1/($AS$6-$AS$5))-1</f>
        <v>0</v>
      </c>
    </row>
    <row r="216" spans="1:45" x14ac:dyDescent="0.25">
      <c r="A216" s="17" t="s">
        <v>23</v>
      </c>
      <c r="B216" s="42">
        <f t="shared" si="85"/>
        <v>0</v>
      </c>
      <c r="C216" s="42">
        <f t="shared" si="86"/>
        <v>0</v>
      </c>
      <c r="D216" s="42">
        <f t="shared" si="86"/>
        <v>0</v>
      </c>
      <c r="E216" s="42">
        <f t="shared" si="86"/>
        <v>0</v>
      </c>
      <c r="F216" s="94">
        <f t="shared" si="86"/>
        <v>0.34532361492339603</v>
      </c>
      <c r="G216" s="42">
        <f t="shared" si="86"/>
        <v>0.32967723918934827</v>
      </c>
      <c r="H216" s="42">
        <f t="shared" si="86"/>
        <v>0.30010655746928094</v>
      </c>
      <c r="I216" s="42">
        <f t="shared" si="86"/>
        <v>0.27038433184996208</v>
      </c>
      <c r="J216" s="42">
        <f t="shared" si="86"/>
        <v>0.24991116526790738</v>
      </c>
      <c r="K216" s="42">
        <f t="shared" si="86"/>
        <v>0.23250296676245299</v>
      </c>
      <c r="L216" s="42">
        <f t="shared" si="86"/>
        <v>0.21679004238345584</v>
      </c>
      <c r="M216" s="42">
        <f t="shared" si="86"/>
        <v>0.20323374753476411</v>
      </c>
      <c r="N216" s="42">
        <f t="shared" si="86"/>
        <v>0.19132448309239855</v>
      </c>
      <c r="O216" s="42">
        <f t="shared" si="86"/>
        <v>0.18176153802231051</v>
      </c>
      <c r="P216" s="42">
        <f t="shared" si="86"/>
        <v>0.17419317444606144</v>
      </c>
      <c r="Q216" s="42">
        <f t="shared" si="86"/>
        <v>0.16691590914070067</v>
      </c>
      <c r="R216" s="42">
        <f t="shared" si="86"/>
        <v>0.15972396186281554</v>
      </c>
      <c r="S216" s="42">
        <f t="shared" si="86"/>
        <v>0.15294520517238855</v>
      </c>
      <c r="T216" s="42">
        <f t="shared" si="86"/>
        <v>0.14668806768596812</v>
      </c>
      <c r="U216" s="42">
        <f t="shared" si="86"/>
        <v>0.14089163054304812</v>
      </c>
      <c r="V216" s="42">
        <f t="shared" si="86"/>
        <v>0.13549601649205925</v>
      </c>
      <c r="W216" s="42">
        <f t="shared" si="86"/>
        <v>0.13054306436588134</v>
      </c>
      <c r="X216" s="42">
        <f t="shared" si="86"/>
        <v>0.12607956179214425</v>
      </c>
      <c r="Y216" s="42">
        <f t="shared" si="86"/>
        <v>0.12207725965305645</v>
      </c>
      <c r="Z216" s="42">
        <f t="shared" si="86"/>
        <v>0.11849784853817243</v>
      </c>
      <c r="AA216" s="42">
        <f t="shared" si="86"/>
        <v>0.11535081315675126</v>
      </c>
      <c r="AB216" s="42">
        <f t="shared" si="86"/>
        <v>0.11260699393092156</v>
      </c>
      <c r="AC216" s="42">
        <f t="shared" si="86"/>
        <v>0.11028267255853376</v>
      </c>
      <c r="AD216" s="42">
        <f t="shared" si="86"/>
        <v>0.10834625598688966</v>
      </c>
      <c r="AE216" s="42">
        <f t="shared" si="86"/>
        <v>0.10679148061483555</v>
      </c>
      <c r="AF216" s="42">
        <f t="shared" si="86"/>
        <v>0.10562693446908394</v>
      </c>
      <c r="AG216" s="42">
        <f t="shared" si="86"/>
        <v>0.10492214047251038</v>
      </c>
      <c r="AH216" s="42">
        <f t="shared" si="86"/>
        <v>0.10476135002098147</v>
      </c>
      <c r="AI216" s="42">
        <f t="shared" si="86"/>
        <v>0.10516042849772569</v>
      </c>
      <c r="AJ216" s="42">
        <f t="shared" si="86"/>
        <v>0.1061734286527489</v>
      </c>
      <c r="AK216" s="42">
        <f t="shared" si="86"/>
        <v>0.10791121958024827</v>
      </c>
      <c r="AL216" s="42">
        <f t="shared" si="86"/>
        <v>0.10974332729141216</v>
      </c>
      <c r="AM216" s="42">
        <f t="shared" si="86"/>
        <v>0.11170276683421544</v>
      </c>
      <c r="AN216" s="42">
        <f t="shared" si="86"/>
        <v>0.11377404165922171</v>
      </c>
      <c r="AO216" s="42">
        <f t="shared" si="86"/>
        <v>0.1159959108150026</v>
      </c>
      <c r="AP216" s="42">
        <f t="shared" si="86"/>
        <v>0.11838171894030688</v>
      </c>
      <c r="AQ216" s="42">
        <f t="shared" si="86"/>
        <v>0.1209588691585608</v>
      </c>
      <c r="AR216" s="43"/>
      <c r="AS216" s="21">
        <f t="shared" si="84"/>
        <v>-2.5628359324668448E-2</v>
      </c>
    </row>
    <row r="217" spans="1:45" x14ac:dyDescent="0.25">
      <c r="AS217" s="39"/>
    </row>
    <row r="218" spans="1:45" x14ac:dyDescent="0.25">
      <c r="A218" s="17" t="s">
        <v>34</v>
      </c>
      <c r="B218" s="48">
        <f>SUM(B262:B264,B266)/1000</f>
        <v>0</v>
      </c>
      <c r="C218" s="48">
        <f t="shared" ref="C218:AQ218" si="87">SUM(C262:C264,C266)/1000</f>
        <v>0</v>
      </c>
      <c r="D218" s="48">
        <f t="shared" si="87"/>
        <v>0</v>
      </c>
      <c r="E218" s="48">
        <f t="shared" si="87"/>
        <v>0</v>
      </c>
      <c r="F218" s="97">
        <f t="shared" si="87"/>
        <v>1686.7596204200008</v>
      </c>
      <c r="G218" s="48">
        <f t="shared" si="87"/>
        <v>1833.2520611100006</v>
      </c>
      <c r="H218" s="48">
        <f t="shared" si="87"/>
        <v>2012.9577770900009</v>
      </c>
      <c r="I218" s="48">
        <f t="shared" si="87"/>
        <v>2119.2984905500007</v>
      </c>
      <c r="J218" s="48">
        <f t="shared" si="87"/>
        <v>2208.3970439000009</v>
      </c>
      <c r="K218" s="48">
        <f t="shared" si="87"/>
        <v>2295.2295581800008</v>
      </c>
      <c r="L218" s="48">
        <f t="shared" si="87"/>
        <v>2385.5723818800006</v>
      </c>
      <c r="M218" s="48">
        <f t="shared" si="87"/>
        <v>2478.8802071700006</v>
      </c>
      <c r="N218" s="48">
        <f t="shared" si="87"/>
        <v>2584.0617547200004</v>
      </c>
      <c r="O218" s="48">
        <f t="shared" si="87"/>
        <v>2706.102349790001</v>
      </c>
      <c r="P218" s="48">
        <f t="shared" si="87"/>
        <v>2844.7779127400013</v>
      </c>
      <c r="Q218" s="48">
        <f t="shared" si="87"/>
        <v>2997.9568326300009</v>
      </c>
      <c r="R218" s="48">
        <f t="shared" si="87"/>
        <v>3175.5555620500013</v>
      </c>
      <c r="S218" s="48">
        <f t="shared" si="87"/>
        <v>3362.5593523500011</v>
      </c>
      <c r="T218" s="48">
        <f t="shared" si="87"/>
        <v>3554.6573813600007</v>
      </c>
      <c r="U218" s="48">
        <f t="shared" si="87"/>
        <v>3755.8699346900016</v>
      </c>
      <c r="V218" s="48">
        <f t="shared" si="87"/>
        <v>3969.861134440001</v>
      </c>
      <c r="W218" s="48">
        <f t="shared" si="87"/>
        <v>4192.3682402400009</v>
      </c>
      <c r="X218" s="48">
        <f t="shared" si="87"/>
        <v>4418.6887362700008</v>
      </c>
      <c r="Y218" s="48">
        <f t="shared" si="87"/>
        <v>4653.2692492000015</v>
      </c>
      <c r="Z218" s="48">
        <f t="shared" si="87"/>
        <v>4902.8914888400013</v>
      </c>
      <c r="AA218" s="48">
        <f t="shared" si="87"/>
        <v>5162.0340975600011</v>
      </c>
      <c r="AB218" s="48">
        <f t="shared" si="87"/>
        <v>5431.5454158300008</v>
      </c>
      <c r="AC218" s="48">
        <f t="shared" si="87"/>
        <v>5707.9615001300017</v>
      </c>
      <c r="AD218" s="48">
        <f t="shared" si="87"/>
        <v>5997.6557079000013</v>
      </c>
      <c r="AE218" s="48">
        <f t="shared" si="87"/>
        <v>6303.211020310001</v>
      </c>
      <c r="AF218" s="48">
        <f t="shared" si="87"/>
        <v>6625.8024853900015</v>
      </c>
      <c r="AG218" s="48">
        <f t="shared" si="87"/>
        <v>6966.1938396000014</v>
      </c>
      <c r="AH218" s="48">
        <f t="shared" si="87"/>
        <v>7320.2058203100023</v>
      </c>
      <c r="AI218" s="48">
        <f t="shared" si="87"/>
        <v>7690.5122444500012</v>
      </c>
      <c r="AJ218" s="48">
        <f t="shared" si="87"/>
        <v>8083.9332358400006</v>
      </c>
      <c r="AK218" s="48">
        <f t="shared" si="87"/>
        <v>8507.7190618100012</v>
      </c>
      <c r="AL218" s="48">
        <f t="shared" si="87"/>
        <v>8930.6392399200013</v>
      </c>
      <c r="AM218" s="48">
        <f t="shared" si="87"/>
        <v>9353.3014176400011</v>
      </c>
      <c r="AN218" s="48">
        <f t="shared" si="87"/>
        <v>9781.0459506300012</v>
      </c>
      <c r="AO218" s="48">
        <f t="shared" si="87"/>
        <v>10207.188837630001</v>
      </c>
      <c r="AP218" s="48">
        <f t="shared" si="87"/>
        <v>10632.942421620002</v>
      </c>
      <c r="AQ218" s="48">
        <f t="shared" si="87"/>
        <v>11057.26111788</v>
      </c>
      <c r="AR218" s="49"/>
      <c r="AS218" s="21">
        <f>((INDEX($B218:$AQ218,MATCH($AS$6,$B$8:$AQ$8,0)))/(INDEX($B218:$AQ218,MATCH($AS$5,$B$8:$AQ$8,0))))^(1/($AS$6-$AS$5))-1</f>
        <v>4.9874799754356269E-2</v>
      </c>
    </row>
    <row r="219" spans="1:45" x14ac:dyDescent="0.25">
      <c r="A219" s="17" t="s">
        <v>35</v>
      </c>
      <c r="B219" s="48">
        <f t="shared" ref="B219:AQ219" si="88">B267/1000</f>
        <v>0</v>
      </c>
      <c r="C219" s="48">
        <f t="shared" si="88"/>
        <v>0</v>
      </c>
      <c r="D219" s="48">
        <f t="shared" si="88"/>
        <v>0</v>
      </c>
      <c r="E219" s="48">
        <f t="shared" si="88"/>
        <v>0</v>
      </c>
      <c r="F219" s="97">
        <f t="shared" si="88"/>
        <v>4946.6862709699999</v>
      </c>
      <c r="G219" s="48">
        <f t="shared" si="88"/>
        <v>5998.3096295999994</v>
      </c>
      <c r="H219" s="48">
        <f t="shared" si="88"/>
        <v>6949.5641844099991</v>
      </c>
      <c r="I219" s="48">
        <f t="shared" si="88"/>
        <v>7552.7608218299993</v>
      </c>
      <c r="J219" s="48">
        <f t="shared" si="88"/>
        <v>8242.1815525099992</v>
      </c>
      <c r="K219" s="48">
        <f t="shared" si="88"/>
        <v>9037.5527146199984</v>
      </c>
      <c r="L219" s="48">
        <f t="shared" si="88"/>
        <v>9965.6795887899971</v>
      </c>
      <c r="M219" s="48">
        <f t="shared" si="88"/>
        <v>10911.439599199997</v>
      </c>
      <c r="N219" s="48">
        <f t="shared" si="88"/>
        <v>11857.431362229998</v>
      </c>
      <c r="O219" s="48">
        <f t="shared" si="88"/>
        <v>12678.824074679997</v>
      </c>
      <c r="P219" s="48">
        <f t="shared" si="88"/>
        <v>13018.453313619997</v>
      </c>
      <c r="Q219" s="48">
        <f t="shared" si="88"/>
        <v>13413.522887789999</v>
      </c>
      <c r="R219" s="48">
        <f t="shared" si="88"/>
        <v>13905.476875429998</v>
      </c>
      <c r="S219" s="48">
        <f t="shared" si="88"/>
        <v>14479.35937228</v>
      </c>
      <c r="T219" s="48">
        <f t="shared" si="88"/>
        <v>15142.681594260001</v>
      </c>
      <c r="U219" s="48">
        <f t="shared" si="88"/>
        <v>15900.12973943</v>
      </c>
      <c r="V219" s="48">
        <f t="shared" si="88"/>
        <v>16767.38819519</v>
      </c>
      <c r="W219" s="48">
        <f t="shared" si="88"/>
        <v>17742.612866449999</v>
      </c>
      <c r="X219" s="48">
        <f t="shared" si="88"/>
        <v>18803.210154100001</v>
      </c>
      <c r="Y219" s="48">
        <f t="shared" si="88"/>
        <v>19946.2777976</v>
      </c>
      <c r="Z219" s="48">
        <f t="shared" si="88"/>
        <v>21165.229331009999</v>
      </c>
      <c r="AA219" s="48">
        <f t="shared" si="88"/>
        <v>22451.617635089999</v>
      </c>
      <c r="AB219" s="48">
        <f t="shared" si="88"/>
        <v>23804.455713219995</v>
      </c>
      <c r="AC219" s="48">
        <f t="shared" si="88"/>
        <v>25206.336668569998</v>
      </c>
      <c r="AD219" s="48">
        <f t="shared" si="88"/>
        <v>26651.100815539998</v>
      </c>
      <c r="AE219" s="48">
        <f t="shared" si="88"/>
        <v>28132.595849859998</v>
      </c>
      <c r="AF219" s="48">
        <f t="shared" si="88"/>
        <v>29652.960995359997</v>
      </c>
      <c r="AG219" s="48">
        <f t="shared" si="88"/>
        <v>31209.146820689999</v>
      </c>
      <c r="AH219" s="48">
        <f t="shared" si="88"/>
        <v>32778.499269920001</v>
      </c>
      <c r="AI219" s="48">
        <f t="shared" si="88"/>
        <v>34356.084457069999</v>
      </c>
      <c r="AJ219" s="48">
        <f t="shared" si="88"/>
        <v>35950.528733979998</v>
      </c>
      <c r="AK219" s="48">
        <f t="shared" si="88"/>
        <v>37565.068058550001</v>
      </c>
      <c r="AL219" s="48">
        <f t="shared" si="88"/>
        <v>39207.420080750002</v>
      </c>
      <c r="AM219" s="48">
        <f t="shared" si="88"/>
        <v>40858.727535100006</v>
      </c>
      <c r="AN219" s="48">
        <f t="shared" si="88"/>
        <v>42521.803789220008</v>
      </c>
      <c r="AO219" s="48">
        <f t="shared" si="88"/>
        <v>44190.879863419999</v>
      </c>
      <c r="AP219" s="48">
        <f t="shared" si="88"/>
        <v>45864.246036250006</v>
      </c>
      <c r="AQ219" s="48">
        <f t="shared" si="88"/>
        <v>47542.607182020001</v>
      </c>
      <c r="AR219" s="49"/>
      <c r="AS219" s="21">
        <f>((INDEX($B219:$AQ219,MATCH($AS$6,$B$8:$AQ$8,0)))/(INDEX($B219:$AQ219,MATCH($AS$5,$B$8:$AQ$8,0))))^(1/($AS$6-$AS$5))-1</f>
        <v>5.6478653463141182E-2</v>
      </c>
    </row>
    <row r="220" spans="1:45" x14ac:dyDescent="0.25">
      <c r="B220" s="49"/>
      <c r="C220" s="49"/>
      <c r="D220" s="49"/>
      <c r="E220" s="49"/>
      <c r="F220" s="49"/>
      <c r="G220" s="49"/>
      <c r="H220" s="49"/>
      <c r="I220" s="49"/>
      <c r="J220" s="49"/>
      <c r="K220" s="49"/>
      <c r="L220" s="49"/>
      <c r="M220" s="49"/>
      <c r="N220" s="49"/>
      <c r="O220" s="49"/>
      <c r="P220" s="49"/>
      <c r="Q220" s="49"/>
      <c r="R220" s="49"/>
      <c r="S220" s="49"/>
      <c r="T220" s="49"/>
      <c r="U220" s="49"/>
      <c r="V220" s="49"/>
      <c r="W220" s="49"/>
      <c r="X220" s="49"/>
      <c r="Y220" s="49"/>
      <c r="Z220" s="49"/>
      <c r="AA220" s="49"/>
      <c r="AB220" s="49"/>
      <c r="AC220" s="49"/>
      <c r="AD220" s="49"/>
      <c r="AE220" s="49"/>
      <c r="AF220" s="49"/>
      <c r="AG220" s="49"/>
      <c r="AH220" s="49"/>
      <c r="AI220" s="49"/>
      <c r="AJ220" s="49"/>
      <c r="AK220" s="49"/>
      <c r="AL220" s="49"/>
      <c r="AM220" s="49"/>
      <c r="AN220" s="49"/>
      <c r="AO220" s="49"/>
      <c r="AP220" s="49"/>
      <c r="AQ220" s="49"/>
      <c r="AR220" s="49"/>
      <c r="AS220" s="39"/>
    </row>
    <row r="221" spans="1:45" x14ac:dyDescent="0.25">
      <c r="AS221" s="11"/>
    </row>
    <row r="222" spans="1:45" x14ac:dyDescent="0.25">
      <c r="A222" s="8" t="s">
        <v>36</v>
      </c>
      <c r="AS222" s="11"/>
    </row>
    <row r="223" spans="1:45" x14ac:dyDescent="0.25">
      <c r="A223" s="13"/>
      <c r="B223" s="14">
        <v>2009</v>
      </c>
      <c r="C223" s="14">
        <v>2010</v>
      </c>
      <c r="D223" s="14">
        <v>2011</v>
      </c>
      <c r="E223" s="14">
        <v>2012</v>
      </c>
      <c r="F223" s="15">
        <v>2013</v>
      </c>
      <c r="G223" s="14">
        <v>2014</v>
      </c>
      <c r="H223" s="14">
        <v>2015</v>
      </c>
      <c r="I223" s="14">
        <v>2016</v>
      </c>
      <c r="J223" s="14">
        <v>2017</v>
      </c>
      <c r="K223" s="14">
        <v>2018</v>
      </c>
      <c r="L223" s="14">
        <v>2019</v>
      </c>
      <c r="M223" s="14">
        <v>2020</v>
      </c>
      <c r="N223" s="14">
        <v>2021</v>
      </c>
      <c r="O223" s="14">
        <v>2022</v>
      </c>
      <c r="P223" s="14">
        <v>2023</v>
      </c>
      <c r="Q223" s="14">
        <v>2024</v>
      </c>
      <c r="R223" s="14">
        <v>2025</v>
      </c>
      <c r="S223" s="14">
        <v>2026</v>
      </c>
      <c r="T223" s="14">
        <v>2027</v>
      </c>
      <c r="U223" s="14">
        <v>2028</v>
      </c>
      <c r="V223" s="14">
        <v>2029</v>
      </c>
      <c r="W223" s="14">
        <v>2030</v>
      </c>
      <c r="X223" s="14">
        <v>2031</v>
      </c>
      <c r="Y223" s="14">
        <v>2032</v>
      </c>
      <c r="Z223" s="14">
        <v>2033</v>
      </c>
      <c r="AA223" s="14">
        <v>2034</v>
      </c>
      <c r="AB223" s="14">
        <v>2035</v>
      </c>
      <c r="AC223" s="14">
        <v>2036</v>
      </c>
      <c r="AD223" s="14">
        <v>2037</v>
      </c>
      <c r="AE223" s="14">
        <v>2038</v>
      </c>
      <c r="AF223" s="14">
        <v>2039</v>
      </c>
      <c r="AG223" s="14">
        <v>2040</v>
      </c>
      <c r="AH223" s="14">
        <v>2041</v>
      </c>
      <c r="AI223" s="14">
        <v>2042</v>
      </c>
      <c r="AJ223" s="14">
        <v>2043</v>
      </c>
      <c r="AK223" s="14">
        <v>2044</v>
      </c>
      <c r="AL223" s="14">
        <v>2045</v>
      </c>
      <c r="AM223" s="14">
        <v>2046</v>
      </c>
      <c r="AN223" s="14">
        <v>2047</v>
      </c>
      <c r="AO223" s="14">
        <v>2048</v>
      </c>
      <c r="AP223" s="14">
        <v>2049</v>
      </c>
      <c r="AQ223" s="14">
        <v>2050</v>
      </c>
      <c r="AR223" s="13"/>
      <c r="AS223" s="11"/>
    </row>
    <row r="224" spans="1:45" x14ac:dyDescent="0.25">
      <c r="A224" s="17" t="s">
        <v>12</v>
      </c>
      <c r="B224" s="87"/>
      <c r="C224" s="87"/>
      <c r="D224" s="87"/>
      <c r="E224" s="87"/>
      <c r="F224" s="98"/>
      <c r="G224" s="87"/>
      <c r="H224" s="87"/>
      <c r="I224" s="87"/>
      <c r="J224" s="87"/>
      <c r="K224" s="87"/>
      <c r="L224" s="87"/>
      <c r="M224" s="87"/>
      <c r="N224" s="87"/>
      <c r="O224" s="87"/>
      <c r="P224" s="87"/>
      <c r="Q224" s="87"/>
      <c r="R224" s="87"/>
      <c r="S224" s="87"/>
      <c r="T224" s="87"/>
      <c r="U224" s="87"/>
      <c r="V224" s="87"/>
      <c r="W224" s="87"/>
      <c r="X224" s="87"/>
      <c r="Y224" s="87"/>
      <c r="Z224" s="87"/>
      <c r="AA224" s="87"/>
      <c r="AB224" s="87"/>
      <c r="AC224" s="87"/>
      <c r="AD224" s="87"/>
      <c r="AE224" s="87"/>
      <c r="AF224" s="87"/>
      <c r="AG224" s="87"/>
      <c r="AH224" s="87"/>
      <c r="AI224" s="87"/>
      <c r="AJ224" s="87"/>
      <c r="AK224" s="87"/>
      <c r="AL224" s="87"/>
      <c r="AM224" s="87"/>
      <c r="AN224" s="87"/>
      <c r="AO224" s="87"/>
      <c r="AP224" s="87"/>
      <c r="AQ224" s="87"/>
      <c r="AR224" s="45"/>
      <c r="AS224" s="11"/>
    </row>
    <row r="225" spans="1:45" x14ac:dyDescent="0.25">
      <c r="A225" s="17" t="s">
        <v>13</v>
      </c>
      <c r="B225" s="87"/>
      <c r="C225" s="87"/>
      <c r="D225" s="87"/>
      <c r="E225" s="87"/>
      <c r="F225" s="98"/>
      <c r="G225" s="87"/>
      <c r="H225" s="87"/>
      <c r="I225" s="87"/>
      <c r="J225" s="87"/>
      <c r="K225" s="87"/>
      <c r="L225" s="87"/>
      <c r="M225" s="87"/>
      <c r="N225" s="87"/>
      <c r="O225" s="87"/>
      <c r="P225" s="87"/>
      <c r="Q225" s="87"/>
      <c r="R225" s="87"/>
      <c r="S225" s="87"/>
      <c r="T225" s="87"/>
      <c r="U225" s="87"/>
      <c r="V225" s="87"/>
      <c r="W225" s="87"/>
      <c r="X225" s="87"/>
      <c r="Y225" s="87"/>
      <c r="Z225" s="87"/>
      <c r="AA225" s="87"/>
      <c r="AB225" s="87"/>
      <c r="AC225" s="87"/>
      <c r="AD225" s="87"/>
      <c r="AE225" s="87"/>
      <c r="AF225" s="87"/>
      <c r="AG225" s="87"/>
      <c r="AH225" s="87"/>
      <c r="AI225" s="87"/>
      <c r="AJ225" s="87"/>
      <c r="AK225" s="87"/>
      <c r="AL225" s="87"/>
      <c r="AM225" s="87"/>
      <c r="AN225" s="87"/>
      <c r="AO225" s="87"/>
      <c r="AP225" s="87"/>
      <c r="AQ225" s="87"/>
      <c r="AR225" s="45"/>
      <c r="AS225" s="11"/>
    </row>
    <row r="226" spans="1:45" x14ac:dyDescent="0.25">
      <c r="A226" s="17" t="s">
        <v>14</v>
      </c>
      <c r="B226" s="87"/>
      <c r="C226" s="87"/>
      <c r="D226" s="87"/>
      <c r="E226" s="87"/>
      <c r="F226" s="98"/>
      <c r="G226" s="87"/>
      <c r="H226" s="87"/>
      <c r="I226" s="87"/>
      <c r="J226" s="87"/>
      <c r="K226" s="87"/>
      <c r="L226" s="87"/>
      <c r="M226" s="87"/>
      <c r="N226" s="87"/>
      <c r="O226" s="87"/>
      <c r="P226" s="87"/>
      <c r="Q226" s="87"/>
      <c r="R226" s="87"/>
      <c r="S226" s="87"/>
      <c r="T226" s="87"/>
      <c r="U226" s="87"/>
      <c r="V226" s="87"/>
      <c r="W226" s="87"/>
      <c r="X226" s="87"/>
      <c r="Y226" s="87"/>
      <c r="Z226" s="87"/>
      <c r="AA226" s="87"/>
      <c r="AB226" s="87"/>
      <c r="AC226" s="87"/>
      <c r="AD226" s="87"/>
      <c r="AE226" s="87"/>
      <c r="AF226" s="87"/>
      <c r="AG226" s="87"/>
      <c r="AH226" s="87"/>
      <c r="AI226" s="87"/>
      <c r="AJ226" s="87"/>
      <c r="AK226" s="87"/>
      <c r="AL226" s="87"/>
      <c r="AM226" s="87"/>
      <c r="AN226" s="87"/>
      <c r="AO226" s="87"/>
      <c r="AP226" s="87"/>
      <c r="AQ226" s="87"/>
      <c r="AR226" s="45"/>
      <c r="AS226" s="11"/>
    </row>
    <row r="227" spans="1:45" x14ac:dyDescent="0.25">
      <c r="A227" s="17" t="s">
        <v>15</v>
      </c>
      <c r="B227" s="88">
        <f>VLOOKUP($A227,ResidentialInvestPivot!$A$10:$AQ$12,B$223-ResYr+2,0)</f>
        <v>0</v>
      </c>
      <c r="C227" s="88">
        <f>VLOOKUP($A227,ResidentialInvestPivot!$A$10:$AQ$12,C$223-ResYr+2,0)</f>
        <v>0</v>
      </c>
      <c r="D227" s="88">
        <f>VLOOKUP($A227,ResidentialInvestPivot!$A$10:$AQ$12,D$223-ResYr+2,0)</f>
        <v>0</v>
      </c>
      <c r="E227" s="88">
        <f>VLOOKUP($A227,ResidentialInvestPivot!$A$10:$AQ$12,E$223-ResYr+2,0)</f>
        <v>0</v>
      </c>
      <c r="F227" s="99">
        <f>VLOOKUP($A227,ResidentialInvestPivot!$A$10:$AQ$12,F$223-ResYr+2,0)</f>
        <v>0</v>
      </c>
      <c r="G227" s="88">
        <f>VLOOKUP($A227,ResidentialInvestPivot!$A$10:$AQ$12,G$223-ResYr+2,0)</f>
        <v>0</v>
      </c>
      <c r="H227" s="88">
        <f>VLOOKUP($A227,ResidentialInvestPivot!$A$10:$AQ$12,H$223-ResYr+2,0)</f>
        <v>0</v>
      </c>
      <c r="I227" s="88">
        <f>VLOOKUP($A227,ResidentialInvestPivot!$A$10:$AQ$12,I$223-ResYr+2,0)</f>
        <v>0</v>
      </c>
      <c r="J227" s="88">
        <f>VLOOKUP($A227,ResidentialInvestPivot!$A$10:$AQ$12,J$223-ResYr+2,0)</f>
        <v>0</v>
      </c>
      <c r="K227" s="88">
        <f>VLOOKUP($A227,ResidentialInvestPivot!$A$10:$AQ$12,K$223-ResYr+2,0)</f>
        <v>0</v>
      </c>
      <c r="L227" s="88">
        <f>VLOOKUP($A227,ResidentialInvestPivot!$A$10:$AQ$12,L$223-ResYr+2,0)</f>
        <v>0</v>
      </c>
      <c r="M227" s="88">
        <f>VLOOKUP($A227,ResidentialInvestPivot!$A$10:$AQ$12,M$223-ResYr+2,0)</f>
        <v>0</v>
      </c>
      <c r="N227" s="88">
        <f>VLOOKUP($A227,ResidentialInvestPivot!$A$10:$AQ$12,N$223-ResYr+2,0)</f>
        <v>0</v>
      </c>
      <c r="O227" s="88">
        <f>VLOOKUP($A227,ResidentialInvestPivot!$A$10:$AQ$12,O$223-ResYr+2,0)</f>
        <v>0</v>
      </c>
      <c r="P227" s="88">
        <f>VLOOKUP($A227,ResidentialInvestPivot!$A$10:$AQ$12,P$223-ResYr+2,0)</f>
        <v>0</v>
      </c>
      <c r="Q227" s="88">
        <f>VLOOKUP($A227,ResidentialInvestPivot!$A$10:$AQ$12,Q$223-ResYr+2,0)</f>
        <v>0</v>
      </c>
      <c r="R227" s="88">
        <f>VLOOKUP($A227,ResidentialInvestPivot!$A$10:$AQ$12,R$223-ResYr+2,0)</f>
        <v>0</v>
      </c>
      <c r="S227" s="88">
        <f>VLOOKUP($A227,ResidentialInvestPivot!$A$10:$AQ$12,S$223-ResYr+2,0)</f>
        <v>1.73E-3</v>
      </c>
      <c r="T227" s="88">
        <f>VLOOKUP($A227,ResidentialInvestPivot!$A$10:$AQ$12,T$223-ResYr+2,0)</f>
        <v>5.11E-3</v>
      </c>
      <c r="U227" s="88">
        <f>VLOOKUP($A227,ResidentialInvestPivot!$A$10:$AQ$12,U$223-ResYr+2,0)</f>
        <v>1.338E-2</v>
      </c>
      <c r="V227" s="88">
        <f>VLOOKUP($A227,ResidentialInvestPivot!$A$10:$AQ$12,V$223-ResYr+2,0)</f>
        <v>2.8700000000000003E-2</v>
      </c>
      <c r="W227" s="88">
        <f>VLOOKUP($A227,ResidentialInvestPivot!$A$10:$AQ$12,W$223-ResYr+2,0)</f>
        <v>4.9410000000000003E-2</v>
      </c>
      <c r="X227" s="88">
        <f>VLOOKUP($A227,ResidentialInvestPivot!$A$10:$AQ$12,X$223-ResYr+2,0)</f>
        <v>8.974E-2</v>
      </c>
      <c r="Y227" s="88">
        <f>VLOOKUP($A227,ResidentialInvestPivot!$A$10:$AQ$12,Y$223-ResYr+2,0)</f>
        <v>0.15909999999999999</v>
      </c>
      <c r="Z227" s="88">
        <f>VLOOKUP($A227,ResidentialInvestPivot!$A$10:$AQ$12,Z$223-ResYr+2,0)</f>
        <v>0.28672999999999998</v>
      </c>
      <c r="AA227" s="88">
        <f>VLOOKUP($A227,ResidentialInvestPivot!$A$10:$AQ$12,AA$223-ResYr+2,0)</f>
        <v>0.52195000000000003</v>
      </c>
      <c r="AB227" s="88">
        <f>VLOOKUP($A227,ResidentialInvestPivot!$A$10:$AQ$12,AB$223-ResYr+2,0)</f>
        <v>0.94774000000000003</v>
      </c>
      <c r="AC227" s="88">
        <f>VLOOKUP($A227,ResidentialInvestPivot!$A$10:$AQ$12,AC$223-ResYr+2,0)</f>
        <v>0.94068000000000007</v>
      </c>
      <c r="AD227" s="88">
        <f>VLOOKUP($A227,ResidentialInvestPivot!$A$10:$AQ$12,AD$223-ResYr+2,0)</f>
        <v>0.93018999999999985</v>
      </c>
      <c r="AE227" s="88">
        <f>VLOOKUP($A227,ResidentialInvestPivot!$A$10:$AQ$12,AE$223-ResYr+2,0)</f>
        <v>0.92122999999999999</v>
      </c>
      <c r="AF227" s="88">
        <f>VLOOKUP($A227,ResidentialInvestPivot!$A$10:$AQ$12,AF$223-ResYr+2,0)</f>
        <v>0.9083699999999999</v>
      </c>
      <c r="AG227" s="88">
        <f>VLOOKUP($A227,ResidentialInvestPivot!$A$10:$AQ$12,AG$223-ResYr+2,0)</f>
        <v>0.89819000000000004</v>
      </c>
      <c r="AH227" s="88">
        <f>VLOOKUP($A227,ResidentialInvestPivot!$A$10:$AQ$12,AH$223-ResYr+2,0)</f>
        <v>0.90332000000000012</v>
      </c>
      <c r="AI227" s="88">
        <f>VLOOKUP($A227,ResidentialInvestPivot!$A$10:$AQ$12,AI$223-ResYr+2,0)</f>
        <v>0.90366000000000013</v>
      </c>
      <c r="AJ227" s="88">
        <f>VLOOKUP($A227,ResidentialInvestPivot!$A$10:$AQ$12,AJ$223-ResYr+2,0)</f>
        <v>0.91222000000000003</v>
      </c>
      <c r="AK227" s="88">
        <f>VLOOKUP($A227,ResidentialInvestPivot!$A$10:$AQ$12,AK$223-ResYr+2,0)</f>
        <v>0.92145999999999983</v>
      </c>
      <c r="AL227" s="88">
        <f>VLOOKUP($A227,ResidentialInvestPivot!$A$10:$AQ$12,AL$223-ResYr+2,0)</f>
        <v>0.93310999999999999</v>
      </c>
      <c r="AM227" s="88">
        <f>VLOOKUP($A227,ResidentialInvestPivot!$A$10:$AQ$12,AM$223-ResYr+2,0)</f>
        <v>0.94065000000000021</v>
      </c>
      <c r="AN227" s="88">
        <f>VLOOKUP($A227,ResidentialInvestPivot!$A$10:$AQ$12,AN$223-ResYr+2,0)</f>
        <v>0.94474000000000002</v>
      </c>
      <c r="AO227" s="88">
        <f>VLOOKUP($A227,ResidentialInvestPivot!$A$10:$AQ$12,AO$223-ResYr+2,0)</f>
        <v>0.94407000000000008</v>
      </c>
      <c r="AP227" s="88">
        <f>VLOOKUP($A227,ResidentialInvestPivot!$A$10:$AQ$12,AP$223-ResYr+2,0)</f>
        <v>0.94439999999999991</v>
      </c>
      <c r="AQ227" s="88">
        <f>VLOOKUP($A227,ResidentialInvestPivot!$A$10:$AQ$12,AQ$223-ResYr+2,0)</f>
        <v>0.94919999999999993</v>
      </c>
      <c r="AR227" s="45"/>
      <c r="AS227" s="11"/>
    </row>
    <row r="228" spans="1:45" x14ac:dyDescent="0.25">
      <c r="A228" s="17" t="s">
        <v>16</v>
      </c>
      <c r="B228" s="87"/>
      <c r="C228" s="87"/>
      <c r="D228" s="87"/>
      <c r="E228" s="87"/>
      <c r="F228" s="98"/>
      <c r="G228" s="87"/>
      <c r="H228" s="87"/>
      <c r="I228" s="87"/>
      <c r="J228" s="87"/>
      <c r="K228" s="87"/>
      <c r="L228" s="87"/>
      <c r="M228" s="87"/>
      <c r="N228" s="87"/>
      <c r="O228" s="87"/>
      <c r="P228" s="87"/>
      <c r="Q228" s="87"/>
      <c r="R228" s="87"/>
      <c r="S228" s="87"/>
      <c r="T228" s="87"/>
      <c r="U228" s="87"/>
      <c r="V228" s="87"/>
      <c r="W228" s="87"/>
      <c r="X228" s="87"/>
      <c r="Y228" s="87"/>
      <c r="Z228" s="87"/>
      <c r="AA228" s="87"/>
      <c r="AB228" s="87"/>
      <c r="AC228" s="87"/>
      <c r="AD228" s="87"/>
      <c r="AE228" s="87"/>
      <c r="AF228" s="87"/>
      <c r="AG228" s="87"/>
      <c r="AH228" s="87"/>
      <c r="AI228" s="87"/>
      <c r="AJ228" s="87"/>
      <c r="AK228" s="87"/>
      <c r="AL228" s="87"/>
      <c r="AM228" s="87"/>
      <c r="AN228" s="87"/>
      <c r="AO228" s="87"/>
      <c r="AP228" s="87"/>
      <c r="AQ228" s="87"/>
      <c r="AR228" s="45"/>
      <c r="AS228" s="11"/>
    </row>
    <row r="229" spans="1:45" x14ac:dyDescent="0.25">
      <c r="A229" s="17" t="s">
        <v>17</v>
      </c>
      <c r="B229" s="87"/>
      <c r="C229" s="87"/>
      <c r="D229" s="87"/>
      <c r="E229" s="87"/>
      <c r="F229" s="98"/>
      <c r="G229" s="87"/>
      <c r="H229" s="87"/>
      <c r="I229" s="87"/>
      <c r="J229" s="87"/>
      <c r="K229" s="87"/>
      <c r="L229" s="87"/>
      <c r="M229" s="87"/>
      <c r="N229" s="87"/>
      <c r="O229" s="87"/>
      <c r="P229" s="87"/>
      <c r="Q229" s="87"/>
      <c r="R229" s="87"/>
      <c r="S229" s="87"/>
      <c r="T229" s="87"/>
      <c r="U229" s="87"/>
      <c r="V229" s="87"/>
      <c r="W229" s="87"/>
      <c r="X229" s="87"/>
      <c r="Y229" s="87"/>
      <c r="Z229" s="87"/>
      <c r="AA229" s="87"/>
      <c r="AB229" s="87"/>
      <c r="AC229" s="87"/>
      <c r="AD229" s="87"/>
      <c r="AE229" s="87"/>
      <c r="AF229" s="87"/>
      <c r="AG229" s="87"/>
      <c r="AH229" s="87"/>
      <c r="AI229" s="87"/>
      <c r="AJ229" s="87"/>
      <c r="AK229" s="87"/>
      <c r="AL229" s="87"/>
      <c r="AM229" s="87"/>
      <c r="AN229" s="87"/>
      <c r="AO229" s="87"/>
      <c r="AP229" s="87"/>
      <c r="AQ229" s="87"/>
      <c r="AR229" s="45"/>
      <c r="AS229" s="11"/>
    </row>
    <row r="230" spans="1:45" x14ac:dyDescent="0.25">
      <c r="A230" s="17" t="s">
        <v>18</v>
      </c>
      <c r="B230" s="87"/>
      <c r="C230" s="87"/>
      <c r="D230" s="87"/>
      <c r="E230" s="87"/>
      <c r="F230" s="98"/>
      <c r="G230" s="87"/>
      <c r="H230" s="87"/>
      <c r="I230" s="87"/>
      <c r="J230" s="87"/>
      <c r="K230" s="87"/>
      <c r="L230" s="87"/>
      <c r="M230" s="87"/>
      <c r="N230" s="87"/>
      <c r="O230" s="87"/>
      <c r="P230" s="87"/>
      <c r="Q230" s="87"/>
      <c r="R230" s="87"/>
      <c r="S230" s="87"/>
      <c r="T230" s="87"/>
      <c r="U230" s="87"/>
      <c r="V230" s="87"/>
      <c r="W230" s="87"/>
      <c r="X230" s="87"/>
      <c r="Y230" s="87"/>
      <c r="Z230" s="87"/>
      <c r="AA230" s="87"/>
      <c r="AB230" s="87"/>
      <c r="AC230" s="87"/>
      <c r="AD230" s="87"/>
      <c r="AE230" s="87"/>
      <c r="AF230" s="87"/>
      <c r="AG230" s="87"/>
      <c r="AH230" s="87"/>
      <c r="AI230" s="87"/>
      <c r="AJ230" s="87"/>
      <c r="AK230" s="87"/>
      <c r="AL230" s="87"/>
      <c r="AM230" s="87"/>
      <c r="AN230" s="87"/>
      <c r="AO230" s="87"/>
      <c r="AP230" s="87"/>
      <c r="AQ230" s="87"/>
      <c r="AR230" s="45"/>
      <c r="AS230" s="11"/>
    </row>
    <row r="231" spans="1:45" x14ac:dyDescent="0.25">
      <c r="A231" s="17" t="s">
        <v>19</v>
      </c>
      <c r="B231" s="87"/>
      <c r="C231" s="87"/>
      <c r="D231" s="87"/>
      <c r="E231" s="87"/>
      <c r="F231" s="98"/>
      <c r="G231" s="87"/>
      <c r="H231" s="87"/>
      <c r="I231" s="87"/>
      <c r="J231" s="87"/>
      <c r="K231" s="87"/>
      <c r="L231" s="87"/>
      <c r="M231" s="87"/>
      <c r="N231" s="87"/>
      <c r="O231" s="87"/>
      <c r="P231" s="87"/>
      <c r="Q231" s="87"/>
      <c r="R231" s="87"/>
      <c r="S231" s="87"/>
      <c r="T231" s="87"/>
      <c r="U231" s="87"/>
      <c r="V231" s="87"/>
      <c r="W231" s="87"/>
      <c r="X231" s="87"/>
      <c r="Y231" s="87"/>
      <c r="Z231" s="87"/>
      <c r="AA231" s="87"/>
      <c r="AB231" s="87"/>
      <c r="AC231" s="87"/>
      <c r="AD231" s="87"/>
      <c r="AE231" s="87"/>
      <c r="AF231" s="87"/>
      <c r="AG231" s="87"/>
      <c r="AH231" s="87"/>
      <c r="AI231" s="87"/>
      <c r="AJ231" s="87"/>
      <c r="AK231" s="87"/>
      <c r="AL231" s="87"/>
      <c r="AM231" s="87"/>
      <c r="AN231" s="87"/>
      <c r="AO231" s="87"/>
      <c r="AP231" s="87"/>
      <c r="AQ231" s="87"/>
      <c r="AR231" s="45"/>
      <c r="AS231" s="11"/>
    </row>
    <row r="232" spans="1:45" x14ac:dyDescent="0.25">
      <c r="A232" s="17" t="s">
        <v>20</v>
      </c>
      <c r="B232" s="88">
        <f>VLOOKUP($A232,ResidentialInvestPivot!$A$10:$AQ$12,B$223-ResYr+2,0)</f>
        <v>3374.3054299999999</v>
      </c>
      <c r="C232" s="88">
        <f>VLOOKUP($A232,ResidentialInvestPivot!$A$10:$AQ$12,C$223-ResYr+2,0)</f>
        <v>1974.2482799999998</v>
      </c>
      <c r="D232" s="88">
        <f>VLOOKUP($A232,ResidentialInvestPivot!$A$10:$AQ$12,D$223-ResYr+2,0)</f>
        <v>2069.0383899999997</v>
      </c>
      <c r="E232" s="88">
        <f>VLOOKUP($A232,ResidentialInvestPivot!$A$10:$AQ$12,E$223-ResYr+2,0)</f>
        <v>2813.93858</v>
      </c>
      <c r="F232" s="99">
        <f>VLOOKUP($A232,ResidentialInvestPivot!$A$10:$AQ$12,F$223-ResYr+2,0)</f>
        <v>4070.4731099999999</v>
      </c>
      <c r="G232" s="88">
        <f>VLOOKUP($A232,ResidentialInvestPivot!$A$10:$AQ$12,G$223-ResYr+2,0)</f>
        <v>20534.964159999996</v>
      </c>
      <c r="H232" s="88">
        <f>VLOOKUP($A232,ResidentialInvestPivot!$A$10:$AQ$12,H$223-ResYr+2,0)</f>
        <v>22049.20636</v>
      </c>
      <c r="I232" s="88">
        <f>VLOOKUP($A232,ResidentialInvestPivot!$A$10:$AQ$12,I$223-ResYr+2,0)</f>
        <v>23507.387620000001</v>
      </c>
      <c r="J232" s="88">
        <f>VLOOKUP($A232,ResidentialInvestPivot!$A$10:$AQ$12,J$223-ResYr+2,0)</f>
        <v>23027.590910000003</v>
      </c>
      <c r="K232" s="88">
        <f>VLOOKUP($A232,ResidentialInvestPivot!$A$10:$AQ$12,K$223-ResYr+2,0)</f>
        <v>21836.799739999999</v>
      </c>
      <c r="L232" s="88">
        <f>VLOOKUP($A232,ResidentialInvestPivot!$A$10:$AQ$12,L$223-ResYr+2,0)</f>
        <v>21067.252349999999</v>
      </c>
      <c r="M232" s="88">
        <f>VLOOKUP($A232,ResidentialInvestPivot!$A$10:$AQ$12,M$223-ResYr+2,0)</f>
        <v>20175.66748</v>
      </c>
      <c r="N232" s="88">
        <f>VLOOKUP($A232,ResidentialInvestPivot!$A$10:$AQ$12,N$223-ResYr+2,0)</f>
        <v>19988.09188</v>
      </c>
      <c r="O232" s="88">
        <f>VLOOKUP($A232,ResidentialInvestPivot!$A$10:$AQ$12,O$223-ResYr+2,0)</f>
        <v>17104.471920000004</v>
      </c>
      <c r="P232" s="88">
        <f>VLOOKUP($A232,ResidentialInvestPivot!$A$10:$AQ$12,P$223-ResYr+2,0)</f>
        <v>19027.697810000001</v>
      </c>
      <c r="Q232" s="88">
        <f>VLOOKUP($A232,ResidentialInvestPivot!$A$10:$AQ$12,Q$223-ResYr+2,0)</f>
        <v>19812.04666</v>
      </c>
      <c r="R232" s="88">
        <f>VLOOKUP($A232,ResidentialInvestPivot!$A$10:$AQ$12,R$223-ResYr+2,0)</f>
        <v>20712.77751</v>
      </c>
      <c r="S232" s="88">
        <f>VLOOKUP($A232,ResidentialInvestPivot!$A$10:$AQ$12,S$223-ResYr+2,0)</f>
        <v>22064.329699999998</v>
      </c>
      <c r="T232" s="88">
        <f>VLOOKUP($A232,ResidentialInvestPivot!$A$10:$AQ$12,T$223-ResYr+2,0)</f>
        <v>23022.563610000001</v>
      </c>
      <c r="U232" s="88">
        <f>VLOOKUP($A232,ResidentialInvestPivot!$A$10:$AQ$12,U$223-ResYr+2,0)</f>
        <v>23888.021979999998</v>
      </c>
      <c r="V232" s="88">
        <f>VLOOKUP($A232,ResidentialInvestPivot!$A$10:$AQ$12,V$223-ResYr+2,0)</f>
        <v>24696.556500000002</v>
      </c>
      <c r="W232" s="88">
        <f>VLOOKUP($A232,ResidentialInvestPivot!$A$10:$AQ$12,W$223-ResYr+2,0)</f>
        <v>25635.804369999998</v>
      </c>
      <c r="X232" s="88">
        <f>VLOOKUP($A232,ResidentialInvestPivot!$A$10:$AQ$12,X$223-ResYr+2,0)</f>
        <v>26899.801319999999</v>
      </c>
      <c r="Y232" s="88">
        <f>VLOOKUP($A232,ResidentialInvestPivot!$A$10:$AQ$12,Y$223-ResYr+2,0)</f>
        <v>28106.636409999999</v>
      </c>
      <c r="Z232" s="88">
        <f>VLOOKUP($A232,ResidentialInvestPivot!$A$10:$AQ$12,Z$223-ResYr+2,0)</f>
        <v>29330.69989</v>
      </c>
      <c r="AA232" s="88">
        <f>VLOOKUP($A232,ResidentialInvestPivot!$A$10:$AQ$12,AA$223-ResYr+2,0)</f>
        <v>30654.771789999999</v>
      </c>
      <c r="AB232" s="88">
        <f>VLOOKUP($A232,ResidentialInvestPivot!$A$10:$AQ$12,AB$223-ResYr+2,0)</f>
        <v>32158.763599999998</v>
      </c>
      <c r="AC232" s="88">
        <f>VLOOKUP($A232,ResidentialInvestPivot!$A$10:$AQ$12,AC$223-ResYr+2,0)</f>
        <v>33641.692450000002</v>
      </c>
      <c r="AD232" s="88">
        <f>VLOOKUP($A232,ResidentialInvestPivot!$A$10:$AQ$12,AD$223-ResYr+2,0)</f>
        <v>35288.454469999997</v>
      </c>
      <c r="AE232" s="88">
        <f>VLOOKUP($A232,ResidentialInvestPivot!$A$10:$AQ$12,AE$223-ResYr+2,0)</f>
        <v>36914.915049999996</v>
      </c>
      <c r="AF232" s="88">
        <f>VLOOKUP($A232,ResidentialInvestPivot!$A$10:$AQ$12,AF$223-ResYr+2,0)</f>
        <v>38553.976560000003</v>
      </c>
      <c r="AG232" s="88">
        <f>VLOOKUP($A232,ResidentialInvestPivot!$A$10:$AQ$12,AG$223-ResYr+2,0)</f>
        <v>40475.614569999998</v>
      </c>
      <c r="AH232" s="88">
        <f>VLOOKUP($A232,ResidentialInvestPivot!$A$10:$AQ$12,AH$223-ResYr+2,0)</f>
        <v>42613.258539999995</v>
      </c>
      <c r="AI232" s="88">
        <f>VLOOKUP($A232,ResidentialInvestPivot!$A$10:$AQ$12,AI$223-ResYr+2,0)</f>
        <v>44844.8197</v>
      </c>
      <c r="AJ232" s="88">
        <f>VLOOKUP($A232,ResidentialInvestPivot!$A$10:$AQ$12,AJ$223-ResYr+2,0)</f>
        <v>47158.024420000002</v>
      </c>
      <c r="AK232" s="88">
        <f>VLOOKUP($A232,ResidentialInvestPivot!$A$10:$AQ$12,AK$223-ResYr+2,0)</f>
        <v>49718.904769999994</v>
      </c>
      <c r="AL232" s="88">
        <f>VLOOKUP($A232,ResidentialInvestPivot!$A$10:$AQ$12,AL$223-ResYr+2,0)</f>
        <v>52472.121700000003</v>
      </c>
      <c r="AM232" s="88">
        <f>VLOOKUP($A232,ResidentialInvestPivot!$A$10:$AQ$12,AM$223-ResYr+2,0)</f>
        <v>55461.850959999996</v>
      </c>
      <c r="AN232" s="88">
        <f>VLOOKUP($A232,ResidentialInvestPivot!$A$10:$AQ$12,AN$223-ResYr+2,0)</f>
        <v>58523.260750000001</v>
      </c>
      <c r="AO232" s="88">
        <f>VLOOKUP($A232,ResidentialInvestPivot!$A$10:$AQ$12,AO$223-ResYr+2,0)</f>
        <v>61779.533689999997</v>
      </c>
      <c r="AP232" s="88">
        <f>VLOOKUP($A232,ResidentialInvestPivot!$A$10:$AQ$12,AP$223-ResYr+2,0)</f>
        <v>65085.599490000001</v>
      </c>
      <c r="AQ232" s="88">
        <f>VLOOKUP($A232,ResidentialInvestPivot!$A$10:$AQ$12,AQ$223-ResYr+2,0)</f>
        <v>68756.718499999988</v>
      </c>
      <c r="AR232" s="45"/>
      <c r="AS232" s="11"/>
    </row>
    <row r="233" spans="1:45" x14ac:dyDescent="0.25">
      <c r="A233" s="17" t="s">
        <v>22</v>
      </c>
      <c r="B233" s="88">
        <f>VLOOKUP($A233,ResidentialInvestPivot!$A$10:$AQ$12,B$223-ResYr+2,0)</f>
        <v>261.80955000000006</v>
      </c>
      <c r="C233" s="88">
        <f>VLOOKUP($A233,ResidentialInvestPivot!$A$10:$AQ$12,C$223-ResYr+2,0)</f>
        <v>138.62135000000001</v>
      </c>
      <c r="D233" s="88">
        <f>VLOOKUP($A233,ResidentialInvestPivot!$A$10:$AQ$12,D$223-ResYr+2,0)</f>
        <v>231.97230999999999</v>
      </c>
      <c r="E233" s="88">
        <f>VLOOKUP($A233,ResidentialInvestPivot!$A$10:$AQ$12,E$223-ResYr+2,0)</f>
        <v>492.98348000000004</v>
      </c>
      <c r="F233" s="99">
        <f>VLOOKUP($A233,ResidentialInvestPivot!$A$10:$AQ$12,F$223-ResYr+2,0)</f>
        <v>1868.2571399999999</v>
      </c>
      <c r="G233" s="88">
        <f>VLOOKUP($A233,ResidentialInvestPivot!$A$10:$AQ$12,G$223-ResYr+2,0)</f>
        <v>3023.6979700000002</v>
      </c>
      <c r="H233" s="88">
        <f>VLOOKUP($A233,ResidentialInvestPivot!$A$10:$AQ$12,H$223-ResYr+2,0)</f>
        <v>5503.1445999999996</v>
      </c>
      <c r="I233" s="88">
        <f>VLOOKUP($A233,ResidentialInvestPivot!$A$10:$AQ$12,I$223-ResYr+2,0)</f>
        <v>6870.8625400000001</v>
      </c>
      <c r="J233" s="88">
        <f>VLOOKUP($A233,ResidentialInvestPivot!$A$10:$AQ$12,J$223-ResYr+2,0)</f>
        <v>2.3600000000000001E-3</v>
      </c>
      <c r="K233" s="88">
        <f>VLOOKUP($A233,ResidentialInvestPivot!$A$10:$AQ$12,K$223-ResYr+2,0)</f>
        <v>6.7000000000000002E-4</v>
      </c>
      <c r="L233" s="88">
        <f>VLOOKUP($A233,ResidentialInvestPivot!$A$10:$AQ$12,L$223-ResYr+2,0)</f>
        <v>0</v>
      </c>
      <c r="M233" s="88">
        <f>VLOOKUP($A233,ResidentialInvestPivot!$A$10:$AQ$12,M$223-ResYr+2,0)</f>
        <v>0</v>
      </c>
      <c r="N233" s="88">
        <f>VLOOKUP($A233,ResidentialInvestPivot!$A$10:$AQ$12,N$223-ResYr+2,0)</f>
        <v>4.0499999999999998E-3</v>
      </c>
      <c r="O233" s="88">
        <f>VLOOKUP($A233,ResidentialInvestPivot!$A$10:$AQ$12,O$223-ResYr+2,0)</f>
        <v>7.4200000000000004E-3</v>
      </c>
      <c r="P233" s="88">
        <f>VLOOKUP($A233,ResidentialInvestPivot!$A$10:$AQ$12,P$223-ResYr+2,0)</f>
        <v>2.7990000000000001E-2</v>
      </c>
      <c r="Q233" s="88">
        <f>VLOOKUP($A233,ResidentialInvestPivot!$A$10:$AQ$12,Q$223-ResYr+2,0)</f>
        <v>5.058E-2</v>
      </c>
      <c r="R233" s="88">
        <f>VLOOKUP($A233,ResidentialInvestPivot!$A$10:$AQ$12,R$223-ResYr+2,0)</f>
        <v>0.24851000000000001</v>
      </c>
      <c r="S233" s="88">
        <f>VLOOKUP($A233,ResidentialInvestPivot!$A$10:$AQ$12,S$223-ResYr+2,0)</f>
        <v>0.56440000000000001</v>
      </c>
      <c r="T233" s="88">
        <f>VLOOKUP($A233,ResidentialInvestPivot!$A$10:$AQ$12,T$223-ResYr+2,0)</f>
        <v>1.42726</v>
      </c>
      <c r="U233" s="88">
        <f>VLOOKUP($A233,ResidentialInvestPivot!$A$10:$AQ$12,U$223-ResYr+2,0)</f>
        <v>2.5319699999999998</v>
      </c>
      <c r="V233" s="88">
        <f>VLOOKUP($A233,ResidentialInvestPivot!$A$10:$AQ$12,V$223-ResYr+2,0)</f>
        <v>4.468869999999999</v>
      </c>
      <c r="W233" s="88">
        <f>VLOOKUP($A233,ResidentialInvestPivot!$A$10:$AQ$12,W$223-ResYr+2,0)</f>
        <v>69.093800000000002</v>
      </c>
      <c r="X233" s="88">
        <f>VLOOKUP($A233,ResidentialInvestPivot!$A$10:$AQ$12,X$223-ResYr+2,0)</f>
        <v>154.00368999999998</v>
      </c>
      <c r="Y233" s="88">
        <f>VLOOKUP($A233,ResidentialInvestPivot!$A$10:$AQ$12,Y$223-ResYr+2,0)</f>
        <v>157.05261000000002</v>
      </c>
      <c r="Z233" s="88">
        <f>VLOOKUP($A233,ResidentialInvestPivot!$A$10:$AQ$12,Z$223-ResYr+2,0)</f>
        <v>162.26997</v>
      </c>
      <c r="AA233" s="88">
        <f>VLOOKUP($A233,ResidentialInvestPivot!$A$10:$AQ$12,AA$223-ResYr+2,0)</f>
        <v>166.81485000000001</v>
      </c>
      <c r="AB233" s="88">
        <f>VLOOKUP($A233,ResidentialInvestPivot!$A$10:$AQ$12,AB$223-ResYr+2,0)</f>
        <v>173.98294999999999</v>
      </c>
      <c r="AC233" s="88">
        <f>VLOOKUP($A233,ResidentialInvestPivot!$A$10:$AQ$12,AC$223-ResYr+2,0)</f>
        <v>177.98054999999999</v>
      </c>
      <c r="AD233" s="88">
        <f>VLOOKUP($A233,ResidentialInvestPivot!$A$10:$AQ$12,AD$223-ResYr+2,0)</f>
        <v>182.84191999999999</v>
      </c>
      <c r="AE233" s="88">
        <f>VLOOKUP($A233,ResidentialInvestPivot!$A$10:$AQ$12,AE$223-ResYr+2,0)</f>
        <v>185.71797999999998</v>
      </c>
      <c r="AF233" s="88">
        <f>VLOOKUP($A233,ResidentialInvestPivot!$A$10:$AQ$12,AF$223-ResYr+2,0)</f>
        <v>196.46856000000002</v>
      </c>
      <c r="AG233" s="88">
        <f>VLOOKUP($A233,ResidentialInvestPivot!$A$10:$AQ$12,AG$223-ResYr+2,0)</f>
        <v>201.99539999999999</v>
      </c>
      <c r="AH233" s="88">
        <f>VLOOKUP($A233,ResidentialInvestPivot!$A$10:$AQ$12,AH$223-ResYr+2,0)</f>
        <v>206.48663000000002</v>
      </c>
      <c r="AI233" s="88">
        <f>VLOOKUP($A233,ResidentialInvestPivot!$A$10:$AQ$12,AI$223-ResYr+2,0)</f>
        <v>216.04829000000001</v>
      </c>
      <c r="AJ233" s="88">
        <f>VLOOKUP($A233,ResidentialInvestPivot!$A$10:$AQ$12,AJ$223-ResYr+2,0)</f>
        <v>224.91427999999999</v>
      </c>
      <c r="AK233" s="88">
        <f>VLOOKUP($A233,ResidentialInvestPivot!$A$10:$AQ$12,AK$223-ResYr+2,0)</f>
        <v>233.33787999999998</v>
      </c>
      <c r="AL233" s="88">
        <f>VLOOKUP($A233,ResidentialInvestPivot!$A$10:$AQ$12,AL$223-ResYr+2,0)</f>
        <v>247.57877000000002</v>
      </c>
      <c r="AM233" s="88">
        <f>VLOOKUP($A233,ResidentialInvestPivot!$A$10:$AQ$12,AM$223-ResYr+2,0)</f>
        <v>258.51934999999997</v>
      </c>
      <c r="AN233" s="88">
        <f>VLOOKUP($A233,ResidentialInvestPivot!$A$10:$AQ$12,AN$223-ResYr+2,0)</f>
        <v>310.42102000000006</v>
      </c>
      <c r="AO233" s="88">
        <f>VLOOKUP($A233,ResidentialInvestPivot!$A$10:$AQ$12,AO$223-ResYr+2,0)</f>
        <v>321.63684999999998</v>
      </c>
      <c r="AP233" s="88">
        <f>VLOOKUP($A233,ResidentialInvestPivot!$A$10:$AQ$12,AP$223-ResYr+2,0)</f>
        <v>330.82648</v>
      </c>
      <c r="AQ233" s="88">
        <f>VLOOKUP($A233,ResidentialInvestPivot!$A$10:$AQ$12,AQ$223-ResYr+2,0)</f>
        <v>341.20073000000002</v>
      </c>
      <c r="AR233" s="45"/>
      <c r="AS233" s="11"/>
    </row>
    <row r="234" spans="1:45" x14ac:dyDescent="0.25">
      <c r="A234" s="17" t="s">
        <v>21</v>
      </c>
      <c r="B234" s="87"/>
      <c r="C234" s="87"/>
      <c r="D234" s="87"/>
      <c r="E234" s="87"/>
      <c r="F234" s="98"/>
      <c r="G234" s="87"/>
      <c r="H234" s="87"/>
      <c r="I234" s="87"/>
      <c r="J234" s="87"/>
      <c r="K234" s="87"/>
      <c r="L234" s="87"/>
      <c r="M234" s="87"/>
      <c r="N234" s="87"/>
      <c r="O234" s="87"/>
      <c r="P234" s="87"/>
      <c r="Q234" s="87"/>
      <c r="R234" s="87"/>
      <c r="S234" s="87"/>
      <c r="T234" s="87"/>
      <c r="U234" s="87"/>
      <c r="V234" s="87"/>
      <c r="W234" s="87"/>
      <c r="X234" s="87"/>
      <c r="Y234" s="87"/>
      <c r="Z234" s="87"/>
      <c r="AA234" s="87"/>
      <c r="AB234" s="87"/>
      <c r="AC234" s="87"/>
      <c r="AD234" s="87"/>
      <c r="AE234" s="87"/>
      <c r="AF234" s="87"/>
      <c r="AG234" s="87"/>
      <c r="AH234" s="87"/>
      <c r="AI234" s="87"/>
      <c r="AJ234" s="87"/>
      <c r="AK234" s="87"/>
      <c r="AL234" s="87"/>
      <c r="AM234" s="87"/>
      <c r="AN234" s="87"/>
      <c r="AO234" s="87"/>
      <c r="AP234" s="87"/>
      <c r="AQ234" s="87"/>
      <c r="AR234" s="45"/>
      <c r="AS234" s="11"/>
    </row>
    <row r="235" spans="1:45" x14ac:dyDescent="0.25">
      <c r="A235" s="17" t="s">
        <v>23</v>
      </c>
      <c r="B235" s="89">
        <f>SUM(B224:B234)</f>
        <v>3636.1149799999998</v>
      </c>
      <c r="C235" s="89">
        <f t="shared" ref="C235:AQ235" si="89">SUM(C224:C233)</f>
        <v>2112.8696299999997</v>
      </c>
      <c r="D235" s="89">
        <f t="shared" si="89"/>
        <v>2301.0106999999998</v>
      </c>
      <c r="E235" s="89">
        <f t="shared" si="89"/>
        <v>3306.9220599999999</v>
      </c>
      <c r="F235" s="100">
        <f t="shared" si="89"/>
        <v>5938.7302499999996</v>
      </c>
      <c r="G235" s="89">
        <f t="shared" si="89"/>
        <v>23558.662129999997</v>
      </c>
      <c r="H235" s="89">
        <f t="shared" si="89"/>
        <v>27552.35096</v>
      </c>
      <c r="I235" s="89">
        <f t="shared" si="89"/>
        <v>30378.250160000003</v>
      </c>
      <c r="J235" s="89">
        <f t="shared" si="89"/>
        <v>23027.593270000001</v>
      </c>
      <c r="K235" s="89">
        <f t="shared" si="89"/>
        <v>21836.80041</v>
      </c>
      <c r="L235" s="89">
        <f t="shared" si="89"/>
        <v>21067.252349999999</v>
      </c>
      <c r="M235" s="89">
        <f t="shared" si="89"/>
        <v>20175.66748</v>
      </c>
      <c r="N235" s="89">
        <f t="shared" si="89"/>
        <v>19988.095929999999</v>
      </c>
      <c r="O235" s="89">
        <f t="shared" si="89"/>
        <v>17104.479340000005</v>
      </c>
      <c r="P235" s="89">
        <f t="shared" si="89"/>
        <v>19027.7258</v>
      </c>
      <c r="Q235" s="89">
        <f t="shared" si="89"/>
        <v>19812.097239999999</v>
      </c>
      <c r="R235" s="89">
        <f t="shared" si="89"/>
        <v>20713.026020000001</v>
      </c>
      <c r="S235" s="89">
        <f t="shared" si="89"/>
        <v>22064.895829999998</v>
      </c>
      <c r="T235" s="89">
        <f t="shared" si="89"/>
        <v>23023.99598</v>
      </c>
      <c r="U235" s="89">
        <f t="shared" si="89"/>
        <v>23890.567329999998</v>
      </c>
      <c r="V235" s="89">
        <f t="shared" si="89"/>
        <v>24701.054070000002</v>
      </c>
      <c r="W235" s="89">
        <f t="shared" si="89"/>
        <v>25704.947579999996</v>
      </c>
      <c r="X235" s="89">
        <f t="shared" si="89"/>
        <v>27053.894749999999</v>
      </c>
      <c r="Y235" s="89">
        <f t="shared" si="89"/>
        <v>28263.848119999999</v>
      </c>
      <c r="Z235" s="89">
        <f t="shared" si="89"/>
        <v>29493.256590000001</v>
      </c>
      <c r="AA235" s="89">
        <f t="shared" si="89"/>
        <v>30822.108589999996</v>
      </c>
      <c r="AB235" s="89">
        <f t="shared" si="89"/>
        <v>32333.694289999999</v>
      </c>
      <c r="AC235" s="89">
        <f t="shared" si="89"/>
        <v>33820.613680000002</v>
      </c>
      <c r="AD235" s="89">
        <f t="shared" si="89"/>
        <v>35472.226579999995</v>
      </c>
      <c r="AE235" s="89">
        <f t="shared" si="89"/>
        <v>37101.554259999997</v>
      </c>
      <c r="AF235" s="89">
        <f t="shared" si="89"/>
        <v>38751.353490000001</v>
      </c>
      <c r="AG235" s="89">
        <f t="shared" si="89"/>
        <v>40678.508159999998</v>
      </c>
      <c r="AH235" s="89">
        <f t="shared" si="89"/>
        <v>42820.648489999992</v>
      </c>
      <c r="AI235" s="89">
        <f t="shared" si="89"/>
        <v>45061.771650000002</v>
      </c>
      <c r="AJ235" s="89">
        <f t="shared" si="89"/>
        <v>47383.850919999997</v>
      </c>
      <c r="AK235" s="89">
        <f t="shared" si="89"/>
        <v>49953.164109999991</v>
      </c>
      <c r="AL235" s="89">
        <f t="shared" si="89"/>
        <v>52720.633580000002</v>
      </c>
      <c r="AM235" s="89">
        <f t="shared" si="89"/>
        <v>55721.310959999995</v>
      </c>
      <c r="AN235" s="89">
        <f t="shared" si="89"/>
        <v>58834.626510000002</v>
      </c>
      <c r="AO235" s="89">
        <f t="shared" si="89"/>
        <v>62102.114609999997</v>
      </c>
      <c r="AP235" s="89">
        <f t="shared" si="89"/>
        <v>65417.370370000004</v>
      </c>
      <c r="AQ235" s="89">
        <f t="shared" si="89"/>
        <v>69098.868429999988</v>
      </c>
      <c r="AR235" s="45"/>
      <c r="AS235" s="11"/>
    </row>
    <row r="236" spans="1:45" x14ac:dyDescent="0.25">
      <c r="A236" s="51"/>
      <c r="B236" s="51"/>
      <c r="C236" s="51"/>
      <c r="D236" s="51"/>
      <c r="E236" s="51"/>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11"/>
    </row>
    <row r="237" spans="1:45" x14ac:dyDescent="0.25">
      <c r="A237" s="51"/>
      <c r="B237" s="51"/>
      <c r="C237" s="51"/>
      <c r="D237" s="51"/>
      <c r="E237" s="51"/>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11"/>
    </row>
    <row r="238" spans="1:45" x14ac:dyDescent="0.25">
      <c r="A238" s="8" t="s">
        <v>37</v>
      </c>
      <c r="AS238" s="11"/>
    </row>
    <row r="239" spans="1:45" x14ac:dyDescent="0.25">
      <c r="A239" s="13"/>
      <c r="B239" s="14">
        <v>2009</v>
      </c>
      <c r="C239" s="14">
        <v>2010</v>
      </c>
      <c r="D239" s="14">
        <v>2011</v>
      </c>
      <c r="E239" s="14">
        <v>2012</v>
      </c>
      <c r="F239" s="15">
        <v>2013</v>
      </c>
      <c r="G239" s="14">
        <v>2014</v>
      </c>
      <c r="H239" s="14">
        <v>2015</v>
      </c>
      <c r="I239" s="14">
        <v>2016</v>
      </c>
      <c r="J239" s="14">
        <v>2017</v>
      </c>
      <c r="K239" s="14">
        <v>2018</v>
      </c>
      <c r="L239" s="14">
        <v>2019</v>
      </c>
      <c r="M239" s="14">
        <v>2020</v>
      </c>
      <c r="N239" s="14">
        <v>2021</v>
      </c>
      <c r="O239" s="14">
        <v>2022</v>
      </c>
      <c r="P239" s="14">
        <v>2023</v>
      </c>
      <c r="Q239" s="14">
        <v>2024</v>
      </c>
      <c r="R239" s="14">
        <v>2025</v>
      </c>
      <c r="S239" s="14">
        <v>2026</v>
      </c>
      <c r="T239" s="14">
        <v>2027</v>
      </c>
      <c r="U239" s="14">
        <v>2028</v>
      </c>
      <c r="V239" s="14">
        <v>2029</v>
      </c>
      <c r="W239" s="14">
        <v>2030</v>
      </c>
      <c r="X239" s="14">
        <v>2031</v>
      </c>
      <c r="Y239" s="14">
        <v>2032</v>
      </c>
      <c r="Z239" s="14">
        <v>2033</v>
      </c>
      <c r="AA239" s="14">
        <v>2034</v>
      </c>
      <c r="AB239" s="14">
        <v>2035</v>
      </c>
      <c r="AC239" s="14">
        <v>2036</v>
      </c>
      <c r="AD239" s="14">
        <v>2037</v>
      </c>
      <c r="AE239" s="14">
        <v>2038</v>
      </c>
      <c r="AF239" s="14">
        <v>2039</v>
      </c>
      <c r="AG239" s="14">
        <v>2040</v>
      </c>
      <c r="AH239" s="14">
        <v>2041</v>
      </c>
      <c r="AI239" s="14">
        <v>2042</v>
      </c>
      <c r="AJ239" s="14">
        <v>2043</v>
      </c>
      <c r="AK239" s="14">
        <v>2044</v>
      </c>
      <c r="AL239" s="14">
        <v>2045</v>
      </c>
      <c r="AM239" s="14">
        <v>2046</v>
      </c>
      <c r="AN239" s="14">
        <v>2047</v>
      </c>
      <c r="AO239" s="14">
        <v>2048</v>
      </c>
      <c r="AP239" s="14">
        <v>2049</v>
      </c>
      <c r="AQ239" s="14">
        <v>2050</v>
      </c>
      <c r="AR239" s="13"/>
      <c r="AS239" s="11"/>
    </row>
    <row r="240" spans="1:45" x14ac:dyDescent="0.25">
      <c r="A240" s="17" t="s">
        <v>12</v>
      </c>
      <c r="B240" s="45"/>
      <c r="C240" s="45"/>
      <c r="D240" s="45"/>
      <c r="E240" s="45"/>
      <c r="F240" s="96">
        <f>VLOOKUP($A240,CommercialInvestPivot!$A$10:$AM$21,F$239-CommYr+2,0)</f>
        <v>0</v>
      </c>
      <c r="G240" s="44">
        <f>VLOOKUP($A240,CommercialInvestPivot!$A$10:$AM$21,G$239-CommYr+2,0)</f>
        <v>-157.40973000000002</v>
      </c>
      <c r="H240" s="44">
        <f>VLOOKUP($A240,CommercialInvestPivot!$A$10:$AM$21,H$239-CommYr+2,0)</f>
        <v>-55.87397</v>
      </c>
      <c r="I240" s="44">
        <f>VLOOKUP($A240,CommercialInvestPivot!$A$10:$AM$21,I$239-CommYr+2,0)</f>
        <v>0</v>
      </c>
      <c r="J240" s="44">
        <f>VLOOKUP($A240,CommercialInvestPivot!$A$10:$AM$21,J$239-CommYr+2,0)</f>
        <v>0</v>
      </c>
      <c r="K240" s="44">
        <f>VLOOKUP($A240,CommercialInvestPivot!$A$10:$AM$21,K$239-CommYr+2,0)</f>
        <v>0</v>
      </c>
      <c r="L240" s="44">
        <f>VLOOKUP($A240,CommercialInvestPivot!$A$10:$AM$21,L$239-CommYr+2,0)</f>
        <v>0</v>
      </c>
      <c r="M240" s="44">
        <f>VLOOKUP($A240,CommercialInvestPivot!$A$10:$AM$21,M$239-CommYr+2,0)</f>
        <v>0</v>
      </c>
      <c r="N240" s="44">
        <f>VLOOKUP($A240,CommercialInvestPivot!$A$10:$AM$21,N$239-CommYr+2,0)</f>
        <v>0</v>
      </c>
      <c r="O240" s="44">
        <f>VLOOKUP($A240,CommercialInvestPivot!$A$10:$AM$21,O$239-CommYr+2,0)</f>
        <v>0</v>
      </c>
      <c r="P240" s="44">
        <f>VLOOKUP($A240,CommercialInvestPivot!$A$10:$AM$21,P$239-CommYr+2,0)</f>
        <v>0</v>
      </c>
      <c r="Q240" s="44">
        <f>VLOOKUP($A240,CommercialInvestPivot!$A$10:$AM$21,Q$239-CommYr+2,0)</f>
        <v>0</v>
      </c>
      <c r="R240" s="44">
        <f>VLOOKUP($A240,CommercialInvestPivot!$A$10:$AM$21,R$239-CommYr+2,0)</f>
        <v>0</v>
      </c>
      <c r="S240" s="44">
        <f>VLOOKUP($A240,CommercialInvestPivot!$A$10:$AM$21,S$239-CommYr+2,0)</f>
        <v>0</v>
      </c>
      <c r="T240" s="44">
        <f>VLOOKUP($A240,CommercialInvestPivot!$A$10:$AM$21,T$239-CommYr+2,0)</f>
        <v>0</v>
      </c>
      <c r="U240" s="44">
        <f>VLOOKUP($A240,CommercialInvestPivot!$A$10:$AM$21,U$239-CommYr+2,0)</f>
        <v>0</v>
      </c>
      <c r="V240" s="44">
        <f>VLOOKUP($A240,CommercialInvestPivot!$A$10:$AM$21,V$239-CommYr+2,0)</f>
        <v>0</v>
      </c>
      <c r="W240" s="44">
        <f>VLOOKUP($A240,CommercialInvestPivot!$A$10:$AM$21,W$239-CommYr+2,0)</f>
        <v>0</v>
      </c>
      <c r="X240" s="44">
        <f>VLOOKUP($A240,CommercialInvestPivot!$A$10:$AM$21,X$239-CommYr+2,0)</f>
        <v>0</v>
      </c>
      <c r="Y240" s="44">
        <f>VLOOKUP($A240,CommercialInvestPivot!$A$10:$AM$21,Y$239-CommYr+2,0)</f>
        <v>0</v>
      </c>
      <c r="Z240" s="44">
        <f>VLOOKUP($A240,CommercialInvestPivot!$A$10:$AM$21,Z$239-CommYr+2,0)</f>
        <v>0</v>
      </c>
      <c r="AA240" s="44">
        <f>VLOOKUP($A240,CommercialInvestPivot!$A$10:$AM$21,AA$239-CommYr+2,0)</f>
        <v>0</v>
      </c>
      <c r="AB240" s="44">
        <f>VLOOKUP($A240,CommercialInvestPivot!$A$10:$AM$21,AB$239-CommYr+2,0)</f>
        <v>0</v>
      </c>
      <c r="AC240" s="44">
        <f>VLOOKUP($A240,CommercialInvestPivot!$A$10:$AM$21,AC$239-CommYr+2,0)</f>
        <v>0</v>
      </c>
      <c r="AD240" s="44">
        <f>VLOOKUP($A240,CommercialInvestPivot!$A$10:$AM$21,AD$239-CommYr+2,0)</f>
        <v>0</v>
      </c>
      <c r="AE240" s="44">
        <f>VLOOKUP($A240,CommercialInvestPivot!$A$10:$AM$21,AE$239-CommYr+2,0)</f>
        <v>0</v>
      </c>
      <c r="AF240" s="44">
        <f>VLOOKUP($A240,CommercialInvestPivot!$A$10:$AM$21,AF$239-CommYr+2,0)</f>
        <v>0</v>
      </c>
      <c r="AG240" s="44">
        <f>VLOOKUP($A240,CommercialInvestPivot!$A$10:$AM$21,AG$239-CommYr+2,0)</f>
        <v>0</v>
      </c>
      <c r="AH240" s="44">
        <f>VLOOKUP($A240,CommercialInvestPivot!$A$10:$AM$21,AH$239-CommYr+2,0)</f>
        <v>0</v>
      </c>
      <c r="AI240" s="44">
        <f>VLOOKUP($A240,CommercialInvestPivot!$A$10:$AM$21,AI$239-CommYr+2,0)</f>
        <v>0</v>
      </c>
      <c r="AJ240" s="44">
        <f>VLOOKUP($A240,CommercialInvestPivot!$A$10:$AM$21,AJ$239-CommYr+2,0)</f>
        <v>0</v>
      </c>
      <c r="AK240" s="44">
        <f>VLOOKUP($A240,CommercialInvestPivot!$A$10:$AM$21,AK$239-CommYr+2,0)</f>
        <v>0</v>
      </c>
      <c r="AL240" s="44">
        <f>VLOOKUP($A240,CommercialInvestPivot!$A$10:$AM$21,AL$239-CommYr+2,0)</f>
        <v>0</v>
      </c>
      <c r="AM240" s="44">
        <f>VLOOKUP($A240,CommercialInvestPivot!$A$10:$AM$21,AM$239-CommYr+2,0)</f>
        <v>0</v>
      </c>
      <c r="AN240" s="44">
        <f>VLOOKUP($A240,CommercialInvestPivot!$A$10:$AM$21,AN$239-CommYr+2,0)</f>
        <v>0</v>
      </c>
      <c r="AO240" s="44">
        <f>VLOOKUP($A240,CommercialInvestPivot!$A$10:$AM$21,AO$239-CommYr+2,0)</f>
        <v>0</v>
      </c>
      <c r="AP240" s="44">
        <f>VLOOKUP($A240,CommercialInvestPivot!$A$10:$AM$21,AP$239-CommYr+2,0)</f>
        <v>0</v>
      </c>
      <c r="AQ240" s="44">
        <f>VLOOKUP($A240,CommercialInvestPivot!$A$10:$AM$21,AQ$239-CommYr+2,0)</f>
        <v>0</v>
      </c>
      <c r="AR240" s="45"/>
      <c r="AS240" s="11"/>
    </row>
    <row r="241" spans="1:45" x14ac:dyDescent="0.25">
      <c r="A241" s="17" t="s">
        <v>13</v>
      </c>
      <c r="B241" s="45"/>
      <c r="C241" s="45"/>
      <c r="D241" s="45"/>
      <c r="E241" s="45"/>
      <c r="F241" s="96">
        <f>VLOOKUP($A241,CommercialInvestPivot!$A$10:$AM$21,F$239-CommYr+2,0)</f>
        <v>0</v>
      </c>
      <c r="G241" s="44">
        <f>VLOOKUP($A241,CommercialInvestPivot!$A$10:$AM$21,G$239-CommYr+2,0)</f>
        <v>105.7679</v>
      </c>
      <c r="H241" s="44">
        <f>VLOOKUP($A241,CommercialInvestPivot!$A$10:$AM$21,H$239-CommYr+2,0)</f>
        <v>-40.243170000000006</v>
      </c>
      <c r="I241" s="44">
        <f>VLOOKUP($A241,CommercialInvestPivot!$A$10:$AM$21,I$239-CommYr+2,0)</f>
        <v>0</v>
      </c>
      <c r="J241" s="44">
        <f>VLOOKUP($A241,CommercialInvestPivot!$A$10:$AM$21,J$239-CommYr+2,0)</f>
        <v>0</v>
      </c>
      <c r="K241" s="44">
        <f>VLOOKUP($A241,CommercialInvestPivot!$A$10:$AM$21,K$239-CommYr+2,0)</f>
        <v>0</v>
      </c>
      <c r="L241" s="44">
        <f>VLOOKUP($A241,CommercialInvestPivot!$A$10:$AM$21,L$239-CommYr+2,0)</f>
        <v>0</v>
      </c>
      <c r="M241" s="44">
        <f>VLOOKUP($A241,CommercialInvestPivot!$A$10:$AM$21,M$239-CommYr+2,0)</f>
        <v>0</v>
      </c>
      <c r="N241" s="44">
        <f>VLOOKUP($A241,CommercialInvestPivot!$A$10:$AM$21,N$239-CommYr+2,0)</f>
        <v>0</v>
      </c>
      <c r="O241" s="44">
        <f>VLOOKUP($A241,CommercialInvestPivot!$A$10:$AM$21,O$239-CommYr+2,0)</f>
        <v>0</v>
      </c>
      <c r="P241" s="44">
        <f>VLOOKUP($A241,CommercialInvestPivot!$A$10:$AM$21,P$239-CommYr+2,0)</f>
        <v>0</v>
      </c>
      <c r="Q241" s="44">
        <f>VLOOKUP($A241,CommercialInvestPivot!$A$10:$AM$21,Q$239-CommYr+2,0)</f>
        <v>0</v>
      </c>
      <c r="R241" s="44">
        <f>VLOOKUP($A241,CommercialInvestPivot!$A$10:$AM$21,R$239-CommYr+2,0)</f>
        <v>0</v>
      </c>
      <c r="S241" s="44">
        <f>VLOOKUP($A241,CommercialInvestPivot!$A$10:$AM$21,S$239-CommYr+2,0)</f>
        <v>0</v>
      </c>
      <c r="T241" s="44">
        <f>VLOOKUP($A241,CommercialInvestPivot!$A$10:$AM$21,T$239-CommYr+2,0)</f>
        <v>0</v>
      </c>
      <c r="U241" s="44">
        <f>VLOOKUP($A241,CommercialInvestPivot!$A$10:$AM$21,U$239-CommYr+2,0)</f>
        <v>0</v>
      </c>
      <c r="V241" s="44">
        <f>VLOOKUP($A241,CommercialInvestPivot!$A$10:$AM$21,V$239-CommYr+2,0)</f>
        <v>0</v>
      </c>
      <c r="W241" s="44">
        <f>VLOOKUP($A241,CommercialInvestPivot!$A$10:$AM$21,W$239-CommYr+2,0)</f>
        <v>0</v>
      </c>
      <c r="X241" s="44">
        <f>VLOOKUP($A241,CommercialInvestPivot!$A$10:$AM$21,X$239-CommYr+2,0)</f>
        <v>0</v>
      </c>
      <c r="Y241" s="44">
        <f>VLOOKUP($A241,CommercialInvestPivot!$A$10:$AM$21,Y$239-CommYr+2,0)</f>
        <v>0</v>
      </c>
      <c r="Z241" s="44">
        <f>VLOOKUP($A241,CommercialInvestPivot!$A$10:$AM$21,Z$239-CommYr+2,0)</f>
        <v>0</v>
      </c>
      <c r="AA241" s="44">
        <f>VLOOKUP($A241,CommercialInvestPivot!$A$10:$AM$21,AA$239-CommYr+2,0)</f>
        <v>0</v>
      </c>
      <c r="AB241" s="44">
        <f>VLOOKUP($A241,CommercialInvestPivot!$A$10:$AM$21,AB$239-CommYr+2,0)</f>
        <v>0</v>
      </c>
      <c r="AC241" s="44">
        <f>VLOOKUP($A241,CommercialInvestPivot!$A$10:$AM$21,AC$239-CommYr+2,0)</f>
        <v>0</v>
      </c>
      <c r="AD241" s="44">
        <f>VLOOKUP($A241,CommercialInvestPivot!$A$10:$AM$21,AD$239-CommYr+2,0)</f>
        <v>0</v>
      </c>
      <c r="AE241" s="44">
        <f>VLOOKUP($A241,CommercialInvestPivot!$A$10:$AM$21,AE$239-CommYr+2,0)</f>
        <v>0</v>
      </c>
      <c r="AF241" s="44">
        <f>VLOOKUP($A241,CommercialInvestPivot!$A$10:$AM$21,AF$239-CommYr+2,0)</f>
        <v>0</v>
      </c>
      <c r="AG241" s="44">
        <f>VLOOKUP($A241,CommercialInvestPivot!$A$10:$AM$21,AG$239-CommYr+2,0)</f>
        <v>0</v>
      </c>
      <c r="AH241" s="44">
        <f>VLOOKUP($A241,CommercialInvestPivot!$A$10:$AM$21,AH$239-CommYr+2,0)</f>
        <v>0</v>
      </c>
      <c r="AI241" s="44">
        <f>VLOOKUP($A241,CommercialInvestPivot!$A$10:$AM$21,AI$239-CommYr+2,0)</f>
        <v>0</v>
      </c>
      <c r="AJ241" s="44">
        <f>VLOOKUP($A241,CommercialInvestPivot!$A$10:$AM$21,AJ$239-CommYr+2,0)</f>
        <v>0</v>
      </c>
      <c r="AK241" s="44">
        <f>VLOOKUP($A241,CommercialInvestPivot!$A$10:$AM$21,AK$239-CommYr+2,0)</f>
        <v>0</v>
      </c>
      <c r="AL241" s="44">
        <f>VLOOKUP($A241,CommercialInvestPivot!$A$10:$AM$21,AL$239-CommYr+2,0)</f>
        <v>0</v>
      </c>
      <c r="AM241" s="44">
        <f>VLOOKUP($A241,CommercialInvestPivot!$A$10:$AM$21,AM$239-CommYr+2,0)</f>
        <v>0</v>
      </c>
      <c r="AN241" s="44">
        <f>VLOOKUP($A241,CommercialInvestPivot!$A$10:$AM$21,AN$239-CommYr+2,0)</f>
        <v>0</v>
      </c>
      <c r="AO241" s="44">
        <f>VLOOKUP($A241,CommercialInvestPivot!$A$10:$AM$21,AO$239-CommYr+2,0)</f>
        <v>0</v>
      </c>
      <c r="AP241" s="44">
        <f>VLOOKUP($A241,CommercialInvestPivot!$A$10:$AM$21,AP$239-CommYr+2,0)</f>
        <v>0</v>
      </c>
      <c r="AQ241" s="44">
        <f>VLOOKUP($A241,CommercialInvestPivot!$A$10:$AM$21,AQ$239-CommYr+2,0)</f>
        <v>0</v>
      </c>
      <c r="AR241" s="45"/>
      <c r="AS241" s="11"/>
    </row>
    <row r="242" spans="1:45" x14ac:dyDescent="0.25">
      <c r="A242" s="17" t="s">
        <v>14</v>
      </c>
      <c r="B242" s="45"/>
      <c r="C242" s="45"/>
      <c r="D242" s="45"/>
      <c r="E242" s="45"/>
      <c r="F242" s="96">
        <f>VLOOKUP($A242,CommercialInvestPivot!$A$10:$AM$21,F$239-CommYr+2,0)</f>
        <v>0</v>
      </c>
      <c r="G242" s="44">
        <f>VLOOKUP($A242,CommercialInvestPivot!$A$10:$AM$21,G$239-CommYr+2,0)</f>
        <v>48.879899999999999</v>
      </c>
      <c r="H242" s="44">
        <f>VLOOKUP($A242,CommercialInvestPivot!$A$10:$AM$21,H$239-CommYr+2,0)</f>
        <v>-8.5577600000000036</v>
      </c>
      <c r="I242" s="44">
        <f>VLOOKUP($A242,CommercialInvestPivot!$A$10:$AM$21,I$239-CommYr+2,0)</f>
        <v>2.4199999999999999E-2</v>
      </c>
      <c r="J242" s="44">
        <f>VLOOKUP($A242,CommercialInvestPivot!$A$10:$AM$21,J$239-CommYr+2,0)</f>
        <v>0</v>
      </c>
      <c r="K242" s="44">
        <f>VLOOKUP($A242,CommercialInvestPivot!$A$10:$AM$21,K$239-CommYr+2,0)</f>
        <v>0</v>
      </c>
      <c r="L242" s="44">
        <f>VLOOKUP($A242,CommercialInvestPivot!$A$10:$AM$21,L$239-CommYr+2,0)</f>
        <v>0</v>
      </c>
      <c r="M242" s="44">
        <f>VLOOKUP($A242,CommercialInvestPivot!$A$10:$AM$21,M$239-CommYr+2,0)</f>
        <v>6.0800000000000003E-3</v>
      </c>
      <c r="N242" s="44">
        <f>VLOOKUP($A242,CommercialInvestPivot!$A$10:$AM$21,N$239-CommYr+2,0)</f>
        <v>6.0400000000000002E-3</v>
      </c>
      <c r="O242" s="44">
        <f>VLOOKUP($A242,CommercialInvestPivot!$A$10:$AM$21,O$239-CommYr+2,0)</f>
        <v>3.2059999999999998E-2</v>
      </c>
      <c r="P242" s="44">
        <f>VLOOKUP($A242,CommercialInvestPivot!$A$10:$AM$21,P$239-CommYr+2,0)</f>
        <v>4.4539999999999996E-2</v>
      </c>
      <c r="Q242" s="44">
        <f>VLOOKUP($A242,CommercialInvestPivot!$A$10:$AM$21,Q$239-CommYr+2,0)</f>
        <v>5.0139999999999997E-2</v>
      </c>
      <c r="R242" s="44">
        <f>VLOOKUP($A242,CommercialInvestPivot!$A$10:$AM$21,R$239-CommYr+2,0)</f>
        <v>7.9910000000000009E-2</v>
      </c>
      <c r="S242" s="44">
        <f>VLOOKUP($A242,CommercialInvestPivot!$A$10:$AM$21,S$239-CommYr+2,0)</f>
        <v>0.10465999999999999</v>
      </c>
      <c r="T242" s="44">
        <f>VLOOKUP($A242,CommercialInvestPivot!$A$10:$AM$21,T$239-CommYr+2,0)</f>
        <v>0.14250000000000002</v>
      </c>
      <c r="U242" s="44">
        <f>VLOOKUP($A242,CommercialInvestPivot!$A$10:$AM$21,U$239-CommYr+2,0)</f>
        <v>0.19339000000000001</v>
      </c>
      <c r="V242" s="44">
        <f>VLOOKUP($A242,CommercialInvestPivot!$A$10:$AM$21,V$239-CommYr+2,0)</f>
        <v>0.24964999999999998</v>
      </c>
      <c r="W242" s="44">
        <f>VLOOKUP($A242,CommercialInvestPivot!$A$10:$AM$21,W$239-CommYr+2,0)</f>
        <v>0.29893000000000003</v>
      </c>
      <c r="X242" s="44">
        <f>VLOOKUP($A242,CommercialInvestPivot!$A$10:$AM$21,X$239-CommYr+2,0)</f>
        <v>0.29256000000000004</v>
      </c>
      <c r="Y242" s="44">
        <f>VLOOKUP($A242,CommercialInvestPivot!$A$10:$AM$21,Y$239-CommYr+2,0)</f>
        <v>0.30968999999999997</v>
      </c>
      <c r="Z242" s="44">
        <f>VLOOKUP($A242,CommercialInvestPivot!$A$10:$AM$21,Z$239-CommYr+2,0)</f>
        <v>0.38108999999999998</v>
      </c>
      <c r="AA242" s="44">
        <f>VLOOKUP($A242,CommercialInvestPivot!$A$10:$AM$21,AA$239-CommYr+2,0)</f>
        <v>0.47181999999999996</v>
      </c>
      <c r="AB242" s="44">
        <f>VLOOKUP($A242,CommercialInvestPivot!$A$10:$AM$21,AB$239-CommYr+2,0)</f>
        <v>0.57921000000000011</v>
      </c>
      <c r="AC242" s="44">
        <f>VLOOKUP($A242,CommercialInvestPivot!$A$10:$AM$21,AC$239-CommYr+2,0)</f>
        <v>0.62739</v>
      </c>
      <c r="AD242" s="44">
        <f>VLOOKUP($A242,CommercialInvestPivot!$A$10:$AM$21,AD$239-CommYr+2,0)</f>
        <v>0.70926</v>
      </c>
      <c r="AE242" s="44">
        <f>VLOOKUP($A242,CommercialInvestPivot!$A$10:$AM$21,AE$239-CommYr+2,0)</f>
        <v>0.83151999999999993</v>
      </c>
      <c r="AF242" s="44">
        <f>VLOOKUP($A242,CommercialInvestPivot!$A$10:$AM$21,AF$239-CommYr+2,0)</f>
        <v>0.92988000000000015</v>
      </c>
      <c r="AG242" s="44">
        <f>VLOOKUP($A242,CommercialInvestPivot!$A$10:$AM$21,AG$239-CommYr+2,0)</f>
        <v>0.99246000000000001</v>
      </c>
      <c r="AH242" s="44">
        <f>VLOOKUP($A242,CommercialInvestPivot!$A$10:$AM$21,AH$239-CommYr+2,0)</f>
        <v>1.0466500000000001</v>
      </c>
      <c r="AI242" s="44">
        <f>VLOOKUP($A242,CommercialInvestPivot!$A$10:$AM$21,AI$239-CommYr+2,0)</f>
        <v>1.1653200000000001</v>
      </c>
      <c r="AJ242" s="44">
        <f>VLOOKUP($A242,CommercialInvestPivot!$A$10:$AM$21,AJ$239-CommYr+2,0)</f>
        <v>1.27678</v>
      </c>
      <c r="AK242" s="44">
        <f>VLOOKUP($A242,CommercialInvestPivot!$A$10:$AM$21,AK$239-CommYr+2,0)</f>
        <v>1.3829900000000002</v>
      </c>
      <c r="AL242" s="44">
        <f>VLOOKUP($A242,CommercialInvestPivot!$A$10:$AM$21,AL$239-CommYr+2,0)</f>
        <v>1.3774700000000002</v>
      </c>
      <c r="AM242" s="44">
        <f>VLOOKUP($A242,CommercialInvestPivot!$A$10:$AM$21,AM$239-CommYr+2,0)</f>
        <v>1.3782000000000003</v>
      </c>
      <c r="AN242" s="44">
        <f>VLOOKUP($A242,CommercialInvestPivot!$A$10:$AM$21,AN$239-CommYr+2,0)</f>
        <v>1.3616100000000002</v>
      </c>
      <c r="AO242" s="44">
        <f>VLOOKUP($A242,CommercialInvestPivot!$A$10:$AM$21,AO$239-CommYr+2,0)</f>
        <v>1.3389400000000002</v>
      </c>
      <c r="AP242" s="44">
        <f>VLOOKUP($A242,CommercialInvestPivot!$A$10:$AM$21,AP$239-CommYr+2,0)</f>
        <v>1.3028600000000001</v>
      </c>
      <c r="AQ242" s="44">
        <f>VLOOKUP($A242,CommercialInvestPivot!$A$10:$AM$21,AQ$239-CommYr+2,0)</f>
        <v>1.2258300000000002</v>
      </c>
      <c r="AR242" s="45"/>
      <c r="AS242" s="11"/>
    </row>
    <row r="243" spans="1:45" x14ac:dyDescent="0.25">
      <c r="A243" s="17" t="s">
        <v>15</v>
      </c>
      <c r="B243" s="45"/>
      <c r="C243" s="45"/>
      <c r="D243" s="45"/>
      <c r="E243" s="45"/>
      <c r="F243" s="96">
        <f>VLOOKUP($A243,CommercialInvestPivot!$A$10:$AM$21,F$239-CommYr+2,0)</f>
        <v>0</v>
      </c>
      <c r="G243" s="44">
        <f>VLOOKUP($A243,CommercialInvestPivot!$A$10:$AM$21,G$239-CommYr+2,0)</f>
        <v>0.91146000000000027</v>
      </c>
      <c r="H243" s="44">
        <f>VLOOKUP($A243,CommercialInvestPivot!$A$10:$AM$21,H$239-CommYr+2,0)</f>
        <v>1.0954500000000003</v>
      </c>
      <c r="I243" s="44">
        <f>VLOOKUP($A243,CommercialInvestPivot!$A$10:$AM$21,I$239-CommYr+2,0)</f>
        <v>1.2212800000000001</v>
      </c>
      <c r="J243" s="44">
        <f>VLOOKUP($A243,CommercialInvestPivot!$A$10:$AM$21,J$239-CommYr+2,0)</f>
        <v>0.75131999999999988</v>
      </c>
      <c r="K243" s="44">
        <f>VLOOKUP($A243,CommercialInvestPivot!$A$10:$AM$21,K$239-CommYr+2,0)</f>
        <v>0.81094999999999995</v>
      </c>
      <c r="L243" s="44">
        <f>VLOOKUP($A243,CommercialInvestPivot!$A$10:$AM$21,L$239-CommYr+2,0)</f>
        <v>1.4434900000000002</v>
      </c>
      <c r="M243" s="44">
        <f>VLOOKUP($A243,CommercialInvestPivot!$A$10:$AM$21,M$239-CommYr+2,0)</f>
        <v>2.8433099999999998</v>
      </c>
      <c r="N243" s="44">
        <f>VLOOKUP($A243,CommercialInvestPivot!$A$10:$AM$21,N$239-CommYr+2,0)</f>
        <v>5.8298000000000014</v>
      </c>
      <c r="O243" s="44">
        <f>VLOOKUP($A243,CommercialInvestPivot!$A$10:$AM$21,O$239-CommYr+2,0)</f>
        <v>12.247859999999998</v>
      </c>
      <c r="P243" s="44">
        <f>VLOOKUP($A243,CommercialInvestPivot!$A$10:$AM$21,P$239-CommYr+2,0)</f>
        <v>19.006599999999999</v>
      </c>
      <c r="Q243" s="44">
        <f>VLOOKUP($A243,CommercialInvestPivot!$A$10:$AM$21,Q$239-CommYr+2,0)</f>
        <v>27.677180000000007</v>
      </c>
      <c r="R243" s="44">
        <f>VLOOKUP($A243,CommercialInvestPivot!$A$10:$AM$21,R$239-CommYr+2,0)</f>
        <v>42.180679999999995</v>
      </c>
      <c r="S243" s="44">
        <f>VLOOKUP($A243,CommercialInvestPivot!$A$10:$AM$21,S$239-CommYr+2,0)</f>
        <v>47.917569999999998</v>
      </c>
      <c r="T243" s="44">
        <f>VLOOKUP($A243,CommercialInvestPivot!$A$10:$AM$21,T$239-CommYr+2,0)</f>
        <v>47.929459999999999</v>
      </c>
      <c r="U243" s="44">
        <f>VLOOKUP($A243,CommercialInvestPivot!$A$10:$AM$21,U$239-CommYr+2,0)</f>
        <v>48.796970000000002</v>
      </c>
      <c r="V243" s="44">
        <f>VLOOKUP($A243,CommercialInvestPivot!$A$10:$AM$21,V$239-CommYr+2,0)</f>
        <v>49.755300000000013</v>
      </c>
      <c r="W243" s="44">
        <f>VLOOKUP($A243,CommercialInvestPivot!$A$10:$AM$21,W$239-CommYr+2,0)</f>
        <v>49.32748999999999</v>
      </c>
      <c r="X243" s="44">
        <f>VLOOKUP($A243,CommercialInvestPivot!$A$10:$AM$21,X$239-CommYr+2,0)</f>
        <v>49.215530000000008</v>
      </c>
      <c r="Y243" s="44">
        <f>VLOOKUP($A243,CommercialInvestPivot!$A$10:$AM$21,Y$239-CommYr+2,0)</f>
        <v>49.375380000000007</v>
      </c>
      <c r="Z243" s="44">
        <f>VLOOKUP($A243,CommercialInvestPivot!$A$10:$AM$21,Z$239-CommYr+2,0)</f>
        <v>50.927029999999995</v>
      </c>
      <c r="AA243" s="44">
        <f>VLOOKUP($A243,CommercialInvestPivot!$A$10:$AM$21,AA$239-CommYr+2,0)</f>
        <v>51.437670000000004</v>
      </c>
      <c r="AB243" s="44">
        <f>VLOOKUP($A243,CommercialInvestPivot!$A$10:$AM$21,AB$239-CommYr+2,0)</f>
        <v>51.523329999999994</v>
      </c>
      <c r="AC243" s="44">
        <f>VLOOKUP($A243,CommercialInvestPivot!$A$10:$AM$21,AC$239-CommYr+2,0)</f>
        <v>51.172799999999974</v>
      </c>
      <c r="AD243" s="44">
        <f>VLOOKUP($A243,CommercialInvestPivot!$A$10:$AM$21,AD$239-CommYr+2,0)</f>
        <v>52.075630000000025</v>
      </c>
      <c r="AE243" s="44">
        <f>VLOOKUP($A243,CommercialInvestPivot!$A$10:$AM$21,AE$239-CommYr+2,0)</f>
        <v>53.304279999999963</v>
      </c>
      <c r="AF243" s="44">
        <f>VLOOKUP($A243,CommercialInvestPivot!$A$10:$AM$21,AF$239-CommYr+2,0)</f>
        <v>55.328319999999991</v>
      </c>
      <c r="AG243" s="44">
        <f>VLOOKUP($A243,CommercialInvestPivot!$A$10:$AM$21,AG$239-CommYr+2,0)</f>
        <v>56.775440000000032</v>
      </c>
      <c r="AH243" s="44">
        <f>VLOOKUP($A243,CommercialInvestPivot!$A$10:$AM$21,AH$239-CommYr+2,0)</f>
        <v>59.900930000000024</v>
      </c>
      <c r="AI243" s="44">
        <f>VLOOKUP($A243,CommercialInvestPivot!$A$10:$AM$21,AI$239-CommYr+2,0)</f>
        <v>66.267380000000017</v>
      </c>
      <c r="AJ243" s="44">
        <f>VLOOKUP($A243,CommercialInvestPivot!$A$10:$AM$21,AJ$239-CommYr+2,0)</f>
        <v>78.512699999999995</v>
      </c>
      <c r="AK243" s="44">
        <f>VLOOKUP($A243,CommercialInvestPivot!$A$10:$AM$21,AK$239-CommYr+2,0)</f>
        <v>100.66749999999996</v>
      </c>
      <c r="AL243" s="44">
        <f>VLOOKUP($A243,CommercialInvestPivot!$A$10:$AM$21,AL$239-CommYr+2,0)</f>
        <v>100.92974000000001</v>
      </c>
      <c r="AM243" s="44">
        <f>VLOOKUP($A243,CommercialInvestPivot!$A$10:$AM$21,AM$239-CommYr+2,0)</f>
        <v>101.55120999999998</v>
      </c>
      <c r="AN243" s="44">
        <f>VLOOKUP($A243,CommercialInvestPivot!$A$10:$AM$21,AN$239-CommYr+2,0)</f>
        <v>102.44151999999998</v>
      </c>
      <c r="AO243" s="44">
        <f>VLOOKUP($A243,CommercialInvestPivot!$A$10:$AM$21,AO$239-CommYr+2,0)</f>
        <v>103.06714000000002</v>
      </c>
      <c r="AP243" s="44">
        <f>VLOOKUP($A243,CommercialInvestPivot!$A$10:$AM$21,AP$239-CommYr+2,0)</f>
        <v>103.54496000000002</v>
      </c>
      <c r="AQ243" s="44">
        <f>VLOOKUP($A243,CommercialInvestPivot!$A$10:$AM$21,AQ$239-CommYr+2,0)</f>
        <v>104.04954000000002</v>
      </c>
      <c r="AR243" s="45"/>
      <c r="AS243" s="11"/>
    </row>
    <row r="244" spans="1:45" x14ac:dyDescent="0.25">
      <c r="A244" s="17" t="s">
        <v>16</v>
      </c>
      <c r="B244" s="45"/>
      <c r="C244" s="45"/>
      <c r="D244" s="45"/>
      <c r="E244" s="45"/>
      <c r="F244" s="96">
        <f>VLOOKUP($A244,CommercialInvestPivot!$A$10:$AM$21,F$239-CommYr+2,0)</f>
        <v>0</v>
      </c>
      <c r="G244" s="44">
        <f>VLOOKUP($A244,CommercialInvestPivot!$A$10:$AM$21,G$239-CommYr+2,0)</f>
        <v>19.483240000000002</v>
      </c>
      <c r="H244" s="44">
        <f>VLOOKUP($A244,CommercialInvestPivot!$A$10:$AM$21,H$239-CommYr+2,0)</f>
        <v>-9.7527299999999997</v>
      </c>
      <c r="I244" s="44">
        <f>VLOOKUP($A244,CommercialInvestPivot!$A$10:$AM$21,I$239-CommYr+2,0)</f>
        <v>132.30756</v>
      </c>
      <c r="J244" s="44">
        <f>VLOOKUP($A244,CommercialInvestPivot!$A$10:$AM$21,J$239-CommYr+2,0)</f>
        <v>109.96391</v>
      </c>
      <c r="K244" s="44">
        <f>VLOOKUP($A244,CommercialInvestPivot!$A$10:$AM$21,K$239-CommYr+2,0)</f>
        <v>106.77878000000004</v>
      </c>
      <c r="L244" s="44">
        <f>VLOOKUP($A244,CommercialInvestPivot!$A$10:$AM$21,L$239-CommYr+2,0)</f>
        <v>110.66128</v>
      </c>
      <c r="M244" s="44">
        <f>VLOOKUP($A244,CommercialInvestPivot!$A$10:$AM$21,M$239-CommYr+2,0)</f>
        <v>113.76035999999996</v>
      </c>
      <c r="N244" s="44">
        <f>VLOOKUP($A244,CommercialInvestPivot!$A$10:$AM$21,N$239-CommYr+2,0)</f>
        <v>126.82041999999997</v>
      </c>
      <c r="O244" s="44">
        <f>VLOOKUP($A244,CommercialInvestPivot!$A$10:$AM$21,O$239-CommYr+2,0)</f>
        <v>145.96697</v>
      </c>
      <c r="P244" s="44">
        <f>VLOOKUP($A244,CommercialInvestPivot!$A$10:$AM$21,P$239-CommYr+2,0)</f>
        <v>164.38243999999997</v>
      </c>
      <c r="Q244" s="44">
        <f>VLOOKUP($A244,CommercialInvestPivot!$A$10:$AM$21,Q$239-CommYr+2,0)</f>
        <v>177.72155999999998</v>
      </c>
      <c r="R244" s="44">
        <f>VLOOKUP($A244,CommercialInvestPivot!$A$10:$AM$21,R$239-CommYr+2,0)</f>
        <v>202.69414</v>
      </c>
      <c r="S244" s="44">
        <f>VLOOKUP($A244,CommercialInvestPivot!$A$10:$AM$21,S$239-CommYr+2,0)</f>
        <v>208.93229000000002</v>
      </c>
      <c r="T244" s="44">
        <f>VLOOKUP($A244,CommercialInvestPivot!$A$10:$AM$21,T$239-CommYr+2,0)</f>
        <v>211.94328000000002</v>
      </c>
      <c r="U244" s="44">
        <f>VLOOKUP($A244,CommercialInvestPivot!$A$10:$AM$21,U$239-CommYr+2,0)</f>
        <v>220.94657999999998</v>
      </c>
      <c r="V244" s="44">
        <f>VLOOKUP($A244,CommercialInvestPivot!$A$10:$AM$21,V$239-CommYr+2,0)</f>
        <v>234.24381000000008</v>
      </c>
      <c r="W244" s="44">
        <f>VLOOKUP($A244,CommercialInvestPivot!$A$10:$AM$21,W$239-CommYr+2,0)</f>
        <v>242.03090000000006</v>
      </c>
      <c r="X244" s="44">
        <f>VLOOKUP($A244,CommercialInvestPivot!$A$10:$AM$21,X$239-CommYr+2,0)</f>
        <v>244.23980999999995</v>
      </c>
      <c r="Y244" s="44">
        <f>VLOOKUP($A244,CommercialInvestPivot!$A$10:$AM$21,Y$239-CommYr+2,0)</f>
        <v>252.37580999999997</v>
      </c>
      <c r="Z244" s="44">
        <f>VLOOKUP($A244,CommercialInvestPivot!$A$10:$AM$21,Z$239-CommYr+2,0)</f>
        <v>266.95762000000002</v>
      </c>
      <c r="AA244" s="44">
        <f>VLOOKUP($A244,CommercialInvestPivot!$A$10:$AM$21,AA$239-CommYr+2,0)</f>
        <v>274.7907899999999</v>
      </c>
      <c r="AB244" s="44">
        <f>VLOOKUP($A244,CommercialInvestPivot!$A$10:$AM$21,AB$239-CommYr+2,0)</f>
        <v>283.24891000000002</v>
      </c>
      <c r="AC244" s="44">
        <f>VLOOKUP($A244,CommercialInvestPivot!$A$10:$AM$21,AC$239-CommYr+2,0)</f>
        <v>286.76494000000008</v>
      </c>
      <c r="AD244" s="44">
        <f>VLOOKUP($A244,CommercialInvestPivot!$A$10:$AM$21,AD$239-CommYr+2,0)</f>
        <v>296.16589000000005</v>
      </c>
      <c r="AE244" s="44">
        <f>VLOOKUP($A244,CommercialInvestPivot!$A$10:$AM$21,AE$239-CommYr+2,0)</f>
        <v>307.45599999999979</v>
      </c>
      <c r="AF244" s="44">
        <f>VLOOKUP($A244,CommercialInvestPivot!$A$10:$AM$21,AF$239-CommYr+2,0)</f>
        <v>317.20686000000001</v>
      </c>
      <c r="AG244" s="44">
        <f>VLOOKUP($A244,CommercialInvestPivot!$A$10:$AM$21,AG$239-CommYr+2,0)</f>
        <v>327.94140999999996</v>
      </c>
      <c r="AH244" s="44">
        <f>VLOOKUP($A244,CommercialInvestPivot!$A$10:$AM$21,AH$239-CommYr+2,0)</f>
        <v>333.04657999999989</v>
      </c>
      <c r="AI244" s="44">
        <f>VLOOKUP($A244,CommercialInvestPivot!$A$10:$AM$21,AI$239-CommYr+2,0)</f>
        <v>337.11473999999987</v>
      </c>
      <c r="AJ244" s="44">
        <f>VLOOKUP($A244,CommercialInvestPivot!$A$10:$AM$21,AJ$239-CommYr+2,0)</f>
        <v>345.37434999999988</v>
      </c>
      <c r="AK244" s="44">
        <f>VLOOKUP($A244,CommercialInvestPivot!$A$10:$AM$21,AK$239-CommYr+2,0)</f>
        <v>354.88621999999992</v>
      </c>
      <c r="AL244" s="44">
        <f>VLOOKUP($A244,CommercialInvestPivot!$A$10:$AM$21,AL$239-CommYr+2,0)</f>
        <v>352.49536999999998</v>
      </c>
      <c r="AM244" s="44">
        <f>VLOOKUP($A244,CommercialInvestPivot!$A$10:$AM$21,AM$239-CommYr+2,0)</f>
        <v>347.36808000000008</v>
      </c>
      <c r="AN244" s="44">
        <f>VLOOKUP($A244,CommercialInvestPivot!$A$10:$AM$21,AN$239-CommYr+2,0)</f>
        <v>351.83462999999995</v>
      </c>
      <c r="AO244" s="44">
        <f>VLOOKUP($A244,CommercialInvestPivot!$A$10:$AM$21,AO$239-CommYr+2,0)</f>
        <v>347.69649999999996</v>
      </c>
      <c r="AP244" s="44">
        <f>VLOOKUP($A244,CommercialInvestPivot!$A$10:$AM$21,AP$239-CommYr+2,0)</f>
        <v>345.79220999999995</v>
      </c>
      <c r="AQ244" s="44">
        <f>VLOOKUP($A244,CommercialInvestPivot!$A$10:$AM$21,AQ$239-CommYr+2,0)</f>
        <v>341.48218999999995</v>
      </c>
      <c r="AR244" s="45"/>
      <c r="AS244" s="11"/>
    </row>
    <row r="245" spans="1:45" x14ac:dyDescent="0.25">
      <c r="A245" s="17" t="s">
        <v>17</v>
      </c>
      <c r="B245" s="45"/>
      <c r="C245" s="45"/>
      <c r="D245" s="45"/>
      <c r="E245" s="45"/>
      <c r="F245" s="96">
        <f>VLOOKUP($A245,CommercialInvestPivot!$A$10:$AM$21,F$239-CommYr+2,0)</f>
        <v>0</v>
      </c>
      <c r="G245" s="44">
        <f>VLOOKUP($A245,CommercialInvestPivot!$A$10:$AM$21,G$239-CommYr+2,0)</f>
        <v>73.618190000000013</v>
      </c>
      <c r="H245" s="44">
        <f>VLOOKUP($A245,CommercialInvestPivot!$A$10:$AM$21,H$239-CommYr+2,0)</f>
        <v>114.22488999999999</v>
      </c>
      <c r="I245" s="44">
        <f>VLOOKUP($A245,CommercialInvestPivot!$A$10:$AM$21,I$239-CommYr+2,0)</f>
        <v>21.677139999999998</v>
      </c>
      <c r="J245" s="44">
        <f>VLOOKUP($A245,CommercialInvestPivot!$A$10:$AM$21,J$239-CommYr+2,0)</f>
        <v>19.992779999999996</v>
      </c>
      <c r="K245" s="44">
        <f>VLOOKUP($A245,CommercialInvestPivot!$A$10:$AM$21,K$239-CommYr+2,0)</f>
        <v>20.140000000000008</v>
      </c>
      <c r="L245" s="44">
        <f>VLOOKUP($A245,CommercialInvestPivot!$A$10:$AM$21,L$239-CommYr+2,0)</f>
        <v>21.58888000000001</v>
      </c>
      <c r="M245" s="44">
        <f>VLOOKUP($A245,CommercialInvestPivot!$A$10:$AM$21,M$239-CommYr+2,0)</f>
        <v>23.033229999999993</v>
      </c>
      <c r="N245" s="44">
        <f>VLOOKUP($A245,CommercialInvestPivot!$A$10:$AM$21,N$239-CommYr+2,0)</f>
        <v>25.433800000000005</v>
      </c>
      <c r="O245" s="44">
        <f>VLOOKUP($A245,CommercialInvestPivot!$A$10:$AM$21,O$239-CommYr+2,0)</f>
        <v>28.245930000000001</v>
      </c>
      <c r="P245" s="44">
        <f>VLOOKUP($A245,CommercialInvestPivot!$A$10:$AM$21,P$239-CommYr+2,0)</f>
        <v>30.99111000000001</v>
      </c>
      <c r="Q245" s="44">
        <f>VLOOKUP($A245,CommercialInvestPivot!$A$10:$AM$21,Q$239-CommYr+2,0)</f>
        <v>33.651019999999995</v>
      </c>
      <c r="R245" s="44">
        <f>VLOOKUP($A245,CommercialInvestPivot!$A$10:$AM$21,R$239-CommYr+2,0)</f>
        <v>37.912500000000001</v>
      </c>
      <c r="S245" s="44">
        <f>VLOOKUP($A245,CommercialInvestPivot!$A$10:$AM$21,S$239-CommYr+2,0)</f>
        <v>39.439359999999965</v>
      </c>
      <c r="T245" s="44">
        <f>VLOOKUP($A245,CommercialInvestPivot!$A$10:$AM$21,T$239-CommYr+2,0)</f>
        <v>40.859779999999986</v>
      </c>
      <c r="U245" s="44">
        <f>VLOOKUP($A245,CommercialInvestPivot!$A$10:$AM$21,U$239-CommYr+2,0)</f>
        <v>42.928530000000009</v>
      </c>
      <c r="V245" s="44">
        <f>VLOOKUP($A245,CommercialInvestPivot!$A$10:$AM$21,V$239-CommYr+2,0)</f>
        <v>45.847560000000001</v>
      </c>
      <c r="W245" s="44">
        <f>VLOOKUP($A245,CommercialInvestPivot!$A$10:$AM$21,W$239-CommYr+2,0)</f>
        <v>48.915259999999996</v>
      </c>
      <c r="X245" s="44">
        <f>VLOOKUP($A245,CommercialInvestPivot!$A$10:$AM$21,X$239-CommYr+2,0)</f>
        <v>51.268720000000009</v>
      </c>
      <c r="Y245" s="44">
        <f>VLOOKUP($A245,CommercialInvestPivot!$A$10:$AM$21,Y$239-CommYr+2,0)</f>
        <v>54.71504999999997</v>
      </c>
      <c r="Z245" s="44">
        <f>VLOOKUP($A245,CommercialInvestPivot!$A$10:$AM$21,Z$239-CommYr+2,0)</f>
        <v>60.283840000000005</v>
      </c>
      <c r="AA245" s="44">
        <f>VLOOKUP($A245,CommercialInvestPivot!$A$10:$AM$21,AA$239-CommYr+2,0)</f>
        <v>66.181190000000058</v>
      </c>
      <c r="AB245" s="44">
        <f>VLOOKUP($A245,CommercialInvestPivot!$A$10:$AM$21,AB$239-CommYr+2,0)</f>
        <v>72.990520000000046</v>
      </c>
      <c r="AC245" s="44">
        <f>VLOOKUP($A245,CommercialInvestPivot!$A$10:$AM$21,AC$239-CommYr+2,0)</f>
        <v>81.292649999999981</v>
      </c>
      <c r="AD245" s="44">
        <f>VLOOKUP($A245,CommercialInvestPivot!$A$10:$AM$21,AD$239-CommYr+2,0)</f>
        <v>91.95159000000001</v>
      </c>
      <c r="AE245" s="44">
        <f>VLOOKUP($A245,CommercialInvestPivot!$A$10:$AM$21,AE$239-CommYr+2,0)</f>
        <v>104.93504999999996</v>
      </c>
      <c r="AF245" s="44">
        <f>VLOOKUP($A245,CommercialInvestPivot!$A$10:$AM$21,AF$239-CommYr+2,0)</f>
        <v>121.33206000000004</v>
      </c>
      <c r="AG245" s="44">
        <f>VLOOKUP($A245,CommercialInvestPivot!$A$10:$AM$21,AG$239-CommYr+2,0)</f>
        <v>140.38978000000003</v>
      </c>
      <c r="AH245" s="44">
        <f>VLOOKUP($A245,CommercialInvestPivot!$A$10:$AM$21,AH$239-CommYr+2,0)</f>
        <v>162.87274999999994</v>
      </c>
      <c r="AI245" s="44">
        <f>VLOOKUP($A245,CommercialInvestPivot!$A$10:$AM$21,AI$239-CommYr+2,0)</f>
        <v>189.65748000000011</v>
      </c>
      <c r="AJ245" s="44">
        <f>VLOOKUP($A245,CommercialInvestPivot!$A$10:$AM$21,AJ$239-CommYr+2,0)</f>
        <v>224.01148000000003</v>
      </c>
      <c r="AK245" s="44">
        <f>VLOOKUP($A245,CommercialInvestPivot!$A$10:$AM$21,AK$239-CommYr+2,0)</f>
        <v>266.11280999999997</v>
      </c>
      <c r="AL245" s="44">
        <f>VLOOKUP($A245,CommercialInvestPivot!$A$10:$AM$21,AL$239-CommYr+2,0)</f>
        <v>269.25338999999997</v>
      </c>
      <c r="AM245" s="44">
        <f>VLOOKUP($A245,CommercialInvestPivot!$A$10:$AM$21,AM$239-CommYr+2,0)</f>
        <v>273.63421999999997</v>
      </c>
      <c r="AN245" s="44">
        <f>VLOOKUP($A245,CommercialInvestPivot!$A$10:$AM$21,AN$239-CommYr+2,0)</f>
        <v>278.21296000000001</v>
      </c>
      <c r="AO245" s="44">
        <f>VLOOKUP($A245,CommercialInvestPivot!$A$10:$AM$21,AO$239-CommYr+2,0)</f>
        <v>281.30805000000004</v>
      </c>
      <c r="AP245" s="44">
        <f>VLOOKUP($A245,CommercialInvestPivot!$A$10:$AM$21,AP$239-CommYr+2,0)</f>
        <v>285.07947999999988</v>
      </c>
      <c r="AQ245" s="44">
        <f>VLOOKUP($A245,CommercialInvestPivot!$A$10:$AM$21,AQ$239-CommYr+2,0)</f>
        <v>289.2164800000001</v>
      </c>
      <c r="AR245" s="45"/>
      <c r="AS245" s="11"/>
    </row>
    <row r="246" spans="1:45" x14ac:dyDescent="0.25">
      <c r="A246" s="17" t="s">
        <v>18</v>
      </c>
      <c r="B246" s="45"/>
      <c r="C246" s="45"/>
      <c r="D246" s="45"/>
      <c r="E246" s="45"/>
      <c r="F246" s="96">
        <f>VLOOKUP($A246,CommercialInvestPivot!$A$10:$AM$21,F$239-CommYr+2,0)</f>
        <v>0</v>
      </c>
      <c r="G246" s="44">
        <f>VLOOKUP($A246,CommercialInvestPivot!$A$10:$AM$21,G$239-CommYr+2,0)</f>
        <v>-0.23451000000000002</v>
      </c>
      <c r="H246" s="44">
        <f>VLOOKUP($A246,CommercialInvestPivot!$A$10:$AM$21,H$239-CommYr+2,0)</f>
        <v>-0.27903</v>
      </c>
      <c r="I246" s="44">
        <f>VLOOKUP($A246,CommercialInvestPivot!$A$10:$AM$21,I$239-CommYr+2,0)</f>
        <v>0</v>
      </c>
      <c r="J246" s="44">
        <f>VLOOKUP($A246,CommercialInvestPivot!$A$10:$AM$21,J$239-CommYr+2,0)</f>
        <v>0</v>
      </c>
      <c r="K246" s="44">
        <f>VLOOKUP($A246,CommercialInvestPivot!$A$10:$AM$21,K$239-CommYr+2,0)</f>
        <v>0</v>
      </c>
      <c r="L246" s="44">
        <f>VLOOKUP($A246,CommercialInvestPivot!$A$10:$AM$21,L$239-CommYr+2,0)</f>
        <v>0</v>
      </c>
      <c r="M246" s="44">
        <f>VLOOKUP($A246,CommercialInvestPivot!$A$10:$AM$21,M$239-CommYr+2,0)</f>
        <v>0</v>
      </c>
      <c r="N246" s="44">
        <f>VLOOKUP($A246,CommercialInvestPivot!$A$10:$AM$21,N$239-CommYr+2,0)</f>
        <v>0</v>
      </c>
      <c r="O246" s="44">
        <f>VLOOKUP($A246,CommercialInvestPivot!$A$10:$AM$21,O$239-CommYr+2,0)</f>
        <v>0</v>
      </c>
      <c r="P246" s="44">
        <f>VLOOKUP($A246,CommercialInvestPivot!$A$10:$AM$21,P$239-CommYr+2,0)</f>
        <v>0</v>
      </c>
      <c r="Q246" s="44">
        <f>VLOOKUP($A246,CommercialInvestPivot!$A$10:$AM$21,Q$239-CommYr+2,0)</f>
        <v>0</v>
      </c>
      <c r="R246" s="44">
        <f>VLOOKUP($A246,CommercialInvestPivot!$A$10:$AM$21,R$239-CommYr+2,0)</f>
        <v>0</v>
      </c>
      <c r="S246" s="44">
        <f>VLOOKUP($A246,CommercialInvestPivot!$A$10:$AM$21,S$239-CommYr+2,0)</f>
        <v>0</v>
      </c>
      <c r="T246" s="44">
        <f>VLOOKUP($A246,CommercialInvestPivot!$A$10:$AM$21,T$239-CommYr+2,0)</f>
        <v>0</v>
      </c>
      <c r="U246" s="44">
        <f>VLOOKUP($A246,CommercialInvestPivot!$A$10:$AM$21,U$239-CommYr+2,0)</f>
        <v>0</v>
      </c>
      <c r="V246" s="44">
        <f>VLOOKUP($A246,CommercialInvestPivot!$A$10:$AM$21,V$239-CommYr+2,0)</f>
        <v>0</v>
      </c>
      <c r="W246" s="44">
        <f>VLOOKUP($A246,CommercialInvestPivot!$A$10:$AM$21,W$239-CommYr+2,0)</f>
        <v>0</v>
      </c>
      <c r="X246" s="44">
        <f>VLOOKUP($A246,CommercialInvestPivot!$A$10:$AM$21,X$239-CommYr+2,0)</f>
        <v>0</v>
      </c>
      <c r="Y246" s="44">
        <f>VLOOKUP($A246,CommercialInvestPivot!$A$10:$AM$21,Y$239-CommYr+2,0)</f>
        <v>0</v>
      </c>
      <c r="Z246" s="44">
        <f>VLOOKUP($A246,CommercialInvestPivot!$A$10:$AM$21,Z$239-CommYr+2,0)</f>
        <v>0</v>
      </c>
      <c r="AA246" s="44">
        <f>VLOOKUP($A246,CommercialInvestPivot!$A$10:$AM$21,AA$239-CommYr+2,0)</f>
        <v>0</v>
      </c>
      <c r="AB246" s="44">
        <f>VLOOKUP($A246,CommercialInvestPivot!$A$10:$AM$21,AB$239-CommYr+2,0)</f>
        <v>0</v>
      </c>
      <c r="AC246" s="44">
        <f>VLOOKUP($A246,CommercialInvestPivot!$A$10:$AM$21,AC$239-CommYr+2,0)</f>
        <v>0</v>
      </c>
      <c r="AD246" s="44">
        <f>VLOOKUP($A246,CommercialInvestPivot!$A$10:$AM$21,AD$239-CommYr+2,0)</f>
        <v>0</v>
      </c>
      <c r="AE246" s="44">
        <f>VLOOKUP($A246,CommercialInvestPivot!$A$10:$AM$21,AE$239-CommYr+2,0)</f>
        <v>0</v>
      </c>
      <c r="AF246" s="44">
        <f>VLOOKUP($A246,CommercialInvestPivot!$A$10:$AM$21,AF$239-CommYr+2,0)</f>
        <v>0</v>
      </c>
      <c r="AG246" s="44">
        <f>VLOOKUP($A246,CommercialInvestPivot!$A$10:$AM$21,AG$239-CommYr+2,0)</f>
        <v>0</v>
      </c>
      <c r="AH246" s="44">
        <f>VLOOKUP($A246,CommercialInvestPivot!$A$10:$AM$21,AH$239-CommYr+2,0)</f>
        <v>0</v>
      </c>
      <c r="AI246" s="44">
        <f>VLOOKUP($A246,CommercialInvestPivot!$A$10:$AM$21,AI$239-CommYr+2,0)</f>
        <v>0</v>
      </c>
      <c r="AJ246" s="44">
        <f>VLOOKUP($A246,CommercialInvestPivot!$A$10:$AM$21,AJ$239-CommYr+2,0)</f>
        <v>0</v>
      </c>
      <c r="AK246" s="44">
        <f>VLOOKUP($A246,CommercialInvestPivot!$A$10:$AM$21,AK$239-CommYr+2,0)</f>
        <v>0</v>
      </c>
      <c r="AL246" s="44">
        <f>VLOOKUP($A246,CommercialInvestPivot!$A$10:$AM$21,AL$239-CommYr+2,0)</f>
        <v>0</v>
      </c>
      <c r="AM246" s="44">
        <f>VLOOKUP($A246,CommercialInvestPivot!$A$10:$AM$21,AM$239-CommYr+2,0)</f>
        <v>0</v>
      </c>
      <c r="AN246" s="44">
        <f>VLOOKUP($A246,CommercialInvestPivot!$A$10:$AM$21,AN$239-CommYr+2,0)</f>
        <v>0</v>
      </c>
      <c r="AO246" s="44">
        <f>VLOOKUP($A246,CommercialInvestPivot!$A$10:$AM$21,AO$239-CommYr+2,0)</f>
        <v>0</v>
      </c>
      <c r="AP246" s="44">
        <f>VLOOKUP($A246,CommercialInvestPivot!$A$10:$AM$21,AP$239-CommYr+2,0)</f>
        <v>0</v>
      </c>
      <c r="AQ246" s="44">
        <f>VLOOKUP($A246,CommercialInvestPivot!$A$10:$AM$21,AQ$239-CommYr+2,0)</f>
        <v>0</v>
      </c>
      <c r="AR246" s="45"/>
      <c r="AS246" s="11"/>
    </row>
    <row r="247" spans="1:45" x14ac:dyDescent="0.25">
      <c r="A247" s="17" t="s">
        <v>19</v>
      </c>
      <c r="B247" s="45"/>
      <c r="C247" s="45"/>
      <c r="D247" s="45"/>
      <c r="E247" s="45"/>
      <c r="F247" s="96">
        <f>VLOOKUP($A247,CommercialInvestPivot!$A$10:$AM$21,F$239-CommYr+2,0)</f>
        <v>0</v>
      </c>
      <c r="G247" s="44">
        <f>VLOOKUP($A247,CommercialInvestPivot!$A$10:$AM$21,G$239-CommYr+2,0)</f>
        <v>45.87377</v>
      </c>
      <c r="H247" s="44">
        <f>VLOOKUP($A247,CommercialInvestPivot!$A$10:$AM$21,H$239-CommYr+2,0)</f>
        <v>57.430689999999963</v>
      </c>
      <c r="I247" s="44">
        <f>VLOOKUP($A247,CommercialInvestPivot!$A$10:$AM$21,I$239-CommYr+2,0)</f>
        <v>61.196450000000013</v>
      </c>
      <c r="J247" s="44">
        <f>VLOOKUP($A247,CommercialInvestPivot!$A$10:$AM$21,J$239-CommYr+2,0)</f>
        <v>48.022809999999986</v>
      </c>
      <c r="K247" s="44">
        <f>VLOOKUP($A247,CommercialInvestPivot!$A$10:$AM$21,K$239-CommYr+2,0)</f>
        <v>46.526859999999992</v>
      </c>
      <c r="L247" s="44">
        <f>VLOOKUP($A247,CommercialInvestPivot!$A$10:$AM$21,L$239-CommYr+2,0)</f>
        <v>47.802459999999996</v>
      </c>
      <c r="M247" s="44">
        <f>VLOOKUP($A247,CommercialInvestPivot!$A$10:$AM$21,M$239-CommYr+2,0)</f>
        <v>48.247359999999972</v>
      </c>
      <c r="N247" s="44">
        <f>VLOOKUP($A247,CommercialInvestPivot!$A$10:$AM$21,N$239-CommYr+2,0)</f>
        <v>53.295999999999999</v>
      </c>
      <c r="O247" s="44">
        <f>VLOOKUP($A247,CommercialInvestPivot!$A$10:$AM$21,O$239-CommYr+2,0)</f>
        <v>59.949720000000006</v>
      </c>
      <c r="P247" s="44">
        <f>VLOOKUP($A247,CommercialInvestPivot!$A$10:$AM$21,P$239-CommYr+2,0)</f>
        <v>66.595230000000015</v>
      </c>
      <c r="Q247" s="44">
        <f>VLOOKUP($A247,CommercialInvestPivot!$A$10:$AM$21,Q$239-CommYr+2,0)</f>
        <v>72.63597</v>
      </c>
      <c r="R247" s="44">
        <f>VLOOKUP($A247,CommercialInvestPivot!$A$10:$AM$21,R$239-CommYr+2,0)</f>
        <v>82.36786000000005</v>
      </c>
      <c r="S247" s="44">
        <f>VLOOKUP($A247,CommercialInvestPivot!$A$10:$AM$21,S$239-CommYr+2,0)</f>
        <v>88.761619999999979</v>
      </c>
      <c r="T247" s="44">
        <f>VLOOKUP($A247,CommercialInvestPivot!$A$10:$AM$21,T$239-CommYr+2,0)</f>
        <v>93.179440000000028</v>
      </c>
      <c r="U247" s="44">
        <f>VLOOKUP($A247,CommercialInvestPivot!$A$10:$AM$21,U$239-CommYr+2,0)</f>
        <v>98.672770000000014</v>
      </c>
      <c r="V247" s="44">
        <f>VLOOKUP($A247,CommercialInvestPivot!$A$10:$AM$21,V$239-CommYr+2,0)</f>
        <v>105.72299000000005</v>
      </c>
      <c r="W247" s="44">
        <f>VLOOKUP($A247,CommercialInvestPivot!$A$10:$AM$21,W$239-CommYr+2,0)</f>
        <v>110.90446999999999</v>
      </c>
      <c r="X247" s="44">
        <f>VLOOKUP($A247,CommercialInvestPivot!$A$10:$AM$21,X$239-CommYr+2,0)</f>
        <v>111.76767</v>
      </c>
      <c r="Y247" s="44">
        <f>VLOOKUP($A247,CommercialInvestPivot!$A$10:$AM$21,Y$239-CommYr+2,0)</f>
        <v>114.54128000000001</v>
      </c>
      <c r="Z247" s="44">
        <f>VLOOKUP($A247,CommercialInvestPivot!$A$10:$AM$21,Z$239-CommYr+2,0)</f>
        <v>121.19467000000007</v>
      </c>
      <c r="AA247" s="44">
        <f>VLOOKUP($A247,CommercialInvestPivot!$A$10:$AM$21,AA$239-CommYr+2,0)</f>
        <v>124.59548999999994</v>
      </c>
      <c r="AB247" s="44">
        <f>VLOOKUP($A247,CommercialInvestPivot!$A$10:$AM$21,AB$239-CommYr+2,0)</f>
        <v>128.31620000000001</v>
      </c>
      <c r="AC247" s="44">
        <f>VLOOKUP($A247,CommercialInvestPivot!$A$10:$AM$21,AC$239-CommYr+2,0)</f>
        <v>129.47800000000004</v>
      </c>
      <c r="AD247" s="44">
        <f>VLOOKUP($A247,CommercialInvestPivot!$A$10:$AM$21,AD$239-CommYr+2,0)</f>
        <v>134.14526999999993</v>
      </c>
      <c r="AE247" s="44">
        <f>VLOOKUP($A247,CommercialInvestPivot!$A$10:$AM$21,AE$239-CommYr+2,0)</f>
        <v>139.90802000000002</v>
      </c>
      <c r="AF247" s="44">
        <f>VLOOKUP($A247,CommercialInvestPivot!$A$10:$AM$21,AF$239-CommYr+2,0)</f>
        <v>145.63298000000003</v>
      </c>
      <c r="AG247" s="44">
        <f>VLOOKUP($A247,CommercialInvestPivot!$A$10:$AM$21,AG$239-CommYr+2,0)</f>
        <v>149.78475000000003</v>
      </c>
      <c r="AH247" s="44">
        <f>VLOOKUP($A247,CommercialInvestPivot!$A$10:$AM$21,AH$239-CommYr+2,0)</f>
        <v>151.83218000000002</v>
      </c>
      <c r="AI247" s="44">
        <f>VLOOKUP($A247,CommercialInvestPivot!$A$10:$AM$21,AI$239-CommYr+2,0)</f>
        <v>155.46057000000002</v>
      </c>
      <c r="AJ247" s="44">
        <f>VLOOKUP($A247,CommercialInvestPivot!$A$10:$AM$21,AJ$239-CommYr+2,0)</f>
        <v>158.29921999999991</v>
      </c>
      <c r="AK247" s="44">
        <f>VLOOKUP($A247,CommercialInvestPivot!$A$10:$AM$21,AK$239-CommYr+2,0)</f>
        <v>161.31728000000012</v>
      </c>
      <c r="AL247" s="44">
        <f>VLOOKUP($A247,CommercialInvestPivot!$A$10:$AM$21,AL$239-CommYr+2,0)</f>
        <v>158.9277100000001</v>
      </c>
      <c r="AM247" s="44">
        <f>VLOOKUP($A247,CommercialInvestPivot!$A$10:$AM$21,AM$239-CommYr+2,0)</f>
        <v>158.98651999999998</v>
      </c>
      <c r="AN247" s="44">
        <f>VLOOKUP($A247,CommercialInvestPivot!$A$10:$AM$21,AN$239-CommYr+2,0)</f>
        <v>159.55981999999989</v>
      </c>
      <c r="AO247" s="44">
        <f>VLOOKUP($A247,CommercialInvestPivot!$A$10:$AM$21,AO$239-CommYr+2,0)</f>
        <v>157.57693999999992</v>
      </c>
      <c r="AP247" s="44">
        <f>VLOOKUP($A247,CommercialInvestPivot!$A$10:$AM$21,AP$239-CommYr+2,0)</f>
        <v>155.19099</v>
      </c>
      <c r="AQ247" s="44">
        <f>VLOOKUP($A247,CommercialInvestPivot!$A$10:$AM$21,AQ$239-CommYr+2,0)</f>
        <v>152.77938</v>
      </c>
      <c r="AR247" s="45"/>
      <c r="AS247" s="11"/>
    </row>
    <row r="248" spans="1:45" x14ac:dyDescent="0.25">
      <c r="A248" s="17" t="s">
        <v>20</v>
      </c>
      <c r="B248" s="45"/>
      <c r="C248" s="45"/>
      <c r="D248" s="45"/>
      <c r="E248" s="45"/>
      <c r="F248" s="96">
        <f>VLOOKUP($A248,CommercialInvestPivot!$A$10:$AM$21,F$239-CommYr+2,0)</f>
        <v>0</v>
      </c>
      <c r="G248" s="44">
        <f>VLOOKUP($A248,CommercialInvestPivot!$A$10:$AM$21,G$239-CommYr+2,0)</f>
        <v>3860.60196</v>
      </c>
      <c r="H248" s="44">
        <f>VLOOKUP($A248,CommercialInvestPivot!$A$10:$AM$21,H$239-CommYr+2,0)</f>
        <v>3256.0266200000001</v>
      </c>
      <c r="I248" s="44">
        <f>VLOOKUP($A248,CommercialInvestPivot!$A$10:$AM$21,I$239-CommYr+2,0)</f>
        <v>1997.5695499999999</v>
      </c>
      <c r="J248" s="44">
        <f>VLOOKUP($A248,CommercialInvestPivot!$A$10:$AM$21,J$239-CommYr+2,0)</f>
        <v>2205.8682399999998</v>
      </c>
      <c r="K248" s="44">
        <f>VLOOKUP($A248,CommercialInvestPivot!$A$10:$AM$21,K$239-CommYr+2,0)</f>
        <v>2455.2638999999995</v>
      </c>
      <c r="L248" s="44">
        <f>VLOOKUP($A248,CommercialInvestPivot!$A$10:$AM$21,L$239-CommYr+2,0)</f>
        <v>2762.2722899999999</v>
      </c>
      <c r="M248" s="44">
        <f>VLOOKUP($A248,CommercialInvestPivot!$A$10:$AM$21,M$239-CommYr+2,0)</f>
        <v>2708.9544700000006</v>
      </c>
      <c r="N248" s="44">
        <f>VLOOKUP($A248,CommercialInvestPivot!$A$10:$AM$21,N$239-CommYr+2,0)</f>
        <v>2573.64534</v>
      </c>
      <c r="O248" s="44">
        <f>VLOOKUP($A248,CommercialInvestPivot!$A$10:$AM$21,O$239-CommYr+2,0)</f>
        <v>2109.6445699999999</v>
      </c>
      <c r="P248" s="44">
        <f>VLOOKUP($A248,CommercialInvestPivot!$A$10:$AM$21,P$239-CommYr+2,0)</f>
        <v>824.57806000000016</v>
      </c>
      <c r="Q248" s="44">
        <f>VLOOKUP($A248,CommercialInvestPivot!$A$10:$AM$21,Q$239-CommYr+2,0)</f>
        <v>903.36698999999987</v>
      </c>
      <c r="R248" s="44">
        <f>VLOOKUP($A248,CommercialInvestPivot!$A$10:$AM$21,R$239-CommYr+2,0)</f>
        <v>1053.2724900000003</v>
      </c>
      <c r="S248" s="44">
        <f>VLOOKUP($A248,CommercialInvestPivot!$A$10:$AM$21,S$239-CommYr+2,0)</f>
        <v>1199.32827</v>
      </c>
      <c r="T248" s="44">
        <f>VLOOKUP($A248,CommercialInvestPivot!$A$10:$AM$21,T$239-CommYr+2,0)</f>
        <v>1352.7215999999999</v>
      </c>
      <c r="U248" s="44">
        <f>VLOOKUP($A248,CommercialInvestPivot!$A$10:$AM$21,U$239-CommYr+2,0)</f>
        <v>1507.5753599999998</v>
      </c>
      <c r="V248" s="44">
        <f>VLOOKUP($A248,CommercialInvestPivot!$A$10:$AM$21,V$239-CommYr+2,0)</f>
        <v>1683.8414399999999</v>
      </c>
      <c r="W248" s="44">
        <f>VLOOKUP($A248,CommercialInvestPivot!$A$10:$AM$21,W$239-CommYr+2,0)</f>
        <v>1845.7279000000003</v>
      </c>
      <c r="X248" s="44">
        <f>VLOOKUP($A248,CommercialInvestPivot!$A$10:$AM$21,X$239-CommYr+2,0)</f>
        <v>1971.8077199999996</v>
      </c>
      <c r="Y248" s="44">
        <f>VLOOKUP($A248,CommercialInvestPivot!$A$10:$AM$21,Y$239-CommYr+2,0)</f>
        <v>2087.5829999999996</v>
      </c>
      <c r="Z248" s="44">
        <f>VLOOKUP($A248,CommercialInvestPivot!$A$10:$AM$21,Z$239-CommYr+2,0)</f>
        <v>2186.6988699999993</v>
      </c>
      <c r="AA248" s="44">
        <f>VLOOKUP($A248,CommercialInvestPivot!$A$10:$AM$21,AA$239-CommYr+2,0)</f>
        <v>2265.3267199999996</v>
      </c>
      <c r="AB248" s="44">
        <f>VLOOKUP($A248,CommercialInvestPivot!$A$10:$AM$21,AB$239-CommYr+2,0)</f>
        <v>2337.1022399999997</v>
      </c>
      <c r="AC248" s="44">
        <f>VLOOKUP($A248,CommercialInvestPivot!$A$10:$AM$21,AC$239-CommYr+2,0)</f>
        <v>2375.6575499999999</v>
      </c>
      <c r="AD248" s="44">
        <f>VLOOKUP($A248,CommercialInvestPivot!$A$10:$AM$21,AD$239-CommYr+2,0)</f>
        <v>2400.9150600000003</v>
      </c>
      <c r="AE248" s="44">
        <f>VLOOKUP($A248,CommercialInvestPivot!$A$10:$AM$21,AE$239-CommYr+2,0)</f>
        <v>2414.88753</v>
      </c>
      <c r="AF248" s="44">
        <f>VLOOKUP($A248,CommercialInvestPivot!$A$10:$AM$21,AF$239-CommYr+2,0)</f>
        <v>2428.3812599999997</v>
      </c>
      <c r="AG248" s="44">
        <f>VLOOKUP($A248,CommercialInvestPivot!$A$10:$AM$21,AG$239-CommYr+2,0)</f>
        <v>2434.2874800000004</v>
      </c>
      <c r="AH248" s="44">
        <f>VLOOKUP($A248,CommercialInvestPivot!$A$10:$AM$21,AH$239-CommYr+2,0)</f>
        <v>2414.7147800000007</v>
      </c>
      <c r="AI248" s="44">
        <f>VLOOKUP($A248,CommercialInvestPivot!$A$10:$AM$21,AI$239-CommYr+2,0)</f>
        <v>2388.5581200000006</v>
      </c>
      <c r="AJ248" s="44">
        <f>VLOOKUP($A248,CommercialInvestPivot!$A$10:$AM$21,AJ$239-CommYr+2,0)</f>
        <v>2373.10536</v>
      </c>
      <c r="AK248" s="44">
        <f>VLOOKUP($A248,CommercialInvestPivot!$A$10:$AM$21,AK$239-CommYr+2,0)</f>
        <v>2362.940250000001</v>
      </c>
      <c r="AL248" s="44">
        <f>VLOOKUP($A248,CommercialInvestPivot!$A$10:$AM$21,AL$239-CommYr+2,0)</f>
        <v>2361.3016599999992</v>
      </c>
      <c r="AM248" s="44">
        <f>VLOOKUP($A248,CommercialInvestPivot!$A$10:$AM$21,AM$239-CommYr+2,0)</f>
        <v>2361.5361400000006</v>
      </c>
      <c r="AN248" s="44">
        <f>VLOOKUP($A248,CommercialInvestPivot!$A$10:$AM$21,AN$239-CommYr+2,0)</f>
        <v>2365.6932499999998</v>
      </c>
      <c r="AO248" s="44">
        <f>VLOOKUP($A248,CommercialInvestPivot!$A$10:$AM$21,AO$239-CommYr+2,0)</f>
        <v>2361.4900300000004</v>
      </c>
      <c r="AP248" s="44">
        <f>VLOOKUP($A248,CommercialInvestPivot!$A$10:$AM$21,AP$239-CommYr+2,0)</f>
        <v>2354.8398399999992</v>
      </c>
      <c r="AQ248" s="44">
        <f>VLOOKUP($A248,CommercialInvestPivot!$A$10:$AM$21,AQ$239-CommYr+2,0)</f>
        <v>2349.0311200000001</v>
      </c>
      <c r="AR248" s="45"/>
      <c r="AS248" s="11"/>
    </row>
    <row r="249" spans="1:45" x14ac:dyDescent="0.25">
      <c r="A249" s="17" t="s">
        <v>22</v>
      </c>
      <c r="B249" s="45"/>
      <c r="C249" s="45"/>
      <c r="D249" s="45"/>
      <c r="E249" s="45"/>
      <c r="F249" s="96">
        <f>VLOOKUP($A249,CommercialInvestPivot!$A$10:$AM$21,F$239-CommYr+2,0)</f>
        <v>0</v>
      </c>
      <c r="G249" s="44">
        <f>VLOOKUP($A249,CommercialInvestPivot!$A$10:$AM$21,G$239-CommYr+2,0)</f>
        <v>266.69362999999998</v>
      </c>
      <c r="H249" s="44">
        <f>VLOOKUP($A249,CommercialInvestPivot!$A$10:$AM$21,H$239-CommYr+2,0)</f>
        <v>64.645699999999991</v>
      </c>
      <c r="I249" s="44">
        <f>VLOOKUP($A249,CommercialInvestPivot!$A$10:$AM$21,I$239-CommYr+2,0)</f>
        <v>5.9051900000000002</v>
      </c>
      <c r="J249" s="44">
        <f>VLOOKUP($A249,CommercialInvestPivot!$A$10:$AM$21,J$239-CommYr+2,0)</f>
        <v>0.15919</v>
      </c>
      <c r="K249" s="44">
        <f>VLOOKUP($A249,CommercialInvestPivot!$A$10:$AM$21,K$239-CommYr+2,0)</f>
        <v>0.15443000000000001</v>
      </c>
      <c r="L249" s="44">
        <f>VLOOKUP($A249,CommercialInvestPivot!$A$10:$AM$21,L$239-CommYr+2,0)</f>
        <v>0.47351000000000004</v>
      </c>
      <c r="M249" s="44">
        <f>VLOOKUP($A249,CommercialInvestPivot!$A$10:$AM$21,M$239-CommYr+2,0)</f>
        <v>0.67710000000000015</v>
      </c>
      <c r="N249" s="44">
        <f>VLOOKUP($A249,CommercialInvestPivot!$A$10:$AM$21,N$239-CommYr+2,0)</f>
        <v>1.55128</v>
      </c>
      <c r="O249" s="44">
        <f>VLOOKUP($A249,CommercialInvestPivot!$A$10:$AM$21,O$239-CommYr+2,0)</f>
        <v>3.4988000000000006</v>
      </c>
      <c r="P249" s="44">
        <f>VLOOKUP($A249,CommercialInvestPivot!$A$10:$AM$21,P$239-CommYr+2,0)</f>
        <v>7.744019999999999</v>
      </c>
      <c r="Q249" s="44">
        <f>VLOOKUP($A249,CommercialInvestPivot!$A$10:$AM$21,Q$239-CommYr+2,0)</f>
        <v>15.113420000000001</v>
      </c>
      <c r="R249" s="44">
        <f>VLOOKUP($A249,CommercialInvestPivot!$A$10:$AM$21,R$239-CommYr+2,0)</f>
        <v>29.542690000000004</v>
      </c>
      <c r="S249" s="44">
        <f>VLOOKUP($A249,CommercialInvestPivot!$A$10:$AM$21,S$239-CommYr+2,0)</f>
        <v>49.382339999999992</v>
      </c>
      <c r="T249" s="44">
        <f>VLOOKUP($A249,CommercialInvestPivot!$A$10:$AM$21,T$239-CommYr+2,0)</f>
        <v>73.62309999999998</v>
      </c>
      <c r="U249" s="44">
        <f>VLOOKUP($A249,CommercialInvestPivot!$A$10:$AM$21,U$239-CommYr+2,0)</f>
        <v>99.64443</v>
      </c>
      <c r="V249" s="44">
        <f>VLOOKUP($A249,CommercialInvestPivot!$A$10:$AM$21,V$239-CommYr+2,0)</f>
        <v>129.51901999999995</v>
      </c>
      <c r="W249" s="44">
        <f>VLOOKUP($A249,CommercialInvestPivot!$A$10:$AM$21,W$239-CommYr+2,0)</f>
        <v>151.10634000000002</v>
      </c>
      <c r="X249" s="44">
        <f>VLOOKUP($A249,CommercialInvestPivot!$A$10:$AM$21,X$239-CommYr+2,0)</f>
        <v>168.25741000000005</v>
      </c>
      <c r="Y249" s="44">
        <f>VLOOKUP($A249,CommercialInvestPivot!$A$10:$AM$21,Y$239-CommYr+2,0)</f>
        <v>192.76230000000001</v>
      </c>
      <c r="Z249" s="44">
        <f>VLOOKUP($A249,CommercialInvestPivot!$A$10:$AM$21,Z$239-CommYr+2,0)</f>
        <v>226.80814000000001</v>
      </c>
      <c r="AA249" s="44">
        <f>VLOOKUP($A249,CommercialInvestPivot!$A$10:$AM$21,AA$239-CommYr+2,0)</f>
        <v>247.62078000000002</v>
      </c>
      <c r="AB249" s="44">
        <f>VLOOKUP($A249,CommercialInvestPivot!$A$10:$AM$21,AB$239-CommYr+2,0)</f>
        <v>258.24475000000001</v>
      </c>
      <c r="AC249" s="44">
        <f>VLOOKUP($A249,CommercialInvestPivot!$A$10:$AM$21,AC$239-CommYr+2,0)</f>
        <v>263.62385</v>
      </c>
      <c r="AD249" s="44">
        <f>VLOOKUP($A249,CommercialInvestPivot!$A$10:$AM$21,AD$239-CommYr+2,0)</f>
        <v>267.99944000000005</v>
      </c>
      <c r="AE249" s="44">
        <f>VLOOKUP($A249,CommercialInvestPivot!$A$10:$AM$21,AE$239-CommYr+2,0)</f>
        <v>273.4005800000001</v>
      </c>
      <c r="AF249" s="44">
        <f>VLOOKUP($A249,CommercialInvestPivot!$A$10:$AM$21,AF$239-CommYr+2,0)</f>
        <v>282.59024999999991</v>
      </c>
      <c r="AG249" s="44">
        <f>VLOOKUP($A249,CommercialInvestPivot!$A$10:$AM$21,AG$239-CommYr+2,0)</f>
        <v>298.76582999999999</v>
      </c>
      <c r="AH249" s="44">
        <f>VLOOKUP($A249,CommercialInvestPivot!$A$10:$AM$21,AH$239-CommYr+2,0)</f>
        <v>307.66827000000012</v>
      </c>
      <c r="AI249" s="44">
        <f>VLOOKUP($A249,CommercialInvestPivot!$A$10:$AM$21,AI$239-CommYr+2,0)</f>
        <v>319.55504999999999</v>
      </c>
      <c r="AJ249" s="44">
        <f>VLOOKUP($A249,CommercialInvestPivot!$A$10:$AM$21,AJ$239-CommYr+2,0)</f>
        <v>339.2348300000001</v>
      </c>
      <c r="AK249" s="44">
        <f>VLOOKUP($A249,CommercialInvestPivot!$A$10:$AM$21,AK$239-CommYr+2,0)</f>
        <v>371.51453000000015</v>
      </c>
      <c r="AL249" s="44">
        <f>VLOOKUP($A249,CommercialInvestPivot!$A$10:$AM$21,AL$239-CommYr+2,0)</f>
        <v>381.05089000000009</v>
      </c>
      <c r="AM249" s="44">
        <f>VLOOKUP($A249,CommercialInvestPivot!$A$10:$AM$21,AM$239-CommYr+2,0)</f>
        <v>328.34008000000017</v>
      </c>
      <c r="AN249" s="44">
        <f>VLOOKUP($A249,CommercialInvestPivot!$A$10:$AM$21,AN$239-CommYr+2,0)</f>
        <v>371.01449000000019</v>
      </c>
      <c r="AO249" s="44">
        <f>VLOOKUP($A249,CommercialInvestPivot!$A$10:$AM$21,AO$239-CommYr+2,0)</f>
        <v>349.30156000000011</v>
      </c>
      <c r="AP249" s="44">
        <f>VLOOKUP($A249,CommercialInvestPivot!$A$10:$AM$21,AP$239-CommYr+2,0)</f>
        <v>377.10491000000002</v>
      </c>
      <c r="AQ249" s="44">
        <f>VLOOKUP($A249,CommercialInvestPivot!$A$10:$AM$21,AQ$239-CommYr+2,0)</f>
        <v>348.15341999999993</v>
      </c>
      <c r="AR249" s="45"/>
      <c r="AS249" s="11"/>
    </row>
    <row r="250" spans="1:45" x14ac:dyDescent="0.25">
      <c r="A250" s="17" t="s">
        <v>21</v>
      </c>
      <c r="B250" s="45"/>
      <c r="C250" s="45"/>
      <c r="D250" s="45"/>
      <c r="E250" s="45"/>
      <c r="F250" s="96">
        <f>VLOOKUP($A250,CommercialInvestPivot!$A$10:$AM$21,F$239-CommYr+2,0)</f>
        <v>0</v>
      </c>
      <c r="G250" s="44">
        <f>VLOOKUP($A250,CommercialInvestPivot!$A$10:$AM$21,G$239-CommYr+2,0)</f>
        <v>1.6156699999999999</v>
      </c>
      <c r="H250" s="44">
        <f>VLOOKUP($A250,CommercialInvestPivot!$A$10:$AM$21,H$239-CommYr+2,0)</f>
        <v>-1.04714</v>
      </c>
      <c r="I250" s="44">
        <f>VLOOKUP($A250,CommercialInvestPivot!$A$10:$AM$21,I$239-CommYr+2,0)</f>
        <v>0</v>
      </c>
      <c r="J250" s="44">
        <f>VLOOKUP($A250,CommercialInvestPivot!$A$10:$AM$21,J$239-CommYr+2,0)</f>
        <v>0</v>
      </c>
      <c r="K250" s="44">
        <f>VLOOKUP($A250,CommercialInvestPivot!$A$10:$AM$21,K$239-CommYr+2,0)</f>
        <v>0</v>
      </c>
      <c r="L250" s="44">
        <f>VLOOKUP($A250,CommercialInvestPivot!$A$10:$AM$21,L$239-CommYr+2,0)</f>
        <v>0</v>
      </c>
      <c r="M250" s="44">
        <f>VLOOKUP($A250,CommercialInvestPivot!$A$10:$AM$21,M$239-CommYr+2,0)</f>
        <v>0</v>
      </c>
      <c r="N250" s="44">
        <f>VLOOKUP($A250,CommercialInvestPivot!$A$10:$AM$21,N$239-CommYr+2,0)</f>
        <v>0</v>
      </c>
      <c r="O250" s="44">
        <f>VLOOKUP($A250,CommercialInvestPivot!$A$10:$AM$21,O$239-CommYr+2,0)</f>
        <v>0</v>
      </c>
      <c r="P250" s="44">
        <f>VLOOKUP($A250,CommercialInvestPivot!$A$10:$AM$21,P$239-CommYr+2,0)</f>
        <v>0</v>
      </c>
      <c r="Q250" s="44">
        <f>VLOOKUP($A250,CommercialInvestPivot!$A$10:$AM$21,Q$239-CommYr+2,0)</f>
        <v>0</v>
      </c>
      <c r="R250" s="44">
        <f>VLOOKUP($A250,CommercialInvestPivot!$A$10:$AM$21,R$239-CommYr+2,0)</f>
        <v>0</v>
      </c>
      <c r="S250" s="44">
        <f>VLOOKUP($A250,CommercialInvestPivot!$A$10:$AM$21,S$239-CommYr+2,0)</f>
        <v>0</v>
      </c>
      <c r="T250" s="44">
        <f>VLOOKUP($A250,CommercialInvestPivot!$A$10:$AM$21,T$239-CommYr+2,0)</f>
        <v>0</v>
      </c>
      <c r="U250" s="44">
        <f>VLOOKUP($A250,CommercialInvestPivot!$A$10:$AM$21,U$239-CommYr+2,0)</f>
        <v>0</v>
      </c>
      <c r="V250" s="44">
        <f>VLOOKUP($A250,CommercialInvestPivot!$A$10:$AM$21,V$239-CommYr+2,0)</f>
        <v>0</v>
      </c>
      <c r="W250" s="44">
        <f>VLOOKUP($A250,CommercialInvestPivot!$A$10:$AM$21,W$239-CommYr+2,0)</f>
        <v>0</v>
      </c>
      <c r="X250" s="44">
        <f>VLOOKUP($A250,CommercialInvestPivot!$A$10:$AM$21,X$239-CommYr+2,0)</f>
        <v>0</v>
      </c>
      <c r="Y250" s="44">
        <f>VLOOKUP($A250,CommercialInvestPivot!$A$10:$AM$21,Y$239-CommYr+2,0)</f>
        <v>0</v>
      </c>
      <c r="Z250" s="44">
        <f>VLOOKUP($A250,CommercialInvestPivot!$A$10:$AM$21,Z$239-CommYr+2,0)</f>
        <v>0</v>
      </c>
      <c r="AA250" s="44">
        <f>VLOOKUP($A250,CommercialInvestPivot!$A$10:$AM$21,AA$239-CommYr+2,0)</f>
        <v>0</v>
      </c>
      <c r="AB250" s="44">
        <f>VLOOKUP($A250,CommercialInvestPivot!$A$10:$AM$21,AB$239-CommYr+2,0)</f>
        <v>0</v>
      </c>
      <c r="AC250" s="44">
        <f>VLOOKUP($A250,CommercialInvestPivot!$A$10:$AM$21,AC$239-CommYr+2,0)</f>
        <v>0</v>
      </c>
      <c r="AD250" s="44">
        <f>VLOOKUP($A250,CommercialInvestPivot!$A$10:$AM$21,AD$239-CommYr+2,0)</f>
        <v>0</v>
      </c>
      <c r="AE250" s="44">
        <f>VLOOKUP($A250,CommercialInvestPivot!$A$10:$AM$21,AE$239-CommYr+2,0)</f>
        <v>0</v>
      </c>
      <c r="AF250" s="44">
        <f>VLOOKUP($A250,CommercialInvestPivot!$A$10:$AM$21,AF$239-CommYr+2,0)</f>
        <v>0</v>
      </c>
      <c r="AG250" s="44">
        <f>VLOOKUP($A250,CommercialInvestPivot!$A$10:$AM$21,AG$239-CommYr+2,0)</f>
        <v>0</v>
      </c>
      <c r="AH250" s="44">
        <f>VLOOKUP($A250,CommercialInvestPivot!$A$10:$AM$21,AH$239-CommYr+2,0)</f>
        <v>0</v>
      </c>
      <c r="AI250" s="44">
        <f>VLOOKUP($A250,CommercialInvestPivot!$A$10:$AM$21,AI$239-CommYr+2,0)</f>
        <v>0</v>
      </c>
      <c r="AJ250" s="44">
        <f>VLOOKUP($A250,CommercialInvestPivot!$A$10:$AM$21,AJ$239-CommYr+2,0)</f>
        <v>0</v>
      </c>
      <c r="AK250" s="44">
        <f>VLOOKUP($A250,CommercialInvestPivot!$A$10:$AM$21,AK$239-CommYr+2,0)</f>
        <v>0</v>
      </c>
      <c r="AL250" s="44">
        <f>VLOOKUP($A250,CommercialInvestPivot!$A$10:$AM$21,AL$239-CommYr+2,0)</f>
        <v>0</v>
      </c>
      <c r="AM250" s="44">
        <f>VLOOKUP($A250,CommercialInvestPivot!$A$10:$AM$21,AM$239-CommYr+2,0)</f>
        <v>0</v>
      </c>
      <c r="AN250" s="44">
        <f>VLOOKUP($A250,CommercialInvestPivot!$A$10:$AM$21,AN$239-CommYr+2,0)</f>
        <v>0</v>
      </c>
      <c r="AO250" s="44">
        <f>VLOOKUP($A250,CommercialInvestPivot!$A$10:$AM$21,AO$239-CommYr+2,0)</f>
        <v>0</v>
      </c>
      <c r="AP250" s="44">
        <f>VLOOKUP($A250,CommercialInvestPivot!$A$10:$AM$21,AP$239-CommYr+2,0)</f>
        <v>0</v>
      </c>
      <c r="AQ250" s="44">
        <f>VLOOKUP($A250,CommercialInvestPivot!$A$10:$AM$21,AQ$239-CommYr+2,0)</f>
        <v>0</v>
      </c>
      <c r="AR250" s="45"/>
      <c r="AS250" s="11"/>
    </row>
    <row r="251" spans="1:45" x14ac:dyDescent="0.25">
      <c r="A251" s="17" t="s">
        <v>23</v>
      </c>
      <c r="B251" s="45"/>
      <c r="C251" s="45"/>
      <c r="D251" s="45"/>
      <c r="E251" s="45"/>
      <c r="F251" s="101">
        <f t="shared" ref="F251:AQ251" si="90">SUM(F240:F249)</f>
        <v>0</v>
      </c>
      <c r="G251" s="50">
        <f t="shared" si="90"/>
        <v>4264.1858099999999</v>
      </c>
      <c r="H251" s="50">
        <f t="shared" si="90"/>
        <v>3378.7166900000002</v>
      </c>
      <c r="I251" s="50">
        <f t="shared" si="90"/>
        <v>2219.90137</v>
      </c>
      <c r="J251" s="50">
        <f t="shared" si="90"/>
        <v>2384.7582499999994</v>
      </c>
      <c r="K251" s="50">
        <f t="shared" si="90"/>
        <v>2629.6749199999995</v>
      </c>
      <c r="L251" s="50">
        <f t="shared" si="90"/>
        <v>2944.2419099999997</v>
      </c>
      <c r="M251" s="50">
        <f t="shared" si="90"/>
        <v>2897.5219100000004</v>
      </c>
      <c r="N251" s="50">
        <f t="shared" si="90"/>
        <v>2786.58268</v>
      </c>
      <c r="O251" s="50">
        <f t="shared" si="90"/>
        <v>2359.5859099999998</v>
      </c>
      <c r="P251" s="50">
        <f t="shared" si="90"/>
        <v>1113.3420000000003</v>
      </c>
      <c r="Q251" s="50">
        <f t="shared" si="90"/>
        <v>1230.2162799999999</v>
      </c>
      <c r="R251" s="50">
        <f t="shared" si="90"/>
        <v>1448.0502700000004</v>
      </c>
      <c r="S251" s="50">
        <f t="shared" si="90"/>
        <v>1633.8661099999997</v>
      </c>
      <c r="T251" s="50">
        <f t="shared" si="90"/>
        <v>1820.3991599999999</v>
      </c>
      <c r="U251" s="50">
        <f t="shared" si="90"/>
        <v>2018.75803</v>
      </c>
      <c r="V251" s="50">
        <f t="shared" si="90"/>
        <v>2249.1797699999997</v>
      </c>
      <c r="W251" s="50">
        <f t="shared" si="90"/>
        <v>2448.3112900000001</v>
      </c>
      <c r="X251" s="50">
        <f t="shared" si="90"/>
        <v>2596.8494199999996</v>
      </c>
      <c r="Y251" s="50">
        <f t="shared" si="90"/>
        <v>2751.6625099999997</v>
      </c>
      <c r="Z251" s="50">
        <f t="shared" si="90"/>
        <v>2913.2512599999995</v>
      </c>
      <c r="AA251" s="50">
        <f t="shared" si="90"/>
        <v>3030.4244599999997</v>
      </c>
      <c r="AB251" s="50">
        <f t="shared" si="90"/>
        <v>3132.0051599999997</v>
      </c>
      <c r="AC251" s="50">
        <f t="shared" si="90"/>
        <v>3188.6171800000002</v>
      </c>
      <c r="AD251" s="50">
        <f t="shared" si="90"/>
        <v>3243.9621400000001</v>
      </c>
      <c r="AE251" s="50">
        <f t="shared" si="90"/>
        <v>3294.72298</v>
      </c>
      <c r="AF251" s="50">
        <f t="shared" si="90"/>
        <v>3351.4016099999994</v>
      </c>
      <c r="AG251" s="50">
        <f t="shared" si="90"/>
        <v>3408.9371500000002</v>
      </c>
      <c r="AH251" s="50">
        <f t="shared" si="90"/>
        <v>3431.0821400000004</v>
      </c>
      <c r="AI251" s="50">
        <f t="shared" si="90"/>
        <v>3457.7786600000009</v>
      </c>
      <c r="AJ251" s="50">
        <f t="shared" si="90"/>
        <v>3519.8147200000003</v>
      </c>
      <c r="AK251" s="50">
        <f t="shared" si="90"/>
        <v>3618.8215800000007</v>
      </c>
      <c r="AL251" s="50">
        <f t="shared" si="90"/>
        <v>3625.3362299999994</v>
      </c>
      <c r="AM251" s="50">
        <f t="shared" si="90"/>
        <v>3572.7944500000003</v>
      </c>
      <c r="AN251" s="50">
        <f t="shared" si="90"/>
        <v>3630.1182799999997</v>
      </c>
      <c r="AO251" s="50">
        <f t="shared" si="90"/>
        <v>3601.77916</v>
      </c>
      <c r="AP251" s="50">
        <f t="shared" si="90"/>
        <v>3622.8552499999992</v>
      </c>
      <c r="AQ251" s="50">
        <f t="shared" si="90"/>
        <v>3585.9379600000002</v>
      </c>
      <c r="AR251" s="45"/>
      <c r="AS251" s="11"/>
    </row>
    <row r="252" spans="1:45" x14ac:dyDescent="0.25">
      <c r="AS252" s="11"/>
    </row>
    <row r="253" spans="1:45" x14ac:dyDescent="0.25">
      <c r="AS253" s="11"/>
    </row>
    <row r="254" spans="1:45" x14ac:dyDescent="0.25">
      <c r="AS254" s="11"/>
    </row>
    <row r="255" spans="1:45" x14ac:dyDescent="0.25">
      <c r="AS255" s="11"/>
    </row>
    <row r="256" spans="1:45" x14ac:dyDescent="0.25">
      <c r="A256" s="52" t="s">
        <v>38</v>
      </c>
      <c r="B256" s="51"/>
      <c r="C256" s="51"/>
      <c r="D256" s="51"/>
      <c r="E256" s="51"/>
      <c r="F256" s="51"/>
      <c r="G256" s="51"/>
      <c r="H256" s="51"/>
      <c r="I256" s="5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3"/>
    </row>
    <row r="257" spans="1:45" x14ac:dyDescent="0.25">
      <c r="B257" s="51"/>
      <c r="C257" s="51"/>
      <c r="D257" s="51"/>
      <c r="E257" s="51"/>
      <c r="F257" s="51"/>
      <c r="G257" s="51"/>
      <c r="H257" s="51"/>
      <c r="I257" s="5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3"/>
    </row>
    <row r="258" spans="1:45" x14ac:dyDescent="0.25">
      <c r="A258" s="54" t="s">
        <v>39</v>
      </c>
      <c r="B258" s="55">
        <v>2009</v>
      </c>
      <c r="C258" s="55">
        <v>2010</v>
      </c>
      <c r="D258" s="55">
        <v>2011</v>
      </c>
      <c r="E258" s="55">
        <v>2012</v>
      </c>
      <c r="F258" s="55">
        <v>2013</v>
      </c>
      <c r="G258" s="55">
        <v>2014</v>
      </c>
      <c r="H258" s="55">
        <v>2015</v>
      </c>
      <c r="I258" s="55">
        <v>2016</v>
      </c>
      <c r="J258" s="55">
        <v>2017</v>
      </c>
      <c r="K258" s="55">
        <v>2018</v>
      </c>
      <c r="L258" s="55">
        <v>2019</v>
      </c>
      <c r="M258" s="55">
        <v>2020</v>
      </c>
      <c r="N258" s="55">
        <v>2021</v>
      </c>
      <c r="O258" s="55">
        <v>2022</v>
      </c>
      <c r="P258" s="55">
        <v>2023</v>
      </c>
      <c r="Q258" s="55">
        <v>2024</v>
      </c>
      <c r="R258" s="55">
        <v>2025</v>
      </c>
      <c r="S258" s="55">
        <v>2026</v>
      </c>
      <c r="T258" s="55">
        <v>2027</v>
      </c>
      <c r="U258" s="55">
        <v>2028</v>
      </c>
      <c r="V258" s="55">
        <v>2029</v>
      </c>
      <c r="W258" s="55">
        <v>2030</v>
      </c>
      <c r="X258" s="55">
        <v>2031</v>
      </c>
      <c r="Y258" s="55">
        <v>2032</v>
      </c>
      <c r="Z258" s="55">
        <v>2033</v>
      </c>
      <c r="AA258" s="55">
        <v>2034</v>
      </c>
      <c r="AB258" s="55">
        <v>2035</v>
      </c>
      <c r="AC258" s="55">
        <v>2036</v>
      </c>
      <c r="AD258" s="55">
        <v>2037</v>
      </c>
      <c r="AE258" s="55">
        <v>2038</v>
      </c>
      <c r="AF258" s="55">
        <v>2039</v>
      </c>
      <c r="AG258" s="55">
        <v>2040</v>
      </c>
      <c r="AH258" s="55">
        <v>2041</v>
      </c>
      <c r="AI258" s="55">
        <v>2042</v>
      </c>
      <c r="AJ258" s="55">
        <v>2043</v>
      </c>
      <c r="AK258" s="55">
        <v>2044</v>
      </c>
      <c r="AL258" s="55">
        <v>2045</v>
      </c>
      <c r="AM258" s="55">
        <v>2046</v>
      </c>
      <c r="AN258" s="55">
        <v>2047</v>
      </c>
      <c r="AO258" s="55">
        <v>2048</v>
      </c>
      <c r="AP258" s="55">
        <v>2049</v>
      </c>
      <c r="AQ258" s="55">
        <v>2050</v>
      </c>
      <c r="AR258" s="56"/>
      <c r="AS258" s="53"/>
    </row>
    <row r="259" spans="1:45" x14ac:dyDescent="0.25">
      <c r="A259" s="52" t="s">
        <v>12</v>
      </c>
      <c r="B259" s="57"/>
      <c r="C259" s="57"/>
      <c r="D259" s="57"/>
      <c r="E259" s="57"/>
      <c r="F259" s="57">
        <f>E259+VLOOKUP($A259,CommercialUnitsPivot!$A$32:$AM$43,F$258-CommYr+2,0)</f>
        <v>117738.37985000001</v>
      </c>
      <c r="G259" s="57">
        <f>F259+VLOOKUP($A259,CommercialUnitsPivot!$A$32:$AM$43,G$258-CommYr+2,0)</f>
        <v>83543.523780000018</v>
      </c>
      <c r="H259" s="57">
        <f>G259+VLOOKUP($A259,CommercialUnitsPivot!$A$32:$AM$43,H$258-CommYr+2,0)</f>
        <v>71403.962380000012</v>
      </c>
      <c r="I259" s="57">
        <f>H259+VLOOKUP($A259,CommercialUnitsPivot!$A$32:$AM$43,I$258-CommYr+2,0)</f>
        <v>71403.962380000012</v>
      </c>
      <c r="J259" s="57">
        <f>I259+VLOOKUP($A259,CommercialUnitsPivot!$A$32:$AM$43,J$258-CommYr+2,0)</f>
        <v>71403.962380000012</v>
      </c>
      <c r="K259" s="57">
        <f>J259+VLOOKUP($A259,CommercialUnitsPivot!$A$32:$AM$43,K$258-CommYr+2,0)</f>
        <v>71403.962380000012</v>
      </c>
      <c r="L259" s="57">
        <f>K259+VLOOKUP($A259,CommercialUnitsPivot!$A$32:$AM$43,L$258-CommYr+2,0)</f>
        <v>71403.962380000012</v>
      </c>
      <c r="M259" s="57">
        <f>L259+VLOOKUP($A259,CommercialUnitsPivot!$A$32:$AM$43,M$258-CommYr+2,0)</f>
        <v>71403.962380000012</v>
      </c>
      <c r="N259" s="57">
        <f>M259+VLOOKUP($A259,CommercialUnitsPivot!$A$32:$AM$43,N$258-CommYr+2,0)</f>
        <v>71403.962380000012</v>
      </c>
      <c r="O259" s="57">
        <f>N259+VLOOKUP($A259,CommercialUnitsPivot!$A$32:$AM$43,O$258-CommYr+2,0)</f>
        <v>71403.962380000012</v>
      </c>
      <c r="P259" s="57">
        <f>O259+VLOOKUP($A259,CommercialUnitsPivot!$A$32:$AM$43,P$258-CommYr+2,0)</f>
        <v>71403.962380000012</v>
      </c>
      <c r="Q259" s="57">
        <f>P259+VLOOKUP($A259,CommercialUnitsPivot!$A$32:$AM$43,Q$258-CommYr+2,0)</f>
        <v>71403.962380000012</v>
      </c>
      <c r="R259" s="57">
        <f>Q259+VLOOKUP($A259,CommercialUnitsPivot!$A$32:$AM$43,R$258-CommYr+2,0)</f>
        <v>71403.962380000012</v>
      </c>
      <c r="S259" s="57">
        <f>R259+VLOOKUP($A259,CommercialUnitsPivot!$A$32:$AM$43,S$258-CommYr+2,0)</f>
        <v>71403.962380000012</v>
      </c>
      <c r="T259" s="57">
        <f>S259+VLOOKUP($A259,CommercialUnitsPivot!$A$32:$AM$43,T$258-CommYr+2,0)</f>
        <v>71403.962380000012</v>
      </c>
      <c r="U259" s="57">
        <f>T259+VLOOKUP($A259,CommercialUnitsPivot!$A$32:$AM$43,U$258-CommYr+2,0)</f>
        <v>71403.962380000012</v>
      </c>
      <c r="V259" s="57">
        <f>U259+VLOOKUP($A259,CommercialUnitsPivot!$A$32:$AM$43,V$258-CommYr+2,0)</f>
        <v>71403.962380000012</v>
      </c>
      <c r="W259" s="57">
        <f>V259+VLOOKUP($A259,CommercialUnitsPivot!$A$32:$AM$43,W$258-CommYr+2,0)</f>
        <v>71403.962380000012</v>
      </c>
      <c r="X259" s="57">
        <f>W259+VLOOKUP($A259,CommercialUnitsPivot!$A$32:$AM$43,X$258-CommYr+2,0)</f>
        <v>71403.962380000012</v>
      </c>
      <c r="Y259" s="57">
        <f>X259+VLOOKUP($A259,CommercialUnitsPivot!$A$32:$AM$43,Y$258-CommYr+2,0)</f>
        <v>71403.962380000012</v>
      </c>
      <c r="Z259" s="57">
        <f>Y259+VLOOKUP($A259,CommercialUnitsPivot!$A$32:$AM$43,Z$258-CommYr+2,0)</f>
        <v>71403.962380000012</v>
      </c>
      <c r="AA259" s="57">
        <f>Z259+VLOOKUP($A259,CommercialUnitsPivot!$A$32:$AM$43,AA$258-CommYr+2,0)</f>
        <v>71403.962380000012</v>
      </c>
      <c r="AB259" s="57">
        <f>AA259+VLOOKUP($A259,CommercialUnitsPivot!$A$32:$AM$43,AB$258-CommYr+2,0)</f>
        <v>71403.962380000012</v>
      </c>
      <c r="AC259" s="57">
        <f>AB259+VLOOKUP($A259,CommercialUnitsPivot!$A$32:$AM$43,AC$258-CommYr+2,0)</f>
        <v>71403.962380000012</v>
      </c>
      <c r="AD259" s="57">
        <f>AC259+VLOOKUP($A259,CommercialUnitsPivot!$A$32:$AM$43,AD$258-CommYr+2,0)</f>
        <v>71403.962380000012</v>
      </c>
      <c r="AE259" s="57">
        <f>AD259+VLOOKUP($A259,CommercialUnitsPivot!$A$32:$AM$43,AE$258-CommYr+2,0)</f>
        <v>71403.962380000012</v>
      </c>
      <c r="AF259" s="57">
        <f>AE259+VLOOKUP($A259,CommercialUnitsPivot!$A$32:$AM$43,AF$258-CommYr+2,0)</f>
        <v>71403.962380000012</v>
      </c>
      <c r="AG259" s="57">
        <f>AF259+VLOOKUP($A259,CommercialUnitsPivot!$A$32:$AM$43,AG$258-CommYr+2,0)</f>
        <v>71403.962380000012</v>
      </c>
      <c r="AH259" s="57">
        <f>AG259+VLOOKUP($A259,CommercialUnitsPivot!$A$32:$AM$43,AH$258-CommYr+2,0)</f>
        <v>71403.962380000012</v>
      </c>
      <c r="AI259" s="57">
        <f>AH259+VLOOKUP($A259,CommercialUnitsPivot!$A$32:$AM$43,AI$258-CommYr+2,0)</f>
        <v>71403.962380000012</v>
      </c>
      <c r="AJ259" s="57">
        <f>AI259+VLOOKUP($A259,CommercialUnitsPivot!$A$32:$AM$43,AJ$258-CommYr+2,0)</f>
        <v>71403.962380000012</v>
      </c>
      <c r="AK259" s="57">
        <f>AJ259+VLOOKUP($A259,CommercialUnitsPivot!$A$32:$AM$43,AK$258-CommYr+2,0)</f>
        <v>71403.962380000012</v>
      </c>
      <c r="AL259" s="57">
        <f>AK259+VLOOKUP($A259,CommercialUnitsPivot!$A$32:$AM$43,AL$258-CommYr+2,0)</f>
        <v>71403.962380000012</v>
      </c>
      <c r="AM259" s="57">
        <f>AL259+VLOOKUP($A259,CommercialUnitsPivot!$A$32:$AM$43,AM$258-CommYr+2,0)</f>
        <v>71403.962380000012</v>
      </c>
      <c r="AN259" s="57">
        <f>AM259+VLOOKUP($A259,CommercialUnitsPivot!$A$32:$AM$43,AN$258-CommYr+2,0)</f>
        <v>71403.962380000012</v>
      </c>
      <c r="AO259" s="57">
        <f>AN259+VLOOKUP($A259,CommercialUnitsPivot!$A$32:$AM$43,AO$258-CommYr+2,0)</f>
        <v>71403.962380000012</v>
      </c>
      <c r="AP259" s="57">
        <f>AO259+VLOOKUP($A259,CommercialUnitsPivot!$A$32:$AM$43,AP$258-CommYr+2,0)</f>
        <v>71403.962380000012</v>
      </c>
      <c r="AQ259" s="57">
        <f>AP259+VLOOKUP($A259,CommercialUnitsPivot!$A$32:$AM$43,AQ$258-CommYr+2,0)</f>
        <v>71403.962380000012</v>
      </c>
      <c r="AR259" s="58"/>
      <c r="AS259" s="59"/>
    </row>
    <row r="260" spans="1:45" x14ac:dyDescent="0.25">
      <c r="A260" s="52" t="s">
        <v>13</v>
      </c>
      <c r="B260" s="57"/>
      <c r="C260" s="57"/>
      <c r="D260" s="57"/>
      <c r="E260" s="57"/>
      <c r="F260" s="57">
        <f>E260+VLOOKUP($A260,CommercialUnitsPivot!$A$32:$AM$43,F$258-CommYr+2,0)</f>
        <v>515410.52007000003</v>
      </c>
      <c r="G260" s="57">
        <f>F260+VLOOKUP($A260,CommercialUnitsPivot!$A$32:$AM$43,G$258-CommYr+2,0)</f>
        <v>538386.99082000006</v>
      </c>
      <c r="H260" s="57">
        <f>G260+VLOOKUP($A260,CommercialUnitsPivot!$A$32:$AM$43,H$258-CommYr+2,0)</f>
        <v>529643.48838000011</v>
      </c>
      <c r="I260" s="57">
        <f>H260+VLOOKUP($A260,CommercialUnitsPivot!$A$32:$AM$43,I$258-CommYr+2,0)</f>
        <v>529643.48838000011</v>
      </c>
      <c r="J260" s="57">
        <f>I260+VLOOKUP($A260,CommercialUnitsPivot!$A$32:$AM$43,J$258-CommYr+2,0)</f>
        <v>529643.48838000011</v>
      </c>
      <c r="K260" s="57">
        <f>J260+VLOOKUP($A260,CommercialUnitsPivot!$A$32:$AM$43,K$258-CommYr+2,0)</f>
        <v>529643.48838000011</v>
      </c>
      <c r="L260" s="57">
        <f>K260+VLOOKUP($A260,CommercialUnitsPivot!$A$32:$AM$43,L$258-CommYr+2,0)</f>
        <v>529643.48838000011</v>
      </c>
      <c r="M260" s="57">
        <f>L260+VLOOKUP($A260,CommercialUnitsPivot!$A$32:$AM$43,M$258-CommYr+2,0)</f>
        <v>529643.48838000011</v>
      </c>
      <c r="N260" s="57">
        <f>M260+VLOOKUP($A260,CommercialUnitsPivot!$A$32:$AM$43,N$258-CommYr+2,0)</f>
        <v>529643.48838000011</v>
      </c>
      <c r="O260" s="57">
        <f>N260+VLOOKUP($A260,CommercialUnitsPivot!$A$32:$AM$43,O$258-CommYr+2,0)</f>
        <v>529643.48838000011</v>
      </c>
      <c r="P260" s="57">
        <f>O260+VLOOKUP($A260,CommercialUnitsPivot!$A$32:$AM$43,P$258-CommYr+2,0)</f>
        <v>529643.48838000011</v>
      </c>
      <c r="Q260" s="57">
        <f>P260+VLOOKUP($A260,CommercialUnitsPivot!$A$32:$AM$43,Q$258-CommYr+2,0)</f>
        <v>529643.48838000011</v>
      </c>
      <c r="R260" s="57">
        <f>Q260+VLOOKUP($A260,CommercialUnitsPivot!$A$32:$AM$43,R$258-CommYr+2,0)</f>
        <v>529643.48838000011</v>
      </c>
      <c r="S260" s="57">
        <f>R260+VLOOKUP($A260,CommercialUnitsPivot!$A$32:$AM$43,S$258-CommYr+2,0)</f>
        <v>529643.48838000011</v>
      </c>
      <c r="T260" s="57">
        <f>S260+VLOOKUP($A260,CommercialUnitsPivot!$A$32:$AM$43,T$258-CommYr+2,0)</f>
        <v>529643.48838000011</v>
      </c>
      <c r="U260" s="57">
        <f>T260+VLOOKUP($A260,CommercialUnitsPivot!$A$32:$AM$43,U$258-CommYr+2,0)</f>
        <v>529643.48838000011</v>
      </c>
      <c r="V260" s="57">
        <f>U260+VLOOKUP($A260,CommercialUnitsPivot!$A$32:$AM$43,V$258-CommYr+2,0)</f>
        <v>529643.48838000011</v>
      </c>
      <c r="W260" s="57">
        <f>V260+VLOOKUP($A260,CommercialUnitsPivot!$A$32:$AM$43,W$258-CommYr+2,0)</f>
        <v>529643.48838000011</v>
      </c>
      <c r="X260" s="57">
        <f>W260+VLOOKUP($A260,CommercialUnitsPivot!$A$32:$AM$43,X$258-CommYr+2,0)</f>
        <v>529643.48838000011</v>
      </c>
      <c r="Y260" s="57">
        <f>X260+VLOOKUP($A260,CommercialUnitsPivot!$A$32:$AM$43,Y$258-CommYr+2,0)</f>
        <v>529643.48838000011</v>
      </c>
      <c r="Z260" s="57">
        <f>Y260+VLOOKUP($A260,CommercialUnitsPivot!$A$32:$AM$43,Z$258-CommYr+2,0)</f>
        <v>529643.48838000011</v>
      </c>
      <c r="AA260" s="57">
        <f>Z260+VLOOKUP($A260,CommercialUnitsPivot!$A$32:$AM$43,AA$258-CommYr+2,0)</f>
        <v>529643.48838000011</v>
      </c>
      <c r="AB260" s="57">
        <f>AA260+VLOOKUP($A260,CommercialUnitsPivot!$A$32:$AM$43,AB$258-CommYr+2,0)</f>
        <v>529643.48838000011</v>
      </c>
      <c r="AC260" s="57">
        <f>AB260+VLOOKUP($A260,CommercialUnitsPivot!$A$32:$AM$43,AC$258-CommYr+2,0)</f>
        <v>529643.48838000011</v>
      </c>
      <c r="AD260" s="57">
        <f>AC260+VLOOKUP($A260,CommercialUnitsPivot!$A$32:$AM$43,AD$258-CommYr+2,0)</f>
        <v>529643.48838000011</v>
      </c>
      <c r="AE260" s="57">
        <f>AD260+VLOOKUP($A260,CommercialUnitsPivot!$A$32:$AM$43,AE$258-CommYr+2,0)</f>
        <v>529643.48838000011</v>
      </c>
      <c r="AF260" s="57">
        <f>AE260+VLOOKUP($A260,CommercialUnitsPivot!$A$32:$AM$43,AF$258-CommYr+2,0)</f>
        <v>529643.48838000011</v>
      </c>
      <c r="AG260" s="57">
        <f>AF260+VLOOKUP($A260,CommercialUnitsPivot!$A$32:$AM$43,AG$258-CommYr+2,0)</f>
        <v>529643.48838000011</v>
      </c>
      <c r="AH260" s="57">
        <f>AG260+VLOOKUP($A260,CommercialUnitsPivot!$A$32:$AM$43,AH$258-CommYr+2,0)</f>
        <v>529643.48838000011</v>
      </c>
      <c r="AI260" s="57">
        <f>AH260+VLOOKUP($A260,CommercialUnitsPivot!$A$32:$AM$43,AI$258-CommYr+2,0)</f>
        <v>529643.48838000011</v>
      </c>
      <c r="AJ260" s="57">
        <f>AI260+VLOOKUP($A260,CommercialUnitsPivot!$A$32:$AM$43,AJ$258-CommYr+2,0)</f>
        <v>529643.48838000011</v>
      </c>
      <c r="AK260" s="57">
        <f>AJ260+VLOOKUP($A260,CommercialUnitsPivot!$A$32:$AM$43,AK$258-CommYr+2,0)</f>
        <v>529643.48838000011</v>
      </c>
      <c r="AL260" s="57">
        <f>AK260+VLOOKUP($A260,CommercialUnitsPivot!$A$32:$AM$43,AL$258-CommYr+2,0)</f>
        <v>529643.48838000011</v>
      </c>
      <c r="AM260" s="57">
        <f>AL260+VLOOKUP($A260,CommercialUnitsPivot!$A$32:$AM$43,AM$258-CommYr+2,0)</f>
        <v>529643.48838000011</v>
      </c>
      <c r="AN260" s="57">
        <f>AM260+VLOOKUP($A260,CommercialUnitsPivot!$A$32:$AM$43,AN$258-CommYr+2,0)</f>
        <v>529643.48838000011</v>
      </c>
      <c r="AO260" s="57">
        <f>AN260+VLOOKUP($A260,CommercialUnitsPivot!$A$32:$AM$43,AO$258-CommYr+2,0)</f>
        <v>529643.48838000011</v>
      </c>
      <c r="AP260" s="57">
        <f>AO260+VLOOKUP($A260,CommercialUnitsPivot!$A$32:$AM$43,AP$258-CommYr+2,0)</f>
        <v>529643.48838000011</v>
      </c>
      <c r="AQ260" s="57">
        <f>AP260+VLOOKUP($A260,CommercialUnitsPivot!$A$32:$AM$43,AQ$258-CommYr+2,0)</f>
        <v>529643.48838000011</v>
      </c>
      <c r="AR260" s="58"/>
      <c r="AS260" s="59"/>
    </row>
    <row r="261" spans="1:45" x14ac:dyDescent="0.25">
      <c r="A261" s="52" t="s">
        <v>14</v>
      </c>
      <c r="B261" s="57"/>
      <c r="C261" s="57"/>
      <c r="D261" s="57"/>
      <c r="E261" s="57"/>
      <c r="F261" s="57">
        <f>E261+VLOOKUP($A261,CommercialUnitsPivot!$A$32:$AM$43,F$258-CommYr+2,0)</f>
        <v>17046.795220000004</v>
      </c>
      <c r="G261" s="57">
        <f>F261+VLOOKUP($A261,CommercialUnitsPivot!$A$32:$AM$43,G$258-CommYr+2,0)</f>
        <v>34938.811580000001</v>
      </c>
      <c r="H261" s="57">
        <f>G261+VLOOKUP($A261,CommercialUnitsPivot!$A$32:$AM$43,H$258-CommYr+2,0)</f>
        <v>31777.986700000001</v>
      </c>
      <c r="I261" s="57">
        <f>H261+VLOOKUP($A261,CommercialUnitsPivot!$A$32:$AM$43,I$258-CommYr+2,0)</f>
        <v>31789.986700000001</v>
      </c>
      <c r="J261" s="57">
        <f>I261+VLOOKUP($A261,CommercialUnitsPivot!$A$32:$AM$43,J$258-CommYr+2,0)</f>
        <v>31789.986700000001</v>
      </c>
      <c r="K261" s="57">
        <f>J261+VLOOKUP($A261,CommercialUnitsPivot!$A$32:$AM$43,K$258-CommYr+2,0)</f>
        <v>31789.986700000001</v>
      </c>
      <c r="L261" s="57">
        <f>K261+VLOOKUP($A261,CommercialUnitsPivot!$A$32:$AM$43,L$258-CommYr+2,0)</f>
        <v>31789.986700000001</v>
      </c>
      <c r="M261" s="57">
        <f>L261+VLOOKUP($A261,CommercialUnitsPivot!$A$32:$AM$43,M$258-CommYr+2,0)</f>
        <v>31792.986700000001</v>
      </c>
      <c r="N261" s="57">
        <f>M261+VLOOKUP($A261,CommercialUnitsPivot!$A$32:$AM$43,N$258-CommYr+2,0)</f>
        <v>31795.986700000001</v>
      </c>
      <c r="O261" s="57">
        <f>N261+VLOOKUP($A261,CommercialUnitsPivot!$A$32:$AM$43,O$258-CommYr+2,0)</f>
        <v>31812.036700000001</v>
      </c>
      <c r="P261" s="57">
        <f>O261+VLOOKUP($A261,CommercialUnitsPivot!$A$32:$AM$43,P$258-CommYr+2,0)</f>
        <v>31834.486700000001</v>
      </c>
      <c r="Q261" s="57">
        <f>P261+VLOOKUP($A261,CommercialUnitsPivot!$A$32:$AM$43,Q$258-CommYr+2,0)</f>
        <v>31859.936700000002</v>
      </c>
      <c r="R261" s="57">
        <f>Q261+VLOOKUP($A261,CommercialUnitsPivot!$A$32:$AM$43,R$258-CommYr+2,0)</f>
        <v>31900.786600000003</v>
      </c>
      <c r="S261" s="57">
        <f>R261+VLOOKUP($A261,CommercialUnitsPivot!$A$32:$AM$43,S$258-CommYr+2,0)</f>
        <v>31954.436520000003</v>
      </c>
      <c r="T261" s="57">
        <f>S261+VLOOKUP($A261,CommercialUnitsPivot!$A$32:$AM$43,T$258-CommYr+2,0)</f>
        <v>32027.706330000005</v>
      </c>
      <c r="U261" s="57">
        <f>T261+VLOOKUP($A261,CommercialUnitsPivot!$A$32:$AM$43,U$258-CommYr+2,0)</f>
        <v>32127.386120000003</v>
      </c>
      <c r="V261" s="57">
        <f>U261+VLOOKUP($A261,CommercialUnitsPivot!$A$32:$AM$43,V$258-CommYr+2,0)</f>
        <v>32256.465960000001</v>
      </c>
      <c r="W261" s="57">
        <f>V261+VLOOKUP($A261,CommercialUnitsPivot!$A$32:$AM$43,W$258-CommYr+2,0)</f>
        <v>32411.436240000003</v>
      </c>
      <c r="X261" s="57">
        <f>W261+VLOOKUP($A261,CommercialUnitsPivot!$A$32:$AM$43,X$258-CommYr+2,0)</f>
        <v>32563.806520000002</v>
      </c>
      <c r="Y261" s="57">
        <f>X261+VLOOKUP($A261,CommercialUnitsPivot!$A$32:$AM$43,Y$258-CommYr+2,0)</f>
        <v>32725.866720000002</v>
      </c>
      <c r="Z261" s="57">
        <f>Y261+VLOOKUP($A261,CommercialUnitsPivot!$A$32:$AM$43,Z$258-CommYr+2,0)</f>
        <v>32926.21688</v>
      </c>
      <c r="AA261" s="57">
        <f>Z261+VLOOKUP($A261,CommercialUnitsPivot!$A$32:$AM$43,AA$258-CommYr+2,0)</f>
        <v>33175.456870000002</v>
      </c>
      <c r="AB261" s="57">
        <f>AA261+VLOOKUP($A261,CommercialUnitsPivot!$A$32:$AM$43,AB$258-CommYr+2,0)</f>
        <v>33482.876790000002</v>
      </c>
      <c r="AC261" s="57">
        <f>AB261+VLOOKUP($A261,CommercialUnitsPivot!$A$32:$AM$43,AC$258-CommYr+2,0)</f>
        <v>33817.306570000001</v>
      </c>
      <c r="AD261" s="57">
        <f>AC261+VLOOKUP($A261,CommercialUnitsPivot!$A$32:$AM$43,AD$258-CommYr+2,0)</f>
        <v>34197.006860000001</v>
      </c>
      <c r="AE261" s="57">
        <f>AD261+VLOOKUP($A261,CommercialUnitsPivot!$A$32:$AM$43,AE$258-CommYr+2,0)</f>
        <v>34644.29696</v>
      </c>
      <c r="AF261" s="57">
        <f>AE261+VLOOKUP($A261,CommercialUnitsPivot!$A$32:$AM$43,AF$258-CommYr+2,0)</f>
        <v>35146.666709999998</v>
      </c>
      <c r="AG261" s="57">
        <f>AF261+VLOOKUP($A261,CommercialUnitsPivot!$A$32:$AM$43,AG$258-CommYr+2,0)</f>
        <v>35685.166959999995</v>
      </c>
      <c r="AH261" s="57">
        <f>AG261+VLOOKUP($A261,CommercialUnitsPivot!$A$32:$AM$43,AH$258-CommYr+2,0)</f>
        <v>36253.067229999993</v>
      </c>
      <c r="AI261" s="57">
        <f>AH261+VLOOKUP($A261,CommercialUnitsPivot!$A$32:$AM$43,AI$258-CommYr+2,0)</f>
        <v>36885.357369999991</v>
      </c>
      <c r="AJ261" s="57">
        <f>AI261+VLOOKUP($A261,CommercialUnitsPivot!$A$32:$AM$43,AJ$258-CommYr+2,0)</f>
        <v>37578.127199999988</v>
      </c>
      <c r="AK261" s="57">
        <f>AJ261+VLOOKUP($A261,CommercialUnitsPivot!$A$32:$AM$43,AK$258-CommYr+2,0)</f>
        <v>38328.526809999988</v>
      </c>
      <c r="AL261" s="57">
        <f>AK261+VLOOKUP($A261,CommercialUnitsPivot!$A$32:$AM$43,AL$258-CommYr+2,0)</f>
        <v>39075.926699999989</v>
      </c>
      <c r="AM261" s="57">
        <f>AL261+VLOOKUP($A261,CommercialUnitsPivot!$A$32:$AM$43,AM$258-CommYr+2,0)</f>
        <v>39823.726359999986</v>
      </c>
      <c r="AN261" s="57">
        <f>AM261+VLOOKUP($A261,CommercialUnitsPivot!$A$32:$AM$43,AN$258-CommYr+2,0)</f>
        <v>40562.526009999987</v>
      </c>
      <c r="AO261" s="57">
        <f>AN261+VLOOKUP($A261,CommercialUnitsPivot!$A$32:$AM$43,AO$258-CommYr+2,0)</f>
        <v>41289.025769999986</v>
      </c>
      <c r="AP261" s="57">
        <f>AO261+VLOOKUP($A261,CommercialUnitsPivot!$A$32:$AM$43,AP$258-CommYr+2,0)</f>
        <v>41995.945439999989</v>
      </c>
      <c r="AQ261" s="57">
        <f>AP261+VLOOKUP($A261,CommercialUnitsPivot!$A$32:$AM$43,AQ$258-CommYr+2,0)</f>
        <v>42661.065249999985</v>
      </c>
      <c r="AR261" s="58"/>
      <c r="AS261" s="59"/>
    </row>
    <row r="262" spans="1:45" x14ac:dyDescent="0.25">
      <c r="A262" s="52" t="s">
        <v>15</v>
      </c>
      <c r="B262" s="57"/>
      <c r="C262" s="57"/>
      <c r="D262" s="57"/>
      <c r="E262" s="57"/>
      <c r="F262" s="57">
        <f>E262+VLOOKUP($A262,CommercialUnitsPivot!$A$32:$AM$43,F$258-CommYr+2,0)</f>
        <v>267232.00842000014</v>
      </c>
      <c r="G262" s="57">
        <f>F262+VLOOKUP($A262,CommercialUnitsPivot!$A$32:$AM$43,G$258-CommYr+2,0)</f>
        <v>267430.00842000014</v>
      </c>
      <c r="H262" s="57">
        <f>G262+VLOOKUP($A262,CommercialUnitsPivot!$A$32:$AM$43,H$258-CommYr+2,0)</f>
        <v>267668.00842000014</v>
      </c>
      <c r="I262" s="57">
        <f>H262+VLOOKUP($A262,CommercialUnitsPivot!$A$32:$AM$43,I$258-CommYr+2,0)</f>
        <v>268026.84817000013</v>
      </c>
      <c r="J262" s="57">
        <f>I262+VLOOKUP($A262,CommercialUnitsPivot!$A$32:$AM$43,J$258-CommYr+2,0)</f>
        <v>268268.03800000012</v>
      </c>
      <c r="K262" s="57">
        <f>J262+VLOOKUP($A262,CommercialUnitsPivot!$A$32:$AM$43,K$258-CommYr+2,0)</f>
        <v>268539.63811000012</v>
      </c>
      <c r="L262" s="57">
        <f>K262+VLOOKUP($A262,CommercialUnitsPivot!$A$32:$AM$43,L$258-CommYr+2,0)</f>
        <v>269024.82824000012</v>
      </c>
      <c r="M262" s="57">
        <f>L262+VLOOKUP($A262,CommercialUnitsPivot!$A$32:$AM$43,M$258-CommYr+2,0)</f>
        <v>269978.34856000013</v>
      </c>
      <c r="N262" s="57">
        <f>M262+VLOOKUP($A262,CommercialUnitsPivot!$A$32:$AM$43,N$258-CommYr+2,0)</f>
        <v>271912.41942000011</v>
      </c>
      <c r="O262" s="57">
        <f>N262+VLOOKUP($A262,CommercialUnitsPivot!$A$32:$AM$43,O$258-CommYr+2,0)</f>
        <v>275926.6595500001</v>
      </c>
      <c r="P262" s="57">
        <f>O262+VLOOKUP($A262,CommercialUnitsPivot!$A$32:$AM$43,P$258-CommYr+2,0)</f>
        <v>282029.92027000012</v>
      </c>
      <c r="Q262" s="57">
        <f>P262+VLOOKUP($A262,CommercialUnitsPivot!$A$32:$AM$43,Q$258-CommYr+2,0)</f>
        <v>290767.06003000011</v>
      </c>
      <c r="R262" s="57">
        <f>Q262+VLOOKUP($A262,CommercialUnitsPivot!$A$32:$AM$43,R$258-CommYr+2,0)</f>
        <v>303601.27041000011</v>
      </c>
      <c r="S262" s="57">
        <f>R262+VLOOKUP($A262,CommercialUnitsPivot!$A$32:$AM$43,S$258-CommYr+2,0)</f>
        <v>318247.06188000011</v>
      </c>
      <c r="T262" s="57">
        <f>S262+VLOOKUP($A262,CommercialUnitsPivot!$A$32:$AM$43,T$258-CommYr+2,0)</f>
        <v>333255.93980000011</v>
      </c>
      <c r="U262" s="57">
        <f>T262+VLOOKUP($A262,CommercialUnitsPivot!$A$32:$AM$43,U$258-CommYr+2,0)</f>
        <v>348921.50837000011</v>
      </c>
      <c r="V262" s="57">
        <f>U262+VLOOKUP($A262,CommercialUnitsPivot!$A$32:$AM$43,V$258-CommYr+2,0)</f>
        <v>365289.8074300001</v>
      </c>
      <c r="W262" s="57">
        <f>V262+VLOOKUP($A262,CommercialUnitsPivot!$A$32:$AM$43,W$258-CommYr+2,0)</f>
        <v>381964.6508200001</v>
      </c>
      <c r="X262" s="57">
        <f>W262+VLOOKUP($A262,CommercialUnitsPivot!$A$32:$AM$43,X$258-CommYr+2,0)</f>
        <v>398965.48122000007</v>
      </c>
      <c r="Y262" s="57">
        <f>X262+VLOOKUP($A262,CommercialUnitsPivot!$A$32:$AM$43,Y$258-CommYr+2,0)</f>
        <v>416431.29006000009</v>
      </c>
      <c r="Z262" s="57">
        <f>Y262+VLOOKUP($A262,CommercialUnitsPivot!$A$32:$AM$43,Z$258-CommYr+2,0)</f>
        <v>434969.92058000009</v>
      </c>
      <c r="AA262" s="57">
        <f>Z262+VLOOKUP($A262,CommercialUnitsPivot!$A$32:$AM$43,AA$258-CommYr+2,0)</f>
        <v>454226.29992000008</v>
      </c>
      <c r="AB262" s="57">
        <f>AA262+VLOOKUP($A262,CommercialUnitsPivot!$A$32:$AM$43,AB$258-CommYr+2,0)</f>
        <v>474073.45953000005</v>
      </c>
      <c r="AC262" s="57">
        <f>AB262+VLOOKUP($A262,CommercialUnitsPivot!$A$32:$AM$43,AC$258-CommYr+2,0)</f>
        <v>494292.04840000003</v>
      </c>
      <c r="AD262" s="57">
        <f>AC262+VLOOKUP($A262,CommercialUnitsPivot!$A$32:$AM$43,AD$258-CommYr+2,0)</f>
        <v>515350.53666000004</v>
      </c>
      <c r="AE262" s="57">
        <f>AD262+VLOOKUP($A262,CommercialUnitsPivot!$A$32:$AM$43,AE$258-CommYr+2,0)</f>
        <v>537422.52026000002</v>
      </c>
      <c r="AF262" s="57">
        <f>AE262+VLOOKUP($A262,CommercialUnitsPivot!$A$32:$AM$43,AF$258-CommYr+2,0)</f>
        <v>560858.80134000001</v>
      </c>
      <c r="AG262" s="57">
        <f>AF262+VLOOKUP($A262,CommercialUnitsPivot!$A$32:$AM$43,AG$258-CommYr+2,0)</f>
        <v>585447.67429</v>
      </c>
      <c r="AH262" s="57">
        <f>AG262+VLOOKUP($A262,CommercialUnitsPivot!$A$32:$AM$43,AH$258-CommYr+2,0)</f>
        <v>611124.01618000004</v>
      </c>
      <c r="AI262" s="57">
        <f>AH262+VLOOKUP($A262,CommercialUnitsPivot!$A$32:$AM$43,AI$258-CommYr+2,0)</f>
        <v>639087.17723000003</v>
      </c>
      <c r="AJ262" s="57">
        <f>AI262+VLOOKUP($A262,CommercialUnitsPivot!$A$32:$AM$43,AJ$258-CommYr+2,0)</f>
        <v>671432.38769</v>
      </c>
      <c r="AK262" s="57">
        <f>AJ262+VLOOKUP($A262,CommercialUnitsPivot!$A$32:$AM$43,AK$258-CommYr+2,0)</f>
        <v>711680.03274000005</v>
      </c>
      <c r="AL262" s="57">
        <f>AK262+VLOOKUP($A262,CommercialUnitsPivot!$A$32:$AM$43,AL$258-CommYr+2,0)</f>
        <v>752012.00827000011</v>
      </c>
      <c r="AM262" s="57">
        <f>AL262+VLOOKUP($A262,CommercialUnitsPivot!$A$32:$AM$43,AM$258-CommYr+2,0)</f>
        <v>792605.30784000014</v>
      </c>
      <c r="AN262" s="57">
        <f>AM262+VLOOKUP($A262,CommercialUnitsPivot!$A$32:$AM$43,AN$258-CommYr+2,0)</f>
        <v>833544.2655900002</v>
      </c>
      <c r="AO262" s="57">
        <f>AN262+VLOOKUP($A262,CommercialUnitsPivot!$A$32:$AM$43,AO$258-CommYr+2,0)</f>
        <v>874712.12031000014</v>
      </c>
      <c r="AP262" s="57">
        <f>AO262+VLOOKUP($A262,CommercialUnitsPivot!$A$32:$AM$43,AP$258-CommYr+2,0)</f>
        <v>916022.75455000019</v>
      </c>
      <c r="AQ262" s="57">
        <f>AP262+VLOOKUP($A262,CommercialUnitsPivot!$A$32:$AM$43,AQ$258-CommYr+2,0)</f>
        <v>957477.71366000024</v>
      </c>
      <c r="AR262" s="58"/>
      <c r="AS262" s="59"/>
    </row>
    <row r="263" spans="1:45" x14ac:dyDescent="0.25">
      <c r="A263" s="52" t="s">
        <v>16</v>
      </c>
      <c r="B263" s="57"/>
      <c r="C263" s="57"/>
      <c r="D263" s="57"/>
      <c r="E263" s="57"/>
      <c r="F263" s="57">
        <f>E263+VLOOKUP($A263,CommercialUnitsPivot!$A$32:$AM$43,F$258-CommYr+2,0)</f>
        <v>49982.056229999995</v>
      </c>
      <c r="G263" s="57">
        <f>F263+VLOOKUP($A263,CommercialUnitsPivot!$A$32:$AM$43,G$258-CommYr+2,0)</f>
        <v>57812.064789999997</v>
      </c>
      <c r="H263" s="57">
        <f>G263+VLOOKUP($A263,CommercialUnitsPivot!$A$32:$AM$43,H$258-CommYr+2,0)</f>
        <v>53860.232199999999</v>
      </c>
      <c r="I263" s="57">
        <f>H263+VLOOKUP($A263,CommercialUnitsPivot!$A$32:$AM$43,I$258-CommYr+2,0)</f>
        <v>118128.75269999998</v>
      </c>
      <c r="J263" s="57">
        <f>I263+VLOOKUP($A263,CommercialUnitsPivot!$A$32:$AM$43,J$258-CommYr+2,0)</f>
        <v>172139.90947999997</v>
      </c>
      <c r="K263" s="57">
        <f>J263+VLOOKUP($A263,CommercialUnitsPivot!$A$32:$AM$43,K$258-CommYr+2,0)</f>
        <v>224663.60012999998</v>
      </c>
      <c r="L263" s="57">
        <f>K263+VLOOKUP($A263,CommercialUnitsPivot!$A$32:$AM$43,L$258-CommYr+2,0)</f>
        <v>279143.30890999996</v>
      </c>
      <c r="M263" s="57">
        <f>L263+VLOOKUP($A263,CommercialUnitsPivot!$A$32:$AM$43,M$258-CommYr+2,0)</f>
        <v>335151.35460999998</v>
      </c>
      <c r="N263" s="57">
        <f>M263+VLOOKUP($A263,CommercialUnitsPivot!$A$32:$AM$43,N$258-CommYr+2,0)</f>
        <v>398028.02562999999</v>
      </c>
      <c r="O263" s="57">
        <f>N263+VLOOKUP($A263,CommercialUnitsPivot!$A$32:$AM$43,O$258-CommYr+2,0)</f>
        <v>470725.28833000001</v>
      </c>
      <c r="P263" s="57">
        <f>O263+VLOOKUP($A263,CommercialUnitsPivot!$A$32:$AM$43,P$258-CommYr+2,0)</f>
        <v>552872.97915000003</v>
      </c>
      <c r="Q263" s="57">
        <f>P263+VLOOKUP($A263,CommercialUnitsPivot!$A$32:$AM$43,Q$258-CommYr+2,0)</f>
        <v>642198.70341000007</v>
      </c>
      <c r="R263" s="57">
        <f>Q263+VLOOKUP($A263,CommercialUnitsPivot!$A$32:$AM$43,R$258-CommYr+2,0)</f>
        <v>744331.67539000011</v>
      </c>
      <c r="S263" s="57">
        <f>R263+VLOOKUP($A263,CommercialUnitsPivot!$A$32:$AM$43,S$258-CommYr+2,0)</f>
        <v>850033.07549000019</v>
      </c>
      <c r="T263" s="57">
        <f>S263+VLOOKUP($A263,CommercialUnitsPivot!$A$32:$AM$43,T$258-CommYr+2,0)</f>
        <v>957655.1856300002</v>
      </c>
      <c r="U263" s="57">
        <f>T263+VLOOKUP($A263,CommercialUnitsPivot!$A$32:$AM$43,U$258-CommYr+2,0)</f>
        <v>1070069.3077800001</v>
      </c>
      <c r="V263" s="57">
        <f>U263+VLOOKUP($A263,CommercialUnitsPivot!$A$32:$AM$43,V$258-CommYr+2,0)</f>
        <v>1189494.6019900001</v>
      </c>
      <c r="W263" s="57">
        <f>V263+VLOOKUP($A263,CommercialUnitsPivot!$A$32:$AM$43,W$258-CommYr+2,0)</f>
        <v>1313160.4778400001</v>
      </c>
      <c r="X263" s="57">
        <f>W263+VLOOKUP($A263,CommercialUnitsPivot!$A$32:$AM$43,X$258-CommYr+2,0)</f>
        <v>1438523.50942</v>
      </c>
      <c r="Y263" s="57">
        <f>X263+VLOOKUP($A263,CommercialUnitsPivot!$A$32:$AM$43,Y$258-CommYr+2,0)</f>
        <v>1568569.7340200001</v>
      </c>
      <c r="Z263" s="57">
        <f>Y263+VLOOKUP($A263,CommercialUnitsPivot!$A$32:$AM$43,Z$258-CommYr+2,0)</f>
        <v>1706620.3184500001</v>
      </c>
      <c r="AA263" s="57">
        <f>Z263+VLOOKUP($A263,CommercialUnitsPivot!$A$32:$AM$43,AA$258-CommYr+2,0)</f>
        <v>1849225.7805900001</v>
      </c>
      <c r="AB263" s="57">
        <f>AA263+VLOOKUP($A263,CommercialUnitsPivot!$A$32:$AM$43,AB$258-CommYr+2,0)</f>
        <v>1996764.8055800002</v>
      </c>
      <c r="AC263" s="57">
        <f>AB263+VLOOKUP($A263,CommercialUnitsPivot!$A$32:$AM$43,AC$258-CommYr+2,0)</f>
        <v>2146710.7498000003</v>
      </c>
      <c r="AD263" s="57">
        <f>AC263+VLOOKUP($A263,CommercialUnitsPivot!$A$32:$AM$43,AD$258-CommYr+2,0)</f>
        <v>2302078.3785900003</v>
      </c>
      <c r="AE263" s="57">
        <f>AD263+VLOOKUP($A263,CommercialUnitsPivot!$A$32:$AM$43,AE$258-CommYr+2,0)</f>
        <v>2463927.2898100005</v>
      </c>
      <c r="AF263" s="57">
        <f>AE263+VLOOKUP($A263,CommercialUnitsPivot!$A$32:$AM$43,AF$258-CommYr+2,0)</f>
        <v>2631456.0543700005</v>
      </c>
      <c r="AG263" s="57">
        <f>AF263+VLOOKUP($A263,CommercialUnitsPivot!$A$32:$AM$43,AG$258-CommYr+2,0)</f>
        <v>2805239.2655800004</v>
      </c>
      <c r="AH263" s="57">
        <f>AG263+VLOOKUP($A263,CommercialUnitsPivot!$A$32:$AM$43,AH$258-CommYr+2,0)</f>
        <v>2981479.1500000004</v>
      </c>
      <c r="AI263" s="57">
        <f>AH263+VLOOKUP($A263,CommercialUnitsPivot!$A$32:$AM$43,AI$258-CommYr+2,0)</f>
        <v>3159633.4007000001</v>
      </c>
      <c r="AJ263" s="57">
        <f>AI263+VLOOKUP($A263,CommercialUnitsPivot!$A$32:$AM$43,AJ$258-CommYr+2,0)</f>
        <v>3341812.0193500002</v>
      </c>
      <c r="AK263" s="57">
        <f>AJ263+VLOOKUP($A263,CommercialUnitsPivot!$A$32:$AM$43,AK$258-CommYr+2,0)</f>
        <v>3528558.7869700002</v>
      </c>
      <c r="AL263" s="57">
        <f>AK263+VLOOKUP($A263,CommercialUnitsPivot!$A$32:$AM$43,AL$258-CommYr+2,0)</f>
        <v>3714001.8175100004</v>
      </c>
      <c r="AM263" s="57">
        <f>AL263+VLOOKUP($A263,CommercialUnitsPivot!$A$32:$AM$43,AM$258-CommYr+2,0)</f>
        <v>3896700.5120200003</v>
      </c>
      <c r="AN263" s="57">
        <f>AM263+VLOOKUP($A263,CommercialUnitsPivot!$A$32:$AM$43,AN$258-CommYr+2,0)</f>
        <v>4081690.6698700003</v>
      </c>
      <c r="AO263" s="57">
        <f>AN263+VLOOKUP($A263,CommercialUnitsPivot!$A$32:$AM$43,AO$258-CommYr+2,0)</f>
        <v>4264448.5963300001</v>
      </c>
      <c r="AP263" s="57">
        <f>AO263+VLOOKUP($A263,CommercialUnitsPivot!$A$32:$AM$43,AP$258-CommYr+2,0)</f>
        <v>4446149.7038599998</v>
      </c>
      <c r="AQ263" s="57">
        <f>AP263+VLOOKUP($A263,CommercialUnitsPivot!$A$32:$AM$43,AQ$258-CommYr+2,0)</f>
        <v>4625543.7892899998</v>
      </c>
      <c r="AR263" s="58"/>
      <c r="AS263" s="59"/>
    </row>
    <row r="264" spans="1:45" x14ac:dyDescent="0.25">
      <c r="A264" s="52" t="s">
        <v>17</v>
      </c>
      <c r="B264" s="57"/>
      <c r="C264" s="57"/>
      <c r="D264" s="57"/>
      <c r="E264" s="57"/>
      <c r="F264" s="57">
        <f>E264+VLOOKUP($A264,CommercialUnitsPivot!$A$32:$AM$43,F$258-CommYr+2,0)</f>
        <v>910180.5518700002</v>
      </c>
      <c r="G264" s="57">
        <f>F264+VLOOKUP($A264,CommercialUnitsPivot!$A$32:$AM$43,G$258-CommYr+2,0)</f>
        <v>1022287.4840000002</v>
      </c>
      <c r="H264" s="57">
        <f>G264+VLOOKUP($A264,CommercialUnitsPivot!$A$32:$AM$43,H$258-CommYr+2,0)</f>
        <v>1172432.0325700003</v>
      </c>
      <c r="I264" s="57">
        <f>H264+VLOOKUP($A264,CommercialUnitsPivot!$A$32:$AM$43,I$258-CommYr+2,0)</f>
        <v>1184435.1747200002</v>
      </c>
      <c r="J264" s="57">
        <f>I264+VLOOKUP($A264,CommercialUnitsPivot!$A$32:$AM$43,J$258-CommYr+2,0)</f>
        <v>1195498.0099400003</v>
      </c>
      <c r="K264" s="57">
        <f>J264+VLOOKUP($A264,CommercialUnitsPivot!$A$32:$AM$43,K$258-CommYr+2,0)</f>
        <v>1206459.9144300004</v>
      </c>
      <c r="L264" s="57">
        <f>K264+VLOOKUP($A264,CommercialUnitsPivot!$A$32:$AM$43,L$258-CommYr+2,0)</f>
        <v>1218064.8086800002</v>
      </c>
      <c r="M264" s="57">
        <f>L264+VLOOKUP($A264,CommercialUnitsPivot!$A$32:$AM$43,M$258-CommYr+2,0)</f>
        <v>1230320.4754500003</v>
      </c>
      <c r="N264" s="57">
        <f>M264+VLOOKUP($A264,CommercialUnitsPivot!$A$32:$AM$43,N$258-CommYr+2,0)</f>
        <v>1243980.6930100003</v>
      </c>
      <c r="O264" s="57">
        <f>N264+VLOOKUP($A264,CommercialUnitsPivot!$A$32:$AM$43,O$258-CommYr+2,0)</f>
        <v>1259254.1980700004</v>
      </c>
      <c r="P264" s="57">
        <f>O264+VLOOKUP($A264,CommercialUnitsPivot!$A$32:$AM$43,P$258-CommYr+2,0)</f>
        <v>1276192.3528800004</v>
      </c>
      <c r="Q264" s="57">
        <f>P264+VLOOKUP($A264,CommercialUnitsPivot!$A$32:$AM$43,Q$258-CommYr+2,0)</f>
        <v>1294749.5467100004</v>
      </c>
      <c r="R264" s="57">
        <f>Q264+VLOOKUP($A264,CommercialUnitsPivot!$A$32:$AM$43,R$258-CommYr+2,0)</f>
        <v>1315926.5819400004</v>
      </c>
      <c r="S264" s="57">
        <f>R264+VLOOKUP($A264,CommercialUnitsPivot!$A$32:$AM$43,S$258-CommYr+2,0)</f>
        <v>1337987.2586400004</v>
      </c>
      <c r="T264" s="57">
        <f>S264+VLOOKUP($A264,CommercialUnitsPivot!$A$32:$AM$43,T$258-CommYr+2,0)</f>
        <v>1360669.4761100004</v>
      </c>
      <c r="U264" s="57">
        <f>T264+VLOOKUP($A264,CommercialUnitsPivot!$A$32:$AM$43,U$258-CommYr+2,0)</f>
        <v>1384315.4731100004</v>
      </c>
      <c r="V264" s="57">
        <f>U264+VLOOKUP($A264,CommercialUnitsPivot!$A$32:$AM$43,V$258-CommYr+2,0)</f>
        <v>1409389.1337100004</v>
      </c>
      <c r="W264" s="57">
        <f>V264+VLOOKUP($A264,CommercialUnitsPivot!$A$32:$AM$43,W$258-CommYr+2,0)</f>
        <v>1435777.6112500005</v>
      </c>
      <c r="X264" s="57">
        <f>W264+VLOOKUP($A264,CommercialUnitsPivot!$A$32:$AM$43,X$258-CommYr+2,0)</f>
        <v>1463212.9031900004</v>
      </c>
      <c r="Y264" s="57">
        <f>X264+VLOOKUP($A264,CommercialUnitsPivot!$A$32:$AM$43,Y$258-CommYr+2,0)</f>
        <v>1492216.5884400005</v>
      </c>
      <c r="Z264" s="57">
        <f>Y264+VLOOKUP($A264,CommercialUnitsPivot!$A$32:$AM$43,Z$258-CommYr+2,0)</f>
        <v>1523736.9603500005</v>
      </c>
      <c r="AA264" s="57">
        <f>Z264+VLOOKUP($A264,CommercialUnitsPivot!$A$32:$AM$43,AA$258-CommYr+2,0)</f>
        <v>1557819.5183100007</v>
      </c>
      <c r="AB264" s="57">
        <f>AA264+VLOOKUP($A264,CommercialUnitsPivot!$A$32:$AM$43,AB$258-CommYr+2,0)</f>
        <v>1594829.6156100007</v>
      </c>
      <c r="AC264" s="57">
        <f>AB264+VLOOKUP($A264,CommercialUnitsPivot!$A$32:$AM$43,AC$258-CommYr+2,0)</f>
        <v>1635408.2814600007</v>
      </c>
      <c r="AD264" s="57">
        <f>AC264+VLOOKUP($A264,CommercialUnitsPivot!$A$32:$AM$43,AD$258-CommYr+2,0)</f>
        <v>1680628.9963200006</v>
      </c>
      <c r="AE264" s="57">
        <f>AD264+VLOOKUP($A264,CommercialUnitsPivot!$A$32:$AM$43,AE$258-CommYr+2,0)</f>
        <v>1731430.2231300005</v>
      </c>
      <c r="AF264" s="57">
        <f>AE264+VLOOKUP($A264,CommercialUnitsPivot!$A$32:$AM$43,AF$258-CommYr+2,0)</f>
        <v>1789299.3888700006</v>
      </c>
      <c r="AG264" s="57">
        <f>AF264+VLOOKUP($A264,CommercialUnitsPivot!$A$32:$AM$43,AG$258-CommYr+2,0)</f>
        <v>1855487.0699200006</v>
      </c>
      <c r="AH264" s="57">
        <f>AG264+VLOOKUP($A264,CommercialUnitsPivot!$A$32:$AM$43,AH$258-CommYr+2,0)</f>
        <v>1930711.1099400006</v>
      </c>
      <c r="AI264" s="57">
        <f>AH264+VLOOKUP($A264,CommercialUnitsPivot!$A$32:$AM$43,AI$258-CommYr+2,0)</f>
        <v>2016535.6508000006</v>
      </c>
      <c r="AJ264" s="57">
        <f>AI264+VLOOKUP($A264,CommercialUnitsPivot!$A$32:$AM$43,AJ$258-CommYr+2,0)</f>
        <v>2116189.5272000008</v>
      </c>
      <c r="AK264" s="57">
        <f>AJ264+VLOOKUP($A264,CommercialUnitsPivot!$A$32:$AM$43,AK$258-CommYr+2,0)</f>
        <v>2232808.7584700007</v>
      </c>
      <c r="AL264" s="57">
        <f>AK264+VLOOKUP($A264,CommercialUnitsPivot!$A$32:$AM$43,AL$258-CommYr+2,0)</f>
        <v>2350661.0239500008</v>
      </c>
      <c r="AM264" s="57">
        <f>AL264+VLOOKUP($A264,CommercialUnitsPivot!$A$32:$AM$43,AM$258-CommYr+2,0)</f>
        <v>2470384.4342700006</v>
      </c>
      <c r="AN264" s="57">
        <f>AM264+VLOOKUP($A264,CommercialUnitsPivot!$A$32:$AM$43,AN$258-CommYr+2,0)</f>
        <v>2591982.6642400008</v>
      </c>
      <c r="AO264" s="57">
        <f>AN264+VLOOKUP($A264,CommercialUnitsPivot!$A$32:$AM$43,AO$258-CommYr+2,0)</f>
        <v>2714803.419710001</v>
      </c>
      <c r="AP264" s="57">
        <f>AO264+VLOOKUP($A264,CommercialUnitsPivot!$A$32:$AM$43,AP$258-CommYr+2,0)</f>
        <v>2839137.4222900011</v>
      </c>
      <c r="AQ264" s="57">
        <f>AP264+VLOOKUP($A264,CommercialUnitsPivot!$A$32:$AM$43,AQ$258-CommYr+2,0)</f>
        <v>2965113.1921200012</v>
      </c>
      <c r="AR264" s="58"/>
      <c r="AS264" s="59"/>
    </row>
    <row r="265" spans="1:45" x14ac:dyDescent="0.25">
      <c r="A265" s="52" t="s">
        <v>18</v>
      </c>
      <c r="B265" s="57"/>
      <c r="C265" s="57"/>
      <c r="D265" s="57"/>
      <c r="E265" s="57"/>
      <c r="F265" s="57">
        <f>E265+VLOOKUP($A265,CommercialUnitsPivot!$A$32:$AM$43,F$258-CommYr+2,0)</f>
        <v>5925.6748099999995</v>
      </c>
      <c r="G265" s="57">
        <f>F265+VLOOKUP($A265,CommercialUnitsPivot!$A$32:$AM$43,G$258-CommYr+2,0)</f>
        <v>5386.715259999999</v>
      </c>
      <c r="H265" s="57">
        <f>G265+VLOOKUP($A265,CommercialUnitsPivot!$A$32:$AM$43,H$258-CommYr+2,0)</f>
        <v>4740.0566399999989</v>
      </c>
      <c r="I265" s="57">
        <f>H265+VLOOKUP($A265,CommercialUnitsPivot!$A$32:$AM$43,I$258-CommYr+2,0)</f>
        <v>4740.0566399999989</v>
      </c>
      <c r="J265" s="57">
        <f>I265+VLOOKUP($A265,CommercialUnitsPivot!$A$32:$AM$43,J$258-CommYr+2,0)</f>
        <v>4740.0566399999989</v>
      </c>
      <c r="K265" s="57">
        <f>J265+VLOOKUP($A265,CommercialUnitsPivot!$A$32:$AM$43,K$258-CommYr+2,0)</f>
        <v>4740.0566399999989</v>
      </c>
      <c r="L265" s="57">
        <f>K265+VLOOKUP($A265,CommercialUnitsPivot!$A$32:$AM$43,L$258-CommYr+2,0)</f>
        <v>4740.0566399999989</v>
      </c>
      <c r="M265" s="57">
        <f>L265+VLOOKUP($A265,CommercialUnitsPivot!$A$32:$AM$43,M$258-CommYr+2,0)</f>
        <v>4740.0566399999989</v>
      </c>
      <c r="N265" s="57">
        <f>M265+VLOOKUP($A265,CommercialUnitsPivot!$A$32:$AM$43,N$258-CommYr+2,0)</f>
        <v>4740.0566399999989</v>
      </c>
      <c r="O265" s="57">
        <f>N265+VLOOKUP($A265,CommercialUnitsPivot!$A$32:$AM$43,O$258-CommYr+2,0)</f>
        <v>4740.0566399999989</v>
      </c>
      <c r="P265" s="57">
        <f>O265+VLOOKUP($A265,CommercialUnitsPivot!$A$32:$AM$43,P$258-CommYr+2,0)</f>
        <v>4740.0566399999989</v>
      </c>
      <c r="Q265" s="57">
        <f>P265+VLOOKUP($A265,CommercialUnitsPivot!$A$32:$AM$43,Q$258-CommYr+2,0)</f>
        <v>4740.0566399999989</v>
      </c>
      <c r="R265" s="57">
        <f>Q265+VLOOKUP($A265,CommercialUnitsPivot!$A$32:$AM$43,R$258-CommYr+2,0)</f>
        <v>4740.0566399999989</v>
      </c>
      <c r="S265" s="57">
        <f>R265+VLOOKUP($A265,CommercialUnitsPivot!$A$32:$AM$43,S$258-CommYr+2,0)</f>
        <v>4740.0566399999989</v>
      </c>
      <c r="T265" s="57">
        <f>S265+VLOOKUP($A265,CommercialUnitsPivot!$A$32:$AM$43,T$258-CommYr+2,0)</f>
        <v>4740.0566399999989</v>
      </c>
      <c r="U265" s="57">
        <f>T265+VLOOKUP($A265,CommercialUnitsPivot!$A$32:$AM$43,U$258-CommYr+2,0)</f>
        <v>4740.0566399999989</v>
      </c>
      <c r="V265" s="57">
        <f>U265+VLOOKUP($A265,CommercialUnitsPivot!$A$32:$AM$43,V$258-CommYr+2,0)</f>
        <v>4740.0566399999989</v>
      </c>
      <c r="W265" s="57">
        <f>V265+VLOOKUP($A265,CommercialUnitsPivot!$A$32:$AM$43,W$258-CommYr+2,0)</f>
        <v>4740.0566399999989</v>
      </c>
      <c r="X265" s="57">
        <f>W265+VLOOKUP($A265,CommercialUnitsPivot!$A$32:$AM$43,X$258-CommYr+2,0)</f>
        <v>4740.0566399999989</v>
      </c>
      <c r="Y265" s="57">
        <f>X265+VLOOKUP($A265,CommercialUnitsPivot!$A$32:$AM$43,Y$258-CommYr+2,0)</f>
        <v>4740.0566399999989</v>
      </c>
      <c r="Z265" s="57">
        <f>Y265+VLOOKUP($A265,CommercialUnitsPivot!$A$32:$AM$43,Z$258-CommYr+2,0)</f>
        <v>4740.0566399999989</v>
      </c>
      <c r="AA265" s="57">
        <f>Z265+VLOOKUP($A265,CommercialUnitsPivot!$A$32:$AM$43,AA$258-CommYr+2,0)</f>
        <v>4740.0566399999989</v>
      </c>
      <c r="AB265" s="57">
        <f>AA265+VLOOKUP($A265,CommercialUnitsPivot!$A$32:$AM$43,AB$258-CommYr+2,0)</f>
        <v>4740.0566399999989</v>
      </c>
      <c r="AC265" s="57">
        <f>AB265+VLOOKUP($A265,CommercialUnitsPivot!$A$32:$AM$43,AC$258-CommYr+2,0)</f>
        <v>4740.0566399999989</v>
      </c>
      <c r="AD265" s="57">
        <f>AC265+VLOOKUP($A265,CommercialUnitsPivot!$A$32:$AM$43,AD$258-CommYr+2,0)</f>
        <v>4740.0566399999989</v>
      </c>
      <c r="AE265" s="57">
        <f>AD265+VLOOKUP($A265,CommercialUnitsPivot!$A$32:$AM$43,AE$258-CommYr+2,0)</f>
        <v>4740.0566399999989</v>
      </c>
      <c r="AF265" s="57">
        <f>AE265+VLOOKUP($A265,CommercialUnitsPivot!$A$32:$AM$43,AF$258-CommYr+2,0)</f>
        <v>4740.0566399999989</v>
      </c>
      <c r="AG265" s="57">
        <f>AF265+VLOOKUP($A265,CommercialUnitsPivot!$A$32:$AM$43,AG$258-CommYr+2,0)</f>
        <v>4740.0566399999989</v>
      </c>
      <c r="AH265" s="57">
        <f>AG265+VLOOKUP($A265,CommercialUnitsPivot!$A$32:$AM$43,AH$258-CommYr+2,0)</f>
        <v>4740.0566399999989</v>
      </c>
      <c r="AI265" s="57">
        <f>AH265+VLOOKUP($A265,CommercialUnitsPivot!$A$32:$AM$43,AI$258-CommYr+2,0)</f>
        <v>4740.0566399999989</v>
      </c>
      <c r="AJ265" s="57">
        <f>AI265+VLOOKUP($A265,CommercialUnitsPivot!$A$32:$AM$43,AJ$258-CommYr+2,0)</f>
        <v>4740.0566399999989</v>
      </c>
      <c r="AK265" s="57">
        <f>AJ265+VLOOKUP($A265,CommercialUnitsPivot!$A$32:$AM$43,AK$258-CommYr+2,0)</f>
        <v>4740.0566399999989</v>
      </c>
      <c r="AL265" s="57">
        <f>AK265+VLOOKUP($A265,CommercialUnitsPivot!$A$32:$AM$43,AL$258-CommYr+2,0)</f>
        <v>4740.0566399999989</v>
      </c>
      <c r="AM265" s="57">
        <f>AL265+VLOOKUP($A265,CommercialUnitsPivot!$A$32:$AM$43,AM$258-CommYr+2,0)</f>
        <v>4740.0566399999989</v>
      </c>
      <c r="AN265" s="57">
        <f>AM265+VLOOKUP($A265,CommercialUnitsPivot!$A$32:$AM$43,AN$258-CommYr+2,0)</f>
        <v>4740.0566399999989</v>
      </c>
      <c r="AO265" s="57">
        <f>AN265+VLOOKUP($A265,CommercialUnitsPivot!$A$32:$AM$43,AO$258-CommYr+2,0)</f>
        <v>4740.0566399999989</v>
      </c>
      <c r="AP265" s="57">
        <f>AO265+VLOOKUP($A265,CommercialUnitsPivot!$A$32:$AM$43,AP$258-CommYr+2,0)</f>
        <v>4740.0566399999989</v>
      </c>
      <c r="AQ265" s="57">
        <f>AP265+VLOOKUP($A265,CommercialUnitsPivot!$A$32:$AM$43,AQ$258-CommYr+2,0)</f>
        <v>4740.0566399999989</v>
      </c>
      <c r="AR265" s="58"/>
      <c r="AS265" s="59"/>
    </row>
    <row r="266" spans="1:45" x14ac:dyDescent="0.25">
      <c r="A266" s="52" t="s">
        <v>19</v>
      </c>
      <c r="B266" s="57"/>
      <c r="C266" s="57"/>
      <c r="D266" s="57"/>
      <c r="E266" s="57"/>
      <c r="F266" s="57">
        <f>E266+VLOOKUP($A266,CommercialUnitsPivot!$A$32:$AM$43,F$258-CommYr+2,0)</f>
        <v>459365.0039000003</v>
      </c>
      <c r="G266" s="57">
        <f>F266+VLOOKUP($A266,CommercialUnitsPivot!$A$32:$AM$43,G$258-CommYr+2,0)</f>
        <v>485722.5039000003</v>
      </c>
      <c r="H266" s="57">
        <f>G266+VLOOKUP($A266,CommercialUnitsPivot!$A$32:$AM$43,H$258-CommYr+2,0)</f>
        <v>518997.5039000003</v>
      </c>
      <c r="I266" s="57">
        <f>H266+VLOOKUP($A266,CommercialUnitsPivot!$A$32:$AM$43,I$258-CommYr+2,0)</f>
        <v>548707.71496000036</v>
      </c>
      <c r="J266" s="57">
        <f>I266+VLOOKUP($A266,CommercialUnitsPivot!$A$32:$AM$43,J$258-CommYr+2,0)</f>
        <v>572491.08648000041</v>
      </c>
      <c r="K266" s="57">
        <f>J266+VLOOKUP($A266,CommercialUnitsPivot!$A$32:$AM$43,K$258-CommYr+2,0)</f>
        <v>595566.40551000042</v>
      </c>
      <c r="L266" s="57">
        <f>K266+VLOOKUP($A266,CommercialUnitsPivot!$A$32:$AM$43,L$258-CommYr+2,0)</f>
        <v>619339.43605000037</v>
      </c>
      <c r="M266" s="57">
        <f>L266+VLOOKUP($A266,CommercialUnitsPivot!$A$32:$AM$43,M$258-CommYr+2,0)</f>
        <v>643430.0285500004</v>
      </c>
      <c r="N266" s="57">
        <f>M266+VLOOKUP($A266,CommercialUnitsPivot!$A$32:$AM$43,N$258-CommYr+2,0)</f>
        <v>670140.61666000041</v>
      </c>
      <c r="O266" s="57">
        <f>N266+VLOOKUP($A266,CommercialUnitsPivot!$A$32:$AM$43,O$258-CommYr+2,0)</f>
        <v>700196.20384000044</v>
      </c>
      <c r="P266" s="57">
        <f>O266+VLOOKUP($A266,CommercialUnitsPivot!$A$32:$AM$43,P$258-CommYr+2,0)</f>
        <v>733682.66044000047</v>
      </c>
      <c r="Q266" s="57">
        <f>P266+VLOOKUP($A266,CommercialUnitsPivot!$A$32:$AM$43,Q$258-CommYr+2,0)</f>
        <v>770241.52248000051</v>
      </c>
      <c r="R266" s="57">
        <f>Q266+VLOOKUP($A266,CommercialUnitsPivot!$A$32:$AM$43,R$258-CommYr+2,0)</f>
        <v>811696.03431000048</v>
      </c>
      <c r="S266" s="57">
        <f>R266+VLOOKUP($A266,CommercialUnitsPivot!$A$32:$AM$43,S$258-CommYr+2,0)</f>
        <v>856291.9563400005</v>
      </c>
      <c r="T266" s="57">
        <f>S266+VLOOKUP($A266,CommercialUnitsPivot!$A$32:$AM$43,T$258-CommYr+2,0)</f>
        <v>903076.77982000052</v>
      </c>
      <c r="U266" s="57">
        <f>T266+VLOOKUP($A266,CommercialUnitsPivot!$A$32:$AM$43,U$258-CommYr+2,0)</f>
        <v>952563.6454300005</v>
      </c>
      <c r="V266" s="57">
        <f>U266+VLOOKUP($A266,CommercialUnitsPivot!$A$32:$AM$43,V$258-CommYr+2,0)</f>
        <v>1005687.5913100005</v>
      </c>
      <c r="W266" s="57">
        <f>V266+VLOOKUP($A266,CommercialUnitsPivot!$A$32:$AM$43,W$258-CommYr+2,0)</f>
        <v>1061465.5003300004</v>
      </c>
      <c r="X266" s="57">
        <f>W266+VLOOKUP($A266,CommercialUnitsPivot!$A$32:$AM$43,X$258-CommYr+2,0)</f>
        <v>1117986.8424400003</v>
      </c>
      <c r="Y266" s="57">
        <f>X266+VLOOKUP($A266,CommercialUnitsPivot!$A$32:$AM$43,Y$258-CommYr+2,0)</f>
        <v>1176051.6366800002</v>
      </c>
      <c r="Z266" s="57">
        <f>Y266+VLOOKUP($A266,CommercialUnitsPivot!$A$32:$AM$43,Z$258-CommYr+2,0)</f>
        <v>1237564.2894600003</v>
      </c>
      <c r="AA266" s="57">
        <f>Z266+VLOOKUP($A266,CommercialUnitsPivot!$A$32:$AM$43,AA$258-CommYr+2,0)</f>
        <v>1300762.4987400004</v>
      </c>
      <c r="AB266" s="57">
        <f>AA266+VLOOKUP($A266,CommercialUnitsPivot!$A$32:$AM$43,AB$258-CommYr+2,0)</f>
        <v>1365877.5351100003</v>
      </c>
      <c r="AC266" s="57">
        <f>AB266+VLOOKUP($A266,CommercialUnitsPivot!$A$32:$AM$43,AC$258-CommYr+2,0)</f>
        <v>1431550.4204700002</v>
      </c>
      <c r="AD266" s="57">
        <f>AC266+VLOOKUP($A266,CommercialUnitsPivot!$A$32:$AM$43,AD$258-CommYr+2,0)</f>
        <v>1499597.7963300003</v>
      </c>
      <c r="AE266" s="57">
        <f>AD266+VLOOKUP($A266,CommercialUnitsPivot!$A$32:$AM$43,AE$258-CommYr+2,0)</f>
        <v>1570430.9871100003</v>
      </c>
      <c r="AF266" s="57">
        <f>AE266+VLOOKUP($A266,CommercialUnitsPivot!$A$32:$AM$43,AF$258-CommYr+2,0)</f>
        <v>1644188.2408100003</v>
      </c>
      <c r="AG266" s="57">
        <f>AF266+VLOOKUP($A266,CommercialUnitsPivot!$A$32:$AM$43,AG$258-CommYr+2,0)</f>
        <v>1720019.8298100003</v>
      </c>
      <c r="AH266" s="57">
        <f>AG266+VLOOKUP($A266,CommercialUnitsPivot!$A$32:$AM$43,AH$258-CommYr+2,0)</f>
        <v>1796891.5441900003</v>
      </c>
      <c r="AI266" s="57">
        <f>AH266+VLOOKUP($A266,CommercialUnitsPivot!$A$32:$AM$43,AI$258-CommYr+2,0)</f>
        <v>1875256.0157200003</v>
      </c>
      <c r="AJ266" s="57">
        <f>AI266+VLOOKUP($A266,CommercialUnitsPivot!$A$32:$AM$43,AJ$258-CommYr+2,0)</f>
        <v>1954499.3016000004</v>
      </c>
      <c r="AK266" s="57">
        <f>AJ266+VLOOKUP($A266,CommercialUnitsPivot!$A$32:$AM$43,AK$258-CommYr+2,0)</f>
        <v>2034671.4836300004</v>
      </c>
      <c r="AL266" s="57">
        <f>AK266+VLOOKUP($A266,CommercialUnitsPivot!$A$32:$AM$43,AL$258-CommYr+2,0)</f>
        <v>2113964.3901900002</v>
      </c>
      <c r="AM266" s="57">
        <f>AL266+VLOOKUP($A266,CommercialUnitsPivot!$A$32:$AM$43,AM$258-CommYr+2,0)</f>
        <v>2193611.1635100003</v>
      </c>
      <c r="AN266" s="57">
        <f>AM266+VLOOKUP($A266,CommercialUnitsPivot!$A$32:$AM$43,AN$258-CommYr+2,0)</f>
        <v>2273828.3509300002</v>
      </c>
      <c r="AO266" s="57">
        <f>AN266+VLOOKUP($A266,CommercialUnitsPivot!$A$32:$AM$43,AO$258-CommYr+2,0)</f>
        <v>2353224.7012800002</v>
      </c>
      <c r="AP266" s="57">
        <f>AO266+VLOOKUP($A266,CommercialUnitsPivot!$A$32:$AM$43,AP$258-CommYr+2,0)</f>
        <v>2431632.5409200001</v>
      </c>
      <c r="AQ266" s="57">
        <f>AP266+VLOOKUP($A266,CommercialUnitsPivot!$A$32:$AM$43,AQ$258-CommYr+2,0)</f>
        <v>2509126.4228099999</v>
      </c>
      <c r="AR266" s="58"/>
      <c r="AS266" s="59"/>
    </row>
    <row r="267" spans="1:45" x14ac:dyDescent="0.25">
      <c r="A267" s="52" t="s">
        <v>20</v>
      </c>
      <c r="B267" s="57"/>
      <c r="C267" s="57"/>
      <c r="D267" s="57"/>
      <c r="E267" s="57"/>
      <c r="F267" s="57">
        <f>E267+VLOOKUP($A267,CommercialUnitsPivot!$A$32:$AM$43,F$258-CommYr+2,0)</f>
        <v>4946686.27097</v>
      </c>
      <c r="G267" s="57">
        <f>F267+VLOOKUP($A267,CommercialUnitsPivot!$A$32:$AM$43,G$258-CommYr+2,0)</f>
        <v>5998309.6295999996</v>
      </c>
      <c r="H267" s="57">
        <f>G267+VLOOKUP($A267,CommercialUnitsPivot!$A$32:$AM$43,H$258-CommYr+2,0)</f>
        <v>6949564.1844099993</v>
      </c>
      <c r="I267" s="57">
        <f>H267+VLOOKUP($A267,CommercialUnitsPivot!$A$32:$AM$43,I$258-CommYr+2,0)</f>
        <v>7552760.8218299989</v>
      </c>
      <c r="J267" s="57">
        <f>I267+VLOOKUP($A267,CommercialUnitsPivot!$A$32:$AM$43,J$258-CommYr+2,0)</f>
        <v>8242181.5525099989</v>
      </c>
      <c r="K267" s="57">
        <f>J267+VLOOKUP($A267,CommercialUnitsPivot!$A$32:$AM$43,K$258-CommYr+2,0)</f>
        <v>9037552.7146199979</v>
      </c>
      <c r="L267" s="57">
        <f>K267+VLOOKUP($A267,CommercialUnitsPivot!$A$32:$AM$43,L$258-CommYr+2,0)</f>
        <v>9965679.5887899976</v>
      </c>
      <c r="M267" s="57">
        <f>L267+VLOOKUP($A267,CommercialUnitsPivot!$A$32:$AM$43,M$258-CommYr+2,0)</f>
        <v>10911439.599199997</v>
      </c>
      <c r="N267" s="57">
        <f>M267+VLOOKUP($A267,CommercialUnitsPivot!$A$32:$AM$43,N$258-CommYr+2,0)</f>
        <v>11857431.362229997</v>
      </c>
      <c r="O267" s="57">
        <f>N267+VLOOKUP($A267,CommercialUnitsPivot!$A$32:$AM$43,O$258-CommYr+2,0)</f>
        <v>12678824.074679997</v>
      </c>
      <c r="P267" s="57">
        <f>O267+VLOOKUP($A267,CommercialUnitsPivot!$A$32:$AM$43,P$258-CommYr+2,0)</f>
        <v>13018453.313619997</v>
      </c>
      <c r="Q267" s="57">
        <f>P267+VLOOKUP($A267,CommercialUnitsPivot!$A$32:$AM$43,Q$258-CommYr+2,0)</f>
        <v>13413522.887789998</v>
      </c>
      <c r="R267" s="57">
        <f>Q267+VLOOKUP($A267,CommercialUnitsPivot!$A$32:$AM$43,R$258-CommYr+2,0)</f>
        <v>13905476.875429999</v>
      </c>
      <c r="S267" s="57">
        <f>R267+VLOOKUP($A267,CommercialUnitsPivot!$A$32:$AM$43,S$258-CommYr+2,0)</f>
        <v>14479359.37228</v>
      </c>
      <c r="T267" s="57">
        <f>S267+VLOOKUP($A267,CommercialUnitsPivot!$A$32:$AM$43,T$258-CommYr+2,0)</f>
        <v>15142681.59426</v>
      </c>
      <c r="U267" s="57">
        <f>T267+VLOOKUP($A267,CommercialUnitsPivot!$A$32:$AM$43,U$258-CommYr+2,0)</f>
        <v>15900129.739429999</v>
      </c>
      <c r="V267" s="57">
        <f>U267+VLOOKUP($A267,CommercialUnitsPivot!$A$32:$AM$43,V$258-CommYr+2,0)</f>
        <v>16767388.195189999</v>
      </c>
      <c r="W267" s="57">
        <f>V267+VLOOKUP($A267,CommercialUnitsPivot!$A$32:$AM$43,W$258-CommYr+2,0)</f>
        <v>17742612.866450001</v>
      </c>
      <c r="X267" s="57">
        <f>W267+VLOOKUP($A267,CommercialUnitsPivot!$A$32:$AM$43,X$258-CommYr+2,0)</f>
        <v>18803210.154100001</v>
      </c>
      <c r="Y267" s="57">
        <f>X267+VLOOKUP($A267,CommercialUnitsPivot!$A$32:$AM$43,Y$258-CommYr+2,0)</f>
        <v>19946277.797600001</v>
      </c>
      <c r="Z267" s="57">
        <f>Y267+VLOOKUP($A267,CommercialUnitsPivot!$A$32:$AM$43,Z$258-CommYr+2,0)</f>
        <v>21165229.331009999</v>
      </c>
      <c r="AA267" s="57">
        <f>Z267+VLOOKUP($A267,CommercialUnitsPivot!$A$32:$AM$43,AA$258-CommYr+2,0)</f>
        <v>22451617.635089997</v>
      </c>
      <c r="AB267" s="57">
        <f>AA267+VLOOKUP($A267,CommercialUnitsPivot!$A$32:$AM$43,AB$258-CommYr+2,0)</f>
        <v>23804455.713219997</v>
      </c>
      <c r="AC267" s="57">
        <f>AB267+VLOOKUP($A267,CommercialUnitsPivot!$A$32:$AM$43,AC$258-CommYr+2,0)</f>
        <v>25206336.668569997</v>
      </c>
      <c r="AD267" s="57">
        <f>AC267+VLOOKUP($A267,CommercialUnitsPivot!$A$32:$AM$43,AD$258-CommYr+2,0)</f>
        <v>26651100.815539997</v>
      </c>
      <c r="AE267" s="57">
        <f>AD267+VLOOKUP($A267,CommercialUnitsPivot!$A$32:$AM$43,AE$258-CommYr+2,0)</f>
        <v>28132595.849859998</v>
      </c>
      <c r="AF267" s="57">
        <f>AE267+VLOOKUP($A267,CommercialUnitsPivot!$A$32:$AM$43,AF$258-CommYr+2,0)</f>
        <v>29652960.995359998</v>
      </c>
      <c r="AG267" s="57">
        <f>AF267+VLOOKUP($A267,CommercialUnitsPivot!$A$32:$AM$43,AG$258-CommYr+2,0)</f>
        <v>31209146.820689999</v>
      </c>
      <c r="AH267" s="57">
        <f>AG267+VLOOKUP($A267,CommercialUnitsPivot!$A$32:$AM$43,AH$258-CommYr+2,0)</f>
        <v>32778499.269919999</v>
      </c>
      <c r="AI267" s="57">
        <f>AH267+VLOOKUP($A267,CommercialUnitsPivot!$A$32:$AM$43,AI$258-CommYr+2,0)</f>
        <v>34356084.45707</v>
      </c>
      <c r="AJ267" s="57">
        <f>AI267+VLOOKUP($A267,CommercialUnitsPivot!$A$32:$AM$43,AJ$258-CommYr+2,0)</f>
        <v>35950528.73398</v>
      </c>
      <c r="AK267" s="57">
        <f>AJ267+VLOOKUP($A267,CommercialUnitsPivot!$A$32:$AM$43,AK$258-CommYr+2,0)</f>
        <v>37565068.05855</v>
      </c>
      <c r="AL267" s="57">
        <f>AK267+VLOOKUP($A267,CommercialUnitsPivot!$A$32:$AM$43,AL$258-CommYr+2,0)</f>
        <v>39207420.080750003</v>
      </c>
      <c r="AM267" s="57">
        <f>AL267+VLOOKUP($A267,CommercialUnitsPivot!$A$32:$AM$43,AM$258-CommYr+2,0)</f>
        <v>40858727.535100006</v>
      </c>
      <c r="AN267" s="57">
        <f>AM267+VLOOKUP($A267,CommercialUnitsPivot!$A$32:$AM$43,AN$258-CommYr+2,0)</f>
        <v>42521803.789220005</v>
      </c>
      <c r="AO267" s="57">
        <f>AN267+VLOOKUP($A267,CommercialUnitsPivot!$A$32:$AM$43,AO$258-CommYr+2,0)</f>
        <v>44190879.863420002</v>
      </c>
      <c r="AP267" s="57">
        <f>AO267+VLOOKUP($A267,CommercialUnitsPivot!$A$32:$AM$43,AP$258-CommYr+2,0)</f>
        <v>45864246.036250003</v>
      </c>
      <c r="AQ267" s="57">
        <f>AP267+VLOOKUP($A267,CommercialUnitsPivot!$A$32:$AM$43,AQ$258-CommYr+2,0)</f>
        <v>47542607.182020001</v>
      </c>
      <c r="AR267" s="58"/>
      <c r="AS267" s="60"/>
    </row>
    <row r="268" spans="1:45" x14ac:dyDescent="0.25">
      <c r="A268" s="52" t="s">
        <v>22</v>
      </c>
      <c r="B268" s="57"/>
      <c r="C268" s="57"/>
      <c r="D268" s="57"/>
      <c r="E268" s="57"/>
      <c r="F268" s="57">
        <f>E268+VLOOKUP($A268,CommercialUnitsPivot!$A$32:$AM$43,F$258-CommYr+2,0)</f>
        <v>569774.48406000016</v>
      </c>
      <c r="G268" s="57">
        <f>F268+VLOOKUP($A268,CommercialUnitsPivot!$A$32:$AM$43,G$258-CommYr+2,0)</f>
        <v>624890.88244000019</v>
      </c>
      <c r="H268" s="57">
        <f>G268+VLOOKUP($A268,CommercialUnitsPivot!$A$32:$AM$43,H$258-CommYr+2,0)</f>
        <v>638550.59278000018</v>
      </c>
      <c r="I268" s="57">
        <f>H268+VLOOKUP($A268,CommercialUnitsPivot!$A$32:$AM$43,I$258-CommYr+2,0)</f>
        <v>639828.03302000021</v>
      </c>
      <c r="J268" s="57">
        <f>I268+VLOOKUP($A268,CommercialUnitsPivot!$A$32:$AM$43,J$258-CommYr+2,0)</f>
        <v>639863.14271000016</v>
      </c>
      <c r="K268" s="57">
        <f>J268+VLOOKUP($A268,CommercialUnitsPivot!$A$32:$AM$43,K$258-CommYr+2,0)</f>
        <v>639897.2025700002</v>
      </c>
      <c r="L268" s="57">
        <f>K268+VLOOKUP($A268,CommercialUnitsPivot!$A$32:$AM$43,L$258-CommYr+2,0)</f>
        <v>640001.63241000019</v>
      </c>
      <c r="M268" s="57">
        <f>L268+VLOOKUP($A268,CommercialUnitsPivot!$A$32:$AM$43,M$258-CommYr+2,0)</f>
        <v>640150.96329000022</v>
      </c>
      <c r="N268" s="57">
        <f>M268+VLOOKUP($A268,CommercialUnitsPivot!$A$32:$AM$43,N$258-CommYr+2,0)</f>
        <v>640493.09317000024</v>
      </c>
      <c r="O268" s="57">
        <f>N268+VLOOKUP($A268,CommercialUnitsPivot!$A$32:$AM$43,O$258-CommYr+2,0)</f>
        <v>641264.7328700003</v>
      </c>
      <c r="P268" s="57">
        <f>O268+VLOOKUP($A268,CommercialUnitsPivot!$A$32:$AM$43,P$258-CommYr+2,0)</f>
        <v>642972.66304000025</v>
      </c>
      <c r="Q268" s="57">
        <f>P268+VLOOKUP($A268,CommercialUnitsPivot!$A$32:$AM$43,Q$258-CommYr+2,0)</f>
        <v>646305.99271000025</v>
      </c>
      <c r="R268" s="57">
        <f>Q268+VLOOKUP($A268,CommercialUnitsPivot!$A$32:$AM$43,R$258-CommYr+2,0)</f>
        <v>652822.10223000031</v>
      </c>
      <c r="S268" s="57">
        <f>R268+VLOOKUP($A268,CommercialUnitsPivot!$A$32:$AM$43,S$258-CommYr+2,0)</f>
        <v>663715.30133000028</v>
      </c>
      <c r="T268" s="57">
        <f>S268+VLOOKUP($A268,CommercialUnitsPivot!$A$32:$AM$43,T$258-CommYr+2,0)</f>
        <v>679958.58268000023</v>
      </c>
      <c r="U268" s="57">
        <f>T268+VLOOKUP($A268,CommercialUnitsPivot!$A$32:$AM$43,U$258-CommYr+2,0)</f>
        <v>701948.62143000017</v>
      </c>
      <c r="V268" s="57">
        <f>U268+VLOOKUP($A268,CommercialUnitsPivot!$A$32:$AM$43,V$258-CommYr+2,0)</f>
        <v>730541.60277000023</v>
      </c>
      <c r="W268" s="57">
        <f>V268+VLOOKUP($A268,CommercialUnitsPivot!$A$32:$AM$43,W$258-CommYr+2,0)</f>
        <v>763915.53307000024</v>
      </c>
      <c r="X268" s="57">
        <f>W268+VLOOKUP($A268,CommercialUnitsPivot!$A$32:$AM$43,X$258-CommYr+2,0)</f>
        <v>801102.58173000021</v>
      </c>
      <c r="Y268" s="57">
        <f>X268+VLOOKUP($A268,CommercialUnitsPivot!$A$32:$AM$43,Y$258-CommYr+2,0)</f>
        <v>844034.05235000025</v>
      </c>
      <c r="Z268" s="57">
        <f>Y268+VLOOKUP($A268,CommercialUnitsPivot!$A$32:$AM$43,Z$258-CommYr+2,0)</f>
        <v>895406.22196000023</v>
      </c>
      <c r="AA268" s="57">
        <f>Z268+VLOOKUP($A268,CommercialUnitsPivot!$A$32:$AM$43,AA$258-CommYr+2,0)</f>
        <v>952448.54764000024</v>
      </c>
      <c r="AB268" s="57">
        <f>AA268+VLOOKUP($A268,CommercialUnitsPivot!$A$32:$AM$43,AB$258-CommYr+2,0)</f>
        <v>1012984.1129200002</v>
      </c>
      <c r="AC268" s="57">
        <f>AB268+VLOOKUP($A268,CommercialUnitsPivot!$A$32:$AM$43,AC$258-CommYr+2,0)</f>
        <v>1075736.7664200002</v>
      </c>
      <c r="AD268" s="57">
        <f>AC268+VLOOKUP($A268,CommercialUnitsPivot!$A$32:$AM$43,AD$258-CommYr+2,0)</f>
        <v>1140533.5407600002</v>
      </c>
      <c r="AE268" s="57">
        <f>AD268+VLOOKUP($A268,CommercialUnitsPivot!$A$32:$AM$43,AE$258-CommYr+2,0)</f>
        <v>1207708.1321300003</v>
      </c>
      <c r="AF268" s="57">
        <f>AE268+VLOOKUP($A268,CommercialUnitsPivot!$A$32:$AM$43,AF$258-CommYr+2,0)</f>
        <v>1278267.5077100003</v>
      </c>
      <c r="AG268" s="57">
        <f>AF268+VLOOKUP($A268,CommercialUnitsPivot!$A$32:$AM$43,AG$258-CommYr+2,0)</f>
        <v>1354096.3901400003</v>
      </c>
      <c r="AH268" s="57">
        <f>AG268+VLOOKUP($A268,CommercialUnitsPivot!$A$32:$AM$43,AH$258-CommYr+2,0)</f>
        <v>1432184.7808300003</v>
      </c>
      <c r="AI268" s="57">
        <f>AH268+VLOOKUP($A268,CommercialUnitsPivot!$A$32:$AM$43,AI$258-CommYr+2,0)</f>
        <v>1513290.1260600002</v>
      </c>
      <c r="AJ268" s="57">
        <f>AI268+VLOOKUP($A268,CommercialUnitsPivot!$A$32:$AM$43,AJ$258-CommYr+2,0)</f>
        <v>1599390.3376600002</v>
      </c>
      <c r="AK268" s="57">
        <f>AJ268+VLOOKUP($A268,CommercialUnitsPivot!$A$32:$AM$43,AK$258-CommYr+2,0)</f>
        <v>1693683.3620700003</v>
      </c>
      <c r="AL268" s="57">
        <f>AK268+VLOOKUP($A268,CommercialUnitsPivot!$A$32:$AM$43,AL$258-CommYr+2,0)</f>
        <v>1790396.7779600003</v>
      </c>
      <c r="AM268" s="57">
        <f>AL268+VLOOKUP($A268,CommercialUnitsPivot!$A$32:$AM$43,AM$258-CommYr+2,0)</f>
        <v>1873731.8241500002</v>
      </c>
      <c r="AN268" s="57">
        <f>AM268+VLOOKUP($A268,CommercialUnitsPivot!$A$32:$AM$43,AN$258-CommYr+2,0)</f>
        <v>1967897.9572700001</v>
      </c>
      <c r="AO268" s="57">
        <f>AN268+VLOOKUP($A268,CommercialUnitsPivot!$A$32:$AM$43,AO$258-CommYr+2,0)</f>
        <v>2056553.1750800002</v>
      </c>
      <c r="AP268" s="57">
        <f>AO268+VLOOKUP($A268,CommercialUnitsPivot!$A$32:$AM$43,AP$258-CommYr+2,0)</f>
        <v>2152265.0682600001</v>
      </c>
      <c r="AQ268" s="57">
        <f>AP268+VLOOKUP($A268,CommercialUnitsPivot!$A$32:$AM$43,AQ$258-CommYr+2,0)</f>
        <v>2240628.8763000001</v>
      </c>
      <c r="AR268" s="58"/>
      <c r="AS268" s="59"/>
    </row>
    <row r="269" spans="1:45" x14ac:dyDescent="0.25">
      <c r="A269" s="52" t="s">
        <v>21</v>
      </c>
      <c r="B269" s="57"/>
      <c r="C269" s="57"/>
      <c r="D269" s="57"/>
      <c r="E269" s="57"/>
      <c r="F269" s="57">
        <f>E269+VLOOKUP($A269,CommercialUnitsPivot!$A$32:$AM$43,F$258-CommYr+2,0)</f>
        <v>4791.4096600000003</v>
      </c>
      <c r="G269" s="57">
        <f>F269+VLOOKUP($A269,CommercialUnitsPivot!$A$32:$AM$43,G$258-CommYr+2,0)</f>
        <v>10361.223110000001</v>
      </c>
      <c r="H269" s="57">
        <f>G269+VLOOKUP($A269,CommercialUnitsPivot!$A$32:$AM$43,H$258-CommYr+2,0)</f>
        <v>6720.9400400000013</v>
      </c>
      <c r="I269" s="57">
        <f>H269+VLOOKUP($A269,CommercialUnitsPivot!$A$32:$AM$43,I$258-CommYr+2,0)</f>
        <v>6720.9400400000013</v>
      </c>
      <c r="J269" s="57">
        <f>I269+VLOOKUP($A269,CommercialUnitsPivot!$A$32:$AM$43,J$258-CommYr+2,0)</f>
        <v>6720.9400400000013</v>
      </c>
      <c r="K269" s="57">
        <f>J269+VLOOKUP($A269,CommercialUnitsPivot!$A$32:$AM$43,K$258-CommYr+2,0)</f>
        <v>6720.9400400000013</v>
      </c>
      <c r="L269" s="57">
        <f>K269+VLOOKUP($A269,CommercialUnitsPivot!$A$32:$AM$43,L$258-CommYr+2,0)</f>
        <v>6720.9400400000013</v>
      </c>
      <c r="M269" s="57">
        <f>L269+VLOOKUP($A269,CommercialUnitsPivot!$A$32:$AM$43,M$258-CommYr+2,0)</f>
        <v>6720.9400400000013</v>
      </c>
      <c r="N269" s="57">
        <f>M269+VLOOKUP($A269,CommercialUnitsPivot!$A$32:$AM$43,N$258-CommYr+2,0)</f>
        <v>6720.9400400000013</v>
      </c>
      <c r="O269" s="57">
        <f>N269+VLOOKUP($A269,CommercialUnitsPivot!$A$32:$AM$43,O$258-CommYr+2,0)</f>
        <v>6720.9400400000013</v>
      </c>
      <c r="P269" s="57">
        <f>O269+VLOOKUP($A269,CommercialUnitsPivot!$A$32:$AM$43,P$258-CommYr+2,0)</f>
        <v>6720.9400400000013</v>
      </c>
      <c r="Q269" s="57">
        <f>P269+VLOOKUP($A269,CommercialUnitsPivot!$A$32:$AM$43,Q$258-CommYr+2,0)</f>
        <v>6720.9400400000013</v>
      </c>
      <c r="R269" s="57">
        <f>Q269+VLOOKUP($A269,CommercialUnitsPivot!$A$32:$AM$43,R$258-CommYr+2,0)</f>
        <v>6720.9400400000013</v>
      </c>
      <c r="S269" s="57">
        <f>R269+VLOOKUP($A269,CommercialUnitsPivot!$A$32:$AM$43,S$258-CommYr+2,0)</f>
        <v>6720.9400400000013</v>
      </c>
      <c r="T269" s="57">
        <f>S269+VLOOKUP($A269,CommercialUnitsPivot!$A$32:$AM$43,T$258-CommYr+2,0)</f>
        <v>6720.9400400000013</v>
      </c>
      <c r="U269" s="57">
        <f>T269+VLOOKUP($A269,CommercialUnitsPivot!$A$32:$AM$43,U$258-CommYr+2,0)</f>
        <v>6720.9400400000013</v>
      </c>
      <c r="V269" s="57">
        <f>U269+VLOOKUP($A269,CommercialUnitsPivot!$A$32:$AM$43,V$258-CommYr+2,0)</f>
        <v>6720.9400400000013</v>
      </c>
      <c r="W269" s="57">
        <f>V269+VLOOKUP($A269,CommercialUnitsPivot!$A$32:$AM$43,W$258-CommYr+2,0)</f>
        <v>6720.9400400000013</v>
      </c>
      <c r="X269" s="57">
        <f>W269+VLOOKUP($A269,CommercialUnitsPivot!$A$32:$AM$43,X$258-CommYr+2,0)</f>
        <v>6720.9400400000013</v>
      </c>
      <c r="Y269" s="57">
        <f>X269+VLOOKUP($A269,CommercialUnitsPivot!$A$32:$AM$43,Y$258-CommYr+2,0)</f>
        <v>6720.9400400000013</v>
      </c>
      <c r="Z269" s="57">
        <f>Y269+VLOOKUP($A269,CommercialUnitsPivot!$A$32:$AM$43,Z$258-CommYr+2,0)</f>
        <v>6720.9400400000013</v>
      </c>
      <c r="AA269" s="57">
        <f>Z269+VLOOKUP($A269,CommercialUnitsPivot!$A$32:$AM$43,AA$258-CommYr+2,0)</f>
        <v>6720.9400400000013</v>
      </c>
      <c r="AB269" s="57">
        <f>AA269+VLOOKUP($A269,CommercialUnitsPivot!$A$32:$AM$43,AB$258-CommYr+2,0)</f>
        <v>6720.9400400000013</v>
      </c>
      <c r="AC269" s="57">
        <f>AB269+VLOOKUP($A269,CommercialUnitsPivot!$A$32:$AM$43,AC$258-CommYr+2,0)</f>
        <v>6720.9400400000013</v>
      </c>
      <c r="AD269" s="57">
        <f>AC269+VLOOKUP($A269,CommercialUnitsPivot!$A$32:$AM$43,AD$258-CommYr+2,0)</f>
        <v>6720.9400400000013</v>
      </c>
      <c r="AE269" s="57">
        <f>AD269+VLOOKUP($A269,CommercialUnitsPivot!$A$32:$AM$43,AE$258-CommYr+2,0)</f>
        <v>6720.9400400000013</v>
      </c>
      <c r="AF269" s="57">
        <f>AE269+VLOOKUP($A269,CommercialUnitsPivot!$A$32:$AM$43,AF$258-CommYr+2,0)</f>
        <v>6720.9400400000013</v>
      </c>
      <c r="AG269" s="57">
        <f>AF269+VLOOKUP($A269,CommercialUnitsPivot!$A$32:$AM$43,AG$258-CommYr+2,0)</f>
        <v>6720.9400400000013</v>
      </c>
      <c r="AH269" s="57">
        <f>AG269+VLOOKUP($A269,CommercialUnitsPivot!$A$32:$AM$43,AH$258-CommYr+2,0)</f>
        <v>6720.9400400000013</v>
      </c>
      <c r="AI269" s="57">
        <f>AH269+VLOOKUP($A269,CommercialUnitsPivot!$A$32:$AM$43,AI$258-CommYr+2,0)</f>
        <v>6720.9400400000013</v>
      </c>
      <c r="AJ269" s="57">
        <f>AI269+VLOOKUP($A269,CommercialUnitsPivot!$A$32:$AM$43,AJ$258-CommYr+2,0)</f>
        <v>6720.9400400000013</v>
      </c>
      <c r="AK269" s="57">
        <f>AJ269+VLOOKUP($A269,CommercialUnitsPivot!$A$32:$AM$43,AK$258-CommYr+2,0)</f>
        <v>6720.9400400000013</v>
      </c>
      <c r="AL269" s="57">
        <f>AK269+VLOOKUP($A269,CommercialUnitsPivot!$A$32:$AM$43,AL$258-CommYr+2,0)</f>
        <v>6720.9400400000013</v>
      </c>
      <c r="AM269" s="57">
        <f>AL269+VLOOKUP($A269,CommercialUnitsPivot!$A$32:$AM$43,AM$258-CommYr+2,0)</f>
        <v>6720.9400400000013</v>
      </c>
      <c r="AN269" s="57">
        <f>AM269+VLOOKUP($A269,CommercialUnitsPivot!$A$32:$AM$43,AN$258-CommYr+2,0)</f>
        <v>6720.9400400000013</v>
      </c>
      <c r="AO269" s="57">
        <f>AN269+VLOOKUP($A269,CommercialUnitsPivot!$A$32:$AM$43,AO$258-CommYr+2,0)</f>
        <v>6720.9400400000013</v>
      </c>
      <c r="AP269" s="57">
        <f>AO269+VLOOKUP($A269,CommercialUnitsPivot!$A$32:$AM$43,AP$258-CommYr+2,0)</f>
        <v>6720.9400400000013</v>
      </c>
      <c r="AQ269" s="57">
        <f>AP269+VLOOKUP($A269,CommercialUnitsPivot!$A$32:$AM$43,AQ$258-CommYr+2,0)</f>
        <v>6720.9400400000013</v>
      </c>
      <c r="AR269" s="58"/>
      <c r="AS269" s="59"/>
    </row>
    <row r="270" spans="1:45" x14ac:dyDescent="0.25">
      <c r="A270" s="52" t="s">
        <v>23</v>
      </c>
      <c r="B270" s="61"/>
      <c r="C270" s="61"/>
      <c r="D270" s="61"/>
      <c r="E270" s="61"/>
      <c r="F270" s="61">
        <f t="shared" ref="F270:AQ270" si="91">SUM(F259:F268)</f>
        <v>7859341.7454000004</v>
      </c>
      <c r="G270" s="61">
        <f t="shared" si="91"/>
        <v>9118708.6145900004</v>
      </c>
      <c r="H270" s="61">
        <f t="shared" si="91"/>
        <v>10238638.048380001</v>
      </c>
      <c r="I270" s="61">
        <f t="shared" si="91"/>
        <v>10949464.839500001</v>
      </c>
      <c r="J270" s="61">
        <f t="shared" si="91"/>
        <v>11728019.23322</v>
      </c>
      <c r="K270" s="61">
        <f t="shared" si="91"/>
        <v>12610256.96947</v>
      </c>
      <c r="L270" s="61">
        <f t="shared" si="91"/>
        <v>13628831.09718</v>
      </c>
      <c r="M270" s="61">
        <f t="shared" si="91"/>
        <v>14668051.263759999</v>
      </c>
      <c r="N270" s="61">
        <f t="shared" si="91"/>
        <v>15719569.704219999</v>
      </c>
      <c r="O270" s="61">
        <f t="shared" si="91"/>
        <v>16663790.701439997</v>
      </c>
      <c r="P270" s="61">
        <f t="shared" si="91"/>
        <v>17143825.883499999</v>
      </c>
      <c r="Q270" s="61">
        <f t="shared" si="91"/>
        <v>17695433.157230001</v>
      </c>
      <c r="R270" s="61">
        <f t="shared" si="91"/>
        <v>18371542.833710004</v>
      </c>
      <c r="S270" s="61">
        <f t="shared" si="91"/>
        <v>19143375.96988</v>
      </c>
      <c r="T270" s="61">
        <f t="shared" si="91"/>
        <v>20015112.772030003</v>
      </c>
      <c r="U270" s="61">
        <f t="shared" si="91"/>
        <v>20995863.189069998</v>
      </c>
      <c r="V270" s="61">
        <f t="shared" si="91"/>
        <v>22105834.905760001</v>
      </c>
      <c r="W270" s="61">
        <f t="shared" si="91"/>
        <v>23337095.583400004</v>
      </c>
      <c r="X270" s="61">
        <f t="shared" si="91"/>
        <v>24661352.786020003</v>
      </c>
      <c r="Y270" s="61">
        <f t="shared" si="91"/>
        <v>26082094.473270003</v>
      </c>
      <c r="Z270" s="61">
        <f t="shared" si="91"/>
        <v>27602240.766090002</v>
      </c>
      <c r="AA270" s="61">
        <f t="shared" si="91"/>
        <v>29205063.24456</v>
      </c>
      <c r="AB270" s="61">
        <f t="shared" si="91"/>
        <v>30888255.62616</v>
      </c>
      <c r="AC270" s="61">
        <f t="shared" si="91"/>
        <v>32629639.749089997</v>
      </c>
      <c r="AD270" s="61">
        <f t="shared" si="91"/>
        <v>34429274.57846</v>
      </c>
      <c r="AE270" s="61">
        <f t="shared" si="91"/>
        <v>36283946.806659997</v>
      </c>
      <c r="AF270" s="61">
        <f t="shared" si="91"/>
        <v>38197965.16257</v>
      </c>
      <c r="AG270" s="61">
        <f t="shared" si="91"/>
        <v>40170909.724789999</v>
      </c>
      <c r="AH270" s="61">
        <f t="shared" si="91"/>
        <v>42172930.445690006</v>
      </c>
      <c r="AI270" s="61">
        <f t="shared" si="91"/>
        <v>44202559.692350008</v>
      </c>
      <c r="AJ270" s="61">
        <f t="shared" si="91"/>
        <v>46277217.942080006</v>
      </c>
      <c r="AK270" s="61">
        <f t="shared" si="91"/>
        <v>48410586.51664</v>
      </c>
      <c r="AL270" s="61">
        <f t="shared" si="91"/>
        <v>50573319.532730006</v>
      </c>
      <c r="AM270" s="61">
        <f t="shared" si="91"/>
        <v>52731372.010650009</v>
      </c>
      <c r="AN270" s="61">
        <f t="shared" si="91"/>
        <v>54917097.730530009</v>
      </c>
      <c r="AO270" s="61">
        <f t="shared" si="91"/>
        <v>57101698.409299999</v>
      </c>
      <c r="AP270" s="61">
        <f t="shared" si="91"/>
        <v>59297236.978970006</v>
      </c>
      <c r="AQ270" s="61">
        <f t="shared" si="91"/>
        <v>61488945.748850003</v>
      </c>
      <c r="AR270" s="58"/>
      <c r="AS270" s="59"/>
    </row>
    <row r="271" spans="1:45" x14ac:dyDescent="0.25">
      <c r="A271" s="51"/>
      <c r="B271" s="58"/>
      <c r="C271" s="58"/>
      <c r="D271" s="58"/>
      <c r="E271" s="58"/>
      <c r="F271" s="58"/>
      <c r="G271" s="58"/>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3"/>
    </row>
    <row r="272" spans="1:45" x14ac:dyDescent="0.25">
      <c r="B272" s="51"/>
      <c r="C272" s="51"/>
      <c r="D272" s="51"/>
      <c r="E272" s="51"/>
      <c r="F272" s="51"/>
      <c r="G272" s="51"/>
      <c r="H272" s="51"/>
      <c r="I272" s="5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3"/>
    </row>
    <row r="273" spans="1:45" x14ac:dyDescent="0.25">
      <c r="A273" s="54" t="s">
        <v>40</v>
      </c>
      <c r="B273" s="55">
        <v>2009</v>
      </c>
      <c r="C273" s="55">
        <v>2010</v>
      </c>
      <c r="D273" s="55">
        <v>2011</v>
      </c>
      <c r="E273" s="55">
        <v>2012</v>
      </c>
      <c r="F273" s="55">
        <v>2013</v>
      </c>
      <c r="G273" s="55">
        <v>2014</v>
      </c>
      <c r="H273" s="55">
        <v>2015</v>
      </c>
      <c r="I273" s="55">
        <v>2016</v>
      </c>
      <c r="J273" s="55">
        <v>2017</v>
      </c>
      <c r="K273" s="55">
        <v>2018</v>
      </c>
      <c r="L273" s="55">
        <v>2019</v>
      </c>
      <c r="M273" s="55">
        <v>2020</v>
      </c>
      <c r="N273" s="55">
        <v>2021</v>
      </c>
      <c r="O273" s="55">
        <v>2022</v>
      </c>
      <c r="P273" s="55">
        <v>2023</v>
      </c>
      <c r="Q273" s="55">
        <v>2024</v>
      </c>
      <c r="R273" s="55">
        <v>2025</v>
      </c>
      <c r="S273" s="55">
        <v>2026</v>
      </c>
      <c r="T273" s="55">
        <v>2027</v>
      </c>
      <c r="U273" s="55">
        <v>2028</v>
      </c>
      <c r="V273" s="55">
        <v>2029</v>
      </c>
      <c r="W273" s="55">
        <v>2030</v>
      </c>
      <c r="X273" s="55">
        <v>2031</v>
      </c>
      <c r="Y273" s="55">
        <v>2032</v>
      </c>
      <c r="Z273" s="55">
        <v>2033</v>
      </c>
      <c r="AA273" s="55">
        <v>2034</v>
      </c>
      <c r="AB273" s="55">
        <v>2035</v>
      </c>
      <c r="AC273" s="55">
        <v>2036</v>
      </c>
      <c r="AD273" s="55">
        <v>2037</v>
      </c>
      <c r="AE273" s="55">
        <v>2038</v>
      </c>
      <c r="AF273" s="55">
        <v>2039</v>
      </c>
      <c r="AG273" s="55">
        <v>2040</v>
      </c>
      <c r="AH273" s="55">
        <v>2041</v>
      </c>
      <c r="AI273" s="55">
        <v>2042</v>
      </c>
      <c r="AJ273" s="55">
        <v>2043</v>
      </c>
      <c r="AK273" s="55">
        <v>2044</v>
      </c>
      <c r="AL273" s="55">
        <v>2045</v>
      </c>
      <c r="AM273" s="55">
        <v>2046</v>
      </c>
      <c r="AN273" s="55">
        <v>2047</v>
      </c>
      <c r="AO273" s="55">
        <v>2048</v>
      </c>
      <c r="AP273" s="55">
        <v>2049</v>
      </c>
      <c r="AQ273" s="55">
        <v>2050</v>
      </c>
      <c r="AR273" s="56"/>
      <c r="AS273" s="62"/>
    </row>
    <row r="274" spans="1:45" x14ac:dyDescent="0.25">
      <c r="A274" s="52" t="s">
        <v>12</v>
      </c>
      <c r="B274" s="63"/>
      <c r="C274" s="63"/>
      <c r="D274" s="63"/>
      <c r="E274" s="63"/>
      <c r="F274" s="63"/>
      <c r="G274" s="63"/>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c r="AE274" s="63"/>
      <c r="AF274" s="63"/>
      <c r="AG274" s="63"/>
      <c r="AH274" s="63"/>
      <c r="AI274" s="63"/>
      <c r="AJ274" s="63"/>
      <c r="AK274" s="63"/>
      <c r="AL274" s="63"/>
      <c r="AM274" s="63"/>
      <c r="AN274" s="63"/>
      <c r="AO274" s="63"/>
      <c r="AP274" s="63"/>
      <c r="AQ274" s="63"/>
      <c r="AR274" s="63"/>
      <c r="AS274" s="59"/>
    </row>
    <row r="275" spans="1:45" x14ac:dyDescent="0.25">
      <c r="A275" s="52" t="s">
        <v>13</v>
      </c>
      <c r="B275" s="63"/>
      <c r="C275" s="63"/>
      <c r="D275" s="63"/>
      <c r="E275" s="63"/>
      <c r="F275" s="63"/>
      <c r="G275" s="63"/>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c r="AE275" s="63"/>
      <c r="AF275" s="63"/>
      <c r="AG275" s="63"/>
      <c r="AH275" s="63"/>
      <c r="AI275" s="63"/>
      <c r="AJ275" s="63"/>
      <c r="AK275" s="63"/>
      <c r="AL275" s="63"/>
      <c r="AM275" s="63"/>
      <c r="AN275" s="63"/>
      <c r="AO275" s="63"/>
      <c r="AP275" s="63"/>
      <c r="AQ275" s="63"/>
      <c r="AR275" s="63"/>
      <c r="AS275" s="59"/>
    </row>
    <row r="276" spans="1:45" x14ac:dyDescent="0.25">
      <c r="A276" s="52" t="s">
        <v>14</v>
      </c>
      <c r="B276" s="63"/>
      <c r="C276" s="63"/>
      <c r="D276" s="63"/>
      <c r="E276" s="63"/>
      <c r="F276" s="63"/>
      <c r="G276" s="63"/>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c r="AE276" s="63"/>
      <c r="AF276" s="63"/>
      <c r="AG276" s="63"/>
      <c r="AH276" s="63"/>
      <c r="AI276" s="63"/>
      <c r="AJ276" s="63"/>
      <c r="AK276" s="63"/>
      <c r="AL276" s="63"/>
      <c r="AM276" s="63"/>
      <c r="AN276" s="63"/>
      <c r="AO276" s="63"/>
      <c r="AP276" s="63"/>
      <c r="AQ276" s="63"/>
      <c r="AR276" s="63"/>
      <c r="AS276" s="59"/>
    </row>
    <row r="277" spans="1:45" x14ac:dyDescent="0.25">
      <c r="A277" s="52" t="s">
        <v>15</v>
      </c>
      <c r="B277" s="64">
        <f>VLOOKUP($A277,ResidentialUnitsPivot!$A$32:$AQ$34,B$273-ResYr+2,0)</f>
        <v>0</v>
      </c>
      <c r="C277" s="64">
        <f>VLOOKUP($A277,ResidentialUnitsPivot!$A$32:$AQ$34,C$273-ResYr+2,0)</f>
        <v>0</v>
      </c>
      <c r="D277" s="64">
        <f>VLOOKUP($A277,ResidentialUnitsPivot!$A$32:$AQ$34,D$273-ResYr+2,0)</f>
        <v>0</v>
      </c>
      <c r="E277" s="64">
        <f>VLOOKUP($A277,ResidentialUnitsPivot!$A$32:$AQ$34,E$273-ResYr+2,0)</f>
        <v>0</v>
      </c>
      <c r="F277" s="64">
        <f>VLOOKUP($A277,ResidentialUnitsPivot!$A$32:$AQ$34,F$273-ResYr+2,0)</f>
        <v>0</v>
      </c>
      <c r="G277" s="64">
        <f>VLOOKUP($A277,ResidentialUnitsPivot!$A$32:$AQ$34,G$273-ResYr+2,0)</f>
        <v>0</v>
      </c>
      <c r="H277" s="64">
        <f>VLOOKUP($A277,ResidentialUnitsPivot!$A$32:$AQ$34,H$273-ResYr+2,0)</f>
        <v>0</v>
      </c>
      <c r="I277" s="64">
        <f>VLOOKUP($A277,ResidentialUnitsPivot!$A$32:$AQ$34,I$273-ResYr+2,0)</f>
        <v>0</v>
      </c>
      <c r="J277" s="64">
        <f>VLOOKUP($A277,ResidentialUnitsPivot!$A$32:$AQ$34,J$273-ResYr+2,0)</f>
        <v>0</v>
      </c>
      <c r="K277" s="64">
        <f>VLOOKUP($A277,ResidentialUnitsPivot!$A$32:$AQ$34,K$273-ResYr+2,0)</f>
        <v>0</v>
      </c>
      <c r="L277" s="64">
        <f>VLOOKUP($A277,ResidentialUnitsPivot!$A$32:$AQ$34,L$273-ResYr+2,0)</f>
        <v>0</v>
      </c>
      <c r="M277" s="64">
        <f>VLOOKUP($A277,ResidentialUnitsPivot!$A$32:$AQ$34,M$273-ResYr+2,0)</f>
        <v>0</v>
      </c>
      <c r="N277" s="64">
        <f>VLOOKUP($A277,ResidentialUnitsPivot!$A$32:$AQ$34,N$273-ResYr+2,0)</f>
        <v>0</v>
      </c>
      <c r="O277" s="64">
        <f>VLOOKUP($A277,ResidentialUnitsPivot!$A$32:$AQ$34,O$273-ResYr+2,0)</f>
        <v>0</v>
      </c>
      <c r="P277" s="64">
        <f>VLOOKUP($A277,ResidentialUnitsPivot!$A$32:$AQ$34,P$273-ResYr+2,0)</f>
        <v>0</v>
      </c>
      <c r="Q277" s="64">
        <f>VLOOKUP($A277,ResidentialUnitsPivot!$A$32:$AQ$34,Q$273-ResYr+2,0)</f>
        <v>0</v>
      </c>
      <c r="R277" s="64">
        <f>VLOOKUP($A277,ResidentialUnitsPivot!$A$32:$AQ$34,R$273-ResYr+2,0)</f>
        <v>0</v>
      </c>
      <c r="S277" s="64">
        <f>VLOOKUP($A277,ResidentialUnitsPivot!$A$32:$AQ$34,S$273-ResYr+2,0)</f>
        <v>0.2</v>
      </c>
      <c r="T277" s="64">
        <f>VLOOKUP($A277,ResidentialUnitsPivot!$A$32:$AQ$34,T$273-ResYr+2,0)</f>
        <v>0.6</v>
      </c>
      <c r="U277" s="64">
        <f>VLOOKUP($A277,ResidentialUnitsPivot!$A$32:$AQ$34,U$273-ResYr+2,0)</f>
        <v>1.6</v>
      </c>
      <c r="V277" s="64">
        <f>VLOOKUP($A277,ResidentialUnitsPivot!$A$32:$AQ$34,V$273-ResYr+2,0)</f>
        <v>3.5</v>
      </c>
      <c r="W277" s="64">
        <f>VLOOKUP($A277,ResidentialUnitsPivot!$A$32:$AQ$34,W$273-ResYr+2,0)</f>
        <v>6.15</v>
      </c>
      <c r="X277" s="64">
        <f>VLOOKUP($A277,ResidentialUnitsPivot!$A$32:$AQ$34,X$273-ResYr+2,0)</f>
        <v>11.35</v>
      </c>
      <c r="Y277" s="64">
        <f>VLOOKUP($A277,ResidentialUnitsPivot!$A$32:$AQ$34,Y$273-ResYr+2,0)</f>
        <v>20.45</v>
      </c>
      <c r="Z277" s="64">
        <f>VLOOKUP($A277,ResidentialUnitsPivot!$A$32:$AQ$34,Z$273-ResYr+2,0)</f>
        <v>37.450000000000003</v>
      </c>
      <c r="AA277" s="64">
        <f>VLOOKUP($A277,ResidentialUnitsPivot!$A$32:$AQ$34,AA$273-ResYr+2,0)</f>
        <v>69.3</v>
      </c>
      <c r="AB277" s="64">
        <f>VLOOKUP($A277,ResidentialUnitsPivot!$A$32:$AQ$34,AB$273-ResYr+2,0)</f>
        <v>127.95</v>
      </c>
      <c r="AC277" s="64">
        <f>VLOOKUP($A277,ResidentialUnitsPivot!$A$32:$AQ$34,AC$273-ResYr+2,0)</f>
        <v>128.94999999999999</v>
      </c>
      <c r="AD277" s="64">
        <f>VLOOKUP($A277,ResidentialUnitsPivot!$A$32:$AQ$34,AD$273-ResYr+2,0)</f>
        <v>129.5</v>
      </c>
      <c r="AE277" s="64">
        <f>VLOOKUP($A277,ResidentialUnitsPivot!$A$32:$AQ$34,AE$273-ResYr+2,0)</f>
        <v>130.30000000000001</v>
      </c>
      <c r="AF277" s="64">
        <f>VLOOKUP($A277,ResidentialUnitsPivot!$A$32:$AQ$34,AF$273-ResYr+2,0)</f>
        <v>130.55000000000001</v>
      </c>
      <c r="AG277" s="64">
        <f>VLOOKUP($A277,ResidentialUnitsPivot!$A$32:$AQ$34,AG$273-ResYr+2,0)</f>
        <v>131.19999999999999</v>
      </c>
      <c r="AH277" s="64">
        <f>VLOOKUP($A277,ResidentialUnitsPivot!$A$32:$AQ$34,AH$273-ResYr+2,0)</f>
        <v>131.94999999999999</v>
      </c>
      <c r="AI277" s="64">
        <f>VLOOKUP($A277,ResidentialUnitsPivot!$A$32:$AQ$34,AI$273-ResYr+2,0)</f>
        <v>0</v>
      </c>
      <c r="AJ277" s="64">
        <f>VLOOKUP($A277,ResidentialUnitsPivot!$A$32:$AQ$34,AJ$273-ResYr+2,0)</f>
        <v>0</v>
      </c>
      <c r="AK277" s="64">
        <f>VLOOKUP($A277,ResidentialUnitsPivot!$A$32:$AQ$34,AK$273-ResYr+2,0)</f>
        <v>0</v>
      </c>
      <c r="AL277" s="64">
        <f>VLOOKUP($A277,ResidentialUnitsPivot!$A$32:$AQ$34,AL$273-ResYr+2,0)</f>
        <v>0</v>
      </c>
      <c r="AM277" s="64">
        <f>VLOOKUP($A277,ResidentialUnitsPivot!$A$32:$AQ$34,AM$273-ResYr+2,0)</f>
        <v>0</v>
      </c>
      <c r="AN277" s="64">
        <f>VLOOKUP($A277,ResidentialUnitsPivot!$A$32:$AQ$34,AN$273-ResYr+2,0)</f>
        <v>0</v>
      </c>
      <c r="AO277" s="64">
        <f>VLOOKUP($A277,ResidentialUnitsPivot!$A$32:$AQ$34,AO$273-ResYr+2,0)</f>
        <v>0</v>
      </c>
      <c r="AP277" s="64">
        <f>VLOOKUP($A277,ResidentialUnitsPivot!$A$32:$AQ$34,AP$273-ResYr+2,0)</f>
        <v>0</v>
      </c>
      <c r="AQ277" s="64">
        <f>VLOOKUP($A277,ResidentialUnitsPivot!$A$32:$AQ$34,AQ$273-ResYr+2,0)</f>
        <v>0</v>
      </c>
      <c r="AR277" s="58"/>
      <c r="AS277" s="59"/>
    </row>
    <row r="278" spans="1:45" x14ac:dyDescent="0.25">
      <c r="A278" s="52" t="s">
        <v>16</v>
      </c>
      <c r="B278" s="63"/>
      <c r="C278" s="63"/>
      <c r="D278" s="63"/>
      <c r="E278" s="63"/>
      <c r="F278" s="63"/>
      <c r="G278" s="63"/>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c r="AE278" s="63"/>
      <c r="AF278" s="63"/>
      <c r="AG278" s="63"/>
      <c r="AH278" s="63"/>
      <c r="AI278" s="63"/>
      <c r="AJ278" s="63"/>
      <c r="AK278" s="63"/>
      <c r="AL278" s="63"/>
      <c r="AM278" s="63"/>
      <c r="AN278" s="63"/>
      <c r="AO278" s="63"/>
      <c r="AP278" s="63"/>
      <c r="AQ278" s="63"/>
      <c r="AR278" s="63"/>
      <c r="AS278" s="59"/>
    </row>
    <row r="279" spans="1:45" x14ac:dyDescent="0.25">
      <c r="A279" s="52" t="s">
        <v>17</v>
      </c>
      <c r="B279" s="63"/>
      <c r="C279" s="63"/>
      <c r="D279" s="63"/>
      <c r="E279" s="63"/>
      <c r="F279" s="63"/>
      <c r="G279" s="63"/>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c r="AE279" s="63"/>
      <c r="AF279" s="63"/>
      <c r="AG279" s="63"/>
      <c r="AH279" s="63"/>
      <c r="AI279" s="63"/>
      <c r="AJ279" s="63"/>
      <c r="AK279" s="63"/>
      <c r="AL279" s="63"/>
      <c r="AM279" s="63"/>
      <c r="AN279" s="63"/>
      <c r="AO279" s="63"/>
      <c r="AP279" s="63"/>
      <c r="AQ279" s="63"/>
      <c r="AR279" s="63"/>
      <c r="AS279" s="59"/>
    </row>
    <row r="280" spans="1:45" x14ac:dyDescent="0.25">
      <c r="A280" s="52" t="s">
        <v>18</v>
      </c>
      <c r="B280" s="63"/>
      <c r="C280" s="63"/>
      <c r="D280" s="63"/>
      <c r="E280" s="63"/>
      <c r="F280" s="63"/>
      <c r="G280" s="63"/>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c r="AE280" s="63"/>
      <c r="AF280" s="63"/>
      <c r="AG280" s="63"/>
      <c r="AH280" s="63"/>
      <c r="AI280" s="63"/>
      <c r="AJ280" s="63"/>
      <c r="AK280" s="63"/>
      <c r="AL280" s="63"/>
      <c r="AM280" s="63"/>
      <c r="AN280" s="63"/>
      <c r="AO280" s="63"/>
      <c r="AP280" s="63"/>
      <c r="AQ280" s="63"/>
      <c r="AR280" s="63"/>
      <c r="AS280" s="59"/>
    </row>
    <row r="281" spans="1:45" x14ac:dyDescent="0.25">
      <c r="A281" s="52" t="s">
        <v>19</v>
      </c>
      <c r="B281" s="63"/>
      <c r="C281" s="63"/>
      <c r="D281" s="63"/>
      <c r="E281" s="63"/>
      <c r="F281" s="63"/>
      <c r="G281" s="63"/>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c r="AE281" s="63"/>
      <c r="AF281" s="63"/>
      <c r="AG281" s="63"/>
      <c r="AH281" s="63"/>
      <c r="AI281" s="63"/>
      <c r="AJ281" s="63"/>
      <c r="AK281" s="63"/>
      <c r="AL281" s="63"/>
      <c r="AM281" s="63"/>
      <c r="AN281" s="63"/>
      <c r="AO281" s="63"/>
      <c r="AP281" s="63"/>
      <c r="AQ281" s="63"/>
      <c r="AR281" s="63"/>
      <c r="AS281" s="59"/>
    </row>
    <row r="282" spans="1:45" x14ac:dyDescent="0.25">
      <c r="A282" s="52" t="s">
        <v>20</v>
      </c>
      <c r="B282" s="64">
        <f>VLOOKUP($A282,ResidentialUnitsPivot!$A$32:$AQ$34,B$273-ResYr+2,0)</f>
        <v>420209.83599999995</v>
      </c>
      <c r="C282" s="64">
        <f>VLOOKUP($A282,ResidentialUnitsPivot!$A$32:$AQ$34,C$273-ResYr+2,0)</f>
        <v>278494.58500000002</v>
      </c>
      <c r="D282" s="64">
        <f>VLOOKUP($A282,ResidentialUnitsPivot!$A$32:$AQ$34,D$273-ResYr+2,0)</f>
        <v>329097.87600000005</v>
      </c>
      <c r="E282" s="64">
        <f>VLOOKUP($A282,ResidentialUnitsPivot!$A$32:$AQ$34,E$273-ResYr+2,0)</f>
        <v>526560.32000000007</v>
      </c>
      <c r="F282" s="64">
        <f>VLOOKUP($A282,ResidentialUnitsPivot!$A$32:$AQ$34,F$273-ResYr+2,0)</f>
        <v>876124.24800000002</v>
      </c>
      <c r="G282" s="64">
        <f>VLOOKUP($A282,ResidentialUnitsPivot!$A$32:$AQ$34,G$273-ResYr+2,0)</f>
        <v>1254452.1329999999</v>
      </c>
      <c r="H282" s="64">
        <f>VLOOKUP($A282,ResidentialUnitsPivot!$A$32:$AQ$34,H$273-ResYr+2,0)</f>
        <v>2099398.0070000002</v>
      </c>
      <c r="I282" s="64">
        <f>VLOOKUP($A282,ResidentialUnitsPivot!$A$32:$AQ$34,I$273-ResYr+2,0)</f>
        <v>2237933.301</v>
      </c>
      <c r="J282" s="64">
        <f>VLOOKUP($A282,ResidentialUnitsPivot!$A$32:$AQ$34,J$273-ResYr+2,0)</f>
        <v>2286414.7230000002</v>
      </c>
      <c r="K282" s="64">
        <f>VLOOKUP($A282,ResidentialUnitsPivot!$A$32:$AQ$34,K$273-ResYr+2,0)</f>
        <v>2299281.193</v>
      </c>
      <c r="L282" s="64">
        <f>VLOOKUP($A282,ResidentialUnitsPivot!$A$32:$AQ$34,L$273-ResYr+2,0)</f>
        <v>2340099.4759999998</v>
      </c>
      <c r="M282" s="64">
        <f>VLOOKUP($A282,ResidentialUnitsPivot!$A$32:$AQ$34,M$273-ResYr+2,0)</f>
        <v>2379196.4759999998</v>
      </c>
      <c r="N282" s="64">
        <f>VLOOKUP($A282,ResidentialUnitsPivot!$A$32:$AQ$34,N$273-ResYr+2,0)</f>
        <v>2431468.023</v>
      </c>
      <c r="O282" s="64">
        <f>VLOOKUP($A282,ResidentialUnitsPivot!$A$32:$AQ$34,O$273-ResYr+2,0)</f>
        <v>2288284.36</v>
      </c>
      <c r="P282" s="64">
        <f>VLOOKUP($A282,ResidentialUnitsPivot!$A$32:$AQ$34,P$273-ResYr+2,0)</f>
        <v>2507830.9170000004</v>
      </c>
      <c r="Q282" s="64">
        <f>VLOOKUP($A282,ResidentialUnitsPivot!$A$32:$AQ$34,Q$273-ResYr+2,0)</f>
        <v>2656873.0190000003</v>
      </c>
      <c r="R282" s="64">
        <f>VLOOKUP($A282,ResidentialUnitsPivot!$A$32:$AQ$34,R$273-ResYr+2,0)</f>
        <v>2834662.4849999999</v>
      </c>
      <c r="S282" s="64">
        <f>VLOOKUP($A282,ResidentialUnitsPivot!$A$32:$AQ$34,S$273-ResYr+2,0)</f>
        <v>3010840.8130000001</v>
      </c>
      <c r="T282" s="64">
        <f>VLOOKUP($A282,ResidentialUnitsPivot!$A$32:$AQ$34,T$273-ResYr+2,0)</f>
        <v>3160986.4550000001</v>
      </c>
      <c r="U282" s="64">
        <f>VLOOKUP($A282,ResidentialUnitsPivot!$A$32:$AQ$34,U$273-ResYr+2,0)</f>
        <v>3311596.2659999998</v>
      </c>
      <c r="V282" s="64">
        <f>VLOOKUP($A282,ResidentialUnitsPivot!$A$32:$AQ$34,V$273-ResYr+2,0)</f>
        <v>3466279.0389999999</v>
      </c>
      <c r="W282" s="64">
        <f>VLOOKUP($A282,ResidentialUnitsPivot!$A$32:$AQ$34,W$273-ResYr+2,0)</f>
        <v>3644718.0779999997</v>
      </c>
      <c r="X282" s="64">
        <f>VLOOKUP($A282,ResidentialUnitsPivot!$A$32:$AQ$34,X$273-ResYr+2,0)</f>
        <v>3816337.2230000002</v>
      </c>
      <c r="Y282" s="64">
        <f>VLOOKUP($A282,ResidentialUnitsPivot!$A$32:$AQ$34,Y$273-ResYr+2,0)</f>
        <v>3988750.9380000001</v>
      </c>
      <c r="Z282" s="64">
        <f>VLOOKUP($A282,ResidentialUnitsPivot!$A$32:$AQ$34,Z$273-ResYr+2,0)</f>
        <v>4166888.0669999998</v>
      </c>
      <c r="AA282" s="64">
        <f>VLOOKUP($A282,ResidentialUnitsPivot!$A$32:$AQ$34,AA$273-ResYr+2,0)</f>
        <v>4361600.7539999997</v>
      </c>
      <c r="AB282" s="64">
        <f>VLOOKUP($A282,ResidentialUnitsPivot!$A$32:$AQ$34,AB$273-ResYr+2,0)</f>
        <v>4582566.2190000005</v>
      </c>
      <c r="AC282" s="64">
        <f>VLOOKUP($A282,ResidentialUnitsPivot!$A$32:$AQ$34,AC$273-ResYr+2,0)</f>
        <v>4810527.9380000001</v>
      </c>
      <c r="AD282" s="64">
        <f>VLOOKUP($A282,ResidentialUnitsPivot!$A$32:$AQ$34,AD$273-ResYr+2,0)</f>
        <v>5062840.0089999996</v>
      </c>
      <c r="AE282" s="64">
        <f>VLOOKUP($A282,ResidentialUnitsPivot!$A$32:$AQ$34,AE$273-ResYr+2,0)</f>
        <v>5321325.7340000002</v>
      </c>
      <c r="AF282" s="64">
        <f>VLOOKUP($A282,ResidentialUnitsPivot!$A$32:$AQ$34,AF$273-ResYr+2,0)</f>
        <v>5590210.8440000005</v>
      </c>
      <c r="AG282" s="64">
        <f>VLOOKUP($A282,ResidentialUnitsPivot!$A$32:$AQ$34,AG$273-ResYr+2,0)</f>
        <v>5905624.3679999998</v>
      </c>
      <c r="AH282" s="64">
        <f>VLOOKUP($A282,ResidentialUnitsPivot!$A$32:$AQ$34,AH$273-ResYr+2,0)</f>
        <v>6223984.1640000008</v>
      </c>
      <c r="AI282" s="64">
        <f>VLOOKUP($A282,ResidentialUnitsPivot!$A$32:$AQ$34,AI$273-ResYr+2,0)</f>
        <v>6561453.7039999999</v>
      </c>
      <c r="AJ282" s="64">
        <f>VLOOKUP($A282,ResidentialUnitsPivot!$A$32:$AQ$34,AJ$273-ResYr+2,0)</f>
        <v>6917179.7799999993</v>
      </c>
      <c r="AK282" s="64">
        <f>VLOOKUP($A282,ResidentialUnitsPivot!$A$32:$AQ$34,AK$273-ResYr+2,0)</f>
        <v>7312862.8909999998</v>
      </c>
      <c r="AL282" s="64">
        <f>VLOOKUP($A282,ResidentialUnitsPivot!$A$32:$AQ$34,AL$273-ResYr+2,0)</f>
        <v>7742864</v>
      </c>
      <c r="AM282" s="64">
        <f>VLOOKUP($A282,ResidentialUnitsPivot!$A$32:$AQ$34,AM$273-ResYr+2,0)</f>
        <v>8214191.875</v>
      </c>
      <c r="AN282" s="64">
        <f>VLOOKUP($A282,ResidentialUnitsPivot!$A$32:$AQ$34,AN$273-ResYr+2,0)</f>
        <v>8706721.375</v>
      </c>
      <c r="AO282" s="64">
        <f>VLOOKUP($A282,ResidentialUnitsPivot!$A$32:$AQ$34,AO$273-ResYr+2,0)</f>
        <v>9237659.3909999989</v>
      </c>
      <c r="AP282" s="64">
        <f>VLOOKUP($A282,ResidentialUnitsPivot!$A$32:$AQ$34,AP$273-ResYr+2,0)</f>
        <v>9794837.0159999989</v>
      </c>
      <c r="AQ282" s="64">
        <f>VLOOKUP($A282,ResidentialUnitsPivot!$A$32:$AQ$34,AQ$273-ResYr+2,0)</f>
        <v>10410771</v>
      </c>
      <c r="AR282" s="58"/>
      <c r="AS282" s="59"/>
    </row>
    <row r="283" spans="1:45" x14ac:dyDescent="0.25">
      <c r="A283" s="52" t="s">
        <v>22</v>
      </c>
      <c r="B283" s="64">
        <f>VLOOKUP($A283,ResidentialUnitsPivot!$A$32:$AQ$34,B$273-ResYr+2,0)</f>
        <v>33140.449999999997</v>
      </c>
      <c r="C283" s="64">
        <f>VLOOKUP($A283,ResidentialUnitsPivot!$A$32:$AQ$34,C$273-ResYr+2,0)</f>
        <v>17525.45</v>
      </c>
      <c r="D283" s="64">
        <f>VLOOKUP($A283,ResidentialUnitsPivot!$A$32:$AQ$34,D$273-ResYr+2,0)</f>
        <v>29515.449000000001</v>
      </c>
      <c r="E283" s="64">
        <f>VLOOKUP($A283,ResidentialUnitsPivot!$A$32:$AQ$34,E$273-ResYr+2,0)</f>
        <v>63305.394999999997</v>
      </c>
      <c r="F283" s="64">
        <f>VLOOKUP($A283,ResidentialUnitsPivot!$A$32:$AQ$34,F$273-ResYr+2,0)</f>
        <v>243625.75899999999</v>
      </c>
      <c r="G283" s="64">
        <f>VLOOKUP($A283,ResidentialUnitsPivot!$A$32:$AQ$34,G$273-ResYr+2,0)</f>
        <v>420107.598</v>
      </c>
      <c r="H283" s="64">
        <f>VLOOKUP($A283,ResidentialUnitsPivot!$A$32:$AQ$34,H$273-ResYr+2,0)</f>
        <v>781748.12900000007</v>
      </c>
      <c r="I283" s="64">
        <f>VLOOKUP($A283,ResidentialUnitsPivot!$A$32:$AQ$34,I$273-ResYr+2,0)</f>
        <v>999239.33400000003</v>
      </c>
      <c r="J283" s="64">
        <f>VLOOKUP($A283,ResidentialUnitsPivot!$A$32:$AQ$34,J$273-ResYr+2,0)</f>
        <v>0.39</v>
      </c>
      <c r="K283" s="64">
        <f>VLOOKUP($A283,ResidentialUnitsPivot!$A$32:$AQ$34,K$273-ResYr+2,0)</f>
        <v>7.8E-2</v>
      </c>
      <c r="L283" s="64">
        <f>VLOOKUP($A283,ResidentialUnitsPivot!$A$32:$AQ$34,L$273-ResYr+2,0)</f>
        <v>0</v>
      </c>
      <c r="M283" s="64">
        <f>VLOOKUP($A283,ResidentialUnitsPivot!$A$32:$AQ$34,M$273-ResYr+2,0)</f>
        <v>0</v>
      </c>
      <c r="N283" s="64">
        <f>VLOOKUP($A283,ResidentialUnitsPivot!$A$32:$AQ$34,N$273-ResYr+2,0)</f>
        <v>0.625</v>
      </c>
      <c r="O283" s="64">
        <f>VLOOKUP($A283,ResidentialUnitsPivot!$A$32:$AQ$34,O$273-ResYr+2,0)</f>
        <v>1.0940000000000001</v>
      </c>
      <c r="P283" s="64">
        <f>VLOOKUP($A283,ResidentialUnitsPivot!$A$32:$AQ$34,P$273-ResYr+2,0)</f>
        <v>4.141</v>
      </c>
      <c r="Q283" s="64">
        <f>VLOOKUP($A283,ResidentialUnitsPivot!$A$32:$AQ$34,Q$273-ResYr+2,0)</f>
        <v>7.5</v>
      </c>
      <c r="R283" s="64">
        <f>VLOOKUP($A283,ResidentialUnitsPivot!$A$32:$AQ$34,R$273-ResYr+2,0)</f>
        <v>36.835999999999999</v>
      </c>
      <c r="S283" s="64">
        <f>VLOOKUP($A283,ResidentialUnitsPivot!$A$32:$AQ$34,S$273-ResYr+2,0)</f>
        <v>83.682000000000002</v>
      </c>
      <c r="T283" s="64">
        <f>VLOOKUP($A283,ResidentialUnitsPivot!$A$32:$AQ$34,T$273-ResYr+2,0)</f>
        <v>211.67000000000002</v>
      </c>
      <c r="U283" s="64">
        <f>VLOOKUP($A283,ResidentialUnitsPivot!$A$32:$AQ$34,U$273-ResYr+2,0)</f>
        <v>375.64500000000004</v>
      </c>
      <c r="V283" s="64">
        <f>VLOOKUP($A283,ResidentialUnitsPivot!$A$32:$AQ$34,V$273-ResYr+2,0)</f>
        <v>663.23899999999992</v>
      </c>
      <c r="W283" s="64">
        <f>VLOOKUP($A283,ResidentialUnitsPivot!$A$32:$AQ$34,W$273-ResYr+2,0)</f>
        <v>10259.283000000001</v>
      </c>
      <c r="X283" s="64">
        <f>VLOOKUP($A283,ResidentialUnitsPivot!$A$32:$AQ$34,X$273-ResYr+2,0)</f>
        <v>22882.47</v>
      </c>
      <c r="Y283" s="64">
        <f>VLOOKUP($A283,ResidentialUnitsPivot!$A$32:$AQ$34,Y$273-ResYr+2,0)</f>
        <v>23356.838000000003</v>
      </c>
      <c r="Z283" s="64">
        <f>VLOOKUP($A283,ResidentialUnitsPivot!$A$32:$AQ$34,Z$273-ResYr+2,0)</f>
        <v>24156.581000000002</v>
      </c>
      <c r="AA283" s="64">
        <f>VLOOKUP($A283,ResidentialUnitsPivot!$A$32:$AQ$34,AA$273-ResYr+2,0)</f>
        <v>24860.585000000003</v>
      </c>
      <c r="AB283" s="64">
        <f>VLOOKUP($A283,ResidentialUnitsPivot!$A$32:$AQ$34,AB$273-ResYr+2,0)</f>
        <v>25959.217000000001</v>
      </c>
      <c r="AC283" s="64">
        <f>VLOOKUP($A283,ResidentialUnitsPivot!$A$32:$AQ$34,AC$273-ResYr+2,0)</f>
        <v>26587.754000000001</v>
      </c>
      <c r="AD283" s="64">
        <f>VLOOKUP($A283,ResidentialUnitsPivot!$A$32:$AQ$34,AD$273-ResYr+2,0)</f>
        <v>27347.179000000004</v>
      </c>
      <c r="AE283" s="64">
        <f>VLOOKUP($A283,ResidentialUnitsPivot!$A$32:$AQ$34,AE$273-ResYr+2,0)</f>
        <v>27811.423000000003</v>
      </c>
      <c r="AF283" s="64">
        <f>VLOOKUP($A283,ResidentialUnitsPivot!$A$32:$AQ$34,AF$273-ResYr+2,0)</f>
        <v>29457.550999999999</v>
      </c>
      <c r="AG283" s="64">
        <f>VLOOKUP($A283,ResidentialUnitsPivot!$A$32:$AQ$34,AG$273-ResYr+2,0)</f>
        <v>30324.572</v>
      </c>
      <c r="AH283" s="64">
        <f>VLOOKUP($A283,ResidentialUnitsPivot!$A$32:$AQ$34,AH$273-ResYr+2,0)</f>
        <v>31039.346000000005</v>
      </c>
      <c r="AI283" s="64">
        <f>VLOOKUP($A283,ResidentialUnitsPivot!$A$32:$AQ$34,AI$273-ResYr+2,0)</f>
        <v>0</v>
      </c>
      <c r="AJ283" s="64">
        <f>VLOOKUP($A283,ResidentialUnitsPivot!$A$32:$AQ$34,AJ$273-ResYr+2,0)</f>
        <v>0</v>
      </c>
      <c r="AK283" s="64">
        <f>VLOOKUP($A283,ResidentialUnitsPivot!$A$32:$AQ$34,AK$273-ResYr+2,0)</f>
        <v>0</v>
      </c>
      <c r="AL283" s="64">
        <f>VLOOKUP($A283,ResidentialUnitsPivot!$A$32:$AQ$34,AL$273-ResYr+2,0)</f>
        <v>0</v>
      </c>
      <c r="AM283" s="64">
        <f>VLOOKUP($A283,ResidentialUnitsPivot!$A$32:$AQ$34,AM$273-ResYr+2,0)</f>
        <v>0</v>
      </c>
      <c r="AN283" s="64">
        <f>VLOOKUP($A283,ResidentialUnitsPivot!$A$32:$AQ$34,AN$273-ResYr+2,0)</f>
        <v>0</v>
      </c>
      <c r="AO283" s="64">
        <f>VLOOKUP($A283,ResidentialUnitsPivot!$A$32:$AQ$34,AO$273-ResYr+2,0)</f>
        <v>0</v>
      </c>
      <c r="AP283" s="64">
        <f>VLOOKUP($A283,ResidentialUnitsPivot!$A$32:$AQ$34,AP$273-ResYr+2,0)</f>
        <v>0</v>
      </c>
      <c r="AQ283" s="64">
        <f>VLOOKUP($A283,ResidentialUnitsPivot!$A$32:$AQ$34,AQ$273-ResYr+2,0)</f>
        <v>0</v>
      </c>
      <c r="AR283" s="58"/>
      <c r="AS283" s="59"/>
    </row>
    <row r="284" spans="1:45" x14ac:dyDescent="0.25">
      <c r="A284" s="52" t="s">
        <v>21</v>
      </c>
      <c r="B284" s="65">
        <v>0</v>
      </c>
      <c r="C284" s="65">
        <v>0</v>
      </c>
      <c r="D284" s="65">
        <v>0</v>
      </c>
      <c r="E284" s="65">
        <v>0</v>
      </c>
      <c r="F284" s="65">
        <v>0</v>
      </c>
      <c r="G284" s="65">
        <v>0</v>
      </c>
      <c r="H284" s="65">
        <v>0</v>
      </c>
      <c r="I284" s="65">
        <v>0</v>
      </c>
      <c r="J284" s="65">
        <v>0</v>
      </c>
      <c r="K284" s="65">
        <v>0</v>
      </c>
      <c r="L284" s="65">
        <v>0</v>
      </c>
      <c r="M284" s="65">
        <v>0</v>
      </c>
      <c r="N284" s="65">
        <v>0</v>
      </c>
      <c r="O284" s="65">
        <v>0</v>
      </c>
      <c r="P284" s="65">
        <v>0</v>
      </c>
      <c r="Q284" s="65">
        <v>0</v>
      </c>
      <c r="R284" s="65">
        <v>0</v>
      </c>
      <c r="S284" s="65">
        <v>0</v>
      </c>
      <c r="T284" s="65">
        <v>0</v>
      </c>
      <c r="U284" s="65">
        <v>0</v>
      </c>
      <c r="V284" s="65">
        <v>0</v>
      </c>
      <c r="W284" s="65">
        <v>0</v>
      </c>
      <c r="X284" s="65">
        <v>0</v>
      </c>
      <c r="Y284" s="65">
        <v>0</v>
      </c>
      <c r="Z284" s="65">
        <v>0</v>
      </c>
      <c r="AA284" s="65">
        <v>0</v>
      </c>
      <c r="AB284" s="65">
        <v>0</v>
      </c>
      <c r="AC284" s="65">
        <v>0</v>
      </c>
      <c r="AD284" s="65">
        <v>0</v>
      </c>
      <c r="AE284" s="65">
        <v>0</v>
      </c>
      <c r="AF284" s="65">
        <v>0</v>
      </c>
      <c r="AG284" s="65">
        <v>0</v>
      </c>
      <c r="AH284" s="65">
        <v>0</v>
      </c>
      <c r="AI284" s="65">
        <v>0</v>
      </c>
      <c r="AJ284" s="65">
        <v>0</v>
      </c>
      <c r="AK284" s="65">
        <v>0</v>
      </c>
      <c r="AL284" s="65">
        <v>0</v>
      </c>
      <c r="AM284" s="65">
        <v>0</v>
      </c>
      <c r="AN284" s="65">
        <v>0</v>
      </c>
      <c r="AO284" s="65">
        <v>0</v>
      </c>
      <c r="AP284" s="65">
        <v>0</v>
      </c>
      <c r="AQ284" s="65">
        <v>0</v>
      </c>
      <c r="AR284" s="63"/>
      <c r="AS284" s="59"/>
    </row>
    <row r="285" spans="1:45" x14ac:dyDescent="0.25">
      <c r="A285" s="51"/>
      <c r="B285" s="63"/>
      <c r="C285" s="63"/>
      <c r="D285" s="63"/>
      <c r="E285" s="63"/>
      <c r="F285" s="63"/>
      <c r="G285" s="63"/>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c r="AE285" s="63"/>
      <c r="AF285" s="63"/>
      <c r="AG285" s="63"/>
      <c r="AH285" s="63"/>
      <c r="AI285" s="63"/>
      <c r="AJ285" s="63"/>
      <c r="AK285" s="63"/>
      <c r="AL285" s="63"/>
      <c r="AM285" s="63"/>
      <c r="AN285" s="63"/>
      <c r="AO285" s="63"/>
      <c r="AP285" s="63"/>
      <c r="AQ285" s="63"/>
      <c r="AR285" s="63"/>
      <c r="AS285" s="59"/>
    </row>
    <row r="286" spans="1:45" x14ac:dyDescent="0.25">
      <c r="A286" s="51"/>
      <c r="B286" s="66"/>
      <c r="C286" s="66"/>
      <c r="D286" s="66"/>
      <c r="E286" s="66"/>
      <c r="F286" s="66"/>
      <c r="G286" s="66"/>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c r="AE286" s="66"/>
      <c r="AF286" s="66"/>
      <c r="AG286" s="66"/>
      <c r="AH286" s="66"/>
      <c r="AI286" s="66"/>
      <c r="AJ286" s="66"/>
      <c r="AK286" s="66"/>
      <c r="AL286" s="66"/>
      <c r="AM286" s="66"/>
      <c r="AN286" s="66"/>
      <c r="AO286" s="66"/>
      <c r="AP286" s="66"/>
      <c r="AQ286" s="66"/>
      <c r="AR286" s="66"/>
      <c r="AS286" s="53"/>
    </row>
    <row r="287" spans="1:45" x14ac:dyDescent="0.25">
      <c r="A287" s="54" t="s">
        <v>41</v>
      </c>
      <c r="B287" s="55">
        <v>2009</v>
      </c>
      <c r="C287" s="55">
        <v>2010</v>
      </c>
      <c r="D287" s="55">
        <v>2011</v>
      </c>
      <c r="E287" s="55">
        <v>2012</v>
      </c>
      <c r="F287" s="55">
        <v>2013</v>
      </c>
      <c r="G287" s="55">
        <v>2014</v>
      </c>
      <c r="H287" s="55">
        <v>2015</v>
      </c>
      <c r="I287" s="55">
        <v>2016</v>
      </c>
      <c r="J287" s="55">
        <v>2017</v>
      </c>
      <c r="K287" s="55">
        <v>2018</v>
      </c>
      <c r="L287" s="55">
        <v>2019</v>
      </c>
      <c r="M287" s="55">
        <v>2020</v>
      </c>
      <c r="N287" s="55">
        <v>2021</v>
      </c>
      <c r="O287" s="55">
        <v>2022</v>
      </c>
      <c r="P287" s="55">
        <v>2023</v>
      </c>
      <c r="Q287" s="55">
        <v>2024</v>
      </c>
      <c r="R287" s="55">
        <v>2025</v>
      </c>
      <c r="S287" s="55">
        <v>2026</v>
      </c>
      <c r="T287" s="55">
        <v>2027</v>
      </c>
      <c r="U287" s="55">
        <v>2028</v>
      </c>
      <c r="V287" s="55">
        <v>2029</v>
      </c>
      <c r="W287" s="55">
        <v>2030</v>
      </c>
      <c r="X287" s="55">
        <v>2031</v>
      </c>
      <c r="Y287" s="55">
        <v>2032</v>
      </c>
      <c r="Z287" s="55">
        <v>2033</v>
      </c>
      <c r="AA287" s="55">
        <v>2034</v>
      </c>
      <c r="AB287" s="55">
        <v>2035</v>
      </c>
      <c r="AC287" s="55">
        <v>2036</v>
      </c>
      <c r="AD287" s="55">
        <v>2037</v>
      </c>
      <c r="AE287" s="55">
        <v>2038</v>
      </c>
      <c r="AF287" s="55">
        <v>2039</v>
      </c>
      <c r="AG287" s="55">
        <v>2040</v>
      </c>
      <c r="AH287" s="55">
        <v>2041</v>
      </c>
      <c r="AI287" s="55">
        <v>2042</v>
      </c>
      <c r="AJ287" s="55">
        <v>2043</v>
      </c>
      <c r="AK287" s="55">
        <v>2044</v>
      </c>
      <c r="AL287" s="55">
        <v>2045</v>
      </c>
      <c r="AM287" s="55">
        <v>2046</v>
      </c>
      <c r="AN287" s="55">
        <v>2047</v>
      </c>
      <c r="AO287" s="55">
        <v>2048</v>
      </c>
      <c r="AP287" s="55">
        <v>2049</v>
      </c>
      <c r="AQ287" s="55">
        <v>2050</v>
      </c>
      <c r="AR287" s="56"/>
      <c r="AS287" s="53"/>
    </row>
    <row r="288" spans="1:45" x14ac:dyDescent="0.25">
      <c r="A288" s="52" t="s">
        <v>12</v>
      </c>
      <c r="B288" s="64"/>
      <c r="C288" s="64"/>
      <c r="D288" s="64"/>
      <c r="E288" s="64"/>
      <c r="F288" s="64">
        <f>VLOOKUP($A288,CommercialUnitsPivot!$A$10:$AM$21,F$287-CommYr+2,0)</f>
        <v>588.69000000000005</v>
      </c>
      <c r="G288" s="64">
        <f>VLOOKUP($A288,CommercialUnitsPivot!$A$10:$AM$21,G$287-CommYr+2,0)</f>
        <v>417.71</v>
      </c>
      <c r="H288" s="64">
        <f>VLOOKUP($A288,CommercialUnitsPivot!$A$10:$AM$21,H$287-CommYr+2,0)</f>
        <v>357.03</v>
      </c>
      <c r="I288" s="64">
        <f>VLOOKUP($A288,CommercialUnitsPivot!$A$10:$AM$21,I$287-CommYr+2,0)</f>
        <v>357.03</v>
      </c>
      <c r="J288" s="64">
        <f>VLOOKUP($A288,CommercialUnitsPivot!$A$10:$AM$21,J$287-CommYr+2,0)</f>
        <v>357.03</v>
      </c>
      <c r="K288" s="64">
        <f>VLOOKUP($A288,CommercialUnitsPivot!$A$10:$AM$21,K$287-CommYr+2,0)</f>
        <v>357.03</v>
      </c>
      <c r="L288" s="64">
        <f>VLOOKUP($A288,CommercialUnitsPivot!$A$10:$AM$21,L$287-CommYr+2,0)</f>
        <v>357.03</v>
      </c>
      <c r="M288" s="64">
        <f>VLOOKUP($A288,CommercialUnitsPivot!$A$10:$AM$21,M$287-CommYr+2,0)</f>
        <v>357.03</v>
      </c>
      <c r="N288" s="64">
        <f>VLOOKUP($A288,CommercialUnitsPivot!$A$10:$AM$21,N$287-CommYr+2,0)</f>
        <v>357.03</v>
      </c>
      <c r="O288" s="64">
        <f>VLOOKUP($A288,CommercialUnitsPivot!$A$10:$AM$21,O$287-CommYr+2,0)</f>
        <v>357.03</v>
      </c>
      <c r="P288" s="64">
        <f>VLOOKUP($A288,CommercialUnitsPivot!$A$10:$AM$21,P$287-CommYr+2,0)</f>
        <v>357.03</v>
      </c>
      <c r="Q288" s="64">
        <f>VLOOKUP($A288,CommercialUnitsPivot!$A$10:$AM$21,Q$287-CommYr+2,0)</f>
        <v>357.03</v>
      </c>
      <c r="R288" s="64">
        <f>VLOOKUP($A288,CommercialUnitsPivot!$A$10:$AM$21,R$287-CommYr+2,0)</f>
        <v>357.03</v>
      </c>
      <c r="S288" s="64">
        <f>VLOOKUP($A288,CommercialUnitsPivot!$A$10:$AM$21,S$287-CommYr+2,0)</f>
        <v>357.03</v>
      </c>
      <c r="T288" s="64">
        <f>VLOOKUP($A288,CommercialUnitsPivot!$A$10:$AM$21,T$287-CommYr+2,0)</f>
        <v>357.03</v>
      </c>
      <c r="U288" s="64">
        <f>VLOOKUP($A288,CommercialUnitsPivot!$A$10:$AM$21,U$287-CommYr+2,0)</f>
        <v>357.03</v>
      </c>
      <c r="V288" s="64">
        <f>VLOOKUP($A288,CommercialUnitsPivot!$A$10:$AM$21,V$287-CommYr+2,0)</f>
        <v>357.03</v>
      </c>
      <c r="W288" s="64">
        <f>VLOOKUP($A288,CommercialUnitsPivot!$A$10:$AM$21,W$287-CommYr+2,0)</f>
        <v>357.03</v>
      </c>
      <c r="X288" s="64">
        <f>VLOOKUP($A288,CommercialUnitsPivot!$A$10:$AM$21,X$287-CommYr+2,0)</f>
        <v>357.03</v>
      </c>
      <c r="Y288" s="64">
        <f>VLOOKUP($A288,CommercialUnitsPivot!$A$10:$AM$21,Y$287-CommYr+2,0)</f>
        <v>357.03</v>
      </c>
      <c r="Z288" s="64">
        <f>VLOOKUP($A288,CommercialUnitsPivot!$A$10:$AM$21,Z$287-CommYr+2,0)</f>
        <v>357.03</v>
      </c>
      <c r="AA288" s="64">
        <f>VLOOKUP($A288,CommercialUnitsPivot!$A$10:$AM$21,AA$287-CommYr+2,0)</f>
        <v>357.03</v>
      </c>
      <c r="AB288" s="64">
        <f>VLOOKUP($A288,CommercialUnitsPivot!$A$10:$AM$21,AB$287-CommYr+2,0)</f>
        <v>357.03</v>
      </c>
      <c r="AC288" s="64">
        <f>VLOOKUP($A288,CommercialUnitsPivot!$A$10:$AM$21,AC$287-CommYr+2,0)</f>
        <v>357.03</v>
      </c>
      <c r="AD288" s="64">
        <f>VLOOKUP($A288,CommercialUnitsPivot!$A$10:$AM$21,AD$287-CommYr+2,0)</f>
        <v>357.03</v>
      </c>
      <c r="AE288" s="64">
        <f>VLOOKUP($A288,CommercialUnitsPivot!$A$10:$AM$21,AE$287-CommYr+2,0)</f>
        <v>357.03</v>
      </c>
      <c r="AF288" s="64">
        <f>VLOOKUP($A288,CommercialUnitsPivot!$A$10:$AM$21,AF$287-CommYr+2,0)</f>
        <v>357.03</v>
      </c>
      <c r="AG288" s="64">
        <f>VLOOKUP($A288,CommercialUnitsPivot!$A$10:$AM$21,AG$287-CommYr+2,0)</f>
        <v>357.03</v>
      </c>
      <c r="AH288" s="64">
        <f>VLOOKUP($A288,CommercialUnitsPivot!$A$10:$AM$21,AH$287-CommYr+2,0)</f>
        <v>357.03</v>
      </c>
      <c r="AI288" s="64">
        <f>VLOOKUP($A288,CommercialUnitsPivot!$A$10:$AM$21,AI$287-CommYr+2,0)</f>
        <v>357.03</v>
      </c>
      <c r="AJ288" s="64">
        <f>VLOOKUP($A288,CommercialUnitsPivot!$A$10:$AM$21,AJ$287-CommYr+2,0)</f>
        <v>357.03</v>
      </c>
      <c r="AK288" s="64">
        <f>VLOOKUP($A288,CommercialUnitsPivot!$A$10:$AM$21,AK$287-CommYr+2,0)</f>
        <v>357.03</v>
      </c>
      <c r="AL288" s="64">
        <f>VLOOKUP($A288,CommercialUnitsPivot!$A$10:$AM$21,AL$287-CommYr+2,0)</f>
        <v>357.03</v>
      </c>
      <c r="AM288" s="64">
        <f>VLOOKUP($A288,CommercialUnitsPivot!$A$10:$AM$21,AM$287-CommYr+2,0)</f>
        <v>357.03</v>
      </c>
      <c r="AN288" s="64">
        <f>VLOOKUP($A288,CommercialUnitsPivot!$A$10:$AM$21,AN$287-CommYr+2,0)</f>
        <v>357.03</v>
      </c>
      <c r="AO288" s="64">
        <f>VLOOKUP($A288,CommercialUnitsPivot!$A$10:$AM$21,AO$287-CommYr+2,0)</f>
        <v>357.03</v>
      </c>
      <c r="AP288" s="64">
        <f>VLOOKUP($A288,CommercialUnitsPivot!$A$10:$AM$21,AP$287-CommYr+2,0)</f>
        <v>357.03</v>
      </c>
      <c r="AQ288" s="64">
        <f>VLOOKUP($A288,CommercialUnitsPivot!$A$10:$AM$21,AQ$287-CommYr+2,0)</f>
        <v>357.03</v>
      </c>
      <c r="AR288" s="58"/>
      <c r="AS288" s="53"/>
    </row>
    <row r="289" spans="1:45" x14ac:dyDescent="0.25">
      <c r="A289" s="52" t="s">
        <v>13</v>
      </c>
      <c r="B289" s="64"/>
      <c r="C289" s="64"/>
      <c r="D289" s="64"/>
      <c r="E289" s="64"/>
      <c r="F289" s="64">
        <f>VLOOKUP($A289,CommercialUnitsPivot!$A$10:$AM$21,F$287-CommYr+2,0)</f>
        <v>2577.0699999999997</v>
      </c>
      <c r="G289" s="64">
        <f>VLOOKUP($A289,CommercialUnitsPivot!$A$10:$AM$21,G$287-CommYr+2,0)</f>
        <v>2691.95</v>
      </c>
      <c r="H289" s="64">
        <f>VLOOKUP($A289,CommercialUnitsPivot!$A$10:$AM$21,H$287-CommYr+2,0)</f>
        <v>2648.22</v>
      </c>
      <c r="I289" s="64">
        <f>VLOOKUP($A289,CommercialUnitsPivot!$A$10:$AM$21,I$287-CommYr+2,0)</f>
        <v>2648.22</v>
      </c>
      <c r="J289" s="64">
        <f>VLOOKUP($A289,CommercialUnitsPivot!$A$10:$AM$21,J$287-CommYr+2,0)</f>
        <v>2648.22</v>
      </c>
      <c r="K289" s="64">
        <f>VLOOKUP($A289,CommercialUnitsPivot!$A$10:$AM$21,K$287-CommYr+2,0)</f>
        <v>2648.22</v>
      </c>
      <c r="L289" s="64">
        <f>VLOOKUP($A289,CommercialUnitsPivot!$A$10:$AM$21,L$287-CommYr+2,0)</f>
        <v>2648.22</v>
      </c>
      <c r="M289" s="64">
        <f>VLOOKUP($A289,CommercialUnitsPivot!$A$10:$AM$21,M$287-CommYr+2,0)</f>
        <v>2648.22</v>
      </c>
      <c r="N289" s="64">
        <f>VLOOKUP($A289,CommercialUnitsPivot!$A$10:$AM$21,N$287-CommYr+2,0)</f>
        <v>2648.22</v>
      </c>
      <c r="O289" s="64">
        <f>VLOOKUP($A289,CommercialUnitsPivot!$A$10:$AM$21,O$287-CommYr+2,0)</f>
        <v>2648.22</v>
      </c>
      <c r="P289" s="64">
        <f>VLOOKUP($A289,CommercialUnitsPivot!$A$10:$AM$21,P$287-CommYr+2,0)</f>
        <v>2648.22</v>
      </c>
      <c r="Q289" s="64">
        <f>VLOOKUP($A289,CommercialUnitsPivot!$A$10:$AM$21,Q$287-CommYr+2,0)</f>
        <v>2648.22</v>
      </c>
      <c r="R289" s="64">
        <f>VLOOKUP($A289,CommercialUnitsPivot!$A$10:$AM$21,R$287-CommYr+2,0)</f>
        <v>2648.22</v>
      </c>
      <c r="S289" s="64">
        <f>VLOOKUP($A289,CommercialUnitsPivot!$A$10:$AM$21,S$287-CommYr+2,0)</f>
        <v>2648.22</v>
      </c>
      <c r="T289" s="64">
        <f>VLOOKUP($A289,CommercialUnitsPivot!$A$10:$AM$21,T$287-CommYr+2,0)</f>
        <v>2648.22</v>
      </c>
      <c r="U289" s="64">
        <f>VLOOKUP($A289,CommercialUnitsPivot!$A$10:$AM$21,U$287-CommYr+2,0)</f>
        <v>2648.22</v>
      </c>
      <c r="V289" s="64">
        <f>VLOOKUP($A289,CommercialUnitsPivot!$A$10:$AM$21,V$287-CommYr+2,0)</f>
        <v>2648.22</v>
      </c>
      <c r="W289" s="64">
        <f>VLOOKUP($A289,CommercialUnitsPivot!$A$10:$AM$21,W$287-CommYr+2,0)</f>
        <v>2648.22</v>
      </c>
      <c r="X289" s="64">
        <f>VLOOKUP($A289,CommercialUnitsPivot!$A$10:$AM$21,X$287-CommYr+2,0)</f>
        <v>2648.22</v>
      </c>
      <c r="Y289" s="64">
        <f>VLOOKUP($A289,CommercialUnitsPivot!$A$10:$AM$21,Y$287-CommYr+2,0)</f>
        <v>2648.22</v>
      </c>
      <c r="Z289" s="64">
        <f>VLOOKUP($A289,CommercialUnitsPivot!$A$10:$AM$21,Z$287-CommYr+2,0)</f>
        <v>2648.22</v>
      </c>
      <c r="AA289" s="64">
        <f>VLOOKUP($A289,CommercialUnitsPivot!$A$10:$AM$21,AA$287-CommYr+2,0)</f>
        <v>2648.22</v>
      </c>
      <c r="AB289" s="64">
        <f>VLOOKUP($A289,CommercialUnitsPivot!$A$10:$AM$21,AB$287-CommYr+2,0)</f>
        <v>2648.22</v>
      </c>
      <c r="AC289" s="64">
        <f>VLOOKUP($A289,CommercialUnitsPivot!$A$10:$AM$21,AC$287-CommYr+2,0)</f>
        <v>2648.22</v>
      </c>
      <c r="AD289" s="64">
        <f>VLOOKUP($A289,CommercialUnitsPivot!$A$10:$AM$21,AD$287-CommYr+2,0)</f>
        <v>2648.22</v>
      </c>
      <c r="AE289" s="64">
        <f>VLOOKUP($A289,CommercialUnitsPivot!$A$10:$AM$21,AE$287-CommYr+2,0)</f>
        <v>2648.22</v>
      </c>
      <c r="AF289" s="64">
        <f>VLOOKUP($A289,CommercialUnitsPivot!$A$10:$AM$21,AF$287-CommYr+2,0)</f>
        <v>2648.22</v>
      </c>
      <c r="AG289" s="64">
        <f>VLOOKUP($A289,CommercialUnitsPivot!$A$10:$AM$21,AG$287-CommYr+2,0)</f>
        <v>2648.22</v>
      </c>
      <c r="AH289" s="64">
        <f>VLOOKUP($A289,CommercialUnitsPivot!$A$10:$AM$21,AH$287-CommYr+2,0)</f>
        <v>2648.22</v>
      </c>
      <c r="AI289" s="64">
        <f>VLOOKUP($A289,CommercialUnitsPivot!$A$10:$AM$21,AI$287-CommYr+2,0)</f>
        <v>2648.22</v>
      </c>
      <c r="AJ289" s="64">
        <f>VLOOKUP($A289,CommercialUnitsPivot!$A$10:$AM$21,AJ$287-CommYr+2,0)</f>
        <v>2648.22</v>
      </c>
      <c r="AK289" s="64">
        <f>VLOOKUP($A289,CommercialUnitsPivot!$A$10:$AM$21,AK$287-CommYr+2,0)</f>
        <v>2648.22</v>
      </c>
      <c r="AL289" s="64">
        <f>VLOOKUP($A289,CommercialUnitsPivot!$A$10:$AM$21,AL$287-CommYr+2,0)</f>
        <v>2648.22</v>
      </c>
      <c r="AM289" s="64">
        <f>VLOOKUP($A289,CommercialUnitsPivot!$A$10:$AM$21,AM$287-CommYr+2,0)</f>
        <v>2648.22</v>
      </c>
      <c r="AN289" s="64">
        <f>VLOOKUP($A289,CommercialUnitsPivot!$A$10:$AM$21,AN$287-CommYr+2,0)</f>
        <v>2648.22</v>
      </c>
      <c r="AO289" s="64">
        <f>VLOOKUP($A289,CommercialUnitsPivot!$A$10:$AM$21,AO$287-CommYr+2,0)</f>
        <v>2648.22</v>
      </c>
      <c r="AP289" s="64">
        <f>VLOOKUP($A289,CommercialUnitsPivot!$A$10:$AM$21,AP$287-CommYr+2,0)</f>
        <v>2648.22</v>
      </c>
      <c r="AQ289" s="64">
        <f>VLOOKUP($A289,CommercialUnitsPivot!$A$10:$AM$21,AQ$287-CommYr+2,0)</f>
        <v>2648.22</v>
      </c>
      <c r="AR289" s="58"/>
      <c r="AS289" s="53"/>
    </row>
    <row r="290" spans="1:45" x14ac:dyDescent="0.25">
      <c r="A290" s="52" t="s">
        <v>14</v>
      </c>
      <c r="B290" s="64"/>
      <c r="C290" s="64"/>
      <c r="D290" s="64"/>
      <c r="E290" s="64"/>
      <c r="F290" s="64">
        <f>VLOOKUP($A290,CommercialUnitsPivot!$A$10:$AM$21,F$287-CommYr+2,0)</f>
        <v>51.229999999999976</v>
      </c>
      <c r="G290" s="64">
        <f>VLOOKUP($A290,CommercialUnitsPivot!$A$10:$AM$21,G$287-CommYr+2,0)</f>
        <v>104.30000000000003</v>
      </c>
      <c r="H290" s="64">
        <f>VLOOKUP($A290,CommercialUnitsPivot!$A$10:$AM$21,H$287-CommYr+2,0)</f>
        <v>94.990000000000023</v>
      </c>
      <c r="I290" s="64">
        <f>VLOOKUP($A290,CommercialUnitsPivot!$A$10:$AM$21,I$287-CommYr+2,0)</f>
        <v>95.03000000000003</v>
      </c>
      <c r="J290" s="64">
        <f>VLOOKUP($A290,CommercialUnitsPivot!$A$10:$AM$21,J$287-CommYr+2,0)</f>
        <v>95.03000000000003</v>
      </c>
      <c r="K290" s="64">
        <f>VLOOKUP($A290,CommercialUnitsPivot!$A$10:$AM$21,K$287-CommYr+2,0)</f>
        <v>95.03000000000003</v>
      </c>
      <c r="L290" s="64">
        <f>VLOOKUP($A290,CommercialUnitsPivot!$A$10:$AM$21,L$287-CommYr+2,0)</f>
        <v>95.03000000000003</v>
      </c>
      <c r="M290" s="64">
        <f>VLOOKUP($A290,CommercialUnitsPivot!$A$10:$AM$21,M$287-CommYr+2,0)</f>
        <v>95.040000000000035</v>
      </c>
      <c r="N290" s="64">
        <f>VLOOKUP($A290,CommercialUnitsPivot!$A$10:$AM$21,N$287-CommYr+2,0)</f>
        <v>95.05000000000004</v>
      </c>
      <c r="O290" s="64">
        <f>VLOOKUP($A290,CommercialUnitsPivot!$A$10:$AM$21,O$287-CommYr+2,0)</f>
        <v>95.100000000000037</v>
      </c>
      <c r="P290" s="64">
        <f>VLOOKUP($A290,CommercialUnitsPivot!$A$10:$AM$21,P$287-CommYr+2,0)</f>
        <v>95.17000000000003</v>
      </c>
      <c r="Q290" s="64">
        <f>VLOOKUP($A290,CommercialUnitsPivot!$A$10:$AM$21,Q$287-CommYr+2,0)</f>
        <v>95.250000000000043</v>
      </c>
      <c r="R290" s="64">
        <f>VLOOKUP($A290,CommercialUnitsPivot!$A$10:$AM$21,R$287-CommYr+2,0)</f>
        <v>95.380000000000024</v>
      </c>
      <c r="S290" s="64">
        <f>VLOOKUP($A290,CommercialUnitsPivot!$A$10:$AM$21,S$287-CommYr+2,0)</f>
        <v>95.550000000000026</v>
      </c>
      <c r="T290" s="64">
        <f>VLOOKUP($A290,CommercialUnitsPivot!$A$10:$AM$21,T$287-CommYr+2,0)</f>
        <v>95.78000000000003</v>
      </c>
      <c r="U290" s="64">
        <f>VLOOKUP($A290,CommercialUnitsPivot!$A$10:$AM$21,U$287-CommYr+2,0)</f>
        <v>96.090000000000018</v>
      </c>
      <c r="V290" s="64">
        <f>VLOOKUP($A290,CommercialUnitsPivot!$A$10:$AM$21,V$287-CommYr+2,0)</f>
        <v>96.490000000000023</v>
      </c>
      <c r="W290" s="64">
        <f>VLOOKUP($A290,CommercialUnitsPivot!$A$10:$AM$21,W$287-CommYr+2,0)</f>
        <v>96.970000000000027</v>
      </c>
      <c r="X290" s="64">
        <f>VLOOKUP($A290,CommercialUnitsPivot!$A$10:$AM$21,X$287-CommYr+2,0)</f>
        <v>97.44000000000004</v>
      </c>
      <c r="Y290" s="64">
        <f>VLOOKUP($A290,CommercialUnitsPivot!$A$10:$AM$21,Y$287-CommYr+2,0)</f>
        <v>97.940000000000026</v>
      </c>
      <c r="Z290" s="64">
        <f>VLOOKUP($A290,CommercialUnitsPivot!$A$10:$AM$21,Z$287-CommYr+2,0)</f>
        <v>98.560000000000031</v>
      </c>
      <c r="AA290" s="64">
        <f>VLOOKUP($A290,CommercialUnitsPivot!$A$10:$AM$21,AA$287-CommYr+2,0)</f>
        <v>99.330000000000013</v>
      </c>
      <c r="AB290" s="64">
        <f>VLOOKUP($A290,CommercialUnitsPivot!$A$10:$AM$21,AB$287-CommYr+2,0)</f>
        <v>100.28000000000003</v>
      </c>
      <c r="AC290" s="64">
        <f>VLOOKUP($A290,CommercialUnitsPivot!$A$10:$AM$21,AC$287-CommYr+2,0)</f>
        <v>101.31000000000003</v>
      </c>
      <c r="AD290" s="64">
        <f>VLOOKUP($A290,CommercialUnitsPivot!$A$10:$AM$21,AD$287-CommYr+2,0)</f>
        <v>102.48000000000005</v>
      </c>
      <c r="AE290" s="64">
        <f>VLOOKUP($A290,CommercialUnitsPivot!$A$10:$AM$21,AE$287-CommYr+2,0)</f>
        <v>103.86000000000003</v>
      </c>
      <c r="AF290" s="64">
        <f>VLOOKUP($A290,CommercialUnitsPivot!$A$10:$AM$21,AF$287-CommYr+2,0)</f>
        <v>105.41000000000001</v>
      </c>
      <c r="AG290" s="64">
        <f>VLOOKUP($A290,CommercialUnitsPivot!$A$10:$AM$21,AG$287-CommYr+2,0)</f>
        <v>107.07000000000004</v>
      </c>
      <c r="AH290" s="64">
        <f>VLOOKUP($A290,CommercialUnitsPivot!$A$10:$AM$21,AH$287-CommYr+2,0)</f>
        <v>108.82000000000005</v>
      </c>
      <c r="AI290" s="64">
        <f>VLOOKUP($A290,CommercialUnitsPivot!$A$10:$AM$21,AI$287-CommYr+2,0)</f>
        <v>110.77000000000002</v>
      </c>
      <c r="AJ290" s="64">
        <f>VLOOKUP($A290,CommercialUnitsPivot!$A$10:$AM$21,AJ$287-CommYr+2,0)</f>
        <v>112.91000000000003</v>
      </c>
      <c r="AK290" s="64">
        <f>VLOOKUP($A290,CommercialUnitsPivot!$A$10:$AM$21,AK$287-CommYr+2,0)</f>
        <v>115.23000000000005</v>
      </c>
      <c r="AL290" s="64">
        <f>VLOOKUP($A290,CommercialUnitsPivot!$A$10:$AM$21,AL$287-CommYr+2,0)</f>
        <v>117.53999999999999</v>
      </c>
      <c r="AM290" s="64">
        <f>VLOOKUP($A290,CommercialUnitsPivot!$A$10:$AM$21,AM$287-CommYr+2,0)</f>
        <v>119.85000000000005</v>
      </c>
      <c r="AN290" s="64">
        <f>VLOOKUP($A290,CommercialUnitsPivot!$A$10:$AM$21,AN$287-CommYr+2,0)</f>
        <v>122.13000000000002</v>
      </c>
      <c r="AO290" s="64">
        <f>VLOOKUP($A290,CommercialUnitsPivot!$A$10:$AM$21,AO$287-CommYr+2,0)</f>
        <v>124.37</v>
      </c>
      <c r="AP290" s="64">
        <f>VLOOKUP($A290,CommercialUnitsPivot!$A$10:$AM$21,AP$287-CommYr+2,0)</f>
        <v>126.55000000000004</v>
      </c>
      <c r="AQ290" s="64">
        <f>VLOOKUP($A290,CommercialUnitsPivot!$A$10:$AM$21,AQ$287-CommYr+2,0)</f>
        <v>128.60000000000002</v>
      </c>
      <c r="AR290" s="58"/>
      <c r="AS290" s="53"/>
    </row>
    <row r="291" spans="1:45" x14ac:dyDescent="0.25">
      <c r="A291" s="52" t="s">
        <v>15</v>
      </c>
      <c r="B291" s="64"/>
      <c r="C291" s="64"/>
      <c r="D291" s="64"/>
      <c r="E291" s="64"/>
      <c r="F291" s="64">
        <f>VLOOKUP($A291,CommercialUnitsPivot!$A$10:$AM$21,F$287-CommYr+2,0)</f>
        <v>1336.1599999999994</v>
      </c>
      <c r="G291" s="64">
        <f>VLOOKUP($A291,CommercialUnitsPivot!$A$10:$AM$21,G$287-CommYr+2,0)</f>
        <v>1337.1499999999994</v>
      </c>
      <c r="H291" s="64">
        <f>VLOOKUP($A291,CommercialUnitsPivot!$A$10:$AM$21,H$287-CommYr+2,0)</f>
        <v>1338.3399999999992</v>
      </c>
      <c r="I291" s="64">
        <f>VLOOKUP($A291,CommercialUnitsPivot!$A$10:$AM$21,I$287-CommYr+2,0)</f>
        <v>1338.9199999999992</v>
      </c>
      <c r="J291" s="64">
        <f>VLOOKUP($A291,CommercialUnitsPivot!$A$10:$AM$21,J$287-CommYr+2,0)</f>
        <v>1339.1399999999994</v>
      </c>
      <c r="K291" s="64">
        <f>VLOOKUP($A291,CommercialUnitsPivot!$A$10:$AM$21,K$287-CommYr+2,0)</f>
        <v>1339.3199999999993</v>
      </c>
      <c r="L291" s="64">
        <f>VLOOKUP($A291,CommercialUnitsPivot!$A$10:$AM$21,L$287-CommYr+2,0)</f>
        <v>1339.6399999999992</v>
      </c>
      <c r="M291" s="64">
        <f>VLOOKUP($A291,CommercialUnitsPivot!$A$10:$AM$21,M$287-CommYr+2,0)</f>
        <v>1340.2899999999991</v>
      </c>
      <c r="N291" s="64">
        <f>VLOOKUP($A291,CommercialUnitsPivot!$A$10:$AM$21,N$287-CommYr+2,0)</f>
        <v>1341.7299999999989</v>
      </c>
      <c r="O291" s="64">
        <f>VLOOKUP($A291,CommercialUnitsPivot!$A$10:$AM$21,O$287-CommYr+2,0)</f>
        <v>1345.149999999999</v>
      </c>
      <c r="P291" s="64">
        <f>VLOOKUP($A291,CommercialUnitsPivot!$A$10:$AM$21,P$287-CommYr+2,0)</f>
        <v>1352.2399999999991</v>
      </c>
      <c r="Q291" s="64">
        <f>VLOOKUP($A291,CommercialUnitsPivot!$A$10:$AM$21,Q$287-CommYr+2,0)</f>
        <v>1365.4699999999996</v>
      </c>
      <c r="R291" s="64">
        <f>VLOOKUP($A291,CommercialUnitsPivot!$A$10:$AM$21,R$287-CommYr+2,0)</f>
        <v>1392.9499999999994</v>
      </c>
      <c r="S291" s="64">
        <f>VLOOKUP($A291,CommercialUnitsPivot!$A$10:$AM$21,S$287-CommYr+2,0)</f>
        <v>1427.36</v>
      </c>
      <c r="T291" s="64">
        <f>VLOOKUP($A291,CommercialUnitsPivot!$A$10:$AM$21,T$287-CommYr+2,0)</f>
        <v>1462.7199999999993</v>
      </c>
      <c r="U291" s="64">
        <f>VLOOKUP($A291,CommercialUnitsPivot!$A$10:$AM$21,U$287-CommYr+2,0)</f>
        <v>1499.6899999999996</v>
      </c>
      <c r="V291" s="64">
        <f>VLOOKUP($A291,CommercialUnitsPivot!$A$10:$AM$21,V$287-CommYr+2,0)</f>
        <v>1538.629999999999</v>
      </c>
      <c r="W291" s="64">
        <f>VLOOKUP($A291,CommercialUnitsPivot!$A$10:$AM$21,W$287-CommYr+2,0)</f>
        <v>1578.2799999999995</v>
      </c>
      <c r="X291" s="64">
        <f>VLOOKUP($A291,CommercialUnitsPivot!$A$10:$AM$21,X$287-CommYr+2,0)</f>
        <v>1619.3999999999996</v>
      </c>
      <c r="Y291" s="64">
        <f>VLOOKUP($A291,CommercialUnitsPivot!$A$10:$AM$21,Y$287-CommYr+2,0)</f>
        <v>1662.1699999999994</v>
      </c>
      <c r="Z291" s="64">
        <f>VLOOKUP($A291,CommercialUnitsPivot!$A$10:$AM$21,Z$287-CommYr+2,0)</f>
        <v>1707.4199999999996</v>
      </c>
      <c r="AA291" s="64">
        <f>VLOOKUP($A291,CommercialUnitsPivot!$A$10:$AM$21,AA$287-CommYr+2,0)</f>
        <v>1754.4999999999995</v>
      </c>
      <c r="AB291" s="64">
        <f>VLOOKUP($A291,CommercialUnitsPivot!$A$10:$AM$21,AB$287-CommYr+2,0)</f>
        <v>1803.0299999999995</v>
      </c>
      <c r="AC291" s="64">
        <f>VLOOKUP($A291,CommercialUnitsPivot!$A$10:$AM$21,AC$287-CommYr+2,0)</f>
        <v>1852.3999999999992</v>
      </c>
      <c r="AD291" s="64">
        <f>VLOOKUP($A291,CommercialUnitsPivot!$A$10:$AM$21,AD$287-CommYr+2,0)</f>
        <v>1904.299999999999</v>
      </c>
      <c r="AE291" s="64">
        <f>VLOOKUP($A291,CommercialUnitsPivot!$A$10:$AM$21,AE$287-CommYr+2,0)</f>
        <v>1959.2399999999998</v>
      </c>
      <c r="AF291" s="64">
        <f>VLOOKUP($A291,CommercialUnitsPivot!$A$10:$AM$21,AF$287-CommYr+2,0)</f>
        <v>2018.6099999999992</v>
      </c>
      <c r="AG291" s="64">
        <f>VLOOKUP($A291,CommercialUnitsPivot!$A$10:$AM$21,AG$287-CommYr+2,0)</f>
        <v>2082.38</v>
      </c>
      <c r="AH291" s="64">
        <f>VLOOKUP($A291,CommercialUnitsPivot!$A$10:$AM$21,AH$287-CommYr+2,0)</f>
        <v>2151.8699999999994</v>
      </c>
      <c r="AI291" s="64">
        <f>VLOOKUP($A291,CommercialUnitsPivot!$A$10:$AM$21,AI$287-CommYr+2,0)</f>
        <v>2232.4300000000003</v>
      </c>
      <c r="AJ291" s="64">
        <f>VLOOKUP($A291,CommercialUnitsPivot!$A$10:$AM$21,AJ$287-CommYr+2,0)</f>
        <v>2334.3799999999992</v>
      </c>
      <c r="AK291" s="64">
        <f>VLOOKUP($A291,CommercialUnitsPivot!$A$10:$AM$21,AK$287-CommYr+2,0)</f>
        <v>2475.2599999999998</v>
      </c>
      <c r="AL291" s="64">
        <f>VLOOKUP($A291,CommercialUnitsPivot!$A$10:$AM$21,AL$287-CommYr+2,0)</f>
        <v>2616.6900000000005</v>
      </c>
      <c r="AM291" s="64">
        <f>VLOOKUP($A291,CommercialUnitsPivot!$A$10:$AM$21,AM$287-CommYr+2,0)</f>
        <v>2758.9199999999992</v>
      </c>
      <c r="AN291" s="64">
        <f>VLOOKUP($A291,CommercialUnitsPivot!$A$10:$AM$21,AN$287-CommYr+2,0)</f>
        <v>2902.4800000000005</v>
      </c>
      <c r="AO291" s="64">
        <f>VLOOKUP($A291,CommercialUnitsPivot!$A$10:$AM$21,AO$287-CommYr+2,0)</f>
        <v>3047.1099999999997</v>
      </c>
      <c r="AP291" s="64">
        <f>VLOOKUP($A291,CommercialUnitsPivot!$A$10:$AM$21,AP$287-CommYr+2,0)</f>
        <v>3192.8100000000004</v>
      </c>
      <c r="AQ291" s="64">
        <f>VLOOKUP($A291,CommercialUnitsPivot!$A$10:$AM$21,AQ$287-CommYr+2,0)</f>
        <v>3339.690000000001</v>
      </c>
      <c r="AR291" s="58"/>
      <c r="AS291" s="53"/>
    </row>
    <row r="292" spans="1:45" x14ac:dyDescent="0.25">
      <c r="A292" s="52" t="s">
        <v>16</v>
      </c>
      <c r="B292" s="64"/>
      <c r="C292" s="64"/>
      <c r="D292" s="64"/>
      <c r="E292" s="64"/>
      <c r="F292" s="64">
        <f>VLOOKUP($A292,CommercialUnitsPivot!$A$10:$AM$21,F$287-CommYr+2,0)</f>
        <v>136.18</v>
      </c>
      <c r="G292" s="64">
        <f>VLOOKUP($A292,CommercialUnitsPivot!$A$10:$AM$21,G$287-CommYr+2,0)</f>
        <v>157.35999999999999</v>
      </c>
      <c r="H292" s="64">
        <f>VLOOKUP($A292,CommercialUnitsPivot!$A$10:$AM$21,H$287-CommYr+2,0)</f>
        <v>146.73999999999998</v>
      </c>
      <c r="I292" s="64">
        <f>VLOOKUP($A292,CommercialUnitsPivot!$A$10:$AM$21,I$287-CommYr+2,0)</f>
        <v>291.2</v>
      </c>
      <c r="J292" s="64">
        <f>VLOOKUP($A292,CommercialUnitsPivot!$A$10:$AM$21,J$287-CommYr+2,0)</f>
        <v>405.94000000000017</v>
      </c>
      <c r="K292" s="64">
        <f>VLOOKUP($A292,CommercialUnitsPivot!$A$10:$AM$21,K$287-CommYr+2,0)</f>
        <v>516.30999999999983</v>
      </c>
      <c r="L292" s="64">
        <f>VLOOKUP($A292,CommercialUnitsPivot!$A$10:$AM$21,L$287-CommYr+2,0)</f>
        <v>629.83000000000027</v>
      </c>
      <c r="M292" s="64">
        <f>VLOOKUP($A292,CommercialUnitsPivot!$A$10:$AM$21,M$287-CommYr+2,0)</f>
        <v>745.99</v>
      </c>
      <c r="N292" s="64">
        <f>VLOOKUP($A292,CommercialUnitsPivot!$A$10:$AM$21,N$287-CommYr+2,0)</f>
        <v>876.20999999999992</v>
      </c>
      <c r="O292" s="64">
        <f>VLOOKUP($A292,CommercialUnitsPivot!$A$10:$AM$21,O$287-CommYr+2,0)</f>
        <v>1028.3699999999997</v>
      </c>
      <c r="P292" s="64">
        <f>VLOOKUP($A292,CommercialUnitsPivot!$A$10:$AM$21,P$287-CommYr+2,0)</f>
        <v>1203.2500000000002</v>
      </c>
      <c r="Q292" s="64">
        <f>VLOOKUP($A292,CommercialUnitsPivot!$A$10:$AM$21,Q$287-CommYr+2,0)</f>
        <v>1394.4699999999998</v>
      </c>
      <c r="R292" s="64">
        <f>VLOOKUP($A292,CommercialUnitsPivot!$A$10:$AM$21,R$287-CommYr+2,0)</f>
        <v>1617.9399999999996</v>
      </c>
      <c r="S292" s="64">
        <f>VLOOKUP($A292,CommercialUnitsPivot!$A$10:$AM$21,S$287-CommYr+2,0)</f>
        <v>1847.8899999999996</v>
      </c>
      <c r="T292" s="64">
        <f>VLOOKUP($A292,CommercialUnitsPivot!$A$10:$AM$21,T$287-CommYr+2,0)</f>
        <v>2081.1399999999994</v>
      </c>
      <c r="U292" s="64">
        <f>VLOOKUP($A292,CommercialUnitsPivot!$A$10:$AM$21,U$287-CommYr+2,0)</f>
        <v>2325.2699999999991</v>
      </c>
      <c r="V292" s="64">
        <f>VLOOKUP($A292,CommercialUnitsPivot!$A$10:$AM$21,V$287-CommYr+2,0)</f>
        <v>2585.6799999999989</v>
      </c>
      <c r="W292" s="64">
        <f>VLOOKUP($A292,CommercialUnitsPivot!$A$10:$AM$21,W$287-CommYr+2,0)</f>
        <v>2856.3500000000008</v>
      </c>
      <c r="X292" s="64">
        <f>VLOOKUP($A292,CommercialUnitsPivot!$A$10:$AM$21,X$287-CommYr+2,0)</f>
        <v>3131.090000000002</v>
      </c>
      <c r="Y292" s="64">
        <f>VLOOKUP($A292,CommercialUnitsPivot!$A$10:$AM$21,Y$287-CommYr+2,0)</f>
        <v>3416.7500000000023</v>
      </c>
      <c r="Z292" s="64">
        <f>VLOOKUP($A292,CommercialUnitsPivot!$A$10:$AM$21,Z$287-CommYr+2,0)</f>
        <v>3722.0900000000011</v>
      </c>
      <c r="AA292" s="64">
        <f>VLOOKUP($A292,CommercialUnitsPivot!$A$10:$AM$21,AA$287-CommYr+2,0)</f>
        <v>4038.8900000000017</v>
      </c>
      <c r="AB292" s="64">
        <f>VLOOKUP($A292,CommercialUnitsPivot!$A$10:$AM$21,AB$287-CommYr+2,0)</f>
        <v>4368.7000000000007</v>
      </c>
      <c r="AC292" s="64">
        <f>VLOOKUP($A292,CommercialUnitsPivot!$A$10:$AM$21,AC$287-CommYr+2,0)</f>
        <v>4704.9099999999989</v>
      </c>
      <c r="AD292" s="64">
        <f>VLOOKUP($A292,CommercialUnitsPivot!$A$10:$AM$21,AD$287-CommYr+2,0)</f>
        <v>5055.3</v>
      </c>
      <c r="AE292" s="64">
        <f>VLOOKUP($A292,CommercialUnitsPivot!$A$10:$AM$21,AE$287-CommYr+2,0)</f>
        <v>5422.0599999999977</v>
      </c>
      <c r="AF292" s="64">
        <f>VLOOKUP($A292,CommercialUnitsPivot!$A$10:$AM$21,AF$287-CommYr+2,0)</f>
        <v>5804.01</v>
      </c>
      <c r="AG292" s="64">
        <f>VLOOKUP($A292,CommercialUnitsPivot!$A$10:$AM$21,AG$287-CommYr+2,0)</f>
        <v>6202.3799999999992</v>
      </c>
      <c r="AH292" s="64">
        <f>VLOOKUP($A292,CommercialUnitsPivot!$A$10:$AM$21,AH$287-CommYr+2,0)</f>
        <v>6609.1600000000008</v>
      </c>
      <c r="AI292" s="64">
        <f>VLOOKUP($A292,CommercialUnitsPivot!$A$10:$AM$21,AI$287-CommYr+2,0)</f>
        <v>7023.3</v>
      </c>
      <c r="AJ292" s="64">
        <f>VLOOKUP($A292,CommercialUnitsPivot!$A$10:$AM$21,AJ$287-CommYr+2,0)</f>
        <v>7450.800000000002</v>
      </c>
      <c r="AK292" s="64">
        <f>VLOOKUP($A292,CommercialUnitsPivot!$A$10:$AM$21,AK$287-CommYr+2,0)</f>
        <v>7894.1900000000023</v>
      </c>
      <c r="AL292" s="64">
        <f>VLOOKUP($A292,CommercialUnitsPivot!$A$10:$AM$21,AL$287-CommYr+2,0)</f>
        <v>8335.0700000000015</v>
      </c>
      <c r="AM292" s="64">
        <f>VLOOKUP($A292,CommercialUnitsPivot!$A$10:$AM$21,AM$287-CommYr+2,0)</f>
        <v>8770.4100000000017</v>
      </c>
      <c r="AN292" s="64">
        <f>VLOOKUP($A292,CommercialUnitsPivot!$A$10:$AM$21,AN$287-CommYr+2,0)</f>
        <v>9211.7099999999973</v>
      </c>
      <c r="AO292" s="64">
        <f>VLOOKUP($A292,CommercialUnitsPivot!$A$10:$AM$21,AO$287-CommYr+2,0)</f>
        <v>9648.5699999999979</v>
      </c>
      <c r="AP292" s="64">
        <f>VLOOKUP($A292,CommercialUnitsPivot!$A$10:$AM$21,AP$287-CommYr+2,0)</f>
        <v>10083.530000000002</v>
      </c>
      <c r="AQ292" s="64">
        <f>VLOOKUP($A292,CommercialUnitsPivot!$A$10:$AM$21,AQ$287-CommYr+2,0)</f>
        <v>10513.539999999997</v>
      </c>
      <c r="AR292" s="58"/>
      <c r="AS292" s="53"/>
    </row>
    <row r="293" spans="1:45" x14ac:dyDescent="0.25">
      <c r="A293" s="52" t="s">
        <v>17</v>
      </c>
      <c r="B293" s="64"/>
      <c r="C293" s="64"/>
      <c r="D293" s="64"/>
      <c r="E293" s="64"/>
      <c r="F293" s="64">
        <f>VLOOKUP($A293,CommercialUnitsPivot!$A$10:$AM$21,F$287-CommYr+2,0)</f>
        <v>571.36999999999989</v>
      </c>
      <c r="G293" s="64">
        <f>VLOOKUP($A293,CommercialUnitsPivot!$A$10:$AM$21,G$287-CommYr+2,0)</f>
        <v>651.34</v>
      </c>
      <c r="H293" s="64">
        <f>VLOOKUP($A293,CommercialUnitsPivot!$A$10:$AM$21,H$287-CommYr+2,0)</f>
        <v>775.41</v>
      </c>
      <c r="I293" s="64">
        <f>VLOOKUP($A293,CommercialUnitsPivot!$A$10:$AM$21,I$287-CommYr+2,0)</f>
        <v>783.19999999999993</v>
      </c>
      <c r="J293" s="64">
        <f>VLOOKUP($A293,CommercialUnitsPivot!$A$10:$AM$21,J$287-CommYr+2,0)</f>
        <v>790.36000000000013</v>
      </c>
      <c r="K293" s="64">
        <f>VLOOKUP($A293,CommercialUnitsPivot!$A$10:$AM$21,K$287-CommYr+2,0)</f>
        <v>797.57000000000016</v>
      </c>
      <c r="L293" s="64">
        <f>VLOOKUP($A293,CommercialUnitsPivot!$A$10:$AM$21,L$287-CommYr+2,0)</f>
        <v>805.29</v>
      </c>
      <c r="M293" s="64">
        <f>VLOOKUP($A293,CommercialUnitsPivot!$A$10:$AM$21,M$287-CommYr+2,0)</f>
        <v>813.51999999999987</v>
      </c>
      <c r="N293" s="64">
        <f>VLOOKUP($A293,CommercialUnitsPivot!$A$10:$AM$21,N$287-CommYr+2,0)</f>
        <v>822.65</v>
      </c>
      <c r="O293" s="64">
        <f>VLOOKUP($A293,CommercialUnitsPivot!$A$10:$AM$21,O$287-CommYr+2,0)</f>
        <v>832.83999999999969</v>
      </c>
      <c r="P293" s="64">
        <f>VLOOKUP($A293,CommercialUnitsPivot!$A$10:$AM$21,P$287-CommYr+2,0)</f>
        <v>844.06999999999971</v>
      </c>
      <c r="Q293" s="64">
        <f>VLOOKUP($A293,CommercialUnitsPivot!$A$10:$AM$21,Q$287-CommYr+2,0)</f>
        <v>856.32</v>
      </c>
      <c r="R293" s="64">
        <f>VLOOKUP($A293,CommercialUnitsPivot!$A$10:$AM$21,R$287-CommYr+2,0)</f>
        <v>870.18</v>
      </c>
      <c r="S293" s="64">
        <f>VLOOKUP($A293,CommercialUnitsPivot!$A$10:$AM$21,S$287-CommYr+2,0)</f>
        <v>884.60999999999967</v>
      </c>
      <c r="T293" s="64">
        <f>VLOOKUP($A293,CommercialUnitsPivot!$A$10:$AM$21,T$287-CommYr+2,0)</f>
        <v>899.6099999999999</v>
      </c>
      <c r="U293" s="64">
        <f>VLOOKUP($A293,CommercialUnitsPivot!$A$10:$AM$21,U$287-CommYr+2,0)</f>
        <v>915.41</v>
      </c>
      <c r="V293" s="64">
        <f>VLOOKUP($A293,CommercialUnitsPivot!$A$10:$AM$21,V$287-CommYr+2,0)</f>
        <v>932.34000000000015</v>
      </c>
      <c r="W293" s="64">
        <f>VLOOKUP($A293,CommercialUnitsPivot!$A$10:$AM$21,W$287-CommYr+2,0)</f>
        <v>950.46999999999969</v>
      </c>
      <c r="X293" s="64">
        <f>VLOOKUP($A293,CommercialUnitsPivot!$A$10:$AM$21,X$287-CommYr+2,0)</f>
        <v>969.57999999999981</v>
      </c>
      <c r="Y293" s="64">
        <f>VLOOKUP($A293,CommercialUnitsPivot!$A$10:$AM$21,Y$287-CommYr+2,0)</f>
        <v>990.08000000000027</v>
      </c>
      <c r="Z293" s="64">
        <f>VLOOKUP($A293,CommercialUnitsPivot!$A$10:$AM$21,Z$287-CommYr+2,0)</f>
        <v>1012.8199999999998</v>
      </c>
      <c r="AA293" s="64">
        <f>VLOOKUP($A293,CommercialUnitsPivot!$A$10:$AM$21,AA$287-CommYr+2,0)</f>
        <v>1037.9399999999998</v>
      </c>
      <c r="AB293" s="64">
        <f>VLOOKUP($A293,CommercialUnitsPivot!$A$10:$AM$21,AB$287-CommYr+2,0)</f>
        <v>1065.8400000000001</v>
      </c>
      <c r="AC293" s="64">
        <f>VLOOKUP($A293,CommercialUnitsPivot!$A$10:$AM$21,AC$287-CommYr+2,0)</f>
        <v>1097.0900000000006</v>
      </c>
      <c r="AD293" s="64">
        <f>VLOOKUP($A293,CommercialUnitsPivot!$A$10:$AM$21,AD$287-CommYr+2,0)</f>
        <v>1132.6599999999996</v>
      </c>
      <c r="AE293" s="64">
        <f>VLOOKUP($A293,CommercialUnitsPivot!$A$10:$AM$21,AE$287-CommYr+2,0)</f>
        <v>1173.4800000000002</v>
      </c>
      <c r="AF293" s="64">
        <f>VLOOKUP($A293,CommercialUnitsPivot!$A$10:$AM$21,AF$287-CommYr+2,0)</f>
        <v>1220.9700000000003</v>
      </c>
      <c r="AG293" s="64">
        <f>VLOOKUP($A293,CommercialUnitsPivot!$A$10:$AM$21,AG$287-CommYr+2,0)</f>
        <v>1276.1900000000003</v>
      </c>
      <c r="AH293" s="64">
        <f>VLOOKUP($A293,CommercialUnitsPivot!$A$10:$AM$21,AH$287-CommYr+2,0)</f>
        <v>1340.4699999999993</v>
      </c>
      <c r="AI293" s="64">
        <f>VLOOKUP($A293,CommercialUnitsPivot!$A$10:$AM$21,AI$287-CommYr+2,0)</f>
        <v>1415.5600000000004</v>
      </c>
      <c r="AJ293" s="64">
        <f>VLOOKUP($A293,CommercialUnitsPivot!$A$10:$AM$21,AJ$287-CommYr+2,0)</f>
        <v>1504.4899999999996</v>
      </c>
      <c r="AK293" s="64">
        <f>VLOOKUP($A293,CommercialUnitsPivot!$A$10:$AM$21,AK$287-CommYr+2,0)</f>
        <v>1610.3799999999997</v>
      </c>
      <c r="AL293" s="64">
        <f>VLOOKUP($A293,CommercialUnitsPivot!$A$10:$AM$21,AL$287-CommYr+2,0)</f>
        <v>1717.5399999999997</v>
      </c>
      <c r="AM293" s="64">
        <f>VLOOKUP($A293,CommercialUnitsPivot!$A$10:$AM$21,AM$287-CommYr+2,0)</f>
        <v>1826.45</v>
      </c>
      <c r="AN293" s="64">
        <f>VLOOKUP($A293,CommercialUnitsPivot!$A$10:$AM$21,AN$287-CommYr+2,0)</f>
        <v>1937.2000000000003</v>
      </c>
      <c r="AO293" s="64">
        <f>VLOOKUP($A293,CommercialUnitsPivot!$A$10:$AM$21,AO$287-CommYr+2,0)</f>
        <v>2049.1999999999989</v>
      </c>
      <c r="AP293" s="64">
        <f>VLOOKUP($A293,CommercialUnitsPivot!$A$10:$AM$21,AP$287-CommYr+2,0)</f>
        <v>2162.7200000000012</v>
      </c>
      <c r="AQ293" s="64">
        <f>VLOOKUP($A293,CommercialUnitsPivot!$A$10:$AM$21,AQ$287-CommYr+2,0)</f>
        <v>2277.9100000000003</v>
      </c>
      <c r="AR293" s="58"/>
      <c r="AS293" s="53"/>
    </row>
    <row r="294" spans="1:45" x14ac:dyDescent="0.25">
      <c r="A294" s="52" t="s">
        <v>18</v>
      </c>
      <c r="B294" s="64"/>
      <c r="C294" s="64"/>
      <c r="D294" s="64"/>
      <c r="E294" s="64"/>
      <c r="F294" s="64">
        <f>VLOOKUP($A294,CommercialUnitsPivot!$A$10:$AM$21,F$287-CommYr+2,0)</f>
        <v>5.92</v>
      </c>
      <c r="G294" s="64">
        <f>VLOOKUP($A294,CommercialUnitsPivot!$A$10:$AM$21,G$287-CommYr+2,0)</f>
        <v>5.38</v>
      </c>
      <c r="H294" s="64">
        <f>VLOOKUP($A294,CommercialUnitsPivot!$A$10:$AM$21,H$287-CommYr+2,0)</f>
        <v>4.75</v>
      </c>
      <c r="I294" s="64">
        <f>VLOOKUP($A294,CommercialUnitsPivot!$A$10:$AM$21,I$287-CommYr+2,0)</f>
        <v>4.75</v>
      </c>
      <c r="J294" s="64">
        <f>VLOOKUP($A294,CommercialUnitsPivot!$A$10:$AM$21,J$287-CommYr+2,0)</f>
        <v>4.75</v>
      </c>
      <c r="K294" s="64">
        <f>VLOOKUP($A294,CommercialUnitsPivot!$A$10:$AM$21,K$287-CommYr+2,0)</f>
        <v>4.75</v>
      </c>
      <c r="L294" s="64">
        <f>VLOOKUP($A294,CommercialUnitsPivot!$A$10:$AM$21,L$287-CommYr+2,0)</f>
        <v>4.75</v>
      </c>
      <c r="M294" s="64">
        <f>VLOOKUP($A294,CommercialUnitsPivot!$A$10:$AM$21,M$287-CommYr+2,0)</f>
        <v>4.75</v>
      </c>
      <c r="N294" s="64">
        <f>VLOOKUP($A294,CommercialUnitsPivot!$A$10:$AM$21,N$287-CommYr+2,0)</f>
        <v>4.75</v>
      </c>
      <c r="O294" s="64">
        <f>VLOOKUP($A294,CommercialUnitsPivot!$A$10:$AM$21,O$287-CommYr+2,0)</f>
        <v>4.75</v>
      </c>
      <c r="P294" s="64">
        <f>VLOOKUP($A294,CommercialUnitsPivot!$A$10:$AM$21,P$287-CommYr+2,0)</f>
        <v>4.75</v>
      </c>
      <c r="Q294" s="64">
        <f>VLOOKUP($A294,CommercialUnitsPivot!$A$10:$AM$21,Q$287-CommYr+2,0)</f>
        <v>4.75</v>
      </c>
      <c r="R294" s="64">
        <f>VLOOKUP($A294,CommercialUnitsPivot!$A$10:$AM$21,R$287-CommYr+2,0)</f>
        <v>4.75</v>
      </c>
      <c r="S294" s="64">
        <f>VLOOKUP($A294,CommercialUnitsPivot!$A$10:$AM$21,S$287-CommYr+2,0)</f>
        <v>4.75</v>
      </c>
      <c r="T294" s="64">
        <f>VLOOKUP($A294,CommercialUnitsPivot!$A$10:$AM$21,T$287-CommYr+2,0)</f>
        <v>4.75</v>
      </c>
      <c r="U294" s="64">
        <f>VLOOKUP($A294,CommercialUnitsPivot!$A$10:$AM$21,U$287-CommYr+2,0)</f>
        <v>4.75</v>
      </c>
      <c r="V294" s="64">
        <f>VLOOKUP($A294,CommercialUnitsPivot!$A$10:$AM$21,V$287-CommYr+2,0)</f>
        <v>4.75</v>
      </c>
      <c r="W294" s="64">
        <f>VLOOKUP($A294,CommercialUnitsPivot!$A$10:$AM$21,W$287-CommYr+2,0)</f>
        <v>4.75</v>
      </c>
      <c r="X294" s="64">
        <f>VLOOKUP($A294,CommercialUnitsPivot!$A$10:$AM$21,X$287-CommYr+2,0)</f>
        <v>4.75</v>
      </c>
      <c r="Y294" s="64">
        <f>VLOOKUP($A294,CommercialUnitsPivot!$A$10:$AM$21,Y$287-CommYr+2,0)</f>
        <v>4.75</v>
      </c>
      <c r="Z294" s="64">
        <f>VLOOKUP($A294,CommercialUnitsPivot!$A$10:$AM$21,Z$287-CommYr+2,0)</f>
        <v>4.75</v>
      </c>
      <c r="AA294" s="64">
        <f>VLOOKUP($A294,CommercialUnitsPivot!$A$10:$AM$21,AA$287-CommYr+2,0)</f>
        <v>4.75</v>
      </c>
      <c r="AB294" s="64">
        <f>VLOOKUP($A294,CommercialUnitsPivot!$A$10:$AM$21,AB$287-CommYr+2,0)</f>
        <v>4.75</v>
      </c>
      <c r="AC294" s="64">
        <f>VLOOKUP($A294,CommercialUnitsPivot!$A$10:$AM$21,AC$287-CommYr+2,0)</f>
        <v>4.75</v>
      </c>
      <c r="AD294" s="64">
        <f>VLOOKUP($A294,CommercialUnitsPivot!$A$10:$AM$21,AD$287-CommYr+2,0)</f>
        <v>4.75</v>
      </c>
      <c r="AE294" s="64">
        <f>VLOOKUP($A294,CommercialUnitsPivot!$A$10:$AM$21,AE$287-CommYr+2,0)</f>
        <v>4.75</v>
      </c>
      <c r="AF294" s="64">
        <f>VLOOKUP($A294,CommercialUnitsPivot!$A$10:$AM$21,AF$287-CommYr+2,0)</f>
        <v>4.75</v>
      </c>
      <c r="AG294" s="64">
        <f>VLOOKUP($A294,CommercialUnitsPivot!$A$10:$AM$21,AG$287-CommYr+2,0)</f>
        <v>4.75</v>
      </c>
      <c r="AH294" s="64">
        <f>VLOOKUP($A294,CommercialUnitsPivot!$A$10:$AM$21,AH$287-CommYr+2,0)</f>
        <v>4.75</v>
      </c>
      <c r="AI294" s="64">
        <f>VLOOKUP($A294,CommercialUnitsPivot!$A$10:$AM$21,AI$287-CommYr+2,0)</f>
        <v>4.75</v>
      </c>
      <c r="AJ294" s="64">
        <f>VLOOKUP($A294,CommercialUnitsPivot!$A$10:$AM$21,AJ$287-CommYr+2,0)</f>
        <v>4.75</v>
      </c>
      <c r="AK294" s="64">
        <f>VLOOKUP($A294,CommercialUnitsPivot!$A$10:$AM$21,AK$287-CommYr+2,0)</f>
        <v>4.75</v>
      </c>
      <c r="AL294" s="64">
        <f>VLOOKUP($A294,CommercialUnitsPivot!$A$10:$AM$21,AL$287-CommYr+2,0)</f>
        <v>4.75</v>
      </c>
      <c r="AM294" s="64">
        <f>VLOOKUP($A294,CommercialUnitsPivot!$A$10:$AM$21,AM$287-CommYr+2,0)</f>
        <v>4.75</v>
      </c>
      <c r="AN294" s="64">
        <f>VLOOKUP($A294,CommercialUnitsPivot!$A$10:$AM$21,AN$287-CommYr+2,0)</f>
        <v>4.75</v>
      </c>
      <c r="AO294" s="64">
        <f>VLOOKUP($A294,CommercialUnitsPivot!$A$10:$AM$21,AO$287-CommYr+2,0)</f>
        <v>4.75</v>
      </c>
      <c r="AP294" s="64">
        <f>VLOOKUP($A294,CommercialUnitsPivot!$A$10:$AM$21,AP$287-CommYr+2,0)</f>
        <v>4.75</v>
      </c>
      <c r="AQ294" s="64">
        <f>VLOOKUP($A294,CommercialUnitsPivot!$A$10:$AM$21,AQ$287-CommYr+2,0)</f>
        <v>4.75</v>
      </c>
      <c r="AR294" s="58"/>
      <c r="AS294" s="53"/>
    </row>
    <row r="295" spans="1:45" x14ac:dyDescent="0.25">
      <c r="A295" s="52" t="s">
        <v>19</v>
      </c>
      <c r="B295" s="64"/>
      <c r="C295" s="64"/>
      <c r="D295" s="64"/>
      <c r="E295" s="64"/>
      <c r="F295" s="64">
        <f>VLOOKUP($A295,CommercialUnitsPivot!$A$10:$AM$21,F$287-CommYr+2,0)</f>
        <v>1837.4599999999994</v>
      </c>
      <c r="G295" s="64">
        <f>VLOOKUP($A295,CommercialUnitsPivot!$A$10:$AM$21,G$287-CommYr+2,0)</f>
        <v>1942.8899999999999</v>
      </c>
      <c r="H295" s="64">
        <f>VLOOKUP($A295,CommercialUnitsPivot!$A$10:$AM$21,H$287-CommYr+2,0)</f>
        <v>2075.9899999999998</v>
      </c>
      <c r="I295" s="64">
        <f>VLOOKUP($A295,CommercialUnitsPivot!$A$10:$AM$21,I$287-CommYr+2,0)</f>
        <v>2234.6099999999997</v>
      </c>
      <c r="J295" s="64">
        <f>VLOOKUP($A295,CommercialUnitsPivot!$A$10:$AM$21,J$287-CommYr+2,0)</f>
        <v>2359.0299999999997</v>
      </c>
      <c r="K295" s="64">
        <f>VLOOKUP($A295,CommercialUnitsPivot!$A$10:$AM$21,K$287-CommYr+2,0)</f>
        <v>2480.0499999999993</v>
      </c>
      <c r="L295" s="64">
        <f>VLOOKUP($A295,CommercialUnitsPivot!$A$10:$AM$21,L$287-CommYr+2,0)</f>
        <v>2605.349999999999</v>
      </c>
      <c r="M295" s="64">
        <f>VLOOKUP($A295,CommercialUnitsPivot!$A$10:$AM$21,M$287-CommYr+2,0)</f>
        <v>2732.1300000000015</v>
      </c>
      <c r="N295" s="64">
        <f>VLOOKUP($A295,CommercialUnitsPivot!$A$10:$AM$21,N$287-CommYr+2,0)</f>
        <v>2873.2299999999996</v>
      </c>
      <c r="O295" s="64">
        <f>VLOOKUP($A295,CommercialUnitsPivot!$A$10:$AM$21,O$287-CommYr+2,0)</f>
        <v>3032.8999999999983</v>
      </c>
      <c r="P295" s="64">
        <f>VLOOKUP($A295,CommercialUnitsPivot!$A$10:$AM$21,P$287-CommYr+2,0)</f>
        <v>3211.9700000000016</v>
      </c>
      <c r="Q295" s="64">
        <f>VLOOKUP($A295,CommercialUnitsPivot!$A$10:$AM$21,Q$287-CommYr+2,0)</f>
        <v>3408.62</v>
      </c>
      <c r="R295" s="64">
        <f>VLOOKUP($A295,CommercialUnitsPivot!$A$10:$AM$21,R$287-CommYr+2,0)</f>
        <v>3634.3500000000013</v>
      </c>
      <c r="S295" s="64">
        <f>VLOOKUP($A295,CommercialUnitsPivot!$A$10:$AM$21,S$287-CommYr+2,0)</f>
        <v>3879.7799999999993</v>
      </c>
      <c r="T295" s="64">
        <f>VLOOKUP($A295,CommercialUnitsPivot!$A$10:$AM$21,T$287-CommYr+2,0)</f>
        <v>4140.7100000000028</v>
      </c>
      <c r="U295" s="64">
        <f>VLOOKUP($A295,CommercialUnitsPivot!$A$10:$AM$21,U$287-CommYr+2,0)</f>
        <v>4419.49</v>
      </c>
      <c r="V295" s="64">
        <f>VLOOKUP($A295,CommercialUnitsPivot!$A$10:$AM$21,V$287-CommYr+2,0)</f>
        <v>4721.6299999999992</v>
      </c>
      <c r="W295" s="64">
        <f>VLOOKUP($A295,CommercialUnitsPivot!$A$10:$AM$21,W$287-CommYr+2,0)</f>
        <v>5041.03</v>
      </c>
      <c r="X295" s="64">
        <f>VLOOKUP($A295,CommercialUnitsPivot!$A$10:$AM$21,X$287-CommYr+2,0)</f>
        <v>5365.9800000000005</v>
      </c>
      <c r="Y295" s="64">
        <f>VLOOKUP($A295,CommercialUnitsPivot!$A$10:$AM$21,Y$287-CommYr+2,0)</f>
        <v>5701.1800000000021</v>
      </c>
      <c r="Z295" s="64">
        <f>VLOOKUP($A295,CommercialUnitsPivot!$A$10:$AM$21,Z$287-CommYr+2,0)</f>
        <v>6059.6500000000024</v>
      </c>
      <c r="AA295" s="64">
        <f>VLOOKUP($A295,CommercialUnitsPivot!$A$10:$AM$21,AA$287-CommYr+2,0)</f>
        <v>6431.0100000000048</v>
      </c>
      <c r="AB295" s="64">
        <f>VLOOKUP($A295,CommercialUnitsPivot!$A$10:$AM$21,AB$287-CommYr+2,0)</f>
        <v>6817.6600000000017</v>
      </c>
      <c r="AC295" s="64">
        <f>VLOOKUP($A295,CommercialUnitsPivot!$A$10:$AM$21,AC$287-CommYr+2,0)</f>
        <v>7210.7799999999979</v>
      </c>
      <c r="AD295" s="64">
        <f>VLOOKUP($A295,CommercialUnitsPivot!$A$10:$AM$21,AD$287-CommYr+2,0)</f>
        <v>7622.4099999999989</v>
      </c>
      <c r="AE295" s="64">
        <f>VLOOKUP($A295,CommercialUnitsPivot!$A$10:$AM$21,AE$287-CommYr+2,0)</f>
        <v>8055.0600000000013</v>
      </c>
      <c r="AF295" s="64">
        <f>VLOOKUP($A295,CommercialUnitsPivot!$A$10:$AM$21,AF$287-CommYr+2,0)</f>
        <v>8510.2099999999991</v>
      </c>
      <c r="AG295" s="64">
        <f>VLOOKUP($A295,CommercialUnitsPivot!$A$10:$AM$21,AG$287-CommYr+2,0)</f>
        <v>8981.6999999999989</v>
      </c>
      <c r="AH295" s="64">
        <f>VLOOKUP($A295,CommercialUnitsPivot!$A$10:$AM$21,AH$287-CommYr+2,0)</f>
        <v>9464.8099999999977</v>
      </c>
      <c r="AI295" s="64">
        <f>VLOOKUP($A295,CommercialUnitsPivot!$A$10:$AM$21,AI$287-CommYr+2,0)</f>
        <v>9965.5700000000015</v>
      </c>
      <c r="AJ295" s="64">
        <f>VLOOKUP($A295,CommercialUnitsPivot!$A$10:$AM$21,AJ$287-CommYr+2,0)</f>
        <v>10482.289999999997</v>
      </c>
      <c r="AK295" s="64">
        <f>VLOOKUP($A295,CommercialUnitsPivot!$A$10:$AM$21,AK$287-CommYr+2,0)</f>
        <v>11015.929999999995</v>
      </c>
      <c r="AL295" s="64">
        <f>VLOOKUP($A295,CommercialUnitsPivot!$A$10:$AM$21,AL$287-CommYr+2,0)</f>
        <v>11545.47</v>
      </c>
      <c r="AM295" s="64">
        <f>VLOOKUP($A295,CommercialUnitsPivot!$A$10:$AM$21,AM$287-CommYr+2,0)</f>
        <v>12078.710000000005</v>
      </c>
      <c r="AN295" s="64">
        <f>VLOOKUP($A295,CommercialUnitsPivot!$A$10:$AM$21,AN$287-CommYr+2,0)</f>
        <v>12617.339999999989</v>
      </c>
      <c r="AO295" s="64">
        <f>VLOOKUP($A295,CommercialUnitsPivot!$A$10:$AM$21,AO$287-CommYr+2,0)</f>
        <v>13152.96</v>
      </c>
      <c r="AP295" s="64">
        <f>VLOOKUP($A295,CommercialUnitsPivot!$A$10:$AM$21,AP$287-CommYr+2,0)</f>
        <v>13683.839999999991</v>
      </c>
      <c r="AQ295" s="64">
        <f>VLOOKUP($A295,CommercialUnitsPivot!$A$10:$AM$21,AQ$287-CommYr+2,0)</f>
        <v>14209.38</v>
      </c>
      <c r="AR295" s="58"/>
      <c r="AS295" s="53"/>
    </row>
    <row r="296" spans="1:45" x14ac:dyDescent="0.25">
      <c r="A296" s="52" t="s">
        <v>20</v>
      </c>
      <c r="B296" s="64"/>
      <c r="C296" s="64"/>
      <c r="D296" s="64"/>
      <c r="E296" s="64"/>
      <c r="F296" s="64">
        <f>VLOOKUP($A296,CommercialUnitsPivot!$A$10:$AM$21,F$287-CommYr+2,0)</f>
        <v>131911.64000000001</v>
      </c>
      <c r="G296" s="64">
        <f>VLOOKUP($A296,CommercialUnitsPivot!$A$10:$AM$21,G$287-CommYr+2,0)</f>
        <v>169125.20999999996</v>
      </c>
      <c r="H296" s="64">
        <f>VLOOKUP($A296,CommercialUnitsPivot!$A$10:$AM$21,H$287-CommYr+2,0)</f>
        <v>201616.19</v>
      </c>
      <c r="I296" s="64">
        <f>VLOOKUP($A296,CommercialUnitsPivot!$A$10:$AM$21,I$287-CommYr+2,0)</f>
        <v>221966.48999999993</v>
      </c>
      <c r="J296" s="64">
        <f>VLOOKUP($A296,CommercialUnitsPivot!$A$10:$AM$21,J$287-CommYr+2,0)</f>
        <v>244163.09</v>
      </c>
      <c r="K296" s="64">
        <f>VLOOKUP($A296,CommercialUnitsPivot!$A$10:$AM$21,K$287-CommYr+2,0)</f>
        <v>268934.39999999997</v>
      </c>
      <c r="L296" s="64">
        <f>VLOOKUP($A296,CommercialUnitsPivot!$A$10:$AM$21,L$287-CommYr+2,0)</f>
        <v>297462.57999999996</v>
      </c>
      <c r="M296" s="64">
        <f>VLOOKUP($A296,CommercialUnitsPivot!$A$10:$AM$21,M$287-CommYr+2,0)</f>
        <v>325632.80000000005</v>
      </c>
      <c r="N296" s="64">
        <f>VLOOKUP($A296,CommercialUnitsPivot!$A$10:$AM$21,N$287-CommYr+2,0)</f>
        <v>352597.05999999994</v>
      </c>
      <c r="O296" s="64">
        <f>VLOOKUP($A296,CommercialUnitsPivot!$A$10:$AM$21,O$287-CommYr+2,0)</f>
        <v>374121.51999999996</v>
      </c>
      <c r="P296" s="64">
        <f>VLOOKUP($A296,CommercialUnitsPivot!$A$10:$AM$21,P$287-CommYr+2,0)</f>
        <v>382388.58999999997</v>
      </c>
      <c r="Q296" s="64">
        <f>VLOOKUP($A296,CommercialUnitsPivot!$A$10:$AM$21,Q$287-CommYr+2,0)</f>
        <v>391775.12</v>
      </c>
      <c r="R296" s="64">
        <f>VLOOKUP($A296,CommercialUnitsPivot!$A$10:$AM$21,R$287-CommYr+2,0)</f>
        <v>402666.42000000004</v>
      </c>
      <c r="S296" s="64">
        <f>VLOOKUP($A296,CommercialUnitsPivot!$A$10:$AM$21,S$287-CommYr+2,0)</f>
        <v>414742.55999999994</v>
      </c>
      <c r="T296" s="64">
        <f>VLOOKUP($A296,CommercialUnitsPivot!$A$10:$AM$21,T$287-CommYr+2,0)</f>
        <v>428271.00000000012</v>
      </c>
      <c r="U296" s="64">
        <f>VLOOKUP($A296,CommercialUnitsPivot!$A$10:$AM$21,U$287-CommYr+2,0)</f>
        <v>443386.46999999991</v>
      </c>
      <c r="V296" s="64">
        <f>VLOOKUP($A296,CommercialUnitsPivot!$A$10:$AM$21,V$287-CommYr+2,0)</f>
        <v>460303.92000000004</v>
      </c>
      <c r="W296" s="64">
        <f>VLOOKUP($A296,CommercialUnitsPivot!$A$10:$AM$21,W$287-CommYr+2,0)</f>
        <v>478902.81000000017</v>
      </c>
      <c r="X296" s="64">
        <f>VLOOKUP($A296,CommercialUnitsPivot!$A$10:$AM$21,X$287-CommYr+2,0)</f>
        <v>498888.18999999983</v>
      </c>
      <c r="Y296" s="64">
        <f>VLOOKUP($A296,CommercialUnitsPivot!$A$10:$AM$21,Y$287-CommYr+2,0)</f>
        <v>520384.89000000013</v>
      </c>
      <c r="Z296" s="64">
        <f>VLOOKUP($A296,CommercialUnitsPivot!$A$10:$AM$21,Z$287-CommYr+2,0)</f>
        <v>543568.30000000005</v>
      </c>
      <c r="AA296" s="64">
        <f>VLOOKUP($A296,CommercialUnitsPivot!$A$10:$AM$21,AA$287-CommYr+2,0)</f>
        <v>568144.77</v>
      </c>
      <c r="AB296" s="64">
        <f>VLOOKUP($A296,CommercialUnitsPivot!$A$10:$AM$21,AB$287-CommYr+2,0)</f>
        <v>593995.41999999993</v>
      </c>
      <c r="AC296" s="64">
        <f>VLOOKUP($A296,CommercialUnitsPivot!$A$10:$AM$21,AC$287-CommYr+2,0)</f>
        <v>620919.17999999993</v>
      </c>
      <c r="AD296" s="64">
        <f>VLOOKUP($A296,CommercialUnitsPivot!$A$10:$AM$21,AD$287-CommYr+2,0)</f>
        <v>648795.44999999995</v>
      </c>
      <c r="AE296" s="64">
        <f>VLOOKUP($A296,CommercialUnitsPivot!$A$10:$AM$21,AE$287-CommYr+2,0)</f>
        <v>677620.85000000009</v>
      </c>
      <c r="AF296" s="64">
        <f>VLOOKUP($A296,CommercialUnitsPivot!$A$10:$AM$21,AF$287-CommYr+2,0)</f>
        <v>707449.22</v>
      </c>
      <c r="AG296" s="64">
        <f>VLOOKUP($A296,CommercialUnitsPivot!$A$10:$AM$21,AG$287-CommYr+2,0)</f>
        <v>738228.46000000008</v>
      </c>
      <c r="AH296" s="64">
        <f>VLOOKUP($A296,CommercialUnitsPivot!$A$10:$AM$21,AH$287-CommYr+2,0)</f>
        <v>769393.06999999983</v>
      </c>
      <c r="AI296" s="64">
        <f>VLOOKUP($A296,CommercialUnitsPivot!$A$10:$AM$21,AI$287-CommYr+2,0)</f>
        <v>800860.70000000007</v>
      </c>
      <c r="AJ296" s="64">
        <f>VLOOKUP($A296,CommercialUnitsPivot!$A$10:$AM$21,AJ$287-CommYr+2,0)</f>
        <v>832739.0199999999</v>
      </c>
      <c r="AK296" s="64">
        <f>VLOOKUP($A296,CommercialUnitsPivot!$A$10:$AM$21,AK$287-CommYr+2,0)</f>
        <v>865043.19</v>
      </c>
      <c r="AL296" s="64">
        <f>VLOOKUP($A296,CommercialUnitsPivot!$A$10:$AM$21,AL$287-CommYr+2,0)</f>
        <v>897919.87</v>
      </c>
      <c r="AM296" s="64">
        <f>VLOOKUP($A296,CommercialUnitsPivot!$A$10:$AM$21,AM$287-CommYr+2,0)</f>
        <v>930972.86999999976</v>
      </c>
      <c r="AN296" s="64">
        <f>VLOOKUP($A296,CommercialUnitsPivot!$A$10:$AM$21,AN$287-CommYr+2,0)</f>
        <v>964278.27999999968</v>
      </c>
      <c r="AO296" s="64">
        <f>VLOOKUP($A296,CommercialUnitsPivot!$A$10:$AM$21,AO$287-CommYr+2,0)</f>
        <v>997705.88000000012</v>
      </c>
      <c r="AP296" s="64">
        <f>VLOOKUP($A296,CommercialUnitsPivot!$A$10:$AM$21,AP$287-CommYr+2,0)</f>
        <v>1031243.8799999999</v>
      </c>
      <c r="AQ296" s="64">
        <f>VLOOKUP($A296,CommercialUnitsPivot!$A$10:$AM$21,AQ$287-CommYr+2,0)</f>
        <v>1064875.0899999999</v>
      </c>
      <c r="AR296" s="58"/>
      <c r="AS296" s="53"/>
    </row>
    <row r="297" spans="1:45" x14ac:dyDescent="0.25">
      <c r="A297" s="52" t="s">
        <v>22</v>
      </c>
      <c r="B297" s="64"/>
      <c r="C297" s="64"/>
      <c r="D297" s="64"/>
      <c r="E297" s="64"/>
      <c r="F297" s="64">
        <f>VLOOKUP($A297,CommercialUnitsPivot!$A$10:$AM$21,F$287-CommYr+2,0)</f>
        <v>6474.7100000000019</v>
      </c>
      <c r="G297" s="64">
        <f>VLOOKUP($A297,CommercialUnitsPivot!$A$10:$AM$21,G$287-CommYr+2,0)</f>
        <v>7193.3099999999995</v>
      </c>
      <c r="H297" s="64">
        <f>VLOOKUP($A297,CommercialUnitsPivot!$A$10:$AM$21,H$287-CommYr+2,0)</f>
        <v>7408.4899999999971</v>
      </c>
      <c r="I297" s="64">
        <f>VLOOKUP($A297,CommercialUnitsPivot!$A$10:$AM$21,I$287-CommYr+2,0)</f>
        <v>7451.5599999999986</v>
      </c>
      <c r="J297" s="64">
        <f>VLOOKUP($A297,CommercialUnitsPivot!$A$10:$AM$21,J$287-CommYr+2,0)</f>
        <v>7452.2799999999988</v>
      </c>
      <c r="K297" s="64">
        <f>VLOOKUP($A297,CommercialUnitsPivot!$A$10:$AM$21,K$287-CommYr+2,0)</f>
        <v>7452.9999999999991</v>
      </c>
      <c r="L297" s="64">
        <f>VLOOKUP($A297,CommercialUnitsPivot!$A$10:$AM$21,L$287-CommYr+2,0)</f>
        <v>7455.0599999999995</v>
      </c>
      <c r="M297" s="64">
        <f>VLOOKUP($A297,CommercialUnitsPivot!$A$10:$AM$21,M$287-CommYr+2,0)</f>
        <v>7457.9199999999992</v>
      </c>
      <c r="N297" s="64">
        <f>VLOOKUP($A297,CommercialUnitsPivot!$A$10:$AM$21,N$287-CommYr+2,0)</f>
        <v>7464.41</v>
      </c>
      <c r="O297" s="64">
        <f>VLOOKUP($A297,CommercialUnitsPivot!$A$10:$AM$21,O$287-CommYr+2,0)</f>
        <v>7479.0399999999991</v>
      </c>
      <c r="P297" s="64">
        <f>VLOOKUP($A297,CommercialUnitsPivot!$A$10:$AM$21,P$287-CommYr+2,0)</f>
        <v>7511.1699999999983</v>
      </c>
      <c r="Q297" s="64">
        <f>VLOOKUP($A297,CommercialUnitsPivot!$A$10:$AM$21,Q$287-CommYr+2,0)</f>
        <v>7573.7499999999982</v>
      </c>
      <c r="R297" s="64">
        <f>VLOOKUP($A297,CommercialUnitsPivot!$A$10:$AM$21,R$287-CommYr+2,0)</f>
        <v>7695.2</v>
      </c>
      <c r="S297" s="64">
        <f>VLOOKUP($A297,CommercialUnitsPivot!$A$10:$AM$21,S$287-CommYr+2,0)</f>
        <v>7896.5399999999981</v>
      </c>
      <c r="T297" s="64">
        <f>VLOOKUP($A297,CommercialUnitsPivot!$A$10:$AM$21,T$287-CommYr+2,0)</f>
        <v>8195.3099999999977</v>
      </c>
      <c r="U297" s="64">
        <f>VLOOKUP($A297,CommercialUnitsPivot!$A$10:$AM$21,U$287-CommYr+2,0)</f>
        <v>8598.0399999999991</v>
      </c>
      <c r="V297" s="64">
        <f>VLOOKUP($A297,CommercialUnitsPivot!$A$10:$AM$21,V$287-CommYr+2,0)</f>
        <v>9119.44</v>
      </c>
      <c r="W297" s="64">
        <f>VLOOKUP($A297,CommercialUnitsPivot!$A$10:$AM$21,W$287-CommYr+2,0)</f>
        <v>9723.65</v>
      </c>
      <c r="X297" s="64">
        <f>VLOOKUP($A297,CommercialUnitsPivot!$A$10:$AM$21,X$287-CommYr+2,0)</f>
        <v>10390.620000000003</v>
      </c>
      <c r="Y297" s="64">
        <f>VLOOKUP($A297,CommercialUnitsPivot!$A$10:$AM$21,Y$287-CommYr+2,0)</f>
        <v>11153.260000000002</v>
      </c>
      <c r="Z297" s="64">
        <f>VLOOKUP($A297,CommercialUnitsPivot!$A$10:$AM$21,Z$287-CommYr+2,0)</f>
        <v>12058.260000000002</v>
      </c>
      <c r="AA297" s="64">
        <f>VLOOKUP($A297,CommercialUnitsPivot!$A$10:$AM$21,AA$287-CommYr+2,0)</f>
        <v>13057.15</v>
      </c>
      <c r="AB297" s="64">
        <f>VLOOKUP($A297,CommercialUnitsPivot!$A$10:$AM$21,AB$287-CommYr+2,0)</f>
        <v>14113.430000000002</v>
      </c>
      <c r="AC297" s="64">
        <f>VLOOKUP($A297,CommercialUnitsPivot!$A$10:$AM$21,AC$287-CommYr+2,0)</f>
        <v>15205.699999999997</v>
      </c>
      <c r="AD297" s="64">
        <f>VLOOKUP($A297,CommercialUnitsPivot!$A$10:$AM$21,AD$287-CommYr+2,0)</f>
        <v>16331.99</v>
      </c>
      <c r="AE297" s="64">
        <f>VLOOKUP($A297,CommercialUnitsPivot!$A$10:$AM$21,AE$287-CommYr+2,0)</f>
        <v>17499.47</v>
      </c>
      <c r="AF297" s="64">
        <f>VLOOKUP($A297,CommercialUnitsPivot!$A$10:$AM$21,AF$287-CommYr+2,0)</f>
        <v>18729.440000000002</v>
      </c>
      <c r="AG297" s="64">
        <f>VLOOKUP($A297,CommercialUnitsPivot!$A$10:$AM$21,AG$287-CommYr+2,0)</f>
        <v>20058.939999999999</v>
      </c>
      <c r="AH297" s="64">
        <f>VLOOKUP($A297,CommercialUnitsPivot!$A$10:$AM$21,AH$287-CommYr+2,0)</f>
        <v>21431.77</v>
      </c>
      <c r="AI297" s="64">
        <f>VLOOKUP($A297,CommercialUnitsPivot!$A$10:$AM$21,AI$287-CommYr+2,0)</f>
        <v>22860.570000000003</v>
      </c>
      <c r="AJ297" s="64">
        <f>VLOOKUP($A297,CommercialUnitsPivot!$A$10:$AM$21,AJ$287-CommYr+2,0)</f>
        <v>24381.71</v>
      </c>
      <c r="AK297" s="64">
        <f>VLOOKUP($A297,CommercialUnitsPivot!$A$10:$AM$21,AK$287-CommYr+2,0)</f>
        <v>26054.35999999999</v>
      </c>
      <c r="AL297" s="64">
        <f>VLOOKUP($A297,CommercialUnitsPivot!$A$10:$AM$21,AL$287-CommYr+2,0)</f>
        <v>27772.78000000001</v>
      </c>
      <c r="AM297" s="64">
        <f>VLOOKUP($A297,CommercialUnitsPivot!$A$10:$AM$21,AM$287-CommYr+2,0)</f>
        <v>29225.120000000003</v>
      </c>
      <c r="AN297" s="64">
        <f>VLOOKUP($A297,CommercialUnitsPivot!$A$10:$AM$21,AN$287-CommYr+2,0)</f>
        <v>30888.619999999988</v>
      </c>
      <c r="AO297" s="64">
        <f>VLOOKUP($A297,CommercialUnitsPivot!$A$10:$AM$21,AO$287-CommYr+2,0)</f>
        <v>32442.279999999977</v>
      </c>
      <c r="AP297" s="64">
        <f>VLOOKUP($A297,CommercialUnitsPivot!$A$10:$AM$21,AP$287-CommYr+2,0)</f>
        <v>34132.719999999994</v>
      </c>
      <c r="AQ297" s="64">
        <f>VLOOKUP($A297,CommercialUnitsPivot!$A$10:$AM$21,AQ$287-CommYr+2,0)</f>
        <v>35675.700000000012</v>
      </c>
      <c r="AR297" s="58"/>
      <c r="AS297" s="53"/>
    </row>
    <row r="298" spans="1:45" x14ac:dyDescent="0.25">
      <c r="A298" s="52" t="s">
        <v>21</v>
      </c>
      <c r="B298" s="64"/>
      <c r="C298" s="64"/>
      <c r="D298" s="64"/>
      <c r="E298" s="64"/>
      <c r="F298" s="64">
        <f>VLOOKUP($A298,CommercialUnitsPivot!$A$10:$AM$21,F$287-CommYr+2,0)</f>
        <v>3.2</v>
      </c>
      <c r="G298" s="64">
        <f>VLOOKUP($A298,CommercialUnitsPivot!$A$10:$AM$21,G$287-CommYr+2,0)</f>
        <v>6.91</v>
      </c>
      <c r="H298" s="64">
        <f>VLOOKUP($A298,CommercialUnitsPivot!$A$10:$AM$21,H$287-CommYr+2,0)</f>
        <v>4.49</v>
      </c>
      <c r="I298" s="64">
        <f>VLOOKUP($A298,CommercialUnitsPivot!$A$10:$AM$21,I$287-CommYr+2,0)</f>
        <v>4.49</v>
      </c>
      <c r="J298" s="64">
        <f>VLOOKUP($A298,CommercialUnitsPivot!$A$10:$AM$21,J$287-CommYr+2,0)</f>
        <v>4.49</v>
      </c>
      <c r="K298" s="64">
        <f>VLOOKUP($A298,CommercialUnitsPivot!$A$10:$AM$21,K$287-CommYr+2,0)</f>
        <v>4.49</v>
      </c>
      <c r="L298" s="64">
        <f>VLOOKUP($A298,CommercialUnitsPivot!$A$10:$AM$21,L$287-CommYr+2,0)</f>
        <v>4.49</v>
      </c>
      <c r="M298" s="64">
        <f>VLOOKUP($A298,CommercialUnitsPivot!$A$10:$AM$21,M$287-CommYr+2,0)</f>
        <v>4.49</v>
      </c>
      <c r="N298" s="64">
        <f>VLOOKUP($A298,CommercialUnitsPivot!$A$10:$AM$21,N$287-CommYr+2,0)</f>
        <v>4.49</v>
      </c>
      <c r="O298" s="64">
        <f>VLOOKUP($A298,CommercialUnitsPivot!$A$10:$AM$21,O$287-CommYr+2,0)</f>
        <v>4.49</v>
      </c>
      <c r="P298" s="64">
        <f>VLOOKUP($A298,CommercialUnitsPivot!$A$10:$AM$21,P$287-CommYr+2,0)</f>
        <v>4.49</v>
      </c>
      <c r="Q298" s="64">
        <f>VLOOKUP($A298,CommercialUnitsPivot!$A$10:$AM$21,Q$287-CommYr+2,0)</f>
        <v>4.49</v>
      </c>
      <c r="R298" s="64">
        <f>VLOOKUP($A298,CommercialUnitsPivot!$A$10:$AM$21,R$287-CommYr+2,0)</f>
        <v>4.49</v>
      </c>
      <c r="S298" s="64">
        <f>VLOOKUP($A298,CommercialUnitsPivot!$A$10:$AM$21,S$287-CommYr+2,0)</f>
        <v>4.49</v>
      </c>
      <c r="T298" s="64">
        <f>VLOOKUP($A298,CommercialUnitsPivot!$A$10:$AM$21,T$287-CommYr+2,0)</f>
        <v>4.49</v>
      </c>
      <c r="U298" s="64">
        <f>VLOOKUP($A298,CommercialUnitsPivot!$A$10:$AM$21,U$287-CommYr+2,0)</f>
        <v>4.49</v>
      </c>
      <c r="V298" s="64">
        <f>VLOOKUP($A298,CommercialUnitsPivot!$A$10:$AM$21,V$287-CommYr+2,0)</f>
        <v>4.49</v>
      </c>
      <c r="W298" s="64">
        <f>VLOOKUP($A298,CommercialUnitsPivot!$A$10:$AM$21,W$287-CommYr+2,0)</f>
        <v>4.49</v>
      </c>
      <c r="X298" s="64">
        <f>VLOOKUP($A298,CommercialUnitsPivot!$A$10:$AM$21,X$287-CommYr+2,0)</f>
        <v>4.49</v>
      </c>
      <c r="Y298" s="64">
        <f>VLOOKUP($A298,CommercialUnitsPivot!$A$10:$AM$21,Y$287-CommYr+2,0)</f>
        <v>4.49</v>
      </c>
      <c r="Z298" s="64">
        <f>VLOOKUP($A298,CommercialUnitsPivot!$A$10:$AM$21,Z$287-CommYr+2,0)</f>
        <v>4.49</v>
      </c>
      <c r="AA298" s="64">
        <f>VLOOKUP($A298,CommercialUnitsPivot!$A$10:$AM$21,AA$287-CommYr+2,0)</f>
        <v>4.49</v>
      </c>
      <c r="AB298" s="64">
        <f>VLOOKUP($A298,CommercialUnitsPivot!$A$10:$AM$21,AB$287-CommYr+2,0)</f>
        <v>4.49</v>
      </c>
      <c r="AC298" s="64">
        <f>VLOOKUP($A298,CommercialUnitsPivot!$A$10:$AM$21,AC$287-CommYr+2,0)</f>
        <v>4.49</v>
      </c>
      <c r="AD298" s="64">
        <f>VLOOKUP($A298,CommercialUnitsPivot!$A$10:$AM$21,AD$287-CommYr+2,0)</f>
        <v>4.49</v>
      </c>
      <c r="AE298" s="64">
        <f>VLOOKUP($A298,CommercialUnitsPivot!$A$10:$AM$21,AE$287-CommYr+2,0)</f>
        <v>4.49</v>
      </c>
      <c r="AF298" s="64">
        <f>VLOOKUP($A298,CommercialUnitsPivot!$A$10:$AM$21,AF$287-CommYr+2,0)</f>
        <v>4.49</v>
      </c>
      <c r="AG298" s="64">
        <f>VLOOKUP($A298,CommercialUnitsPivot!$A$10:$AM$21,AG$287-CommYr+2,0)</f>
        <v>4.49</v>
      </c>
      <c r="AH298" s="64">
        <f>VLOOKUP($A298,CommercialUnitsPivot!$A$10:$AM$21,AH$287-CommYr+2,0)</f>
        <v>4.49</v>
      </c>
      <c r="AI298" s="64">
        <f>VLOOKUP($A298,CommercialUnitsPivot!$A$10:$AM$21,AI$287-CommYr+2,0)</f>
        <v>4.49</v>
      </c>
      <c r="AJ298" s="64">
        <f>VLOOKUP($A298,CommercialUnitsPivot!$A$10:$AM$21,AJ$287-CommYr+2,0)</f>
        <v>4.49</v>
      </c>
      <c r="AK298" s="64">
        <f>VLOOKUP($A298,CommercialUnitsPivot!$A$10:$AM$21,AK$287-CommYr+2,0)</f>
        <v>4.49</v>
      </c>
      <c r="AL298" s="64">
        <f>VLOOKUP($A298,CommercialUnitsPivot!$A$10:$AM$21,AL$287-CommYr+2,0)</f>
        <v>4.49</v>
      </c>
      <c r="AM298" s="64">
        <f>VLOOKUP($A298,CommercialUnitsPivot!$A$10:$AM$21,AM$287-CommYr+2,0)</f>
        <v>4.49</v>
      </c>
      <c r="AN298" s="64">
        <f>VLOOKUP($A298,CommercialUnitsPivot!$A$10:$AM$21,AN$287-CommYr+2,0)</f>
        <v>4.49</v>
      </c>
      <c r="AO298" s="64">
        <f>VLOOKUP($A298,CommercialUnitsPivot!$A$10:$AM$21,AO$287-CommYr+2,0)</f>
        <v>4.49</v>
      </c>
      <c r="AP298" s="64">
        <f>VLOOKUP($A298,CommercialUnitsPivot!$A$10:$AM$21,AP$287-CommYr+2,0)</f>
        <v>4.49</v>
      </c>
      <c r="AQ298" s="64">
        <f>VLOOKUP($A298,CommercialUnitsPivot!$A$10:$AM$21,AQ$287-CommYr+2,0)</f>
        <v>4.49</v>
      </c>
      <c r="AR298" s="58"/>
      <c r="AS298" s="53"/>
    </row>
    <row r="299" spans="1:45" x14ac:dyDescent="0.25">
      <c r="A299" s="51"/>
      <c r="B299" s="58"/>
      <c r="C299" s="58"/>
      <c r="D299" s="58"/>
      <c r="E299" s="58"/>
      <c r="F299" s="58"/>
      <c r="G299" s="58"/>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3"/>
    </row>
    <row r="300" spans="1:45" x14ac:dyDescent="0.25">
      <c r="A300" s="51"/>
      <c r="B300" s="58"/>
      <c r="C300" s="58"/>
      <c r="D300" s="58"/>
      <c r="E300" s="58"/>
      <c r="F300" s="58"/>
      <c r="G300" s="58"/>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3"/>
    </row>
    <row r="301" spans="1:45" x14ac:dyDescent="0.25">
      <c r="A301" s="54" t="s">
        <v>42</v>
      </c>
      <c r="B301" s="55">
        <v>2009</v>
      </c>
      <c r="C301" s="55">
        <v>2010</v>
      </c>
      <c r="D301" s="55">
        <v>2011</v>
      </c>
      <c r="E301" s="55">
        <v>2012</v>
      </c>
      <c r="F301" s="55">
        <v>2013</v>
      </c>
      <c r="G301" s="55">
        <v>2014</v>
      </c>
      <c r="H301" s="55">
        <v>2015</v>
      </c>
      <c r="I301" s="55">
        <v>2016</v>
      </c>
      <c r="J301" s="55">
        <v>2017</v>
      </c>
      <c r="K301" s="55">
        <v>2018</v>
      </c>
      <c r="L301" s="55">
        <v>2019</v>
      </c>
      <c r="M301" s="55">
        <v>2020</v>
      </c>
      <c r="N301" s="55">
        <v>2021</v>
      </c>
      <c r="O301" s="55">
        <v>2022</v>
      </c>
      <c r="P301" s="55">
        <v>2023</v>
      </c>
      <c r="Q301" s="55">
        <v>2024</v>
      </c>
      <c r="R301" s="55">
        <v>2025</v>
      </c>
      <c r="S301" s="55">
        <v>2026</v>
      </c>
      <c r="T301" s="55">
        <v>2027</v>
      </c>
      <c r="U301" s="55">
        <v>2028</v>
      </c>
      <c r="V301" s="55">
        <v>2029</v>
      </c>
      <c r="W301" s="55">
        <v>2030</v>
      </c>
      <c r="X301" s="55">
        <v>2031</v>
      </c>
      <c r="Y301" s="55">
        <v>2032</v>
      </c>
      <c r="Z301" s="55">
        <v>2033</v>
      </c>
      <c r="AA301" s="55">
        <v>2034</v>
      </c>
      <c r="AB301" s="55">
        <v>2035</v>
      </c>
      <c r="AC301" s="55">
        <v>2036</v>
      </c>
      <c r="AD301" s="55">
        <v>2037</v>
      </c>
      <c r="AE301" s="55">
        <v>2038</v>
      </c>
      <c r="AF301" s="55">
        <v>2039</v>
      </c>
      <c r="AG301" s="55">
        <v>2040</v>
      </c>
      <c r="AH301" s="55">
        <v>2041</v>
      </c>
      <c r="AI301" s="55">
        <v>2042</v>
      </c>
      <c r="AJ301" s="55">
        <v>2043</v>
      </c>
      <c r="AK301" s="55">
        <v>2044</v>
      </c>
      <c r="AL301" s="55">
        <v>2045</v>
      </c>
      <c r="AM301" s="55">
        <v>2046</v>
      </c>
      <c r="AN301" s="55">
        <v>2047</v>
      </c>
      <c r="AO301" s="55">
        <v>2048</v>
      </c>
      <c r="AP301" s="55">
        <v>2049</v>
      </c>
      <c r="AQ301" s="55">
        <v>2050</v>
      </c>
      <c r="AR301" s="56"/>
      <c r="AS301" s="53"/>
    </row>
    <row r="302" spans="1:45" x14ac:dyDescent="0.25">
      <c r="A302" s="52" t="s">
        <v>12</v>
      </c>
      <c r="B302" s="51"/>
      <c r="C302" s="51"/>
      <c r="D302" s="51"/>
      <c r="E302" s="51"/>
      <c r="F302" s="51"/>
      <c r="G302" s="51"/>
      <c r="H302" s="51"/>
      <c r="I302" s="5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3"/>
    </row>
    <row r="303" spans="1:45" x14ac:dyDescent="0.25">
      <c r="A303" s="52" t="s">
        <v>13</v>
      </c>
      <c r="B303" s="51"/>
      <c r="C303" s="51"/>
      <c r="D303" s="51"/>
      <c r="E303" s="51"/>
      <c r="F303" s="51"/>
      <c r="G303" s="51"/>
      <c r="H303" s="51"/>
      <c r="I303" s="5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3"/>
    </row>
    <row r="304" spans="1:45" x14ac:dyDescent="0.25">
      <c r="A304" s="52" t="s">
        <v>14</v>
      </c>
      <c r="B304" s="51"/>
      <c r="C304" s="51"/>
      <c r="D304" s="51"/>
      <c r="E304" s="51"/>
      <c r="F304" s="51"/>
      <c r="G304" s="51"/>
      <c r="H304" s="51"/>
      <c r="I304" s="5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3"/>
    </row>
    <row r="305" spans="1:45" x14ac:dyDescent="0.25">
      <c r="A305" s="52" t="s">
        <v>15</v>
      </c>
      <c r="B305" s="64">
        <f>VLOOKUP($A305,ResidentialUnitsPivot!$A$10:$AQ$12,B$301-ResYr+2,0)</f>
        <v>0</v>
      </c>
      <c r="C305" s="64">
        <f>VLOOKUP($A305,ResidentialUnitsPivot!$A$10:$AQ$12,C$301-ResYr+2,0)</f>
        <v>0</v>
      </c>
      <c r="D305" s="64">
        <f>VLOOKUP($A305,ResidentialUnitsPivot!$A$10:$AQ$12,D$301-ResYr+2,0)</f>
        <v>0</v>
      </c>
      <c r="E305" s="64">
        <f>VLOOKUP($A305,ResidentialUnitsPivot!$A$10:$AQ$12,E$301-ResYr+2,0)</f>
        <v>0</v>
      </c>
      <c r="F305" s="64">
        <f>VLOOKUP($A305,ResidentialUnitsPivot!$A$10:$AQ$12,F$301-ResYr+2,0)</f>
        <v>0</v>
      </c>
      <c r="G305" s="64">
        <f>VLOOKUP($A305,ResidentialUnitsPivot!$A$10:$AQ$12,G$301-ResYr+2,0)</f>
        <v>0</v>
      </c>
      <c r="H305" s="64">
        <f>VLOOKUP($A305,ResidentialUnitsPivot!$A$10:$AQ$12,H$301-ResYr+2,0)</f>
        <v>0</v>
      </c>
      <c r="I305" s="64">
        <f>VLOOKUP($A305,ResidentialUnitsPivot!$A$10:$AQ$12,I$301-ResYr+2,0)</f>
        <v>0</v>
      </c>
      <c r="J305" s="64">
        <f>VLOOKUP($A305,ResidentialUnitsPivot!$A$10:$AQ$12,J$301-ResYr+2,0)</f>
        <v>0</v>
      </c>
      <c r="K305" s="64">
        <f>VLOOKUP($A305,ResidentialUnitsPivot!$A$10:$AQ$12,K$301-ResYr+2,0)</f>
        <v>0</v>
      </c>
      <c r="L305" s="64">
        <f>VLOOKUP($A305,ResidentialUnitsPivot!$A$10:$AQ$12,L$301-ResYr+2,0)</f>
        <v>0</v>
      </c>
      <c r="M305" s="64">
        <f>VLOOKUP($A305,ResidentialUnitsPivot!$A$10:$AQ$12,M$301-ResYr+2,0)</f>
        <v>0</v>
      </c>
      <c r="N305" s="64">
        <f>VLOOKUP($A305,ResidentialUnitsPivot!$A$10:$AQ$12,N$301-ResYr+2,0)</f>
        <v>0</v>
      </c>
      <c r="O305" s="64">
        <f>VLOOKUP($A305,ResidentialUnitsPivot!$A$10:$AQ$12,O$301-ResYr+2,0)</f>
        <v>0</v>
      </c>
      <c r="P305" s="64">
        <f>VLOOKUP($A305,ResidentialUnitsPivot!$A$10:$AQ$12,P$301-ResYr+2,0)</f>
        <v>0</v>
      </c>
      <c r="Q305" s="64">
        <f>VLOOKUP($A305,ResidentialUnitsPivot!$A$10:$AQ$12,Q$301-ResYr+2,0)</f>
        <v>0</v>
      </c>
      <c r="R305" s="64">
        <f>VLOOKUP($A305,ResidentialUnitsPivot!$A$10:$AQ$12,R$301-ResYr+2,0)</f>
        <v>0</v>
      </c>
      <c r="S305" s="64">
        <f>VLOOKUP($A305,ResidentialUnitsPivot!$A$10:$AQ$12,S$301-ResYr+2,0)</f>
        <v>0.04</v>
      </c>
      <c r="T305" s="64">
        <f>VLOOKUP($A305,ResidentialUnitsPivot!$A$10:$AQ$12,T$301-ResYr+2,0)</f>
        <v>0.16</v>
      </c>
      <c r="U305" s="64">
        <f>VLOOKUP($A305,ResidentialUnitsPivot!$A$10:$AQ$12,U$301-ResYr+2,0)</f>
        <v>0.48</v>
      </c>
      <c r="V305" s="64">
        <f>VLOOKUP($A305,ResidentialUnitsPivot!$A$10:$AQ$12,V$301-ResYr+2,0)</f>
        <v>1.1799999999999997</v>
      </c>
      <c r="W305" s="64">
        <f>VLOOKUP($A305,ResidentialUnitsPivot!$A$10:$AQ$12,W$301-ResYr+2,0)</f>
        <v>2.41</v>
      </c>
      <c r="X305" s="64">
        <f>VLOOKUP($A305,ResidentialUnitsPivot!$A$10:$AQ$12,X$301-ResYr+2,0)</f>
        <v>4.68</v>
      </c>
      <c r="Y305" s="64">
        <f>VLOOKUP($A305,ResidentialUnitsPivot!$A$10:$AQ$12,Y$301-ResYr+2,0)</f>
        <v>8.77</v>
      </c>
      <c r="Z305" s="64">
        <f>VLOOKUP($A305,ResidentialUnitsPivot!$A$10:$AQ$12,Z$301-ResYr+2,0)</f>
        <v>16.259999999999998</v>
      </c>
      <c r="AA305" s="64">
        <f>VLOOKUP($A305,ResidentialUnitsPivot!$A$10:$AQ$12,AA$301-ResYr+2,0)</f>
        <v>30.119999999999997</v>
      </c>
      <c r="AB305" s="64">
        <f>VLOOKUP($A305,ResidentialUnitsPivot!$A$10:$AQ$12,AB$301-ResYr+2,0)</f>
        <v>55.71</v>
      </c>
      <c r="AC305" s="64">
        <f>VLOOKUP($A305,ResidentialUnitsPivot!$A$10:$AQ$12,AC$301-ResYr+2,0)</f>
        <v>81.499999999999986</v>
      </c>
      <c r="AD305" s="64">
        <f>VLOOKUP($A305,ResidentialUnitsPivot!$A$10:$AQ$12,AD$301-ResYr+2,0)</f>
        <v>107.4</v>
      </c>
      <c r="AE305" s="64">
        <f>VLOOKUP($A305,ResidentialUnitsPivot!$A$10:$AQ$12,AE$301-ResYr+2,0)</f>
        <v>133.46</v>
      </c>
      <c r="AF305" s="64">
        <f>VLOOKUP($A305,ResidentialUnitsPivot!$A$10:$AQ$12,AF$301-ResYr+2,0)</f>
        <v>159.57</v>
      </c>
      <c r="AG305" s="64">
        <f>VLOOKUP($A305,ResidentialUnitsPivot!$A$10:$AQ$12,AG$301-ResYr+2,0)</f>
        <v>185.81</v>
      </c>
      <c r="AH305" s="64">
        <f>VLOOKUP($A305,ResidentialUnitsPivot!$A$10:$AQ$12,AH$301-ResYr+2,0)</f>
        <v>212.20000000000002</v>
      </c>
      <c r="AI305" s="64">
        <f>VLOOKUP($A305,ResidentialUnitsPivot!$A$10:$AQ$12,AI$301-ResYr+2,0)</f>
        <v>238.59999999999997</v>
      </c>
      <c r="AJ305" s="64">
        <f>VLOOKUP($A305,ResidentialUnitsPivot!$A$10:$AQ$12,AJ$301-ResYr+2,0)</f>
        <v>265.25</v>
      </c>
      <c r="AK305" s="64">
        <f>VLOOKUP($A305,ResidentialUnitsPivot!$A$10:$AQ$12,AK$301-ResYr+2,0)</f>
        <v>292.17</v>
      </c>
      <c r="AL305" s="64">
        <f>VLOOKUP($A305,ResidentialUnitsPivot!$A$10:$AQ$12,AL$301-ResYr+2,0)</f>
        <v>319.43</v>
      </c>
      <c r="AM305" s="64">
        <f>VLOOKUP($A305,ResidentialUnitsPivot!$A$10:$AQ$12,AM$301-ResYr+2,0)</f>
        <v>346.90999999999997</v>
      </c>
      <c r="AN305" s="64">
        <f>VLOOKUP($A305,ResidentialUnitsPivot!$A$10:$AQ$12,AN$301-ResYr+2,0)</f>
        <v>374.51</v>
      </c>
      <c r="AO305" s="64">
        <f>VLOOKUP($A305,ResidentialUnitsPivot!$A$10:$AQ$12,AO$301-ResYr+2,0)</f>
        <v>402.09000000000003</v>
      </c>
      <c r="AP305" s="64">
        <f>VLOOKUP($A305,ResidentialUnitsPivot!$A$10:$AQ$12,AP$301-ResYr+2,0)</f>
        <v>429.67999999999995</v>
      </c>
      <c r="AQ305" s="64">
        <f>VLOOKUP($A305,ResidentialUnitsPivot!$A$10:$AQ$12,AQ$301-ResYr+2,0)</f>
        <v>457.40999999999997</v>
      </c>
      <c r="AR305" s="58"/>
      <c r="AS305" s="53"/>
    </row>
    <row r="306" spans="1:45" x14ac:dyDescent="0.25">
      <c r="A306" s="52" t="s">
        <v>16</v>
      </c>
      <c r="B306" s="51"/>
      <c r="C306" s="51"/>
      <c r="D306" s="51"/>
      <c r="E306" s="51"/>
      <c r="F306" s="51"/>
      <c r="G306" s="51"/>
      <c r="H306" s="51"/>
      <c r="I306" s="5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3"/>
    </row>
    <row r="307" spans="1:45" x14ac:dyDescent="0.25">
      <c r="A307" s="52" t="s">
        <v>17</v>
      </c>
      <c r="B307" s="51"/>
      <c r="C307" s="51"/>
      <c r="D307" s="51"/>
      <c r="E307" s="51"/>
      <c r="F307" s="51"/>
      <c r="G307" s="51"/>
      <c r="H307" s="51"/>
      <c r="I307" s="5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3"/>
    </row>
    <row r="308" spans="1:45" x14ac:dyDescent="0.25">
      <c r="A308" s="52" t="s">
        <v>18</v>
      </c>
      <c r="B308" s="51"/>
      <c r="C308" s="51"/>
      <c r="D308" s="51"/>
      <c r="E308" s="51"/>
      <c r="F308" s="51"/>
      <c r="G308" s="51"/>
      <c r="H308" s="51"/>
      <c r="I308" s="5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3"/>
    </row>
    <row r="309" spans="1:45" x14ac:dyDescent="0.25">
      <c r="A309" s="52" t="s">
        <v>19</v>
      </c>
      <c r="B309" s="51"/>
      <c r="C309" s="51"/>
      <c r="D309" s="51"/>
      <c r="E309" s="51"/>
      <c r="F309" s="51"/>
      <c r="G309" s="51"/>
      <c r="H309" s="51"/>
      <c r="I309" s="5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3"/>
    </row>
    <row r="310" spans="1:45" x14ac:dyDescent="0.25">
      <c r="A310" s="52" t="s">
        <v>20</v>
      </c>
      <c r="B310" s="64">
        <f>VLOOKUP($A310,ResidentialUnitsPivot!$A$10:$AQ$12,B$301-ResYr+2,0)</f>
        <v>95758.206999999995</v>
      </c>
      <c r="C310" s="64">
        <f>VLOOKUP($A310,ResidentialUnitsPivot!$A$10:$AQ$12,C$301-ResYr+2,0)</f>
        <v>152555.55499999999</v>
      </c>
      <c r="D310" s="64">
        <f>VLOOKUP($A310,ResidentialUnitsPivot!$A$10:$AQ$12,D$301-ResYr+2,0)</f>
        <v>218765.38800000004</v>
      </c>
      <c r="E310" s="64">
        <f>VLOOKUP($A310,ResidentialUnitsPivot!$A$10:$AQ$12,E$301-ResYr+2,0)</f>
        <v>321229.08499999996</v>
      </c>
      <c r="F310" s="64">
        <f>VLOOKUP($A310,ResidentialUnitsPivot!$A$10:$AQ$12,F$301-ResYr+2,0)</f>
        <v>481603.75399999996</v>
      </c>
      <c r="G310" s="64">
        <f>VLOOKUP($A310,ResidentialUnitsPivot!$A$10:$AQ$12,G$301-ResYr+2,0)</f>
        <v>732494.19900000002</v>
      </c>
      <c r="H310" s="64">
        <f>VLOOKUP($A310,ResidentialUnitsPivot!$A$10:$AQ$12,H$301-ResYr+2,0)</f>
        <v>1152373.811</v>
      </c>
      <c r="I310" s="64">
        <f>VLOOKUP($A310,ResidentialUnitsPivot!$A$10:$AQ$12,I$301-ResYr+2,0)</f>
        <v>1599960.45</v>
      </c>
      <c r="J310" s="64">
        <f>VLOOKUP($A310,ResidentialUnitsPivot!$A$10:$AQ$12,J$301-ResYr+2,0)</f>
        <v>2057243.4269999999</v>
      </c>
      <c r="K310" s="64">
        <f>VLOOKUP($A310,ResidentialUnitsPivot!$A$10:$AQ$12,K$301-ResYr+2,0)</f>
        <v>2517099.6289999997</v>
      </c>
      <c r="L310" s="64">
        <f>VLOOKUP($A310,ResidentialUnitsPivot!$A$10:$AQ$12,L$301-ResYr+2,0)</f>
        <v>2985119.429</v>
      </c>
      <c r="M310" s="64">
        <f>VLOOKUP($A310,ResidentialUnitsPivot!$A$10:$AQ$12,M$301-ResYr+2,0)</f>
        <v>3460958.6469999999</v>
      </c>
      <c r="N310" s="64">
        <f>VLOOKUP($A310,ResidentialUnitsPivot!$A$10:$AQ$12,N$301-ResYr+2,0)</f>
        <v>3947252.0179999997</v>
      </c>
      <c r="O310" s="64">
        <f>VLOOKUP($A310,ResidentialUnitsPivot!$A$10:$AQ$12,O$301-ResYr+2,0)</f>
        <v>4404908.9619999994</v>
      </c>
      <c r="P310" s="64">
        <f>VLOOKUP($A310,ResidentialUnitsPivot!$A$10:$AQ$12,P$301-ResYr+2,0)</f>
        <v>4906475.1280000005</v>
      </c>
      <c r="Q310" s="64">
        <f>VLOOKUP($A310,ResidentialUnitsPivot!$A$10:$AQ$12,Q$301-ResYr+2,0)</f>
        <v>5437849.9350000005</v>
      </c>
      <c r="R310" s="64">
        <f>VLOOKUP($A310,ResidentialUnitsPivot!$A$10:$AQ$12,R$301-ResYr+2,0)</f>
        <v>6004782.5109999999</v>
      </c>
      <c r="S310" s="64">
        <f>VLOOKUP($A310,ResidentialUnitsPivot!$A$10:$AQ$12,S$301-ResYr+2,0)</f>
        <v>6606950.7340000002</v>
      </c>
      <c r="T310" s="64">
        <f>VLOOKUP($A310,ResidentialUnitsPivot!$A$10:$AQ$12,T$301-ResYr+2,0)</f>
        <v>7239147.9810000006</v>
      </c>
      <c r="U310" s="64">
        <f>VLOOKUP($A310,ResidentialUnitsPivot!$A$10:$AQ$12,U$301-ResYr+2,0)</f>
        <v>7901467.5329999998</v>
      </c>
      <c r="V310" s="64">
        <f>VLOOKUP($A310,ResidentialUnitsPivot!$A$10:$AQ$12,V$301-ResYr+2,0)</f>
        <v>8594723.7899999991</v>
      </c>
      <c r="W310" s="64">
        <f>VLOOKUP($A310,ResidentialUnitsPivot!$A$10:$AQ$12,W$301-ResYr+2,0)</f>
        <v>9323667.4739999995</v>
      </c>
      <c r="X310" s="64">
        <f>VLOOKUP($A310,ResidentialUnitsPivot!$A$10:$AQ$12,X$301-ResYr+2,0)</f>
        <v>10086935.124</v>
      </c>
      <c r="Y310" s="64">
        <f>VLOOKUP($A310,ResidentialUnitsPivot!$A$10:$AQ$12,Y$301-ResYr+2,0)</f>
        <v>10884685.296999998</v>
      </c>
      <c r="Z310" s="64">
        <f>VLOOKUP($A310,ResidentialUnitsPivot!$A$10:$AQ$12,Z$301-ResYr+2,0)</f>
        <v>11718063.149</v>
      </c>
      <c r="AA310" s="64">
        <f>VLOOKUP($A310,ResidentialUnitsPivot!$A$10:$AQ$12,AA$301-ResYr+2,0)</f>
        <v>12590383.469000001</v>
      </c>
      <c r="AB310" s="64">
        <f>VLOOKUP($A310,ResidentialUnitsPivot!$A$10:$AQ$12,AB$301-ResYr+2,0)</f>
        <v>13506896.445</v>
      </c>
      <c r="AC310" s="64">
        <f>VLOOKUP($A310,ResidentialUnitsPivot!$A$10:$AQ$12,AC$301-ResYr+2,0)</f>
        <v>14469002.289000001</v>
      </c>
      <c r="AD310" s="64">
        <f>VLOOKUP($A310,ResidentialUnitsPivot!$A$10:$AQ$12,AD$301-ResYr+2,0)</f>
        <v>15481570.358999999</v>
      </c>
      <c r="AE310" s="64">
        <f>VLOOKUP($A310,ResidentialUnitsPivot!$A$10:$AQ$12,AE$301-ResYr+2,0)</f>
        <v>16545835.578000002</v>
      </c>
      <c r="AF310" s="64">
        <f>VLOOKUP($A310,ResidentialUnitsPivot!$A$10:$AQ$12,AF$301-ResYr+2,0)</f>
        <v>17663877.719000001</v>
      </c>
      <c r="AG310" s="64">
        <f>VLOOKUP($A310,ResidentialUnitsPivot!$A$10:$AQ$12,AG$301-ResYr+2,0)</f>
        <v>18845002.592999998</v>
      </c>
      <c r="AH310" s="64">
        <f>VLOOKUP($A310,ResidentialUnitsPivot!$A$10:$AQ$12,AH$301-ResYr+2,0)</f>
        <v>20089799.392000001</v>
      </c>
      <c r="AI310" s="64">
        <f>VLOOKUP($A310,ResidentialUnitsPivot!$A$10:$AQ$12,AI$301-ResYr+2,0)</f>
        <v>21402090.703000002</v>
      </c>
      <c r="AJ310" s="64">
        <f>VLOOKUP($A310,ResidentialUnitsPivot!$A$10:$AQ$12,AJ$301-ResYr+2,0)</f>
        <v>22785526.375</v>
      </c>
      <c r="AK310" s="64">
        <f>VLOOKUP($A310,ResidentialUnitsPivot!$A$10:$AQ$12,AK$301-ResYr+2,0)</f>
        <v>24248098.469000001</v>
      </c>
      <c r="AL310" s="64">
        <f>VLOOKUP($A310,ResidentialUnitsPivot!$A$10:$AQ$12,AL$301-ResYr+2,0)</f>
        <v>25796670.532000002</v>
      </c>
      <c r="AM310" s="64">
        <f>VLOOKUP($A310,ResidentialUnitsPivot!$A$10:$AQ$12,AM$301-ResYr+2,0)</f>
        <v>27439508.186999999</v>
      </c>
      <c r="AN310" s="64">
        <f>VLOOKUP($A310,ResidentialUnitsPivot!$A$10:$AQ$12,AN$301-ResYr+2,0)</f>
        <v>29180851.594000001</v>
      </c>
      <c r="AO310" s="64">
        <f>VLOOKUP($A310,ResidentialUnitsPivot!$A$10:$AQ$12,AO$301-ResYr+2,0)</f>
        <v>31028382.344000001</v>
      </c>
      <c r="AP310" s="64">
        <f>VLOOKUP($A310,ResidentialUnitsPivot!$A$10:$AQ$12,AP$301-ResYr+2,0)</f>
        <v>32987349.061999999</v>
      </c>
      <c r="AQ310" s="64">
        <f>VLOOKUP($A310,ResidentialUnitsPivot!$A$10:$AQ$12,AQ$301-ResYr+2,0)</f>
        <v>35069502.906000003</v>
      </c>
      <c r="AR310" s="58"/>
      <c r="AS310" s="53"/>
    </row>
    <row r="311" spans="1:45" x14ac:dyDescent="0.25">
      <c r="A311" s="52" t="s">
        <v>22</v>
      </c>
      <c r="B311" s="64">
        <f>VLOOKUP($A311,ResidentialUnitsPivot!$A$10:$AQ$12,B$301-ResYr+2,0)</f>
        <v>6628.09</v>
      </c>
      <c r="C311" s="64">
        <f>VLOOKUP($A311,ResidentialUnitsPivot!$A$10:$AQ$12,C$301-ResYr+2,0)</f>
        <v>10133.18</v>
      </c>
      <c r="D311" s="64">
        <f>VLOOKUP($A311,ResidentialUnitsPivot!$A$10:$AQ$12,D$301-ResYr+2,0)</f>
        <v>16036.269999999997</v>
      </c>
      <c r="E311" s="64">
        <f>VLOOKUP($A311,ResidentialUnitsPivot!$A$10:$AQ$12,E$301-ResYr+2,0)</f>
        <v>28697.349000000002</v>
      </c>
      <c r="F311" s="64">
        <f>VLOOKUP($A311,ResidentialUnitsPivot!$A$10:$AQ$12,F$301-ResYr+2,0)</f>
        <v>77422.5</v>
      </c>
      <c r="G311" s="64">
        <f>VLOOKUP($A311,ResidentialUnitsPivot!$A$10:$AQ$12,G$301-ResYr+2,0)</f>
        <v>161444.02100000001</v>
      </c>
      <c r="H311" s="64">
        <f>VLOOKUP($A311,ResidentialUnitsPivot!$A$10:$AQ$12,H$301-ResYr+2,0)</f>
        <v>317793.64199999999</v>
      </c>
      <c r="I311" s="64">
        <f>VLOOKUP($A311,ResidentialUnitsPivot!$A$10:$AQ$12,I$301-ResYr+2,0)</f>
        <v>517641.511</v>
      </c>
      <c r="J311" s="64">
        <f>VLOOKUP($A311,ResidentialUnitsPivot!$A$10:$AQ$12,J$301-ResYr+2,0)</f>
        <v>517641.58899999998</v>
      </c>
      <c r="K311" s="64">
        <f>VLOOKUP($A311,ResidentialUnitsPivot!$A$10:$AQ$12,K$301-ResYr+2,0)</f>
        <v>517641.60499999998</v>
      </c>
      <c r="L311" s="64">
        <f>VLOOKUP($A311,ResidentialUnitsPivot!$A$10:$AQ$12,L$301-ResYr+2,0)</f>
        <v>517641.60499999998</v>
      </c>
      <c r="M311" s="64">
        <f>VLOOKUP($A311,ResidentialUnitsPivot!$A$10:$AQ$12,M$301-ResYr+2,0)</f>
        <v>517641.60499999998</v>
      </c>
      <c r="N311" s="64">
        <f>VLOOKUP($A311,ResidentialUnitsPivot!$A$10:$AQ$12,N$301-ResYr+2,0)</f>
        <v>517641.73</v>
      </c>
      <c r="O311" s="64">
        <f>VLOOKUP($A311,ResidentialUnitsPivot!$A$10:$AQ$12,O$301-ResYr+2,0)</f>
        <v>517641.94799999997</v>
      </c>
      <c r="P311" s="64">
        <f>VLOOKUP($A311,ResidentialUnitsPivot!$A$10:$AQ$12,P$301-ResYr+2,0)</f>
        <v>517642.77699999994</v>
      </c>
      <c r="Q311" s="64">
        <f>VLOOKUP($A311,ResidentialUnitsPivot!$A$10:$AQ$12,Q$301-ResYr+2,0)</f>
        <v>517644.277</v>
      </c>
      <c r="R311" s="64">
        <f>VLOOKUP($A311,ResidentialUnitsPivot!$A$10:$AQ$12,R$301-ResYr+2,0)</f>
        <v>517651.64400000003</v>
      </c>
      <c r="S311" s="64">
        <f>VLOOKUP($A311,ResidentialUnitsPivot!$A$10:$AQ$12,S$301-ResYr+2,0)</f>
        <v>517668.38</v>
      </c>
      <c r="T311" s="64">
        <f>VLOOKUP($A311,ResidentialUnitsPivot!$A$10:$AQ$12,T$301-ResYr+2,0)</f>
        <v>517710.71499999997</v>
      </c>
      <c r="U311" s="64">
        <f>VLOOKUP($A311,ResidentialUnitsPivot!$A$10:$AQ$12,U$301-ResYr+2,0)</f>
        <v>517785.842</v>
      </c>
      <c r="V311" s="64">
        <f>VLOOKUP($A311,ResidentialUnitsPivot!$A$10:$AQ$12,V$301-ResYr+2,0)</f>
        <v>517918.49099999998</v>
      </c>
      <c r="W311" s="64">
        <f>VLOOKUP($A311,ResidentialUnitsPivot!$A$10:$AQ$12,W$301-ResYr+2,0)</f>
        <v>519970.34600000002</v>
      </c>
      <c r="X311" s="64">
        <f>VLOOKUP($A311,ResidentialUnitsPivot!$A$10:$AQ$12,X$301-ResYr+2,0)</f>
        <v>524546.84199999995</v>
      </c>
      <c r="Y311" s="64">
        <f>VLOOKUP($A311,ResidentialUnitsPivot!$A$10:$AQ$12,Y$301-ResYr+2,0)</f>
        <v>529218.20900000003</v>
      </c>
      <c r="Z311" s="64">
        <f>VLOOKUP($A311,ResidentialUnitsPivot!$A$10:$AQ$12,Z$301-ResYr+2,0)</f>
        <v>534049.52600000007</v>
      </c>
      <c r="AA311" s="64">
        <f>VLOOKUP($A311,ResidentialUnitsPivot!$A$10:$AQ$12,AA$301-ResYr+2,0)</f>
        <v>539021.64199999999</v>
      </c>
      <c r="AB311" s="64">
        <f>VLOOKUP($A311,ResidentialUnitsPivot!$A$10:$AQ$12,AB$301-ResYr+2,0)</f>
        <v>544213.48499999999</v>
      </c>
      <c r="AC311" s="64">
        <f>VLOOKUP($A311,ResidentialUnitsPivot!$A$10:$AQ$12,AC$301-ResYr+2,0)</f>
        <v>549531.03700000001</v>
      </c>
      <c r="AD311" s="64">
        <f>VLOOKUP($A311,ResidentialUnitsPivot!$A$10:$AQ$12,AD$301-ResYr+2,0)</f>
        <v>555000.473</v>
      </c>
      <c r="AE311" s="64">
        <f>VLOOKUP($A311,ResidentialUnitsPivot!$A$10:$AQ$12,AE$301-ResYr+2,0)</f>
        <v>560562.75699999998</v>
      </c>
      <c r="AF311" s="64">
        <f>VLOOKUP($A311,ResidentialUnitsPivot!$A$10:$AQ$12,AF$301-ResYr+2,0)</f>
        <v>566454.26800000004</v>
      </c>
      <c r="AG311" s="64">
        <f>VLOOKUP($A311,ResidentialUnitsPivot!$A$10:$AQ$12,AG$301-ResYr+2,0)</f>
        <v>572519.18199999991</v>
      </c>
      <c r="AH311" s="64">
        <f>VLOOKUP($A311,ResidentialUnitsPivot!$A$10:$AQ$12,AH$301-ResYr+2,0)</f>
        <v>578727.04999999993</v>
      </c>
      <c r="AI311" s="64">
        <f>VLOOKUP($A311,ResidentialUnitsPivot!$A$10:$AQ$12,AI$301-ResYr+2,0)</f>
        <v>585230.90799999994</v>
      </c>
      <c r="AJ311" s="64">
        <f>VLOOKUP($A311,ResidentialUnitsPivot!$A$10:$AQ$12,AJ$301-ResYr+2,0)</f>
        <v>592010.66599999997</v>
      </c>
      <c r="AK311" s="64">
        <f>VLOOKUP($A311,ResidentialUnitsPivot!$A$10:$AQ$12,AK$301-ResYr+2,0)</f>
        <v>599053.94800000009</v>
      </c>
      <c r="AL311" s="64">
        <f>VLOOKUP($A311,ResidentialUnitsPivot!$A$10:$AQ$12,AL$301-ResYr+2,0)</f>
        <v>606537.80500000005</v>
      </c>
      <c r="AM311" s="64">
        <f>VLOOKUP($A311,ResidentialUnitsPivot!$A$10:$AQ$12,AM$301-ResYr+2,0)</f>
        <v>614363.64100000006</v>
      </c>
      <c r="AN311" s="64">
        <f>VLOOKUP($A311,ResidentialUnitsPivot!$A$10:$AQ$12,AN$301-ResYr+2,0)</f>
        <v>623772.70900000003</v>
      </c>
      <c r="AO311" s="64">
        <f>VLOOKUP($A311,ResidentialUnitsPivot!$A$10:$AQ$12,AO$301-ResYr+2,0)</f>
        <v>633535.77</v>
      </c>
      <c r="AP311" s="64">
        <f>VLOOKUP($A311,ResidentialUnitsPivot!$A$10:$AQ$12,AP$301-ResYr+2,0)</f>
        <v>643591.44299999985</v>
      </c>
      <c r="AQ311" s="64">
        <f>VLOOKUP($A311,ResidentialUnitsPivot!$A$10:$AQ$12,AQ$301-ResYr+2,0)</f>
        <v>653977.03700000013</v>
      </c>
      <c r="AR311" s="58"/>
      <c r="AS311" s="53"/>
    </row>
    <row r="312" spans="1:45" x14ac:dyDescent="0.25">
      <c r="A312" s="52" t="s">
        <v>21</v>
      </c>
      <c r="B312" s="65">
        <v>0</v>
      </c>
      <c r="C312" s="65">
        <v>0</v>
      </c>
      <c r="D312" s="65">
        <v>0</v>
      </c>
      <c r="E312" s="65">
        <v>0</v>
      </c>
      <c r="F312" s="65">
        <v>0</v>
      </c>
      <c r="G312" s="65">
        <v>0</v>
      </c>
      <c r="H312" s="65">
        <v>0</v>
      </c>
      <c r="I312" s="65">
        <v>0</v>
      </c>
      <c r="J312" s="65">
        <v>0</v>
      </c>
      <c r="K312" s="65">
        <v>0</v>
      </c>
      <c r="L312" s="65">
        <v>0</v>
      </c>
      <c r="M312" s="65">
        <v>0</v>
      </c>
      <c r="N312" s="65">
        <v>0</v>
      </c>
      <c r="O312" s="65">
        <v>0</v>
      </c>
      <c r="P312" s="65">
        <v>0</v>
      </c>
      <c r="Q312" s="65">
        <v>0</v>
      </c>
      <c r="R312" s="65">
        <v>0</v>
      </c>
      <c r="S312" s="65">
        <v>0</v>
      </c>
      <c r="T312" s="65">
        <v>0</v>
      </c>
      <c r="U312" s="65">
        <v>0</v>
      </c>
      <c r="V312" s="65">
        <v>0</v>
      </c>
      <c r="W312" s="65">
        <v>0</v>
      </c>
      <c r="X312" s="65">
        <v>0</v>
      </c>
      <c r="Y312" s="65">
        <v>0</v>
      </c>
      <c r="Z312" s="65">
        <v>0</v>
      </c>
      <c r="AA312" s="65">
        <v>0</v>
      </c>
      <c r="AB312" s="65">
        <v>0</v>
      </c>
      <c r="AC312" s="65">
        <v>0</v>
      </c>
      <c r="AD312" s="65">
        <v>0</v>
      </c>
      <c r="AE312" s="65">
        <v>0</v>
      </c>
      <c r="AF312" s="65">
        <v>0</v>
      </c>
      <c r="AG312" s="65">
        <v>0</v>
      </c>
      <c r="AH312" s="65">
        <v>0</v>
      </c>
      <c r="AI312" s="65">
        <v>0</v>
      </c>
      <c r="AJ312" s="65">
        <v>0</v>
      </c>
      <c r="AK312" s="65">
        <v>0</v>
      </c>
      <c r="AL312" s="65">
        <v>0</v>
      </c>
      <c r="AM312" s="65">
        <v>0</v>
      </c>
      <c r="AN312" s="65">
        <v>0</v>
      </c>
      <c r="AO312" s="65">
        <v>0</v>
      </c>
      <c r="AP312" s="65">
        <v>0</v>
      </c>
      <c r="AQ312" s="65">
        <v>0</v>
      </c>
      <c r="AR312" s="58"/>
      <c r="AS312" s="53"/>
    </row>
  </sheetData>
  <pageMargins left="0.25" right="0.25" top="0.75" bottom="0.75" header="0.3" footer="0.3"/>
  <pageSetup scale="50" fitToWidth="2" orientation="landscape" horizontalDpi="300" verticalDpi="300" r:id="rId1"/>
  <headerFooter alignWithMargins="0">
    <oddFooter>Page &amp;P of &amp;N</oddFooter>
  </headerFooter>
  <rowBreaks count="1" manualBreakCount="1">
    <brk id="112" max="27" man="1"/>
  </row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learDataMacro">
                <anchor moveWithCells="1" sizeWithCells="1">
                  <from>
                    <xdr:col>3</xdr:col>
                    <xdr:colOff>7620</xdr:colOff>
                    <xdr:row>2</xdr:row>
                    <xdr:rowOff>0</xdr:rowOff>
                  </from>
                  <to>
                    <xdr:col>4</xdr:col>
                    <xdr:colOff>678180</xdr:colOff>
                    <xdr:row>5</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tabColor rgb="FF0070C0"/>
  </sheetPr>
  <dimension ref="A1:AR151"/>
  <sheetViews>
    <sheetView topLeftCell="B94" zoomScale="75" workbookViewId="0">
      <selection activeCell="B49" sqref="B49"/>
    </sheetView>
  </sheetViews>
  <sheetFormatPr defaultColWidth="9" defaultRowHeight="13.8" x14ac:dyDescent="0.25"/>
  <cols>
    <col min="1" max="1" width="8.796875" customWidth="1"/>
    <col min="2" max="2" width="46.09765625" style="2" customWidth="1"/>
    <col min="3" max="30" width="11.59765625" style="2" bestFit="1" customWidth="1"/>
    <col min="31" max="34" width="11.5" style="2" customWidth="1"/>
    <col min="35" max="42" width="11.59765625" style="2" bestFit="1" customWidth="1"/>
    <col min="43" max="44" width="10.69921875" style="2" bestFit="1" customWidth="1"/>
    <col min="45" max="16384" width="9" style="2"/>
  </cols>
  <sheetData>
    <row r="1" spans="2:44" customFormat="1" x14ac:dyDescent="0.25"/>
    <row r="2" spans="2:44" customFormat="1" x14ac:dyDescent="0.25">
      <c r="B2" s="3" t="s">
        <v>80</v>
      </c>
    </row>
    <row r="3" spans="2:44" customFormat="1" x14ac:dyDescent="0.25">
      <c r="B3" s="134" t="s">
        <v>20</v>
      </c>
    </row>
    <row r="4" spans="2:44" x14ac:dyDescent="0.25">
      <c r="B4" s="3" t="s">
        <v>43</v>
      </c>
      <c r="C4" s="5">
        <v>2009</v>
      </c>
      <c r="D4" s="5">
        <v>2010</v>
      </c>
      <c r="E4" s="5">
        <v>2011</v>
      </c>
      <c r="F4" s="5">
        <v>2012</v>
      </c>
      <c r="G4" s="5">
        <v>2013</v>
      </c>
      <c r="H4" s="5">
        <v>2014</v>
      </c>
      <c r="I4" s="5">
        <v>2015</v>
      </c>
      <c r="J4" s="5">
        <v>2016</v>
      </c>
      <c r="K4" s="5">
        <v>2017</v>
      </c>
      <c r="L4" s="5">
        <v>2018</v>
      </c>
      <c r="M4" s="5">
        <v>2019</v>
      </c>
      <c r="N4" s="5">
        <v>2020</v>
      </c>
      <c r="O4" s="5">
        <v>2021</v>
      </c>
      <c r="P4" s="5">
        <v>2022</v>
      </c>
      <c r="Q4" s="5">
        <v>2023</v>
      </c>
      <c r="R4" s="5">
        <v>2024</v>
      </c>
      <c r="S4" s="5">
        <v>2025</v>
      </c>
      <c r="T4" s="5">
        <v>2026</v>
      </c>
      <c r="U4" s="5">
        <v>2027</v>
      </c>
      <c r="V4" s="5">
        <v>2028</v>
      </c>
      <c r="W4" s="5">
        <v>2029</v>
      </c>
      <c r="X4" s="5">
        <v>2030</v>
      </c>
      <c r="Y4" s="5">
        <v>2031</v>
      </c>
      <c r="Z4" s="5">
        <v>2032</v>
      </c>
      <c r="AA4" s="5">
        <v>2033</v>
      </c>
      <c r="AB4" s="5">
        <v>2034</v>
      </c>
      <c r="AC4" s="5">
        <v>2035</v>
      </c>
      <c r="AD4" s="5">
        <v>2036</v>
      </c>
      <c r="AE4" s="5">
        <v>2037</v>
      </c>
      <c r="AF4" s="5">
        <v>2038</v>
      </c>
      <c r="AG4" s="5">
        <v>2039</v>
      </c>
      <c r="AH4" s="5">
        <v>2040</v>
      </c>
      <c r="AI4" s="5">
        <v>2041</v>
      </c>
      <c r="AJ4" s="5">
        <v>2042</v>
      </c>
      <c r="AK4" s="5">
        <v>2043</v>
      </c>
      <c r="AL4" s="5">
        <v>2044</v>
      </c>
      <c r="AM4" s="5">
        <v>2045</v>
      </c>
      <c r="AN4" s="5">
        <v>2046</v>
      </c>
      <c r="AO4" s="5">
        <v>2047</v>
      </c>
      <c r="AP4" s="5">
        <v>2048</v>
      </c>
      <c r="AQ4" s="5">
        <v>2049</v>
      </c>
      <c r="AR4" s="5">
        <v>2050</v>
      </c>
    </row>
    <row r="5" spans="2:44" x14ac:dyDescent="0.25">
      <c r="B5" s="72" t="s">
        <v>44</v>
      </c>
      <c r="C5" s="67">
        <f>IF(ISERROR(VLOOKUP($B$3,ResidentialUnitsPivot!$A$32:$AQ$34,C4-ResYr+2,0)/(VLOOKUP($B$3,ResidentialUnitsPivot!$A$10:$AQ$12,C4-ResYr+2,0))),0,VLOOKUP($B$3,ResidentialUnitsPivot!$A$32:$AQ$34,C4-ResYr+2,0)/(VLOOKUP($B$3,ResidentialUnitsPivot!$A$10:$AQ$12,C4-ResYr+2,0)))</f>
        <v>4.3882383470275288</v>
      </c>
      <c r="D5" s="67">
        <f>IF(ISERROR(VLOOKUP($B$3,ResidentialUnitsPivot!$A$32:$AQ$34,D4-ResYr+2,0)/(VLOOKUP($B$3,ResidentialUnitsPivot!$A$10:$AQ$12,D4-ResYr+2,0)-VLOOKUP($B$3,ResidentialUnitsPivot!$A$10:$AQ$12,D4-ResYr+1,0))),0,VLOOKUP($B$3,ResidentialUnitsPivot!$A$32:$AQ$34,D4-ResYr+2,0)/(VLOOKUP($B$3,ResidentialUnitsPivot!$A$10:$AQ$12,D4-ResYr+2,0)-VLOOKUP($B$3,ResidentialUnitsPivot!$A$10:$AQ$12,D4-ResYr+1,0)))</f>
        <v>4.9033026154671875</v>
      </c>
      <c r="E5" s="67">
        <f>IF(ISERROR(VLOOKUP($B$3,ResidentialUnitsPivot!$A$32:$AQ$34,E4-ResYr+2,0)/(VLOOKUP($B$3,ResidentialUnitsPivot!$A$10:$AQ$12,E4-ResYr+2,0)-VLOOKUP($B$3,ResidentialUnitsPivot!$A$10:$AQ$12,E4-ResYr+1,0))),0,VLOOKUP($B$3,ResidentialUnitsPivot!$A$32:$AQ$34,E4-ResYr+2,0)/(VLOOKUP($B$3,ResidentialUnitsPivot!$A$10:$AQ$12,E4-ResYr+2,0)-VLOOKUP($B$3,ResidentialUnitsPivot!$A$10:$AQ$12,E4-ResYr+1,0)))</f>
        <v>4.9705287128574973</v>
      </c>
      <c r="F5" s="67">
        <f>IF(ISERROR(VLOOKUP($B$3,ResidentialUnitsPivot!$A$32:$AQ$34,F4-ResYr+2,0)/(VLOOKUP($B$3,ResidentialUnitsPivot!$A$10:$AQ$12,F4-ResYr+2,0)-VLOOKUP($B$3,ResidentialUnitsPivot!$A$10:$AQ$12,F4-ResYr+1,0))),0,VLOOKUP($B$3,ResidentialUnitsPivot!$A$32:$AQ$34,F4-ResYr+2,0)/(VLOOKUP($B$3,ResidentialUnitsPivot!$A$10:$AQ$12,F4-ResYr+2,0)-VLOOKUP($B$3,ResidentialUnitsPivot!$A$10:$AQ$12,F4-ResYr+1,0)))</f>
        <v>5.1389939599778494</v>
      </c>
      <c r="G5" s="67">
        <f>IF(ISERROR(VLOOKUP($B$3,ResidentialUnitsPivot!$A$32:$AQ$34,G4-ResYr+2,0)/(VLOOKUP($B$3,ResidentialUnitsPivot!$A$10:$AQ$12,G4-ResYr+2,0)-VLOOKUP($B$3,ResidentialUnitsPivot!$A$10:$AQ$12,G4-ResYr+1,0))),0,VLOOKUP($B$3,ResidentialUnitsPivot!$A$32:$AQ$34,G4-ResYr+2,0)/(VLOOKUP($B$3,ResidentialUnitsPivot!$A$10:$AQ$12,G4-ResYr+2,0)-VLOOKUP($B$3,ResidentialUnitsPivot!$A$10:$AQ$12,G4-ResYr+1,0)))</f>
        <v>5.4629839828383373</v>
      </c>
      <c r="H5" s="67">
        <f>IF(ISERROR(VLOOKUP($B$3,ResidentialUnitsPivot!$A$32:$AQ$34,H4-ResYr+2,0)/(VLOOKUP($B$3,ResidentialUnitsPivot!$A$10:$AQ$12,H4-ResYr+2,0)-VLOOKUP($B$3,ResidentialUnitsPivot!$A$10:$AQ$12,H4-ResYr+1,0))),0,VLOOKUP($B$3,ResidentialUnitsPivot!$A$32:$AQ$34,H4-ResYr+2,0)/(VLOOKUP($B$3,ResidentialUnitsPivot!$A$10:$AQ$12,H4-ResYr+2,0)-VLOOKUP($B$3,ResidentialUnitsPivot!$A$10:$AQ$12,H4-ResYr+1,0)))</f>
        <v>4.9999996333060812</v>
      </c>
      <c r="I5" s="67">
        <f>IF(ISERROR(VLOOKUP($B$3,ResidentialUnitsPivot!$A$32:$AQ$34,I4-ResYr+2,0)/(VLOOKUP($B$3,ResidentialUnitsPivot!$A$10:$AQ$12,I4-ResYr+2,0)-VLOOKUP($B$3,ResidentialUnitsPivot!$A$10:$AQ$12,I4-ResYr+1,0))),0,VLOOKUP($B$3,ResidentialUnitsPivot!$A$32:$AQ$34,I4-ResYr+2,0)/(VLOOKUP($B$3,ResidentialUnitsPivot!$A$10:$AQ$12,I4-ResYr+2,0)-VLOOKUP($B$3,ResidentialUnitsPivot!$A$10:$AQ$12,I4-ResYr+1,0)))</f>
        <v>4.9999998737733433</v>
      </c>
      <c r="J5" s="67">
        <f>IF(ISERROR(VLOOKUP($B$3,ResidentialUnitsPivot!$A$32:$AQ$34,J4-ResYr+2,0)/(VLOOKUP($B$3,ResidentialUnitsPivot!$A$10:$AQ$12,J4-ResYr+2,0)-VLOOKUP($B$3,ResidentialUnitsPivot!$A$10:$AQ$12,J4-ResYr+1,0))),0,VLOOKUP($B$3,ResidentialUnitsPivot!$A$32:$AQ$34,J4-ResYr+2,0)/(VLOOKUP($B$3,ResidentialUnitsPivot!$A$10:$AQ$12,J4-ResYr+2,0)-VLOOKUP($B$3,ResidentialUnitsPivot!$A$10:$AQ$12,J4-ResYr+1,0)))</f>
        <v>5.0000002368256578</v>
      </c>
      <c r="K5" s="67">
        <f>IF(ISERROR(VLOOKUP($B$3,ResidentialUnitsPivot!$A$32:$AQ$34,K4-ResYr+2,0)/(VLOOKUP($B$3,ResidentialUnitsPivot!$A$10:$AQ$12,K4-ResYr+2,0)-VLOOKUP($B$3,ResidentialUnitsPivot!$A$10:$AQ$12,K4-ResYr+1,0))),0,VLOOKUP($B$3,ResidentialUnitsPivot!$A$32:$AQ$34,K4-ResYr+2,0)/(VLOOKUP($B$3,ResidentialUnitsPivot!$A$10:$AQ$12,K4-ResYr+2,0)-VLOOKUP($B$3,ResidentialUnitsPivot!$A$10:$AQ$12,K4-ResYr+1,0)))</f>
        <v>4.9999996457335882</v>
      </c>
      <c r="L5" s="67">
        <f>IF(ISERROR(VLOOKUP($B$3,ResidentialUnitsPivot!$A$32:$AQ$34,L4-ResYr+2,0)/(VLOOKUP($B$3,ResidentialUnitsPivot!$A$10:$AQ$12,L4-ResYr+2,0)-VLOOKUP($B$3,ResidentialUnitsPivot!$A$10:$AQ$12,L4-ResYr+1,0))),0,VLOOKUP($B$3,ResidentialUnitsPivot!$A$32:$AQ$34,L4-ResYr+2,0)/(VLOOKUP($B$3,ResidentialUnitsPivot!$A$10:$AQ$12,L4-ResYr+2,0)-VLOOKUP($B$3,ResidentialUnitsPivot!$A$10:$AQ$12,L4-ResYr+1,0)))</f>
        <v>5.0000003979504903</v>
      </c>
      <c r="M5" s="67">
        <f>IF(ISERROR(VLOOKUP($B$3,ResidentialUnitsPivot!$A$32:$AQ$34,M4-ResYr+2,0)/(VLOOKUP($B$3,ResidentialUnitsPivot!$A$10:$AQ$12,M4-ResYr+2,0)-VLOOKUP($B$3,ResidentialUnitsPivot!$A$10:$AQ$12,M4-ResYr+1,0))),0,VLOOKUP($B$3,ResidentialUnitsPivot!$A$32:$AQ$34,M4-ResYr+2,0)/(VLOOKUP($B$3,ResidentialUnitsPivot!$A$10:$AQ$12,M4-ResYr+2,0)-VLOOKUP($B$3,ResidentialUnitsPivot!$A$10:$AQ$12,M4-ResYr+1,0)))</f>
        <v>5.0000010170509848</v>
      </c>
      <c r="N5" s="67">
        <f>IF(ISERROR(VLOOKUP($B$3,ResidentialUnitsPivot!$A$32:$AQ$34,N4-ResYr+2,0)/(VLOOKUP($B$3,ResidentialUnitsPivot!$A$10:$AQ$12,N4-ResYr+2,0)-VLOOKUP($B$3,ResidentialUnitsPivot!$A$10:$AQ$12,N4-ResYr+1,0))),0,VLOOKUP($B$3,ResidentialUnitsPivot!$A$32:$AQ$34,N4-ResYr+2,0)/(VLOOKUP($B$3,ResidentialUnitsPivot!$A$10:$AQ$12,N4-ResYr+2,0)-VLOOKUP($B$3,ResidentialUnitsPivot!$A$10:$AQ$12,N4-ResYr+1,0)))</f>
        <v>5.0000008111983751</v>
      </c>
      <c r="O5" s="67">
        <f>IF(ISERROR(VLOOKUP($B$3,ResidentialUnitsPivot!$A$32:$AQ$34,O4-ResYr+2,0)/(VLOOKUP($B$3,ResidentialUnitsPivot!$A$10:$AQ$12,O4-ResYr+2,0)-VLOOKUP($B$3,ResidentialUnitsPivot!$A$10:$AQ$12,O4-ResYr+1,0))),0,VLOOKUP($B$3,ResidentialUnitsPivot!$A$32:$AQ$34,O4-ResYr+2,0)/(VLOOKUP($B$3,ResidentialUnitsPivot!$A$10:$AQ$12,O4-ResYr+2,0)-VLOOKUP($B$3,ResidentialUnitsPivot!$A$10:$AQ$12,O4-ResYr+1,0)))</f>
        <v>5.000002401842325</v>
      </c>
      <c r="P5" s="67">
        <f>IF(ISERROR(VLOOKUP($B$3,ResidentialUnitsPivot!$A$32:$AQ$34,P4-ResYr+2,0)/(VLOOKUP($B$3,ResidentialUnitsPivot!$A$10:$AQ$12,P4-ResYr+2,0)-VLOOKUP($B$3,ResidentialUnitsPivot!$A$10:$AQ$12,P4-ResYr+1,0))),0,VLOOKUP($B$3,ResidentialUnitsPivot!$A$32:$AQ$34,P4-ResYr+2,0)/(VLOOKUP($B$3,ResidentialUnitsPivot!$A$10:$AQ$12,P4-ResYr+2,0)-VLOOKUP($B$3,ResidentialUnitsPivot!$A$10:$AQ$12,P4-ResYr+1,0)))</f>
        <v>4.9999992133846032</v>
      </c>
      <c r="Q5" s="67">
        <f>IF(ISERROR(VLOOKUP($B$3,ResidentialUnitsPivot!$A$32:$AQ$34,Q4-ResYr+2,0)/(VLOOKUP($B$3,ResidentialUnitsPivot!$A$10:$AQ$12,Q4-ResYr+2,0)-VLOOKUP($B$3,ResidentialUnitsPivot!$A$10:$AQ$12,Q4-ResYr+1,0))),0,VLOOKUP($B$3,ResidentialUnitsPivot!$A$32:$AQ$34,Q4-ResYr+2,0)/(VLOOKUP($B$3,ResidentialUnitsPivot!$A$10:$AQ$12,Q4-ResYr+2,0)-VLOOKUP($B$3,ResidentialUnitsPivot!$A$10:$AQ$12,Q4-ResYr+1,0)))</f>
        <v>5.0000001734566659</v>
      </c>
      <c r="R5" s="67">
        <f>IF(ISERROR(VLOOKUP($B$3,ResidentialUnitsPivot!$A$32:$AQ$34,R4-ResYr+2,0)/(VLOOKUP($B$3,ResidentialUnitsPivot!$A$10:$AQ$12,R4-ResYr+2,0)-VLOOKUP($B$3,ResidentialUnitsPivot!$A$10:$AQ$12,R4-ResYr+1,0))),0,VLOOKUP($B$3,ResidentialUnitsPivot!$A$32:$AQ$34,R4-ResYr+2,0)/(VLOOKUP($B$3,ResidentialUnitsPivot!$A$10:$AQ$12,R4-ResYr+2,0)-VLOOKUP($B$3,ResidentialUnitsPivot!$A$10:$AQ$12,R4-ResYr+1,0)))</f>
        <v>4.9999980879786046</v>
      </c>
      <c r="S5" s="67">
        <f>IF(ISERROR(VLOOKUP($B$3,ResidentialUnitsPivot!$A$32:$AQ$34,S4-ResYr+2,0)/(VLOOKUP($B$3,ResidentialUnitsPivot!$A$10:$AQ$12,S4-ResYr+2,0)-VLOOKUP($B$3,ResidentialUnitsPivot!$A$10:$AQ$12,S4-ResYr+1,0))),0,VLOOKUP($B$3,ResidentialUnitsPivot!$A$32:$AQ$34,S4-ResYr+2,0)/(VLOOKUP($B$3,ResidentialUnitsPivot!$A$10:$AQ$12,S4-ResYr+2,0)-VLOOKUP($B$3,ResidentialUnitsPivot!$A$10:$AQ$12,S4-ResYr+1,0)))</f>
        <v>4.9999993032681243</v>
      </c>
      <c r="T5" s="67">
        <f>IF(ISERROR(VLOOKUP($B$3,ResidentialUnitsPivot!$A$32:$AQ$34,T4-ResYr+2,0)/(VLOOKUP($B$3,ResidentialUnitsPivot!$A$10:$AQ$12,T4-ResYr+2,0)-VLOOKUP($B$3,ResidentialUnitsPivot!$A$10:$AQ$12,T4-ResYr+1,0))),0,VLOOKUP($B$3,ResidentialUnitsPivot!$A$32:$AQ$34,T4-ResYr+2,0)/(VLOOKUP($B$3,ResidentialUnitsPivot!$A$10:$AQ$12,T4-ResYr+2,0)-VLOOKUP($B$3,ResidentialUnitsPivot!$A$10:$AQ$12,T4-ResYr+1,0)))</f>
        <v>4.9999994984790135</v>
      </c>
      <c r="U5" s="67">
        <f>IF(ISERROR(VLOOKUP($B$3,ResidentialUnitsPivot!$A$32:$AQ$34,U4-ResYr+2,0)/(VLOOKUP($B$3,ResidentialUnitsPivot!$A$10:$AQ$12,U4-ResYr+2,0)-VLOOKUP($B$3,ResidentialUnitsPivot!$A$10:$AQ$12,U4-ResYr+1,0))),0,VLOOKUP($B$3,ResidentialUnitsPivot!$A$32:$AQ$34,U4-ResYr+2,0)/(VLOOKUP($B$3,ResidentialUnitsPivot!$A$10:$AQ$12,U4-ResYr+2,0)-VLOOKUP($B$3,ResidentialUnitsPivot!$A$10:$AQ$12,U4-ResYr+1,0)))</f>
        <v>5.0000003479926542</v>
      </c>
      <c r="V5" s="67">
        <f>IF(ISERROR(VLOOKUP($B$3,ResidentialUnitsPivot!$A$32:$AQ$34,V4-ResYr+2,0)/(VLOOKUP($B$3,ResidentialUnitsPivot!$A$10:$AQ$12,V4-ResYr+2,0)-VLOOKUP($B$3,ResidentialUnitsPivot!$A$10:$AQ$12,V4-ResYr+1,0))),0,VLOOKUP($B$3,ResidentialUnitsPivot!$A$32:$AQ$34,V4-ResYr+2,0)/(VLOOKUP($B$3,ResidentialUnitsPivot!$A$10:$AQ$12,V4-ResYr+2,0)-VLOOKUP($B$3,ResidentialUnitsPivot!$A$10:$AQ$12,V4-ResYr+1,0)))</f>
        <v>4.9999977442912691</v>
      </c>
      <c r="W5" s="67">
        <f>IF(ISERROR(VLOOKUP($B$3,ResidentialUnitsPivot!$A$32:$AQ$34,W4-ResYr+2,0)/(VLOOKUP($B$3,ResidentialUnitsPivot!$A$10:$AQ$12,W4-ResYr+2,0)-VLOOKUP($B$3,ResidentialUnitsPivot!$A$10:$AQ$12,W4-ResYr+1,0))),0,VLOOKUP($B$3,ResidentialUnitsPivot!$A$32:$AQ$34,W4-ResYr+2,0)/(VLOOKUP($B$3,ResidentialUnitsPivot!$A$10:$AQ$12,W4-ResYr+2,0)-VLOOKUP($B$3,ResidentialUnitsPivot!$A$10:$AQ$12,W4-ResYr+1,0)))</f>
        <v>4.9999967602167681</v>
      </c>
      <c r="X5" s="67">
        <f>IF(ISERROR(VLOOKUP($B$3,ResidentialUnitsPivot!$A$32:$AQ$34,X4-ResYr+2,0)/(VLOOKUP($B$3,ResidentialUnitsPivot!$A$10:$AQ$12,X4-ResYr+2,0)-VLOOKUP($B$3,ResidentialUnitsPivot!$A$10:$AQ$12,X4-ResYr+1,0))),0,VLOOKUP($B$3,ResidentialUnitsPivot!$A$32:$AQ$34,X4-ResYr+2,0)/(VLOOKUP($B$3,ResidentialUnitsPivot!$A$10:$AQ$12,X4-ResYr+2,0)-VLOOKUP($B$3,ResidentialUnitsPivot!$A$10:$AQ$12,X4-ResYr+1,0)))</f>
        <v>4.9999995308279503</v>
      </c>
      <c r="Y5" s="67">
        <f>IF(ISERROR(VLOOKUP($B$3,ResidentialUnitsPivot!$A$32:$AQ$34,Y4-ResYr+2,0)/(VLOOKUP($B$3,ResidentialUnitsPivot!$A$10:$AQ$12,Y4-ResYr+2,0)-VLOOKUP($B$3,ResidentialUnitsPivot!$A$10:$AQ$12,Y4-ResYr+1,0))),0,VLOOKUP($B$3,ResidentialUnitsPivot!$A$32:$AQ$34,Y4-ResYr+2,0)/(VLOOKUP($B$3,ResidentialUnitsPivot!$A$10:$AQ$12,Y4-ResYr+2,0)-VLOOKUP($B$3,ResidentialUnitsPivot!$A$10:$AQ$12,Y4-ResYr+1,0)))</f>
        <v>4.9999986544693709</v>
      </c>
      <c r="Z5" s="67">
        <f>IF(ISERROR(VLOOKUP($B$3,ResidentialUnitsPivot!$A$32:$AQ$34,Z4-ResYr+2,0)/(VLOOKUP($B$3,ResidentialUnitsPivot!$A$10:$AQ$12,Z4-ResYr+2,0)-VLOOKUP($B$3,ResidentialUnitsPivot!$A$10:$AQ$12,Z4-ResYr+1,0))),0,VLOOKUP($B$3,ResidentialUnitsPivot!$A$32:$AQ$34,Z4-ResYr+2,0)/(VLOOKUP($B$3,ResidentialUnitsPivot!$A$10:$AQ$12,Z4-ResYr+2,0)-VLOOKUP($B$3,ResidentialUnitsPivot!$A$10:$AQ$12,Z4-ResYr+1,0)))</f>
        <v>5.0000000915073537</v>
      </c>
      <c r="AA5" s="67">
        <f>IF(ISERROR(VLOOKUP($B$3,ResidentialUnitsPivot!$A$32:$AQ$34,AA4-ResYr+2,0)/(VLOOKUP($B$3,ResidentialUnitsPivot!$A$10:$AQ$12,AA4-ResYr+2,0)-VLOOKUP($B$3,ResidentialUnitsPivot!$A$10:$AQ$12,AA4-ResYr+1,0))),0,VLOOKUP($B$3,ResidentialUnitsPivot!$A$32:$AQ$34,AA4-ResYr+2,0)/(VLOOKUP($B$3,ResidentialUnitsPivot!$A$10:$AQ$12,AA4-ResYr+2,0)-VLOOKUP($B$3,ResidentialUnitsPivot!$A$10:$AQ$12,AA4-ResYr+1,0)))</f>
        <v>4.9999985684764638</v>
      </c>
      <c r="AB5" s="67">
        <f>IF(ISERROR(VLOOKUP($B$3,ResidentialUnitsPivot!$A$32:$AQ$34,AB4-ResYr+2,0)/(VLOOKUP($B$3,ResidentialUnitsPivot!$A$10:$AQ$12,AB4-ResYr+2,0)-VLOOKUP($B$3,ResidentialUnitsPivot!$A$10:$AQ$12,AB4-ResYr+1,0))),0,VLOOKUP($B$3,ResidentialUnitsPivot!$A$32:$AQ$34,AB4-ResYr+2,0)/(VLOOKUP($B$3,ResidentialUnitsPivot!$A$10:$AQ$12,AB4-ResYr+2,0)-VLOOKUP($B$3,ResidentialUnitsPivot!$A$10:$AQ$12,AB4-ResYr+1,0)))</f>
        <v>4.9999990301727673</v>
      </c>
      <c r="AC5" s="67">
        <f>IF(ISERROR(VLOOKUP($B$3,ResidentialUnitsPivot!$A$32:$AQ$34,AC4-ResYr+2,0)/(VLOOKUP($B$3,ResidentialUnitsPivot!$A$10:$AQ$12,AC4-ResYr+2,0)-VLOOKUP($B$3,ResidentialUnitsPivot!$A$10:$AQ$12,AC4-ResYr+1,0))),0,VLOOKUP($B$3,ResidentialUnitsPivot!$A$32:$AQ$34,AC4-ResYr+2,0)/(VLOOKUP($B$3,ResidentialUnitsPivot!$A$10:$AQ$12,AC4-ResYr+2,0)-VLOOKUP($B$3,ResidentialUnitsPivot!$A$10:$AQ$12,AC4-ResYr+1,0)))</f>
        <v>5.000001460972225</v>
      </c>
      <c r="AD5" s="67">
        <f>IF(ISERROR(VLOOKUP($B$3,ResidentialUnitsPivot!$A$32:$AQ$34,AD4-ResYr+2,0)/(VLOOKUP($B$3,ResidentialUnitsPivot!$A$10:$AQ$12,AD4-ResYr+2,0)-VLOOKUP($B$3,ResidentialUnitsPivot!$A$10:$AQ$12,AD4-ResYr+1,0))),0,VLOOKUP($B$3,ResidentialUnitsPivot!$A$32:$AQ$34,AD4-ResYr+2,0)/(VLOOKUP($B$3,ResidentialUnitsPivot!$A$10:$AQ$12,AD4-ResYr+2,0)-VLOOKUP($B$3,ResidentialUnitsPivot!$A$10:$AQ$12,AD4-ResYr+1,0)))</f>
        <v>4.9999986675062722</v>
      </c>
      <c r="AE5" s="67">
        <f>IF(ISERROR(VLOOKUP($B$3,ResidentialUnitsPivot!$A$32:$AQ$34,AE4-ResYr+2,0)/(VLOOKUP($B$3,ResidentialUnitsPivot!$A$10:$AQ$12,AE4-ResYr+2,0)-VLOOKUP($B$3,ResidentialUnitsPivot!$A$10:$AQ$12,AE4-ResYr+1,0))),0,VLOOKUP($B$3,ResidentialUnitsPivot!$A$32:$AQ$34,AE4-ResYr+2,0)/(VLOOKUP($B$3,ResidentialUnitsPivot!$A$10:$AQ$12,AE4-ResYr+2,0)-VLOOKUP($B$3,ResidentialUnitsPivot!$A$10:$AQ$12,AE4-ResYr+1,0)))</f>
        <v>4.9999996632325248</v>
      </c>
      <c r="AF5" s="67">
        <f>IF(ISERROR(VLOOKUP($B$3,ResidentialUnitsPivot!$A$32:$AQ$34,AF4-ResYr+2,0)/(VLOOKUP($B$3,ResidentialUnitsPivot!$A$10:$AQ$12,AF4-ResYr+2,0)-VLOOKUP($B$3,ResidentialUnitsPivot!$A$10:$AQ$12,AF4-ResYr+1,0))),0,VLOOKUP($B$3,ResidentialUnitsPivot!$A$32:$AQ$34,AF4-ResYr+2,0)/(VLOOKUP($B$3,ResidentialUnitsPivot!$A$10:$AQ$12,AF4-ResYr+2,0)-VLOOKUP($B$3,ResidentialUnitsPivot!$A$10:$AQ$12,AF4-ResYr+1,0)))</f>
        <v>4.9999996607988262</v>
      </c>
      <c r="AG5" s="67">
        <f>IF(ISERROR(VLOOKUP($B$3,ResidentialUnitsPivot!$A$32:$AQ$34,AG4-ResYr+2,0)/(VLOOKUP($B$3,ResidentialUnitsPivot!$A$10:$AQ$12,AG4-ResYr+2,0)-VLOOKUP($B$3,ResidentialUnitsPivot!$A$10:$AQ$12,AG4-ResYr+1,0))),0,VLOOKUP($B$3,ResidentialUnitsPivot!$A$32:$AQ$34,AG4-ResYr+2,0)/(VLOOKUP($B$3,ResidentialUnitsPivot!$A$10:$AQ$12,AG4-ResYr+2,0)-VLOOKUP($B$3,ResidentialUnitsPivot!$A$10:$AQ$12,AG4-ResYr+1,0)))</f>
        <v>5.0000001243244787</v>
      </c>
      <c r="AH5" s="67">
        <f>IF(ISERROR(VLOOKUP($B$3,ResidentialUnitsPivot!$A$32:$AQ$34,AH4-ResYr+2,0)/(VLOOKUP($B$3,ResidentialUnitsPivot!$A$10:$AQ$12,AH4-ResYr+2,0)-VLOOKUP($B$3,ResidentialUnitsPivot!$A$10:$AQ$12,AH4-ResYr+1,0))),0,VLOOKUP($B$3,ResidentialUnitsPivot!$A$32:$AQ$34,AH4-ResYr+2,0)/(VLOOKUP($B$3,ResidentialUnitsPivot!$A$10:$AQ$12,AH4-ResYr+2,0)-VLOOKUP($B$3,ResidentialUnitsPivot!$A$10:$AQ$12,AH4-ResYr+1,0)))</f>
        <v>4.9999999983067074</v>
      </c>
      <c r="AI5" s="67">
        <f>IF(ISERROR(VLOOKUP($B$3,ResidentialUnitsPivot!$A$32:$AQ$34,AI4-ResYr+2,0)/(VLOOKUP($B$3,ResidentialUnitsPivot!$A$10:$AQ$12,AI4-ResYr+2,0)-VLOOKUP($B$3,ResidentialUnitsPivot!$A$10:$AQ$12,AI4-ResYr+1,0))),0,VLOOKUP($B$3,ResidentialUnitsPivot!$A$32:$AQ$34,AI4-ResYr+2,0)/(VLOOKUP($B$3,ResidentialUnitsPivot!$A$10:$AQ$12,AI4-ResYr+2,0)-VLOOKUP($B$3,ResidentialUnitsPivot!$A$10:$AQ$12,AI4-ResYr+1,0)))</f>
        <v>5.0000001357651218</v>
      </c>
      <c r="AJ5" s="67">
        <f>IF(ISERROR(VLOOKUP($B$3,ResidentialUnitsPivot!$A$32:$AQ$34,AJ4-ResYr+2,0)/(VLOOKUP($B$3,ResidentialUnitsPivot!$A$10:$AQ$12,AJ4-ResYr+2,0)-VLOOKUP($B$3,ResidentialUnitsPivot!$A$10:$AQ$12,AJ4-ResYr+1,0))),0,VLOOKUP($B$3,ResidentialUnitsPivot!$A$32:$AQ$34,AJ4-ResYr+2,0)/(VLOOKUP($B$3,ResidentialUnitsPivot!$A$10:$AQ$12,AJ4-ResYr+2,0)-VLOOKUP($B$3,ResidentialUnitsPivot!$A$10:$AQ$12,AJ4-ResYr+1,0)))</f>
        <v>4.9999978274640853</v>
      </c>
      <c r="AK5" s="67">
        <f>IF(ISERROR(VLOOKUP($B$3,ResidentialUnitsPivot!$A$32:$AQ$34,AK4-ResYr+2,0)/(VLOOKUP($B$3,ResidentialUnitsPivot!$A$10:$AQ$12,AK4-ResYr+2,0)-VLOOKUP($B$3,ResidentialUnitsPivot!$A$10:$AQ$12,AK4-ResYr+1,0))),0,VLOOKUP($B$3,ResidentialUnitsPivot!$A$32:$AQ$34,AK4-ResYr+2,0)/(VLOOKUP($B$3,ResidentialUnitsPivot!$A$10:$AQ$12,AK4-ResYr+2,0)-VLOOKUP($B$3,ResidentialUnitsPivot!$A$10:$AQ$12,AK4-ResYr+1,0)))</f>
        <v>5.0000010264300947</v>
      </c>
      <c r="AL5" s="67">
        <f>IF(ISERROR(VLOOKUP($B$3,ResidentialUnitsPivot!$A$32:$AQ$34,AL4-ResYr+2,0)/(VLOOKUP($B$3,ResidentialUnitsPivot!$A$10:$AQ$12,AL4-ResYr+2,0)-VLOOKUP($B$3,ResidentialUnitsPivot!$A$10:$AQ$12,AL4-ResYr+1,0))),0,VLOOKUP($B$3,ResidentialUnitsPivot!$A$32:$AQ$34,AL4-ResYr+2,0)/(VLOOKUP($B$3,ResidentialUnitsPivot!$A$10:$AQ$12,AL4-ResYr+2,0)-VLOOKUP($B$3,ResidentialUnitsPivot!$A$10:$AQ$12,AL4-ResYr+1,0)))</f>
        <v>5.0000016553030155</v>
      </c>
      <c r="AM5" s="67">
        <f>IF(ISERROR(VLOOKUP($B$3,ResidentialUnitsPivot!$A$32:$AQ$34,AM4-ResYr+2,0)/(VLOOKUP($B$3,ResidentialUnitsPivot!$A$10:$AQ$12,AM4-ResYr+2,0)-VLOOKUP($B$3,ResidentialUnitsPivot!$A$10:$AQ$12,AM4-ResYr+1,0))),0,VLOOKUP($B$3,ResidentialUnitsPivot!$A$32:$AQ$34,AM4-ResYr+2,0)/(VLOOKUP($B$3,ResidentialUnitsPivot!$A$10:$AQ$12,AM4-ResYr+2,0)-VLOOKUP($B$3,ResidentialUnitsPivot!$A$10:$AQ$12,AM4-ResYr+1,0)))</f>
        <v>5.0000023796115682</v>
      </c>
      <c r="AN5" s="67">
        <f>IF(ISERROR(VLOOKUP($B$3,ResidentialUnitsPivot!$A$32:$AQ$34,AN4-ResYr+2,0)/(VLOOKUP($B$3,ResidentialUnitsPivot!$A$10:$AQ$12,AN4-ResYr+2,0)-VLOOKUP($B$3,ResidentialUnitsPivot!$A$10:$AQ$12,AN4-ResYr+1,0))),0,VLOOKUP($B$3,ResidentialUnitsPivot!$A$32:$AQ$34,AN4-ResYr+2,0)/(VLOOKUP($B$3,ResidentialUnitsPivot!$A$10:$AQ$12,AN4-ResYr+2,0)-VLOOKUP($B$3,ResidentialUnitsPivot!$A$10:$AQ$12,AN4-ResYr+1,0)))</f>
        <v>5.0000021913303492</v>
      </c>
      <c r="AO5" s="67">
        <f>IF(ISERROR(VLOOKUP($B$3,ResidentialUnitsPivot!$A$32:$AQ$34,AO4-ResYr+2,0)/(VLOOKUP($B$3,ResidentialUnitsPivot!$A$10:$AQ$12,AO4-ResYr+2,0)-VLOOKUP($B$3,ResidentialUnitsPivot!$A$10:$AQ$12,AO4-ResYr+1,0))),0,VLOOKUP($B$3,ResidentialUnitsPivot!$A$32:$AQ$34,AO4-ResYr+2,0)/(VLOOKUP($B$3,ResidentialUnitsPivot!$A$10:$AQ$12,AO4-ResYr+2,0)-VLOOKUP($B$3,ResidentialUnitsPivot!$A$10:$AQ$12,AO4-ResYr+1,0)))</f>
        <v>5.0000024923286093</v>
      </c>
      <c r="AP5" s="67">
        <f>IF(ISERROR(VLOOKUP($B$3,ResidentialUnitsPivot!$A$32:$AQ$34,AP4-ResYr+2,0)/(VLOOKUP($B$3,ResidentialUnitsPivot!$A$10:$AQ$12,AP4-ResYr+2,0)-VLOOKUP($B$3,ResidentialUnitsPivot!$A$10:$AQ$12,AP4-ResYr+1,0))),0,VLOOKUP($B$3,ResidentialUnitsPivot!$A$32:$AQ$34,AP4-ResYr+2,0)/(VLOOKUP($B$3,ResidentialUnitsPivot!$A$10:$AQ$12,AP4-ResYr+2,0)-VLOOKUP($B$3,ResidentialUnitsPivot!$A$10:$AQ$12,AP4-ResYr+1,0)))</f>
        <v>5.0000030532644715</v>
      </c>
      <c r="AQ5" s="67">
        <f>IF(ISERROR(VLOOKUP($B$3,ResidentialUnitsPivot!$A$32:$AQ$34,AQ4-ResYr+2,0)/(VLOOKUP($B$3,ResidentialUnitsPivot!$A$10:$AQ$12,AQ4-ResYr+2,0)-VLOOKUP($B$3,ResidentialUnitsPivot!$A$10:$AQ$12,AQ4-ResYr+1,0))),0,VLOOKUP($B$3,ResidentialUnitsPivot!$A$32:$AQ$34,AQ4-ResYr+2,0)/(VLOOKUP($B$3,ResidentialUnitsPivot!$A$10:$AQ$12,AQ4-ResYr+2,0)-VLOOKUP($B$3,ResidentialUnitsPivot!$A$10:$AQ$12,AQ4-ResYr+1,0)))</f>
        <v>5.0000017488811705</v>
      </c>
      <c r="AR5" s="67">
        <f>IF(ISERROR(VLOOKUP($B$3,ResidentialUnitsPivot!$A$32:$AQ$34,AR4-ResYr+2,0)/(VLOOKUP($B$3,ResidentialUnitsPivot!$A$10:$AQ$12,AR4-ResYr+2,0)-VLOOKUP($B$3,ResidentialUnitsPivot!$A$10:$AQ$12,AR4-ResYr+1,0))),0,VLOOKUP($B$3,ResidentialUnitsPivot!$A$32:$AQ$34,AR4-ResYr+2,0)/(VLOOKUP($B$3,ResidentialUnitsPivot!$A$10:$AQ$12,AR4-ResYr+2,0)-VLOOKUP($B$3,ResidentialUnitsPivot!$A$10:$AQ$12,AR4-ResYr+1,0)))</f>
        <v>5.0000008548839867</v>
      </c>
    </row>
    <row r="6" spans="2:44" x14ac:dyDescent="0.25">
      <c r="B6" s="72" t="s">
        <v>75</v>
      </c>
      <c r="C6" s="68">
        <f>IF(ISERROR(VLOOKUP($B$3,ResidentialInvestPivot!$A$10:$AQ$12,C4-ResYr+2,0)/(VLOOKUP($B$3,ResidentialUnitsPivot!$A$10:$AQ$12,C4-ResYr+2,0))*10^6*HLOOKUP(C4,GDP!$C$2:$BA$3,2,0)/HLOOKUP(GDPyear,GDP!$C$2:$BA$3,2,0)),0,VLOOKUP($B$3,ResidentialInvestPivot!$A$10:$AQ$12,C4-ResYr+2,0)/(VLOOKUP($B$3,ResidentialUnitsPivot!$A$10:$AQ$12,C4-ResYr+2,0))*10^6*HLOOKUP(C4,GDP!$C$2:$BA$3,2,0)/HLOOKUP(GDPyear,GDP!$C$2:$BA$3,2,0))</f>
        <v>35237.767453185501</v>
      </c>
      <c r="D6" s="68">
        <f>IF(ISERROR(VLOOKUP($B$3,ResidentialInvestPivot!$A$10:$AQ$12,D4-ResYr+2,0)/(VLOOKUP($B$3,ResidentialUnitsPivot!$A$10:$AQ$12,D4-ResYr+2,0)-VLOOKUP($B$3,ResidentialUnitsPivot!$A$10:$AQ$12,D4-ResYr+1,0))*10^6*HLOOKUP(D4,GDP!$C$2:$BA$3,2,0)/HLOOKUP(GDPyear,GDP!$C$2:$BA$3,2,0)),0,VLOOKUP($B$3,ResidentialInvestPivot!$A$10:$AQ$12,D4-ResYr+2,0)/(VLOOKUP($B$3,ResidentialUnitsPivot!$A$10:$AQ$12,D4-ResYr+2,0)-VLOOKUP($B$3,ResidentialUnitsPivot!$A$10:$AQ$12,D4-ResYr+1,0))*10^6*HLOOKUP(D4,GDP!$C$2:$BA$3,2,0)/HLOOKUP(GDPyear,GDP!$C$2:$BA$3,2,0))</f>
        <v>35185.839485575249</v>
      </c>
      <c r="E6" s="68">
        <f>IF(ISERROR(VLOOKUP($B$3,ResidentialInvestPivot!$A$10:$AQ$12,E4-ResYr+2,0)/(VLOOKUP($B$3,ResidentialUnitsPivot!$A$10:$AQ$12,E4-ResYr+2,0)-VLOOKUP($B$3,ResidentialUnitsPivot!$A$10:$AQ$12,E4-ResYr+1,0))*10^6*HLOOKUP(E4,GDP!$C$2:$BA$3,2,0)/HLOOKUP(GDPyear,GDP!$C$2:$BA$3,2,0)),0,VLOOKUP($B$3,ResidentialInvestPivot!$A$10:$AQ$12,E4-ResYr+2,0)/(VLOOKUP($B$3,ResidentialUnitsPivot!$A$10:$AQ$12,E4-ResYr+2,0)-VLOOKUP($B$3,ResidentialUnitsPivot!$A$10:$AQ$12,E4-ResYr+1,0))*10^6*HLOOKUP(E4,GDP!$C$2:$BA$3,2,0)/HLOOKUP(GDPyear,GDP!$C$2:$BA$3,2,0))</f>
        <v>32285.879810769111</v>
      </c>
      <c r="F6" s="68">
        <f>IF(ISERROR(VLOOKUP($B$3,ResidentialInvestPivot!$A$10:$AQ$12,F4-ResYr+2,0)/(VLOOKUP($B$3,ResidentialUnitsPivot!$A$10:$AQ$12,F4-ResYr+2,0)-VLOOKUP($B$3,ResidentialUnitsPivot!$A$10:$AQ$12,F4-ResYr+1,0))*10^6*HLOOKUP(F4,GDP!$C$2:$BA$3,2,0)/HLOOKUP(GDPyear,GDP!$C$2:$BA$3,2,0)),0,VLOOKUP($B$3,ResidentialInvestPivot!$A$10:$AQ$12,F4-ResYr+2,0)/(VLOOKUP($B$3,ResidentialUnitsPivot!$A$10:$AQ$12,F4-ResYr+2,0)-VLOOKUP($B$3,ResidentialUnitsPivot!$A$10:$AQ$12,F4-ResYr+1,0))*10^6*HLOOKUP(F4,GDP!$C$2:$BA$3,2,0)/HLOOKUP(GDPyear,GDP!$C$2:$BA$3,2,0))</f>
        <v>28896.414312246638</v>
      </c>
      <c r="G6" s="68">
        <f>IF(ISERROR(VLOOKUP($B$3,ResidentialInvestPivot!$A$10:$AQ$12,G4-ResYr+2,0)/(VLOOKUP($B$3,ResidentialUnitsPivot!$A$10:$AQ$12,G4-ResYr+2,0)-VLOOKUP($B$3,ResidentialUnitsPivot!$A$10:$AQ$12,G4-ResYr+1,0))*10^6*HLOOKUP(G4,GDP!$C$2:$BA$3,2,0)/HLOOKUP(GDPyear,GDP!$C$2:$BA$3,2,0)),0,VLOOKUP($B$3,ResidentialInvestPivot!$A$10:$AQ$12,G4-ResYr+2,0)/(VLOOKUP($B$3,ResidentialUnitsPivot!$A$10:$AQ$12,G4-ResYr+2,0)-VLOOKUP($B$3,ResidentialUnitsPivot!$A$10:$AQ$12,G4-ResYr+1,0))*10^6*HLOOKUP(G4,GDP!$C$2:$BA$3,2,0)/HLOOKUP(GDPyear,GDP!$C$2:$BA$3,2,0))</f>
        <v>27136.761093153527</v>
      </c>
      <c r="H6" s="68">
        <f>IF(ISERROR(VLOOKUP($B$3,ResidentialInvestPivot!$A$10:$AQ$12,H4-ResYr+2,0)/(VLOOKUP($B$3,ResidentialUnitsPivot!$A$10:$AQ$12,H4-ResYr+2,0)-VLOOKUP($B$3,ResidentialUnitsPivot!$A$10:$AQ$12,H4-ResYr+1,0))*10^6*HLOOKUP(H4,GDP!$C$2:$BA$3,2,0)/HLOOKUP(GDPyear,GDP!$C$2:$BA$3,2,0)),0,VLOOKUP($B$3,ResidentialInvestPivot!$A$10:$AQ$12,H4-ResYr+2,0)/(VLOOKUP($B$3,ResidentialUnitsPivot!$A$10:$AQ$12,H4-ResYr+2,0)-VLOOKUP($B$3,ResidentialUnitsPivot!$A$10:$AQ$12,H4-ResYr+1,0))*10^6*HLOOKUP(H4,GDP!$C$2:$BA$3,2,0)/HLOOKUP(GDPyear,GDP!$C$2:$BA$3,2,0))</f>
        <v>89082.513979931071</v>
      </c>
      <c r="I6" s="68">
        <f>IF(ISERROR(VLOOKUP($B$3,ResidentialInvestPivot!$A$10:$AQ$12,I4-ResYr+2,0)/(VLOOKUP($B$3,ResidentialUnitsPivot!$A$10:$AQ$12,I4-ResYr+2,0)-VLOOKUP($B$3,ResidentialUnitsPivot!$A$10:$AQ$12,I4-ResYr+1,0))*10^6*HLOOKUP(I4,GDP!$C$2:$BA$3,2,0)/HLOOKUP(GDPyear,GDP!$C$2:$BA$3,2,0)),0,VLOOKUP($B$3,ResidentialInvestPivot!$A$10:$AQ$12,I4-ResYr+2,0)/(VLOOKUP($B$3,ResidentialUnitsPivot!$A$10:$AQ$12,I4-ResYr+2,0)-VLOOKUP($B$3,ResidentialUnitsPivot!$A$10:$AQ$12,I4-ResYr+1,0))*10^6*HLOOKUP(I4,GDP!$C$2:$BA$3,2,0)/HLOOKUP(GDPyear,GDP!$C$2:$BA$3,2,0))</f>
        <v>57763.96684661023</v>
      </c>
      <c r="J6" s="68">
        <f>IF(ISERROR(VLOOKUP($B$3,ResidentialInvestPivot!$A$10:$AQ$12,J4-ResYr+2,0)/(VLOOKUP($B$3,ResidentialUnitsPivot!$A$10:$AQ$12,J4-ResYr+2,0)-VLOOKUP($B$3,ResidentialUnitsPivot!$A$10:$AQ$12,J4-ResYr+1,0))*10^6*HLOOKUP(J4,GDP!$C$2:$BA$3,2,0)/HLOOKUP(GDPyear,GDP!$C$2:$BA$3,2,0)),0,VLOOKUP($B$3,ResidentialInvestPivot!$A$10:$AQ$12,J4-ResYr+2,0)/(VLOOKUP($B$3,ResidentialUnitsPivot!$A$10:$AQ$12,J4-ResYr+2,0)-VLOOKUP($B$3,ResidentialUnitsPivot!$A$10:$AQ$12,J4-ResYr+1,0))*10^6*HLOOKUP(J4,GDP!$C$2:$BA$3,2,0)/HLOOKUP(GDPyear,GDP!$C$2:$BA$3,2,0))</f>
        <v>58590.789779983068</v>
      </c>
      <c r="K6" s="68">
        <f>IF(ISERROR(VLOOKUP($B$3,ResidentialInvestPivot!$A$10:$AQ$12,K4-ResYr+2,0)/(VLOOKUP($B$3,ResidentialUnitsPivot!$A$10:$AQ$12,K4-ResYr+2,0)-VLOOKUP($B$3,ResidentialUnitsPivot!$A$10:$AQ$12,K4-ResYr+1,0))*10^6*HLOOKUP(K4,GDP!$C$2:$BA$3,2,0)/HLOOKUP(GDPyear,GDP!$C$2:$BA$3,2,0)),0,VLOOKUP($B$3,ResidentialInvestPivot!$A$10:$AQ$12,K4-ResYr+2,0)/(VLOOKUP($B$3,ResidentialUnitsPivot!$A$10:$AQ$12,K4-ResYr+2,0)-VLOOKUP($B$3,ResidentialUnitsPivot!$A$10:$AQ$12,K4-ResYr+1,0))*10^6*HLOOKUP(K4,GDP!$C$2:$BA$3,2,0)/HLOOKUP(GDPyear,GDP!$C$2:$BA$3,2,0))</f>
        <v>57390.055119214136</v>
      </c>
      <c r="L6" s="68">
        <f>IF(ISERROR(VLOOKUP($B$3,ResidentialInvestPivot!$A$10:$AQ$12,L4-ResYr+2,0)/(VLOOKUP($B$3,ResidentialUnitsPivot!$A$10:$AQ$12,L4-ResYr+2,0)-VLOOKUP($B$3,ResidentialUnitsPivot!$A$10:$AQ$12,L4-ResYr+1,0))*10^6*HLOOKUP(L4,GDP!$C$2:$BA$3,2,0)/HLOOKUP(GDPyear,GDP!$C$2:$BA$3,2,0)),0,VLOOKUP($B$3,ResidentialInvestPivot!$A$10:$AQ$12,L4-ResYr+2,0)/(VLOOKUP($B$3,ResidentialUnitsPivot!$A$10:$AQ$12,L4-ResYr+2,0)-VLOOKUP($B$3,ResidentialUnitsPivot!$A$10:$AQ$12,L4-ResYr+1,0))*10^6*HLOOKUP(L4,GDP!$C$2:$BA$3,2,0)/HLOOKUP(GDPyear,GDP!$C$2:$BA$3,2,0))</f>
        <v>55183.124302317628</v>
      </c>
      <c r="M6" s="68">
        <f>IF(ISERROR(VLOOKUP($B$3,ResidentialInvestPivot!$A$10:$AQ$12,M4-ResYr+2,0)/(VLOOKUP($B$3,ResidentialUnitsPivot!$A$10:$AQ$12,M4-ResYr+2,0)-VLOOKUP($B$3,ResidentialUnitsPivot!$A$10:$AQ$12,M4-ResYr+1,0))*10^6*HLOOKUP(M4,GDP!$C$2:$BA$3,2,0)/HLOOKUP(GDPyear,GDP!$C$2:$BA$3,2,0)),0,VLOOKUP($B$3,ResidentialInvestPivot!$A$10:$AQ$12,M4-ResYr+2,0)/(VLOOKUP($B$3,ResidentialUnitsPivot!$A$10:$AQ$12,M4-ResYr+2,0)-VLOOKUP($B$3,ResidentialUnitsPivot!$A$10:$AQ$12,M4-ResYr+1,0))*10^6*HLOOKUP(M4,GDP!$C$2:$BA$3,2,0)/HLOOKUP(GDPyear,GDP!$C$2:$BA$3,2,0))</f>
        <v>53411.935713232262</v>
      </c>
      <c r="N6" s="68">
        <f>IF(ISERROR(VLOOKUP($B$3,ResidentialInvestPivot!$A$10:$AQ$12,N4-ResYr+2,0)/(VLOOKUP($B$3,ResidentialUnitsPivot!$A$10:$AQ$12,N4-ResYr+2,0)-VLOOKUP($B$3,ResidentialUnitsPivot!$A$10:$AQ$12,N4-ResYr+1,0))*10^6*HLOOKUP(N4,GDP!$C$2:$BA$3,2,0)/HLOOKUP(GDPyear,GDP!$C$2:$BA$3,2,0)),0,VLOOKUP($B$3,ResidentialInvestPivot!$A$10:$AQ$12,N4-ResYr+2,0)/(VLOOKUP($B$3,ResidentialUnitsPivot!$A$10:$AQ$12,N4-ResYr+2,0)-VLOOKUP($B$3,ResidentialUnitsPivot!$A$10:$AQ$12,N4-ResYr+1,0))*10^6*HLOOKUP(N4,GDP!$C$2:$BA$3,2,0)/HLOOKUP(GDPyear,GDP!$C$2:$BA$3,2,0))</f>
        <v>51429.411626952846</v>
      </c>
      <c r="O6" s="68">
        <f>IF(ISERROR(VLOOKUP($B$3,ResidentialInvestPivot!$A$10:$AQ$12,O4-ResYr+2,0)/(VLOOKUP($B$3,ResidentialUnitsPivot!$A$10:$AQ$12,O4-ResYr+2,0)-VLOOKUP($B$3,ResidentialUnitsPivot!$A$10:$AQ$12,O4-ResYr+1,0))*10^6*HLOOKUP(O4,GDP!$C$2:$BA$3,2,0)/HLOOKUP(GDPyear,GDP!$C$2:$BA$3,2,0)),0,VLOOKUP($B$3,ResidentialInvestPivot!$A$10:$AQ$12,O4-ResYr+2,0)/(VLOOKUP($B$3,ResidentialUnitsPivot!$A$10:$AQ$12,O4-ResYr+2,0)-VLOOKUP($B$3,ResidentialUnitsPivot!$A$10:$AQ$12,O4-ResYr+1,0))*10^6*HLOOKUP(O4,GDP!$C$2:$BA$3,2,0)/HLOOKUP(GDPyear,GDP!$C$2:$BA$3,2,0))</f>
        <v>50940.473409750528</v>
      </c>
      <c r="P6" s="68">
        <f>IF(ISERROR(VLOOKUP($B$3,ResidentialInvestPivot!$A$10:$AQ$12,P4-ResYr+2,0)/(VLOOKUP($B$3,ResidentialUnitsPivot!$A$10:$AQ$12,P4-ResYr+2,0)-VLOOKUP($B$3,ResidentialUnitsPivot!$A$10:$AQ$12,P4-ResYr+1,0))*10^6*HLOOKUP(P4,GDP!$C$2:$BA$3,2,0)/HLOOKUP(GDPyear,GDP!$C$2:$BA$3,2,0)),0,VLOOKUP($B$3,ResidentialInvestPivot!$A$10:$AQ$12,P4-ResYr+2,0)/(VLOOKUP($B$3,ResidentialUnitsPivot!$A$10:$AQ$12,P4-ResYr+2,0)-VLOOKUP($B$3,ResidentialUnitsPivot!$A$10:$AQ$12,P4-ResYr+1,0))*10^6*HLOOKUP(P4,GDP!$C$2:$BA$3,2,0)/HLOOKUP(GDPyear,GDP!$C$2:$BA$3,2,0))</f>
        <v>47360.046532584594</v>
      </c>
      <c r="Q6" s="68">
        <f>IF(ISERROR(VLOOKUP($B$3,ResidentialInvestPivot!$A$10:$AQ$12,Q4-ResYr+2,0)/(VLOOKUP($B$3,ResidentialUnitsPivot!$A$10:$AQ$12,Q4-ResYr+2,0)-VLOOKUP($B$3,ResidentialUnitsPivot!$A$10:$AQ$12,Q4-ResYr+1,0))*10^6*HLOOKUP(Q4,GDP!$C$2:$BA$3,2,0)/HLOOKUP(GDPyear,GDP!$C$2:$BA$3,2,0)),0,VLOOKUP($B$3,ResidentialInvestPivot!$A$10:$AQ$12,Q4-ResYr+2,0)/(VLOOKUP($B$3,ResidentialUnitsPivot!$A$10:$AQ$12,Q4-ResYr+2,0)-VLOOKUP($B$3,ResidentialUnitsPivot!$A$10:$AQ$12,Q4-ResYr+1,0))*10^6*HLOOKUP(Q4,GDP!$C$2:$BA$3,2,0)/HLOOKUP(GDPyear,GDP!$C$2:$BA$3,2,0))</f>
        <v>49118.204695002081</v>
      </c>
      <c r="R6" s="68">
        <f>IF(ISERROR(VLOOKUP($B$3,ResidentialInvestPivot!$A$10:$AQ$12,R4-ResYr+2,0)/(VLOOKUP($B$3,ResidentialUnitsPivot!$A$10:$AQ$12,R4-ResYr+2,0)-VLOOKUP($B$3,ResidentialUnitsPivot!$A$10:$AQ$12,R4-ResYr+1,0))*10^6*HLOOKUP(R4,GDP!$C$2:$BA$3,2,0)/HLOOKUP(GDPyear,GDP!$C$2:$BA$3,2,0)),0,VLOOKUP($B$3,ResidentialInvestPivot!$A$10:$AQ$12,R4-ResYr+2,0)/(VLOOKUP($B$3,ResidentialUnitsPivot!$A$10:$AQ$12,R4-ResYr+2,0)-VLOOKUP($B$3,ResidentialUnitsPivot!$A$10:$AQ$12,R4-ResYr+1,0))*10^6*HLOOKUP(R4,GDP!$C$2:$BA$3,2,0)/HLOOKUP(GDPyear,GDP!$C$2:$BA$3,2,0))</f>
        <v>49267.982230712776</v>
      </c>
      <c r="S6" s="68">
        <f>IF(ISERROR(VLOOKUP($B$3,ResidentialInvestPivot!$A$10:$AQ$12,S4-ResYr+2,0)/(VLOOKUP($B$3,ResidentialUnitsPivot!$A$10:$AQ$12,S4-ResYr+2,0)-VLOOKUP($B$3,ResidentialUnitsPivot!$A$10:$AQ$12,S4-ResYr+1,0))*10^6*HLOOKUP(S4,GDP!$C$2:$BA$3,2,0)/HLOOKUP(GDPyear,GDP!$C$2:$BA$3,2,0)),0,VLOOKUP($B$3,ResidentialInvestPivot!$A$10:$AQ$12,S4-ResYr+2,0)/(VLOOKUP($B$3,ResidentialUnitsPivot!$A$10:$AQ$12,S4-ResYr+2,0)-VLOOKUP($B$3,ResidentialUnitsPivot!$A$10:$AQ$12,S4-ResYr+1,0))*10^6*HLOOKUP(S4,GDP!$C$2:$BA$3,2,0)/HLOOKUP(GDPyear,GDP!$C$2:$BA$3,2,0))</f>
        <v>49317.085733632499</v>
      </c>
      <c r="T6" s="68">
        <f>IF(ISERROR(VLOOKUP($B$3,ResidentialInvestPivot!$A$10:$AQ$12,T4-ResYr+2,0)/(VLOOKUP($B$3,ResidentialUnitsPivot!$A$10:$AQ$12,T4-ResYr+2,0)-VLOOKUP($B$3,ResidentialUnitsPivot!$A$10:$AQ$12,T4-ResYr+1,0))*10^6*HLOOKUP(T4,GDP!$C$2:$BA$3,2,0)/HLOOKUP(GDPyear,GDP!$C$2:$BA$3,2,0)),0,VLOOKUP($B$3,ResidentialInvestPivot!$A$10:$AQ$12,T4-ResYr+2,0)/(VLOOKUP($B$3,ResidentialUnitsPivot!$A$10:$AQ$12,T4-ResYr+2,0)-VLOOKUP($B$3,ResidentialUnitsPivot!$A$10:$AQ$12,T4-ResYr+1,0))*10^6*HLOOKUP(T4,GDP!$C$2:$BA$3,2,0)/HLOOKUP(GDPyear,GDP!$C$2:$BA$3,2,0))</f>
        <v>50561.897522178311</v>
      </c>
      <c r="U6" s="68">
        <f>IF(ISERROR(VLOOKUP($B$3,ResidentialInvestPivot!$A$10:$AQ$12,U4-ResYr+2,0)/(VLOOKUP($B$3,ResidentialUnitsPivot!$A$10:$AQ$12,U4-ResYr+2,0)-VLOOKUP($B$3,ResidentialUnitsPivot!$A$10:$AQ$12,U4-ResYr+1,0))*10^6*HLOOKUP(U4,GDP!$C$2:$BA$3,2,0)/HLOOKUP(GDPyear,GDP!$C$2:$BA$3,2,0)),0,VLOOKUP($B$3,ResidentialInvestPivot!$A$10:$AQ$12,U4-ResYr+2,0)/(VLOOKUP($B$3,ResidentialUnitsPivot!$A$10:$AQ$12,U4-ResYr+2,0)-VLOOKUP($B$3,ResidentialUnitsPivot!$A$10:$AQ$12,U4-ResYr+1,0))*10^6*HLOOKUP(U4,GDP!$C$2:$BA$3,2,0)/HLOOKUP(GDPyear,GDP!$C$2:$BA$3,2,0))</f>
        <v>51405.290101656654</v>
      </c>
      <c r="V6" s="68">
        <f>IF(ISERROR(VLOOKUP($B$3,ResidentialInvestPivot!$A$10:$AQ$12,V4-ResYr+2,0)/(VLOOKUP($B$3,ResidentialUnitsPivot!$A$10:$AQ$12,V4-ResYr+2,0)-VLOOKUP($B$3,ResidentialUnitsPivot!$A$10:$AQ$12,V4-ResYr+1,0))*10^6*HLOOKUP(V4,GDP!$C$2:$BA$3,2,0)/HLOOKUP(GDPyear,GDP!$C$2:$BA$3,2,0)),0,VLOOKUP($B$3,ResidentialInvestPivot!$A$10:$AQ$12,V4-ResYr+2,0)/(VLOOKUP($B$3,ResidentialUnitsPivot!$A$10:$AQ$12,V4-ResYr+2,0)-VLOOKUP($B$3,ResidentialUnitsPivot!$A$10:$AQ$12,V4-ResYr+1,0))*10^6*HLOOKUP(V4,GDP!$C$2:$BA$3,2,0)/HLOOKUP(GDPyear,GDP!$C$2:$BA$3,2,0))</f>
        <v>52043.133013709383</v>
      </c>
      <c r="W6" s="68">
        <f>IF(ISERROR(VLOOKUP($B$3,ResidentialInvestPivot!$A$10:$AQ$12,W4-ResYr+2,0)/(VLOOKUP($B$3,ResidentialUnitsPivot!$A$10:$AQ$12,W4-ResYr+2,0)-VLOOKUP($B$3,ResidentialUnitsPivot!$A$10:$AQ$12,W4-ResYr+1,0))*10^6*HLOOKUP(W4,GDP!$C$2:$BA$3,2,0)/HLOOKUP(GDPyear,GDP!$C$2:$BA$3,2,0)),0,VLOOKUP($B$3,ResidentialInvestPivot!$A$10:$AQ$12,W4-ResYr+2,0)/(VLOOKUP($B$3,ResidentialUnitsPivot!$A$10:$AQ$12,W4-ResYr+2,0)-VLOOKUP($B$3,ResidentialUnitsPivot!$A$10:$AQ$12,W4-ResYr+1,0))*10^6*HLOOKUP(W4,GDP!$C$2:$BA$3,2,0)/HLOOKUP(GDPyear,GDP!$C$2:$BA$3,2,0))</f>
        <v>52538.350442273637</v>
      </c>
      <c r="X6" s="68">
        <f>IF(ISERROR(VLOOKUP($B$3,ResidentialInvestPivot!$A$10:$AQ$12,X4-ResYr+2,0)/(VLOOKUP($B$3,ResidentialUnitsPivot!$A$10:$AQ$12,X4-ResYr+2,0)-VLOOKUP($B$3,ResidentialUnitsPivot!$A$10:$AQ$12,X4-ResYr+1,0))*10^6*HLOOKUP(X4,GDP!$C$2:$BA$3,2,0)/HLOOKUP(GDPyear,GDP!$C$2:$BA$3,2,0)),0,VLOOKUP($B$3,ResidentialInvestPivot!$A$10:$AQ$12,X4-ResYr+2,0)/(VLOOKUP($B$3,ResidentialUnitsPivot!$A$10:$AQ$12,X4-ResYr+2,0)-VLOOKUP($B$3,ResidentialUnitsPivot!$A$10:$AQ$12,X4-ResYr+1,0))*10^6*HLOOKUP(X4,GDP!$C$2:$BA$3,2,0)/HLOOKUP(GDPyear,GDP!$C$2:$BA$3,2,0))</f>
        <v>53004.032947485764</v>
      </c>
      <c r="Y6" s="68">
        <f>IF(ISERROR(VLOOKUP($B$3,ResidentialInvestPivot!$A$10:$AQ$12,Y4-ResYr+2,0)/(VLOOKUP($B$3,ResidentialUnitsPivot!$A$10:$AQ$12,Y4-ResYr+2,0)-VLOOKUP($B$3,ResidentialUnitsPivot!$A$10:$AQ$12,Y4-ResYr+1,0))*10^6*HLOOKUP(Y4,GDP!$C$2:$BA$3,2,0)/HLOOKUP(GDPyear,GDP!$C$2:$BA$3,2,0)),0,VLOOKUP($B$3,ResidentialInvestPivot!$A$10:$AQ$12,Y4-ResYr+2,0)/(VLOOKUP($B$3,ResidentialUnitsPivot!$A$10:$AQ$12,Y4-ResYr+2,0)-VLOOKUP($B$3,ResidentialUnitsPivot!$A$10:$AQ$12,Y4-ResYr+1,0))*10^6*HLOOKUP(Y4,GDP!$C$2:$BA$3,2,0)/HLOOKUP(GDPyear,GDP!$C$2:$BA$3,2,0))</f>
        <v>54265.125243871567</v>
      </c>
      <c r="Z6" s="68">
        <f>IF(ISERROR(VLOOKUP($B$3,ResidentialInvestPivot!$A$10:$AQ$12,Z4-ResYr+2,0)/(VLOOKUP($B$3,ResidentialUnitsPivot!$A$10:$AQ$12,Z4-ResYr+2,0)-VLOOKUP($B$3,ResidentialUnitsPivot!$A$10:$AQ$12,Z4-ResYr+1,0))*10^6*HLOOKUP(Z4,GDP!$C$2:$BA$3,2,0)/HLOOKUP(GDPyear,GDP!$C$2:$BA$3,2,0)),0,VLOOKUP($B$3,ResidentialInvestPivot!$A$10:$AQ$12,Z4-ResYr+2,0)/(VLOOKUP($B$3,ResidentialUnitsPivot!$A$10:$AQ$12,Z4-ResYr+2,0)-VLOOKUP($B$3,ResidentialUnitsPivot!$A$10:$AQ$12,Z4-ResYr+1,0))*10^6*HLOOKUP(Z4,GDP!$C$2:$BA$3,2,0)/HLOOKUP(GDPyear,GDP!$C$2:$BA$3,2,0))</f>
        <v>55381.491240492454</v>
      </c>
      <c r="AA6" s="68">
        <f>IF(ISERROR(VLOOKUP($B$3,ResidentialInvestPivot!$A$10:$AQ$12,AA4-ResYr+2,0)/(VLOOKUP($B$3,ResidentialUnitsPivot!$A$10:$AQ$12,AA4-ResYr+2,0)-VLOOKUP($B$3,ResidentialUnitsPivot!$A$10:$AQ$12,AA4-ResYr+1,0))*10^6*HLOOKUP(AA4,GDP!$C$2:$BA$3,2,0)/HLOOKUP(GDPyear,GDP!$C$2:$BA$3,2,0)),0,VLOOKUP($B$3,ResidentialInvestPivot!$A$10:$AQ$12,AA4-ResYr+2,0)/(VLOOKUP($B$3,ResidentialUnitsPivot!$A$10:$AQ$12,AA4-ResYr+2,0)-VLOOKUP($B$3,ResidentialUnitsPivot!$A$10:$AQ$12,AA4-ResYr+1,0))*10^6*HLOOKUP(AA4,GDP!$C$2:$BA$3,2,0)/HLOOKUP(GDPyear,GDP!$C$2:$BA$3,2,0))</f>
        <v>56435.92367967841</v>
      </c>
      <c r="AB6" s="68">
        <f>IF(ISERROR(VLOOKUP($B$3,ResidentialInvestPivot!$A$10:$AQ$12,AB4-ResYr+2,0)/(VLOOKUP($B$3,ResidentialUnitsPivot!$A$10:$AQ$12,AB4-ResYr+2,0)-VLOOKUP($B$3,ResidentialUnitsPivot!$A$10:$AQ$12,AB4-ResYr+1,0))*10^6*HLOOKUP(AB4,GDP!$C$2:$BA$3,2,0)/HLOOKUP(GDPyear,GDP!$C$2:$BA$3,2,0)),0,VLOOKUP($B$3,ResidentialInvestPivot!$A$10:$AQ$12,AB4-ResYr+2,0)/(VLOOKUP($B$3,ResidentialUnitsPivot!$A$10:$AQ$12,AB4-ResYr+2,0)-VLOOKUP($B$3,ResidentialUnitsPivot!$A$10:$AQ$12,AB4-ResYr+1,0))*10^6*HLOOKUP(AB4,GDP!$C$2:$BA$3,2,0)/HLOOKUP(GDPyear,GDP!$C$2:$BA$3,2,0))</f>
        <v>57438.824256264124</v>
      </c>
      <c r="AC6" s="68">
        <f>IF(ISERROR(VLOOKUP($B$3,ResidentialInvestPivot!$A$10:$AQ$12,AC4-ResYr+2,0)/(VLOOKUP($B$3,ResidentialUnitsPivot!$A$10:$AQ$12,AC4-ResYr+2,0)-VLOOKUP($B$3,ResidentialUnitsPivot!$A$10:$AQ$12,AC4-ResYr+1,0))*10^6*HLOOKUP(AC4,GDP!$C$2:$BA$3,2,0)/HLOOKUP(GDPyear,GDP!$C$2:$BA$3,2,0)),0,VLOOKUP($B$3,ResidentialInvestPivot!$A$10:$AQ$12,AC4-ResYr+2,0)/(VLOOKUP($B$3,ResidentialUnitsPivot!$A$10:$AQ$12,AC4-ResYr+2,0)-VLOOKUP($B$3,ResidentialUnitsPivot!$A$10:$AQ$12,AC4-ResYr+1,0))*10^6*HLOOKUP(AC4,GDP!$C$2:$BA$3,2,0)/HLOOKUP(GDPyear,GDP!$C$2:$BA$3,2,0))</f>
        <v>58431.289275084535</v>
      </c>
      <c r="AD6" s="68">
        <f>IF(ISERROR(VLOOKUP($B$3,ResidentialInvestPivot!$A$10:$AQ$12,AD4-ResYr+2,0)/(VLOOKUP($B$3,ResidentialUnitsPivot!$A$10:$AQ$12,AD4-ResYr+2,0)-VLOOKUP($B$3,ResidentialUnitsPivot!$A$10:$AQ$12,AD4-ResYr+1,0))*10^6*HLOOKUP(AD4,GDP!$C$2:$BA$3,2,0)/HLOOKUP(GDPyear,GDP!$C$2:$BA$3,2,0)),0,VLOOKUP($B$3,ResidentialInvestPivot!$A$10:$AQ$12,AD4-ResYr+2,0)/(VLOOKUP($B$3,ResidentialUnitsPivot!$A$10:$AQ$12,AD4-ResYr+2,0)-VLOOKUP($B$3,ResidentialUnitsPivot!$A$10:$AQ$12,AD4-ResYr+1,0))*10^6*HLOOKUP(AD4,GDP!$C$2:$BA$3,2,0)/HLOOKUP(GDPyear,GDP!$C$2:$BA$3,2,0))</f>
        <v>59322.905409479179</v>
      </c>
      <c r="AE6" s="68">
        <f>IF(ISERROR(VLOOKUP($B$3,ResidentialInvestPivot!$A$10:$AQ$12,AE4-ResYr+2,0)/(VLOOKUP($B$3,ResidentialUnitsPivot!$A$10:$AQ$12,AE4-ResYr+2,0)-VLOOKUP($B$3,ResidentialUnitsPivot!$A$10:$AQ$12,AE4-ResYr+1,0))*10^6*HLOOKUP(AE4,GDP!$C$2:$BA$3,2,0)/HLOOKUP(GDPyear,GDP!$C$2:$BA$3,2,0)),0,VLOOKUP($B$3,ResidentialInvestPivot!$A$10:$AQ$12,AE4-ResYr+2,0)/(VLOOKUP($B$3,ResidentialUnitsPivot!$A$10:$AQ$12,AE4-ResYr+2,0)-VLOOKUP($B$3,ResidentialUnitsPivot!$A$10:$AQ$12,AE4-ResYr+1,0))*10^6*HLOOKUP(AE4,GDP!$C$2:$BA$3,2,0)/HLOOKUP(GDPyear,GDP!$C$2:$BA$3,2,0))</f>
        <v>60222.628783073815</v>
      </c>
      <c r="AF6" s="68">
        <f>IF(ISERROR(VLOOKUP($B$3,ResidentialInvestPivot!$A$10:$AQ$12,AF4-ResYr+2,0)/(VLOOKUP($B$3,ResidentialUnitsPivot!$A$10:$AQ$12,AF4-ResYr+2,0)-VLOOKUP($B$3,ResidentialUnitsPivot!$A$10:$AQ$12,AF4-ResYr+1,0))*10^6*HLOOKUP(AF4,GDP!$C$2:$BA$3,2,0)/HLOOKUP(GDPyear,GDP!$C$2:$BA$3,2,0)),0,VLOOKUP($B$3,ResidentialInvestPivot!$A$10:$AQ$12,AF4-ResYr+2,0)/(VLOOKUP($B$3,ResidentialUnitsPivot!$A$10:$AQ$12,AF4-ResYr+2,0)-VLOOKUP($B$3,ResidentialUnitsPivot!$A$10:$AQ$12,AF4-ResYr+1,0))*10^6*HLOOKUP(AF4,GDP!$C$2:$BA$3,2,0)/HLOOKUP(GDPyear,GDP!$C$2:$BA$3,2,0))</f>
        <v>61066.651642902245</v>
      </c>
      <c r="AG6" s="68">
        <f>IF(ISERROR(VLOOKUP($B$3,ResidentialInvestPivot!$A$10:$AQ$12,AG4-ResYr+2,0)/(VLOOKUP($B$3,ResidentialUnitsPivot!$A$10:$AQ$12,AG4-ResYr+2,0)-VLOOKUP($B$3,ResidentialUnitsPivot!$A$10:$AQ$12,AG4-ResYr+1,0))*10^6*HLOOKUP(AG4,GDP!$C$2:$BA$3,2,0)/HLOOKUP(GDPyear,GDP!$C$2:$BA$3,2,0)),0,VLOOKUP($B$3,ResidentialInvestPivot!$A$10:$AQ$12,AG4-ResYr+2,0)/(VLOOKUP($B$3,ResidentialUnitsPivot!$A$10:$AQ$12,AG4-ResYr+2,0)-VLOOKUP($B$3,ResidentialUnitsPivot!$A$10:$AQ$12,AG4-ResYr+1,0))*10^6*HLOOKUP(AG4,GDP!$C$2:$BA$3,2,0)/HLOOKUP(GDPyear,GDP!$C$2:$BA$3,2,0))</f>
        <v>61878.599282018746</v>
      </c>
      <c r="AH6" s="68">
        <f>IF(ISERROR(VLOOKUP($B$3,ResidentialInvestPivot!$A$10:$AQ$12,AH4-ResYr+2,0)/(VLOOKUP($B$3,ResidentialUnitsPivot!$A$10:$AQ$12,AH4-ResYr+2,0)-VLOOKUP($B$3,ResidentialUnitsPivot!$A$10:$AQ$12,AH4-ResYr+1,0))*10^6*HLOOKUP(AH4,GDP!$C$2:$BA$3,2,0)/HLOOKUP(GDPyear,GDP!$C$2:$BA$3,2,0)),0,VLOOKUP($B$3,ResidentialInvestPivot!$A$10:$AQ$12,AH4-ResYr+2,0)/(VLOOKUP($B$3,ResidentialUnitsPivot!$A$10:$AQ$12,AH4-ResYr+2,0)-VLOOKUP($B$3,ResidentialUnitsPivot!$A$10:$AQ$12,AH4-ResYr+1,0))*10^6*HLOOKUP(AH4,GDP!$C$2:$BA$3,2,0)/HLOOKUP(GDPyear,GDP!$C$2:$BA$3,2,0))</f>
        <v>62694.418716265485</v>
      </c>
      <c r="AI6" s="68">
        <f>IF(ISERROR(VLOOKUP($B$3,ResidentialInvestPivot!$A$10:$AQ$12,AI4-ResYr+2,0)/(VLOOKUP($B$3,ResidentialUnitsPivot!$A$10:$AQ$12,AI4-ResYr+2,0)-VLOOKUP($B$3,ResidentialUnitsPivot!$A$10:$AQ$12,AI4-ResYr+1,0))*10^6*HLOOKUP(AI4,GDP!$C$2:$BA$3,2,0)/HLOOKUP(GDPyear,GDP!$C$2:$BA$3,2,0)),0,VLOOKUP($B$3,ResidentialInvestPivot!$A$10:$AQ$12,AI4-ResYr+2,0)/(VLOOKUP($B$3,ResidentialUnitsPivot!$A$10:$AQ$12,AI4-ResYr+2,0)-VLOOKUP($B$3,ResidentialUnitsPivot!$A$10:$AQ$12,AI4-ResYr+1,0))*10^6*HLOOKUP(AI4,GDP!$C$2:$BA$3,2,0)/HLOOKUP(GDPyear,GDP!$C$2:$BA$3,2,0))</f>
        <v>63880.32107971541</v>
      </c>
      <c r="AJ6" s="68">
        <f>IF(ISERROR(VLOOKUP($B$3,ResidentialInvestPivot!$A$10:$AQ$12,AJ4-ResYr+2,0)/(VLOOKUP($B$3,ResidentialUnitsPivot!$A$10:$AQ$12,AJ4-ResYr+2,0)-VLOOKUP($B$3,ResidentialUnitsPivot!$A$10:$AQ$12,AJ4-ResYr+1,0))*10^6*HLOOKUP(AJ4,GDP!$C$2:$BA$3,2,0)/HLOOKUP(GDPyear,GDP!$C$2:$BA$3,2,0)),0,VLOOKUP($B$3,ResidentialInvestPivot!$A$10:$AQ$12,AJ4-ResYr+2,0)/(VLOOKUP($B$3,ResidentialUnitsPivot!$A$10:$AQ$12,AJ4-ResYr+2,0)-VLOOKUP($B$3,ResidentialUnitsPivot!$A$10:$AQ$12,AJ4-ResYr+1,0))*10^6*HLOOKUP(AJ4,GDP!$C$2:$BA$3,2,0)/HLOOKUP(GDPyear,GDP!$C$2:$BA$3,2,0))</f>
        <v>65067.741473647242</v>
      </c>
      <c r="AK6" s="68">
        <f>IF(ISERROR(VLOOKUP($B$3,ResidentialInvestPivot!$A$10:$AQ$12,AK4-ResYr+2,0)/(VLOOKUP($B$3,ResidentialUnitsPivot!$A$10:$AQ$12,AK4-ResYr+2,0)-VLOOKUP($B$3,ResidentialUnitsPivot!$A$10:$AQ$12,AK4-ResYr+1,0))*10^6*HLOOKUP(AK4,GDP!$C$2:$BA$3,2,0)/HLOOKUP(GDPyear,GDP!$C$2:$BA$3,2,0)),0,VLOOKUP($B$3,ResidentialInvestPivot!$A$10:$AQ$12,AK4-ResYr+2,0)/(VLOOKUP($B$3,ResidentialUnitsPivot!$A$10:$AQ$12,AK4-ResYr+2,0)-VLOOKUP($B$3,ResidentialUnitsPivot!$A$10:$AQ$12,AK4-ResYr+1,0))*10^6*HLOOKUP(AK4,GDP!$C$2:$BA$3,2,0)/HLOOKUP(GDPyear,GDP!$C$2:$BA$3,2,0))</f>
        <v>66265.164184221212</v>
      </c>
      <c r="AL6" s="68">
        <f>IF(ISERROR(VLOOKUP($B$3,ResidentialInvestPivot!$A$10:$AQ$12,AL4-ResYr+2,0)/(VLOOKUP($B$3,ResidentialUnitsPivot!$A$10:$AQ$12,AL4-ResYr+2,0)-VLOOKUP($B$3,ResidentialUnitsPivot!$A$10:$AQ$12,AL4-ResYr+1,0))*10^6*HLOOKUP(AL4,GDP!$C$2:$BA$3,2,0)/HLOOKUP(GDPyear,GDP!$C$2:$BA$3,2,0)),0,VLOOKUP($B$3,ResidentialInvestPivot!$A$10:$AQ$12,AL4-ResYr+2,0)/(VLOOKUP($B$3,ResidentialUnitsPivot!$A$10:$AQ$12,AL4-ResYr+2,0)-VLOOKUP($B$3,ResidentialUnitsPivot!$A$10:$AQ$12,AL4-ResYr+1,0))*10^6*HLOOKUP(AL4,GDP!$C$2:$BA$3,2,0)/HLOOKUP(GDPyear,GDP!$C$2:$BA$3,2,0))</f>
        <v>67492.544236751666</v>
      </c>
      <c r="AM6" s="68">
        <f>IF(ISERROR(VLOOKUP($B$3,ResidentialInvestPivot!$A$10:$AQ$12,AM4-ResYr+2,0)/(VLOOKUP($B$3,ResidentialUnitsPivot!$A$10:$AQ$12,AM4-ResYr+2,0)-VLOOKUP($B$3,ResidentialUnitsPivot!$A$10:$AQ$12,AM4-ResYr+1,0))*10^6*HLOOKUP(AM4,GDP!$C$2:$BA$3,2,0)/HLOOKUP(GDPyear,GDP!$C$2:$BA$3,2,0)),0,VLOOKUP($B$3,ResidentialInvestPivot!$A$10:$AQ$12,AM4-ResYr+2,0)/(VLOOKUP($B$3,ResidentialUnitsPivot!$A$10:$AQ$12,AM4-ResYr+2,0)-VLOOKUP($B$3,ResidentialUnitsPivot!$A$10:$AQ$12,AM4-ResYr+1,0))*10^6*HLOOKUP(AM4,GDP!$C$2:$BA$3,2,0)/HLOOKUP(GDPyear,GDP!$C$2:$BA$3,2,0))</f>
        <v>68726.277334205384</v>
      </c>
      <c r="AN6" s="68">
        <f>IF(ISERROR(VLOOKUP($B$3,ResidentialInvestPivot!$A$10:$AQ$12,AN4-ResYr+2,0)/(VLOOKUP($B$3,ResidentialUnitsPivot!$A$10:$AQ$12,AN4-ResYr+2,0)-VLOOKUP($B$3,ResidentialUnitsPivot!$A$10:$AQ$12,AN4-ResYr+1,0))*10^6*HLOOKUP(AN4,GDP!$C$2:$BA$3,2,0)/HLOOKUP(GDPyear,GDP!$C$2:$BA$3,2,0)),0,VLOOKUP($B$3,ResidentialInvestPivot!$A$10:$AQ$12,AN4-ResYr+2,0)/(VLOOKUP($B$3,ResidentialUnitsPivot!$A$10:$AQ$12,AN4-ResYr+2,0)-VLOOKUP($B$3,ResidentialUnitsPivot!$A$10:$AQ$12,AN4-ResYr+1,0))*10^6*HLOOKUP(AN4,GDP!$C$2:$BA$3,2,0)/HLOOKUP(GDPyear,GDP!$C$2:$BA$3,2,0))</f>
        <v>69966.38761889562</v>
      </c>
      <c r="AO6" s="68">
        <f>IF(ISERROR(VLOOKUP($B$3,ResidentialInvestPivot!$A$10:$AQ$12,AO4-ResYr+2,0)/(VLOOKUP($B$3,ResidentialUnitsPivot!$A$10:$AQ$12,AO4-ResYr+2,0)-VLOOKUP($B$3,ResidentialUnitsPivot!$A$10:$AQ$12,AO4-ResYr+1,0))*10^6*HLOOKUP(AO4,GDP!$C$2:$BA$3,2,0)/HLOOKUP(GDPyear,GDP!$C$2:$BA$3,2,0)),0,VLOOKUP($B$3,ResidentialInvestPivot!$A$10:$AQ$12,AO4-ResYr+2,0)/(VLOOKUP($B$3,ResidentialUnitsPivot!$A$10:$AQ$12,AO4-ResYr+2,0)-VLOOKUP($B$3,ResidentialUnitsPivot!$A$10:$AQ$12,AO4-ResYr+1,0))*10^6*HLOOKUP(AO4,GDP!$C$2:$BA$3,2,0)/HLOOKUP(GDPyear,GDP!$C$2:$BA$3,2,0))</f>
        <v>71187.803285053538</v>
      </c>
      <c r="AP6" s="68">
        <f>IF(ISERROR(VLOOKUP($B$3,ResidentialInvestPivot!$A$10:$AQ$12,AP4-ResYr+2,0)/(VLOOKUP($B$3,ResidentialUnitsPivot!$A$10:$AQ$12,AP4-ResYr+2,0)-VLOOKUP($B$3,ResidentialUnitsPivot!$A$10:$AQ$12,AP4-ResYr+1,0))*10^6*HLOOKUP(AP4,GDP!$C$2:$BA$3,2,0)/HLOOKUP(GDPyear,GDP!$C$2:$BA$3,2,0)),0,VLOOKUP($B$3,ResidentialInvestPivot!$A$10:$AQ$12,AP4-ResYr+2,0)/(VLOOKUP($B$3,ResidentialUnitsPivot!$A$10:$AQ$12,AP4-ResYr+2,0)-VLOOKUP($B$3,ResidentialUnitsPivot!$A$10:$AQ$12,AP4-ResYr+1,0))*10^6*HLOOKUP(AP4,GDP!$C$2:$BA$3,2,0)/HLOOKUP(GDPyear,GDP!$C$2:$BA$3,2,0))</f>
        <v>72370.241372040022</v>
      </c>
      <c r="AQ6" s="68">
        <f>IF(ISERROR(VLOOKUP($B$3,ResidentialInvestPivot!$A$10:$AQ$12,AQ4-ResYr+2,0)/(VLOOKUP($B$3,ResidentialUnitsPivot!$A$10:$AQ$12,AQ4-ResYr+2,0)-VLOOKUP($B$3,ResidentialUnitsPivot!$A$10:$AQ$12,AQ4-ResYr+1,0))*10^6*HLOOKUP(AQ4,GDP!$C$2:$BA$3,2,0)/HLOOKUP(GDPyear,GDP!$C$2:$BA$3,2,0)),0,VLOOKUP($B$3,ResidentialInvestPivot!$A$10:$AQ$12,AQ4-ResYr+2,0)/(VLOOKUP($B$3,ResidentialUnitsPivot!$A$10:$AQ$12,AQ4-ResYr+2,0)-VLOOKUP($B$3,ResidentialUnitsPivot!$A$10:$AQ$12,AQ4-ResYr+1,0))*10^6*HLOOKUP(AQ4,GDP!$C$2:$BA$3,2,0)/HLOOKUP(GDPyear,GDP!$C$2:$BA$3,2,0))</f>
        <v>73459.242754222694</v>
      </c>
      <c r="AR6" s="68">
        <f>IF(ISERROR(VLOOKUP($B$3,ResidentialInvestPivot!$A$10:$AQ$12,AR4-ResYr+2,0)/(VLOOKUP($B$3,ResidentialUnitsPivot!$A$10:$AQ$12,AR4-ResYr+2,0)-VLOOKUP($B$3,ResidentialUnitsPivot!$A$10:$AQ$12,AR4-ResYr+1,0))*10^6*HLOOKUP(AR4,GDP!$C$2:$BA$3,2,0)/HLOOKUP(GDPyear,GDP!$C$2:$BA$3,2,0)),0,VLOOKUP($B$3,ResidentialInvestPivot!$A$10:$AQ$12,AR4-ResYr+2,0)/(VLOOKUP($B$3,ResidentialUnitsPivot!$A$10:$AQ$12,AR4-ResYr+2,0)-VLOOKUP($B$3,ResidentialUnitsPivot!$A$10:$AQ$12,AR4-ResYr+1,0))*10^6*HLOOKUP(AR4,GDP!$C$2:$BA$3,2,0)/HLOOKUP(GDPyear,GDP!$C$2:$BA$3,2,0))</f>
        <v>74557.690435173325</v>
      </c>
    </row>
    <row r="7" spans="2:44" x14ac:dyDescent="0.25">
      <c r="B7" s="72" t="s">
        <v>76</v>
      </c>
      <c r="C7" s="68">
        <f>IF(ISERROR(C6/C5),0,C6/C5)</f>
        <v>8030.048658832442</v>
      </c>
      <c r="D7" s="68">
        <f>IF(ISERROR(D6/D5),0,D6/D5)</f>
        <v>7175.9469575839621</v>
      </c>
      <c r="E7" s="68">
        <f t="shared" ref="E7:AR7" si="0">IF(ISERROR(E6/E5),0,E6/E5)</f>
        <v>6495.4618866306373</v>
      </c>
      <c r="F7" s="68">
        <f t="shared" si="0"/>
        <v>5622.9710595673068</v>
      </c>
      <c r="G7" s="68">
        <f t="shared" si="0"/>
        <v>4967.388002308292</v>
      </c>
      <c r="H7" s="68">
        <f t="shared" si="0"/>
        <v>17816.504102626957</v>
      </c>
      <c r="I7" s="68">
        <f t="shared" si="0"/>
        <v>11552.793660976149</v>
      </c>
      <c r="J7" s="68">
        <f t="shared" si="0"/>
        <v>11718.157400964546</v>
      </c>
      <c r="K7" s="68">
        <f t="shared" si="0"/>
        <v>11478.011837097642</v>
      </c>
      <c r="L7" s="68">
        <f t="shared" si="0"/>
        <v>11036.623982057541</v>
      </c>
      <c r="M7" s="68">
        <f t="shared" si="0"/>
        <v>10682.384969740422</v>
      </c>
      <c r="N7" s="68">
        <f t="shared" si="0"/>
        <v>10285.880656612633</v>
      </c>
      <c r="O7" s="68">
        <f t="shared" si="0"/>
        <v>10188.089787913053</v>
      </c>
      <c r="P7" s="68">
        <f t="shared" si="0"/>
        <v>9472.0107966828255</v>
      </c>
      <c r="Q7" s="68">
        <f t="shared" si="0"/>
        <v>9823.6405982052274</v>
      </c>
      <c r="R7" s="68">
        <f t="shared" si="0"/>
        <v>9853.6002142014422</v>
      </c>
      <c r="S7" s="68">
        <f t="shared" si="0"/>
        <v>9863.4185211581171</v>
      </c>
      <c r="T7" s="68">
        <f t="shared" si="0"/>
        <v>10112.380518749873</v>
      </c>
      <c r="U7" s="68">
        <f t="shared" si="0"/>
        <v>10281.057304784847</v>
      </c>
      <c r="V7" s="68">
        <f t="shared" si="0"/>
        <v>10408.631298509976</v>
      </c>
      <c r="W7" s="68">
        <f t="shared" si="0"/>
        <v>10507.676896973811</v>
      </c>
      <c r="X7" s="68">
        <f t="shared" si="0"/>
        <v>10600.807584217677</v>
      </c>
      <c r="Y7" s="68">
        <f t="shared" si="0"/>
        <v>10853.027969390623</v>
      </c>
      <c r="Z7" s="68">
        <f t="shared" si="0"/>
        <v>11076.298045385945</v>
      </c>
      <c r="AA7" s="68">
        <f t="shared" si="0"/>
        <v>11287.187967510728</v>
      </c>
      <c r="AB7" s="68">
        <f t="shared" si="0"/>
        <v>11487.767079482695</v>
      </c>
      <c r="AC7" s="68">
        <f t="shared" si="0"/>
        <v>11686.254440358276</v>
      </c>
      <c r="AD7" s="68">
        <f t="shared" si="0"/>
        <v>11864.584243792653</v>
      </c>
      <c r="AE7" s="68">
        <f t="shared" si="0"/>
        <v>12044.526567855724</v>
      </c>
      <c r="AF7" s="68">
        <f t="shared" si="0"/>
        <v>12213.331157135703</v>
      </c>
      <c r="AG7" s="68">
        <f t="shared" si="0"/>
        <v>12375.719548682773</v>
      </c>
      <c r="AH7" s="68">
        <f t="shared" si="0"/>
        <v>12538.883747499496</v>
      </c>
      <c r="AI7" s="68">
        <f t="shared" si="0"/>
        <v>12776.063869034308</v>
      </c>
      <c r="AJ7" s="68">
        <f t="shared" si="0"/>
        <v>13013.553949212115</v>
      </c>
      <c r="AK7" s="68">
        <f t="shared" si="0"/>
        <v>13253.030116182452</v>
      </c>
      <c r="AL7" s="68">
        <f t="shared" si="0"/>
        <v>13498.504378527332</v>
      </c>
      <c r="AM7" s="68">
        <f t="shared" si="0"/>
        <v>13745.248925170406</v>
      </c>
      <c r="AN7" s="68">
        <f t="shared" si="0"/>
        <v>13993.271391003067</v>
      </c>
      <c r="AO7" s="68">
        <f t="shared" si="0"/>
        <v>14237.553560078295</v>
      </c>
      <c r="AP7" s="68">
        <f t="shared" si="0"/>
        <v>14474.039435793931</v>
      </c>
      <c r="AQ7" s="68">
        <f t="shared" si="0"/>
        <v>14691.843411986878</v>
      </c>
      <c r="AR7" s="68">
        <f t="shared" si="0"/>
        <v>14911.535537508074</v>
      </c>
    </row>
    <row r="8" spans="2:44" x14ac:dyDescent="0.25">
      <c r="B8" s="72" t="s">
        <v>74</v>
      </c>
      <c r="C8" s="74">
        <f>C6*VLOOKUP($B$3,'Tax Credits'!$C$3:$AS$5,C4-TaxMin+2,0)</f>
        <v>10571.330235955649</v>
      </c>
      <c r="D8" s="74">
        <f>D6*VLOOKUP($B$3,'Tax Credits'!$C$3:$AS$5,D4-TaxMin+2,0)</f>
        <v>10555.751845672574</v>
      </c>
      <c r="E8" s="74">
        <f>E6*VLOOKUP($B$3,'Tax Credits'!$C$3:$AS$5,E4-TaxMin+2,0)</f>
        <v>9685.7639432307333</v>
      </c>
      <c r="F8" s="74">
        <f>F6*VLOOKUP($B$3,'Tax Credits'!$C$3:$AS$5,F4-TaxMin+2,0)</f>
        <v>8668.9242936739902</v>
      </c>
      <c r="G8" s="74">
        <f>G6*VLOOKUP($B$3,'Tax Credits'!$C$3:$AS$5,G4-TaxMin+2,0)</f>
        <v>8141.0283279460582</v>
      </c>
      <c r="H8" s="74">
        <f>H6*VLOOKUP($B$3,'Tax Credits'!$C$3:$AS$5,H4-TaxMin+2,0)</f>
        <v>26724.754193979319</v>
      </c>
      <c r="I8" s="74">
        <f>I6*VLOOKUP($B$3,'Tax Credits'!$C$3:$AS$5,I4-TaxMin+2,0)</f>
        <v>17329.190053983068</v>
      </c>
      <c r="J8" s="74">
        <f>J6*VLOOKUP($B$3,'Tax Credits'!$C$3:$AS$5,J4-TaxMin+2,0)</f>
        <v>17577.236933994918</v>
      </c>
      <c r="K8" s="74">
        <f>K6*VLOOKUP($B$3,'Tax Credits'!$C$3:$AS$5,K4-TaxMin+2,0)</f>
        <v>17217.01653576424</v>
      </c>
      <c r="L8" s="74">
        <f>L6*VLOOKUP($B$3,'Tax Credits'!$C$3:$AS$5,L4-TaxMin+2,0)</f>
        <v>16554.937290695289</v>
      </c>
      <c r="M8" s="74">
        <f>M6*VLOOKUP($B$3,'Tax Credits'!$C$3:$AS$5,M4-TaxMin+2,0)</f>
        <v>16023.580713969677</v>
      </c>
      <c r="N8" s="74">
        <f>N6*VLOOKUP($B$3,'Tax Credits'!$C$3:$AS$5,N4-TaxMin+2,0)</f>
        <v>13371.647023007741</v>
      </c>
      <c r="O8" s="74">
        <f>O6*VLOOKUP($B$3,'Tax Credits'!$C$3:$AS$5,O4-TaxMin+2,0)</f>
        <v>11206.904150145116</v>
      </c>
      <c r="P8" s="74">
        <f>P6*VLOOKUP($B$3,'Tax Credits'!$C$3:$AS$5,P4-TaxMin+2,0)</f>
        <v>0</v>
      </c>
      <c r="Q8" s="74">
        <f>Q6*VLOOKUP($B$3,'Tax Credits'!$C$3:$AS$5,Q4-TaxMin+2,0)</f>
        <v>0</v>
      </c>
      <c r="R8" s="74">
        <f>R6*VLOOKUP($B$3,'Tax Credits'!$C$3:$AS$5,R4-TaxMin+2,0)</f>
        <v>0</v>
      </c>
      <c r="S8" s="74">
        <f>S6*VLOOKUP($B$3,'Tax Credits'!$C$3:$AS$5,S4-TaxMin+2,0)</f>
        <v>0</v>
      </c>
      <c r="T8" s="74">
        <f>T6*VLOOKUP($B$3,'Tax Credits'!$C$3:$AS$5,T4-TaxMin+2,0)</f>
        <v>0</v>
      </c>
      <c r="U8" s="74">
        <f>U6*VLOOKUP($B$3,'Tax Credits'!$C$3:$AS$5,U4-TaxMin+2,0)</f>
        <v>0</v>
      </c>
      <c r="V8" s="74">
        <f>V6*VLOOKUP($B$3,'Tax Credits'!$C$3:$AS$5,V4-TaxMin+2,0)</f>
        <v>0</v>
      </c>
      <c r="W8" s="74">
        <f>W6*VLOOKUP($B$3,'Tax Credits'!$C$3:$AS$5,W4-TaxMin+2,0)</f>
        <v>0</v>
      </c>
      <c r="X8" s="74">
        <f>X6*VLOOKUP($B$3,'Tax Credits'!$C$3:$AS$5,X4-TaxMin+2,0)</f>
        <v>0</v>
      </c>
      <c r="Y8" s="74">
        <f>Y6*VLOOKUP($B$3,'Tax Credits'!$C$3:$AS$5,Y4-TaxMin+2,0)</f>
        <v>0</v>
      </c>
      <c r="Z8" s="74">
        <f>Z6*VLOOKUP($B$3,'Tax Credits'!$C$3:$AS$5,Z4-TaxMin+2,0)</f>
        <v>0</v>
      </c>
      <c r="AA8" s="74">
        <f>AA6*VLOOKUP($B$3,'Tax Credits'!$C$3:$AS$5,AA4-TaxMin+2,0)</f>
        <v>0</v>
      </c>
      <c r="AB8" s="74">
        <f>AB6*VLOOKUP($B$3,'Tax Credits'!$C$3:$AS$5,AB4-TaxMin+2,0)</f>
        <v>0</v>
      </c>
      <c r="AC8" s="74">
        <f>AC6*VLOOKUP($B$3,'Tax Credits'!$C$3:$AS$5,AC4-TaxMin+2,0)</f>
        <v>0</v>
      </c>
      <c r="AD8" s="74">
        <f>AD6*VLOOKUP($B$3,'Tax Credits'!$C$3:$AS$5,AD4-TaxMin+2,0)</f>
        <v>0</v>
      </c>
      <c r="AE8" s="74">
        <f>AE6*VLOOKUP($B$3,'Tax Credits'!$C$3:$AS$5,AE4-TaxMin+2,0)</f>
        <v>0</v>
      </c>
      <c r="AF8" s="74">
        <f>AF6*VLOOKUP($B$3,'Tax Credits'!$C$3:$AS$5,AF4-TaxMin+2,0)</f>
        <v>0</v>
      </c>
      <c r="AG8" s="74">
        <f>AG6*VLOOKUP($B$3,'Tax Credits'!$C$3:$AS$5,AG4-TaxMin+2,0)</f>
        <v>0</v>
      </c>
      <c r="AH8" s="74">
        <f>AH6*VLOOKUP($B$3,'Tax Credits'!$C$3:$AS$5,AH4-TaxMin+2,0)</f>
        <v>0</v>
      </c>
      <c r="AI8" s="74">
        <f>AI6*VLOOKUP($B$3,'Tax Credits'!$C$3:$AS$5,AI4-TaxMin+2,0)</f>
        <v>0</v>
      </c>
      <c r="AJ8" s="74">
        <f>AJ6*VLOOKUP($B$3,'Tax Credits'!$C$3:$AS$5,AJ4-TaxMin+2,0)</f>
        <v>0</v>
      </c>
      <c r="AK8" s="74">
        <f>AK6*VLOOKUP($B$3,'Tax Credits'!$C$3:$AS$5,AK4-TaxMin+2,0)</f>
        <v>0</v>
      </c>
      <c r="AL8" s="74">
        <f>AL6*VLOOKUP($B$3,'Tax Credits'!$C$3:$AS$5,AL4-TaxMin+2,0)</f>
        <v>0</v>
      </c>
      <c r="AM8" s="74">
        <f>AM6*VLOOKUP($B$3,'Tax Credits'!$C$3:$AS$5,AM4-TaxMin+2,0)</f>
        <v>0</v>
      </c>
      <c r="AN8" s="74">
        <f>AN6*VLOOKUP($B$3,'Tax Credits'!$C$3:$AS$5,AN4-TaxMin+2,0)</f>
        <v>0</v>
      </c>
      <c r="AO8" s="74">
        <f>AO6*VLOOKUP($B$3,'Tax Credits'!$C$3:$AS$5,AO4-TaxMin+2,0)</f>
        <v>0</v>
      </c>
      <c r="AP8" s="74">
        <f>AP6*VLOOKUP($B$3,'Tax Credits'!$C$3:$AS$5,AP4-TaxMin+2,0)</f>
        <v>0</v>
      </c>
      <c r="AQ8" s="74">
        <f>AQ6*VLOOKUP($B$3,'Tax Credits'!$C$3:$AS$5,AQ4-TaxMin+2,0)</f>
        <v>0</v>
      </c>
      <c r="AR8" s="74">
        <f>AR6*VLOOKUP($B$3,'Tax Credits'!$C$3:$AS$5,AR4-TaxMin+2,0)</f>
        <v>0</v>
      </c>
    </row>
    <row r="9" spans="2:44" x14ac:dyDescent="0.25">
      <c r="B9" s="72" t="s">
        <v>77</v>
      </c>
      <c r="C9" s="68">
        <f>IF(ISERROR(C7-C8/C5),0,C7-C8/C5)</f>
        <v>5621.0340611827096</v>
      </c>
      <c r="D9" s="68">
        <f>IF(ISERROR(D7-D8/D5),0,D7-D8/D5)</f>
        <v>5023.1628703087736</v>
      </c>
      <c r="E9" s="68">
        <f t="shared" ref="E9:AR9" si="1">IF(ISERROR(E7-E8/E5),0,E7-E8/E5)</f>
        <v>4546.8233206414461</v>
      </c>
      <c r="F9" s="68">
        <f t="shared" si="1"/>
        <v>3936.079741697115</v>
      </c>
      <c r="G9" s="68">
        <f t="shared" si="1"/>
        <v>3477.1716016158043</v>
      </c>
      <c r="H9" s="68">
        <f t="shared" si="1"/>
        <v>12471.55287183887</v>
      </c>
      <c r="I9" s="68">
        <f t="shared" si="1"/>
        <v>8086.9555626833044</v>
      </c>
      <c r="J9" s="68">
        <f t="shared" si="1"/>
        <v>8202.7101806751834</v>
      </c>
      <c r="K9" s="68">
        <f t="shared" si="1"/>
        <v>8034.6082859683502</v>
      </c>
      <c r="L9" s="68">
        <f t="shared" si="1"/>
        <v>7725.6367874402786</v>
      </c>
      <c r="M9" s="68">
        <f t="shared" si="1"/>
        <v>7477.6694788182958</v>
      </c>
      <c r="N9" s="68">
        <f t="shared" si="1"/>
        <v>7611.5516858933479</v>
      </c>
      <c r="O9" s="68">
        <f t="shared" si="1"/>
        <v>7946.7100345721819</v>
      </c>
      <c r="P9" s="68">
        <f t="shared" si="1"/>
        <v>9472.0107966828255</v>
      </c>
      <c r="Q9" s="68">
        <f t="shared" si="1"/>
        <v>9823.6405982052274</v>
      </c>
      <c r="R9" s="68">
        <f t="shared" si="1"/>
        <v>9853.6002142014422</v>
      </c>
      <c r="S9" s="68">
        <f t="shared" si="1"/>
        <v>9863.4185211581171</v>
      </c>
      <c r="T9" s="68">
        <f t="shared" si="1"/>
        <v>10112.380518749873</v>
      </c>
      <c r="U9" s="68">
        <f t="shared" si="1"/>
        <v>10281.057304784847</v>
      </c>
      <c r="V9" s="68">
        <f t="shared" si="1"/>
        <v>10408.631298509976</v>
      </c>
      <c r="W9" s="68">
        <f t="shared" si="1"/>
        <v>10507.676896973811</v>
      </c>
      <c r="X9" s="68">
        <f t="shared" si="1"/>
        <v>10600.807584217677</v>
      </c>
      <c r="Y9" s="68">
        <f t="shared" si="1"/>
        <v>10853.027969390623</v>
      </c>
      <c r="Z9" s="68">
        <f t="shared" si="1"/>
        <v>11076.298045385945</v>
      </c>
      <c r="AA9" s="68">
        <f t="shared" si="1"/>
        <v>11287.187967510728</v>
      </c>
      <c r="AB9" s="68">
        <f t="shared" si="1"/>
        <v>11487.767079482695</v>
      </c>
      <c r="AC9" s="68">
        <f t="shared" si="1"/>
        <v>11686.254440358276</v>
      </c>
      <c r="AD9" s="68">
        <f t="shared" si="1"/>
        <v>11864.584243792653</v>
      </c>
      <c r="AE9" s="68">
        <f t="shared" si="1"/>
        <v>12044.526567855724</v>
      </c>
      <c r="AF9" s="68">
        <f t="shared" si="1"/>
        <v>12213.331157135703</v>
      </c>
      <c r="AG9" s="68">
        <f t="shared" si="1"/>
        <v>12375.719548682773</v>
      </c>
      <c r="AH9" s="68">
        <f t="shared" si="1"/>
        <v>12538.883747499496</v>
      </c>
      <c r="AI9" s="68">
        <f t="shared" si="1"/>
        <v>12776.063869034308</v>
      </c>
      <c r="AJ9" s="68">
        <f t="shared" si="1"/>
        <v>13013.553949212115</v>
      </c>
      <c r="AK9" s="68">
        <f t="shared" si="1"/>
        <v>13253.030116182452</v>
      </c>
      <c r="AL9" s="68">
        <f t="shared" si="1"/>
        <v>13498.504378527332</v>
      </c>
      <c r="AM9" s="68">
        <f t="shared" si="1"/>
        <v>13745.248925170406</v>
      </c>
      <c r="AN9" s="68">
        <f t="shared" si="1"/>
        <v>13993.271391003067</v>
      </c>
      <c r="AO9" s="68">
        <f t="shared" si="1"/>
        <v>14237.553560078295</v>
      </c>
      <c r="AP9" s="68">
        <f t="shared" si="1"/>
        <v>14474.039435793931</v>
      </c>
      <c r="AQ9" s="68">
        <f t="shared" si="1"/>
        <v>14691.843411986878</v>
      </c>
      <c r="AR9" s="68">
        <f t="shared" si="1"/>
        <v>14911.535537508074</v>
      </c>
    </row>
    <row r="10" spans="2:44" x14ac:dyDescent="0.25">
      <c r="B10" s="72" t="s">
        <v>162</v>
      </c>
      <c r="C10" s="69">
        <f>VLOOKUP($B$3,ResidentialUnitsPivot!$A$10:$AQ$12,C4-ResYr+2,0)</f>
        <v>95758.206999999995</v>
      </c>
      <c r="D10" s="69">
        <f>VLOOKUP($B$3,ResidentialUnitsPivot!$A$10:$AQ$12,D4-ResYr+2,0)-VLOOKUP($B$3,ResidentialUnitsPivot!$A$10:$AQ$12,D4-ResYr+1,0)</f>
        <v>56797.347999999998</v>
      </c>
      <c r="E10" s="69">
        <f>VLOOKUP($B$3,ResidentialUnitsPivot!$A$10:$AQ$12,E4-ResYr+2,0)-VLOOKUP($B$3,ResidentialUnitsPivot!$A$10:$AQ$12,E4-ResYr+1,0)</f>
        <v>66209.833000000042</v>
      </c>
      <c r="F10" s="69">
        <f>VLOOKUP($B$3,ResidentialUnitsPivot!$A$10:$AQ$12,F4-ResYr+2,0)-VLOOKUP($B$3,ResidentialUnitsPivot!$A$10:$AQ$12,F4-ResYr+1,0)</f>
        <v>102463.69699999993</v>
      </c>
      <c r="G10" s="69">
        <f>VLOOKUP($B$3,ResidentialUnitsPivot!$A$10:$AQ$12,G4-ResYr+2,0)-VLOOKUP($B$3,ResidentialUnitsPivot!$A$10:$AQ$12,G4-ResYr+1,0)</f>
        <v>160374.66899999999</v>
      </c>
      <c r="H10" s="69">
        <f>VLOOKUP($B$3,ResidentialUnitsPivot!$A$10:$AQ$12,H4-ResYr+2,0)-VLOOKUP($B$3,ResidentialUnitsPivot!$A$10:$AQ$12,H4-ResYr+1,0)</f>
        <v>250890.44500000007</v>
      </c>
      <c r="I10" s="69">
        <f>VLOOKUP($B$3,ResidentialUnitsPivot!$A$10:$AQ$12,I4-ResYr+2,0)-VLOOKUP($B$3,ResidentialUnitsPivot!$A$10:$AQ$12,I4-ResYr+1,0)</f>
        <v>419879.61199999996</v>
      </c>
      <c r="J10" s="69">
        <f>VLOOKUP($B$3,ResidentialUnitsPivot!$A$10:$AQ$12,J4-ResYr+2,0)-VLOOKUP($B$3,ResidentialUnitsPivot!$A$10:$AQ$12,J4-ResYr+1,0)</f>
        <v>447586.63899999997</v>
      </c>
      <c r="K10" s="69">
        <f>VLOOKUP($B$3,ResidentialUnitsPivot!$A$10:$AQ$12,K4-ResYr+2,0)-VLOOKUP($B$3,ResidentialUnitsPivot!$A$10:$AQ$12,K4-ResYr+1,0)</f>
        <v>457282.97699999996</v>
      </c>
      <c r="L10" s="69">
        <f>VLOOKUP($B$3,ResidentialUnitsPivot!$A$10:$AQ$12,L4-ResYr+2,0)-VLOOKUP($B$3,ResidentialUnitsPivot!$A$10:$AQ$12,L4-ResYr+1,0)</f>
        <v>459856.20199999982</v>
      </c>
      <c r="M10" s="69">
        <f>VLOOKUP($B$3,ResidentialUnitsPivot!$A$10:$AQ$12,M4-ResYr+2,0)-VLOOKUP($B$3,ResidentialUnitsPivot!$A$10:$AQ$12,M4-ResYr+1,0)</f>
        <v>468019.80000000028</v>
      </c>
      <c r="N10" s="69">
        <f>VLOOKUP($B$3,ResidentialUnitsPivot!$A$10:$AQ$12,N4-ResYr+2,0)-VLOOKUP($B$3,ResidentialUnitsPivot!$A$10:$AQ$12,N4-ResYr+1,0)</f>
        <v>475839.21799999988</v>
      </c>
      <c r="O10" s="69">
        <f>VLOOKUP($B$3,ResidentialUnitsPivot!$A$10:$AQ$12,O4-ResYr+2,0)-VLOOKUP($B$3,ResidentialUnitsPivot!$A$10:$AQ$12,O4-ResYr+1,0)</f>
        <v>486293.37099999981</v>
      </c>
      <c r="P10" s="69">
        <f>VLOOKUP($B$3,ResidentialUnitsPivot!$A$10:$AQ$12,P4-ResYr+2,0)-VLOOKUP($B$3,ResidentialUnitsPivot!$A$10:$AQ$12,P4-ResYr+1,0)</f>
        <v>457656.94399999967</v>
      </c>
      <c r="Q10" s="69">
        <f>VLOOKUP($B$3,ResidentialUnitsPivot!$A$10:$AQ$12,Q4-ResYr+2,0)-VLOOKUP($B$3,ResidentialUnitsPivot!$A$10:$AQ$12,Q4-ResYr+1,0)</f>
        <v>501566.16600000113</v>
      </c>
      <c r="R10" s="69">
        <f>VLOOKUP($B$3,ResidentialUnitsPivot!$A$10:$AQ$12,R4-ResYr+2,0)-VLOOKUP($B$3,ResidentialUnitsPivot!$A$10:$AQ$12,R4-ResYr+1,0)</f>
        <v>531374.80700000003</v>
      </c>
      <c r="S10" s="69">
        <f>VLOOKUP($B$3,ResidentialUnitsPivot!$A$10:$AQ$12,S4-ResYr+2,0)-VLOOKUP($B$3,ResidentialUnitsPivot!$A$10:$AQ$12,S4-ResYr+1,0)</f>
        <v>566932.57599999942</v>
      </c>
      <c r="T10" s="69">
        <f>VLOOKUP($B$3,ResidentialUnitsPivot!$A$10:$AQ$12,T4-ResYr+2,0)-VLOOKUP($B$3,ResidentialUnitsPivot!$A$10:$AQ$12,T4-ResYr+1,0)</f>
        <v>602168.22300000023</v>
      </c>
      <c r="U10" s="69">
        <f>VLOOKUP($B$3,ResidentialUnitsPivot!$A$10:$AQ$12,U4-ResYr+2,0)-VLOOKUP($B$3,ResidentialUnitsPivot!$A$10:$AQ$12,U4-ResYr+1,0)</f>
        <v>632197.24700000044</v>
      </c>
      <c r="V10" s="69">
        <f>VLOOKUP($B$3,ResidentialUnitsPivot!$A$10:$AQ$12,V4-ResYr+2,0)-VLOOKUP($B$3,ResidentialUnitsPivot!$A$10:$AQ$12,V4-ResYr+1,0)</f>
        <v>662319.55199999921</v>
      </c>
      <c r="W10" s="69">
        <f>VLOOKUP($B$3,ResidentialUnitsPivot!$A$10:$AQ$12,W4-ResYr+2,0)-VLOOKUP($B$3,ResidentialUnitsPivot!$A$10:$AQ$12,W4-ResYr+1,0)</f>
        <v>693256.25699999928</v>
      </c>
      <c r="X10" s="69">
        <f>VLOOKUP($B$3,ResidentialUnitsPivot!$A$10:$AQ$12,X4-ResYr+2,0)-VLOOKUP($B$3,ResidentialUnitsPivot!$A$10:$AQ$12,X4-ResYr+1,0)</f>
        <v>728943.68400000036</v>
      </c>
      <c r="Y10" s="69">
        <f>VLOOKUP($B$3,ResidentialUnitsPivot!$A$10:$AQ$12,Y4-ResYr+2,0)-VLOOKUP($B$3,ResidentialUnitsPivot!$A$10:$AQ$12,Y4-ResYr+1,0)</f>
        <v>763267.65000000037</v>
      </c>
      <c r="Z10" s="69">
        <f>VLOOKUP($B$3,ResidentialUnitsPivot!$A$10:$AQ$12,Z4-ResYr+2,0)-VLOOKUP($B$3,ResidentialUnitsPivot!$A$10:$AQ$12,Z4-ResYr+1,0)</f>
        <v>797750.17299999855</v>
      </c>
      <c r="AA10" s="69">
        <f>VLOOKUP($B$3,ResidentialUnitsPivot!$A$10:$AQ$12,AA4-ResYr+2,0)-VLOOKUP($B$3,ResidentialUnitsPivot!$A$10:$AQ$12,AA4-ResYr+1,0)</f>
        <v>833377.85200000182</v>
      </c>
      <c r="AB10" s="69">
        <f>VLOOKUP($B$3,ResidentialUnitsPivot!$A$10:$AQ$12,AB4-ResYr+2,0)-VLOOKUP($B$3,ResidentialUnitsPivot!$A$10:$AQ$12,AB4-ResYr+1,0)</f>
        <v>872320.3200000003</v>
      </c>
      <c r="AC10" s="69">
        <f>VLOOKUP($B$3,ResidentialUnitsPivot!$A$10:$AQ$12,AC4-ResYr+2,0)-VLOOKUP($B$3,ResidentialUnitsPivot!$A$10:$AQ$12,AC4-ResYr+1,0)</f>
        <v>916512.97599999979</v>
      </c>
      <c r="AD10" s="69">
        <f>VLOOKUP($B$3,ResidentialUnitsPivot!$A$10:$AQ$12,AD4-ResYr+2,0)-VLOOKUP($B$3,ResidentialUnitsPivot!$A$10:$AQ$12,AD4-ResYr+1,0)</f>
        <v>962105.84400000051</v>
      </c>
      <c r="AE10" s="69">
        <f>VLOOKUP($B$3,ResidentialUnitsPivot!$A$10:$AQ$12,AE4-ResYr+2,0)-VLOOKUP($B$3,ResidentialUnitsPivot!$A$10:$AQ$12,AE4-ResYr+1,0)</f>
        <v>1012568.0699999984</v>
      </c>
      <c r="AF10" s="69">
        <f>VLOOKUP($B$3,ResidentialUnitsPivot!$A$10:$AQ$12,AF4-ResYr+2,0)-VLOOKUP($B$3,ResidentialUnitsPivot!$A$10:$AQ$12,AF4-ResYr+1,0)</f>
        <v>1064265.2190000024</v>
      </c>
      <c r="AG10" s="69">
        <f>VLOOKUP($B$3,ResidentialUnitsPivot!$A$10:$AQ$12,AG4-ResYr+2,0)-VLOOKUP($B$3,ResidentialUnitsPivot!$A$10:$AQ$12,AG4-ResYr+1,0)</f>
        <v>1118042.1409999989</v>
      </c>
      <c r="AH10" s="69">
        <f>VLOOKUP($B$3,ResidentialUnitsPivot!$A$10:$AQ$12,AH4-ResYr+2,0)-VLOOKUP($B$3,ResidentialUnitsPivot!$A$10:$AQ$12,AH4-ResYr+1,0)</f>
        <v>1181124.873999998</v>
      </c>
      <c r="AI10" s="69">
        <f>VLOOKUP($B$3,ResidentialUnitsPivot!$A$10:$AQ$12,AI4-ResYr+2,0)-VLOOKUP($B$3,ResidentialUnitsPivot!$A$10:$AQ$12,AI4-ResYr+1,0)</f>
        <v>1244796.7990000024</v>
      </c>
      <c r="AJ10" s="69">
        <f>VLOOKUP($B$3,ResidentialUnitsPivot!$A$10:$AQ$12,AJ4-ResYr+2,0)-VLOOKUP($B$3,ResidentialUnitsPivot!$A$10:$AQ$12,AJ4-ResYr+1,0)</f>
        <v>1312291.3110000007</v>
      </c>
      <c r="AK10" s="69">
        <f>VLOOKUP($B$3,ResidentialUnitsPivot!$A$10:$AQ$12,AK4-ResYr+2,0)-VLOOKUP($B$3,ResidentialUnitsPivot!$A$10:$AQ$12,AK4-ResYr+1,0)</f>
        <v>1383435.6719999984</v>
      </c>
      <c r="AL10" s="69">
        <f>VLOOKUP($B$3,ResidentialUnitsPivot!$A$10:$AQ$12,AL4-ResYr+2,0)-VLOOKUP($B$3,ResidentialUnitsPivot!$A$10:$AQ$12,AL4-ResYr+1,0)</f>
        <v>1462572.0940000005</v>
      </c>
      <c r="AM10" s="69">
        <f>VLOOKUP($B$3,ResidentialUnitsPivot!$A$10:$AQ$12,AM4-ResYr+2,0)-VLOOKUP($B$3,ResidentialUnitsPivot!$A$10:$AQ$12,AM4-ResYr+1,0)</f>
        <v>1548572.063000001</v>
      </c>
      <c r="AN10" s="69">
        <f>VLOOKUP($B$3,ResidentialUnitsPivot!$A$10:$AQ$12,AN4-ResYr+2,0)-VLOOKUP($B$3,ResidentialUnitsPivot!$A$10:$AQ$12,AN4-ResYr+1,0)</f>
        <v>1642837.6549999975</v>
      </c>
      <c r="AO10" s="69">
        <f>VLOOKUP($B$3,ResidentialUnitsPivot!$A$10:$AQ$12,AO4-ResYr+2,0)-VLOOKUP($B$3,ResidentialUnitsPivot!$A$10:$AQ$12,AO4-ResYr+1,0)</f>
        <v>1741343.4070000015</v>
      </c>
      <c r="AP10" s="69">
        <f>VLOOKUP($B$3,ResidentialUnitsPivot!$A$10:$AQ$12,AP4-ResYr+2,0)-VLOOKUP($B$3,ResidentialUnitsPivot!$A$10:$AQ$12,AP4-ResYr+1,0)</f>
        <v>1847530.75</v>
      </c>
      <c r="AQ10" s="69">
        <f>VLOOKUP($B$3,ResidentialUnitsPivot!$A$10:$AQ$12,AQ4-ResYr+2,0)-VLOOKUP($B$3,ResidentialUnitsPivot!$A$10:$AQ$12,AQ4-ResYr+1,0)</f>
        <v>1958966.7179999985</v>
      </c>
      <c r="AR10" s="69">
        <f>VLOOKUP($B$3,ResidentialUnitsPivot!$A$10:$AQ$12,AR4-ResYr+2,0)-VLOOKUP($B$3,ResidentialUnitsPivot!$A$10:$AQ$12,AR4-ResYr+1,0)</f>
        <v>2082153.8440000042</v>
      </c>
    </row>
    <row r="11" spans="2:44" x14ac:dyDescent="0.25">
      <c r="B11" s="72" t="s">
        <v>78</v>
      </c>
      <c r="C11" s="68">
        <f t="shared" ref="C11:D11" si="2">C10*C8/10^6</f>
        <v>1012.2916289999998</v>
      </c>
      <c r="D11" s="68">
        <f t="shared" si="2"/>
        <v>599.53871098030743</v>
      </c>
      <c r="E11" s="68">
        <f t="shared" ref="E11:AR11" si="3">E10*E8/10^6</f>
        <v>641.29281315872868</v>
      </c>
      <c r="F11" s="68">
        <f t="shared" si="3"/>
        <v>888.25003214295009</v>
      </c>
      <c r="G11" s="68">
        <f t="shared" si="3"/>
        <v>1305.6147234139723</v>
      </c>
      <c r="H11" s="68">
        <f t="shared" si="3"/>
        <v>6704.98547224309</v>
      </c>
      <c r="I11" s="68">
        <f t="shared" si="3"/>
        <v>7276.1735961406685</v>
      </c>
      <c r="J11" s="68">
        <f t="shared" si="3"/>
        <v>7867.3364021934503</v>
      </c>
      <c r="K11" s="68">
        <f t="shared" si="3"/>
        <v>7873.0485765324975</v>
      </c>
      <c r="L11" s="68">
        <f t="shared" si="3"/>
        <v>7612.8905868473021</v>
      </c>
      <c r="M11" s="68">
        <f t="shared" si="3"/>
        <v>7499.3530410359499</v>
      </c>
      <c r="N11" s="68">
        <f t="shared" si="3"/>
        <v>6362.7540628000297</v>
      </c>
      <c r="O11" s="68">
        <f t="shared" si="3"/>
        <v>5449.843197647956</v>
      </c>
      <c r="P11" s="68">
        <f t="shared" si="3"/>
        <v>0</v>
      </c>
      <c r="Q11" s="68">
        <f t="shared" si="3"/>
        <v>0</v>
      </c>
      <c r="R11" s="68">
        <f t="shared" si="3"/>
        <v>0</v>
      </c>
      <c r="S11" s="68">
        <f t="shared" si="3"/>
        <v>0</v>
      </c>
      <c r="T11" s="68">
        <f t="shared" si="3"/>
        <v>0</v>
      </c>
      <c r="U11" s="68">
        <f t="shared" si="3"/>
        <v>0</v>
      </c>
      <c r="V11" s="68">
        <f t="shared" si="3"/>
        <v>0</v>
      </c>
      <c r="W11" s="68">
        <f t="shared" si="3"/>
        <v>0</v>
      </c>
      <c r="X11" s="68">
        <f t="shared" si="3"/>
        <v>0</v>
      </c>
      <c r="Y11" s="68">
        <f t="shared" si="3"/>
        <v>0</v>
      </c>
      <c r="Z11" s="68">
        <f t="shared" si="3"/>
        <v>0</v>
      </c>
      <c r="AA11" s="68">
        <f t="shared" si="3"/>
        <v>0</v>
      </c>
      <c r="AB11" s="68">
        <f t="shared" si="3"/>
        <v>0</v>
      </c>
      <c r="AC11" s="68">
        <f t="shared" si="3"/>
        <v>0</v>
      </c>
      <c r="AD11" s="68">
        <f t="shared" si="3"/>
        <v>0</v>
      </c>
      <c r="AE11" s="68">
        <f t="shared" si="3"/>
        <v>0</v>
      </c>
      <c r="AF11" s="68">
        <f t="shared" si="3"/>
        <v>0</v>
      </c>
      <c r="AG11" s="68">
        <f t="shared" si="3"/>
        <v>0</v>
      </c>
      <c r="AH11" s="68">
        <f t="shared" si="3"/>
        <v>0</v>
      </c>
      <c r="AI11" s="68">
        <f t="shared" si="3"/>
        <v>0</v>
      </c>
      <c r="AJ11" s="68">
        <f t="shared" si="3"/>
        <v>0</v>
      </c>
      <c r="AK11" s="68">
        <f t="shared" si="3"/>
        <v>0</v>
      </c>
      <c r="AL11" s="68">
        <f t="shared" si="3"/>
        <v>0</v>
      </c>
      <c r="AM11" s="68">
        <f t="shared" si="3"/>
        <v>0</v>
      </c>
      <c r="AN11" s="68">
        <f t="shared" si="3"/>
        <v>0</v>
      </c>
      <c r="AO11" s="68">
        <f t="shared" si="3"/>
        <v>0</v>
      </c>
      <c r="AP11" s="68">
        <f t="shared" si="3"/>
        <v>0</v>
      </c>
      <c r="AQ11" s="68">
        <f t="shared" si="3"/>
        <v>0</v>
      </c>
      <c r="AR11" s="68">
        <f t="shared" si="3"/>
        <v>0</v>
      </c>
    </row>
    <row r="12" spans="2:44" customFormat="1" x14ac:dyDescent="0.25"/>
    <row r="13" spans="2:44" x14ac:dyDescent="0.25">
      <c r="B13" s="3" t="s">
        <v>45</v>
      </c>
      <c r="C13" s="5">
        <v>2009</v>
      </c>
      <c r="D13" s="5">
        <v>2010</v>
      </c>
      <c r="E13" s="5">
        <v>2011</v>
      </c>
      <c r="F13" s="5">
        <v>2012</v>
      </c>
      <c r="G13" s="5">
        <v>2013</v>
      </c>
      <c r="H13" s="5">
        <v>2014</v>
      </c>
      <c r="I13" s="5">
        <v>2015</v>
      </c>
      <c r="J13" s="5">
        <v>2016</v>
      </c>
      <c r="K13" s="5">
        <v>2017</v>
      </c>
      <c r="L13" s="5">
        <v>2018</v>
      </c>
      <c r="M13" s="5">
        <v>2019</v>
      </c>
      <c r="N13" s="5">
        <v>2020</v>
      </c>
      <c r="O13" s="5">
        <v>2021</v>
      </c>
      <c r="P13" s="5">
        <v>2022</v>
      </c>
      <c r="Q13" s="5">
        <v>2023</v>
      </c>
      <c r="R13" s="5">
        <v>2024</v>
      </c>
      <c r="S13" s="5">
        <v>2025</v>
      </c>
      <c r="T13" s="5">
        <v>2026</v>
      </c>
      <c r="U13" s="5">
        <v>2027</v>
      </c>
      <c r="V13" s="5">
        <v>2028</v>
      </c>
      <c r="W13" s="5">
        <v>2029</v>
      </c>
      <c r="X13" s="5">
        <v>2030</v>
      </c>
      <c r="Y13" s="5">
        <v>2031</v>
      </c>
      <c r="Z13" s="5">
        <v>2032</v>
      </c>
      <c r="AA13" s="5">
        <v>2033</v>
      </c>
      <c r="AB13" s="5">
        <v>2034</v>
      </c>
      <c r="AC13" s="5">
        <v>2035</v>
      </c>
      <c r="AD13" s="5">
        <v>2036</v>
      </c>
      <c r="AE13" s="5">
        <v>2037</v>
      </c>
      <c r="AF13" s="5">
        <v>2038</v>
      </c>
      <c r="AG13" s="5">
        <v>2039</v>
      </c>
      <c r="AH13" s="5">
        <v>2040</v>
      </c>
      <c r="AI13" s="5">
        <v>2041</v>
      </c>
      <c r="AJ13" s="5">
        <v>2042</v>
      </c>
      <c r="AK13" s="5">
        <v>2043</v>
      </c>
      <c r="AL13" s="5">
        <v>2044</v>
      </c>
      <c r="AM13" s="5">
        <v>2045</v>
      </c>
      <c r="AN13" s="5">
        <v>2046</v>
      </c>
      <c r="AO13" s="5">
        <v>2047</v>
      </c>
      <c r="AP13" s="5">
        <v>2048</v>
      </c>
      <c r="AQ13" s="5">
        <v>2049</v>
      </c>
      <c r="AR13" s="5">
        <v>2050</v>
      </c>
    </row>
    <row r="14" spans="2:44" x14ac:dyDescent="0.25">
      <c r="B14" s="72" t="s">
        <v>44</v>
      </c>
      <c r="C14" s="130" t="s">
        <v>52</v>
      </c>
      <c r="D14" s="130" t="s">
        <v>52</v>
      </c>
      <c r="E14" s="130" t="s">
        <v>52</v>
      </c>
      <c r="F14" s="130" t="s">
        <v>52</v>
      </c>
      <c r="G14" s="67">
        <f>IF(ISERROR(VLOOKUP($B$3,CommercialUnitsPivot!$A$32:$AM$43,G13-CommYr+2,0)/(VLOOKUP($B$3,CommercialUnitsPivot!$A$10:$AM$20,G13-CommYr+2,0))),0,VLOOKUP($B$3,CommercialUnitsPivot!$A$32:$AM$43,G13-CommYr+2,0)/(VLOOKUP($B$3,CommercialUnitsPivot!$A$10:$AM$20,G13-CommYr+2,0)))</f>
        <v>37.499998263762009</v>
      </c>
      <c r="H14" s="67">
        <f>IF(ISERROR(VLOOKUP($B$3,CommercialUnitsPivot!$A$32:$AM$43,H13-CommYr+2,0)/(VLOOKUP($B$3,CommercialUnitsPivot!$A$10:$AM$20,H13-CommYr+2,0)-VLOOKUP($B$3,CommercialUnitsPivot!$A$10:$AM$20,H13-CommYr+1,0))),0,VLOOKUP($B$3,CommercialUnitsPivot!$A$32:$AM$43,H13-CommYr+2,0)/(VLOOKUP($B$3,CommercialUnitsPivot!$A$10:$AM$20,H13-CommYr+2,0)-VLOOKUP($B$3,CommercialUnitsPivot!$A$10:$AM$20,H13-CommYr+1,0)))</f>
        <v>28.25913661683094</v>
      </c>
      <c r="I14" s="67">
        <f>IF(ISERROR(VLOOKUP($B$3,CommercialUnitsPivot!$A$32:$AM$43,I13-CommYr+2,0)/(VLOOKUP($B$3,CommercialUnitsPivot!$A$10:$AM$20,I13-CommYr+2,0)-VLOOKUP($B$3,CommercialUnitsPivot!$A$10:$AM$20,I13-CommYr+1,0))),0,VLOOKUP($B$3,CommercialUnitsPivot!$A$32:$AM$43,I13-CommYr+2,0)/(VLOOKUP($B$3,CommercialUnitsPivot!$A$10:$AM$20,I13-CommYr+2,0)-VLOOKUP($B$3,CommercialUnitsPivot!$A$10:$AM$20,I13-CommYr+1,0)))</f>
        <v>29.277496548580515</v>
      </c>
      <c r="J14" s="67">
        <f>IF(ISERROR(VLOOKUP($B$3,CommercialUnitsPivot!$A$32:$AM$43,J13-CommYr+2,0)/(VLOOKUP($B$3,CommercialUnitsPivot!$A$10:$AM$20,J13-CommYr+2,0)-VLOOKUP($B$3,CommercialUnitsPivot!$A$10:$AM$20,J13-CommYr+1,0))),0,VLOOKUP($B$3,CommercialUnitsPivot!$A$32:$AM$43,J13-CommYr+2,0)/(VLOOKUP($B$3,CommercialUnitsPivot!$A$10:$AM$20,J13-CommYr+2,0)-VLOOKUP($B$3,CommercialUnitsPivot!$A$10:$AM$20,J13-CommYr+1,0)))</f>
        <v>29.640675440656988</v>
      </c>
      <c r="K14" s="67">
        <f>IF(ISERROR(VLOOKUP($B$3,CommercialUnitsPivot!$A$32:$AM$43,K13-CommYr+2,0)/(VLOOKUP($B$3,CommercialUnitsPivot!$A$10:$AM$20,K13-CommYr+2,0)-VLOOKUP($B$3,CommercialUnitsPivot!$A$10:$AM$20,K13-CommYr+1,0))),0,VLOOKUP($B$3,CommercialUnitsPivot!$A$32:$AM$43,K13-CommYr+2,0)/(VLOOKUP($B$3,CommercialUnitsPivot!$A$10:$AM$20,K13-CommYr+2,0)-VLOOKUP($B$3,CommercialUnitsPivot!$A$10:$AM$20,K13-CommYr+1,0)))</f>
        <v>31.059744766315465</v>
      </c>
      <c r="L14" s="67">
        <f>IF(ISERROR(VLOOKUP($B$3,CommercialUnitsPivot!$A$32:$AM$43,L13-CommYr+2,0)/(VLOOKUP($B$3,CommercialUnitsPivot!$A$10:$AM$20,L13-CommYr+2,0)-VLOOKUP($B$3,CommercialUnitsPivot!$A$10:$AM$20,L13-CommYr+1,0))),0,VLOOKUP($B$3,CommercialUnitsPivot!$A$32:$AM$43,L13-CommYr+2,0)/(VLOOKUP($B$3,CommercialUnitsPivot!$A$10:$AM$20,L13-CommYr+2,0)-VLOOKUP($B$3,CommercialUnitsPivot!$A$10:$AM$20,L13-CommYr+1,0)))</f>
        <v>32.108562773224378</v>
      </c>
      <c r="M14" s="67">
        <f>IF(ISERROR(VLOOKUP($B$3,CommercialUnitsPivot!$A$32:$AM$43,M13-CommYr+2,0)/(VLOOKUP($B$3,CommercialUnitsPivot!$A$10:$AM$20,M13-CommYr+2,0)-VLOOKUP($B$3,CommercialUnitsPivot!$A$10:$AM$20,M13-CommYr+1,0))),0,VLOOKUP($B$3,CommercialUnitsPivot!$A$32:$AM$43,M13-CommYr+2,0)/(VLOOKUP($B$3,CommercialUnitsPivot!$A$10:$AM$20,M13-CommYr+2,0)-VLOOKUP($B$3,CommercialUnitsPivot!$A$10:$AM$20,M13-CommYr+1,0)))</f>
        <v>32.533686837716267</v>
      </c>
      <c r="N14" s="67">
        <f>IF(ISERROR(VLOOKUP($B$3,CommercialUnitsPivot!$A$32:$AM$43,N13-CommYr+2,0)/(VLOOKUP($B$3,CommercialUnitsPivot!$A$10:$AM$20,N13-CommYr+2,0)-VLOOKUP($B$3,CommercialUnitsPivot!$A$10:$AM$20,N13-CommYr+1,0))),0,VLOOKUP($B$3,CommercialUnitsPivot!$A$32:$AM$43,N13-CommYr+2,0)/(VLOOKUP($B$3,CommercialUnitsPivot!$A$10:$AM$20,N13-CommYr+2,0)-VLOOKUP($B$3,CommercialUnitsPivot!$A$10:$AM$20,N13-CommYr+1,0)))</f>
        <v>33.573043107579451</v>
      </c>
      <c r="O14" s="67">
        <f>IF(ISERROR(VLOOKUP($B$3,CommercialUnitsPivot!$A$32:$AM$43,O13-CommYr+2,0)/(VLOOKUP($B$3,CommercialUnitsPivot!$A$10:$AM$20,O13-CommYr+2,0)-VLOOKUP($B$3,CommercialUnitsPivot!$A$10:$AM$20,O13-CommYr+1,0))),0,VLOOKUP($B$3,CommercialUnitsPivot!$A$32:$AM$43,O13-CommYr+2,0)/(VLOOKUP($B$3,CommercialUnitsPivot!$A$10:$AM$20,O13-CommYr+2,0)-VLOOKUP($B$3,CommercialUnitsPivot!$A$10:$AM$20,O13-CommYr+1,0)))</f>
        <v>35.083171688375799</v>
      </c>
      <c r="P14" s="67">
        <f>IF(ISERROR(VLOOKUP($B$3,CommercialUnitsPivot!$A$32:$AM$43,P13-CommYr+2,0)/(VLOOKUP($B$3,CommercialUnitsPivot!$A$10:$AM$20,P13-CommYr+2,0)-VLOOKUP($B$3,CommercialUnitsPivot!$A$10:$AM$20,P13-CommYr+1,0))),0,VLOOKUP($B$3,CommercialUnitsPivot!$A$32:$AM$43,P13-CommYr+2,0)/(VLOOKUP($B$3,CommercialUnitsPivot!$A$10:$AM$20,P13-CommYr+2,0)-VLOOKUP($B$3,CommercialUnitsPivot!$A$10:$AM$20,P13-CommYr+1,0)))</f>
        <v>38.16089753006576</v>
      </c>
      <c r="Q14" s="67">
        <f>IF(ISERROR(VLOOKUP($B$3,CommercialUnitsPivot!$A$32:$AM$43,Q13-CommYr+2,0)/(VLOOKUP($B$3,CommercialUnitsPivot!$A$10:$AM$20,Q13-CommYr+2,0)-VLOOKUP($B$3,CommercialUnitsPivot!$A$10:$AM$20,Q13-CommYr+1,0))),0,VLOOKUP($B$3,CommercialUnitsPivot!$A$32:$AM$43,Q13-CommYr+2,0)/(VLOOKUP($B$3,CommercialUnitsPivot!$A$10:$AM$20,Q13-CommYr+2,0)-VLOOKUP($B$3,CommercialUnitsPivot!$A$10:$AM$20,Q13-CommYr+1,0)))</f>
        <v>41.082177717135536</v>
      </c>
      <c r="R14" s="67">
        <f>IF(ISERROR(VLOOKUP($B$3,CommercialUnitsPivot!$A$32:$AM$43,R13-CommYr+2,0)/(VLOOKUP($B$3,CommercialUnitsPivot!$A$10:$AM$20,R13-CommYr+2,0)-VLOOKUP($B$3,CommercialUnitsPivot!$A$10:$AM$20,R13-CommYr+1,0))),0,VLOOKUP($B$3,CommercialUnitsPivot!$A$32:$AM$43,R13-CommYr+2,0)/(VLOOKUP($B$3,CommercialUnitsPivot!$A$10:$AM$20,R13-CommYr+2,0)-VLOOKUP($B$3,CommercialUnitsPivot!$A$10:$AM$20,R13-CommYr+1,0)))</f>
        <v>42.088990731399015</v>
      </c>
      <c r="S14" s="67">
        <f>IF(ISERROR(VLOOKUP($B$3,CommercialUnitsPivot!$A$32:$AM$43,S13-CommYr+2,0)/(VLOOKUP($B$3,CommercialUnitsPivot!$A$10:$AM$20,S13-CommYr+2,0)-VLOOKUP($B$3,CommercialUnitsPivot!$A$10:$AM$20,S13-CommYr+1,0))),0,VLOOKUP($B$3,CommercialUnitsPivot!$A$32:$AM$43,S13-CommYr+2,0)/(VLOOKUP($B$3,CommercialUnitsPivot!$A$10:$AM$20,S13-CommYr+2,0)-VLOOKUP($B$3,CommercialUnitsPivot!$A$10:$AM$20,S13-CommYr+1,0)))</f>
        <v>45.169446038581057</v>
      </c>
      <c r="T14" s="67">
        <f>IF(ISERROR(VLOOKUP($B$3,CommercialUnitsPivot!$A$32:$AM$43,T13-CommYr+2,0)/(VLOOKUP($B$3,CommercialUnitsPivot!$A$10:$AM$20,T13-CommYr+2,0)-VLOOKUP($B$3,CommercialUnitsPivot!$A$10:$AM$20,T13-CommYr+1,0))),0,VLOOKUP($B$3,CommercialUnitsPivot!$A$32:$AM$43,T13-CommYr+2,0)/(VLOOKUP($B$3,CommercialUnitsPivot!$A$10:$AM$20,T13-CommYr+2,0)-VLOOKUP($B$3,CommercialUnitsPivot!$A$10:$AM$20,T13-CommYr+1,0)))</f>
        <v>47.522014223916322</v>
      </c>
      <c r="U14" s="67">
        <f>IF(ISERROR(VLOOKUP($B$3,CommercialUnitsPivot!$A$32:$AM$43,U13-CommYr+2,0)/(VLOOKUP($B$3,CommercialUnitsPivot!$A$10:$AM$20,U13-CommYr+2,0)-VLOOKUP($B$3,CommercialUnitsPivot!$A$10:$AM$20,U13-CommYr+1,0))),0,VLOOKUP($B$3,CommercialUnitsPivot!$A$32:$AM$43,U13-CommYr+2,0)/(VLOOKUP($B$3,CommercialUnitsPivot!$A$10:$AM$20,U13-CommYr+2,0)-VLOOKUP($B$3,CommercialUnitsPivot!$A$10:$AM$20,U13-CommYr+1,0)))</f>
        <v>49.031685987445059</v>
      </c>
      <c r="V14" s="67">
        <f>IF(ISERROR(VLOOKUP($B$3,CommercialUnitsPivot!$A$32:$AM$43,V13-CommYr+2,0)/(VLOOKUP($B$3,CommercialUnitsPivot!$A$10:$AM$20,V13-CommYr+2,0)-VLOOKUP($B$3,CommercialUnitsPivot!$A$10:$AM$20,V13-CommYr+1,0))),0,VLOOKUP($B$3,CommercialUnitsPivot!$A$32:$AM$43,V13-CommYr+2,0)/(VLOOKUP($B$3,CommercialUnitsPivot!$A$10:$AM$20,V13-CommYr+2,0)-VLOOKUP($B$3,CommercialUnitsPivot!$A$10:$AM$20,V13-CommYr+1,0)))</f>
        <v>50.1107901487688</v>
      </c>
      <c r="W14" s="67">
        <f>IF(ISERROR(VLOOKUP($B$3,CommercialUnitsPivot!$A$32:$AM$43,W13-CommYr+2,0)/(VLOOKUP($B$3,CommercialUnitsPivot!$A$10:$AM$20,W13-CommYr+2,0)-VLOOKUP($B$3,CommercialUnitsPivot!$A$10:$AM$20,W13-CommYr+1,0))),0,VLOOKUP($B$3,CommercialUnitsPivot!$A$32:$AM$43,W13-CommYr+2,0)/(VLOOKUP($B$3,CommercialUnitsPivot!$A$10:$AM$20,W13-CommYr+2,0)-VLOOKUP($B$3,CommercialUnitsPivot!$A$10:$AM$20,W13-CommYr+1,0)))</f>
        <v>51.264135892820327</v>
      </c>
      <c r="X14" s="67">
        <f>IF(ISERROR(VLOOKUP($B$3,CommercialUnitsPivot!$A$32:$AM$43,X13-CommYr+2,0)/(VLOOKUP($B$3,CommercialUnitsPivot!$A$10:$AM$20,X13-CommYr+2,0)-VLOOKUP($B$3,CommercialUnitsPivot!$A$10:$AM$20,X13-CommYr+1,0))),0,VLOOKUP($B$3,CommercialUnitsPivot!$A$32:$AM$43,X13-CommYr+2,0)/(VLOOKUP($B$3,CommercialUnitsPivot!$A$10:$AM$20,X13-CommYr+2,0)-VLOOKUP($B$3,CommercialUnitsPivot!$A$10:$AM$20,X13-CommYr+1,0)))</f>
        <v>52.434563098120002</v>
      </c>
      <c r="Y14" s="67">
        <f>IF(ISERROR(VLOOKUP($B$3,CommercialUnitsPivot!$A$32:$AM$43,Y13-CommYr+2,0)/(VLOOKUP($B$3,CommercialUnitsPivot!$A$10:$AM$20,Y13-CommYr+2,0)-VLOOKUP($B$3,CommercialUnitsPivot!$A$10:$AM$20,Y13-CommYr+1,0))),0,VLOOKUP($B$3,CommercialUnitsPivot!$A$32:$AM$43,Y13-CommYr+2,0)/(VLOOKUP($B$3,CommercialUnitsPivot!$A$10:$AM$20,Y13-CommYr+2,0)-VLOOKUP($B$3,CommercialUnitsPivot!$A$10:$AM$20,Y13-CommYr+1,0)))</f>
        <v>53.068657571185454</v>
      </c>
      <c r="Z14" s="67">
        <f>IF(ISERROR(VLOOKUP($B$3,CommercialUnitsPivot!$A$32:$AM$43,Z13-CommYr+2,0)/(VLOOKUP($B$3,CommercialUnitsPivot!$A$10:$AM$20,Z13-CommYr+2,0)-VLOOKUP($B$3,CommercialUnitsPivot!$A$10:$AM$20,Z13-CommYr+1,0))),0,VLOOKUP($B$3,CommercialUnitsPivot!$A$32:$AM$43,Z13-CommYr+2,0)/(VLOOKUP($B$3,CommercialUnitsPivot!$A$10:$AM$20,Z13-CommYr+2,0)-VLOOKUP($B$3,CommercialUnitsPivot!$A$10:$AM$20,Z13-CommYr+1,0)))</f>
        <v>53.174098512794252</v>
      </c>
      <c r="AA14" s="67">
        <f>IF(ISERROR(VLOOKUP($B$3,CommercialUnitsPivot!$A$32:$AM$43,AA13-CommYr+2,0)/(VLOOKUP($B$3,CommercialUnitsPivot!$A$10:$AM$20,AA13-CommYr+2,0)-VLOOKUP($B$3,CommercialUnitsPivot!$A$10:$AM$20,AA13-CommYr+1,0))),0,VLOOKUP($B$3,CommercialUnitsPivot!$A$32:$AM$43,AA13-CommYr+2,0)/(VLOOKUP($B$3,CommercialUnitsPivot!$A$10:$AM$20,AA13-CommYr+2,0)-VLOOKUP($B$3,CommercialUnitsPivot!$A$10:$AM$20,AA13-CommYr+1,0)))</f>
        <v>52.578612611777302</v>
      </c>
      <c r="AB14" s="67">
        <f>IF(ISERROR(VLOOKUP($B$3,CommercialUnitsPivot!$A$32:$AM$43,AB13-CommYr+2,0)/(VLOOKUP($B$3,CommercialUnitsPivot!$A$10:$AM$20,AB13-CommYr+2,0)-VLOOKUP($B$3,CommercialUnitsPivot!$A$10:$AM$20,AB13-CommYr+1,0))),0,VLOOKUP($B$3,CommercialUnitsPivot!$A$32:$AM$43,AB13-CommYr+2,0)/(VLOOKUP($B$3,CommercialUnitsPivot!$A$10:$AM$20,AB13-CommYr+2,0)-VLOOKUP($B$3,CommercialUnitsPivot!$A$10:$AM$20,AB13-CommYr+1,0)))</f>
        <v>52.342273079901275</v>
      </c>
      <c r="AC14" s="67">
        <f>IF(ISERROR(VLOOKUP($B$3,CommercialUnitsPivot!$A$32:$AM$43,AC13-CommYr+2,0)/(VLOOKUP($B$3,CommercialUnitsPivot!$A$10:$AM$20,AC13-CommYr+2,0)-VLOOKUP($B$3,CommercialUnitsPivot!$A$10:$AM$20,AC13-CommYr+1,0))),0,VLOOKUP($B$3,CommercialUnitsPivot!$A$32:$AM$43,AC13-CommYr+2,0)/(VLOOKUP($B$3,CommercialUnitsPivot!$A$10:$AM$20,AC13-CommYr+2,0)-VLOOKUP($B$3,CommercialUnitsPivot!$A$10:$AM$20,AC13-CommYr+1,0)))</f>
        <v>52.332845716839024</v>
      </c>
      <c r="AD14" s="67">
        <f>IF(ISERROR(VLOOKUP($B$3,CommercialUnitsPivot!$A$32:$AM$43,AD13-CommYr+2,0)/(VLOOKUP($B$3,CommercialUnitsPivot!$A$10:$AM$20,AD13-CommYr+2,0)-VLOOKUP($B$3,CommercialUnitsPivot!$A$10:$AM$20,AD13-CommYr+1,0))),0,VLOOKUP($B$3,CommercialUnitsPivot!$A$32:$AM$43,AD13-CommYr+2,0)/(VLOOKUP($B$3,CommercialUnitsPivot!$A$10:$AM$20,AD13-CommYr+2,0)-VLOOKUP($B$3,CommercialUnitsPivot!$A$10:$AM$20,AD13-CommYr+1,0)))</f>
        <v>52.06854300253751</v>
      </c>
      <c r="AE14" s="67">
        <f>IF(ISERROR(VLOOKUP($B$3,CommercialUnitsPivot!$A$32:$AM$43,AE13-CommYr+2,0)/(VLOOKUP($B$3,CommercialUnitsPivot!$A$10:$AM$20,AE13-CommYr+2,0)-VLOOKUP($B$3,CommercialUnitsPivot!$A$10:$AM$20,AE13-CommYr+1,0))),0,VLOOKUP($B$3,CommercialUnitsPivot!$A$32:$AM$43,AE13-CommYr+2,0)/(VLOOKUP($B$3,CommercialUnitsPivot!$A$10:$AM$20,AE13-CommYr+2,0)-VLOOKUP($B$3,CommercialUnitsPivot!$A$10:$AM$20,AE13-CommYr+1,0)))</f>
        <v>51.827742627331389</v>
      </c>
      <c r="AF14" s="67">
        <f>IF(ISERROR(VLOOKUP($B$3,CommercialUnitsPivot!$A$32:$AM$43,AF13-CommYr+2,0)/(VLOOKUP($B$3,CommercialUnitsPivot!$A$10:$AM$20,AF13-CommYr+2,0)-VLOOKUP($B$3,CommercialUnitsPivot!$A$10:$AM$20,AF13-CommYr+1,0))),0,VLOOKUP($B$3,CommercialUnitsPivot!$A$32:$AM$43,AF13-CommYr+2,0)/(VLOOKUP($B$3,CommercialUnitsPivot!$A$10:$AM$20,AF13-CommYr+2,0)-VLOOKUP($B$3,CommercialUnitsPivot!$A$10:$AM$20,AF13-CommYr+1,0)))</f>
        <v>51.395471851908134</v>
      </c>
      <c r="AG14" s="67">
        <f>IF(ISERROR(VLOOKUP($B$3,CommercialUnitsPivot!$A$32:$AM$43,AG13-CommYr+2,0)/(VLOOKUP($B$3,CommercialUnitsPivot!$A$10:$AM$20,AG13-CommYr+2,0)-VLOOKUP($B$3,CommercialUnitsPivot!$A$10:$AM$20,AG13-CommYr+1,0))),0,VLOOKUP($B$3,CommercialUnitsPivot!$A$32:$AM$43,AG13-CommYr+2,0)/(VLOOKUP($B$3,CommercialUnitsPivot!$A$10:$AM$20,AG13-CommYr+2,0)-VLOOKUP($B$3,CommercialUnitsPivot!$A$10:$AM$20,AG13-CommYr+1,0)))</f>
        <v>50.970440070979599</v>
      </c>
      <c r="AH14" s="67">
        <f>IF(ISERROR(VLOOKUP($B$3,CommercialUnitsPivot!$A$32:$AM$43,AH13-CommYr+2,0)/(VLOOKUP($B$3,CommercialUnitsPivot!$A$10:$AM$20,AH13-CommYr+2,0)-VLOOKUP($B$3,CommercialUnitsPivot!$A$10:$AM$20,AH13-CommYr+1,0))),0,VLOOKUP($B$3,CommercialUnitsPivot!$A$32:$AM$43,AH13-CommYr+2,0)/(VLOOKUP($B$3,CommercialUnitsPivot!$A$10:$AM$20,AH13-CommYr+2,0)-VLOOKUP($B$3,CommercialUnitsPivot!$A$10:$AM$20,AH13-CommYr+1,0)))</f>
        <v>50.55959228785359</v>
      </c>
      <c r="AI14" s="67">
        <f>IF(ISERROR(VLOOKUP($B$3,CommercialUnitsPivot!$A$32:$AM$43,AI13-CommYr+2,0)/(VLOOKUP($B$3,CommercialUnitsPivot!$A$10:$AM$20,AI13-CommYr+2,0)-VLOOKUP($B$3,CommercialUnitsPivot!$A$10:$AM$20,AI13-CommYr+1,0))),0,VLOOKUP($B$3,CommercialUnitsPivot!$A$32:$AM$43,AI13-CommYr+2,0)/(VLOOKUP($B$3,CommercialUnitsPivot!$A$10:$AM$20,AI13-CommYr+2,0)-VLOOKUP($B$3,CommercialUnitsPivot!$A$10:$AM$20,AI13-CommYr+1,0)))</f>
        <v>50.356877536090209</v>
      </c>
      <c r="AJ14" s="67">
        <f>IF(ISERROR(VLOOKUP($B$3,CommercialUnitsPivot!$A$32:$AM$43,AJ13-CommYr+2,0)/(VLOOKUP($B$3,CommercialUnitsPivot!$A$10:$AM$20,AJ13-CommYr+2,0)-VLOOKUP($B$3,CommercialUnitsPivot!$A$10:$AM$20,AJ13-CommYr+1,0))),0,VLOOKUP($B$3,CommercialUnitsPivot!$A$32:$AM$43,AJ13-CommYr+2,0)/(VLOOKUP($B$3,CommercialUnitsPivot!$A$10:$AM$20,AJ13-CommYr+2,0)-VLOOKUP($B$3,CommercialUnitsPivot!$A$10:$AM$20,AJ13-CommYr+1,0)))</f>
        <v>50.133587662940876</v>
      </c>
      <c r="AK14" s="67">
        <f>IF(ISERROR(VLOOKUP($B$3,CommercialUnitsPivot!$A$32:$AM$43,AK13-CommYr+2,0)/(VLOOKUP($B$3,CommercialUnitsPivot!$A$10:$AM$20,AK13-CommYr+2,0)-VLOOKUP($B$3,CommercialUnitsPivot!$A$10:$AM$20,AK13-CommYr+1,0))),0,VLOOKUP($B$3,CommercialUnitsPivot!$A$32:$AM$43,AK13-CommYr+2,0)/(VLOOKUP($B$3,CommercialUnitsPivot!$A$10:$AM$20,AK13-CommYr+2,0)-VLOOKUP($B$3,CommercialUnitsPivot!$A$10:$AM$20,AK13-CommYr+1,0)))</f>
        <v>50.016571667202307</v>
      </c>
      <c r="AL14" s="67">
        <f>IF(ISERROR(VLOOKUP($B$3,CommercialUnitsPivot!$A$32:$AM$43,AL13-CommYr+2,0)/(VLOOKUP($B$3,CommercialUnitsPivot!$A$10:$AM$20,AL13-CommYr+2,0)-VLOOKUP($B$3,CommercialUnitsPivot!$A$10:$AM$20,AL13-CommYr+1,0))),0,VLOOKUP($B$3,CommercialUnitsPivot!$A$32:$AM$43,AL13-CommYr+2,0)/(VLOOKUP($B$3,CommercialUnitsPivot!$A$10:$AM$20,AL13-CommYr+2,0)-VLOOKUP($B$3,CommercialUnitsPivot!$A$10:$AM$20,AL13-CommYr+1,0)))</f>
        <v>49.979285168756782</v>
      </c>
      <c r="AM14" s="67">
        <f>IF(ISERROR(VLOOKUP($B$3,CommercialUnitsPivot!$A$32:$AM$43,AM13-CommYr+2,0)/(VLOOKUP($B$3,CommercialUnitsPivot!$A$10:$AM$20,AM13-CommYr+2,0)-VLOOKUP($B$3,CommercialUnitsPivot!$A$10:$AM$20,AM13-CommYr+1,0))),0,VLOOKUP($B$3,CommercialUnitsPivot!$A$32:$AM$43,AM13-CommYr+2,0)/(VLOOKUP($B$3,CommercialUnitsPivot!$A$10:$AM$20,AM13-CommYr+2,0)-VLOOKUP($B$3,CommercialUnitsPivot!$A$10:$AM$20,AM13-CommYr+1,0)))</f>
        <v>49.954923130924328</v>
      </c>
      <c r="AN14" s="67">
        <f>IF(ISERROR(VLOOKUP($B$3,CommercialUnitsPivot!$A$32:$AM$43,AN13-CommYr+2,0)/(VLOOKUP($B$3,CommercialUnitsPivot!$A$10:$AM$20,AN13-CommYr+2,0)-VLOOKUP($B$3,CommercialUnitsPivot!$A$10:$AM$20,AN13-CommYr+1,0))),0,VLOOKUP($B$3,CommercialUnitsPivot!$A$32:$AM$43,AN13-CommYr+2,0)/(VLOOKUP($B$3,CommercialUnitsPivot!$A$10:$AM$20,AN13-CommYr+2,0)-VLOOKUP($B$3,CommercialUnitsPivot!$A$10:$AM$20,AN13-CommYr+1,0)))</f>
        <v>49.959382033401262</v>
      </c>
      <c r="AO14" s="67">
        <f>IF(ISERROR(VLOOKUP($B$3,CommercialUnitsPivot!$A$32:$AM$43,AO13-CommYr+2,0)/(VLOOKUP($B$3,CommercialUnitsPivot!$A$10:$AM$20,AO13-CommYr+2,0)-VLOOKUP($B$3,CommercialUnitsPivot!$A$10:$AM$20,AO13-CommYr+1,0))),0,VLOOKUP($B$3,CommercialUnitsPivot!$A$32:$AM$43,AO13-CommYr+2,0)/(VLOOKUP($B$3,CommercialUnitsPivot!$A$10:$AM$20,AO13-CommYr+2,0)-VLOOKUP($B$3,CommercialUnitsPivot!$A$10:$AM$20,AO13-CommYr+1,0)))</f>
        <v>49.934117433774411</v>
      </c>
      <c r="AP14" s="67">
        <f>IF(ISERROR(VLOOKUP($B$3,CommercialUnitsPivot!$A$32:$AM$43,AP13-CommYr+2,0)/(VLOOKUP($B$3,CommercialUnitsPivot!$A$10:$AM$20,AP13-CommYr+2,0)-VLOOKUP($B$3,CommercialUnitsPivot!$A$10:$AM$20,AP13-CommYr+1,0))),0,VLOOKUP($B$3,CommercialUnitsPivot!$A$32:$AM$43,AP13-CommYr+2,0)/(VLOOKUP($B$3,CommercialUnitsPivot!$A$10:$AM$20,AP13-CommYr+2,0)-VLOOKUP($B$3,CommercialUnitsPivot!$A$10:$AM$20,AP13-CommYr+1,0)))</f>
        <v>49.931077139847844</v>
      </c>
      <c r="AQ14" s="67">
        <f>IF(ISERROR(VLOOKUP($B$3,CommercialUnitsPivot!$A$32:$AM$43,AQ13-CommYr+2,0)/(VLOOKUP($B$3,CommercialUnitsPivot!$A$10:$AM$20,AQ13-CommYr+2,0)-VLOOKUP($B$3,CommercialUnitsPivot!$A$10:$AM$20,AQ13-CommYr+1,0))),0,VLOOKUP($B$3,CommercialUnitsPivot!$A$32:$AM$43,AQ13-CommYr+2,0)/(VLOOKUP($B$3,CommercialUnitsPivot!$A$10:$AM$20,AQ13-CommYr+2,0)-VLOOKUP($B$3,CommercialUnitsPivot!$A$10:$AM$20,AQ13-CommYr+1,0)))</f>
        <v>49.894632143539006</v>
      </c>
      <c r="AR14" s="67">
        <f>IF(ISERROR(VLOOKUP($B$3,CommercialUnitsPivot!$A$32:$AM$43,AR13-CommYr+2,0)/(VLOOKUP($B$3,CommercialUnitsPivot!$A$10:$AM$20,AR13-CommYr+2,0)-VLOOKUP($B$3,CommercialUnitsPivot!$A$10:$AM$20,AR13-CommYr+1,0))),0,VLOOKUP($B$3,CommercialUnitsPivot!$A$32:$AM$43,AR13-CommYr+2,0)/(VLOOKUP($B$3,CommercialUnitsPivot!$A$10:$AM$20,AR13-CommYr+2,0)-VLOOKUP($B$3,CommercialUnitsPivot!$A$10:$AM$20,AR13-CommYr+1,0)))</f>
        <v>49.904869487895375</v>
      </c>
    </row>
    <row r="15" spans="2:44" x14ac:dyDescent="0.25">
      <c r="B15" s="72" t="s">
        <v>75</v>
      </c>
      <c r="C15" s="130" t="s">
        <v>52</v>
      </c>
      <c r="D15" s="130" t="s">
        <v>52</v>
      </c>
      <c r="E15" s="130" t="s">
        <v>52</v>
      </c>
      <c r="F15" s="130" t="s">
        <v>52</v>
      </c>
      <c r="G15" s="68">
        <f>IF(ISERROR(VLOOKUP($B$3,CommercialInvestPivot!$A$10:$AM$20,G13-CommYr+2,0)/(VLOOKUP($B$3,CommercialUnitsPivot!$A$10:$AM$20,G13-CommYr+2,0))*10^6*HLOOKUP(G13,GDP!$C$2:$BA$3,2,0)/HLOOKUP(GDPyear,GDP!$C$2:$BA$3,2,0)),0,VLOOKUP($B$3,CommercialInvestPivot!$A$10:$AM$20,G13-CommYr+2,0)/(VLOOKUP($B$3,CommercialUnitsPivot!$A$10:$AM$20,G13-CommYr+2,0))*10^6*HLOOKUP(G13,GDP!$C$2:$BA$3,2,0)/HLOOKUP(GDPyear,GDP!$C$2:$BA$3,2,0))</f>
        <v>0</v>
      </c>
      <c r="H15" s="68">
        <f>IF(ISERROR(VLOOKUP($B$3,CommercialInvestPivot!$A$10:$AM$20,H13-CommYr+2,0)/(VLOOKUP($B$3,CommercialUnitsPivot!$A$10:$AM$20,H13-CommYr+2,0)-VLOOKUP($B$3,CommercialUnitsPivot!$A$10:$AM$20,H13-CommYr+1,0))*10^6*HLOOKUP(H13,GDP!$C$2:$BA$3,2,0)/HLOOKUP(GDPyear,GDP!$C$2:$BA$3,2,0)),0,VLOOKUP($B$3,CommercialInvestPivot!$A$10:$AM$20,H13-CommYr+2,0)/(VLOOKUP($B$3,CommercialUnitsPivot!$A$10:$AM$20,H13-CommYr+2,0)-VLOOKUP($B$3,CommercialUnitsPivot!$A$10:$AM$20,H13-CommYr+1,0))*10^6*HLOOKUP(H13,GDP!$C$2:$BA$3,2,0)/HLOOKUP(GDPyear,GDP!$C$2:$BA$3,2,0))</f>
        <v>112911.01956439835</v>
      </c>
      <c r="I15" s="68">
        <f>IF(ISERROR(VLOOKUP($B$3,CommercialInvestPivot!$A$10:$AM$20,I13-CommYr+2,0)/(VLOOKUP($B$3,CommercialUnitsPivot!$A$10:$AM$20,I13-CommYr+2,0)-VLOOKUP($B$3,CommercialUnitsPivot!$A$10:$AM$20,I13-CommYr+1,0))*10^6*HLOOKUP(I13,GDP!$C$2:$BA$3,2,0)/HLOOKUP(GDPyear,GDP!$C$2:$BA$3,2,0)),0,VLOOKUP($B$3,CommercialInvestPivot!$A$10:$AM$20,I13-CommYr+2,0)/(VLOOKUP($B$3,CommercialUnitsPivot!$A$10:$AM$20,I13-CommYr+2,0)-VLOOKUP($B$3,CommercialUnitsPivot!$A$10:$AM$20,I13-CommYr+1,0))*10^6*HLOOKUP(I13,GDP!$C$2:$BA$3,2,0)/HLOOKUP(GDPyear,GDP!$C$2:$BA$3,2,0))</f>
        <v>110233.59502984735</v>
      </c>
      <c r="J15" s="68">
        <f>IF(ISERROR(VLOOKUP($B$3,CommercialInvestPivot!$A$10:$AM$20,J13-CommYr+2,0)/(VLOOKUP($B$3,CommercialUnitsPivot!$A$10:$AM$20,J13-CommYr+2,0)-VLOOKUP($B$3,CommercialUnitsPivot!$A$10:$AM$20,J13-CommYr+1,0))*10^6*HLOOKUP(J13,GDP!$C$2:$BA$3,2,0)/HLOOKUP(GDPyear,GDP!$C$2:$BA$3,2,0)),0,VLOOKUP($B$3,CommercialInvestPivot!$A$10:$AM$20,J13-CommYr+2,0)/(VLOOKUP($B$3,CommercialUnitsPivot!$A$10:$AM$20,J13-CommYr+2,0)-VLOOKUP($B$3,CommercialUnitsPivot!$A$10:$AM$20,J13-CommYr+1,0))*10^6*HLOOKUP(J13,GDP!$C$2:$BA$3,2,0)/HLOOKUP(GDPyear,GDP!$C$2:$BA$3,2,0))</f>
        <v>109504.80867632473</v>
      </c>
      <c r="K15" s="68">
        <f>IF(ISERROR(VLOOKUP($B$3,CommercialInvestPivot!$A$10:$AM$20,K13-CommYr+2,0)/(VLOOKUP($B$3,CommercialUnitsPivot!$A$10:$AM$20,K13-CommYr+2,0)-VLOOKUP($B$3,CommercialUnitsPivot!$A$10:$AM$20,K13-CommYr+1,0))*10^6*HLOOKUP(K13,GDP!$C$2:$BA$3,2,0)/HLOOKUP(GDPyear,GDP!$C$2:$BA$3,2,0)),0,VLOOKUP($B$3,CommercialInvestPivot!$A$10:$AM$20,K13-CommYr+2,0)/(VLOOKUP($B$3,CommercialUnitsPivot!$A$10:$AM$20,K13-CommYr+2,0)-VLOOKUP($B$3,CommercialUnitsPivot!$A$10:$AM$20,K13-CommYr+1,0))*10^6*HLOOKUP(K13,GDP!$C$2:$BA$3,2,0)/HLOOKUP(GDPyear,GDP!$C$2:$BA$3,2,0))</f>
        <v>113257.32053765685</v>
      </c>
      <c r="L15" s="68">
        <f>IF(ISERROR(VLOOKUP($B$3,CommercialInvestPivot!$A$10:$AM$20,L13-CommYr+2,0)/(VLOOKUP($B$3,CommercialUnitsPivot!$A$10:$AM$20,L13-CommYr+2,0)-VLOOKUP($B$3,CommercialUnitsPivot!$A$10:$AM$20,L13-CommYr+1,0))*10^6*HLOOKUP(L13,GDP!$C$2:$BA$3,2,0)/HLOOKUP(GDPyear,GDP!$C$2:$BA$3,2,0)),0,VLOOKUP($B$3,CommercialInvestPivot!$A$10:$AM$20,L13-CommYr+2,0)/(VLOOKUP($B$3,CommercialUnitsPivot!$A$10:$AM$20,L13-CommYr+2,0)-VLOOKUP($B$3,CommercialUnitsPivot!$A$10:$AM$20,L13-CommYr+1,0))*10^6*HLOOKUP(L13,GDP!$C$2:$BA$3,2,0)/HLOOKUP(GDPyear,GDP!$C$2:$BA$3,2,0))</f>
        <v>115183.04254249997</v>
      </c>
      <c r="M15" s="68">
        <f>IF(ISERROR(VLOOKUP($B$3,CommercialInvestPivot!$A$10:$AM$20,M13-CommYr+2,0)/(VLOOKUP($B$3,CommercialUnitsPivot!$A$10:$AM$20,M13-CommYr+2,0)-VLOOKUP($B$3,CommercialUnitsPivot!$A$10:$AM$20,M13-CommYr+1,0))*10^6*HLOOKUP(M13,GDP!$C$2:$BA$3,2,0)/HLOOKUP(GDPyear,GDP!$C$2:$BA$3,2,0)),0,VLOOKUP($B$3,CommercialInvestPivot!$A$10:$AM$20,M13-CommYr+2,0)/(VLOOKUP($B$3,CommercialUnitsPivot!$A$10:$AM$20,M13-CommYr+2,0)-VLOOKUP($B$3,CommercialUnitsPivot!$A$10:$AM$20,M13-CommYr+1,0))*10^6*HLOOKUP(M13,GDP!$C$2:$BA$3,2,0)/HLOOKUP(GDPyear,GDP!$C$2:$BA$3,2,0))</f>
        <v>114891.27992108284</v>
      </c>
      <c r="N15" s="68">
        <f>IF(ISERROR(VLOOKUP($B$3,CommercialInvestPivot!$A$10:$AM$20,N13-CommYr+2,0)/(VLOOKUP($B$3,CommercialUnitsPivot!$A$10:$AM$20,N13-CommYr+2,0)-VLOOKUP($B$3,CommercialUnitsPivot!$A$10:$AM$20,N13-CommYr+1,0))*10^6*HLOOKUP(N13,GDP!$C$2:$BA$3,2,0)/HLOOKUP(GDPyear,GDP!$C$2:$BA$3,2,0)),0,VLOOKUP($B$3,CommercialInvestPivot!$A$10:$AM$20,N13-CommYr+2,0)/(VLOOKUP($B$3,CommercialUnitsPivot!$A$10:$AM$20,N13-CommYr+2,0)-VLOOKUP($B$3,CommercialUnitsPivot!$A$10:$AM$20,N13-CommYr+1,0))*10^6*HLOOKUP(N13,GDP!$C$2:$BA$3,2,0)/HLOOKUP(GDPyear,GDP!$C$2:$BA$3,2,0))</f>
        <v>116642.10389791151</v>
      </c>
      <c r="O15" s="68">
        <f>IF(ISERROR(VLOOKUP($B$3,CommercialInvestPivot!$A$10:$AM$20,O13-CommYr+2,0)/(VLOOKUP($B$3,CommercialUnitsPivot!$A$10:$AM$20,O13-CommYr+2,0)-VLOOKUP($B$3,CommercialUnitsPivot!$A$10:$AM$20,O13-CommYr+1,0))*10^6*HLOOKUP(O13,GDP!$C$2:$BA$3,2,0)/HLOOKUP(GDPyear,GDP!$C$2:$BA$3,2,0)),0,VLOOKUP($B$3,CommercialInvestPivot!$A$10:$AM$20,O13-CommYr+2,0)/(VLOOKUP($B$3,CommercialUnitsPivot!$A$10:$AM$20,O13-CommYr+2,0)-VLOOKUP($B$3,CommercialUnitsPivot!$A$10:$AM$20,O13-CommYr+1,0))*10^6*HLOOKUP(O13,GDP!$C$2:$BA$3,2,0)/HLOOKUP(GDPyear,GDP!$C$2:$BA$3,2,0))</f>
        <v>118290.58562142968</v>
      </c>
      <c r="P15" s="68">
        <f>IF(ISERROR(VLOOKUP($B$3,CommercialInvestPivot!$A$10:$AM$20,P13-CommYr+2,0)/(VLOOKUP($B$3,CommercialUnitsPivot!$A$10:$AM$20,P13-CommYr+2,0)-VLOOKUP($B$3,CommercialUnitsPivot!$A$10:$AM$20,P13-CommYr+1,0))*10^6*HLOOKUP(P13,GDP!$C$2:$BA$3,2,0)/HLOOKUP(GDPyear,GDP!$C$2:$BA$3,2,0)),0,VLOOKUP($B$3,CommercialInvestPivot!$A$10:$AM$20,P13-CommYr+2,0)/(VLOOKUP($B$3,CommercialUnitsPivot!$A$10:$AM$20,P13-CommYr+2,0)-VLOOKUP($B$3,CommercialUnitsPivot!$A$10:$AM$20,P13-CommYr+1,0))*10^6*HLOOKUP(P13,GDP!$C$2:$BA$3,2,0)/HLOOKUP(GDPyear,GDP!$C$2:$BA$3,2,0))</f>
        <v>124199.41024389192</v>
      </c>
      <c r="Q15" s="68">
        <f>IF(ISERROR(VLOOKUP($B$3,CommercialInvestPivot!$A$10:$AM$20,Q13-CommYr+2,0)/(VLOOKUP($B$3,CommercialUnitsPivot!$A$10:$AM$20,Q13-CommYr+2,0)-VLOOKUP($B$3,CommercialUnitsPivot!$A$10:$AM$20,Q13-CommYr+1,0))*10^6*HLOOKUP(Q13,GDP!$C$2:$BA$3,2,0)/HLOOKUP(GDPyear,GDP!$C$2:$BA$3,2,0)),0,VLOOKUP($B$3,CommercialInvestPivot!$A$10:$AM$20,Q13-CommYr+2,0)/(VLOOKUP($B$3,CommercialUnitsPivot!$A$10:$AM$20,Q13-CommYr+2,0)-VLOOKUP($B$3,CommercialUnitsPivot!$A$10:$AM$20,Q13-CommYr+1,0))*10^6*HLOOKUP(Q13,GDP!$C$2:$BA$3,2,0)/HLOOKUP(GDPyear,GDP!$C$2:$BA$3,2,0))</f>
        <v>129141.14481116258</v>
      </c>
      <c r="R15" s="68">
        <f>IF(ISERROR(VLOOKUP($B$3,CommercialInvestPivot!$A$10:$AM$20,R13-CommYr+2,0)/(VLOOKUP($B$3,CommercialUnitsPivot!$A$10:$AM$20,R13-CommYr+2,0)-VLOOKUP($B$3,CommercialUnitsPivot!$A$10:$AM$20,R13-CommYr+1,0))*10^6*HLOOKUP(R13,GDP!$C$2:$BA$3,2,0)/HLOOKUP(GDPyear,GDP!$C$2:$BA$3,2,0)),0,VLOOKUP($B$3,CommercialInvestPivot!$A$10:$AM$20,R13-CommYr+2,0)/(VLOOKUP($B$3,CommercialUnitsPivot!$A$10:$AM$20,R13-CommYr+2,0)-VLOOKUP($B$3,CommercialUnitsPivot!$A$10:$AM$20,R13-CommYr+1,0))*10^6*HLOOKUP(R13,GDP!$C$2:$BA$3,2,0)/HLOOKUP(GDPyear,GDP!$C$2:$BA$3,2,0))</f>
        <v>127173.18221023437</v>
      </c>
      <c r="S15" s="68">
        <f>IF(ISERROR(VLOOKUP($B$3,CommercialInvestPivot!$A$10:$AM$20,S13-CommYr+2,0)/(VLOOKUP($B$3,CommercialUnitsPivot!$A$10:$AM$20,S13-CommYr+2,0)-VLOOKUP($B$3,CommercialUnitsPivot!$A$10:$AM$20,S13-CommYr+1,0))*10^6*HLOOKUP(S13,GDP!$C$2:$BA$3,2,0)/HLOOKUP(GDPyear,GDP!$C$2:$BA$3,2,0)),0,VLOOKUP($B$3,CommercialInvestPivot!$A$10:$AM$20,S13-CommYr+2,0)/(VLOOKUP($B$3,CommercialUnitsPivot!$A$10:$AM$20,S13-CommYr+2,0)-VLOOKUP($B$3,CommercialUnitsPivot!$A$10:$AM$20,S13-CommYr+1,0))*10^6*HLOOKUP(S13,GDP!$C$2:$BA$3,2,0)/HLOOKUP(GDPyear,GDP!$C$2:$BA$3,2,0))</f>
        <v>130542.37139038643</v>
      </c>
      <c r="T15" s="68">
        <f>IF(ISERROR(VLOOKUP($B$3,CommercialInvestPivot!$A$10:$AM$20,T13-CommYr+2,0)/(VLOOKUP($B$3,CommercialUnitsPivot!$A$10:$AM$20,T13-CommYr+2,0)-VLOOKUP($B$3,CommercialUnitsPivot!$A$10:$AM$20,T13-CommYr+1,0))*10^6*HLOOKUP(T13,GDP!$C$2:$BA$3,2,0)/HLOOKUP(GDPyear,GDP!$C$2:$BA$3,2,0)),0,VLOOKUP($B$3,CommercialInvestPivot!$A$10:$AM$20,T13-CommYr+2,0)/(VLOOKUP($B$3,CommercialUnitsPivot!$A$10:$AM$20,T13-CommYr+2,0)-VLOOKUP($B$3,CommercialUnitsPivot!$A$10:$AM$20,T13-CommYr+1,0))*10^6*HLOOKUP(T13,GDP!$C$2:$BA$3,2,0)/HLOOKUP(GDPyear,GDP!$C$2:$BA$3,2,0))</f>
        <v>137044.11508594587</v>
      </c>
      <c r="U15" s="68">
        <f>IF(ISERROR(VLOOKUP($B$3,CommercialInvestPivot!$A$10:$AM$20,U13-CommYr+2,0)/(VLOOKUP($B$3,CommercialUnitsPivot!$A$10:$AM$20,U13-CommYr+2,0)-VLOOKUP($B$3,CommercialUnitsPivot!$A$10:$AM$20,U13-CommYr+1,0))*10^6*HLOOKUP(U13,GDP!$C$2:$BA$3,2,0)/HLOOKUP(GDPyear,GDP!$C$2:$BA$3,2,0)),0,VLOOKUP($B$3,CommercialInvestPivot!$A$10:$AM$20,U13-CommYr+2,0)/(VLOOKUP($B$3,CommercialUnitsPivot!$A$10:$AM$20,U13-CommYr+2,0)-VLOOKUP($B$3,CommercialUnitsPivot!$A$10:$AM$20,U13-CommYr+1,0))*10^6*HLOOKUP(U13,GDP!$C$2:$BA$3,2,0)/HLOOKUP(GDPyear,GDP!$C$2:$BA$3,2,0))</f>
        <v>141145.63050951669</v>
      </c>
      <c r="V15" s="68">
        <f>IF(ISERROR(VLOOKUP($B$3,CommercialInvestPivot!$A$10:$AM$20,V13-CommYr+2,0)/(VLOOKUP($B$3,CommercialUnitsPivot!$A$10:$AM$20,V13-CommYr+2,0)-VLOOKUP($B$3,CommercialUnitsPivot!$A$10:$AM$20,V13-CommYr+1,0))*10^6*HLOOKUP(V13,GDP!$C$2:$BA$3,2,0)/HLOOKUP(GDPyear,GDP!$C$2:$BA$3,2,0)),0,VLOOKUP($B$3,CommercialInvestPivot!$A$10:$AM$20,V13-CommYr+2,0)/(VLOOKUP($B$3,CommercialUnitsPivot!$A$10:$AM$20,V13-CommYr+2,0)-VLOOKUP($B$3,CommercialUnitsPivot!$A$10:$AM$20,V13-CommYr+1,0))*10^6*HLOOKUP(V13,GDP!$C$2:$BA$3,2,0)/HLOOKUP(GDPyear,GDP!$C$2:$BA$3,2,0))</f>
        <v>143915.70655221026</v>
      </c>
      <c r="W15" s="68">
        <f>IF(ISERROR(VLOOKUP($B$3,CommercialInvestPivot!$A$10:$AM$20,W13-CommYr+2,0)/(VLOOKUP($B$3,CommercialUnitsPivot!$A$10:$AM$20,W13-CommYr+2,0)-VLOOKUP($B$3,CommercialUnitsPivot!$A$10:$AM$20,W13-CommYr+1,0))*10^6*HLOOKUP(W13,GDP!$C$2:$BA$3,2,0)/HLOOKUP(GDPyear,GDP!$C$2:$BA$3,2,0)),0,VLOOKUP($B$3,CommercialInvestPivot!$A$10:$AM$20,W13-CommYr+2,0)/(VLOOKUP($B$3,CommercialUnitsPivot!$A$10:$AM$20,W13-CommYr+2,0)-VLOOKUP($B$3,CommercialUnitsPivot!$A$10:$AM$20,W13-CommYr+1,0))*10^6*HLOOKUP(W13,GDP!$C$2:$BA$3,2,0)/HLOOKUP(GDPyear,GDP!$C$2:$BA$3,2,0))</f>
        <v>146791.23358222548</v>
      </c>
      <c r="X15" s="68">
        <f>IF(ISERROR(VLOOKUP($B$3,CommercialInvestPivot!$A$10:$AM$20,X13-CommYr+2,0)/(VLOOKUP($B$3,CommercialUnitsPivot!$A$10:$AM$20,X13-CommYr+2,0)-VLOOKUP($B$3,CommercialUnitsPivot!$A$10:$AM$20,X13-CommYr+1,0))*10^6*HLOOKUP(X13,GDP!$C$2:$BA$3,2,0)/HLOOKUP(GDPyear,GDP!$C$2:$BA$3,2,0)),0,VLOOKUP($B$3,CommercialInvestPivot!$A$10:$AM$20,X13-CommYr+2,0)/(VLOOKUP($B$3,CommercialUnitsPivot!$A$10:$AM$20,X13-CommYr+2,0)-VLOOKUP($B$3,CommercialUnitsPivot!$A$10:$AM$20,X13-CommYr+1,0))*10^6*HLOOKUP(X13,GDP!$C$2:$BA$3,2,0)/HLOOKUP(GDPyear,GDP!$C$2:$BA$3,2,0))</f>
        <v>149567.27974986855</v>
      </c>
      <c r="Y15" s="68">
        <f>IF(ISERROR(VLOOKUP($B$3,CommercialInvestPivot!$A$10:$AM$20,Y13-CommYr+2,0)/(VLOOKUP($B$3,CommercialUnitsPivot!$A$10:$AM$20,Y13-CommYr+2,0)-VLOOKUP($B$3,CommercialUnitsPivot!$A$10:$AM$20,Y13-CommYr+1,0))*10^6*HLOOKUP(Y13,GDP!$C$2:$BA$3,2,0)/HLOOKUP(GDPyear,GDP!$C$2:$BA$3,2,0)),0,VLOOKUP($B$3,CommercialInvestPivot!$A$10:$AM$20,Y13-CommYr+2,0)/(VLOOKUP($B$3,CommercialUnitsPivot!$A$10:$AM$20,Y13-CommYr+2,0)-VLOOKUP($B$3,CommercialUnitsPivot!$A$10:$AM$20,Y13-CommYr+1,0))*10^6*HLOOKUP(Y13,GDP!$C$2:$BA$3,2,0)/HLOOKUP(GDPyear,GDP!$C$2:$BA$3,2,0))</f>
        <v>151915.0306176848</v>
      </c>
      <c r="Z15" s="68">
        <f>IF(ISERROR(VLOOKUP($B$3,CommercialInvestPivot!$A$10:$AM$20,Z13-CommYr+2,0)/(VLOOKUP($B$3,CommercialUnitsPivot!$A$10:$AM$20,Z13-CommYr+2,0)-VLOOKUP($B$3,CommercialUnitsPivot!$A$10:$AM$20,Z13-CommYr+1,0))*10^6*HLOOKUP(Z13,GDP!$C$2:$BA$3,2,0)/HLOOKUP(GDPyear,GDP!$C$2:$BA$3,2,0)),0,VLOOKUP($B$3,CommercialInvestPivot!$A$10:$AM$20,Z13-CommYr+2,0)/(VLOOKUP($B$3,CommercialUnitsPivot!$A$10:$AM$20,Z13-CommYr+2,0)-VLOOKUP($B$3,CommercialUnitsPivot!$A$10:$AM$20,Z13-CommYr+1,0))*10^6*HLOOKUP(Z13,GDP!$C$2:$BA$3,2,0)/HLOOKUP(GDPyear,GDP!$C$2:$BA$3,2,0))</f>
        <v>152649.23529526632</v>
      </c>
      <c r="AA15" s="68">
        <f>IF(ISERROR(VLOOKUP($B$3,CommercialInvestPivot!$A$10:$AM$20,AA13-CommYr+2,0)/(VLOOKUP($B$3,CommercialUnitsPivot!$A$10:$AM$20,AA13-CommYr+2,0)-VLOOKUP($B$3,CommercialUnitsPivot!$A$10:$AM$20,AA13-CommYr+1,0))*10^6*HLOOKUP(AA13,GDP!$C$2:$BA$3,2,0)/HLOOKUP(GDPyear,GDP!$C$2:$BA$3,2,0)),0,VLOOKUP($B$3,CommercialInvestPivot!$A$10:$AM$20,AA13-CommYr+2,0)/(VLOOKUP($B$3,CommercialUnitsPivot!$A$10:$AM$20,AA13-CommYr+2,0)-VLOOKUP($B$3,CommercialUnitsPivot!$A$10:$AM$20,AA13-CommYr+1,0))*10^6*HLOOKUP(AA13,GDP!$C$2:$BA$3,2,0)/HLOOKUP(GDPyear,GDP!$C$2:$BA$3,2,0))</f>
        <v>151247.02131303374</v>
      </c>
      <c r="AB15" s="68">
        <f>IF(ISERROR(VLOOKUP($B$3,CommercialInvestPivot!$A$10:$AM$20,AB13-CommYr+2,0)/(VLOOKUP($B$3,CommercialUnitsPivot!$A$10:$AM$20,AB13-CommYr+2,0)-VLOOKUP($B$3,CommercialUnitsPivot!$A$10:$AM$20,AB13-CommYr+1,0))*10^6*HLOOKUP(AB13,GDP!$C$2:$BA$3,2,0)/HLOOKUP(GDPyear,GDP!$C$2:$BA$3,2,0)),0,VLOOKUP($B$3,CommercialInvestPivot!$A$10:$AM$20,AB13-CommYr+2,0)/(VLOOKUP($B$3,CommercialUnitsPivot!$A$10:$AM$20,AB13-CommYr+2,0)-VLOOKUP($B$3,CommercialUnitsPivot!$A$10:$AM$20,AB13-CommYr+1,0))*10^6*HLOOKUP(AB13,GDP!$C$2:$BA$3,2,0)/HLOOKUP(GDPyear,GDP!$C$2:$BA$3,2,0))</f>
        <v>150658.89820935533</v>
      </c>
      <c r="AC15" s="68">
        <f>IF(ISERROR(VLOOKUP($B$3,CommercialInvestPivot!$A$10:$AM$20,AC13-CommYr+2,0)/(VLOOKUP($B$3,CommercialUnitsPivot!$A$10:$AM$20,AC13-CommYr+2,0)-VLOOKUP($B$3,CommercialUnitsPivot!$A$10:$AM$20,AC13-CommYr+1,0))*10^6*HLOOKUP(AC13,GDP!$C$2:$BA$3,2,0)/HLOOKUP(GDPyear,GDP!$C$2:$BA$3,2,0)),0,VLOOKUP($B$3,CommercialInvestPivot!$A$10:$AM$20,AC13-CommYr+2,0)/(VLOOKUP($B$3,CommercialUnitsPivot!$A$10:$AM$20,AC13-CommYr+2,0)-VLOOKUP($B$3,CommercialUnitsPivot!$A$10:$AM$20,AC13-CommYr+1,0))*10^6*HLOOKUP(AC13,GDP!$C$2:$BA$3,2,0)/HLOOKUP(GDPyear,GDP!$C$2:$BA$3,2,0))</f>
        <v>150553.54565528067</v>
      </c>
      <c r="AD15" s="68">
        <f>IF(ISERROR(VLOOKUP($B$3,CommercialInvestPivot!$A$10:$AM$20,AD13-CommYr+2,0)/(VLOOKUP($B$3,CommercialUnitsPivot!$A$10:$AM$20,AD13-CommYr+2,0)-VLOOKUP($B$3,CommercialUnitsPivot!$A$10:$AM$20,AD13-CommYr+1,0))*10^6*HLOOKUP(AD13,GDP!$C$2:$BA$3,2,0)/HLOOKUP(GDPyear,GDP!$C$2:$BA$3,2,0)),0,VLOOKUP($B$3,CommercialInvestPivot!$A$10:$AM$20,AD13-CommYr+2,0)/(VLOOKUP($B$3,CommercialUnitsPivot!$A$10:$AM$20,AD13-CommYr+2,0)-VLOOKUP($B$3,CommercialUnitsPivot!$A$10:$AM$20,AD13-CommYr+1,0))*10^6*HLOOKUP(AD13,GDP!$C$2:$BA$3,2,0)/HLOOKUP(GDPyear,GDP!$C$2:$BA$3,2,0))</f>
        <v>149697.84770418698</v>
      </c>
      <c r="AE15" s="68">
        <f>IF(ISERROR(VLOOKUP($B$3,CommercialInvestPivot!$A$10:$AM$20,AE13-CommYr+2,0)/(VLOOKUP($B$3,CommercialUnitsPivot!$A$10:$AM$20,AE13-CommYr+2,0)-VLOOKUP($B$3,CommercialUnitsPivot!$A$10:$AM$20,AE13-CommYr+1,0))*10^6*HLOOKUP(AE13,GDP!$C$2:$BA$3,2,0)/HLOOKUP(GDPyear,GDP!$C$2:$BA$3,2,0)),0,VLOOKUP($B$3,CommercialInvestPivot!$A$10:$AM$20,AE13-CommYr+2,0)/(VLOOKUP($B$3,CommercialUnitsPivot!$A$10:$AM$20,AE13-CommYr+2,0)-VLOOKUP($B$3,CommercialUnitsPivot!$A$10:$AM$20,AE13-CommYr+1,0))*10^6*HLOOKUP(AE13,GDP!$C$2:$BA$3,2,0)/HLOOKUP(GDPyear,GDP!$C$2:$BA$3,2,0))</f>
        <v>148831.01134272543</v>
      </c>
      <c r="AF15" s="68">
        <f>IF(ISERROR(VLOOKUP($B$3,CommercialInvestPivot!$A$10:$AM$20,AF13-CommYr+2,0)/(VLOOKUP($B$3,CommercialUnitsPivot!$A$10:$AM$20,AF13-CommYr+2,0)-VLOOKUP($B$3,CommercialUnitsPivot!$A$10:$AM$20,AF13-CommYr+1,0))*10^6*HLOOKUP(AF13,GDP!$C$2:$BA$3,2,0)/HLOOKUP(GDPyear,GDP!$C$2:$BA$3,2,0)),0,VLOOKUP($B$3,CommercialInvestPivot!$A$10:$AM$20,AF13-CommYr+2,0)/(VLOOKUP($B$3,CommercialUnitsPivot!$A$10:$AM$20,AF13-CommYr+2,0)-VLOOKUP($B$3,CommercialUnitsPivot!$A$10:$AM$20,AF13-CommYr+1,0))*10^6*HLOOKUP(AF13,GDP!$C$2:$BA$3,2,0)/HLOOKUP(GDPyear,GDP!$C$2:$BA$3,2,0))</f>
        <v>147493.76781428387</v>
      </c>
      <c r="AG15" s="68">
        <f>IF(ISERROR(VLOOKUP($B$3,CommercialInvestPivot!$A$10:$AM$20,AG13-CommYr+2,0)/(VLOOKUP($B$3,CommercialUnitsPivot!$A$10:$AM$20,AG13-CommYr+2,0)-VLOOKUP($B$3,CommercialUnitsPivot!$A$10:$AM$20,AG13-CommYr+1,0))*10^6*HLOOKUP(AG13,GDP!$C$2:$BA$3,2,0)/HLOOKUP(GDPyear,GDP!$C$2:$BA$3,2,0)),0,VLOOKUP($B$3,CommercialInvestPivot!$A$10:$AM$20,AG13-CommYr+2,0)/(VLOOKUP($B$3,CommercialUnitsPivot!$A$10:$AM$20,AG13-CommYr+2,0)-VLOOKUP($B$3,CommercialUnitsPivot!$A$10:$AM$20,AG13-CommYr+1,0))*10^6*HLOOKUP(AG13,GDP!$C$2:$BA$3,2,0)/HLOOKUP(GDPyear,GDP!$C$2:$BA$3,2,0))</f>
        <v>146088.76563957444</v>
      </c>
      <c r="AH15" s="68">
        <f>IF(ISERROR(VLOOKUP($B$3,CommercialInvestPivot!$A$10:$AM$20,AH13-CommYr+2,0)/(VLOOKUP($B$3,CommercialUnitsPivot!$A$10:$AM$20,AH13-CommYr+2,0)-VLOOKUP($B$3,CommercialUnitsPivot!$A$10:$AM$20,AH13-CommYr+1,0))*10^6*HLOOKUP(AH13,GDP!$C$2:$BA$3,2,0)/HLOOKUP(GDPyear,GDP!$C$2:$BA$3,2,0)),0,VLOOKUP($B$3,CommercialInvestPivot!$A$10:$AM$20,AH13-CommYr+2,0)/(VLOOKUP($B$3,CommercialUnitsPivot!$A$10:$AM$20,AH13-CommYr+2,0)-VLOOKUP($B$3,CommercialUnitsPivot!$A$10:$AM$20,AH13-CommYr+1,0))*10^6*HLOOKUP(AH13,GDP!$C$2:$BA$3,2,0)/HLOOKUP(GDPyear,GDP!$C$2:$BA$3,2,0))</f>
        <v>144692.23247160521</v>
      </c>
      <c r="AI15" s="68">
        <f>IF(ISERROR(VLOOKUP($B$3,CommercialInvestPivot!$A$10:$AM$20,AI13-CommYr+2,0)/(VLOOKUP($B$3,CommercialUnitsPivot!$A$10:$AM$20,AI13-CommYr+2,0)-VLOOKUP($B$3,CommercialUnitsPivot!$A$10:$AM$20,AI13-CommYr+1,0))*10^6*HLOOKUP(AI13,GDP!$C$2:$BA$3,2,0)/HLOOKUP(GDPyear,GDP!$C$2:$BA$3,2,0)),0,VLOOKUP($B$3,CommercialInvestPivot!$A$10:$AM$20,AI13-CommYr+2,0)/(VLOOKUP($B$3,CommercialUnitsPivot!$A$10:$AM$20,AI13-CommYr+2,0)-VLOOKUP($B$3,CommercialUnitsPivot!$A$10:$AM$20,AI13-CommYr+1,0))*10^6*HLOOKUP(AI13,GDP!$C$2:$BA$3,2,0)/HLOOKUP(GDPyear,GDP!$C$2:$BA$3,2,0))</f>
        <v>144585.57023403447</v>
      </c>
      <c r="AJ15" s="68">
        <f>IF(ISERROR(VLOOKUP($B$3,CommercialInvestPivot!$A$10:$AM$20,AJ13-CommYr+2,0)/(VLOOKUP($B$3,CommercialUnitsPivot!$A$10:$AM$20,AJ13-CommYr+2,0)-VLOOKUP($B$3,CommercialUnitsPivot!$A$10:$AM$20,AJ13-CommYr+1,0))*10^6*HLOOKUP(AJ13,GDP!$C$2:$BA$3,2,0)/HLOOKUP(GDPyear,GDP!$C$2:$BA$3,2,0)),0,VLOOKUP($B$3,CommercialInvestPivot!$A$10:$AM$20,AJ13-CommYr+2,0)/(VLOOKUP($B$3,CommercialUnitsPivot!$A$10:$AM$20,AJ13-CommYr+2,0)-VLOOKUP($B$3,CommercialUnitsPivot!$A$10:$AM$20,AJ13-CommYr+1,0))*10^6*HLOOKUP(AJ13,GDP!$C$2:$BA$3,2,0)/HLOOKUP(GDPyear,GDP!$C$2:$BA$3,2,0))</f>
        <v>144529.16104792937</v>
      </c>
      <c r="AK15" s="68">
        <f>IF(ISERROR(VLOOKUP($B$3,CommercialInvestPivot!$A$10:$AM$20,AK13-CommYr+2,0)/(VLOOKUP($B$3,CommercialUnitsPivot!$A$10:$AM$20,AK13-CommYr+2,0)-VLOOKUP($B$3,CommercialUnitsPivot!$A$10:$AM$20,AK13-CommYr+1,0))*10^6*HLOOKUP(AK13,GDP!$C$2:$BA$3,2,0)/HLOOKUP(GDPyear,GDP!$C$2:$BA$3,2,0)),0,VLOOKUP($B$3,CommercialInvestPivot!$A$10:$AM$20,AK13-CommYr+2,0)/(VLOOKUP($B$3,CommercialUnitsPivot!$A$10:$AM$20,AK13-CommYr+2,0)-VLOOKUP($B$3,CommercialUnitsPivot!$A$10:$AM$20,AK13-CommYr+1,0))*10^6*HLOOKUP(AK13,GDP!$C$2:$BA$3,2,0)/HLOOKUP(GDPyear,GDP!$C$2:$BA$3,2,0))</f>
        <v>144713.89725382955</v>
      </c>
      <c r="AL15" s="68">
        <f>IF(ISERROR(VLOOKUP($B$3,CommercialInvestPivot!$A$10:$AM$20,AL13-CommYr+2,0)/(VLOOKUP($B$3,CommercialUnitsPivot!$A$10:$AM$20,AL13-CommYr+2,0)-VLOOKUP($B$3,CommercialUnitsPivot!$A$10:$AM$20,AL13-CommYr+1,0))*10^6*HLOOKUP(AL13,GDP!$C$2:$BA$3,2,0)/HLOOKUP(GDPyear,GDP!$C$2:$BA$3,2,0)),0,VLOOKUP($B$3,CommercialInvestPivot!$A$10:$AM$20,AL13-CommYr+2,0)/(VLOOKUP($B$3,CommercialUnitsPivot!$A$10:$AM$20,AL13-CommYr+2,0)-VLOOKUP($B$3,CommercialUnitsPivot!$A$10:$AM$20,AL13-CommYr+1,0))*10^6*HLOOKUP(AL13,GDP!$C$2:$BA$3,2,0)/HLOOKUP(GDPyear,GDP!$C$2:$BA$3,2,0))</f>
        <v>145226.43698034744</v>
      </c>
      <c r="AM15" s="68">
        <f>IF(ISERROR(VLOOKUP($B$3,CommercialInvestPivot!$A$10:$AM$20,AM13-CommYr+2,0)/(VLOOKUP($B$3,CommercialUnitsPivot!$A$10:$AM$20,AM13-CommYr+2,0)-VLOOKUP($B$3,CommercialUnitsPivot!$A$10:$AM$20,AM13-CommYr+1,0))*10^6*HLOOKUP(AM13,GDP!$C$2:$BA$3,2,0)/HLOOKUP(GDPyear,GDP!$C$2:$BA$3,2,0)),0,VLOOKUP($B$3,CommercialInvestPivot!$A$10:$AM$20,AM13-CommYr+2,0)/(VLOOKUP($B$3,CommercialUnitsPivot!$A$10:$AM$20,AM13-CommYr+2,0)-VLOOKUP($B$3,CommercialUnitsPivot!$A$10:$AM$20,AM13-CommYr+1,0))*10^6*HLOOKUP(AM13,GDP!$C$2:$BA$3,2,0)/HLOOKUP(GDPyear,GDP!$C$2:$BA$3,2,0))</f>
        <v>145676.37740751271</v>
      </c>
      <c r="AN15" s="68">
        <f>IF(ISERROR(VLOOKUP($B$3,CommercialInvestPivot!$A$10:$AM$20,AN13-CommYr+2,0)/(VLOOKUP($B$3,CommercialUnitsPivot!$A$10:$AM$20,AN13-CommYr+2,0)-VLOOKUP($B$3,CommercialUnitsPivot!$A$10:$AM$20,AN13-CommYr+1,0))*10^6*HLOOKUP(AN13,GDP!$C$2:$BA$3,2,0)/HLOOKUP(GDPyear,GDP!$C$2:$BA$3,2,0)),0,VLOOKUP($B$3,CommercialInvestPivot!$A$10:$AM$20,AN13-CommYr+2,0)/(VLOOKUP($B$3,CommercialUnitsPivot!$A$10:$AM$20,AN13-CommYr+2,0)-VLOOKUP($B$3,CommercialUnitsPivot!$A$10:$AM$20,AN13-CommYr+1,0))*10^6*HLOOKUP(AN13,GDP!$C$2:$BA$3,2,0)/HLOOKUP(GDPyear,GDP!$C$2:$BA$3,2,0))</f>
        <v>148072.17427634215</v>
      </c>
      <c r="AO15" s="68">
        <f>IF(ISERROR(VLOOKUP($B$3,CommercialInvestPivot!$A$10:$AM$20,AO13-CommYr+2,0)/(VLOOKUP($B$3,CommercialUnitsPivot!$A$10:$AM$20,AO13-CommYr+2,0)-VLOOKUP($B$3,CommercialUnitsPivot!$A$10:$AM$20,AO13-CommYr+1,0))*10^6*HLOOKUP(AO13,GDP!$C$2:$BA$3,2,0)/HLOOKUP(GDPyear,GDP!$C$2:$BA$3,2,0)),0,VLOOKUP($B$3,CommercialInvestPivot!$A$10:$AM$20,AO13-CommYr+2,0)/(VLOOKUP($B$3,CommercialUnitsPivot!$A$10:$AM$20,AO13-CommYr+2,0)-VLOOKUP($B$3,CommercialUnitsPivot!$A$10:$AM$20,AO13-CommYr+1,0))*10^6*HLOOKUP(AO13,GDP!$C$2:$BA$3,2,0)/HLOOKUP(GDPyear,GDP!$C$2:$BA$3,2,0))</f>
        <v>150454.4883858973</v>
      </c>
      <c r="AP15" s="68">
        <f>IF(ISERROR(VLOOKUP($B$3,CommercialInvestPivot!$A$10:$AM$20,AP13-CommYr+2,0)/(VLOOKUP($B$3,CommercialUnitsPivot!$A$10:$AM$20,AP13-CommYr+2,0)-VLOOKUP($B$3,CommercialUnitsPivot!$A$10:$AM$20,AP13-CommYr+1,0))*10^6*HLOOKUP(AP13,GDP!$C$2:$BA$3,2,0)/HLOOKUP(GDPyear,GDP!$C$2:$BA$3,2,0)),0,VLOOKUP($B$3,CommercialInvestPivot!$A$10:$AM$20,AP13-CommYr+2,0)/(VLOOKUP($B$3,CommercialUnitsPivot!$A$10:$AM$20,AP13-CommYr+2,0)-VLOOKUP($B$3,CommercialUnitsPivot!$A$10:$AM$20,AP13-CommYr+1,0))*10^6*HLOOKUP(AP13,GDP!$C$2:$BA$3,2,0)/HLOOKUP(GDPyear,GDP!$C$2:$BA$3,2,0))</f>
        <v>152893.13660088586</v>
      </c>
      <c r="AQ15" s="68">
        <f>IF(ISERROR(VLOOKUP($B$3,CommercialInvestPivot!$A$10:$AM$20,AQ13-CommYr+2,0)/(VLOOKUP($B$3,CommercialUnitsPivot!$A$10:$AM$20,AQ13-CommYr+2,0)-VLOOKUP($B$3,CommercialUnitsPivot!$A$10:$AM$20,AQ13-CommYr+1,0))*10^6*HLOOKUP(AQ13,GDP!$C$2:$BA$3,2,0)/HLOOKUP(GDPyear,GDP!$C$2:$BA$3,2,0)),0,VLOOKUP($B$3,CommercialInvestPivot!$A$10:$AM$20,AQ13-CommYr+2,0)/(VLOOKUP($B$3,CommercialUnitsPivot!$A$10:$AM$20,AQ13-CommYr+2,0)-VLOOKUP($B$3,CommercialUnitsPivot!$A$10:$AM$20,AQ13-CommYr+1,0))*10^6*HLOOKUP(AQ13,GDP!$C$2:$BA$3,2,0)/HLOOKUP(GDPyear,GDP!$C$2:$BA$3,2,0))</f>
        <v>155243.27989386124</v>
      </c>
      <c r="AR15" s="68">
        <f>IF(ISERROR(VLOOKUP($B$3,CommercialInvestPivot!$A$10:$AM$20,AR13-CommYr+2,0)/(VLOOKUP($B$3,CommercialUnitsPivot!$A$10:$AM$20,AR13-CommYr+2,0)-VLOOKUP($B$3,CommercialUnitsPivot!$A$10:$AM$20,AR13-CommYr+1,0))*10^6*HLOOKUP(AR13,GDP!$C$2:$BA$3,2,0)/HLOOKUP(GDPyear,GDP!$C$2:$BA$3,2,0)),0,VLOOKUP($B$3,CommercialInvestPivot!$A$10:$AM$20,AR13-CommYr+2,0)/(VLOOKUP($B$3,CommercialUnitsPivot!$A$10:$AM$20,AR13-CommYr+2,0)-VLOOKUP($B$3,CommercialUnitsPivot!$A$10:$AM$20,AR13-CommYr+1,0))*10^6*HLOOKUP(AR13,GDP!$C$2:$BA$3,2,0)/HLOOKUP(GDPyear,GDP!$C$2:$BA$3,2,0))</f>
        <v>157701.70827054509</v>
      </c>
    </row>
    <row r="16" spans="2:44" x14ac:dyDescent="0.25">
      <c r="B16" s="72" t="s">
        <v>76</v>
      </c>
      <c r="C16" s="130" t="s">
        <v>52</v>
      </c>
      <c r="D16" s="130" t="s">
        <v>52</v>
      </c>
      <c r="E16" s="130" t="s">
        <v>52</v>
      </c>
      <c r="F16" s="130" t="s">
        <v>52</v>
      </c>
      <c r="G16" s="68">
        <f t="shared" ref="G16" si="4">IF(ISERROR(G15/G14),0,G15/G14)</f>
        <v>0</v>
      </c>
      <c r="H16" s="68">
        <f>IF(ISERROR(H15/H14),0,H15/H14)</f>
        <v>3995.5580064377959</v>
      </c>
      <c r="I16" s="68">
        <f t="shared" ref="I16" si="5">IF(ISERROR(I15/I14),0,I15/I14)</f>
        <v>3765.130493549384</v>
      </c>
      <c r="J16" s="68">
        <f t="shared" ref="J16" si="6">IF(ISERROR(J15/J14),0,J15/J14)</f>
        <v>3694.4100310926497</v>
      </c>
      <c r="K16" s="68">
        <f t="shared" ref="K16" si="7">IF(ISERROR(K15/K14),0,K15/K14)</f>
        <v>3646.4343602876384</v>
      </c>
      <c r="L16" s="68">
        <f t="shared" ref="L16" si="8">IF(ISERROR(L15/L14),0,L15/L14)</f>
        <v>3587.2998538119605</v>
      </c>
      <c r="M16" s="68">
        <f t="shared" ref="M16" si="9">IF(ISERROR(M15/M14),0,M15/M14)</f>
        <v>3531.4558873754668</v>
      </c>
      <c r="N16" s="68">
        <f t="shared" ref="N16" si="10">IF(ISERROR(N15/N14),0,N15/N14)</f>
        <v>3474.2785610512137</v>
      </c>
      <c r="O16" s="68">
        <f t="shared" ref="O16" si="11">IF(ISERROR(O15/O14),0,O15/O14)</f>
        <v>3371.718688154504</v>
      </c>
      <c r="P16" s="68">
        <f t="shared" ref="P16" si="12">IF(ISERROR(P15/P14),0,P15/P14)</f>
        <v>3254.6249769424094</v>
      </c>
      <c r="Q16" s="68">
        <f t="shared" ref="Q16" si="13">IF(ISERROR(Q15/Q14),0,Q15/Q14)</f>
        <v>3143.4834272988724</v>
      </c>
      <c r="R16" s="68">
        <f t="shared" ref="R16" si="14">IF(ISERROR(R15/R14),0,R15/R14)</f>
        <v>3021.5308088953839</v>
      </c>
      <c r="S16" s="68">
        <f t="shared" ref="S16" si="15">IF(ISERROR(S15/S14),0,S15/S14)</f>
        <v>2890.0591625340035</v>
      </c>
      <c r="T16" s="68">
        <f t="shared" ref="T16" si="16">IF(ISERROR(T15/T14),0,T15/T14)</f>
        <v>2883.8027454016442</v>
      </c>
      <c r="U16" s="68">
        <f t="shared" ref="U16" si="17">IF(ISERROR(U15/U14),0,U15/U14)</f>
        <v>2878.6615770393478</v>
      </c>
      <c r="V16" s="68">
        <f t="shared" ref="V16" si="18">IF(ISERROR(V15/V14),0,V15/V14)</f>
        <v>2871.9504546815892</v>
      </c>
      <c r="W16" s="68">
        <f t="shared" ref="W16" si="19">IF(ISERROR(W15/W14),0,W15/W14)</f>
        <v>2863.4293941699693</v>
      </c>
      <c r="X16" s="68">
        <f t="shared" ref="X16" si="20">IF(ISERROR(X15/X14),0,X15/X14)</f>
        <v>2852.4559167201523</v>
      </c>
      <c r="Y16" s="68">
        <f t="shared" ref="Y16" si="21">IF(ISERROR(Y15/Y14),0,Y15/Y14)</f>
        <v>2862.6130294309478</v>
      </c>
      <c r="Z16" s="68">
        <f t="shared" ref="Z16" si="22">IF(ISERROR(Z15/Z14),0,Z15/Z14)</f>
        <v>2870.7442075118074</v>
      </c>
      <c r="AA16" s="68">
        <f t="shared" ref="AA16" si="23">IF(ISERROR(AA15/AA14),0,AA15/AA14)</f>
        <v>2876.5882894208448</v>
      </c>
      <c r="AB16" s="68">
        <f t="shared" ref="AB16" si="24">IF(ISERROR(AB15/AB14),0,AB15/AB14)</f>
        <v>2878.3407625299774</v>
      </c>
      <c r="AC16" s="68">
        <f t="shared" ref="AC16" si="25">IF(ISERROR(AC15/AC14),0,AC15/AC14)</f>
        <v>2876.846148781804</v>
      </c>
      <c r="AD16" s="68">
        <f t="shared" ref="AD16" si="26">IF(ISERROR(AD15/AD14),0,AD15/AD14)</f>
        <v>2875.0151064701695</v>
      </c>
      <c r="AE16" s="68">
        <f t="shared" ref="AE16" si="27">IF(ISERROR(AE15/AE14),0,AE15/AE14)</f>
        <v>2871.6475732485269</v>
      </c>
      <c r="AF16" s="68">
        <f t="shared" ref="AF16" si="28">IF(ISERROR(AF15/AF14),0,AF15/AF14)</f>
        <v>2869.7813737224778</v>
      </c>
      <c r="AG16" s="68">
        <f t="shared" ref="AG16" si="29">IF(ISERROR(AG15/AG14),0,AG15/AG14)</f>
        <v>2866.1468379738626</v>
      </c>
      <c r="AH16" s="68">
        <f t="shared" ref="AH16" si="30">IF(ISERROR(AH15/AH14),0,AH15/AH14)</f>
        <v>2861.8156500911105</v>
      </c>
      <c r="AI16" s="68">
        <f t="shared" ref="AI16" si="31">IF(ISERROR(AI15/AI14),0,AI15/AI14)</f>
        <v>2871.2179409934943</v>
      </c>
      <c r="AJ16" s="68">
        <f t="shared" ref="AJ16" si="32">IF(ISERROR(AJ15/AJ14),0,AJ15/AJ14)</f>
        <v>2882.8808745871265</v>
      </c>
      <c r="AK16" s="68">
        <f t="shared" ref="AK16" si="33">IF(ISERROR(AK15/AK14),0,AK15/AK14)</f>
        <v>2893.3190026841394</v>
      </c>
      <c r="AL16" s="68">
        <f t="shared" ref="AL16" si="34">IF(ISERROR(AL15/AL14),0,AL15/AL14)</f>
        <v>2905.7325748054491</v>
      </c>
      <c r="AM16" s="68">
        <f t="shared" ref="AM16" si="35">IF(ISERROR(AM15/AM14),0,AM15/AM14)</f>
        <v>2916.1565723105382</v>
      </c>
      <c r="AN16" s="68">
        <f t="shared" ref="AN16" si="36">IF(ISERROR(AN15/AN14),0,AN15/AN14)</f>
        <v>2963.8511977058838</v>
      </c>
      <c r="AO16" s="68">
        <f t="shared" ref="AO16" si="37">IF(ISERROR(AO15/AO14),0,AO15/AO14)</f>
        <v>3013.0599301257098</v>
      </c>
      <c r="AP16" s="68">
        <f t="shared" ref="AP16" si="38">IF(ISERROR(AP15/AP14),0,AP15/AP14)</f>
        <v>3062.0836833273206</v>
      </c>
      <c r="AQ16" s="68">
        <f t="shared" ref="AQ16" si="39">IF(ISERROR(AQ15/AQ14),0,AQ15/AQ14)</f>
        <v>3111.4224762144904</v>
      </c>
      <c r="AR16" s="68">
        <f t="shared" ref="AR16" si="40">IF(ISERROR(AR15/AR14),0,AR15/AR14)</f>
        <v>3160.0465022515741</v>
      </c>
    </row>
    <row r="17" spans="2:44" x14ac:dyDescent="0.25">
      <c r="B17" s="72" t="s">
        <v>74</v>
      </c>
      <c r="C17" s="130" t="s">
        <v>52</v>
      </c>
      <c r="D17" s="130" t="s">
        <v>52</v>
      </c>
      <c r="E17" s="130" t="s">
        <v>52</v>
      </c>
      <c r="F17" s="130" t="s">
        <v>52</v>
      </c>
      <c r="G17" s="68">
        <f>G15*VLOOKUP($B$3,'Tax Credits'!$C$6:$AS$16,G$4-TaxMin+2,0)</f>
        <v>0</v>
      </c>
      <c r="H17" s="68">
        <f>H15*VLOOKUP($B$3,'Tax Credits'!$C$6:$AS$16,H$4-TaxMin+2,0)</f>
        <v>33873.305869319505</v>
      </c>
      <c r="I17" s="68">
        <f>I15*VLOOKUP($B$3,'Tax Credits'!$C$6:$AS$16,I$4-TaxMin+2,0)</f>
        <v>33070.078508954204</v>
      </c>
      <c r="J17" s="68">
        <f>J15*VLOOKUP($B$3,'Tax Credits'!$C$6:$AS$16,J$4-TaxMin+2,0)</f>
        <v>32851.442602897419</v>
      </c>
      <c r="K17" s="68">
        <f>K15*VLOOKUP($B$3,'Tax Credits'!$C$6:$AS$16,K$4-TaxMin+2,0)</f>
        <v>33977.196161297055</v>
      </c>
      <c r="L17" s="68">
        <f>L15*VLOOKUP($B$3,'Tax Credits'!$C$6:$AS$16,L$4-TaxMin+2,0)</f>
        <v>34554.912762749991</v>
      </c>
      <c r="M17" s="68">
        <f>M15*VLOOKUP($B$3,'Tax Credits'!$C$6:$AS$16,M$4-TaxMin+2,0)</f>
        <v>34467.383976324847</v>
      </c>
      <c r="N17" s="68">
        <f>N15*VLOOKUP($B$3,'Tax Credits'!$C$6:$AS$16,N$4-TaxMin+2,0)</f>
        <v>30326.947013456993</v>
      </c>
      <c r="O17" s="68">
        <f>O15*VLOOKUP($B$3,'Tax Credits'!$C$6:$AS$16,O$4-TaxMin+2,0)</f>
        <v>26023.928836714531</v>
      </c>
      <c r="P17" s="68">
        <f>P15*VLOOKUP($B$3,'Tax Credits'!$C$6:$AS$16,P$4-TaxMin+2,0)</f>
        <v>12419.941024389193</v>
      </c>
      <c r="Q17" s="68">
        <f>Q15*VLOOKUP($B$3,'Tax Credits'!$C$6:$AS$16,Q$4-TaxMin+2,0)</f>
        <v>12914.114481116259</v>
      </c>
      <c r="R17" s="68">
        <f>R15*VLOOKUP($B$3,'Tax Credits'!$C$6:$AS$16,R$4-TaxMin+2,0)</f>
        <v>12717.318221023437</v>
      </c>
      <c r="S17" s="68">
        <f>S15*VLOOKUP($B$3,'Tax Credits'!$C$6:$AS$16,S$4-TaxMin+2,0)</f>
        <v>13054.237139038643</v>
      </c>
      <c r="T17" s="68">
        <f>T15*VLOOKUP($B$3,'Tax Credits'!$C$6:$AS$16,T$4-TaxMin+2,0)</f>
        <v>13704.411508594589</v>
      </c>
      <c r="U17" s="68">
        <f>U15*VLOOKUP($B$3,'Tax Credits'!$C$6:$AS$16,U$4-TaxMin+2,0)</f>
        <v>14114.56305095167</v>
      </c>
      <c r="V17" s="68">
        <f>V15*VLOOKUP($B$3,'Tax Credits'!$C$6:$AS$16,V$4-TaxMin+2,0)</f>
        <v>14391.570655221027</v>
      </c>
      <c r="W17" s="68">
        <f>W15*VLOOKUP($B$3,'Tax Credits'!$C$6:$AS$16,W$4-TaxMin+2,0)</f>
        <v>14679.123358222549</v>
      </c>
      <c r="X17" s="68">
        <f>X15*VLOOKUP($B$3,'Tax Credits'!$C$6:$AS$16,X$4-TaxMin+2,0)</f>
        <v>14956.727974986856</v>
      </c>
      <c r="Y17" s="68">
        <f>Y15*VLOOKUP($B$3,'Tax Credits'!$C$6:$AS$16,Y$4-TaxMin+2,0)</f>
        <v>15191.503061768481</v>
      </c>
      <c r="Z17" s="68">
        <f>Z15*VLOOKUP($B$3,'Tax Credits'!$C$6:$AS$16,Z$4-TaxMin+2,0)</f>
        <v>15264.923529526634</v>
      </c>
      <c r="AA17" s="68">
        <f>AA15*VLOOKUP($B$3,'Tax Credits'!$C$6:$AS$16,AA$4-TaxMin+2,0)</f>
        <v>15124.702131303375</v>
      </c>
      <c r="AB17" s="68">
        <f>AB15*VLOOKUP($B$3,'Tax Credits'!$C$6:$AS$16,AB$4-TaxMin+2,0)</f>
        <v>15065.889820935534</v>
      </c>
      <c r="AC17" s="68">
        <f>AC15*VLOOKUP($B$3,'Tax Credits'!$C$6:$AS$16,AC$4-TaxMin+2,0)</f>
        <v>15055.354565528069</v>
      </c>
      <c r="AD17" s="68">
        <f>AD15*VLOOKUP($B$3,'Tax Credits'!$C$6:$AS$16,AD$4-TaxMin+2,0)</f>
        <v>14969.784770418699</v>
      </c>
      <c r="AE17" s="68">
        <f>AE15*VLOOKUP($B$3,'Tax Credits'!$C$6:$AS$16,AE$4-TaxMin+2,0)</f>
        <v>14883.101134272543</v>
      </c>
      <c r="AF17" s="68">
        <f>AF15*VLOOKUP($B$3,'Tax Credits'!$C$6:$AS$16,AF$4-TaxMin+2,0)</f>
        <v>14749.376781428387</v>
      </c>
      <c r="AG17" s="68">
        <f>AG15*VLOOKUP($B$3,'Tax Credits'!$C$6:$AS$16,AG$4-TaxMin+2,0)</f>
        <v>14608.876563957445</v>
      </c>
      <c r="AH17" s="68">
        <f>AH15*VLOOKUP($B$3,'Tax Credits'!$C$6:$AS$16,AH$4-TaxMin+2,0)</f>
        <v>14469.223247160522</v>
      </c>
      <c r="AI17" s="68">
        <f>AI15*VLOOKUP($B$3,'Tax Credits'!$C$6:$AS$16,AI$4-TaxMin+2,0)</f>
        <v>14458.557023403448</v>
      </c>
      <c r="AJ17" s="68">
        <f>AJ15*VLOOKUP($B$3,'Tax Credits'!$C$6:$AS$16,AJ$4-TaxMin+2,0)</f>
        <v>14452.916104792937</v>
      </c>
      <c r="AK17" s="68">
        <f>AK15*VLOOKUP($B$3,'Tax Credits'!$C$6:$AS$16,AK$4-TaxMin+2,0)</f>
        <v>14471.389725382956</v>
      </c>
      <c r="AL17" s="68">
        <f>AL15*VLOOKUP($B$3,'Tax Credits'!$C$6:$AS$16,AL$4-TaxMin+2,0)</f>
        <v>14522.643698034744</v>
      </c>
      <c r="AM17" s="68">
        <f>AM15*VLOOKUP($B$3,'Tax Credits'!$C$6:$AS$16,AM$4-TaxMin+2,0)</f>
        <v>14567.637740751272</v>
      </c>
      <c r="AN17" s="68">
        <f>AN15*VLOOKUP($B$3,'Tax Credits'!$C$6:$AS$16,AN$4-TaxMin+2,0)</f>
        <v>14807.217427634216</v>
      </c>
      <c r="AO17" s="68">
        <f>AO15*VLOOKUP($B$3,'Tax Credits'!$C$6:$AS$16,AO$4-TaxMin+2,0)</f>
        <v>15045.448838589731</v>
      </c>
      <c r="AP17" s="68">
        <f>AP15*VLOOKUP($B$3,'Tax Credits'!$C$6:$AS$16,AP$4-TaxMin+2,0)</f>
        <v>15289.313660088586</v>
      </c>
      <c r="AQ17" s="68">
        <f>AQ15*VLOOKUP($B$3,'Tax Credits'!$C$6:$AS$16,AQ$4-TaxMin+2,0)</f>
        <v>15524.327989386125</v>
      </c>
      <c r="AR17" s="68">
        <f>AR15*VLOOKUP($B$3,'Tax Credits'!$C$6:$AS$16,AR$4-TaxMin+2,0)</f>
        <v>15770.17082705451</v>
      </c>
    </row>
    <row r="18" spans="2:44" x14ac:dyDescent="0.25">
      <c r="B18" s="72" t="s">
        <v>77</v>
      </c>
      <c r="C18" s="130" t="s">
        <v>52</v>
      </c>
      <c r="D18" s="130" t="s">
        <v>52</v>
      </c>
      <c r="E18" s="130" t="s">
        <v>52</v>
      </c>
      <c r="F18" s="130" t="s">
        <v>52</v>
      </c>
      <c r="G18" s="68">
        <f t="shared" ref="G18" si="41">IF(ISERROR(G16-G17/G14),0,G16-G17/G14)</f>
        <v>0</v>
      </c>
      <c r="H18" s="68">
        <f>IF(ISERROR(H16-H17/H14),0,H16-H17/H14)</f>
        <v>2796.8906045064568</v>
      </c>
      <c r="I18" s="68">
        <f t="shared" ref="I18" si="42">IF(ISERROR(I16-I17/I14),0,I16-I17/I14)</f>
        <v>2635.5913454845686</v>
      </c>
      <c r="J18" s="68">
        <f t="shared" ref="J18" si="43">IF(ISERROR(J16-J17/J14),0,J16-J17/J14)</f>
        <v>2586.0870217648544</v>
      </c>
      <c r="K18" s="68">
        <f t="shared" ref="K18" si="44">IF(ISERROR(K16-K17/K14),0,K16-K17/K14)</f>
        <v>2552.5040522013469</v>
      </c>
      <c r="L18" s="68">
        <f t="shared" ref="L18" si="45">IF(ISERROR(L16-L17/L14),0,L16-L17/L14)</f>
        <v>2511.1098976683725</v>
      </c>
      <c r="M18" s="68">
        <f t="shared" ref="M18" si="46">IF(ISERROR(M16-M17/M14),0,M16-M17/M14)</f>
        <v>2472.0191211628271</v>
      </c>
      <c r="N18" s="68">
        <f t="shared" ref="N18" si="47">IF(ISERROR(N16-N17/N14),0,N16-N17/N14)</f>
        <v>2570.9661351778982</v>
      </c>
      <c r="O18" s="68">
        <f t="shared" ref="O18" si="48">IF(ISERROR(O16-O17/O14),0,O16-O17/O14)</f>
        <v>2629.9405767605131</v>
      </c>
      <c r="P18" s="68">
        <f t="shared" ref="P18" si="49">IF(ISERROR(P16-P17/P14),0,P16-P17/P14)</f>
        <v>2929.1624792481684</v>
      </c>
      <c r="Q18" s="68">
        <f t="shared" ref="Q18" si="50">IF(ISERROR(Q16-Q17/Q14),0,Q16-Q17/Q14)</f>
        <v>2829.1350845689849</v>
      </c>
      <c r="R18" s="68">
        <f t="shared" ref="R18" si="51">IF(ISERROR(R16-R17/R14),0,R16-R17/R14)</f>
        <v>2719.3777280058457</v>
      </c>
      <c r="S18" s="68">
        <f t="shared" ref="S18" si="52">IF(ISERROR(S16-S17/S14),0,S16-S17/S14)</f>
        <v>2601.0532462806032</v>
      </c>
      <c r="T18" s="68">
        <f t="shared" ref="T18" si="53">IF(ISERROR(T16-T17/T14),0,T16-T17/T14)</f>
        <v>2595.4224708614797</v>
      </c>
      <c r="U18" s="68">
        <f t="shared" ref="U18" si="54">IF(ISERROR(U16-U17/U14),0,U16-U17/U14)</f>
        <v>2590.795419335413</v>
      </c>
      <c r="V18" s="68">
        <f t="shared" ref="V18" si="55">IF(ISERROR(V16-V17/V14),0,V16-V17/V14)</f>
        <v>2584.7554092134305</v>
      </c>
      <c r="W18" s="68">
        <f t="shared" ref="W18" si="56">IF(ISERROR(W16-W17/W14),0,W16-W17/W14)</f>
        <v>2577.0864547529723</v>
      </c>
      <c r="X18" s="68">
        <f t="shared" ref="X18" si="57">IF(ISERROR(X16-X17/X14),0,X16-X17/X14)</f>
        <v>2567.2103250481373</v>
      </c>
      <c r="Y18" s="68">
        <f t="shared" ref="Y18" si="58">IF(ISERROR(Y16-Y17/Y14),0,Y16-Y17/Y14)</f>
        <v>2576.3517264878528</v>
      </c>
      <c r="Z18" s="68">
        <f t="shared" ref="Z18" si="59">IF(ISERROR(Z16-Z17/Z14),0,Z16-Z17/Z14)</f>
        <v>2583.6697867606267</v>
      </c>
      <c r="AA18" s="68">
        <f t="shared" ref="AA18" si="60">IF(ISERROR(AA16-AA17/AA14),0,AA16-AA17/AA14)</f>
        <v>2588.9294604787601</v>
      </c>
      <c r="AB18" s="68">
        <f t="shared" ref="AB18" si="61">IF(ISERROR(AB16-AB17/AB14),0,AB16-AB17/AB14)</f>
        <v>2590.5066862769795</v>
      </c>
      <c r="AC18" s="68">
        <f t="shared" ref="AC18" si="62">IF(ISERROR(AC16-AC17/AC14),0,AC16-AC17/AC14)</f>
        <v>2589.1615339036234</v>
      </c>
      <c r="AD18" s="68">
        <f t="shared" ref="AD18" si="63">IF(ISERROR(AD16-AD17/AD14),0,AD16-AD17/AD14)</f>
        <v>2587.5135958231526</v>
      </c>
      <c r="AE18" s="68">
        <f t="shared" ref="AE18" si="64">IF(ISERROR(AE16-AE17/AE14),0,AE16-AE17/AE14)</f>
        <v>2584.482815923674</v>
      </c>
      <c r="AF18" s="68">
        <f t="shared" ref="AF18" si="65">IF(ISERROR(AF16-AF17/AF14),0,AF16-AF17/AF14)</f>
        <v>2582.8032363502302</v>
      </c>
      <c r="AG18" s="68">
        <f t="shared" ref="AG18" si="66">IF(ISERROR(AG16-AG17/AG14),0,AG16-AG17/AG14)</f>
        <v>2579.5321541764761</v>
      </c>
      <c r="AH18" s="68">
        <f t="shared" ref="AH18" si="67">IF(ISERROR(AH16-AH17/AH14),0,AH16-AH17/AH14)</f>
        <v>2575.6340850819993</v>
      </c>
      <c r="AI18" s="68">
        <f t="shared" ref="AI18" si="68">IF(ISERROR(AI16-AI17/AI14),0,AI16-AI17/AI14)</f>
        <v>2584.096146894145</v>
      </c>
      <c r="AJ18" s="68">
        <f t="shared" ref="AJ18" si="69">IF(ISERROR(AJ16-AJ17/AJ14),0,AJ16-AJ17/AJ14)</f>
        <v>2594.5927871284139</v>
      </c>
      <c r="AK18" s="68">
        <f t="shared" ref="AK18" si="70">IF(ISERROR(AK16-AK17/AK14),0,AK16-AK17/AK14)</f>
        <v>2603.9871024157255</v>
      </c>
      <c r="AL18" s="68">
        <f t="shared" ref="AL18" si="71">IF(ISERROR(AL16-AL17/AL14),0,AL16-AL17/AL14)</f>
        <v>2615.1593173249044</v>
      </c>
      <c r="AM18" s="68">
        <f t="shared" ref="AM18" si="72">IF(ISERROR(AM16-AM17/AM14),0,AM16-AM17/AM14)</f>
        <v>2624.5409150794844</v>
      </c>
      <c r="AN18" s="68">
        <f t="shared" ref="AN18" si="73">IF(ISERROR(AN16-AN17/AN14),0,AN16-AN17/AN14)</f>
        <v>2667.4660779352953</v>
      </c>
      <c r="AO18" s="68">
        <f t="shared" ref="AO18" si="74">IF(ISERROR(AO16-AO17/AO14),0,AO16-AO17/AO14)</f>
        <v>2711.7539371131388</v>
      </c>
      <c r="AP18" s="68">
        <f t="shared" ref="AP18" si="75">IF(ISERROR(AP16-AP17/AP14),0,AP16-AP17/AP14)</f>
        <v>2755.8753149945887</v>
      </c>
      <c r="AQ18" s="68">
        <f t="shared" ref="AQ18" si="76">IF(ISERROR(AQ16-AQ17/AQ14),0,AQ16-AQ17/AQ14)</f>
        <v>2800.2802285930411</v>
      </c>
      <c r="AR18" s="68">
        <f t="shared" ref="AR18" si="77">IF(ISERROR(AR16-AR17/AR14),0,AR16-AR17/AR14)</f>
        <v>2844.0418520264166</v>
      </c>
    </row>
    <row r="19" spans="2:44" x14ac:dyDescent="0.25">
      <c r="B19" s="72" t="s">
        <v>162</v>
      </c>
      <c r="C19" s="130" t="s">
        <v>52</v>
      </c>
      <c r="D19" s="130" t="s">
        <v>52</v>
      </c>
      <c r="E19" s="130" t="s">
        <v>52</v>
      </c>
      <c r="F19" s="130" t="s">
        <v>52</v>
      </c>
      <c r="G19" s="69">
        <f>VLOOKUP($B$3,CommercialUnitsPivot!$A$10:$AM$21,G13-CommYr+2,0)</f>
        <v>131911.64000000001</v>
      </c>
      <c r="H19" s="69">
        <f>VLOOKUP($B$3,CommercialUnitsPivot!$A$10:$AM$21,H13-CommYr+2,0)-VLOOKUP($B$3,CommercialUnitsPivot!$A$10:$AM$21,H13-CommYr+1,0)</f>
        <v>37213.569999999949</v>
      </c>
      <c r="I19" s="69">
        <f>VLOOKUP($B$3,CommercialUnitsPivot!$A$10:$AM$21,I13-CommYr+2,0)-VLOOKUP($B$3,CommercialUnitsPivot!$A$10:$AM$21,I13-CommYr+1,0)</f>
        <v>32490.98000000004</v>
      </c>
      <c r="J19" s="69">
        <f>VLOOKUP($B$3,CommercialUnitsPivot!$A$10:$AM$21,J13-CommYr+2,0)-VLOOKUP($B$3,CommercialUnitsPivot!$A$10:$AM$21,J13-CommYr+1,0)</f>
        <v>20350.29999999993</v>
      </c>
      <c r="K19" s="69">
        <f>VLOOKUP($B$3,CommercialUnitsPivot!$A$10:$AM$21,K13-CommYr+2,0)-VLOOKUP($B$3,CommercialUnitsPivot!$A$10:$AM$21,K13-CommYr+1,0)</f>
        <v>22196.600000000064</v>
      </c>
      <c r="L19" s="69">
        <f>VLOOKUP($B$3,CommercialUnitsPivot!$A$10:$AM$21,L13-CommYr+2,0)-VLOOKUP($B$3,CommercialUnitsPivot!$A$10:$AM$21,L13-CommYr+1,0)</f>
        <v>24771.309999999969</v>
      </c>
      <c r="M19" s="69">
        <f>VLOOKUP($B$3,CommercialUnitsPivot!$A$10:$AM$21,M13-CommYr+2,0)-VLOOKUP($B$3,CommercialUnitsPivot!$A$10:$AM$21,M13-CommYr+1,0)</f>
        <v>28528.179999999993</v>
      </c>
      <c r="N19" s="69">
        <f>VLOOKUP($B$3,CommercialUnitsPivot!$A$10:$AM$21,N13-CommYr+2,0)-VLOOKUP($B$3,CommercialUnitsPivot!$A$10:$AM$21,N13-CommYr+1,0)</f>
        <v>28170.220000000088</v>
      </c>
      <c r="O19" s="69">
        <f>VLOOKUP($B$3,CommercialUnitsPivot!$A$10:$AM$21,O13-CommYr+2,0)-VLOOKUP($B$3,CommercialUnitsPivot!$A$10:$AM$21,O13-CommYr+1,0)</f>
        <v>26964.259999999893</v>
      </c>
      <c r="P19" s="69">
        <f>VLOOKUP($B$3,CommercialUnitsPivot!$A$10:$AM$21,P13-CommYr+2,0)-VLOOKUP($B$3,CommercialUnitsPivot!$A$10:$AM$21,P13-CommYr+1,0)</f>
        <v>21524.460000000021</v>
      </c>
      <c r="Q19" s="69">
        <f>VLOOKUP($B$3,CommercialUnitsPivot!$A$10:$AM$21,Q13-CommYr+2,0)-VLOOKUP($B$3,CommercialUnitsPivot!$A$10:$AM$21,Q13-CommYr+1,0)</f>
        <v>8267.070000000007</v>
      </c>
      <c r="R19" s="69">
        <f>VLOOKUP($B$3,CommercialUnitsPivot!$A$10:$AM$21,R13-CommYr+2,0)-VLOOKUP($B$3,CommercialUnitsPivot!$A$10:$AM$21,R13-CommYr+1,0)</f>
        <v>9386.5300000000279</v>
      </c>
      <c r="S19" s="69">
        <f>VLOOKUP($B$3,CommercialUnitsPivot!$A$10:$AM$21,S13-CommYr+2,0)-VLOOKUP($B$3,CommercialUnitsPivot!$A$10:$AM$21,S13-CommYr+1,0)</f>
        <v>10891.300000000047</v>
      </c>
      <c r="T19" s="69">
        <f>VLOOKUP($B$3,CommercialUnitsPivot!$A$10:$AM$21,T13-CommYr+2,0)-VLOOKUP($B$3,CommercialUnitsPivot!$A$10:$AM$21,T13-CommYr+1,0)</f>
        <v>12076.139999999898</v>
      </c>
      <c r="U19" s="69">
        <f>VLOOKUP($B$3,CommercialUnitsPivot!$A$10:$AM$21,U13-CommYr+2,0)-VLOOKUP($B$3,CommercialUnitsPivot!$A$10:$AM$21,U13-CommYr+1,0)</f>
        <v>13528.440000000177</v>
      </c>
      <c r="V19" s="69">
        <f>VLOOKUP($B$3,CommercialUnitsPivot!$A$10:$AM$21,V13-CommYr+2,0)-VLOOKUP($B$3,CommercialUnitsPivot!$A$10:$AM$21,V13-CommYr+1,0)</f>
        <v>15115.469999999797</v>
      </c>
      <c r="W19" s="69">
        <f>VLOOKUP($B$3,CommercialUnitsPivot!$A$10:$AM$21,W13-CommYr+2,0)-VLOOKUP($B$3,CommercialUnitsPivot!$A$10:$AM$21,W13-CommYr+1,0)</f>
        <v>16917.450000000128</v>
      </c>
      <c r="X19" s="69">
        <f>VLOOKUP($B$3,CommercialUnitsPivot!$A$10:$AM$21,X13-CommYr+2,0)-VLOOKUP($B$3,CommercialUnitsPivot!$A$10:$AM$21,X13-CommYr+1,0)</f>
        <v>18598.89000000013</v>
      </c>
      <c r="Y19" s="69">
        <f>VLOOKUP($B$3,CommercialUnitsPivot!$A$10:$AM$21,Y13-CommYr+2,0)-VLOOKUP($B$3,CommercialUnitsPivot!$A$10:$AM$21,Y13-CommYr+1,0)</f>
        <v>19985.379999999655</v>
      </c>
      <c r="Z19" s="69">
        <f>VLOOKUP($B$3,CommercialUnitsPivot!$A$10:$AM$21,Z13-CommYr+2,0)-VLOOKUP($B$3,CommercialUnitsPivot!$A$10:$AM$21,Z13-CommYr+1,0)</f>
        <v>21496.700000000303</v>
      </c>
      <c r="AA19" s="69">
        <f>VLOOKUP($B$3,CommercialUnitsPivot!$A$10:$AM$21,AA13-CommYr+2,0)-VLOOKUP($B$3,CommercialUnitsPivot!$A$10:$AM$21,AA13-CommYr+1,0)</f>
        <v>23183.409999999916</v>
      </c>
      <c r="AB19" s="69">
        <f>VLOOKUP($B$3,CommercialUnitsPivot!$A$10:$AM$21,AB13-CommYr+2,0)-VLOOKUP($B$3,CommercialUnitsPivot!$A$10:$AM$21,AB13-CommYr+1,0)</f>
        <v>24576.469999999972</v>
      </c>
      <c r="AC19" s="69">
        <f>VLOOKUP($B$3,CommercialUnitsPivot!$A$10:$AM$21,AC13-CommYr+2,0)-VLOOKUP($B$3,CommercialUnitsPivot!$A$10:$AM$21,AC13-CommYr+1,0)</f>
        <v>25850.649999999907</v>
      </c>
      <c r="AD19" s="69">
        <f>VLOOKUP($B$3,CommercialUnitsPivot!$A$10:$AM$21,AD13-CommYr+2,0)-VLOOKUP($B$3,CommercialUnitsPivot!$A$10:$AM$21,AD13-CommYr+1,0)</f>
        <v>26923.760000000009</v>
      </c>
      <c r="AE19" s="69">
        <f>VLOOKUP($B$3,CommercialUnitsPivot!$A$10:$AM$21,AE13-CommYr+2,0)-VLOOKUP($B$3,CommercialUnitsPivot!$A$10:$AM$21,AE13-CommYr+1,0)</f>
        <v>27876.270000000019</v>
      </c>
      <c r="AF19" s="69">
        <f>VLOOKUP($B$3,CommercialUnitsPivot!$A$10:$AM$21,AF13-CommYr+2,0)-VLOOKUP($B$3,CommercialUnitsPivot!$A$10:$AM$21,AF13-CommYr+1,0)</f>
        <v>28825.40000000014</v>
      </c>
      <c r="AG19" s="69">
        <f>VLOOKUP($B$3,CommercialUnitsPivot!$A$10:$AM$21,AG13-CommYr+2,0)-VLOOKUP($B$3,CommercialUnitsPivot!$A$10:$AM$21,AG13-CommYr+1,0)</f>
        <v>29828.369999999879</v>
      </c>
      <c r="AH19" s="69">
        <f>VLOOKUP($B$3,CommercialUnitsPivot!$A$10:$AM$21,AH13-CommYr+2,0)-VLOOKUP($B$3,CommercialUnitsPivot!$A$10:$AM$21,AH13-CommYr+1,0)</f>
        <v>30779.240000000107</v>
      </c>
      <c r="AI19" s="69">
        <f>VLOOKUP($B$3,CommercialUnitsPivot!$A$10:$AM$21,AI13-CommYr+2,0)-VLOOKUP($B$3,CommercialUnitsPivot!$A$10:$AM$21,AI13-CommYr+1,0)</f>
        <v>31164.609999999753</v>
      </c>
      <c r="AJ19" s="69">
        <f>VLOOKUP($B$3,CommercialUnitsPivot!$A$10:$AM$21,AJ13-CommYr+2,0)-VLOOKUP($B$3,CommercialUnitsPivot!$A$10:$AM$21,AJ13-CommYr+1,0)</f>
        <v>31467.630000000237</v>
      </c>
      <c r="AK19" s="69">
        <f>VLOOKUP($B$3,CommercialUnitsPivot!$A$10:$AM$21,AK13-CommYr+2,0)-VLOOKUP($B$3,CommercialUnitsPivot!$A$10:$AM$21,AK13-CommYr+1,0)</f>
        <v>31878.319999999832</v>
      </c>
      <c r="AL19" s="69">
        <f>VLOOKUP($B$3,CommercialUnitsPivot!$A$10:$AM$21,AL13-CommYr+2,0)-VLOOKUP($B$3,CommercialUnitsPivot!$A$10:$AM$21,AL13-CommYr+1,0)</f>
        <v>32304.170000000042</v>
      </c>
      <c r="AM19" s="69">
        <f>VLOOKUP($B$3,CommercialUnitsPivot!$A$10:$AM$21,AM13-CommYr+2,0)-VLOOKUP($B$3,CommercialUnitsPivot!$A$10:$AM$21,AM13-CommYr+1,0)</f>
        <v>32876.680000000051</v>
      </c>
      <c r="AN19" s="69">
        <f>VLOOKUP($B$3,CommercialUnitsPivot!$A$10:$AM$21,AN13-CommYr+2,0)-VLOOKUP($B$3,CommercialUnitsPivot!$A$10:$AM$21,AN13-CommYr+1,0)</f>
        <v>33052.999999999767</v>
      </c>
      <c r="AO19" s="69">
        <f>VLOOKUP($B$3,CommercialUnitsPivot!$A$10:$AM$21,AO13-CommYr+2,0)-VLOOKUP($B$3,CommercialUnitsPivot!$A$10:$AM$21,AO13-CommYr+1,0)</f>
        <v>33305.409999999916</v>
      </c>
      <c r="AP19" s="69">
        <f>VLOOKUP($B$3,CommercialUnitsPivot!$A$10:$AM$21,AP13-CommYr+2,0)-VLOOKUP($B$3,CommercialUnitsPivot!$A$10:$AM$21,AP13-CommYr+1,0)</f>
        <v>33427.600000000442</v>
      </c>
      <c r="AQ19" s="69">
        <f>VLOOKUP($B$3,CommercialUnitsPivot!$A$10:$AM$21,AQ13-CommYr+2,0)-VLOOKUP($B$3,CommercialUnitsPivot!$A$10:$AM$21,AQ13-CommYr+1,0)</f>
        <v>33537.999999999767</v>
      </c>
      <c r="AR19" s="69">
        <f>VLOOKUP($B$3,CommercialUnitsPivot!$A$10:$AM$21,AR13-CommYr+2,0)-VLOOKUP($B$3,CommercialUnitsPivot!$A$10:$AM$21,AR13-CommYr+1,0)</f>
        <v>33631.209999999963</v>
      </c>
    </row>
    <row r="20" spans="2:44" x14ac:dyDescent="0.25">
      <c r="B20" s="72" t="s">
        <v>78</v>
      </c>
      <c r="C20" s="130" t="s">
        <v>52</v>
      </c>
      <c r="D20" s="130" t="s">
        <v>52</v>
      </c>
      <c r="E20" s="130" t="s">
        <v>52</v>
      </c>
      <c r="F20" s="130" t="s">
        <v>52</v>
      </c>
      <c r="G20" s="68">
        <f t="shared" ref="G20:H20" si="78">G19*G17/10^6</f>
        <v>0</v>
      </c>
      <c r="H20" s="68">
        <f t="shared" si="78"/>
        <v>1260.5466390993304</v>
      </c>
      <c r="I20" s="68">
        <f t="shared" ref="I20:AR20" si="79">I19*I17/10^6</f>
        <v>1074.4792594328624</v>
      </c>
      <c r="J20" s="74">
        <f>J19*J17/10^6</f>
        <v>668.53671240174106</v>
      </c>
      <c r="K20" s="68">
        <f t="shared" si="79"/>
        <v>754.17823231384841</v>
      </c>
      <c r="L20" s="68">
        <f t="shared" si="79"/>
        <v>855.97045606903544</v>
      </c>
      <c r="M20" s="68">
        <f t="shared" si="79"/>
        <v>983.29173420571078</v>
      </c>
      <c r="N20" s="68">
        <f t="shared" si="79"/>
        <v>854.31676929742912</v>
      </c>
      <c r="O20" s="68">
        <f t="shared" si="79"/>
        <v>701.71598337466537</v>
      </c>
      <c r="P20" s="68">
        <f t="shared" si="79"/>
        <v>267.33252378182448</v>
      </c>
      <c r="Q20" s="68">
        <f t="shared" si="79"/>
        <v>106.76188840340188</v>
      </c>
      <c r="R20" s="68">
        <f t="shared" si="79"/>
        <v>119.37148900118348</v>
      </c>
      <c r="S20" s="68">
        <f t="shared" si="79"/>
        <v>142.17761295241218</v>
      </c>
      <c r="T20" s="68">
        <f t="shared" si="79"/>
        <v>165.49639199539806</v>
      </c>
      <c r="U20" s="68">
        <f t="shared" si="79"/>
        <v>190.94801936101911</v>
      </c>
      <c r="V20" s="68">
        <f t="shared" si="79"/>
        <v>217.53535449187086</v>
      </c>
      <c r="W20" s="68">
        <f t="shared" si="79"/>
        <v>248.33333545656396</v>
      </c>
      <c r="X20" s="68">
        <f t="shared" si="79"/>
        <v>278.17853836670525</v>
      </c>
      <c r="Y20" s="68">
        <f t="shared" si="79"/>
        <v>303.6079614606013</v>
      </c>
      <c r="Z20" s="68">
        <f t="shared" si="79"/>
        <v>328.14548163717978</v>
      </c>
      <c r="AA20" s="68">
        <f t="shared" si="79"/>
        <v>350.64217063787873</v>
      </c>
      <c r="AB20" s="68">
        <f t="shared" si="79"/>
        <v>370.26638920752708</v>
      </c>
      <c r="AC20" s="68">
        <f t="shared" si="79"/>
        <v>389.19070149936675</v>
      </c>
      <c r="AD20" s="68">
        <f t="shared" si="79"/>
        <v>403.04289241040829</v>
      </c>
      <c r="AE20" s="68">
        <f t="shared" si="79"/>
        <v>414.885345656288</v>
      </c>
      <c r="AF20" s="68">
        <f t="shared" si="79"/>
        <v>425.15668547538786</v>
      </c>
      <c r="AG20" s="68">
        <f t="shared" si="79"/>
        <v>435.75897543404955</v>
      </c>
      <c r="AH20" s="68">
        <f t="shared" si="79"/>
        <v>445.35169493793455</v>
      </c>
      <c r="AI20" s="68">
        <f t="shared" si="79"/>
        <v>450.59529079712576</v>
      </c>
      <c r="AJ20" s="68">
        <f t="shared" si="79"/>
        <v>454.79901640666884</v>
      </c>
      <c r="AK20" s="68">
        <f t="shared" si="79"/>
        <v>461.32359251046756</v>
      </c>
      <c r="AL20" s="68">
        <f t="shared" si="79"/>
        <v>469.14195087074364</v>
      </c>
      <c r="AM20" s="68">
        <f t="shared" si="79"/>
        <v>478.9355643586033</v>
      </c>
      <c r="AN20" s="68">
        <f t="shared" si="79"/>
        <v>489.42295763559025</v>
      </c>
      <c r="AO20" s="68">
        <f t="shared" si="79"/>
        <v>501.09484220325356</v>
      </c>
      <c r="AP20" s="68">
        <f t="shared" si="79"/>
        <v>511.08506130398399</v>
      </c>
      <c r="AQ20" s="68">
        <f t="shared" si="79"/>
        <v>520.65491210802827</v>
      </c>
      <c r="AR20" s="68">
        <f t="shared" si="79"/>
        <v>530.36992682054324</v>
      </c>
    </row>
    <row r="21" spans="2:44" customFormat="1" x14ac:dyDescent="0.25"/>
    <row r="22" spans="2:44" ht="27.6" x14ac:dyDescent="0.25">
      <c r="B22" s="133" t="s">
        <v>79</v>
      </c>
      <c r="C22" s="131" t="s">
        <v>52</v>
      </c>
      <c r="D22" s="131" t="s">
        <v>52</v>
      </c>
      <c r="E22" s="131" t="s">
        <v>52</v>
      </c>
      <c r="F22" s="131" t="s">
        <v>52</v>
      </c>
      <c r="G22" s="70">
        <f t="shared" ref="G22:AR22" si="80">G20+G11</f>
        <v>1305.6147234139723</v>
      </c>
      <c r="H22" s="70">
        <f t="shared" si="80"/>
        <v>7965.5321113424206</v>
      </c>
      <c r="I22" s="70">
        <f t="shared" si="80"/>
        <v>8350.6528555735313</v>
      </c>
      <c r="J22" s="70">
        <f>J20+J11</f>
        <v>8535.8731145951915</v>
      </c>
      <c r="K22" s="70">
        <f t="shared" si="80"/>
        <v>8627.2268088463461</v>
      </c>
      <c r="L22" s="70">
        <f t="shared" si="80"/>
        <v>8468.8610429163382</v>
      </c>
      <c r="M22" s="70">
        <f t="shared" si="80"/>
        <v>8482.6447752416607</v>
      </c>
      <c r="N22" s="70">
        <f t="shared" si="80"/>
        <v>7217.0708320974591</v>
      </c>
      <c r="O22" s="70">
        <f t="shared" si="80"/>
        <v>6151.5591810226215</v>
      </c>
      <c r="P22" s="70">
        <f t="shared" si="80"/>
        <v>267.33252378182448</v>
      </c>
      <c r="Q22" s="70">
        <f t="shared" si="80"/>
        <v>106.76188840340188</v>
      </c>
      <c r="R22" s="70">
        <f t="shared" si="80"/>
        <v>119.37148900118348</v>
      </c>
      <c r="S22" s="70">
        <f t="shared" si="80"/>
        <v>142.17761295241218</v>
      </c>
      <c r="T22" s="70">
        <f t="shared" si="80"/>
        <v>165.49639199539806</v>
      </c>
      <c r="U22" s="70">
        <f t="shared" si="80"/>
        <v>190.94801936101911</v>
      </c>
      <c r="V22" s="70">
        <f t="shared" si="80"/>
        <v>217.53535449187086</v>
      </c>
      <c r="W22" s="70">
        <f t="shared" si="80"/>
        <v>248.33333545656396</v>
      </c>
      <c r="X22" s="70">
        <f t="shared" si="80"/>
        <v>278.17853836670525</v>
      </c>
      <c r="Y22" s="70">
        <f t="shared" si="80"/>
        <v>303.6079614606013</v>
      </c>
      <c r="Z22" s="70">
        <f t="shared" si="80"/>
        <v>328.14548163717978</v>
      </c>
      <c r="AA22" s="70">
        <f t="shared" si="80"/>
        <v>350.64217063787873</v>
      </c>
      <c r="AB22" s="70">
        <f t="shared" si="80"/>
        <v>370.26638920752708</v>
      </c>
      <c r="AC22" s="70">
        <f t="shared" si="80"/>
        <v>389.19070149936675</v>
      </c>
      <c r="AD22" s="70">
        <f t="shared" si="80"/>
        <v>403.04289241040829</v>
      </c>
      <c r="AE22" s="70">
        <f t="shared" si="80"/>
        <v>414.885345656288</v>
      </c>
      <c r="AF22" s="70">
        <f t="shared" si="80"/>
        <v>425.15668547538786</v>
      </c>
      <c r="AG22" s="70">
        <f t="shared" si="80"/>
        <v>435.75897543404955</v>
      </c>
      <c r="AH22" s="70">
        <f t="shared" si="80"/>
        <v>445.35169493793455</v>
      </c>
      <c r="AI22" s="70">
        <f t="shared" si="80"/>
        <v>450.59529079712576</v>
      </c>
      <c r="AJ22" s="70">
        <f t="shared" si="80"/>
        <v>454.79901640666884</v>
      </c>
      <c r="AK22" s="70">
        <f t="shared" si="80"/>
        <v>461.32359251046756</v>
      </c>
      <c r="AL22" s="70">
        <f t="shared" si="80"/>
        <v>469.14195087074364</v>
      </c>
      <c r="AM22" s="70">
        <f t="shared" si="80"/>
        <v>478.9355643586033</v>
      </c>
      <c r="AN22" s="70">
        <f t="shared" si="80"/>
        <v>489.42295763559025</v>
      </c>
      <c r="AO22" s="70">
        <f t="shared" si="80"/>
        <v>501.09484220325356</v>
      </c>
      <c r="AP22" s="70">
        <f t="shared" si="80"/>
        <v>511.08506130398399</v>
      </c>
      <c r="AQ22" s="70">
        <f t="shared" si="80"/>
        <v>520.65491210802827</v>
      </c>
      <c r="AR22" s="70">
        <f t="shared" si="80"/>
        <v>530.36992682054324</v>
      </c>
    </row>
    <row r="23" spans="2:44" customFormat="1" x14ac:dyDescent="0.25"/>
    <row r="24" spans="2:44" customFormat="1" x14ac:dyDescent="0.25"/>
    <row r="25" spans="2:44" customFormat="1" x14ac:dyDescent="0.25">
      <c r="B25" s="3" t="s">
        <v>81</v>
      </c>
    </row>
    <row r="26" spans="2:44" customFormat="1" x14ac:dyDescent="0.25">
      <c r="B26" s="134" t="s">
        <v>22</v>
      </c>
    </row>
    <row r="27" spans="2:44" x14ac:dyDescent="0.25">
      <c r="B27" s="3" t="s">
        <v>43</v>
      </c>
      <c r="C27" s="5">
        <v>2009</v>
      </c>
      <c r="D27" s="5">
        <v>2010</v>
      </c>
      <c r="E27" s="5">
        <v>2011</v>
      </c>
      <c r="F27" s="5">
        <v>2012</v>
      </c>
      <c r="G27" s="5">
        <v>2013</v>
      </c>
      <c r="H27" s="5">
        <v>2014</v>
      </c>
      <c r="I27" s="5">
        <v>2015</v>
      </c>
      <c r="J27" s="5">
        <v>2016</v>
      </c>
      <c r="K27" s="5">
        <v>2017</v>
      </c>
      <c r="L27" s="5">
        <v>2018</v>
      </c>
      <c r="M27" s="5">
        <v>2019</v>
      </c>
      <c r="N27" s="5">
        <v>2020</v>
      </c>
      <c r="O27" s="5">
        <v>2021</v>
      </c>
      <c r="P27" s="5">
        <v>2022</v>
      </c>
      <c r="Q27" s="5">
        <v>2023</v>
      </c>
      <c r="R27" s="5">
        <v>2024</v>
      </c>
      <c r="S27" s="5">
        <v>2025</v>
      </c>
      <c r="T27" s="5">
        <v>2026</v>
      </c>
      <c r="U27" s="5">
        <v>2027</v>
      </c>
      <c r="V27" s="5">
        <v>2028</v>
      </c>
      <c r="W27" s="5">
        <v>2029</v>
      </c>
      <c r="X27" s="5">
        <v>2030</v>
      </c>
      <c r="Y27" s="5">
        <v>2031</v>
      </c>
      <c r="Z27" s="5">
        <v>2032</v>
      </c>
      <c r="AA27" s="5">
        <v>2033</v>
      </c>
      <c r="AB27" s="5">
        <v>2034</v>
      </c>
      <c r="AC27" s="5">
        <v>2035</v>
      </c>
      <c r="AD27" s="5">
        <v>2036</v>
      </c>
      <c r="AE27" s="5">
        <v>2037</v>
      </c>
      <c r="AF27" s="5">
        <v>2038</v>
      </c>
      <c r="AG27" s="5">
        <v>2039</v>
      </c>
      <c r="AH27" s="5">
        <v>2040</v>
      </c>
      <c r="AI27" s="5">
        <v>2041</v>
      </c>
      <c r="AJ27" s="5">
        <v>2042</v>
      </c>
      <c r="AK27" s="5">
        <v>2043</v>
      </c>
      <c r="AL27" s="5">
        <v>2044</v>
      </c>
      <c r="AM27" s="5">
        <v>2045</v>
      </c>
      <c r="AN27" s="5">
        <v>2046</v>
      </c>
      <c r="AO27" s="5">
        <v>2047</v>
      </c>
      <c r="AP27" s="5">
        <v>2048</v>
      </c>
      <c r="AQ27" s="5">
        <v>2049</v>
      </c>
      <c r="AR27" s="5">
        <v>2050</v>
      </c>
    </row>
    <row r="28" spans="2:44" x14ac:dyDescent="0.25">
      <c r="B28" s="72" t="s">
        <v>44</v>
      </c>
      <c r="C28" s="67">
        <f>IF(ISERROR(VLOOKUP($B$26,ResidentialUnitsPivot!$A$32:$AQ$34,C27-ResYr+2,0)/(VLOOKUP($B$26,ResidentialUnitsPivot!$A$10:$AQ$12,C27-ResYr+2,0))),0,VLOOKUP($B$26,ResidentialUnitsPivot!$A$32:$AQ$34,C27-ResYr+2,0)/(VLOOKUP($B$26,ResidentialUnitsPivot!$A$10:$AQ$12,C27-ResYr+2,0)))</f>
        <v>4.9999999999999991</v>
      </c>
      <c r="D28" s="67">
        <f>IF(ISERROR(VLOOKUP($B$26,ResidentialUnitsPivot!$A$32:$AQ$34,D27-ResYr+2,0)/(VLOOKUP($B$26,ResidentialUnitsPivot!$A$10:$AQ$12,D27-ResYr+2,0)-VLOOKUP($B$26,ResidentialUnitsPivot!$A$10:$AQ$12,D27-ResYr+1,0))),0,VLOOKUP($B$26,ResidentialUnitsPivot!$A$32:$AQ$34,D27-ResYr+2,0)/(VLOOKUP($B$26,ResidentialUnitsPivot!$A$10:$AQ$12,D27-ResYr+2,0)-VLOOKUP($B$26,ResidentialUnitsPivot!$A$10:$AQ$12,D27-ResYr+1,0)))</f>
        <v>5</v>
      </c>
      <c r="E28" s="67">
        <f>IF(ISERROR(VLOOKUP($B$26,ResidentialUnitsPivot!$A$32:$AQ$34,E27-ResYr+2,0)/(VLOOKUP($B$26,ResidentialUnitsPivot!$A$10:$AQ$12,E27-ResYr+2,0)-VLOOKUP($B$26,ResidentialUnitsPivot!$A$10:$AQ$12,E27-ResYr+1,0))),0,VLOOKUP($B$26,ResidentialUnitsPivot!$A$32:$AQ$34,E27-ResYr+2,0)/(VLOOKUP($B$26,ResidentialUnitsPivot!$A$10:$AQ$12,E27-ResYr+2,0)-VLOOKUP($B$26,ResidentialUnitsPivot!$A$10:$AQ$12,E27-ResYr+1,0)))</f>
        <v>4.9999998305971989</v>
      </c>
      <c r="F28" s="67">
        <f>IF(ISERROR(VLOOKUP($B$26,ResidentialUnitsPivot!$A$32:$AQ$34,F27-ResYr+2,0)/(VLOOKUP($B$26,ResidentialUnitsPivot!$A$10:$AQ$12,F27-ResYr+2,0)-VLOOKUP($B$26,ResidentialUnitsPivot!$A$10:$AQ$12,F27-ResYr+1,0))),0,VLOOKUP($B$26,ResidentialUnitsPivot!$A$32:$AQ$34,F27-ResYr+2,0)/(VLOOKUP($B$26,ResidentialUnitsPivot!$A$10:$AQ$12,F27-ResYr+2,0)-VLOOKUP($B$26,ResidentialUnitsPivot!$A$10:$AQ$12,F27-ResYr+1,0)))</f>
        <v>4.9999999999999973</v>
      </c>
      <c r="G28" s="67">
        <f>IF(ISERROR(VLOOKUP($B$26,ResidentialUnitsPivot!$A$32:$AQ$34,G27-ResYr+2,0)/(VLOOKUP($B$26,ResidentialUnitsPivot!$A$10:$AQ$12,G27-ResYr+2,0)-VLOOKUP($B$26,ResidentialUnitsPivot!$A$10:$AQ$12,G27-ResYr+1,0))),0,VLOOKUP($B$26,ResidentialUnitsPivot!$A$32:$AQ$34,G27-ResYr+2,0)/(VLOOKUP($B$26,ResidentialUnitsPivot!$A$10:$AQ$12,G27-ResYr+2,0)-VLOOKUP($B$26,ResidentialUnitsPivot!$A$10:$AQ$12,G27-ResYr+1,0)))</f>
        <v>5.000000082093127</v>
      </c>
      <c r="H28" s="67">
        <f>IF(ISERROR(VLOOKUP($B$26,ResidentialUnitsPivot!$A$32:$AQ$34,H27-ResYr+2,0)/(VLOOKUP($B$26,ResidentialUnitsPivot!$A$10:$AQ$12,H27-ResYr+2,0)-VLOOKUP($B$26,ResidentialUnitsPivot!$A$10:$AQ$12,H27-ResYr+1,0))),0,VLOOKUP($B$26,ResidentialUnitsPivot!$A$32:$AQ$34,H27-ResYr+2,0)/(VLOOKUP($B$26,ResidentialUnitsPivot!$A$10:$AQ$12,H27-ResYr+2,0)-VLOOKUP($B$26,ResidentialUnitsPivot!$A$10:$AQ$12,H27-ResYr+1,0)))</f>
        <v>4.9999999166880107</v>
      </c>
      <c r="I28" s="67">
        <f>IF(ISERROR(VLOOKUP($B$26,ResidentialUnitsPivot!$A$32:$AQ$34,I27-ResYr+2,0)/(VLOOKUP($B$26,ResidentialUnitsPivot!$A$10:$AQ$12,I27-ResYr+2,0)-VLOOKUP($B$26,ResidentialUnitsPivot!$A$10:$AQ$12,I27-ResYr+1,0))),0,VLOOKUP($B$26,ResidentialUnitsPivot!$A$32:$AQ$34,I27-ResYr+2,0)/(VLOOKUP($B$26,ResidentialUnitsPivot!$A$10:$AQ$12,I27-ResYr+2,0)-VLOOKUP($B$26,ResidentialUnitsPivot!$A$10:$AQ$12,I27-ResYr+1,0)))</f>
        <v>5.0000001535021319</v>
      </c>
      <c r="J28" s="67">
        <f>IF(ISERROR(VLOOKUP($B$26,ResidentialUnitsPivot!$A$32:$AQ$34,J27-ResYr+2,0)/(VLOOKUP($B$26,ResidentialUnitsPivot!$A$10:$AQ$12,J27-ResYr+2,0)-VLOOKUP($B$26,ResidentialUnitsPivot!$A$10:$AQ$12,J27-ResYr+1,0))),0,VLOOKUP($B$26,ResidentialUnitsPivot!$A$32:$AQ$34,J27-ResYr+2,0)/(VLOOKUP($B$26,ResidentialUnitsPivot!$A$10:$AQ$12,J27-ResYr+2,0)-VLOOKUP($B$26,ResidentialUnitsPivot!$A$10:$AQ$12,J27-ResYr+1,0)))</f>
        <v>4.999999944958132</v>
      </c>
      <c r="K28" s="67">
        <f>IF(ISERROR(VLOOKUP($B$26,ResidentialUnitsPivot!$A$32:$AQ$34,K27-ResYr+2,0)/(VLOOKUP($B$26,ResidentialUnitsPivot!$A$10:$AQ$12,K27-ResYr+2,0)-VLOOKUP($B$26,ResidentialUnitsPivot!$A$10:$AQ$12,K27-ResYr+1,0))),0,VLOOKUP($B$26,ResidentialUnitsPivot!$A$32:$AQ$34,K27-ResYr+2,0)/(VLOOKUP($B$26,ResidentialUnitsPivot!$A$10:$AQ$12,K27-ResYr+2,0)-VLOOKUP($B$26,ResidentialUnitsPivot!$A$10:$AQ$12,K27-ResYr+1,0)))</f>
        <v>5.0000000013134036</v>
      </c>
      <c r="L28" s="67">
        <f>IF(ISERROR(VLOOKUP($B$26,ResidentialUnitsPivot!$A$32:$AQ$34,L27-ResYr+2,0)/(VLOOKUP($B$26,ResidentialUnitsPivot!$A$10:$AQ$12,L27-ResYr+2,0)-VLOOKUP($B$26,ResidentialUnitsPivot!$A$10:$AQ$12,L27-ResYr+1,0))),0,VLOOKUP($B$26,ResidentialUnitsPivot!$A$32:$AQ$34,L27-ResYr+2,0)/(VLOOKUP($B$26,ResidentialUnitsPivot!$A$10:$AQ$12,L27-ResYr+2,0)-VLOOKUP($B$26,ResidentialUnitsPivot!$A$10:$AQ$12,L27-ResYr+1,0)))</f>
        <v>4.8749999990068318</v>
      </c>
      <c r="M28" s="67">
        <f>IF(ISERROR(VLOOKUP($B$26,ResidentialUnitsPivot!$A$32:$AQ$34,M27-ResYr+2,0)/(VLOOKUP($B$26,ResidentialUnitsPivot!$A$10:$AQ$12,M27-ResYr+2,0)-VLOOKUP($B$26,ResidentialUnitsPivot!$A$10:$AQ$12,M27-ResYr+1,0))),0,VLOOKUP($B$26,ResidentialUnitsPivot!$A$32:$AQ$34,M27-ResYr+2,0)/(VLOOKUP($B$26,ResidentialUnitsPivot!$A$10:$AQ$12,M27-ResYr+2,0)-VLOOKUP($B$26,ResidentialUnitsPivot!$A$10:$AQ$12,M27-ResYr+1,0)))</f>
        <v>0</v>
      </c>
      <c r="N28" s="67">
        <f>IF(ISERROR(VLOOKUP($B$26,ResidentialUnitsPivot!$A$32:$AQ$34,N27-ResYr+2,0)/(VLOOKUP($B$26,ResidentialUnitsPivot!$A$10:$AQ$12,N27-ResYr+2,0)-VLOOKUP($B$26,ResidentialUnitsPivot!$A$10:$AQ$12,N27-ResYr+1,0))),0,VLOOKUP($B$26,ResidentialUnitsPivot!$A$32:$AQ$34,N27-ResYr+2,0)/(VLOOKUP($B$26,ResidentialUnitsPivot!$A$10:$AQ$12,N27-ResYr+2,0)-VLOOKUP($B$26,ResidentialUnitsPivot!$A$10:$AQ$12,N27-ResYr+1,0)))</f>
        <v>0</v>
      </c>
      <c r="O28" s="67">
        <f>IF(ISERROR(VLOOKUP($B$26,ResidentialUnitsPivot!$A$32:$AQ$34,O27-ResYr+2,0)/(VLOOKUP($B$26,ResidentialUnitsPivot!$A$10:$AQ$12,O27-ResYr+2,0)-VLOOKUP($B$26,ResidentialUnitsPivot!$A$10:$AQ$12,O27-ResYr+1,0))),0,VLOOKUP($B$26,ResidentialUnitsPivot!$A$32:$AQ$34,O27-ResYr+2,0)/(VLOOKUP($B$26,ResidentialUnitsPivot!$A$10:$AQ$12,O27-ResYr+2,0)-VLOOKUP($B$26,ResidentialUnitsPivot!$A$10:$AQ$12,O27-ResYr+1,0)))</f>
        <v>5</v>
      </c>
      <c r="P28" s="67">
        <f>IF(ISERROR(VLOOKUP($B$26,ResidentialUnitsPivot!$A$32:$AQ$34,P27-ResYr+2,0)/(VLOOKUP($B$26,ResidentialUnitsPivot!$A$10:$AQ$12,P27-ResYr+2,0)-VLOOKUP($B$26,ResidentialUnitsPivot!$A$10:$AQ$12,P27-ResYr+1,0))),0,VLOOKUP($B$26,ResidentialUnitsPivot!$A$32:$AQ$34,P27-ResYr+2,0)/(VLOOKUP($B$26,ResidentialUnitsPivot!$A$10:$AQ$12,P27-ResYr+2,0)-VLOOKUP($B$26,ResidentialUnitsPivot!$A$10:$AQ$12,P27-ResYr+1,0)))</f>
        <v>5.0183486240032842</v>
      </c>
      <c r="Q28" s="67">
        <f>IF(ISERROR(VLOOKUP($B$26,ResidentialUnitsPivot!$A$32:$AQ$34,Q27-ResYr+2,0)/(VLOOKUP($B$26,ResidentialUnitsPivot!$A$10:$AQ$12,Q27-ResYr+2,0)-VLOOKUP($B$26,ResidentialUnitsPivot!$A$10:$AQ$12,Q27-ResYr+1,0))),0,VLOOKUP($B$26,ResidentialUnitsPivot!$A$32:$AQ$34,Q27-ResYr+2,0)/(VLOOKUP($B$26,ResidentialUnitsPivot!$A$10:$AQ$12,Q27-ResYr+2,0)-VLOOKUP($B$26,ResidentialUnitsPivot!$A$10:$AQ$12,Q27-ResYr+1,0)))</f>
        <v>4.9951749097175462</v>
      </c>
      <c r="R28" s="67">
        <f>IF(ISERROR(VLOOKUP($B$26,ResidentialUnitsPivot!$A$32:$AQ$34,R27-ResYr+2,0)/(VLOOKUP($B$26,ResidentialUnitsPivot!$A$10:$AQ$12,R27-ResYr+2,0)-VLOOKUP($B$26,ResidentialUnitsPivot!$A$10:$AQ$12,R27-ResYr+1,0))),0,VLOOKUP($B$26,ResidentialUnitsPivot!$A$32:$AQ$34,R27-ResYr+2,0)/(VLOOKUP($B$26,ResidentialUnitsPivot!$A$10:$AQ$12,R27-ResYr+2,0)-VLOOKUP($B$26,ResidentialUnitsPivot!$A$10:$AQ$12,R27-ResYr+1,0)))</f>
        <v>4.9999999998059748</v>
      </c>
      <c r="S28" s="67">
        <f>IF(ISERROR(VLOOKUP($B$26,ResidentialUnitsPivot!$A$32:$AQ$34,S27-ResYr+2,0)/(VLOOKUP($B$26,ResidentialUnitsPivot!$A$10:$AQ$12,S27-ResYr+2,0)-VLOOKUP($B$26,ResidentialUnitsPivot!$A$10:$AQ$12,S27-ResYr+1,0))),0,VLOOKUP($B$26,ResidentialUnitsPivot!$A$32:$AQ$34,S27-ResYr+2,0)/(VLOOKUP($B$26,ResidentialUnitsPivot!$A$10:$AQ$12,S27-ResYr+2,0)-VLOOKUP($B$26,ResidentialUnitsPivot!$A$10:$AQ$12,S27-ResYr+1,0)))</f>
        <v>5.0001357404455851</v>
      </c>
      <c r="T28" s="67">
        <f>IF(ISERROR(VLOOKUP($B$26,ResidentialUnitsPivot!$A$32:$AQ$34,T27-ResYr+2,0)/(VLOOKUP($B$26,ResidentialUnitsPivot!$A$10:$AQ$12,T27-ResYr+2,0)-VLOOKUP($B$26,ResidentialUnitsPivot!$A$10:$AQ$12,T27-ResYr+1,0))),0,VLOOKUP($B$26,ResidentialUnitsPivot!$A$32:$AQ$34,T27-ResYr+2,0)/(VLOOKUP($B$26,ResidentialUnitsPivot!$A$10:$AQ$12,T27-ResYr+2,0)-VLOOKUP($B$26,ResidentialUnitsPivot!$A$10:$AQ$12,T27-ResYr+1,0)))</f>
        <v>5.0001195028754424</v>
      </c>
      <c r="U28" s="67">
        <f>IF(ISERROR(VLOOKUP($B$26,ResidentialUnitsPivot!$A$32:$AQ$34,U27-ResYr+2,0)/(VLOOKUP($B$26,ResidentialUnitsPivot!$A$10:$AQ$12,U27-ResYr+2,0)-VLOOKUP($B$26,ResidentialUnitsPivot!$A$10:$AQ$12,U27-ResYr+1,0))),0,VLOOKUP($B$26,ResidentialUnitsPivot!$A$32:$AQ$34,U27-ResYr+2,0)/(VLOOKUP($B$26,ResidentialUnitsPivot!$A$10:$AQ$12,U27-ResYr+2,0)-VLOOKUP($B$26,ResidentialUnitsPivot!$A$10:$AQ$12,U27-ResYr+1,0)))</f>
        <v>4.9998818944180057</v>
      </c>
      <c r="V28" s="67">
        <f>IF(ISERROR(VLOOKUP($B$26,ResidentialUnitsPivot!$A$32:$AQ$34,V27-ResYr+2,0)/(VLOOKUP($B$26,ResidentialUnitsPivot!$A$10:$AQ$12,V27-ResYr+2,0)-VLOOKUP($B$26,ResidentialUnitsPivot!$A$10:$AQ$12,V27-ResYr+1,0))),0,VLOOKUP($B$26,ResidentialUnitsPivot!$A$32:$AQ$34,V27-ResYr+2,0)/(VLOOKUP($B$26,ResidentialUnitsPivot!$A$10:$AQ$12,V27-ResYr+2,0)-VLOOKUP($B$26,ResidentialUnitsPivot!$A$10:$AQ$12,V27-ResYr+1,0)))</f>
        <v>5.0001331079347784</v>
      </c>
      <c r="W28" s="67">
        <f>IF(ISERROR(VLOOKUP($B$26,ResidentialUnitsPivot!$A$32:$AQ$34,W27-ResYr+2,0)/(VLOOKUP($B$26,ResidentialUnitsPivot!$A$10:$AQ$12,W27-ResYr+2,0)-VLOOKUP($B$26,ResidentialUnitsPivot!$A$10:$AQ$12,W27-ResYr+1,0))),0,VLOOKUP($B$26,ResidentialUnitsPivot!$A$32:$AQ$34,W27-ResYr+2,0)/(VLOOKUP($B$26,ResidentialUnitsPivot!$A$10:$AQ$12,W27-ResYr+2,0)-VLOOKUP($B$26,ResidentialUnitsPivot!$A$10:$AQ$12,W27-ResYr+1,0)))</f>
        <v>4.9999547678468819</v>
      </c>
      <c r="X28" s="67">
        <f>IF(ISERROR(VLOOKUP($B$26,ResidentialUnitsPivot!$A$32:$AQ$34,X27-ResYr+2,0)/(VLOOKUP($B$26,ResidentialUnitsPivot!$A$10:$AQ$12,X27-ResYr+2,0)-VLOOKUP($B$26,ResidentialUnitsPivot!$A$10:$AQ$12,X27-ResYr+1,0))),0,VLOOKUP($B$26,ResidentialUnitsPivot!$A$32:$AQ$34,X27-ResYr+2,0)/(VLOOKUP($B$26,ResidentialUnitsPivot!$A$10:$AQ$12,X27-ResYr+2,0)-VLOOKUP($B$26,ResidentialUnitsPivot!$A$10:$AQ$12,X27-ResYr+1,0)))</f>
        <v>5.0000038989108893</v>
      </c>
      <c r="Y28" s="67">
        <f>IF(ISERROR(VLOOKUP($B$26,ResidentialUnitsPivot!$A$32:$AQ$34,Y27-ResYr+2,0)/(VLOOKUP($B$26,ResidentialUnitsPivot!$A$10:$AQ$12,Y27-ResYr+2,0)-VLOOKUP($B$26,ResidentialUnitsPivot!$A$10:$AQ$12,Y27-ResYr+1,0))),0,VLOOKUP($B$26,ResidentialUnitsPivot!$A$32:$AQ$34,Y27-ResYr+2,0)/(VLOOKUP($B$26,ResidentialUnitsPivot!$A$10:$AQ$12,Y27-ResYr+2,0)-VLOOKUP($B$26,ResidentialUnitsPivot!$A$10:$AQ$12,Y27-ResYr+1,0)))</f>
        <v>4.9999978149222395</v>
      </c>
      <c r="Z28" s="67">
        <f>IF(ISERROR(VLOOKUP($B$26,ResidentialUnitsPivot!$A$32:$AQ$34,Z27-ResYr+2,0)/(VLOOKUP($B$26,ResidentialUnitsPivot!$A$10:$AQ$12,Z27-ResYr+2,0)-VLOOKUP($B$26,ResidentialUnitsPivot!$A$10:$AQ$12,Z27-ResYr+1,0))),0,VLOOKUP($B$26,ResidentialUnitsPivot!$A$32:$AQ$34,Z27-ResYr+2,0)/(VLOOKUP($B$26,ResidentialUnitsPivot!$A$10:$AQ$12,Z27-ResYr+2,0)-VLOOKUP($B$26,ResidentialUnitsPivot!$A$10:$AQ$12,Z27-ResYr+1,0)))</f>
        <v>5.0000006422102086</v>
      </c>
      <c r="AA28" s="67">
        <f>IF(ISERROR(VLOOKUP($B$26,ResidentialUnitsPivot!$A$32:$AQ$34,AA27-ResYr+2,0)/(VLOOKUP($B$26,ResidentialUnitsPivot!$A$10:$AQ$12,AA27-ResYr+2,0)-VLOOKUP($B$26,ResidentialUnitsPivot!$A$10:$AQ$12,AA27-ResYr+1,0))),0,VLOOKUP($B$26,ResidentialUnitsPivot!$A$32:$AQ$34,AA27-ResYr+2,0)/(VLOOKUP($B$26,ResidentialUnitsPivot!$A$10:$AQ$12,AA27-ResYr+2,0)-VLOOKUP($B$26,ResidentialUnitsPivot!$A$10:$AQ$12,AA27-ResYr+1,0)))</f>
        <v>4.999999172068363</v>
      </c>
      <c r="AB28" s="67">
        <f>IF(ISERROR(VLOOKUP($B$26,ResidentialUnitsPivot!$A$32:$AQ$34,AB27-ResYr+2,0)/(VLOOKUP($B$26,ResidentialUnitsPivot!$A$10:$AQ$12,AB27-ResYr+2,0)-VLOOKUP($B$26,ResidentialUnitsPivot!$A$10:$AQ$12,AB27-ResYr+1,0))),0,VLOOKUP($B$26,ResidentialUnitsPivot!$A$32:$AQ$34,AB27-ResYr+2,0)/(VLOOKUP($B$26,ResidentialUnitsPivot!$A$10:$AQ$12,AB27-ResYr+2,0)-VLOOKUP($B$26,ResidentialUnitsPivot!$A$10:$AQ$12,AB27-ResYr+1,0)))</f>
        <v>5.0000010056081541</v>
      </c>
      <c r="AC28" s="67">
        <f>IF(ISERROR(VLOOKUP($B$26,ResidentialUnitsPivot!$A$32:$AQ$34,AC27-ResYr+2,0)/(VLOOKUP($B$26,ResidentialUnitsPivot!$A$10:$AQ$12,AC27-ResYr+2,0)-VLOOKUP($B$26,ResidentialUnitsPivot!$A$10:$AQ$12,AC27-ResYr+1,0))),0,VLOOKUP($B$26,ResidentialUnitsPivot!$A$32:$AQ$34,AC27-ResYr+2,0)/(VLOOKUP($B$26,ResidentialUnitsPivot!$A$10:$AQ$12,AC27-ResYr+2,0)-VLOOKUP($B$26,ResidentialUnitsPivot!$A$10:$AQ$12,AC27-ResYr+1,0)))</f>
        <v>5.0000003852196677</v>
      </c>
      <c r="AD28" s="67">
        <f>IF(ISERROR(VLOOKUP($B$26,ResidentialUnitsPivot!$A$32:$AQ$34,AD27-ResYr+2,0)/(VLOOKUP($B$26,ResidentialUnitsPivot!$A$10:$AQ$12,AD27-ResYr+2,0)-VLOOKUP($B$26,ResidentialUnitsPivot!$A$10:$AQ$12,AD27-ResYr+1,0))),0,VLOOKUP($B$26,ResidentialUnitsPivot!$A$32:$AQ$34,AD27-ResYr+2,0)/(VLOOKUP($B$26,ResidentialUnitsPivot!$A$10:$AQ$12,AD27-ResYr+2,0)-VLOOKUP($B$26,ResidentialUnitsPivot!$A$10:$AQ$12,AD27-ResYr+1,0)))</f>
        <v>4.999998871661222</v>
      </c>
      <c r="AE28" s="67">
        <f>IF(ISERROR(VLOOKUP($B$26,ResidentialUnitsPivot!$A$32:$AQ$34,AE27-ResYr+2,0)/(VLOOKUP($B$26,ResidentialUnitsPivot!$A$10:$AQ$12,AE27-ResYr+2,0)-VLOOKUP($B$26,ResidentialUnitsPivot!$A$10:$AQ$12,AE27-ResYr+1,0))),0,VLOOKUP($B$26,ResidentialUnitsPivot!$A$32:$AQ$34,AE27-ResYr+2,0)/(VLOOKUP($B$26,ResidentialUnitsPivot!$A$10:$AQ$12,AE27-ResYr+2,0)-VLOOKUP($B$26,ResidentialUnitsPivot!$A$10:$AQ$12,AE27-ResYr+1,0)))</f>
        <v>4.9999998171658042</v>
      </c>
      <c r="AF28" s="67">
        <f>IF(ISERROR(VLOOKUP($B$26,ResidentialUnitsPivot!$A$32:$AQ$34,AF27-ResYr+2,0)/(VLOOKUP($B$26,ResidentialUnitsPivot!$A$10:$AQ$12,AF27-ResYr+2,0)-VLOOKUP($B$26,ResidentialUnitsPivot!$A$10:$AQ$12,AF27-ResYr+1,0))),0,VLOOKUP($B$26,ResidentialUnitsPivot!$A$32:$AQ$34,AF27-ResYr+2,0)/(VLOOKUP($B$26,ResidentialUnitsPivot!$A$10:$AQ$12,AF27-ResYr+2,0)-VLOOKUP($B$26,ResidentialUnitsPivot!$A$10:$AQ$12,AF27-ResYr+1,0)))</f>
        <v>5.0000005393468001</v>
      </c>
      <c r="AG28" s="67">
        <f>IF(ISERROR(VLOOKUP($B$26,ResidentialUnitsPivot!$A$32:$AQ$34,AG27-ResYr+2,0)/(VLOOKUP($B$26,ResidentialUnitsPivot!$A$10:$AQ$12,AG27-ResYr+2,0)-VLOOKUP($B$26,ResidentialUnitsPivot!$A$10:$AQ$12,AG27-ResYr+1,0))),0,VLOOKUP($B$26,ResidentialUnitsPivot!$A$32:$AQ$34,AG27-ResYr+2,0)/(VLOOKUP($B$26,ResidentialUnitsPivot!$A$10:$AQ$12,AG27-ResYr+2,0)-VLOOKUP($B$26,ResidentialUnitsPivot!$A$10:$AQ$12,AG27-ResYr+1,0)))</f>
        <v>4.9999993210569773</v>
      </c>
      <c r="AH28" s="67">
        <f>IF(ISERROR(VLOOKUP($B$26,ResidentialUnitsPivot!$A$32:$AQ$34,AH27-ResYr+2,0)/(VLOOKUP($B$26,ResidentialUnitsPivot!$A$10:$AQ$12,AH27-ResYr+2,0)-VLOOKUP($B$26,ResidentialUnitsPivot!$A$10:$AQ$12,AH27-ResYr+1,0))),0,VLOOKUP($B$26,ResidentialUnitsPivot!$A$32:$AQ$34,AH27-ResYr+2,0)/(VLOOKUP($B$26,ResidentialUnitsPivot!$A$10:$AQ$12,AH27-ResYr+2,0)-VLOOKUP($B$26,ResidentialUnitsPivot!$A$10:$AQ$12,AH27-ResYr+1,0)))</f>
        <v>5.0000003297657036</v>
      </c>
      <c r="AI28" s="67">
        <f>IF(ISERROR(VLOOKUP($B$26,ResidentialUnitsPivot!$A$32:$AQ$34,AI27-ResYr+2,0)/(VLOOKUP($B$26,ResidentialUnitsPivot!$A$10:$AQ$12,AI27-ResYr+2,0)-VLOOKUP($B$26,ResidentialUnitsPivot!$A$10:$AQ$12,AI27-ResYr+1,0))),0,VLOOKUP($B$26,ResidentialUnitsPivot!$A$32:$AQ$34,AI27-ResYr+2,0)/(VLOOKUP($B$26,ResidentialUnitsPivot!$A$10:$AQ$12,AI27-ResYr+2,0)-VLOOKUP($B$26,ResidentialUnitsPivot!$A$10:$AQ$12,AI27-ResYr+1,0)))</f>
        <v>5.0000009665153833</v>
      </c>
      <c r="AJ28" s="67">
        <f>IF(ISERROR(VLOOKUP($B$26,ResidentialUnitsPivot!$A$32:$AQ$34,AJ27-ResYr+2,0)/(VLOOKUP($B$26,ResidentialUnitsPivot!$A$10:$AQ$12,AJ27-ResYr+2,0)-VLOOKUP($B$26,ResidentialUnitsPivot!$A$10:$AQ$12,AJ27-ResYr+1,0))),0,VLOOKUP($B$26,ResidentialUnitsPivot!$A$32:$AQ$34,AJ27-ResYr+2,0)/(VLOOKUP($B$26,ResidentialUnitsPivot!$A$10:$AQ$12,AJ27-ResYr+2,0)-VLOOKUP($B$26,ResidentialUnitsPivot!$A$10:$AQ$12,AJ27-ResYr+1,0)))</f>
        <v>0</v>
      </c>
      <c r="AK28" s="67">
        <f>IF(ISERROR(VLOOKUP($B$26,ResidentialUnitsPivot!$A$32:$AQ$34,AK27-ResYr+2,0)/(VLOOKUP($B$26,ResidentialUnitsPivot!$A$10:$AQ$12,AK27-ResYr+2,0)-VLOOKUP($B$26,ResidentialUnitsPivot!$A$10:$AQ$12,AK27-ResYr+1,0))),0,VLOOKUP($B$26,ResidentialUnitsPivot!$A$32:$AQ$34,AK27-ResYr+2,0)/(VLOOKUP($B$26,ResidentialUnitsPivot!$A$10:$AQ$12,AK27-ResYr+2,0)-VLOOKUP($B$26,ResidentialUnitsPivot!$A$10:$AQ$12,AK27-ResYr+1,0)))</f>
        <v>0</v>
      </c>
      <c r="AL28" s="67">
        <f>IF(ISERROR(VLOOKUP($B$26,ResidentialUnitsPivot!$A$32:$AQ$34,AL27-ResYr+2,0)/(VLOOKUP($B$26,ResidentialUnitsPivot!$A$10:$AQ$12,AL27-ResYr+2,0)-VLOOKUP($B$26,ResidentialUnitsPivot!$A$10:$AQ$12,AL27-ResYr+1,0))),0,VLOOKUP($B$26,ResidentialUnitsPivot!$A$32:$AQ$34,AL27-ResYr+2,0)/(VLOOKUP($B$26,ResidentialUnitsPivot!$A$10:$AQ$12,AL27-ResYr+2,0)-VLOOKUP($B$26,ResidentialUnitsPivot!$A$10:$AQ$12,AL27-ResYr+1,0)))</f>
        <v>0</v>
      </c>
      <c r="AM28" s="67">
        <f>IF(ISERROR(VLOOKUP($B$26,ResidentialUnitsPivot!$A$32:$AQ$34,AM27-ResYr+2,0)/(VLOOKUP($B$26,ResidentialUnitsPivot!$A$10:$AQ$12,AM27-ResYr+2,0)-VLOOKUP($B$26,ResidentialUnitsPivot!$A$10:$AQ$12,AM27-ResYr+1,0))),0,VLOOKUP($B$26,ResidentialUnitsPivot!$A$32:$AQ$34,AM27-ResYr+2,0)/(VLOOKUP($B$26,ResidentialUnitsPivot!$A$10:$AQ$12,AM27-ResYr+2,0)-VLOOKUP($B$26,ResidentialUnitsPivot!$A$10:$AQ$12,AM27-ResYr+1,0)))</f>
        <v>0</v>
      </c>
      <c r="AN28" s="67">
        <f>IF(ISERROR(VLOOKUP($B$26,ResidentialUnitsPivot!$A$32:$AQ$34,AN27-ResYr+2,0)/(VLOOKUP($B$26,ResidentialUnitsPivot!$A$10:$AQ$12,AN27-ResYr+2,0)-VLOOKUP($B$26,ResidentialUnitsPivot!$A$10:$AQ$12,AN27-ResYr+1,0))),0,VLOOKUP($B$26,ResidentialUnitsPivot!$A$32:$AQ$34,AN27-ResYr+2,0)/(VLOOKUP($B$26,ResidentialUnitsPivot!$A$10:$AQ$12,AN27-ResYr+2,0)-VLOOKUP($B$26,ResidentialUnitsPivot!$A$10:$AQ$12,AN27-ResYr+1,0)))</f>
        <v>0</v>
      </c>
      <c r="AO28" s="67">
        <f>IF(ISERROR(VLOOKUP($B$26,ResidentialUnitsPivot!$A$32:$AQ$34,AO27-ResYr+2,0)/(VLOOKUP($B$26,ResidentialUnitsPivot!$A$10:$AQ$12,AO27-ResYr+2,0)-VLOOKUP($B$26,ResidentialUnitsPivot!$A$10:$AQ$12,AO27-ResYr+1,0))),0,VLOOKUP($B$26,ResidentialUnitsPivot!$A$32:$AQ$34,AO27-ResYr+2,0)/(VLOOKUP($B$26,ResidentialUnitsPivot!$A$10:$AQ$12,AO27-ResYr+2,0)-VLOOKUP($B$26,ResidentialUnitsPivot!$A$10:$AQ$12,AO27-ResYr+1,0)))</f>
        <v>0</v>
      </c>
      <c r="AP28" s="67">
        <f>IF(ISERROR(VLOOKUP($B$26,ResidentialUnitsPivot!$A$32:$AQ$34,AP27-ResYr+2,0)/(VLOOKUP($B$26,ResidentialUnitsPivot!$A$10:$AQ$12,AP27-ResYr+2,0)-VLOOKUP($B$26,ResidentialUnitsPivot!$A$10:$AQ$12,AP27-ResYr+1,0))),0,VLOOKUP($B$26,ResidentialUnitsPivot!$A$32:$AQ$34,AP27-ResYr+2,0)/(VLOOKUP($B$26,ResidentialUnitsPivot!$A$10:$AQ$12,AP27-ResYr+2,0)-VLOOKUP($B$26,ResidentialUnitsPivot!$A$10:$AQ$12,AP27-ResYr+1,0)))</f>
        <v>0</v>
      </c>
      <c r="AQ28" s="67">
        <f>IF(ISERROR(VLOOKUP($B$26,ResidentialUnitsPivot!$A$32:$AQ$34,AQ27-ResYr+2,0)/(VLOOKUP($B$26,ResidentialUnitsPivot!$A$10:$AQ$12,AQ27-ResYr+2,0)-VLOOKUP($B$26,ResidentialUnitsPivot!$A$10:$AQ$12,AQ27-ResYr+1,0))),0,VLOOKUP($B$26,ResidentialUnitsPivot!$A$32:$AQ$34,AQ27-ResYr+2,0)/(VLOOKUP($B$26,ResidentialUnitsPivot!$A$10:$AQ$12,AQ27-ResYr+2,0)-VLOOKUP($B$26,ResidentialUnitsPivot!$A$10:$AQ$12,AQ27-ResYr+1,0)))</f>
        <v>0</v>
      </c>
      <c r="AR28" s="67">
        <f>IF(ISERROR(VLOOKUP($B$26,ResidentialUnitsPivot!$A$32:$AQ$34,AR27-ResYr+2,0)/(VLOOKUP($B$26,ResidentialUnitsPivot!$A$10:$AQ$12,AR27-ResYr+2,0)-VLOOKUP($B$26,ResidentialUnitsPivot!$A$10:$AQ$12,AR27-ResYr+1,0))),0,VLOOKUP($B$26,ResidentialUnitsPivot!$A$32:$AQ$34,AR27-ResYr+2,0)/(VLOOKUP($B$26,ResidentialUnitsPivot!$A$10:$AQ$12,AR27-ResYr+2,0)-VLOOKUP($B$26,ResidentialUnitsPivot!$A$10:$AQ$12,AR27-ResYr+1,0)))</f>
        <v>0</v>
      </c>
    </row>
    <row r="29" spans="2:44" x14ac:dyDescent="0.25">
      <c r="B29" s="72" t="s">
        <v>75</v>
      </c>
      <c r="C29" s="68">
        <f>IF(ISERROR(VLOOKUP($B$26,ResidentialInvestPivot!$A$10:$AQ$12,C27-ResYr+2,0)/(VLOOKUP($B$26,ResidentialUnitsPivot!$A$10:$AQ$12,C27-ResYr+2,0))*10^6*HLOOKUP(C27,GDP!$C$2:$BA$3,2,0)/HLOOKUP(GDPyear,GDP!$C$2:$BA$3,2,0)),0,VLOOKUP($B$26,ResidentialInvestPivot!$A$10:$AQ$12,C27-ResYr+2,0)/(VLOOKUP($B$26,ResidentialUnitsPivot!$A$10:$AQ$12,C27-ResYr+2,0))*10^6*HLOOKUP(C27,GDP!$C$2:$BA$3,2,0)/HLOOKUP(GDPyear,GDP!$C$2:$BA$3,2,0))</f>
        <v>39499.999245634877</v>
      </c>
      <c r="D29" s="68">
        <f>IF(ISERROR(VLOOKUP($B$26,ResidentialInvestPivot!$A$10:$AQ$12,D27-ResYr+2,0)/(VLOOKUP($B$26,ResidentialUnitsPivot!$A$10:$AQ$12,D27-ResYr+2,0)-VLOOKUP($B$26,ResidentialUnitsPivot!$A$10:$AQ$12,D27-ResYr+1,0))*10^6*HLOOKUP(D27,GDP!$C$2:$BA$3,2,0)/HLOOKUP(GDPyear,GDP!$C$2:$BA$3,2,0)),0,VLOOKUP($B$26,ResidentialInvestPivot!$A$10:$AQ$12,D27-ResYr+2,0)/(VLOOKUP($B$26,ResidentialUnitsPivot!$A$10:$AQ$12,D27-ResYr+2,0)-VLOOKUP($B$26,ResidentialUnitsPivot!$A$10:$AQ$12,D27-ResYr+1,0))*10^6*HLOOKUP(D27,GDP!$C$2:$BA$3,2,0)/HLOOKUP(GDPyear,GDP!$C$2:$BA$3,2,0))</f>
        <v>40033.647146964875</v>
      </c>
      <c r="E29" s="68">
        <f>IF(ISERROR(VLOOKUP($B$26,ResidentialInvestPivot!$A$10:$AQ$12,E27-ResYr+2,0)/(VLOOKUP($B$26,ResidentialUnitsPivot!$A$10:$AQ$12,E27-ResYr+2,0)-VLOOKUP($B$26,ResidentialUnitsPivot!$A$10:$AQ$12,E27-ResYr+1,0))*10^6*HLOOKUP(E27,GDP!$C$2:$BA$3,2,0)/HLOOKUP(GDPyear,GDP!$C$2:$BA$3,2,0)),0,VLOOKUP($B$26,ResidentialInvestPivot!$A$10:$AQ$12,E27-ResYr+2,0)/(VLOOKUP($B$26,ResidentialUnitsPivot!$A$10:$AQ$12,E27-ResYr+2,0)-VLOOKUP($B$26,ResidentialUnitsPivot!$A$10:$AQ$12,E27-ResYr+1,0))*10^6*HLOOKUP(E27,GDP!$C$2:$BA$3,2,0)/HLOOKUP(GDPyear,GDP!$C$2:$BA$3,2,0))</f>
        <v>40599.745567548103</v>
      </c>
      <c r="F29" s="68">
        <f>IF(ISERROR(VLOOKUP($B$26,ResidentialInvestPivot!$A$10:$AQ$12,F27-ResYr+2,0)/(VLOOKUP($B$26,ResidentialUnitsPivot!$A$10:$AQ$12,F27-ResYr+2,0)-VLOOKUP($B$26,ResidentialUnitsPivot!$A$10:$AQ$12,F27-ResYr+1,0))*10^6*HLOOKUP(F27,GDP!$C$2:$BA$3,2,0)/HLOOKUP(GDPyear,GDP!$C$2:$BA$3,2,0)),0,VLOOKUP($B$26,ResidentialInvestPivot!$A$10:$AQ$12,F27-ResYr+2,0)/(VLOOKUP($B$26,ResidentialUnitsPivot!$A$10:$AQ$12,F27-ResYr+2,0)-VLOOKUP($B$26,ResidentialUnitsPivot!$A$10:$AQ$12,F27-ResYr+1,0))*10^6*HLOOKUP(F27,GDP!$C$2:$BA$3,2,0)/HLOOKUP(GDPyear,GDP!$C$2:$BA$3,2,0))</f>
        <v>40969.532748076294</v>
      </c>
      <c r="G29" s="68">
        <f>IF(ISERROR(VLOOKUP($B$26,ResidentialInvestPivot!$A$10:$AQ$12,G27-ResYr+2,0)/(VLOOKUP($B$26,ResidentialUnitsPivot!$A$10:$AQ$12,G27-ResYr+2,0)-VLOOKUP($B$26,ResidentialUnitsPivot!$A$10:$AQ$12,G27-ResYr+1,0))*10^6*HLOOKUP(G27,GDP!$C$2:$BA$3,2,0)/HLOOKUP(GDPyear,GDP!$C$2:$BA$3,2,0)),0,VLOOKUP($B$26,ResidentialInvestPivot!$A$10:$AQ$12,G27-ResYr+2,0)/(VLOOKUP($B$26,ResidentialUnitsPivot!$A$10:$AQ$12,G27-ResYr+2,0)-VLOOKUP($B$26,ResidentialUnitsPivot!$A$10:$AQ$12,G27-ResYr+1,0))*10^6*HLOOKUP(G27,GDP!$C$2:$BA$3,2,0)/HLOOKUP(GDPyear,GDP!$C$2:$BA$3,2,0))</f>
        <v>40995.137857070957</v>
      </c>
      <c r="H29" s="68">
        <f>IF(ISERROR(VLOOKUP($B$26,ResidentialInvestPivot!$A$10:$AQ$12,H27-ResYr+2,0)/(VLOOKUP($B$26,ResidentialUnitsPivot!$A$10:$AQ$12,H27-ResYr+2,0)-VLOOKUP($B$26,ResidentialUnitsPivot!$A$10:$AQ$12,H27-ResYr+1,0))*10^6*HLOOKUP(H27,GDP!$C$2:$BA$3,2,0)/HLOOKUP(GDPyear,GDP!$C$2:$BA$3,2,0)),0,VLOOKUP($B$26,ResidentialInvestPivot!$A$10:$AQ$12,H27-ResYr+2,0)/(VLOOKUP($B$26,ResidentialUnitsPivot!$A$10:$AQ$12,H27-ResYr+2,0)-VLOOKUP($B$26,ResidentialUnitsPivot!$A$10:$AQ$12,H27-ResYr+1,0))*10^6*HLOOKUP(H27,GDP!$C$2:$BA$3,2,0)/HLOOKUP(GDPyear,GDP!$C$2:$BA$3,2,0))</f>
        <v>39167.919769292756</v>
      </c>
      <c r="I29" s="68">
        <f>IF(ISERROR(VLOOKUP($B$26,ResidentialInvestPivot!$A$10:$AQ$12,I27-ResYr+2,0)/(VLOOKUP($B$26,ResidentialUnitsPivot!$A$10:$AQ$12,I27-ResYr+2,0)-VLOOKUP($B$26,ResidentialUnitsPivot!$A$10:$AQ$12,I27-ResYr+1,0))*10^6*HLOOKUP(I27,GDP!$C$2:$BA$3,2,0)/HLOOKUP(GDPyear,GDP!$C$2:$BA$3,2,0)),0,VLOOKUP($B$26,ResidentialInvestPivot!$A$10:$AQ$12,I27-ResYr+2,0)/(VLOOKUP($B$26,ResidentialUnitsPivot!$A$10:$AQ$12,I27-ResYr+2,0)-VLOOKUP($B$26,ResidentialUnitsPivot!$A$10:$AQ$12,I27-ResYr+1,0))*10^6*HLOOKUP(I27,GDP!$C$2:$BA$3,2,0)/HLOOKUP(GDPyear,GDP!$C$2:$BA$3,2,0))</f>
        <v>38717.109503429056</v>
      </c>
      <c r="J29" s="68">
        <f>IF(ISERROR(VLOOKUP($B$26,ResidentialInvestPivot!$A$10:$AQ$12,J27-ResYr+2,0)/(VLOOKUP($B$26,ResidentialUnitsPivot!$A$10:$AQ$12,J27-ResYr+2,0)-VLOOKUP($B$26,ResidentialUnitsPivot!$A$10:$AQ$12,J27-ResYr+1,0))*10^6*HLOOKUP(J27,GDP!$C$2:$BA$3,2,0)/HLOOKUP(GDPyear,GDP!$C$2:$BA$3,2,0)),0,VLOOKUP($B$26,ResidentialInvestPivot!$A$10:$AQ$12,J27-ResYr+2,0)/(VLOOKUP($B$26,ResidentialUnitsPivot!$A$10:$AQ$12,J27-ResYr+2,0)-VLOOKUP($B$26,ResidentialUnitsPivot!$A$10:$AQ$12,J27-ResYr+1,0))*10^6*HLOOKUP(J27,GDP!$C$2:$BA$3,2,0)/HLOOKUP(GDPyear,GDP!$C$2:$BA$3,2,0))</f>
        <v>38354.280117033493</v>
      </c>
      <c r="K29" s="68">
        <f>IF(ISERROR(VLOOKUP($B$26,ResidentialInvestPivot!$A$10:$AQ$12,K27-ResYr+2,0)/(VLOOKUP($B$26,ResidentialUnitsPivot!$A$10:$AQ$12,K27-ResYr+2,0)-VLOOKUP($B$26,ResidentialUnitsPivot!$A$10:$AQ$12,K27-ResYr+1,0))*10^6*HLOOKUP(K27,GDP!$C$2:$BA$3,2,0)/HLOOKUP(GDPyear,GDP!$C$2:$BA$3,2,0)),0,VLOOKUP($B$26,ResidentialInvestPivot!$A$10:$AQ$12,K27-ResYr+2,0)/(VLOOKUP($B$26,ResidentialUnitsPivot!$A$10:$AQ$12,K27-ResYr+2,0)-VLOOKUP($B$26,ResidentialUnitsPivot!$A$10:$AQ$12,K27-ResYr+1,0))*10^6*HLOOKUP(K27,GDP!$C$2:$BA$3,2,0)/HLOOKUP(GDPyear,GDP!$C$2:$BA$3,2,0))</f>
        <v>34481.851024393196</v>
      </c>
      <c r="L29" s="68">
        <f>IF(ISERROR(VLOOKUP($B$26,ResidentialInvestPivot!$A$10:$AQ$12,L27-ResYr+2,0)/(VLOOKUP($B$26,ResidentialUnitsPivot!$A$10:$AQ$12,L27-ResYr+2,0)-VLOOKUP($B$26,ResidentialUnitsPivot!$A$10:$AQ$12,L27-ResYr+1,0))*10^6*HLOOKUP(L27,GDP!$C$2:$BA$3,2,0)/HLOOKUP(GDPyear,GDP!$C$2:$BA$3,2,0)),0,VLOOKUP($B$26,ResidentialInvestPivot!$A$10:$AQ$12,L27-ResYr+2,0)/(VLOOKUP($B$26,ResidentialUnitsPivot!$A$10:$AQ$12,L27-ResYr+2,0)-VLOOKUP($B$26,ResidentialUnitsPivot!$A$10:$AQ$12,L27-ResYr+1,0))*10^6*HLOOKUP(L27,GDP!$C$2:$BA$3,2,0)/HLOOKUP(GDPyear,GDP!$C$2:$BA$3,2,0))</f>
        <v>48662.471463303162</v>
      </c>
      <c r="M29" s="68">
        <f>IF(ISERROR(VLOOKUP($B$26,ResidentialInvestPivot!$A$10:$AQ$12,M27-ResYr+2,0)/(VLOOKUP($B$26,ResidentialUnitsPivot!$A$10:$AQ$12,M27-ResYr+2,0)-VLOOKUP($B$26,ResidentialUnitsPivot!$A$10:$AQ$12,M27-ResYr+1,0))*10^6*HLOOKUP(M27,GDP!$C$2:$BA$3,2,0)/HLOOKUP(GDPyear,GDP!$C$2:$BA$3,2,0)),0,VLOOKUP($B$26,ResidentialInvestPivot!$A$10:$AQ$12,M27-ResYr+2,0)/(VLOOKUP($B$26,ResidentialUnitsPivot!$A$10:$AQ$12,M27-ResYr+2,0)-VLOOKUP($B$26,ResidentialUnitsPivot!$A$10:$AQ$12,M27-ResYr+1,0))*10^6*HLOOKUP(M27,GDP!$C$2:$BA$3,2,0)/HLOOKUP(GDPyear,GDP!$C$2:$BA$3,2,0))</f>
        <v>0</v>
      </c>
      <c r="N29" s="68">
        <f>IF(ISERROR(VLOOKUP($B$26,ResidentialInvestPivot!$A$10:$AQ$12,N27-ResYr+2,0)/(VLOOKUP($B$26,ResidentialUnitsPivot!$A$10:$AQ$12,N27-ResYr+2,0)-VLOOKUP($B$26,ResidentialUnitsPivot!$A$10:$AQ$12,N27-ResYr+1,0))*10^6*HLOOKUP(N27,GDP!$C$2:$BA$3,2,0)/HLOOKUP(GDPyear,GDP!$C$2:$BA$3,2,0)),0,VLOOKUP($B$26,ResidentialInvestPivot!$A$10:$AQ$12,N27-ResYr+2,0)/(VLOOKUP($B$26,ResidentialUnitsPivot!$A$10:$AQ$12,N27-ResYr+2,0)-VLOOKUP($B$26,ResidentialUnitsPivot!$A$10:$AQ$12,N27-ResYr+1,0))*10^6*HLOOKUP(N27,GDP!$C$2:$BA$3,2,0)/HLOOKUP(GDPyear,GDP!$C$2:$BA$3,2,0))</f>
        <v>0</v>
      </c>
      <c r="O29" s="68">
        <f>IF(ISERROR(VLOOKUP($B$26,ResidentialInvestPivot!$A$10:$AQ$12,O27-ResYr+2,0)/(VLOOKUP($B$26,ResidentialUnitsPivot!$A$10:$AQ$12,O27-ResYr+2,0)-VLOOKUP($B$26,ResidentialUnitsPivot!$A$10:$AQ$12,O27-ResYr+1,0))*10^6*HLOOKUP(O27,GDP!$C$2:$BA$3,2,0)/HLOOKUP(GDPyear,GDP!$C$2:$BA$3,2,0)),0,VLOOKUP($B$26,ResidentialInvestPivot!$A$10:$AQ$12,O27-ResYr+2,0)/(VLOOKUP($B$26,ResidentialUnitsPivot!$A$10:$AQ$12,O27-ResYr+2,0)-VLOOKUP($B$26,ResidentialUnitsPivot!$A$10:$AQ$12,O27-ResYr+1,0))*10^6*HLOOKUP(O27,GDP!$C$2:$BA$3,2,0)/HLOOKUP(GDPyear,GDP!$C$2:$BA$3,2,0))</f>
        <v>40154.57181930542</v>
      </c>
      <c r="P29" s="68">
        <f>IF(ISERROR(VLOOKUP($B$26,ResidentialInvestPivot!$A$10:$AQ$12,P27-ResYr+2,0)/(VLOOKUP($B$26,ResidentialUnitsPivot!$A$10:$AQ$12,P27-ResYr+2,0)-VLOOKUP($B$26,ResidentialUnitsPivot!$A$10:$AQ$12,P27-ResYr+1,0))*10^6*HLOOKUP(P27,GDP!$C$2:$BA$3,2,0)/HLOOKUP(GDPyear,GDP!$C$2:$BA$3,2,0)),0,VLOOKUP($B$26,ResidentialInvestPivot!$A$10:$AQ$12,P27-ResYr+2,0)/(VLOOKUP($B$26,ResidentialUnitsPivot!$A$10:$AQ$12,P27-ResYr+2,0)-VLOOKUP($B$26,ResidentialUnitsPivot!$A$10:$AQ$12,P27-ResYr+1,0))*10^6*HLOOKUP(P27,GDP!$C$2:$BA$3,2,0)/HLOOKUP(GDPyear,GDP!$C$2:$BA$3,2,0))</f>
        <v>43131.038782989621</v>
      </c>
      <c r="Q29" s="68">
        <f>IF(ISERROR(VLOOKUP($B$26,ResidentialInvestPivot!$A$10:$AQ$12,Q27-ResYr+2,0)/(VLOOKUP($B$26,ResidentialUnitsPivot!$A$10:$AQ$12,Q27-ResYr+2,0)-VLOOKUP($B$26,ResidentialUnitsPivot!$A$10:$AQ$12,Q27-ResYr+1,0))*10^6*HLOOKUP(Q27,GDP!$C$2:$BA$3,2,0)/HLOOKUP(GDPyear,GDP!$C$2:$BA$3,2,0)),0,VLOOKUP($B$26,ResidentialInvestPivot!$A$10:$AQ$12,Q27-ResYr+2,0)/(VLOOKUP($B$26,ResidentialUnitsPivot!$A$10:$AQ$12,Q27-ResYr+2,0)-VLOOKUP($B$26,ResidentialUnitsPivot!$A$10:$AQ$12,Q27-ResYr+1,0))*10^6*HLOOKUP(Q27,GDP!$C$2:$BA$3,2,0)/HLOOKUP(GDPyear,GDP!$C$2:$BA$3,2,0))</f>
        <v>43715.237258490248</v>
      </c>
      <c r="R29" s="68">
        <f>IF(ISERROR(VLOOKUP($B$26,ResidentialInvestPivot!$A$10:$AQ$12,R27-ResYr+2,0)/(VLOOKUP($B$26,ResidentialUnitsPivot!$A$10:$AQ$12,R27-ResYr+2,0)-VLOOKUP($B$26,ResidentialUnitsPivot!$A$10:$AQ$12,R27-ResYr+1,0))*10^6*HLOOKUP(R27,GDP!$C$2:$BA$3,2,0)/HLOOKUP(GDPyear,GDP!$C$2:$BA$3,2,0)),0,VLOOKUP($B$26,ResidentialInvestPivot!$A$10:$AQ$12,R27-ResYr+2,0)/(VLOOKUP($B$26,ResidentialUnitsPivot!$A$10:$AQ$12,R27-ResYr+2,0)-VLOOKUP($B$26,ResidentialUnitsPivot!$A$10:$AQ$12,R27-ResYr+1,0))*10^6*HLOOKUP(R27,GDP!$C$2:$BA$3,2,0)/HLOOKUP(GDPyear,GDP!$C$2:$BA$3,2,0))</f>
        <v>44557.822607218681</v>
      </c>
      <c r="S29" s="68">
        <f>IF(ISERROR(VLOOKUP($B$26,ResidentialInvestPivot!$A$10:$AQ$12,S27-ResYr+2,0)/(VLOOKUP($B$26,ResidentialUnitsPivot!$A$10:$AQ$12,S27-ResYr+2,0)-VLOOKUP($B$26,ResidentialUnitsPivot!$A$10:$AQ$12,S27-ResYr+1,0))*10^6*HLOOKUP(S27,GDP!$C$2:$BA$3,2,0)/HLOOKUP(GDPyear,GDP!$C$2:$BA$3,2,0)),0,VLOOKUP($B$26,ResidentialInvestPivot!$A$10:$AQ$12,S27-ResYr+2,0)/(VLOOKUP($B$26,ResidentialUnitsPivot!$A$10:$AQ$12,S27-ResYr+2,0)-VLOOKUP($B$26,ResidentialUnitsPivot!$A$10:$AQ$12,S27-ResYr+1,0))*10^6*HLOOKUP(S27,GDP!$C$2:$BA$3,2,0)/HLOOKUP(GDPyear,GDP!$C$2:$BA$3,2,0))</f>
        <v>45534.825524198772</v>
      </c>
      <c r="T29" s="68">
        <f>IF(ISERROR(VLOOKUP($B$26,ResidentialInvestPivot!$A$10:$AQ$12,T27-ResYr+2,0)/(VLOOKUP($B$26,ResidentialUnitsPivot!$A$10:$AQ$12,T27-ResYr+2,0)-VLOOKUP($B$26,ResidentialUnitsPivot!$A$10:$AQ$12,T27-ResYr+1,0))*10^6*HLOOKUP(T27,GDP!$C$2:$BA$3,2,0)/HLOOKUP(GDPyear,GDP!$C$2:$BA$3,2,0)),0,VLOOKUP($B$26,ResidentialInvestPivot!$A$10:$AQ$12,T27-ResYr+2,0)/(VLOOKUP($B$26,ResidentialUnitsPivot!$A$10:$AQ$12,T27-ResYr+2,0)-VLOOKUP($B$26,ResidentialUnitsPivot!$A$10:$AQ$12,T27-ResYr+1,0))*10^6*HLOOKUP(T27,GDP!$C$2:$BA$3,2,0)/HLOOKUP(GDPyear,GDP!$C$2:$BA$3,2,0))</f>
        <v>46535.651371606924</v>
      </c>
      <c r="U29" s="68">
        <f>IF(ISERROR(VLOOKUP($B$26,ResidentialInvestPivot!$A$10:$AQ$12,U27-ResYr+2,0)/(VLOOKUP($B$26,ResidentialUnitsPivot!$A$10:$AQ$12,U27-ResYr+2,0)-VLOOKUP($B$26,ResidentialUnitsPivot!$A$10:$AQ$12,U27-ResYr+1,0))*10^6*HLOOKUP(U27,GDP!$C$2:$BA$3,2,0)/HLOOKUP(GDPyear,GDP!$C$2:$BA$3,2,0)),0,VLOOKUP($B$26,ResidentialInvestPivot!$A$10:$AQ$12,U27-ResYr+2,0)/(VLOOKUP($B$26,ResidentialUnitsPivot!$A$10:$AQ$12,U27-ResYr+2,0)-VLOOKUP($B$26,ResidentialUnitsPivot!$A$10:$AQ$12,U27-ResYr+1,0))*10^6*HLOOKUP(U27,GDP!$C$2:$BA$3,2,0)/HLOOKUP(GDPyear,GDP!$C$2:$BA$3,2,0))</f>
        <v>47589.403753467806</v>
      </c>
      <c r="V29" s="68">
        <f>IF(ISERROR(VLOOKUP($B$26,ResidentialInvestPivot!$A$10:$AQ$12,V27-ResYr+2,0)/(VLOOKUP($B$26,ResidentialUnitsPivot!$A$10:$AQ$12,V27-ResYr+2,0)-VLOOKUP($B$26,ResidentialUnitsPivot!$A$10:$AQ$12,V27-ResYr+1,0))*10^6*HLOOKUP(V27,GDP!$C$2:$BA$3,2,0)/HLOOKUP(GDPyear,GDP!$C$2:$BA$3,2,0)),0,VLOOKUP($B$26,ResidentialInvestPivot!$A$10:$AQ$12,V27-ResYr+2,0)/(VLOOKUP($B$26,ResidentialUnitsPivot!$A$10:$AQ$12,V27-ResYr+2,0)-VLOOKUP($B$26,ResidentialUnitsPivot!$A$10:$AQ$12,V27-ResYr+1,0))*10^6*HLOOKUP(V27,GDP!$C$2:$BA$3,2,0)/HLOOKUP(GDPyear,GDP!$C$2:$BA$3,2,0))</f>
        <v>48631.014332133796</v>
      </c>
      <c r="W29" s="68">
        <f>IF(ISERROR(VLOOKUP($B$26,ResidentialInvestPivot!$A$10:$AQ$12,W27-ResYr+2,0)/(VLOOKUP($B$26,ResidentialUnitsPivot!$A$10:$AQ$12,W27-ResYr+2,0)-VLOOKUP($B$26,ResidentialUnitsPivot!$A$10:$AQ$12,W27-ResYr+1,0))*10^6*HLOOKUP(W27,GDP!$C$2:$BA$3,2,0)/HLOOKUP(GDPyear,GDP!$C$2:$BA$3,2,0)),0,VLOOKUP($B$26,ResidentialInvestPivot!$A$10:$AQ$12,W27-ResYr+2,0)/(VLOOKUP($B$26,ResidentialUnitsPivot!$A$10:$AQ$12,W27-ResYr+2,0)-VLOOKUP($B$26,ResidentialUnitsPivot!$A$10:$AQ$12,W27-ResYr+1,0))*10^6*HLOOKUP(W27,GDP!$C$2:$BA$3,2,0)/HLOOKUP(GDPyear,GDP!$C$2:$BA$3,2,0))</f>
        <v>49685.260264694509</v>
      </c>
      <c r="X29" s="68">
        <f>IF(ISERROR(VLOOKUP($B$26,ResidentialInvestPivot!$A$10:$AQ$12,X27-ResYr+2,0)/(VLOOKUP($B$26,ResidentialUnitsPivot!$A$10:$AQ$12,X27-ResYr+2,0)-VLOOKUP($B$26,ResidentialUnitsPivot!$A$10:$AQ$12,X27-ResYr+1,0))*10^6*HLOOKUP(X27,GDP!$C$2:$BA$3,2,0)/HLOOKUP(GDPyear,GDP!$C$2:$BA$3,2,0)),0,VLOOKUP($B$26,ResidentialInvestPivot!$A$10:$AQ$12,X27-ResYr+2,0)/(VLOOKUP($B$26,ResidentialUnitsPivot!$A$10:$AQ$12,X27-ResYr+2,0)-VLOOKUP($B$26,ResidentialUnitsPivot!$A$10:$AQ$12,X27-ResYr+1,0))*10^6*HLOOKUP(X27,GDP!$C$2:$BA$3,2,0)/HLOOKUP(GDPyear,GDP!$C$2:$BA$3,2,0))</f>
        <v>50751.438387983471</v>
      </c>
      <c r="Y29" s="68">
        <f>IF(ISERROR(VLOOKUP($B$26,ResidentialInvestPivot!$A$10:$AQ$12,Y27-ResYr+2,0)/(VLOOKUP($B$26,ResidentialUnitsPivot!$A$10:$AQ$12,Y27-ResYr+2,0)-VLOOKUP($B$26,ResidentialUnitsPivot!$A$10:$AQ$12,Y27-ResYr+1,0))*10^6*HLOOKUP(Y27,GDP!$C$2:$BA$3,2,0)/HLOOKUP(GDPyear,GDP!$C$2:$BA$3,2,0)),0,VLOOKUP($B$26,ResidentialInvestPivot!$A$10:$AQ$12,Y27-ResYr+2,0)/(VLOOKUP($B$26,ResidentialUnitsPivot!$A$10:$AQ$12,Y27-ResYr+2,0)-VLOOKUP($B$26,ResidentialUnitsPivot!$A$10:$AQ$12,Y27-ResYr+1,0))*10^6*HLOOKUP(Y27,GDP!$C$2:$BA$3,2,0)/HLOOKUP(GDPyear,GDP!$C$2:$BA$3,2,0))</f>
        <v>51813.941796751147</v>
      </c>
      <c r="Z29" s="68">
        <f>IF(ISERROR(VLOOKUP($B$26,ResidentialInvestPivot!$A$10:$AQ$12,Z27-ResYr+2,0)/(VLOOKUP($B$26,ResidentialUnitsPivot!$A$10:$AQ$12,Z27-ResYr+2,0)-VLOOKUP($B$26,ResidentialUnitsPivot!$A$10:$AQ$12,Z27-ResYr+1,0))*10^6*HLOOKUP(Z27,GDP!$C$2:$BA$3,2,0)/HLOOKUP(GDPyear,GDP!$C$2:$BA$3,2,0)),0,VLOOKUP($B$26,ResidentialInvestPivot!$A$10:$AQ$12,Z27-ResYr+2,0)/(VLOOKUP($B$26,ResidentialUnitsPivot!$A$10:$AQ$12,Z27-ResYr+2,0)-VLOOKUP($B$26,ResidentialUnitsPivot!$A$10:$AQ$12,Z27-ResYr+1,0))*10^6*HLOOKUP(Z27,GDP!$C$2:$BA$3,2,0)/HLOOKUP(GDPyear,GDP!$C$2:$BA$3,2,0))</f>
        <v>52847.426918456222</v>
      </c>
      <c r="AA29" s="68">
        <f>IF(ISERROR(VLOOKUP($B$26,ResidentialInvestPivot!$A$10:$AQ$12,AA27-ResYr+2,0)/(VLOOKUP($B$26,ResidentialUnitsPivot!$A$10:$AQ$12,AA27-ResYr+2,0)-VLOOKUP($B$26,ResidentialUnitsPivot!$A$10:$AQ$12,AA27-ResYr+1,0))*10^6*HLOOKUP(AA27,GDP!$C$2:$BA$3,2,0)/HLOOKUP(GDPyear,GDP!$C$2:$BA$3,2,0)),0,VLOOKUP($B$26,ResidentialInvestPivot!$A$10:$AQ$12,AA27-ResYr+2,0)/(VLOOKUP($B$26,ResidentialUnitsPivot!$A$10:$AQ$12,AA27-ResYr+2,0)-VLOOKUP($B$26,ResidentialUnitsPivot!$A$10:$AQ$12,AA27-ResYr+1,0))*10^6*HLOOKUP(AA27,GDP!$C$2:$BA$3,2,0)/HLOOKUP(GDPyear,GDP!$C$2:$BA$3,2,0))</f>
        <v>53857.698087837613</v>
      </c>
      <c r="AB29" s="68">
        <f>IF(ISERROR(VLOOKUP($B$26,ResidentialInvestPivot!$A$10:$AQ$12,AB27-ResYr+2,0)/(VLOOKUP($B$26,ResidentialUnitsPivot!$A$10:$AQ$12,AB27-ResYr+2,0)-VLOOKUP($B$26,ResidentialUnitsPivot!$A$10:$AQ$12,AB27-ResYr+1,0))*10^6*HLOOKUP(AB27,GDP!$C$2:$BA$3,2,0)/HLOOKUP(GDPyear,GDP!$C$2:$BA$3,2,0)),0,VLOOKUP($B$26,ResidentialInvestPivot!$A$10:$AQ$12,AB27-ResYr+2,0)/(VLOOKUP($B$26,ResidentialUnitsPivot!$A$10:$AQ$12,AB27-ResYr+2,0)-VLOOKUP($B$26,ResidentialUnitsPivot!$A$10:$AQ$12,AB27-ResYr+1,0))*10^6*HLOOKUP(AB27,GDP!$C$2:$BA$3,2,0)/HLOOKUP(GDPyear,GDP!$C$2:$BA$3,2,0))</f>
        <v>54837.405672573383</v>
      </c>
      <c r="AC29" s="68">
        <f>IF(ISERROR(VLOOKUP($B$26,ResidentialInvestPivot!$A$10:$AQ$12,AC27-ResYr+2,0)/(VLOOKUP($B$26,ResidentialUnitsPivot!$A$10:$AQ$12,AC27-ResYr+2,0)-VLOOKUP($B$26,ResidentialUnitsPivot!$A$10:$AQ$12,AC27-ResYr+1,0))*10^6*HLOOKUP(AC27,GDP!$C$2:$BA$3,2,0)/HLOOKUP(GDPyear,GDP!$C$2:$BA$3,2,0)),0,VLOOKUP($B$26,ResidentialInvestPivot!$A$10:$AQ$12,AC27-ResYr+2,0)/(VLOOKUP($B$26,ResidentialUnitsPivot!$A$10:$AQ$12,AC27-ResYr+2,0)-VLOOKUP($B$26,ResidentialUnitsPivot!$A$10:$AQ$12,AC27-ResYr+1,0))*10^6*HLOOKUP(AC27,GDP!$C$2:$BA$3,2,0)/HLOOKUP(GDPyear,GDP!$C$2:$BA$3,2,0))</f>
        <v>55804.58505846186</v>
      </c>
      <c r="AD29" s="68">
        <f>IF(ISERROR(VLOOKUP($B$26,ResidentialInvestPivot!$A$10:$AQ$12,AD27-ResYr+2,0)/(VLOOKUP($B$26,ResidentialUnitsPivot!$A$10:$AQ$12,AD27-ResYr+2,0)-VLOOKUP($B$26,ResidentialUnitsPivot!$A$10:$AQ$12,AD27-ResYr+1,0))*10^6*HLOOKUP(AD27,GDP!$C$2:$BA$3,2,0)/HLOOKUP(GDPyear,GDP!$C$2:$BA$3,2,0)),0,VLOOKUP($B$26,ResidentialInvestPivot!$A$10:$AQ$12,AD27-ResYr+2,0)/(VLOOKUP($B$26,ResidentialUnitsPivot!$A$10:$AQ$12,AD27-ResYr+2,0)-VLOOKUP($B$26,ResidentialUnitsPivot!$A$10:$AQ$12,AD27-ResYr+1,0))*10^6*HLOOKUP(AD27,GDP!$C$2:$BA$3,2,0)/HLOOKUP(GDPyear,GDP!$C$2:$BA$3,2,0))</f>
        <v>56784.293711964528</v>
      </c>
      <c r="AE29" s="68">
        <f>IF(ISERROR(VLOOKUP($B$26,ResidentialInvestPivot!$A$10:$AQ$12,AE27-ResYr+2,0)/(VLOOKUP($B$26,ResidentialUnitsPivot!$A$10:$AQ$12,AE27-ResYr+2,0)-VLOOKUP($B$26,ResidentialUnitsPivot!$A$10:$AQ$12,AE27-ResYr+1,0))*10^6*HLOOKUP(AE27,GDP!$C$2:$BA$3,2,0)/HLOOKUP(GDPyear,GDP!$C$2:$BA$3,2,0)),0,VLOOKUP($B$26,ResidentialInvestPivot!$A$10:$AQ$12,AE27-ResYr+2,0)/(VLOOKUP($B$26,ResidentialUnitsPivot!$A$10:$AQ$12,AE27-ResYr+2,0)-VLOOKUP($B$26,ResidentialUnitsPivot!$A$10:$AQ$12,AE27-ResYr+1,0))*10^6*HLOOKUP(AE27,GDP!$C$2:$BA$3,2,0)/HLOOKUP(GDPyear,GDP!$C$2:$BA$3,2,0))</f>
        <v>57767.626984249306</v>
      </c>
      <c r="AF29" s="68">
        <f>IF(ISERROR(VLOOKUP($B$26,ResidentialInvestPivot!$A$10:$AQ$12,AF27-ResYr+2,0)/(VLOOKUP($B$26,ResidentialUnitsPivot!$A$10:$AQ$12,AF27-ResYr+2,0)-VLOOKUP($B$26,ResidentialUnitsPivot!$A$10:$AQ$12,AF27-ResYr+1,0))*10^6*HLOOKUP(AF27,GDP!$C$2:$BA$3,2,0)/HLOOKUP(GDPyear,GDP!$C$2:$BA$3,2,0)),0,VLOOKUP($B$26,ResidentialInvestPivot!$A$10:$AQ$12,AF27-ResYr+2,0)/(VLOOKUP($B$26,ResidentialUnitsPivot!$A$10:$AQ$12,AF27-ResYr+2,0)-VLOOKUP($B$26,ResidentialUnitsPivot!$A$10:$AQ$12,AF27-ResYr+1,0))*10^6*HLOOKUP(AF27,GDP!$C$2:$BA$3,2,0)/HLOOKUP(GDPyear,GDP!$C$2:$BA$3,2,0))</f>
        <v>58783.155532912373</v>
      </c>
      <c r="AG29" s="68">
        <f>IF(ISERROR(VLOOKUP($B$26,ResidentialInvestPivot!$A$10:$AQ$12,AG27-ResYr+2,0)/(VLOOKUP($B$26,ResidentialUnitsPivot!$A$10:$AQ$12,AG27-ResYr+2,0)-VLOOKUP($B$26,ResidentialUnitsPivot!$A$10:$AQ$12,AG27-ResYr+1,0))*10^6*HLOOKUP(AG27,GDP!$C$2:$BA$3,2,0)/HLOOKUP(GDPyear,GDP!$C$2:$BA$3,2,0)),0,VLOOKUP($B$26,ResidentialInvestPivot!$A$10:$AQ$12,AG27-ResYr+2,0)/(VLOOKUP($B$26,ResidentialUnitsPivot!$A$10:$AQ$12,AG27-ResYr+2,0)-VLOOKUP($B$26,ResidentialUnitsPivot!$A$10:$AQ$12,AG27-ResYr+1,0))*10^6*HLOOKUP(AG27,GDP!$C$2:$BA$3,2,0)/HLOOKUP(GDPyear,GDP!$C$2:$BA$3,2,0))</f>
        <v>59840.585969008804</v>
      </c>
      <c r="AH29" s="68">
        <f>IF(ISERROR(VLOOKUP($B$26,ResidentialInvestPivot!$A$10:$AQ$12,AH27-ResYr+2,0)/(VLOOKUP($B$26,ResidentialUnitsPivot!$A$10:$AQ$12,AH27-ResYr+2,0)-VLOOKUP($B$26,ResidentialUnitsPivot!$A$10:$AQ$12,AH27-ResYr+1,0))*10^6*HLOOKUP(AH27,GDP!$C$2:$BA$3,2,0)/HLOOKUP(GDPyear,GDP!$C$2:$BA$3,2,0)),0,VLOOKUP($B$26,ResidentialInvestPivot!$A$10:$AQ$12,AH27-ResYr+2,0)/(VLOOKUP($B$26,ResidentialUnitsPivot!$A$10:$AQ$12,AH27-ResYr+2,0)-VLOOKUP($B$26,ResidentialUnitsPivot!$A$10:$AQ$12,AH27-ResYr+1,0))*10^6*HLOOKUP(AH27,GDP!$C$2:$BA$3,2,0)/HLOOKUP(GDPyear,GDP!$C$2:$BA$3,2,0))</f>
        <v>60932.370836645969</v>
      </c>
      <c r="AI29" s="68">
        <f>IF(ISERROR(VLOOKUP($B$26,ResidentialInvestPivot!$A$10:$AQ$12,AI27-ResYr+2,0)/(VLOOKUP($B$26,ResidentialUnitsPivot!$A$10:$AQ$12,AI27-ResYr+2,0)-VLOOKUP($B$26,ResidentialUnitsPivot!$A$10:$AQ$12,AI27-ResYr+1,0))*10^6*HLOOKUP(AI27,GDP!$C$2:$BA$3,2,0)/HLOOKUP(GDPyear,GDP!$C$2:$BA$3,2,0)),0,VLOOKUP($B$26,ResidentialInvestPivot!$A$10:$AQ$12,AI27-ResYr+2,0)/(VLOOKUP($B$26,ResidentialUnitsPivot!$A$10:$AQ$12,AI27-ResYr+2,0)-VLOOKUP($B$26,ResidentialUnitsPivot!$A$10:$AQ$12,AI27-ResYr+1,0))*10^6*HLOOKUP(AI27,GDP!$C$2:$BA$3,2,0)/HLOOKUP(GDPyear,GDP!$C$2:$BA$3,2,0))</f>
        <v>62068.360053630466</v>
      </c>
      <c r="AJ29" s="68">
        <f>IF(ISERROR(VLOOKUP($B$26,ResidentialInvestPivot!$A$10:$AQ$12,AJ27-ResYr+2,0)/(VLOOKUP($B$26,ResidentialUnitsPivot!$A$10:$AQ$12,AJ27-ResYr+2,0)-VLOOKUP($B$26,ResidentialUnitsPivot!$A$10:$AQ$12,AJ27-ResYr+1,0))*10^6*HLOOKUP(AJ27,GDP!$C$2:$BA$3,2,0)/HLOOKUP(GDPyear,GDP!$C$2:$BA$3,2,0)),0,VLOOKUP($B$26,ResidentialInvestPivot!$A$10:$AQ$12,AJ27-ResYr+2,0)/(VLOOKUP($B$26,ResidentialUnitsPivot!$A$10:$AQ$12,AJ27-ResYr+2,0)-VLOOKUP($B$26,ResidentialUnitsPivot!$A$10:$AQ$12,AJ27-ResYr+1,0))*10^6*HLOOKUP(AJ27,GDP!$C$2:$BA$3,2,0)/HLOOKUP(GDPyear,GDP!$C$2:$BA$3,2,0))</f>
        <v>63250.430543706876</v>
      </c>
      <c r="AK29" s="68">
        <f>IF(ISERROR(VLOOKUP($B$26,ResidentialInvestPivot!$A$10:$AQ$12,AK27-ResYr+2,0)/(VLOOKUP($B$26,ResidentialUnitsPivot!$A$10:$AQ$12,AK27-ResYr+2,0)-VLOOKUP($B$26,ResidentialUnitsPivot!$A$10:$AQ$12,AK27-ResYr+1,0))*10^6*HLOOKUP(AK27,GDP!$C$2:$BA$3,2,0)/HLOOKUP(GDPyear,GDP!$C$2:$BA$3,2,0)),0,VLOOKUP($B$26,ResidentialInvestPivot!$A$10:$AQ$12,AK27-ResYr+2,0)/(VLOOKUP($B$26,ResidentialUnitsPivot!$A$10:$AQ$12,AK27-ResYr+2,0)-VLOOKUP($B$26,ResidentialUnitsPivot!$A$10:$AQ$12,AK27-ResYr+1,0))*10^6*HLOOKUP(AK27,GDP!$C$2:$BA$3,2,0)/HLOOKUP(GDPyear,GDP!$C$2:$BA$3,2,0))</f>
        <v>64489.867250676296</v>
      </c>
      <c r="AL29" s="68">
        <f>IF(ISERROR(VLOOKUP($B$26,ResidentialInvestPivot!$A$10:$AQ$12,AL27-ResYr+2,0)/(VLOOKUP($B$26,ResidentialUnitsPivot!$A$10:$AQ$12,AL27-ResYr+2,0)-VLOOKUP($B$26,ResidentialUnitsPivot!$A$10:$AQ$12,AL27-ResYr+1,0))*10^6*HLOOKUP(AL27,GDP!$C$2:$BA$3,2,0)/HLOOKUP(GDPyear,GDP!$C$2:$BA$3,2,0)),0,VLOOKUP($B$26,ResidentialInvestPivot!$A$10:$AQ$12,AL27-ResYr+2,0)/(VLOOKUP($B$26,ResidentialUnitsPivot!$A$10:$AQ$12,AL27-ResYr+2,0)-VLOOKUP($B$26,ResidentialUnitsPivot!$A$10:$AQ$12,AL27-ResYr+1,0))*10^6*HLOOKUP(AL27,GDP!$C$2:$BA$3,2,0)/HLOOKUP(GDPyear,GDP!$C$2:$BA$3,2,0))</f>
        <v>65775.127721371697</v>
      </c>
      <c r="AM29" s="68">
        <f>IF(ISERROR(VLOOKUP($B$26,ResidentialInvestPivot!$A$10:$AQ$12,AM27-ResYr+2,0)/(VLOOKUP($B$26,ResidentialUnitsPivot!$A$10:$AQ$12,AM27-ResYr+2,0)-VLOOKUP($B$26,ResidentialUnitsPivot!$A$10:$AQ$12,AM27-ResYr+1,0))*10^6*HLOOKUP(AM27,GDP!$C$2:$BA$3,2,0)/HLOOKUP(GDPyear,GDP!$C$2:$BA$3,2,0)),0,VLOOKUP($B$26,ResidentialInvestPivot!$A$10:$AQ$12,AM27-ResYr+2,0)/(VLOOKUP($B$26,ResidentialUnitsPivot!$A$10:$AQ$12,AM27-ResYr+2,0)-VLOOKUP($B$26,ResidentialUnitsPivot!$A$10:$AQ$12,AM27-ResYr+1,0))*10^6*HLOOKUP(AM27,GDP!$C$2:$BA$3,2,0)/HLOOKUP(GDPyear,GDP!$C$2:$BA$3,2,0))</f>
        <v>67098.611888997446</v>
      </c>
      <c r="AN29" s="68">
        <f>IF(ISERROR(VLOOKUP($B$26,ResidentialInvestPivot!$A$10:$AQ$12,AN27-ResYr+2,0)/(VLOOKUP($B$26,ResidentialUnitsPivot!$A$10:$AQ$12,AN27-ResYr+2,0)-VLOOKUP($B$26,ResidentialUnitsPivot!$A$10:$AQ$12,AN27-ResYr+1,0))*10^6*HLOOKUP(AN27,GDP!$C$2:$BA$3,2,0)/HLOOKUP(GDPyear,GDP!$C$2:$BA$3,2,0)),0,VLOOKUP($B$26,ResidentialInvestPivot!$A$10:$AQ$12,AN27-ResYr+2,0)/(VLOOKUP($B$26,ResidentialUnitsPivot!$A$10:$AQ$12,AN27-ResYr+2,0)-VLOOKUP($B$26,ResidentialUnitsPivot!$A$10:$AQ$12,AN27-ResYr+1,0))*10^6*HLOOKUP(AN27,GDP!$C$2:$BA$3,2,0)/HLOOKUP(GDPyear,GDP!$C$2:$BA$3,2,0))</f>
        <v>68462.389624727803</v>
      </c>
      <c r="AO29" s="68">
        <f>IF(ISERROR(VLOOKUP($B$26,ResidentialInvestPivot!$A$10:$AQ$12,AO27-ResYr+2,0)/(VLOOKUP($B$26,ResidentialUnitsPivot!$A$10:$AQ$12,AO27-ResYr+2,0)-VLOOKUP($B$26,ResidentialUnitsPivot!$A$10:$AQ$12,AO27-ResYr+1,0))*10^6*HLOOKUP(AO27,GDP!$C$2:$BA$3,2,0)/HLOOKUP(GDPyear,GDP!$C$2:$BA$3,2,0)),0,VLOOKUP($B$26,ResidentialInvestPivot!$A$10:$AQ$12,AO27-ResYr+2,0)/(VLOOKUP($B$26,ResidentialUnitsPivot!$A$10:$AQ$12,AO27-ResYr+2,0)-VLOOKUP($B$26,ResidentialUnitsPivot!$A$10:$AQ$12,AO27-ResYr+1,0))*10^6*HLOOKUP(AO27,GDP!$C$2:$BA$3,2,0)/HLOOKUP(GDPyear,GDP!$C$2:$BA$3,2,0))</f>
        <v>69882.11108730406</v>
      </c>
      <c r="AP29" s="68">
        <f>IF(ISERROR(VLOOKUP($B$26,ResidentialInvestPivot!$A$10:$AQ$12,AP27-ResYr+2,0)/(VLOOKUP($B$26,ResidentialUnitsPivot!$A$10:$AQ$12,AP27-ResYr+2,0)-VLOOKUP($B$26,ResidentialUnitsPivot!$A$10:$AQ$12,AP27-ResYr+1,0))*10^6*HLOOKUP(AP27,GDP!$C$2:$BA$3,2,0)/HLOOKUP(GDPyear,GDP!$C$2:$BA$3,2,0)),0,VLOOKUP($B$26,ResidentialInvestPivot!$A$10:$AQ$12,AP27-ResYr+2,0)/(VLOOKUP($B$26,ResidentialUnitsPivot!$A$10:$AQ$12,AP27-ResYr+2,0)-VLOOKUP($B$26,ResidentialUnitsPivot!$A$10:$AQ$12,AP27-ResYr+1,0))*10^6*HLOOKUP(AP27,GDP!$C$2:$BA$3,2,0)/HLOOKUP(GDPyear,GDP!$C$2:$BA$3,2,0))</f>
        <v>71299.562984961463</v>
      </c>
      <c r="AQ29" s="68">
        <f>IF(ISERROR(VLOOKUP($B$26,ResidentialInvestPivot!$A$10:$AQ$12,AQ27-ResYr+2,0)/(VLOOKUP($B$26,ResidentialUnitsPivot!$A$10:$AQ$12,AQ27-ResYr+2,0)-VLOOKUP($B$26,ResidentialUnitsPivot!$A$10:$AQ$12,AQ27-ResYr+1,0))*10^6*HLOOKUP(AQ27,GDP!$C$2:$BA$3,2,0)/HLOOKUP(GDPyear,GDP!$C$2:$BA$3,2,0)),0,VLOOKUP($B$26,ResidentialInvestPivot!$A$10:$AQ$12,AQ27-ResYr+2,0)/(VLOOKUP($B$26,ResidentialUnitsPivot!$A$10:$AQ$12,AQ27-ResYr+2,0)-VLOOKUP($B$26,ResidentialUnitsPivot!$A$10:$AQ$12,AQ27-ResYr+1,0))*10^6*HLOOKUP(AQ27,GDP!$C$2:$BA$3,2,0)/HLOOKUP(GDPyear,GDP!$C$2:$BA$3,2,0))</f>
        <v>72740.740405584816</v>
      </c>
      <c r="AR29" s="68">
        <f>IF(ISERROR(VLOOKUP($B$26,ResidentialInvestPivot!$A$10:$AQ$12,AR27-ResYr+2,0)/(VLOOKUP($B$26,ResidentialUnitsPivot!$A$10:$AQ$12,AR27-ResYr+2,0)-VLOOKUP($B$26,ResidentialUnitsPivot!$A$10:$AQ$12,AR27-ResYr+1,0))*10^6*HLOOKUP(AR27,GDP!$C$2:$BA$3,2,0)/HLOOKUP(GDPyear,GDP!$C$2:$BA$3,2,0)),0,VLOOKUP($B$26,ResidentialInvestPivot!$A$10:$AQ$12,AR27-ResYr+2,0)/(VLOOKUP($B$26,ResidentialUnitsPivot!$A$10:$AQ$12,AR27-ResYr+2,0)-VLOOKUP($B$26,ResidentialUnitsPivot!$A$10:$AQ$12,AR27-ResYr+1,0))*10^6*HLOOKUP(AR27,GDP!$C$2:$BA$3,2,0)/HLOOKUP(GDPyear,GDP!$C$2:$BA$3,2,0))</f>
        <v>74176.908830074943</v>
      </c>
    </row>
    <row r="30" spans="2:44" x14ac:dyDescent="0.25">
      <c r="B30" s="72" t="s">
        <v>76</v>
      </c>
      <c r="C30" s="68">
        <f>IF(ISERROR(C29/C28),0,C29/C28)</f>
        <v>7899.9998491269771</v>
      </c>
      <c r="D30" s="68">
        <f>IF(ISERROR(D29/D28),0,D29/D28)</f>
        <v>8006.7294293929754</v>
      </c>
      <c r="E30" s="68">
        <f t="shared" ref="E30" si="81">IF(ISERROR(E29/E28),0,E29/E28)</f>
        <v>8119.9493886180553</v>
      </c>
      <c r="F30" s="68">
        <f t="shared" ref="F30" si="82">IF(ISERROR(F29/F28),0,F29/F28)</f>
        <v>8193.9065496152634</v>
      </c>
      <c r="G30" s="68">
        <f t="shared" ref="G30" si="83">IF(ISERROR(G29/G28),0,G29/G28)</f>
        <v>8199.0274367974307</v>
      </c>
      <c r="H30" s="68">
        <f t="shared" ref="H30" si="84">IF(ISERROR(H29/H28),0,H29/H28)</f>
        <v>7833.5840843848455</v>
      </c>
      <c r="I30" s="68">
        <f t="shared" ref="I30" si="85">IF(ISERROR(I29/I28),0,I29/I28)</f>
        <v>7743.4216629594648</v>
      </c>
      <c r="J30" s="68">
        <f t="shared" ref="J30" si="86">IF(ISERROR(J29/J28),0,J29/J28)</f>
        <v>7670.8561078503481</v>
      </c>
      <c r="K30" s="68">
        <f t="shared" ref="K30" si="87">IF(ISERROR(K29/K28),0,K29/K28)</f>
        <v>6896.3702030670956</v>
      </c>
      <c r="L30" s="68">
        <f t="shared" ref="L30" si="88">IF(ISERROR(L29/L28),0,L29/L28)</f>
        <v>9982.0454304034902</v>
      </c>
      <c r="M30" s="68">
        <f t="shared" ref="M30" si="89">IF(ISERROR(M29/M28),0,M29/M28)</f>
        <v>0</v>
      </c>
      <c r="N30" s="68">
        <f t="shared" ref="N30" si="90">IF(ISERROR(N29/N28),0,N29/N28)</f>
        <v>0</v>
      </c>
      <c r="O30" s="68">
        <f t="shared" ref="O30" si="91">IF(ISERROR(O29/O28),0,O29/O28)</f>
        <v>8030.914363861084</v>
      </c>
      <c r="P30" s="68">
        <f t="shared" ref="P30" si="92">IF(ISERROR(P29/P28),0,P29/P28)</f>
        <v>8594.6676914173258</v>
      </c>
      <c r="Q30" s="68">
        <f t="shared" ref="Q30" si="93">IF(ISERROR(Q29/Q28),0,Q29/Q28)</f>
        <v>8751.4928002715606</v>
      </c>
      <c r="R30" s="68">
        <f t="shared" ref="R30" si="94">IF(ISERROR(R29/R28),0,R29/R28)</f>
        <v>8911.564521789549</v>
      </c>
      <c r="S30" s="68">
        <f t="shared" ref="S30" si="95">IF(ISERROR(S29/S28),0,S29/S28)</f>
        <v>9106.7178748513252</v>
      </c>
      <c r="T30" s="68">
        <f t="shared" ref="T30" si="96">IF(ISERROR(T29/T28),0,T29/T28)</f>
        <v>9306.9078338718591</v>
      </c>
      <c r="U30" s="68">
        <f t="shared" ref="U30" si="97">IF(ISERROR(U29/U28),0,U29/U28)</f>
        <v>9518.1055789733382</v>
      </c>
      <c r="V30" s="68">
        <f t="shared" ref="V30" si="98">IF(ISERROR(V29/V28),0,V29/V28)</f>
        <v>9725.9439463642648</v>
      </c>
      <c r="W30" s="68">
        <f t="shared" ref="W30" si="99">IF(ISERROR(W29/W28),0,W29/W28)</f>
        <v>9937.1419486041377</v>
      </c>
      <c r="X30" s="68">
        <f t="shared" ref="X30" si="100">IF(ISERROR(X29/X28),0,X29/X28)</f>
        <v>10150.279762589435</v>
      </c>
      <c r="Y30" s="68">
        <f t="shared" ref="Y30" si="101">IF(ISERROR(Y29/Y28),0,Y29/Y28)</f>
        <v>10362.792888051885</v>
      </c>
      <c r="Z30" s="68">
        <f t="shared" ref="Z30" si="102">IF(ISERROR(Z29/Z28),0,Z29/Z28)</f>
        <v>10569.484026125136</v>
      </c>
      <c r="AA30" s="68">
        <f t="shared" ref="AA30" si="103">IF(ISERROR(AA29/AA28),0,AA29/AA28)</f>
        <v>10771.541401187504</v>
      </c>
      <c r="AB30" s="68">
        <f t="shared" ref="AB30" si="104">IF(ISERROR(AB29/AB28),0,AB29/AB28)</f>
        <v>10967.478928717428</v>
      </c>
      <c r="AC30" s="68">
        <f t="shared" ref="AC30" si="105">IF(ISERROR(AC29/AC28),0,AC29/AC28)</f>
        <v>11160.916151811491</v>
      </c>
      <c r="AD30" s="68">
        <f t="shared" ref="AD30" si="106">IF(ISERROR(AD29/AD28),0,AD29/AD28)</f>
        <v>11356.861305270308</v>
      </c>
      <c r="AE30" s="68">
        <f t="shared" ref="AE30" si="107">IF(ISERROR(AE29/AE28),0,AE29/AE28)</f>
        <v>11553.525819325781</v>
      </c>
      <c r="AF30" s="68">
        <f t="shared" ref="AF30" si="108">IF(ISERROR(AF29/AF28),0,AF29/AF28)</f>
        <v>11756.629838402338</v>
      </c>
      <c r="AG30" s="68">
        <f t="shared" ref="AG30" si="109">IF(ISERROR(AG29/AG28),0,AG29/AG28)</f>
        <v>11968.118818935915</v>
      </c>
      <c r="AH30" s="68">
        <f t="shared" ref="AH30" si="110">IF(ISERROR(AH29/AH28),0,AH29/AH28)</f>
        <v>12186.473363593001</v>
      </c>
      <c r="AI30" s="68">
        <f t="shared" ref="AI30" si="111">IF(ISERROR(AI29/AI28),0,AI29/AI28)</f>
        <v>12413.669611125564</v>
      </c>
      <c r="AJ30" s="68">
        <f t="shared" ref="AJ30" si="112">IF(ISERROR(AJ29/AJ28),0,AJ29/AJ28)</f>
        <v>0</v>
      </c>
      <c r="AK30" s="68">
        <f t="shared" ref="AK30" si="113">IF(ISERROR(AK29/AK28),0,AK29/AK28)</f>
        <v>0</v>
      </c>
      <c r="AL30" s="68">
        <f t="shared" ref="AL30" si="114">IF(ISERROR(AL29/AL28),0,AL29/AL28)</f>
        <v>0</v>
      </c>
      <c r="AM30" s="68">
        <f t="shared" ref="AM30" si="115">IF(ISERROR(AM29/AM28),0,AM29/AM28)</f>
        <v>0</v>
      </c>
      <c r="AN30" s="68">
        <f t="shared" ref="AN30" si="116">IF(ISERROR(AN29/AN28),0,AN29/AN28)</f>
        <v>0</v>
      </c>
      <c r="AO30" s="68">
        <f t="shared" ref="AO30" si="117">IF(ISERROR(AO29/AO28),0,AO29/AO28)</f>
        <v>0</v>
      </c>
      <c r="AP30" s="68">
        <f t="shared" ref="AP30" si="118">IF(ISERROR(AP29/AP28),0,AP29/AP28)</f>
        <v>0</v>
      </c>
      <c r="AQ30" s="68">
        <f t="shared" ref="AQ30" si="119">IF(ISERROR(AQ29/AQ28),0,AQ29/AQ28)</f>
        <v>0</v>
      </c>
      <c r="AR30" s="68">
        <f t="shared" ref="AR30" si="120">IF(ISERROR(AR29/AR28),0,AR29/AR28)</f>
        <v>0</v>
      </c>
    </row>
    <row r="31" spans="2:44" x14ac:dyDescent="0.25">
      <c r="B31" s="72" t="s">
        <v>74</v>
      </c>
      <c r="C31" s="74">
        <f>C29*VLOOKUP($B$26,'Tax Credits'!$C$3:$AS$5,C27-TaxMin+2,0)</f>
        <v>11849.999773690462</v>
      </c>
      <c r="D31" s="74">
        <f>D29*VLOOKUP($B$26,'Tax Credits'!$C$3:$AS$5,D27-TaxMin+2,0)</f>
        <v>12010.094144089462</v>
      </c>
      <c r="E31" s="74">
        <f>E29*VLOOKUP($B$26,'Tax Credits'!$C$3:$AS$5,E27-TaxMin+2,0)</f>
        <v>12179.92367026443</v>
      </c>
      <c r="F31" s="74">
        <f>F29*VLOOKUP($B$26,'Tax Credits'!$C$3:$AS$5,F27-TaxMin+2,0)</f>
        <v>12290.859824422887</v>
      </c>
      <c r="G31" s="74">
        <f>G29*VLOOKUP($B$26,'Tax Credits'!$C$3:$AS$5,G27-TaxMin+2,0)</f>
        <v>12298.541357121287</v>
      </c>
      <c r="H31" s="74">
        <f>H29*VLOOKUP($B$26,'Tax Credits'!$C$3:$AS$5,H27-TaxMin+2,0)</f>
        <v>11750.375930787826</v>
      </c>
      <c r="I31" s="74">
        <f>I29*VLOOKUP($B$26,'Tax Credits'!$C$3:$AS$5,I27-TaxMin+2,0)</f>
        <v>11615.132851028717</v>
      </c>
      <c r="J31" s="74">
        <f>J29*VLOOKUP($B$26,'Tax Credits'!$C$3:$AS$5,J27-TaxMin+2,0)</f>
        <v>11506.284035110048</v>
      </c>
      <c r="K31" s="74">
        <f>K29*VLOOKUP($B$26,'Tax Credits'!$C$3:$AS$5,K27-TaxMin+2,0)</f>
        <v>0</v>
      </c>
      <c r="L31" s="74">
        <f>L29*VLOOKUP($B$26,'Tax Credits'!$C$3:$AS$5,L27-TaxMin+2,0)</f>
        <v>0</v>
      </c>
      <c r="M31" s="74">
        <f>M29*VLOOKUP($B$26,'Tax Credits'!$C$3:$AS$5,M27-TaxMin+2,0)</f>
        <v>0</v>
      </c>
      <c r="N31" s="74">
        <f>N29*VLOOKUP($B$26,'Tax Credits'!$C$3:$AS$5,N27-TaxMin+2,0)</f>
        <v>0</v>
      </c>
      <c r="O31" s="74">
        <f>O29*VLOOKUP($B$26,'Tax Credits'!$C$3:$AS$5,O27-TaxMin+2,0)</f>
        <v>0</v>
      </c>
      <c r="P31" s="74">
        <f>P29*VLOOKUP($B$26,'Tax Credits'!$C$3:$AS$5,P27-TaxMin+2,0)</f>
        <v>0</v>
      </c>
      <c r="Q31" s="74">
        <f>Q29*VLOOKUP($B$26,'Tax Credits'!$C$3:$AS$5,Q27-TaxMin+2,0)</f>
        <v>0</v>
      </c>
      <c r="R31" s="74">
        <f>R29*VLOOKUP($B$26,'Tax Credits'!$C$3:$AS$5,R27-TaxMin+2,0)</f>
        <v>0</v>
      </c>
      <c r="S31" s="74">
        <f>S29*VLOOKUP($B$26,'Tax Credits'!$C$3:$AS$5,S27-TaxMin+2,0)</f>
        <v>0</v>
      </c>
      <c r="T31" s="74">
        <f>T29*VLOOKUP($B$26,'Tax Credits'!$C$3:$AS$5,T27-TaxMin+2,0)</f>
        <v>0</v>
      </c>
      <c r="U31" s="74">
        <f>U29*VLOOKUP($B$26,'Tax Credits'!$C$3:$AS$5,U27-TaxMin+2,0)</f>
        <v>0</v>
      </c>
      <c r="V31" s="74">
        <f>V29*VLOOKUP($B$26,'Tax Credits'!$C$3:$AS$5,V27-TaxMin+2,0)</f>
        <v>0</v>
      </c>
      <c r="W31" s="74">
        <f>W29*VLOOKUP($B$26,'Tax Credits'!$C$3:$AS$5,W27-TaxMin+2,0)</f>
        <v>0</v>
      </c>
      <c r="X31" s="74">
        <f>X29*VLOOKUP($B$26,'Tax Credits'!$C$3:$AS$5,X27-TaxMin+2,0)</f>
        <v>0</v>
      </c>
      <c r="Y31" s="74">
        <f>Y29*VLOOKUP($B$26,'Tax Credits'!$C$3:$AS$5,Y27-TaxMin+2,0)</f>
        <v>0</v>
      </c>
      <c r="Z31" s="74">
        <f>Z29*VLOOKUP($B$26,'Tax Credits'!$C$3:$AS$5,Z27-TaxMin+2,0)</f>
        <v>0</v>
      </c>
      <c r="AA31" s="74">
        <f>AA29*VLOOKUP($B$26,'Tax Credits'!$C$3:$AS$5,AA27-TaxMin+2,0)</f>
        <v>0</v>
      </c>
      <c r="AB31" s="74">
        <f>AB29*VLOOKUP($B$26,'Tax Credits'!$C$3:$AS$5,AB27-TaxMin+2,0)</f>
        <v>0</v>
      </c>
      <c r="AC31" s="74">
        <f>AC29*VLOOKUP($B$26,'Tax Credits'!$C$3:$AS$5,AC27-TaxMin+2,0)</f>
        <v>0</v>
      </c>
      <c r="AD31" s="74">
        <f>AD29*VLOOKUP($B$26,'Tax Credits'!$C$3:$AS$5,AD27-TaxMin+2,0)</f>
        <v>0</v>
      </c>
      <c r="AE31" s="74">
        <f>AE29*VLOOKUP($B$26,'Tax Credits'!$C$3:$AS$5,AE27-TaxMin+2,0)</f>
        <v>0</v>
      </c>
      <c r="AF31" s="74">
        <f>AF29*VLOOKUP($B$26,'Tax Credits'!$C$3:$AS$5,AF27-TaxMin+2,0)</f>
        <v>0</v>
      </c>
      <c r="AG31" s="74">
        <f>AG29*VLOOKUP($B$26,'Tax Credits'!$C$3:$AS$5,AG27-TaxMin+2,0)</f>
        <v>0</v>
      </c>
      <c r="AH31" s="74">
        <f>AH29*VLOOKUP($B$26,'Tax Credits'!$C$3:$AS$5,AH27-TaxMin+2,0)</f>
        <v>0</v>
      </c>
      <c r="AI31" s="74">
        <f>AI29*VLOOKUP($B$26,'Tax Credits'!$C$3:$AS$5,AI27-TaxMin+2,0)</f>
        <v>0</v>
      </c>
      <c r="AJ31" s="74">
        <f>AJ29*VLOOKUP($B$26,'Tax Credits'!$C$3:$AS$5,AJ27-TaxMin+2,0)</f>
        <v>0</v>
      </c>
      <c r="AK31" s="74">
        <f>AK29*VLOOKUP($B$26,'Tax Credits'!$C$3:$AS$5,AK27-TaxMin+2,0)</f>
        <v>0</v>
      </c>
      <c r="AL31" s="74">
        <f>AL29*VLOOKUP($B$26,'Tax Credits'!$C$3:$AS$5,AL27-TaxMin+2,0)</f>
        <v>0</v>
      </c>
      <c r="AM31" s="74">
        <f>AM29*VLOOKUP($B$26,'Tax Credits'!$C$3:$AS$5,AM27-TaxMin+2,0)</f>
        <v>0</v>
      </c>
      <c r="AN31" s="74">
        <f>AN29*VLOOKUP($B$26,'Tax Credits'!$C$3:$AS$5,AN27-TaxMin+2,0)</f>
        <v>0</v>
      </c>
      <c r="AO31" s="74">
        <f>AO29*VLOOKUP($B$26,'Tax Credits'!$C$3:$AS$5,AO27-TaxMin+2,0)</f>
        <v>0</v>
      </c>
      <c r="AP31" s="74">
        <f>AP29*VLOOKUP($B$26,'Tax Credits'!$C$3:$AS$5,AP27-TaxMin+2,0)</f>
        <v>0</v>
      </c>
      <c r="AQ31" s="74">
        <f>AQ29*VLOOKUP($B$26,'Tax Credits'!$C$3:$AS$5,AQ27-TaxMin+2,0)</f>
        <v>0</v>
      </c>
      <c r="AR31" s="74">
        <f>AR29*VLOOKUP($B$26,'Tax Credits'!$C$3:$AS$5,AR27-TaxMin+2,0)</f>
        <v>0</v>
      </c>
    </row>
    <row r="32" spans="2:44" x14ac:dyDescent="0.25">
      <c r="B32" s="72" t="s">
        <v>77</v>
      </c>
      <c r="C32" s="68">
        <f>IF(ISERROR(C30-C31/C28),0,C30-C31/C28)</f>
        <v>5529.9998943888841</v>
      </c>
      <c r="D32" s="68">
        <f>IF(ISERROR(D30-D31/D28),0,D30-D31/D28)</f>
        <v>5604.7106005750829</v>
      </c>
      <c r="E32" s="68">
        <f t="shared" ref="E32" si="121">IF(ISERROR(E30-E31/E28),0,E30-E31/E28)</f>
        <v>5683.9645720326389</v>
      </c>
      <c r="F32" s="68">
        <f t="shared" ref="F32" si="122">IF(ISERROR(F30-F31/F28),0,F30-F31/F28)</f>
        <v>5735.7345847306842</v>
      </c>
      <c r="G32" s="68">
        <f t="shared" ref="G32" si="123">IF(ISERROR(G30-G31/G28),0,G30-G31/G28)</f>
        <v>5739.3192057582019</v>
      </c>
      <c r="H32" s="68">
        <f t="shared" ref="H32" si="124">IF(ISERROR(H30-H31/H28),0,H30-H31/H28)</f>
        <v>5483.5088590693922</v>
      </c>
      <c r="I32" s="68">
        <f t="shared" ref="I32" si="125">IF(ISERROR(I30-I31/I28),0,I30-I31/I28)</f>
        <v>5420.3951640716259</v>
      </c>
      <c r="J32" s="68">
        <f t="shared" ref="J32" si="126">IF(ISERROR(J30-J31/J28),0,J30-J31/J28)</f>
        <v>5369.599275495244</v>
      </c>
      <c r="K32" s="68">
        <f t="shared" ref="K32" si="127">IF(ISERROR(K30-K31/K28),0,K30-K31/K28)</f>
        <v>6896.3702030670956</v>
      </c>
      <c r="L32" s="68">
        <f t="shared" ref="L32" si="128">IF(ISERROR(L30-L31/L28),0,L30-L31/L28)</f>
        <v>9982.0454304034902</v>
      </c>
      <c r="M32" s="68">
        <f t="shared" ref="M32" si="129">IF(ISERROR(M30-M31/M28),0,M30-M31/M28)</f>
        <v>0</v>
      </c>
      <c r="N32" s="68">
        <f t="shared" ref="N32" si="130">IF(ISERROR(N30-N31/N28),0,N30-N31/N28)</f>
        <v>0</v>
      </c>
      <c r="O32" s="68">
        <f t="shared" ref="O32" si="131">IF(ISERROR(O30-O31/O28),0,O30-O31/O28)</f>
        <v>8030.914363861084</v>
      </c>
      <c r="P32" s="68">
        <f t="shared" ref="P32" si="132">IF(ISERROR(P30-P31/P28),0,P30-P31/P28)</f>
        <v>8594.6676914173258</v>
      </c>
      <c r="Q32" s="68">
        <f t="shared" ref="Q32" si="133">IF(ISERROR(Q30-Q31/Q28),0,Q30-Q31/Q28)</f>
        <v>8751.4928002715606</v>
      </c>
      <c r="R32" s="68">
        <f t="shared" ref="R32" si="134">IF(ISERROR(R30-R31/R28),0,R30-R31/R28)</f>
        <v>8911.564521789549</v>
      </c>
      <c r="S32" s="68">
        <f t="shared" ref="S32" si="135">IF(ISERROR(S30-S31/S28),0,S30-S31/S28)</f>
        <v>9106.7178748513252</v>
      </c>
      <c r="T32" s="68">
        <f t="shared" ref="T32" si="136">IF(ISERROR(T30-T31/T28),0,T30-T31/T28)</f>
        <v>9306.9078338718591</v>
      </c>
      <c r="U32" s="68">
        <f t="shared" ref="U32" si="137">IF(ISERROR(U30-U31/U28),0,U30-U31/U28)</f>
        <v>9518.1055789733382</v>
      </c>
      <c r="V32" s="68">
        <f t="shared" ref="V32" si="138">IF(ISERROR(V30-V31/V28),0,V30-V31/V28)</f>
        <v>9725.9439463642648</v>
      </c>
      <c r="W32" s="68">
        <f t="shared" ref="W32" si="139">IF(ISERROR(W30-W31/W28),0,W30-W31/W28)</f>
        <v>9937.1419486041377</v>
      </c>
      <c r="X32" s="68">
        <f t="shared" ref="X32" si="140">IF(ISERROR(X30-X31/X28),0,X30-X31/X28)</f>
        <v>10150.279762589435</v>
      </c>
      <c r="Y32" s="68">
        <f t="shared" ref="Y32" si="141">IF(ISERROR(Y30-Y31/Y28),0,Y30-Y31/Y28)</f>
        <v>10362.792888051885</v>
      </c>
      <c r="Z32" s="68">
        <f t="shared" ref="Z32" si="142">IF(ISERROR(Z30-Z31/Z28),0,Z30-Z31/Z28)</f>
        <v>10569.484026125136</v>
      </c>
      <c r="AA32" s="68">
        <f t="shared" ref="AA32" si="143">IF(ISERROR(AA30-AA31/AA28),0,AA30-AA31/AA28)</f>
        <v>10771.541401187504</v>
      </c>
      <c r="AB32" s="68">
        <f t="shared" ref="AB32" si="144">IF(ISERROR(AB30-AB31/AB28),0,AB30-AB31/AB28)</f>
        <v>10967.478928717428</v>
      </c>
      <c r="AC32" s="68">
        <f t="shared" ref="AC32" si="145">IF(ISERROR(AC30-AC31/AC28),0,AC30-AC31/AC28)</f>
        <v>11160.916151811491</v>
      </c>
      <c r="AD32" s="68">
        <f t="shared" ref="AD32" si="146">IF(ISERROR(AD30-AD31/AD28),0,AD30-AD31/AD28)</f>
        <v>11356.861305270308</v>
      </c>
      <c r="AE32" s="68">
        <f t="shared" ref="AE32" si="147">IF(ISERROR(AE30-AE31/AE28),0,AE30-AE31/AE28)</f>
        <v>11553.525819325781</v>
      </c>
      <c r="AF32" s="68">
        <f t="shared" ref="AF32" si="148">IF(ISERROR(AF30-AF31/AF28),0,AF30-AF31/AF28)</f>
        <v>11756.629838402338</v>
      </c>
      <c r="AG32" s="68">
        <f t="shared" ref="AG32" si="149">IF(ISERROR(AG30-AG31/AG28),0,AG30-AG31/AG28)</f>
        <v>11968.118818935915</v>
      </c>
      <c r="AH32" s="68">
        <f t="shared" ref="AH32" si="150">IF(ISERROR(AH30-AH31/AH28),0,AH30-AH31/AH28)</f>
        <v>12186.473363593001</v>
      </c>
      <c r="AI32" s="68">
        <f t="shared" ref="AI32" si="151">IF(ISERROR(AI30-AI31/AI28),0,AI30-AI31/AI28)</f>
        <v>12413.669611125564</v>
      </c>
      <c r="AJ32" s="68">
        <f t="shared" ref="AJ32" si="152">IF(ISERROR(AJ30-AJ31/AJ28),0,AJ30-AJ31/AJ28)</f>
        <v>0</v>
      </c>
      <c r="AK32" s="68">
        <f t="shared" ref="AK32" si="153">IF(ISERROR(AK30-AK31/AK28),0,AK30-AK31/AK28)</f>
        <v>0</v>
      </c>
      <c r="AL32" s="68">
        <f t="shared" ref="AL32" si="154">IF(ISERROR(AL30-AL31/AL28),0,AL30-AL31/AL28)</f>
        <v>0</v>
      </c>
      <c r="AM32" s="68">
        <f t="shared" ref="AM32" si="155">IF(ISERROR(AM30-AM31/AM28),0,AM30-AM31/AM28)</f>
        <v>0</v>
      </c>
      <c r="AN32" s="68">
        <f t="shared" ref="AN32" si="156">IF(ISERROR(AN30-AN31/AN28),0,AN30-AN31/AN28)</f>
        <v>0</v>
      </c>
      <c r="AO32" s="68">
        <f t="shared" ref="AO32" si="157">IF(ISERROR(AO30-AO31/AO28),0,AO30-AO31/AO28)</f>
        <v>0</v>
      </c>
      <c r="AP32" s="68">
        <f t="shared" ref="AP32" si="158">IF(ISERROR(AP30-AP31/AP28),0,AP30-AP31/AP28)</f>
        <v>0</v>
      </c>
      <c r="AQ32" s="68">
        <f t="shared" ref="AQ32" si="159">IF(ISERROR(AQ30-AQ31/AQ28),0,AQ30-AQ31/AQ28)</f>
        <v>0</v>
      </c>
      <c r="AR32" s="68">
        <f t="shared" ref="AR32" si="160">IF(ISERROR(AR30-AR31/AR28),0,AR30-AR31/AR28)</f>
        <v>0</v>
      </c>
    </row>
    <row r="33" spans="2:44" x14ac:dyDescent="0.25">
      <c r="B33" s="72" t="s">
        <v>162</v>
      </c>
      <c r="C33" s="69">
        <f>VLOOKUP($B$26,ResidentialUnitsPivot!$A$10:$AQ$12,C27-ResYr+2,0)</f>
        <v>6628.09</v>
      </c>
      <c r="D33" s="69">
        <f>VLOOKUP($B$26,ResidentialUnitsPivot!$A$10:$AQ$12,D27-ResYr+2,0)-VLOOKUP($B$26,ResidentialUnitsPivot!$A$10:$AQ$12,D27-ResYr+1,0)</f>
        <v>3505.09</v>
      </c>
      <c r="E33" s="69">
        <f>VLOOKUP($B$26,ResidentialUnitsPivot!$A$10:$AQ$12,E27-ResYr+2,0)-VLOOKUP($B$26,ResidentialUnitsPivot!$A$10:$AQ$12,E27-ResYr+1,0)</f>
        <v>5903.0899999999965</v>
      </c>
      <c r="F33" s="69">
        <f>VLOOKUP($B$26,ResidentialUnitsPivot!$A$10:$AQ$12,F27-ResYr+2,0)-VLOOKUP($B$26,ResidentialUnitsPivot!$A$10:$AQ$12,F27-ResYr+1,0)</f>
        <v>12661.079000000005</v>
      </c>
      <c r="G33" s="69">
        <f>VLOOKUP($B$26,ResidentialUnitsPivot!$A$10:$AQ$12,G27-ResYr+2,0)-VLOOKUP($B$26,ResidentialUnitsPivot!$A$10:$AQ$12,G27-ResYr+1,0)</f>
        <v>48725.150999999998</v>
      </c>
      <c r="H33" s="69">
        <f>VLOOKUP($B$26,ResidentialUnitsPivot!$A$10:$AQ$12,H27-ResYr+2,0)-VLOOKUP($B$26,ResidentialUnitsPivot!$A$10:$AQ$12,H27-ResYr+1,0)</f>
        <v>84021.521000000008</v>
      </c>
      <c r="I33" s="69">
        <f>VLOOKUP($B$26,ResidentialUnitsPivot!$A$10:$AQ$12,I27-ResYr+2,0)-VLOOKUP($B$26,ResidentialUnitsPivot!$A$10:$AQ$12,I27-ResYr+1,0)</f>
        <v>156349.62099999998</v>
      </c>
      <c r="J33" s="69">
        <f>VLOOKUP($B$26,ResidentialUnitsPivot!$A$10:$AQ$12,J27-ResYr+2,0)-VLOOKUP($B$26,ResidentialUnitsPivot!$A$10:$AQ$12,J27-ResYr+1,0)</f>
        <v>199847.86900000001</v>
      </c>
      <c r="K33" s="69">
        <f>VLOOKUP($B$26,ResidentialUnitsPivot!$A$10:$AQ$12,K27-ResYr+2,0)-VLOOKUP($B$26,ResidentialUnitsPivot!$A$10:$AQ$12,K27-ResYr+1,0)</f>
        <v>7.7999999979510903E-2</v>
      </c>
      <c r="L33" s="69">
        <f>VLOOKUP($B$26,ResidentialUnitsPivot!$A$10:$AQ$12,L27-ResYr+2,0)-VLOOKUP($B$26,ResidentialUnitsPivot!$A$10:$AQ$12,L27-ResYr+1,0)</f>
        <v>1.6000000003259629E-2</v>
      </c>
      <c r="M33" s="69">
        <f>VLOOKUP($B$26,ResidentialUnitsPivot!$A$10:$AQ$12,M27-ResYr+2,0)-VLOOKUP($B$26,ResidentialUnitsPivot!$A$10:$AQ$12,M27-ResYr+1,0)</f>
        <v>0</v>
      </c>
      <c r="N33" s="69">
        <f>VLOOKUP($B$26,ResidentialUnitsPivot!$A$10:$AQ$12,N27-ResYr+2,0)-VLOOKUP($B$26,ResidentialUnitsPivot!$A$10:$AQ$12,N27-ResYr+1,0)</f>
        <v>0</v>
      </c>
      <c r="O33" s="69">
        <f>VLOOKUP($B$26,ResidentialUnitsPivot!$A$10:$AQ$12,O27-ResYr+2,0)-VLOOKUP($B$26,ResidentialUnitsPivot!$A$10:$AQ$12,O27-ResYr+1,0)</f>
        <v>0.125</v>
      </c>
      <c r="P33" s="69">
        <f>VLOOKUP($B$26,ResidentialUnitsPivot!$A$10:$AQ$12,P27-ResYr+2,0)-VLOOKUP($B$26,ResidentialUnitsPivot!$A$10:$AQ$12,P27-ResYr+1,0)</f>
        <v>0.21799999999348074</v>
      </c>
      <c r="Q33" s="69">
        <f>VLOOKUP($B$26,ResidentialUnitsPivot!$A$10:$AQ$12,Q27-ResYr+2,0)-VLOOKUP($B$26,ResidentialUnitsPivot!$A$10:$AQ$12,Q27-ResYr+1,0)</f>
        <v>0.82899999996880069</v>
      </c>
      <c r="R33" s="69">
        <f>VLOOKUP($B$26,ResidentialUnitsPivot!$A$10:$AQ$12,R27-ResYr+2,0)-VLOOKUP($B$26,ResidentialUnitsPivot!$A$10:$AQ$12,R27-ResYr+1,0)</f>
        <v>1.5000000000582077</v>
      </c>
      <c r="S33" s="69">
        <f>VLOOKUP($B$26,ResidentialUnitsPivot!$A$10:$AQ$12,S27-ResYr+2,0)-VLOOKUP($B$26,ResidentialUnitsPivot!$A$10:$AQ$12,S27-ResYr+1,0)</f>
        <v>7.367000000027474</v>
      </c>
      <c r="T33" s="69">
        <f>VLOOKUP($B$26,ResidentialUnitsPivot!$A$10:$AQ$12,T27-ResYr+2,0)-VLOOKUP($B$26,ResidentialUnitsPivot!$A$10:$AQ$12,T27-ResYr+1,0)</f>
        <v>16.73599999997532</v>
      </c>
      <c r="U33" s="69">
        <f>VLOOKUP($B$26,ResidentialUnitsPivot!$A$10:$AQ$12,U27-ResYr+2,0)-VLOOKUP($B$26,ResidentialUnitsPivot!$A$10:$AQ$12,U27-ResYr+1,0)</f>
        <v>42.334999999962747</v>
      </c>
      <c r="V33" s="69">
        <f>VLOOKUP($B$26,ResidentialUnitsPivot!$A$10:$AQ$12,V27-ResYr+2,0)-VLOOKUP($B$26,ResidentialUnitsPivot!$A$10:$AQ$12,V27-ResYr+1,0)</f>
        <v>75.127000000036787</v>
      </c>
      <c r="W33" s="69">
        <f>VLOOKUP($B$26,ResidentialUnitsPivot!$A$10:$AQ$12,W27-ResYr+2,0)-VLOOKUP($B$26,ResidentialUnitsPivot!$A$10:$AQ$12,W27-ResYr+1,0)</f>
        <v>132.64899999997579</v>
      </c>
      <c r="X33" s="69">
        <f>VLOOKUP($B$26,ResidentialUnitsPivot!$A$10:$AQ$12,X27-ResYr+2,0)-VLOOKUP($B$26,ResidentialUnitsPivot!$A$10:$AQ$12,X27-ResYr+1,0)</f>
        <v>2051.8550000000396</v>
      </c>
      <c r="Y33" s="69">
        <f>VLOOKUP($B$26,ResidentialUnitsPivot!$A$10:$AQ$12,Y27-ResYr+2,0)-VLOOKUP($B$26,ResidentialUnitsPivot!$A$10:$AQ$12,Y27-ResYr+1,0)</f>
        <v>4576.4959999999264</v>
      </c>
      <c r="Z33" s="69">
        <f>VLOOKUP($B$26,ResidentialUnitsPivot!$A$10:$AQ$12,Z27-ResYr+2,0)-VLOOKUP($B$26,ResidentialUnitsPivot!$A$10:$AQ$12,Z27-ResYr+1,0)</f>
        <v>4671.3670000000857</v>
      </c>
      <c r="AA33" s="69">
        <f>VLOOKUP($B$26,ResidentialUnitsPivot!$A$10:$AQ$12,AA27-ResYr+2,0)-VLOOKUP($B$26,ResidentialUnitsPivot!$A$10:$AQ$12,AA27-ResYr+1,0)</f>
        <v>4831.3170000000391</v>
      </c>
      <c r="AB33" s="69">
        <f>VLOOKUP($B$26,ResidentialUnitsPivot!$A$10:$AQ$12,AB27-ResYr+2,0)-VLOOKUP($B$26,ResidentialUnitsPivot!$A$10:$AQ$12,AB27-ResYr+1,0)</f>
        <v>4972.1159999999218</v>
      </c>
      <c r="AC33" s="69">
        <f>VLOOKUP($B$26,ResidentialUnitsPivot!$A$10:$AQ$12,AC27-ResYr+2,0)-VLOOKUP($B$26,ResidentialUnitsPivot!$A$10:$AQ$12,AC27-ResYr+1,0)</f>
        <v>5191.8429999999935</v>
      </c>
      <c r="AD33" s="69">
        <f>VLOOKUP($B$26,ResidentialUnitsPivot!$A$10:$AQ$12,AD27-ResYr+2,0)-VLOOKUP($B$26,ResidentialUnitsPivot!$A$10:$AQ$12,AD27-ResYr+1,0)</f>
        <v>5317.5520000000251</v>
      </c>
      <c r="AE33" s="69">
        <f>VLOOKUP($B$26,ResidentialUnitsPivot!$A$10:$AQ$12,AE27-ResYr+2,0)-VLOOKUP($B$26,ResidentialUnitsPivot!$A$10:$AQ$12,AE27-ResYr+1,0)</f>
        <v>5469.435999999987</v>
      </c>
      <c r="AF33" s="69">
        <f>VLOOKUP($B$26,ResidentialUnitsPivot!$A$10:$AQ$12,AF27-ResYr+2,0)-VLOOKUP($B$26,ResidentialUnitsPivot!$A$10:$AQ$12,AF27-ResYr+1,0)</f>
        <v>5562.2839999999851</v>
      </c>
      <c r="AG33" s="69">
        <f>VLOOKUP($B$26,ResidentialUnitsPivot!$A$10:$AQ$12,AG27-ResYr+2,0)-VLOOKUP($B$26,ResidentialUnitsPivot!$A$10:$AQ$12,AG27-ResYr+1,0)</f>
        <v>5891.5110000000568</v>
      </c>
      <c r="AH33" s="69">
        <f>VLOOKUP($B$26,ResidentialUnitsPivot!$A$10:$AQ$12,AH27-ResYr+2,0)-VLOOKUP($B$26,ResidentialUnitsPivot!$A$10:$AQ$12,AH27-ResYr+1,0)</f>
        <v>6064.9139999998733</v>
      </c>
      <c r="AI33" s="69">
        <f>VLOOKUP($B$26,ResidentialUnitsPivot!$A$10:$AQ$12,AI27-ResYr+2,0)-VLOOKUP($B$26,ResidentialUnitsPivot!$A$10:$AQ$12,AI27-ResYr+1,0)</f>
        <v>6207.8680000000168</v>
      </c>
      <c r="AJ33" s="69">
        <f>VLOOKUP($B$26,ResidentialUnitsPivot!$A$10:$AQ$12,AJ27-ResYr+2,0)-VLOOKUP($B$26,ResidentialUnitsPivot!$A$10:$AQ$12,AJ27-ResYr+1,0)</f>
        <v>6503.8580000000075</v>
      </c>
      <c r="AK33" s="69">
        <f>VLOOKUP($B$26,ResidentialUnitsPivot!$A$10:$AQ$12,AK27-ResYr+2,0)-VLOOKUP($B$26,ResidentialUnitsPivot!$A$10:$AQ$12,AK27-ResYr+1,0)</f>
        <v>6779.7580000000307</v>
      </c>
      <c r="AL33" s="69">
        <f>VLOOKUP($B$26,ResidentialUnitsPivot!$A$10:$AQ$12,AL27-ResYr+2,0)-VLOOKUP($B$26,ResidentialUnitsPivot!$A$10:$AQ$12,AL27-ResYr+1,0)</f>
        <v>7043.2820000001229</v>
      </c>
      <c r="AM33" s="69">
        <f>VLOOKUP($B$26,ResidentialUnitsPivot!$A$10:$AQ$12,AM27-ResYr+2,0)-VLOOKUP($B$26,ResidentialUnitsPivot!$A$10:$AQ$12,AM27-ResYr+1,0)</f>
        <v>7483.85699999996</v>
      </c>
      <c r="AN33" s="69">
        <f>VLOOKUP($B$26,ResidentialUnitsPivot!$A$10:$AQ$12,AN27-ResYr+2,0)-VLOOKUP($B$26,ResidentialUnitsPivot!$A$10:$AQ$12,AN27-ResYr+1,0)</f>
        <v>7825.8360000000102</v>
      </c>
      <c r="AO33" s="69">
        <f>VLOOKUP($B$26,ResidentialUnitsPivot!$A$10:$AQ$12,AO27-ResYr+2,0)-VLOOKUP($B$26,ResidentialUnitsPivot!$A$10:$AQ$12,AO27-ResYr+1,0)</f>
        <v>9409.0679999999702</v>
      </c>
      <c r="AP33" s="69">
        <f>VLOOKUP($B$26,ResidentialUnitsPivot!$A$10:$AQ$12,AP27-ResYr+2,0)-VLOOKUP($B$26,ResidentialUnitsPivot!$A$10:$AQ$12,AP27-ResYr+1,0)</f>
        <v>9763.060999999987</v>
      </c>
      <c r="AQ33" s="69">
        <f>VLOOKUP($B$26,ResidentialUnitsPivot!$A$10:$AQ$12,AQ27-ResYr+2,0)-VLOOKUP($B$26,ResidentialUnitsPivot!$A$10:$AQ$12,AQ27-ResYr+1,0)</f>
        <v>10055.672999999835</v>
      </c>
      <c r="AR33" s="69">
        <f>VLOOKUP($B$26,ResidentialUnitsPivot!$A$10:$AQ$12,AR27-ResYr+2,0)-VLOOKUP($B$26,ResidentialUnitsPivot!$A$10:$AQ$12,AR27-ResYr+1,0)</f>
        <v>10385.594000000274</v>
      </c>
    </row>
    <row r="34" spans="2:44" x14ac:dyDescent="0.25">
      <c r="B34" s="72" t="s">
        <v>78</v>
      </c>
      <c r="C34" s="68">
        <f t="shared" ref="C34:AR34" si="161">C33*C31/10^6</f>
        <v>78.54286500000002</v>
      </c>
      <c r="D34" s="68">
        <f t="shared" si="161"/>
        <v>42.096460883506538</v>
      </c>
      <c r="E34" s="68">
        <f t="shared" si="161"/>
        <v>71.899185618701225</v>
      </c>
      <c r="F34" s="68">
        <f t="shared" si="161"/>
        <v>155.61554721494437</v>
      </c>
      <c r="G34" s="68">
        <f t="shared" si="161"/>
        <v>599.24828470547959</v>
      </c>
      <c r="H34" s="68">
        <f t="shared" si="161"/>
        <v>987.28445802658405</v>
      </c>
      <c r="I34" s="68">
        <f t="shared" si="161"/>
        <v>1816.0216191229893</v>
      </c>
      <c r="J34" s="68">
        <f t="shared" si="161"/>
        <v>2299.5063445254641</v>
      </c>
      <c r="K34" s="68">
        <f t="shared" si="161"/>
        <v>0</v>
      </c>
      <c r="L34" s="68">
        <f t="shared" si="161"/>
        <v>0</v>
      </c>
      <c r="M34" s="68">
        <f t="shared" si="161"/>
        <v>0</v>
      </c>
      <c r="N34" s="68">
        <f t="shared" si="161"/>
        <v>0</v>
      </c>
      <c r="O34" s="68">
        <f t="shared" si="161"/>
        <v>0</v>
      </c>
      <c r="P34" s="68">
        <f t="shared" si="161"/>
        <v>0</v>
      </c>
      <c r="Q34" s="68">
        <f t="shared" si="161"/>
        <v>0</v>
      </c>
      <c r="R34" s="68">
        <f t="shared" si="161"/>
        <v>0</v>
      </c>
      <c r="S34" s="68">
        <f t="shared" si="161"/>
        <v>0</v>
      </c>
      <c r="T34" s="68">
        <f t="shared" si="161"/>
        <v>0</v>
      </c>
      <c r="U34" s="68">
        <f t="shared" si="161"/>
        <v>0</v>
      </c>
      <c r="V34" s="68">
        <f t="shared" si="161"/>
        <v>0</v>
      </c>
      <c r="W34" s="68">
        <f t="shared" si="161"/>
        <v>0</v>
      </c>
      <c r="X34" s="68">
        <f t="shared" si="161"/>
        <v>0</v>
      </c>
      <c r="Y34" s="68">
        <f t="shared" si="161"/>
        <v>0</v>
      </c>
      <c r="Z34" s="68">
        <f t="shared" si="161"/>
        <v>0</v>
      </c>
      <c r="AA34" s="68">
        <f t="shared" si="161"/>
        <v>0</v>
      </c>
      <c r="AB34" s="68">
        <f t="shared" si="161"/>
        <v>0</v>
      </c>
      <c r="AC34" s="68">
        <f t="shared" si="161"/>
        <v>0</v>
      </c>
      <c r="AD34" s="68">
        <f t="shared" si="161"/>
        <v>0</v>
      </c>
      <c r="AE34" s="68">
        <f t="shared" si="161"/>
        <v>0</v>
      </c>
      <c r="AF34" s="68">
        <f t="shared" si="161"/>
        <v>0</v>
      </c>
      <c r="AG34" s="68">
        <f t="shared" si="161"/>
        <v>0</v>
      </c>
      <c r="AH34" s="68">
        <f t="shared" si="161"/>
        <v>0</v>
      </c>
      <c r="AI34" s="68">
        <f t="shared" si="161"/>
        <v>0</v>
      </c>
      <c r="AJ34" s="68">
        <f t="shared" si="161"/>
        <v>0</v>
      </c>
      <c r="AK34" s="68">
        <f t="shared" si="161"/>
        <v>0</v>
      </c>
      <c r="AL34" s="68">
        <f t="shared" si="161"/>
        <v>0</v>
      </c>
      <c r="AM34" s="68">
        <f t="shared" si="161"/>
        <v>0</v>
      </c>
      <c r="AN34" s="68">
        <f t="shared" si="161"/>
        <v>0</v>
      </c>
      <c r="AO34" s="68">
        <f t="shared" si="161"/>
        <v>0</v>
      </c>
      <c r="AP34" s="68">
        <f t="shared" si="161"/>
        <v>0</v>
      </c>
      <c r="AQ34" s="68">
        <f t="shared" si="161"/>
        <v>0</v>
      </c>
      <c r="AR34" s="68">
        <f t="shared" si="161"/>
        <v>0</v>
      </c>
    </row>
    <row r="35" spans="2:44" customFormat="1" x14ac:dyDescent="0.25"/>
    <row r="36" spans="2:44" x14ac:dyDescent="0.25">
      <c r="B36" s="3" t="s">
        <v>45</v>
      </c>
      <c r="C36" s="5">
        <v>2009</v>
      </c>
      <c r="D36" s="5">
        <v>2010</v>
      </c>
      <c r="E36" s="5">
        <v>2011</v>
      </c>
      <c r="F36" s="5">
        <v>2012</v>
      </c>
      <c r="G36" s="5">
        <v>2013</v>
      </c>
      <c r="H36" s="5">
        <v>2014</v>
      </c>
      <c r="I36" s="5">
        <v>2015</v>
      </c>
      <c r="J36" s="5">
        <v>2016</v>
      </c>
      <c r="K36" s="5">
        <v>2017</v>
      </c>
      <c r="L36" s="5">
        <v>2018</v>
      </c>
      <c r="M36" s="5">
        <v>2019</v>
      </c>
      <c r="N36" s="5">
        <v>2020</v>
      </c>
      <c r="O36" s="5">
        <v>2021</v>
      </c>
      <c r="P36" s="5">
        <v>2022</v>
      </c>
      <c r="Q36" s="5">
        <v>2023</v>
      </c>
      <c r="R36" s="5">
        <v>2024</v>
      </c>
      <c r="S36" s="5">
        <v>2025</v>
      </c>
      <c r="T36" s="5">
        <v>2026</v>
      </c>
      <c r="U36" s="5">
        <v>2027</v>
      </c>
      <c r="V36" s="5">
        <v>2028</v>
      </c>
      <c r="W36" s="5">
        <v>2029</v>
      </c>
      <c r="X36" s="5">
        <v>2030</v>
      </c>
      <c r="Y36" s="5">
        <v>2031</v>
      </c>
      <c r="Z36" s="5">
        <v>2032</v>
      </c>
      <c r="AA36" s="5">
        <v>2033</v>
      </c>
      <c r="AB36" s="5">
        <v>2034</v>
      </c>
      <c r="AC36" s="5">
        <v>2035</v>
      </c>
      <c r="AD36" s="5">
        <v>2036</v>
      </c>
      <c r="AE36" s="5">
        <v>2037</v>
      </c>
      <c r="AF36" s="5">
        <v>2038</v>
      </c>
      <c r="AG36" s="5">
        <v>2039</v>
      </c>
      <c r="AH36" s="5">
        <v>2040</v>
      </c>
      <c r="AI36" s="5">
        <v>2041</v>
      </c>
      <c r="AJ36" s="5">
        <v>2042</v>
      </c>
      <c r="AK36" s="5">
        <v>2043</v>
      </c>
      <c r="AL36" s="5">
        <v>2044</v>
      </c>
      <c r="AM36" s="5">
        <v>2045</v>
      </c>
      <c r="AN36" s="5">
        <v>2046</v>
      </c>
      <c r="AO36" s="5">
        <v>2047</v>
      </c>
      <c r="AP36" s="5">
        <v>2048</v>
      </c>
      <c r="AQ36" s="5">
        <v>2049</v>
      </c>
      <c r="AR36" s="5">
        <v>2050</v>
      </c>
    </row>
    <row r="37" spans="2:44" x14ac:dyDescent="0.25">
      <c r="B37" s="72" t="s">
        <v>44</v>
      </c>
      <c r="C37" s="130" t="s">
        <v>52</v>
      </c>
      <c r="D37" s="130" t="s">
        <v>52</v>
      </c>
      <c r="E37" s="130" t="s">
        <v>52</v>
      </c>
      <c r="F37" s="130" t="s">
        <v>52</v>
      </c>
      <c r="G37" s="67">
        <f>IF(ISERROR(VLOOKUP($B$26,CommercialUnitsPivot!$A$32:$AM$43,G36-CommYr+2,0)/(VLOOKUP($B$26,CommercialUnitsPivot!$A$10:$AM$20,G36-CommYr+2,0))),0,VLOOKUP($B$26,CommercialUnitsPivot!$A$32:$AM$43,G36-CommYr+2,0)/(VLOOKUP($B$26,CommercialUnitsPivot!$A$10:$AM$20,G36-CommYr+2,0)))</f>
        <v>88.000000627055115</v>
      </c>
      <c r="H37" s="67">
        <f>IF(ISERROR(VLOOKUP($B$26,CommercialUnitsPivot!$A$32:$AM$43,H36-CommYr+2,0)/(VLOOKUP($B$26,CommercialUnitsPivot!$A$10:$AM$20,H36-CommYr+2,0)-VLOOKUP($B$26,CommercialUnitsPivot!$A$10:$AM$20,H36-CommYr+1,0))),0,VLOOKUP($B$26,CommercialUnitsPivot!$A$32:$AM$43,H36-CommYr+2,0)/(VLOOKUP($B$26,CommercialUnitsPivot!$A$10:$AM$20,H36-CommYr+2,0)-VLOOKUP($B$26,CommercialUnitsPivot!$A$10:$AM$20,H36-CommYr+1,0)))</f>
        <v>76.699691594767856</v>
      </c>
      <c r="I37" s="67">
        <f>IF(ISERROR(VLOOKUP($B$26,CommercialUnitsPivot!$A$32:$AM$43,I36-CommYr+2,0)/(VLOOKUP($B$26,CommercialUnitsPivot!$A$10:$AM$20,I36-CommYr+2,0)-VLOOKUP($B$26,CommercialUnitsPivot!$A$10:$AM$20,I36-CommYr+1,0))),0,VLOOKUP($B$26,CommercialUnitsPivot!$A$32:$AM$43,I36-CommYr+2,0)/(VLOOKUP($B$26,CommercialUnitsPivot!$A$10:$AM$20,I36-CommYr+2,0)-VLOOKUP($B$26,CommercialUnitsPivot!$A$10:$AM$20,I36-CommYr+1,0)))</f>
        <v>63.480390092016698</v>
      </c>
      <c r="J37" s="67">
        <f>IF(ISERROR(VLOOKUP($B$26,CommercialUnitsPivot!$A$32:$AM$43,J36-CommYr+2,0)/(VLOOKUP($B$26,CommercialUnitsPivot!$A$10:$AM$20,J36-CommYr+2,0)-VLOOKUP($B$26,CommercialUnitsPivot!$A$10:$AM$20,J36-CommYr+1,0))),0,VLOOKUP($B$26,CommercialUnitsPivot!$A$32:$AM$43,J36-CommYr+2,0)/(VLOOKUP($B$26,CommercialUnitsPivot!$A$10:$AM$20,J36-CommYr+2,0)-VLOOKUP($B$26,CommercialUnitsPivot!$A$10:$AM$20,J36-CommYr+1,0)))</f>
        <v>29.659629440444732</v>
      </c>
      <c r="K37" s="67">
        <f>IF(ISERROR(VLOOKUP($B$26,CommercialUnitsPivot!$A$32:$AM$43,K36-CommYr+2,0)/(VLOOKUP($B$26,CommercialUnitsPivot!$A$10:$AM$20,K36-CommYr+2,0)-VLOOKUP($B$26,CommercialUnitsPivot!$A$10:$AM$20,K36-CommYr+1,0))),0,VLOOKUP($B$26,CommercialUnitsPivot!$A$32:$AM$43,K36-CommYr+2,0)/(VLOOKUP($B$26,CommercialUnitsPivot!$A$10:$AM$20,K36-CommYr+2,0)-VLOOKUP($B$26,CommercialUnitsPivot!$A$10:$AM$20,K36-CommYr+1,0)))</f>
        <v>48.763458333316073</v>
      </c>
      <c r="L37" s="67">
        <f>IF(ISERROR(VLOOKUP($B$26,CommercialUnitsPivot!$A$32:$AM$43,L36-CommYr+2,0)/(VLOOKUP($B$26,CommercialUnitsPivot!$A$10:$AM$20,L36-CommYr+2,0)-VLOOKUP($B$26,CommercialUnitsPivot!$A$10:$AM$20,L36-CommYr+1,0))),0,VLOOKUP($B$26,CommercialUnitsPivot!$A$32:$AM$43,L36-CommYr+2,0)/(VLOOKUP($B$26,CommercialUnitsPivot!$A$10:$AM$20,L36-CommYr+2,0)-VLOOKUP($B$26,CommercialUnitsPivot!$A$10:$AM$20,L36-CommYr+1,0)))</f>
        <v>47.305361111094392</v>
      </c>
      <c r="M37" s="67">
        <f>IF(ISERROR(VLOOKUP($B$26,CommercialUnitsPivot!$A$32:$AM$43,M36-CommYr+2,0)/(VLOOKUP($B$26,CommercialUnitsPivot!$A$10:$AM$20,M36-CommYr+2,0)-VLOOKUP($B$26,CommercialUnitsPivot!$A$10:$AM$20,M36-CommYr+1,0))),0,VLOOKUP($B$26,CommercialUnitsPivot!$A$32:$AM$43,M36-CommYr+2,0)/(VLOOKUP($B$26,CommercialUnitsPivot!$A$10:$AM$20,M36-CommYr+2,0)-VLOOKUP($B$26,CommercialUnitsPivot!$A$10:$AM$20,M36-CommYr+1,0)))</f>
        <v>50.694097087368789</v>
      </c>
      <c r="N37" s="67">
        <f>IF(ISERROR(VLOOKUP($B$26,CommercialUnitsPivot!$A$32:$AM$43,N36-CommYr+2,0)/(VLOOKUP($B$26,CommercialUnitsPivot!$A$10:$AM$20,N36-CommYr+2,0)-VLOOKUP($B$26,CommercialUnitsPivot!$A$10:$AM$20,N36-CommYr+1,0))),0,VLOOKUP($B$26,CommercialUnitsPivot!$A$32:$AM$43,N36-CommYr+2,0)/(VLOOKUP($B$26,CommercialUnitsPivot!$A$10:$AM$20,N36-CommYr+2,0)-VLOOKUP($B$26,CommercialUnitsPivot!$A$10:$AM$20,N36-CommYr+1,0)))</f>
        <v>52.213594405600382</v>
      </c>
      <c r="O37" s="67">
        <f>IF(ISERROR(VLOOKUP($B$26,CommercialUnitsPivot!$A$32:$AM$43,O36-CommYr+2,0)/(VLOOKUP($B$26,CommercialUnitsPivot!$A$10:$AM$20,O36-CommYr+2,0)-VLOOKUP($B$26,CommercialUnitsPivot!$A$10:$AM$20,O36-CommYr+1,0))),0,VLOOKUP($B$26,CommercialUnitsPivot!$A$32:$AM$43,O36-CommYr+2,0)/(VLOOKUP($B$26,CommercialUnitsPivot!$A$10:$AM$20,O36-CommYr+2,0)-VLOOKUP($B$26,CommercialUnitsPivot!$A$10:$AM$20,O36-CommYr+1,0)))</f>
        <v>52.716468412937367</v>
      </c>
      <c r="P37" s="67">
        <f>IF(ISERROR(VLOOKUP($B$26,CommercialUnitsPivot!$A$32:$AM$43,P36-CommYr+2,0)/(VLOOKUP($B$26,CommercialUnitsPivot!$A$10:$AM$20,P36-CommYr+2,0)-VLOOKUP($B$26,CommercialUnitsPivot!$A$10:$AM$20,P36-CommYr+1,0))),0,VLOOKUP($B$26,CommercialUnitsPivot!$A$32:$AM$43,P36-CommYr+2,0)/(VLOOKUP($B$26,CommercialUnitsPivot!$A$10:$AM$20,P36-CommYr+2,0)-VLOOKUP($B$26,CommercialUnitsPivot!$A$10:$AM$20,P36-CommYr+1,0)))</f>
        <v>52.743656869449232</v>
      </c>
      <c r="Q37" s="67">
        <f>IF(ISERROR(VLOOKUP($B$26,CommercialUnitsPivot!$A$32:$AM$43,Q36-CommYr+2,0)/(VLOOKUP($B$26,CommercialUnitsPivot!$A$10:$AM$20,Q36-CommYr+2,0)-VLOOKUP($B$26,CommercialUnitsPivot!$A$10:$AM$20,Q36-CommYr+1,0))),0,VLOOKUP($B$26,CommercialUnitsPivot!$A$32:$AM$43,Q36-CommYr+2,0)/(VLOOKUP($B$26,CommercialUnitsPivot!$A$10:$AM$20,Q36-CommYr+2,0)-VLOOKUP($B$26,CommercialUnitsPivot!$A$10:$AM$20,Q36-CommYr+1,0)))</f>
        <v>53.156868036104662</v>
      </c>
      <c r="R37" s="67">
        <f>IF(ISERROR(VLOOKUP($B$26,CommercialUnitsPivot!$A$32:$AM$43,R36-CommYr+2,0)/(VLOOKUP($B$26,CommercialUnitsPivot!$A$10:$AM$20,R36-CommYr+2,0)-VLOOKUP($B$26,CommercialUnitsPivot!$A$10:$AM$20,R36-CommYr+1,0))),0,VLOOKUP($B$26,CommercialUnitsPivot!$A$32:$AM$43,R36-CommYr+2,0)/(VLOOKUP($B$26,CommercialUnitsPivot!$A$10:$AM$20,R36-CommYr+2,0)-VLOOKUP($B$26,CommercialUnitsPivot!$A$10:$AM$20,R36-CommYr+1,0)))</f>
        <v>53.265095397890761</v>
      </c>
      <c r="S37" s="67">
        <f>IF(ISERROR(VLOOKUP($B$26,CommercialUnitsPivot!$A$32:$AM$43,S36-CommYr+2,0)/(VLOOKUP($B$26,CommercialUnitsPivot!$A$10:$AM$20,S36-CommYr+2,0)-VLOOKUP($B$26,CommercialUnitsPivot!$A$10:$AM$20,S36-CommYr+1,0))),0,VLOOKUP($B$26,CommercialUnitsPivot!$A$32:$AM$43,S36-CommYr+2,0)/(VLOOKUP($B$26,CommercialUnitsPivot!$A$10:$AM$20,S36-CommYr+2,0)-VLOOKUP($B$26,CommercialUnitsPivot!$A$10:$AM$20,S36-CommYr+1,0)))</f>
        <v>53.652610292300636</v>
      </c>
      <c r="T37" s="67">
        <f>IF(ISERROR(VLOOKUP($B$26,CommercialUnitsPivot!$A$32:$AM$43,T36-CommYr+2,0)/(VLOOKUP($B$26,CommercialUnitsPivot!$A$10:$AM$20,T36-CommYr+2,0)-VLOOKUP($B$26,CommercialUnitsPivot!$A$10:$AM$20,T36-CommYr+1,0))),0,VLOOKUP($B$26,CommercialUnitsPivot!$A$32:$AM$43,T36-CommYr+2,0)/(VLOOKUP($B$26,CommercialUnitsPivot!$A$10:$AM$20,T36-CommYr+2,0)-VLOOKUP($B$26,CommercialUnitsPivot!$A$10:$AM$20,T36-CommYr+1,0)))</f>
        <v>54.103502036356858</v>
      </c>
      <c r="U37" s="67">
        <f>IF(ISERROR(VLOOKUP($B$26,CommercialUnitsPivot!$A$32:$AM$43,U36-CommYr+2,0)/(VLOOKUP($B$26,CommercialUnitsPivot!$A$10:$AM$20,U36-CommYr+2,0)-VLOOKUP($B$26,CommercialUnitsPivot!$A$10:$AM$20,U36-CommYr+1,0))),0,VLOOKUP($B$26,CommercialUnitsPivot!$A$32:$AM$43,U36-CommYr+2,0)/(VLOOKUP($B$26,CommercialUnitsPivot!$A$10:$AM$20,U36-CommYr+2,0)-VLOOKUP($B$26,CommercialUnitsPivot!$A$10:$AM$20,U36-CommYr+1,0)))</f>
        <v>54.367176590688572</v>
      </c>
      <c r="V37" s="67">
        <f>IF(ISERROR(VLOOKUP($B$26,CommercialUnitsPivot!$A$32:$AM$43,V36-CommYr+2,0)/(VLOOKUP($B$26,CommercialUnitsPivot!$A$10:$AM$20,V36-CommYr+2,0)-VLOOKUP($B$26,CommercialUnitsPivot!$A$10:$AM$20,V36-CommYr+1,0))),0,VLOOKUP($B$26,CommercialUnitsPivot!$A$32:$AM$43,V36-CommYr+2,0)/(VLOOKUP($B$26,CommercialUnitsPivot!$A$10:$AM$20,V36-CommYr+2,0)-VLOOKUP($B$26,CommercialUnitsPivot!$A$10:$AM$20,V36-CommYr+1,0)))</f>
        <v>54.602435254388602</v>
      </c>
      <c r="W37" s="67">
        <f>IF(ISERROR(VLOOKUP($B$26,CommercialUnitsPivot!$A$32:$AM$43,W36-CommYr+2,0)/(VLOOKUP($B$26,CommercialUnitsPivot!$A$10:$AM$20,W36-CommYr+2,0)-VLOOKUP($B$26,CommercialUnitsPivot!$A$10:$AM$20,W36-CommYr+1,0))),0,VLOOKUP($B$26,CommercialUnitsPivot!$A$32:$AM$43,W36-CommYr+2,0)/(VLOOKUP($B$26,CommercialUnitsPivot!$A$10:$AM$20,W36-CommYr+2,0)-VLOOKUP($B$26,CommercialUnitsPivot!$A$10:$AM$20,W36-CommYr+1,0)))</f>
        <v>54.838859493670739</v>
      </c>
      <c r="X37" s="67">
        <f>IF(ISERROR(VLOOKUP($B$26,CommercialUnitsPivot!$A$32:$AM$43,X36-CommYr+2,0)/(VLOOKUP($B$26,CommercialUnitsPivot!$A$10:$AM$20,X36-CommYr+2,0)-VLOOKUP($B$26,CommercialUnitsPivot!$A$10:$AM$20,X36-CommYr+1,0))),0,VLOOKUP($B$26,CommercialUnitsPivot!$A$32:$AM$43,X36-CommYr+2,0)/(VLOOKUP($B$26,CommercialUnitsPivot!$A$10:$AM$20,X36-CommYr+2,0)-VLOOKUP($B$26,CommercialUnitsPivot!$A$10:$AM$20,X36-CommYr+1,0)))</f>
        <v>55.235647043246637</v>
      </c>
      <c r="Y37" s="67">
        <f>IF(ISERROR(VLOOKUP($B$26,CommercialUnitsPivot!$A$32:$AM$43,Y36-CommYr+2,0)/(VLOOKUP($B$26,CommercialUnitsPivot!$A$10:$AM$20,Y36-CommYr+2,0)-VLOOKUP($B$26,CommercialUnitsPivot!$A$10:$AM$20,Y36-CommYr+1,0))),0,VLOOKUP($B$26,CommercialUnitsPivot!$A$32:$AM$43,Y36-CommYr+2,0)/(VLOOKUP($B$26,CommercialUnitsPivot!$A$10:$AM$20,Y36-CommYr+2,0)-VLOOKUP($B$26,CommercialUnitsPivot!$A$10:$AM$20,Y36-CommYr+1,0)))</f>
        <v>55.755204372010475</v>
      </c>
      <c r="Z37" s="67">
        <f>IF(ISERROR(VLOOKUP($B$26,CommercialUnitsPivot!$A$32:$AM$43,Z36-CommYr+2,0)/(VLOOKUP($B$26,CommercialUnitsPivot!$A$10:$AM$20,Z36-CommYr+2,0)-VLOOKUP($B$26,CommercialUnitsPivot!$A$10:$AM$20,Z36-CommYr+1,0))),0,VLOOKUP($B$26,CommercialUnitsPivot!$A$32:$AM$43,Z36-CommYr+2,0)/(VLOOKUP($B$26,CommercialUnitsPivot!$A$10:$AM$20,Z36-CommYr+2,0)-VLOOKUP($B$26,CommercialUnitsPivot!$A$10:$AM$20,Z36-CommYr+1,0)))</f>
        <v>56.293232219658066</v>
      </c>
      <c r="AA37" s="67">
        <f>IF(ISERROR(VLOOKUP($B$26,CommercialUnitsPivot!$A$32:$AM$43,AA36-CommYr+2,0)/(VLOOKUP($B$26,CommercialUnitsPivot!$A$10:$AM$20,AA36-CommYr+2,0)-VLOOKUP($B$26,CommercialUnitsPivot!$A$10:$AM$20,AA36-CommYr+1,0))),0,VLOOKUP($B$26,CommercialUnitsPivot!$A$32:$AM$43,AA36-CommYr+2,0)/(VLOOKUP($B$26,CommercialUnitsPivot!$A$10:$AM$20,AA36-CommYr+2,0)-VLOOKUP($B$26,CommercialUnitsPivot!$A$10:$AM$20,AA36-CommYr+1,0)))</f>
        <v>56.764828298342536</v>
      </c>
      <c r="AB37" s="67">
        <f>IF(ISERROR(VLOOKUP($B$26,CommercialUnitsPivot!$A$32:$AM$43,AB36-CommYr+2,0)/(VLOOKUP($B$26,CommercialUnitsPivot!$A$10:$AM$20,AB36-CommYr+2,0)-VLOOKUP($B$26,CommercialUnitsPivot!$A$10:$AM$20,AB36-CommYr+1,0))),0,VLOOKUP($B$26,CommercialUnitsPivot!$A$32:$AM$43,AB36-CommYr+2,0)/(VLOOKUP($B$26,CommercialUnitsPivot!$A$10:$AM$20,AB36-CommYr+2,0)-VLOOKUP($B$26,CommercialUnitsPivot!$A$10:$AM$20,AB36-CommYr+1,0)))</f>
        <v>57.105713021453944</v>
      </c>
      <c r="AC37" s="67">
        <f>IF(ISERROR(VLOOKUP($B$26,CommercialUnitsPivot!$A$32:$AM$43,AC36-CommYr+2,0)/(VLOOKUP($B$26,CommercialUnitsPivot!$A$10:$AM$20,AC36-CommYr+2,0)-VLOOKUP($B$26,CommercialUnitsPivot!$A$10:$AM$20,AC36-CommYr+1,0))),0,VLOOKUP($B$26,CommercialUnitsPivot!$A$32:$AM$43,AC36-CommYr+2,0)/(VLOOKUP($B$26,CommercialUnitsPivot!$A$10:$AM$20,AC36-CommYr+2,0)-VLOOKUP($B$26,CommercialUnitsPivot!$A$10:$AM$20,AC36-CommYr+1,0)))</f>
        <v>57.31015003597517</v>
      </c>
      <c r="AD37" s="67">
        <f>IF(ISERROR(VLOOKUP($B$26,CommercialUnitsPivot!$A$32:$AM$43,AD36-CommYr+2,0)/(VLOOKUP($B$26,CommercialUnitsPivot!$A$10:$AM$20,AD36-CommYr+2,0)-VLOOKUP($B$26,CommercialUnitsPivot!$A$10:$AM$20,AD36-CommYr+1,0))),0,VLOOKUP($B$26,CommercialUnitsPivot!$A$32:$AM$43,AD36-CommYr+2,0)/(VLOOKUP($B$26,CommercialUnitsPivot!$A$10:$AM$20,AD36-CommYr+2,0)-VLOOKUP($B$26,CommercialUnitsPivot!$A$10:$AM$20,AD36-CommYr+1,0)))</f>
        <v>57.45159484376601</v>
      </c>
      <c r="AE37" s="67">
        <f>IF(ISERROR(VLOOKUP($B$26,CommercialUnitsPivot!$A$32:$AM$43,AE36-CommYr+2,0)/(VLOOKUP($B$26,CommercialUnitsPivot!$A$10:$AM$20,AE36-CommYr+2,0)-VLOOKUP($B$26,CommercialUnitsPivot!$A$10:$AM$20,AE36-CommYr+1,0))),0,VLOOKUP($B$26,CommercialUnitsPivot!$A$32:$AM$43,AE36-CommYr+2,0)/(VLOOKUP($B$26,CommercialUnitsPivot!$A$10:$AM$20,AE36-CommYr+2,0)-VLOOKUP($B$26,CommercialUnitsPivot!$A$10:$AM$20,AE36-CommYr+1,0)))</f>
        <v>57.531163678981301</v>
      </c>
      <c r="AF37" s="67">
        <f>IF(ISERROR(VLOOKUP($B$26,CommercialUnitsPivot!$A$32:$AM$43,AF36-CommYr+2,0)/(VLOOKUP($B$26,CommercialUnitsPivot!$A$10:$AM$20,AF36-CommYr+2,0)-VLOOKUP($B$26,CommercialUnitsPivot!$A$10:$AM$20,AF36-CommYr+1,0))),0,VLOOKUP($B$26,CommercialUnitsPivot!$A$32:$AM$43,AF36-CommYr+2,0)/(VLOOKUP($B$26,CommercialUnitsPivot!$A$10:$AM$20,AF36-CommYr+2,0)-VLOOKUP($B$26,CommercialUnitsPivot!$A$10:$AM$20,AF36-CommYr+1,0)))</f>
        <v>57.538108892657633</v>
      </c>
      <c r="AG37" s="67">
        <f>IF(ISERROR(VLOOKUP($B$26,CommercialUnitsPivot!$A$32:$AM$43,AG36-CommYr+2,0)/(VLOOKUP($B$26,CommercialUnitsPivot!$A$10:$AM$20,AG36-CommYr+2,0)-VLOOKUP($B$26,CommercialUnitsPivot!$A$10:$AM$20,AG36-CommYr+1,0))),0,VLOOKUP($B$26,CommercialUnitsPivot!$A$32:$AM$43,AG36-CommYr+2,0)/(VLOOKUP($B$26,CommercialUnitsPivot!$A$10:$AM$20,AG36-CommYr+2,0)-VLOOKUP($B$26,CommercialUnitsPivot!$A$10:$AM$20,AG36-CommYr+1,0)))</f>
        <v>57.366745188906989</v>
      </c>
      <c r="AH37" s="67">
        <f>IF(ISERROR(VLOOKUP($B$26,CommercialUnitsPivot!$A$32:$AM$43,AH36-CommYr+2,0)/(VLOOKUP($B$26,CommercialUnitsPivot!$A$10:$AM$20,AH36-CommYr+2,0)-VLOOKUP($B$26,CommercialUnitsPivot!$A$10:$AM$20,AH36-CommYr+1,0))),0,VLOOKUP($B$26,CommercialUnitsPivot!$A$32:$AM$43,AH36-CommYr+2,0)/(VLOOKUP($B$26,CommercialUnitsPivot!$A$10:$AM$20,AH36-CommYr+2,0)-VLOOKUP($B$26,CommercialUnitsPivot!$A$10:$AM$20,AH36-CommYr+1,0)))</f>
        <v>57.035639285445797</v>
      </c>
      <c r="AI37" s="67">
        <f>IF(ISERROR(VLOOKUP($B$26,CommercialUnitsPivot!$A$32:$AM$43,AI36-CommYr+2,0)/(VLOOKUP($B$26,CommercialUnitsPivot!$A$10:$AM$20,AI36-CommYr+2,0)-VLOOKUP($B$26,CommercialUnitsPivot!$A$10:$AM$20,AI36-CommYr+1,0))),0,VLOOKUP($B$26,CommercialUnitsPivot!$A$32:$AM$43,AI36-CommYr+2,0)/(VLOOKUP($B$26,CommercialUnitsPivot!$A$10:$AM$20,AI36-CommYr+2,0)-VLOOKUP($B$26,CommercialUnitsPivot!$A$10:$AM$20,AI36-CommYr+1,0)))</f>
        <v>56.881325939846811</v>
      </c>
      <c r="AJ37" s="67">
        <f>IF(ISERROR(VLOOKUP($B$26,CommercialUnitsPivot!$A$32:$AM$43,AJ36-CommYr+2,0)/(VLOOKUP($B$26,CommercialUnitsPivot!$A$10:$AM$20,AJ36-CommYr+2,0)-VLOOKUP($B$26,CommercialUnitsPivot!$A$10:$AM$20,AJ36-CommYr+1,0))),0,VLOOKUP($B$26,CommercialUnitsPivot!$A$32:$AM$43,AJ36-CommYr+2,0)/(VLOOKUP($B$26,CommercialUnitsPivot!$A$10:$AM$20,AJ36-CommYr+2,0)-VLOOKUP($B$26,CommercialUnitsPivot!$A$10:$AM$20,AJ36-CommYr+1,0)))</f>
        <v>56.764659315509384</v>
      </c>
      <c r="AK37" s="67">
        <f>IF(ISERROR(VLOOKUP($B$26,CommercialUnitsPivot!$A$32:$AM$43,AK36-CommYr+2,0)/(VLOOKUP($B$26,CommercialUnitsPivot!$A$10:$AM$20,AK36-CommYr+2,0)-VLOOKUP($B$26,CommercialUnitsPivot!$A$10:$AM$20,AK36-CommYr+1,0))),0,VLOOKUP($B$26,CommercialUnitsPivot!$A$32:$AM$43,AK36-CommYr+2,0)/(VLOOKUP($B$26,CommercialUnitsPivot!$A$10:$AM$20,AK36-CommYr+2,0)-VLOOKUP($B$26,CommercialUnitsPivot!$A$10:$AM$20,AK36-CommYr+1,0)))</f>
        <v>56.60242423445591</v>
      </c>
      <c r="AL37" s="67">
        <f>IF(ISERROR(VLOOKUP($B$26,CommercialUnitsPivot!$A$32:$AM$43,AL36-CommYr+2,0)/(VLOOKUP($B$26,CommercialUnitsPivot!$A$10:$AM$20,AL36-CommYr+2,0)-VLOOKUP($B$26,CommercialUnitsPivot!$A$10:$AM$20,AL36-CommYr+1,0))),0,VLOOKUP($B$26,CommercialUnitsPivot!$A$32:$AM$43,AL36-CommYr+2,0)/(VLOOKUP($B$26,CommercialUnitsPivot!$A$10:$AM$20,AL36-CommYr+2,0)-VLOOKUP($B$26,CommercialUnitsPivot!$A$10:$AM$20,AL36-CommYr+1,0)))</f>
        <v>56.373434017876136</v>
      </c>
      <c r="AM37" s="67">
        <f>IF(ISERROR(VLOOKUP($B$26,CommercialUnitsPivot!$A$32:$AM$43,AM36-CommYr+2,0)/(VLOOKUP($B$26,CommercialUnitsPivot!$A$10:$AM$20,AM36-CommYr+2,0)-VLOOKUP($B$26,CommercialUnitsPivot!$A$10:$AM$20,AM36-CommYr+1,0))),0,VLOOKUP($B$26,CommercialUnitsPivot!$A$32:$AM$43,AM36-CommYr+2,0)/(VLOOKUP($B$26,CommercialUnitsPivot!$A$10:$AM$20,AM36-CommYr+2,0)-VLOOKUP($B$26,CommercialUnitsPivot!$A$10:$AM$20,AM36-CommYr+1,0)))</f>
        <v>56.280429633034331</v>
      </c>
      <c r="AN37" s="67">
        <f>IF(ISERROR(VLOOKUP($B$26,CommercialUnitsPivot!$A$32:$AM$43,AN36-CommYr+2,0)/(VLOOKUP($B$26,CommercialUnitsPivot!$A$10:$AM$20,AN36-CommYr+2,0)-VLOOKUP($B$26,CommercialUnitsPivot!$A$10:$AM$20,AN36-CommYr+1,0))),0,VLOOKUP($B$26,CommercialUnitsPivot!$A$32:$AM$43,AN36-CommYr+2,0)/(VLOOKUP($B$26,CommercialUnitsPivot!$A$10:$AM$20,AN36-CommYr+2,0)-VLOOKUP($B$26,CommercialUnitsPivot!$A$10:$AM$20,AN36-CommYr+1,0)))</f>
        <v>57.379846447801768</v>
      </c>
      <c r="AO37" s="67">
        <f>IF(ISERROR(VLOOKUP($B$26,CommercialUnitsPivot!$A$32:$AM$43,AO36-CommYr+2,0)/(VLOOKUP($B$26,CommercialUnitsPivot!$A$10:$AM$20,AO36-CommYr+2,0)-VLOOKUP($B$26,CommercialUnitsPivot!$A$10:$AM$20,AO36-CommYr+1,0))),0,VLOOKUP($B$26,CommercialUnitsPivot!$A$32:$AM$43,AO36-CommYr+2,0)/(VLOOKUP($B$26,CommercialUnitsPivot!$A$10:$AM$20,AO36-CommYr+2,0)-VLOOKUP($B$26,CommercialUnitsPivot!$A$10:$AM$20,AO36-CommYr+1,0)))</f>
        <v>56.607233615870641</v>
      </c>
      <c r="AP37" s="67">
        <f>IF(ISERROR(VLOOKUP($B$26,CommercialUnitsPivot!$A$32:$AM$43,AP36-CommYr+2,0)/(VLOOKUP($B$26,CommercialUnitsPivot!$A$10:$AM$20,AP36-CommYr+2,0)-VLOOKUP($B$26,CommercialUnitsPivot!$A$10:$AM$20,AP36-CommYr+1,0))),0,VLOOKUP($B$26,CommercialUnitsPivot!$A$32:$AM$43,AP36-CommYr+2,0)/(VLOOKUP($B$26,CommercialUnitsPivot!$A$10:$AM$20,AP36-CommYr+2,0)-VLOOKUP($B$26,CommercialUnitsPivot!$A$10:$AM$20,AP36-CommYr+1,0)))</f>
        <v>57.062174356037119</v>
      </c>
      <c r="AQ37" s="67">
        <f>IF(ISERROR(VLOOKUP($B$26,CommercialUnitsPivot!$A$32:$AM$43,AQ36-CommYr+2,0)/(VLOOKUP($B$26,CommercialUnitsPivot!$A$10:$AM$20,AQ36-CommYr+2,0)-VLOOKUP($B$26,CommercialUnitsPivot!$A$10:$AM$20,AQ36-CommYr+1,0))),0,VLOOKUP($B$26,CommercialUnitsPivot!$A$32:$AM$43,AQ36-CommYr+2,0)/(VLOOKUP($B$26,CommercialUnitsPivot!$A$10:$AM$20,AQ36-CommYr+2,0)-VLOOKUP($B$26,CommercialUnitsPivot!$A$10:$AM$20,AQ36-CommYr+1,0)))</f>
        <v>56.619515143985595</v>
      </c>
      <c r="AR37" s="67">
        <f>IF(ISERROR(VLOOKUP($B$26,CommercialUnitsPivot!$A$32:$AM$43,AR36-CommYr+2,0)/(VLOOKUP($B$26,CommercialUnitsPivot!$A$10:$AM$20,AR36-CommYr+2,0)-VLOOKUP($B$26,CommercialUnitsPivot!$A$10:$AM$20,AR36-CommYr+1,0))),0,VLOOKUP($B$26,CommercialUnitsPivot!$A$32:$AM$43,AR36-CommYr+2,0)/(VLOOKUP($B$26,CommercialUnitsPivot!$A$10:$AM$20,AR36-CommYr+2,0)-VLOOKUP($B$26,CommercialUnitsPivot!$A$10:$AM$20,AR36-CommYr+1,0)))</f>
        <v>57.268278292653818</v>
      </c>
    </row>
    <row r="38" spans="2:44" x14ac:dyDescent="0.25">
      <c r="B38" s="72" t="s">
        <v>75</v>
      </c>
      <c r="C38" s="130" t="s">
        <v>52</v>
      </c>
      <c r="D38" s="130" t="s">
        <v>52</v>
      </c>
      <c r="E38" s="130" t="s">
        <v>52</v>
      </c>
      <c r="F38" s="130" t="s">
        <v>52</v>
      </c>
      <c r="G38" s="68">
        <f>IF(ISERROR(VLOOKUP($B$26,CommercialInvestPivot!$A$10:$AM$20,G36-CommYr+2,0)/(VLOOKUP($B$26,CommercialUnitsPivot!$A$10:$AM$20,G36-CommYr+2,0))*10^6*HLOOKUP(G36,GDP!$C$2:$BA$3,2,0)/HLOOKUP(GDPyear,GDP!$C$2:$BA$3,2,0)),0,VLOOKUP($B$26,CommercialInvestPivot!$A$10:$AM$20,G36-CommYr+2,0)/(VLOOKUP($B$26,CommercialUnitsPivot!$A$10:$AM$20,G36-CommYr+2,0))*10^6*HLOOKUP(G36,GDP!$C$2:$BA$3,2,0)/HLOOKUP(GDPyear,GDP!$C$2:$BA$3,2,0))</f>
        <v>0</v>
      </c>
      <c r="H38" s="68">
        <f>IF(ISERROR(VLOOKUP($B$26,CommercialInvestPivot!$A$10:$AM$20,H36-CommYr+2,0)/(VLOOKUP($B$26,CommercialUnitsPivot!$A$10:$AM$20,H36-CommYr+2,0)-VLOOKUP($B$26,CommercialUnitsPivot!$A$10:$AM$20,H36-CommYr+1,0))*10^6*HLOOKUP(H36,GDP!$C$2:$BA$3,2,0)/HLOOKUP(GDPyear,GDP!$C$2:$BA$3,2,0)),0,VLOOKUP($B$26,CommercialInvestPivot!$A$10:$AM$20,H36-CommYr+2,0)/(VLOOKUP($B$26,CommercialUnitsPivot!$A$10:$AM$20,H36-CommYr+2,0)-VLOOKUP($B$26,CommercialUnitsPivot!$A$10:$AM$20,H36-CommYr+1,0))*10^6*HLOOKUP(H36,GDP!$C$2:$BA$3,2,0)/HLOOKUP(GDPyear,GDP!$C$2:$BA$3,2,0))</f>
        <v>403931.82064879715</v>
      </c>
      <c r="I38" s="68">
        <f>IF(ISERROR(VLOOKUP($B$26,CommercialInvestPivot!$A$10:$AM$20,I36-CommYr+2,0)/(VLOOKUP($B$26,CommercialUnitsPivot!$A$10:$AM$20,I36-CommYr+2,0)-VLOOKUP($B$26,CommercialUnitsPivot!$A$10:$AM$20,I36-CommYr+1,0))*10^6*HLOOKUP(I36,GDP!$C$2:$BA$3,2,0)/HLOOKUP(GDPyear,GDP!$C$2:$BA$3,2,0)),0,VLOOKUP($B$26,CommercialInvestPivot!$A$10:$AM$20,I36-CommYr+2,0)/(VLOOKUP($B$26,CommercialUnitsPivot!$A$10:$AM$20,I36-CommYr+2,0)-VLOOKUP($B$26,CommercialUnitsPivot!$A$10:$AM$20,I36-CommYr+1,0))*10^6*HLOOKUP(I36,GDP!$C$2:$BA$3,2,0)/HLOOKUP(GDPyear,GDP!$C$2:$BA$3,2,0))</f>
        <v>330465.84078028111</v>
      </c>
      <c r="J38" s="68">
        <f>IF(ISERROR(VLOOKUP($B$26,CommercialInvestPivot!$A$10:$AM$20,J36-CommYr+2,0)/(VLOOKUP($B$26,CommercialUnitsPivot!$A$10:$AM$20,J36-CommYr+2,0)-VLOOKUP($B$26,CommercialUnitsPivot!$A$10:$AM$20,J36-CommYr+1,0))*10^6*HLOOKUP(J36,GDP!$C$2:$BA$3,2,0)/HLOOKUP(GDPyear,GDP!$C$2:$BA$3,2,0)),0,VLOOKUP($B$26,CommercialInvestPivot!$A$10:$AM$20,J36-CommYr+2,0)/(VLOOKUP($B$26,CommercialUnitsPivot!$A$10:$AM$20,J36-CommYr+2,0)-VLOOKUP($B$26,CommercialUnitsPivot!$A$10:$AM$20,J36-CommYr+1,0))*10^6*HLOOKUP(J36,GDP!$C$2:$BA$3,2,0)/HLOOKUP(GDPyear,GDP!$C$2:$BA$3,2,0))</f>
        <v>152954.09237800975</v>
      </c>
      <c r="K38" s="68">
        <f>IF(ISERROR(VLOOKUP($B$26,CommercialInvestPivot!$A$10:$AM$20,K36-CommYr+2,0)/(VLOOKUP($B$26,CommercialUnitsPivot!$A$10:$AM$20,K36-CommYr+2,0)-VLOOKUP($B$26,CommercialUnitsPivot!$A$10:$AM$20,K36-CommYr+1,0))*10^6*HLOOKUP(K36,GDP!$C$2:$BA$3,2,0)/HLOOKUP(GDPyear,GDP!$C$2:$BA$3,2,0)),0,VLOOKUP($B$26,CommercialInvestPivot!$A$10:$AM$20,K36-CommYr+2,0)/(VLOOKUP($B$26,CommercialUnitsPivot!$A$10:$AM$20,K36-CommYr+2,0)-VLOOKUP($B$26,CommercialUnitsPivot!$A$10:$AM$20,K36-CommYr+1,0))*10^6*HLOOKUP(K36,GDP!$C$2:$BA$3,2,0)/HLOOKUP(GDPyear,GDP!$C$2:$BA$3,2,0))</f>
        <v>251974.42168319583</v>
      </c>
      <c r="L38" s="68">
        <f>IF(ISERROR(VLOOKUP($B$26,CommercialInvestPivot!$A$10:$AM$20,L36-CommYr+2,0)/(VLOOKUP($B$26,CommercialUnitsPivot!$A$10:$AM$20,L36-CommYr+2,0)-VLOOKUP($B$26,CommercialUnitsPivot!$A$10:$AM$20,L36-CommYr+1,0))*10^6*HLOOKUP(L36,GDP!$C$2:$BA$3,2,0)/HLOOKUP(GDPyear,GDP!$C$2:$BA$3,2,0)),0,VLOOKUP($B$26,CommercialInvestPivot!$A$10:$AM$20,L36-CommYr+2,0)/(VLOOKUP($B$26,CommercialUnitsPivot!$A$10:$AM$20,L36-CommYr+2,0)-VLOOKUP($B$26,CommercialUnitsPivot!$A$10:$AM$20,L36-CommYr+1,0))*10^6*HLOOKUP(L36,GDP!$C$2:$BA$3,2,0)/HLOOKUP(GDPyear,GDP!$C$2:$BA$3,2,0))</f>
        <v>249251.92270667481</v>
      </c>
      <c r="M38" s="68">
        <f>IF(ISERROR(VLOOKUP($B$26,CommercialInvestPivot!$A$10:$AM$20,M36-CommYr+2,0)/(VLOOKUP($B$26,CommercialUnitsPivot!$A$10:$AM$20,M36-CommYr+2,0)-VLOOKUP($B$26,CommercialUnitsPivot!$A$10:$AM$20,M36-CommYr+1,0))*10^6*HLOOKUP(M36,GDP!$C$2:$BA$3,2,0)/HLOOKUP(GDPyear,GDP!$C$2:$BA$3,2,0)),0,VLOOKUP($B$26,CommercialInvestPivot!$A$10:$AM$20,M36-CommYr+2,0)/(VLOOKUP($B$26,CommercialUnitsPivot!$A$10:$AM$20,M36-CommYr+2,0)-VLOOKUP($B$26,CommercialUnitsPivot!$A$10:$AM$20,M36-CommYr+1,0))*10^6*HLOOKUP(M36,GDP!$C$2:$BA$3,2,0)/HLOOKUP(GDPyear,GDP!$C$2:$BA$3,2,0))</f>
        <v>272744.86434107181</v>
      </c>
      <c r="N38" s="68">
        <f>IF(ISERROR(VLOOKUP($B$26,CommercialInvestPivot!$A$10:$AM$20,N36-CommYr+2,0)/(VLOOKUP($B$26,CommercialUnitsPivot!$A$10:$AM$20,N36-CommYr+2,0)-VLOOKUP($B$26,CommercialUnitsPivot!$A$10:$AM$20,N36-CommYr+1,0))*10^6*HLOOKUP(N36,GDP!$C$2:$BA$3,2,0)/HLOOKUP(GDPyear,GDP!$C$2:$BA$3,2,0)),0,VLOOKUP($B$26,CommercialInvestPivot!$A$10:$AM$20,N36-CommYr+2,0)/(VLOOKUP($B$26,CommercialUnitsPivot!$A$10:$AM$20,N36-CommYr+2,0)-VLOOKUP($B$26,CommercialUnitsPivot!$A$10:$AM$20,N36-CommYr+1,0))*10^6*HLOOKUP(N36,GDP!$C$2:$BA$3,2,0)/HLOOKUP(GDPyear,GDP!$C$2:$BA$3,2,0))</f>
        <v>287164.43900048279</v>
      </c>
      <c r="O38" s="68">
        <f>IF(ISERROR(VLOOKUP($B$26,CommercialInvestPivot!$A$10:$AM$20,O36-CommYr+2,0)/(VLOOKUP($B$26,CommercialUnitsPivot!$A$10:$AM$20,O36-CommYr+2,0)-VLOOKUP($B$26,CommercialUnitsPivot!$A$10:$AM$20,O36-CommYr+1,0))*10^6*HLOOKUP(O36,GDP!$C$2:$BA$3,2,0)/HLOOKUP(GDPyear,GDP!$C$2:$BA$3,2,0)),0,VLOOKUP($B$26,CommercialInvestPivot!$A$10:$AM$20,O36-CommYr+2,0)/(VLOOKUP($B$26,CommercialUnitsPivot!$A$10:$AM$20,O36-CommYr+2,0)-VLOOKUP($B$26,CommercialUnitsPivot!$A$10:$AM$20,O36-CommYr+1,0))*10^6*HLOOKUP(O36,GDP!$C$2:$BA$3,2,0)/HLOOKUP(GDPyear,GDP!$C$2:$BA$3,2,0))</f>
        <v>296234.39751491119</v>
      </c>
      <c r="P38" s="68">
        <f>IF(ISERROR(VLOOKUP($B$26,CommercialInvestPivot!$A$10:$AM$20,P36-CommYr+2,0)/(VLOOKUP($B$26,CommercialUnitsPivot!$A$10:$AM$20,P36-CommYr+2,0)-VLOOKUP($B$26,CommercialUnitsPivot!$A$10:$AM$20,P36-CommYr+1,0))*10^6*HLOOKUP(P36,GDP!$C$2:$BA$3,2,0)/HLOOKUP(GDPyear,GDP!$C$2:$BA$3,2,0)),0,VLOOKUP($B$26,CommercialInvestPivot!$A$10:$AM$20,P36-CommYr+2,0)/(VLOOKUP($B$26,CommercialUnitsPivot!$A$10:$AM$20,P36-CommYr+2,0)-VLOOKUP($B$26,CommercialUnitsPivot!$A$10:$AM$20,P36-CommYr+1,0))*10^6*HLOOKUP(P36,GDP!$C$2:$BA$3,2,0)/HLOOKUP(GDPyear,GDP!$C$2:$BA$3,2,0))</f>
        <v>303052.10014769941</v>
      </c>
      <c r="Q38" s="68">
        <f>IF(ISERROR(VLOOKUP($B$26,CommercialInvestPivot!$A$10:$AM$20,Q36-CommYr+2,0)/(VLOOKUP($B$26,CommercialUnitsPivot!$A$10:$AM$20,Q36-CommYr+2,0)-VLOOKUP($B$26,CommercialUnitsPivot!$A$10:$AM$20,Q36-CommYr+1,0))*10^6*HLOOKUP(Q36,GDP!$C$2:$BA$3,2,0)/HLOOKUP(GDPyear,GDP!$C$2:$BA$3,2,0)),0,VLOOKUP($B$26,CommercialInvestPivot!$A$10:$AM$20,Q36-CommYr+2,0)/(VLOOKUP($B$26,CommercialUnitsPivot!$A$10:$AM$20,Q36-CommYr+2,0)-VLOOKUP($B$26,CommercialUnitsPivot!$A$10:$AM$20,Q36-CommYr+1,0))*10^6*HLOOKUP(Q36,GDP!$C$2:$BA$3,2,0)/HLOOKUP(GDPyear,GDP!$C$2:$BA$3,2,0))</f>
        <v>312061.51476049615</v>
      </c>
      <c r="R38" s="68">
        <f>IF(ISERROR(VLOOKUP($B$26,CommercialInvestPivot!$A$10:$AM$20,R36-CommYr+2,0)/(VLOOKUP($B$26,CommercialUnitsPivot!$A$10:$AM$20,R36-CommYr+2,0)-VLOOKUP($B$26,CommercialUnitsPivot!$A$10:$AM$20,R36-CommYr+1,0))*10^6*HLOOKUP(R36,GDP!$C$2:$BA$3,2,0)/HLOOKUP(GDPyear,GDP!$C$2:$BA$3,2,0)),0,VLOOKUP($B$26,CommercialInvestPivot!$A$10:$AM$20,R36-CommYr+2,0)/(VLOOKUP($B$26,CommercialUnitsPivot!$A$10:$AM$20,R36-CommYr+2,0)-VLOOKUP($B$26,CommercialUnitsPivot!$A$10:$AM$20,R36-CommYr+1,0))*10^6*HLOOKUP(R36,GDP!$C$2:$BA$3,2,0)/HLOOKUP(GDPyear,GDP!$C$2:$BA$3,2,0))</f>
        <v>319127.02742839057</v>
      </c>
      <c r="S38" s="68">
        <f>IF(ISERROR(VLOOKUP($B$26,CommercialInvestPivot!$A$10:$AM$20,S36-CommYr+2,0)/(VLOOKUP($B$26,CommercialUnitsPivot!$A$10:$AM$20,S36-CommYr+2,0)-VLOOKUP($B$26,CommercialUnitsPivot!$A$10:$AM$20,S36-CommYr+1,0))*10^6*HLOOKUP(S36,GDP!$C$2:$BA$3,2,0)/HLOOKUP(GDPyear,GDP!$C$2:$BA$3,2,0)),0,VLOOKUP($B$26,CommercialInvestPivot!$A$10:$AM$20,S36-CommYr+2,0)/(VLOOKUP($B$26,CommercialUnitsPivot!$A$10:$AM$20,S36-CommYr+2,0)-VLOOKUP($B$26,CommercialUnitsPivot!$A$10:$AM$20,S36-CommYr+1,0))*10^6*HLOOKUP(S36,GDP!$C$2:$BA$3,2,0)/HLOOKUP(GDPyear,GDP!$C$2:$BA$3,2,0))</f>
        <v>328354.5173637516</v>
      </c>
      <c r="T38" s="68">
        <f>IF(ISERROR(VLOOKUP($B$26,CommercialInvestPivot!$A$10:$AM$20,T36-CommYr+2,0)/(VLOOKUP($B$26,CommercialUnitsPivot!$A$10:$AM$20,T36-CommYr+2,0)-VLOOKUP($B$26,CommercialUnitsPivot!$A$10:$AM$20,T36-CommYr+1,0))*10^6*HLOOKUP(T36,GDP!$C$2:$BA$3,2,0)/HLOOKUP(GDPyear,GDP!$C$2:$BA$3,2,0)),0,VLOOKUP($B$26,CommercialInvestPivot!$A$10:$AM$20,T36-CommYr+2,0)/(VLOOKUP($B$26,CommercialUnitsPivot!$A$10:$AM$20,T36-CommYr+2,0)-VLOOKUP($B$26,CommercialUnitsPivot!$A$10:$AM$20,T36-CommYr+1,0))*10^6*HLOOKUP(T36,GDP!$C$2:$BA$3,2,0)/HLOOKUP(GDPyear,GDP!$C$2:$BA$3,2,0))</f>
        <v>338448.08438680199</v>
      </c>
      <c r="U38" s="68">
        <f>IF(ISERROR(VLOOKUP($B$26,CommercialInvestPivot!$A$10:$AM$20,U36-CommYr+2,0)/(VLOOKUP($B$26,CommercialUnitsPivot!$A$10:$AM$20,U36-CommYr+2,0)-VLOOKUP($B$26,CommercialUnitsPivot!$A$10:$AM$20,U36-CommYr+1,0))*10^6*HLOOKUP(U36,GDP!$C$2:$BA$3,2,0)/HLOOKUP(GDPyear,GDP!$C$2:$BA$3,2,0)),0,VLOOKUP($B$26,CommercialInvestPivot!$A$10:$AM$20,U36-CommYr+2,0)/(VLOOKUP($B$26,CommercialUnitsPivot!$A$10:$AM$20,U36-CommYr+2,0)-VLOOKUP($B$26,CommercialUnitsPivot!$A$10:$AM$20,U36-CommYr+1,0))*10^6*HLOOKUP(U36,GDP!$C$2:$BA$3,2,0)/HLOOKUP(GDPyear,GDP!$C$2:$BA$3,2,0))</f>
        <v>347843.46299126482</v>
      </c>
      <c r="V38" s="68">
        <f>IF(ISERROR(VLOOKUP($B$26,CommercialInvestPivot!$A$10:$AM$20,V36-CommYr+2,0)/(VLOOKUP($B$26,CommercialUnitsPivot!$A$10:$AM$20,V36-CommYr+2,0)-VLOOKUP($B$26,CommercialUnitsPivot!$A$10:$AM$20,V36-CommYr+1,0))*10^6*HLOOKUP(V36,GDP!$C$2:$BA$3,2,0)/HLOOKUP(GDPyear,GDP!$C$2:$BA$3,2,0)),0,VLOOKUP($B$26,CommercialInvestPivot!$A$10:$AM$20,V36-CommYr+2,0)/(VLOOKUP($B$26,CommercialUnitsPivot!$A$10:$AM$20,V36-CommYr+2,0)-VLOOKUP($B$26,CommercialUnitsPivot!$A$10:$AM$20,V36-CommYr+1,0))*10^6*HLOOKUP(V36,GDP!$C$2:$BA$3,2,0)/HLOOKUP(GDPyear,GDP!$C$2:$BA$3,2,0))</f>
        <v>357017.79572856089</v>
      </c>
      <c r="W38" s="68">
        <f>IF(ISERROR(VLOOKUP($B$26,CommercialInvestPivot!$A$10:$AM$20,W36-CommYr+2,0)/(VLOOKUP($B$26,CommercialUnitsPivot!$A$10:$AM$20,W36-CommYr+2,0)-VLOOKUP($B$26,CommercialUnitsPivot!$A$10:$AM$20,W36-CommYr+1,0))*10^6*HLOOKUP(W36,GDP!$C$2:$BA$3,2,0)/HLOOKUP(GDPyear,GDP!$C$2:$BA$3,2,0)),0,VLOOKUP($B$26,CommercialInvestPivot!$A$10:$AM$20,W36-CommYr+2,0)/(VLOOKUP($B$26,CommercialUnitsPivot!$A$10:$AM$20,W36-CommYr+2,0)-VLOOKUP($B$26,CommercialUnitsPivot!$A$10:$AM$20,W36-CommYr+1,0))*10^6*HLOOKUP(W36,GDP!$C$2:$BA$3,2,0)/HLOOKUP(GDPyear,GDP!$C$2:$BA$3,2,0))</f>
        <v>366350.13096072251</v>
      </c>
      <c r="X38" s="68">
        <f>IF(ISERROR(VLOOKUP($B$26,CommercialInvestPivot!$A$10:$AM$20,X36-CommYr+2,0)/(VLOOKUP($B$26,CommercialUnitsPivot!$A$10:$AM$20,X36-CommYr+2,0)-VLOOKUP($B$26,CommercialUnitsPivot!$A$10:$AM$20,X36-CommYr+1,0))*10^6*HLOOKUP(X36,GDP!$C$2:$BA$3,2,0)/HLOOKUP(GDPyear,GDP!$C$2:$BA$3,2,0)),0,VLOOKUP($B$26,CommercialInvestPivot!$A$10:$AM$20,X36-CommYr+2,0)/(VLOOKUP($B$26,CommercialUnitsPivot!$A$10:$AM$20,X36-CommYr+2,0)-VLOOKUP($B$26,CommercialUnitsPivot!$A$10:$AM$20,X36-CommYr+1,0))*10^6*HLOOKUP(X36,GDP!$C$2:$BA$3,2,0)/HLOOKUP(GDPyear,GDP!$C$2:$BA$3,2,0))</f>
        <v>376921.33575237467</v>
      </c>
      <c r="Y38" s="68">
        <f>IF(ISERROR(VLOOKUP($B$26,CommercialInvestPivot!$A$10:$AM$20,Y36-CommYr+2,0)/(VLOOKUP($B$26,CommercialUnitsPivot!$A$10:$AM$20,Y36-CommYr+2,0)-VLOOKUP($B$26,CommercialUnitsPivot!$A$10:$AM$20,Y36-CommYr+1,0))*10^6*HLOOKUP(Y36,GDP!$C$2:$BA$3,2,0)/HLOOKUP(GDPyear,GDP!$C$2:$BA$3,2,0)),0,VLOOKUP($B$26,CommercialInvestPivot!$A$10:$AM$20,Y36-CommYr+2,0)/(VLOOKUP($B$26,CommercialUnitsPivot!$A$10:$AM$20,Y36-CommYr+2,0)-VLOOKUP($B$26,CommercialUnitsPivot!$A$10:$AM$20,Y36-CommYr+1,0))*10^6*HLOOKUP(Y36,GDP!$C$2:$BA$3,2,0)/HLOOKUP(GDPyear,GDP!$C$2:$BA$3,2,0))</f>
        <v>388433.33418468293</v>
      </c>
      <c r="Z38" s="68">
        <f>IF(ISERROR(VLOOKUP($B$26,CommercialInvestPivot!$A$10:$AM$20,Z36-CommYr+2,0)/(VLOOKUP($B$26,CommercialUnitsPivot!$A$10:$AM$20,Z36-CommYr+2,0)-VLOOKUP($B$26,CommercialUnitsPivot!$A$10:$AM$20,Z36-CommYr+1,0))*10^6*HLOOKUP(Z36,GDP!$C$2:$BA$3,2,0)/HLOOKUP(GDPyear,GDP!$C$2:$BA$3,2,0)),0,VLOOKUP($B$26,CommercialInvestPivot!$A$10:$AM$20,Z36-CommYr+2,0)/(VLOOKUP($B$26,CommercialUnitsPivot!$A$10:$AM$20,Z36-CommYr+2,0)-VLOOKUP($B$26,CommercialUnitsPivot!$A$10:$AM$20,Z36-CommYr+1,0))*10^6*HLOOKUP(Z36,GDP!$C$2:$BA$3,2,0)/HLOOKUP(GDPyear,GDP!$C$2:$BA$3,2,0))</f>
        <v>397306.06674546248</v>
      </c>
      <c r="AA38" s="68">
        <f>IF(ISERROR(VLOOKUP($B$26,CommercialInvestPivot!$A$10:$AM$20,AA36-CommYr+2,0)/(VLOOKUP($B$26,CommercialUnitsPivot!$A$10:$AM$20,AA36-CommYr+2,0)-VLOOKUP($B$26,CommercialUnitsPivot!$A$10:$AM$20,AA36-CommYr+1,0))*10^6*HLOOKUP(AA36,GDP!$C$2:$BA$3,2,0)/HLOOKUP(GDPyear,GDP!$C$2:$BA$3,2,0)),0,VLOOKUP($B$26,CommercialInvestPivot!$A$10:$AM$20,AA36-CommYr+2,0)/(VLOOKUP($B$26,CommercialUnitsPivot!$A$10:$AM$20,AA36-CommYr+2,0)-VLOOKUP($B$26,CommercialUnitsPivot!$A$10:$AM$20,AA36-CommYr+1,0))*10^6*HLOOKUP(AA36,GDP!$C$2:$BA$3,2,0)/HLOOKUP(GDPyear,GDP!$C$2:$BA$3,2,0))</f>
        <v>401869.66371608706</v>
      </c>
      <c r="AB38" s="68">
        <f>IF(ISERROR(VLOOKUP($B$26,CommercialInvestPivot!$A$10:$AM$20,AB36-CommYr+2,0)/(VLOOKUP($B$26,CommercialUnitsPivot!$A$10:$AM$20,AB36-CommYr+2,0)-VLOOKUP($B$26,CommercialUnitsPivot!$A$10:$AM$20,AB36-CommYr+1,0))*10^6*HLOOKUP(AB36,GDP!$C$2:$BA$3,2,0)/HLOOKUP(GDPyear,GDP!$C$2:$BA$3,2,0)),0,VLOOKUP($B$26,CommercialInvestPivot!$A$10:$AM$20,AB36-CommYr+2,0)/(VLOOKUP($B$26,CommercialUnitsPivot!$A$10:$AM$20,AB36-CommYr+2,0)-VLOOKUP($B$26,CommercialUnitsPivot!$A$10:$AM$20,AB36-CommYr+1,0))*10^6*HLOOKUP(AB36,GDP!$C$2:$BA$3,2,0)/HLOOKUP(GDPyear,GDP!$C$2:$BA$3,2,0))</f>
        <v>405184.53898168757</v>
      </c>
      <c r="AC38" s="68">
        <f>IF(ISERROR(VLOOKUP($B$26,CommercialInvestPivot!$A$10:$AM$20,AC36-CommYr+2,0)/(VLOOKUP($B$26,CommercialUnitsPivot!$A$10:$AM$20,AC36-CommYr+2,0)-VLOOKUP($B$26,CommercialUnitsPivot!$A$10:$AM$20,AC36-CommYr+1,0))*10^6*HLOOKUP(AC36,GDP!$C$2:$BA$3,2,0)/HLOOKUP(GDPyear,GDP!$C$2:$BA$3,2,0)),0,VLOOKUP($B$26,CommercialInvestPivot!$A$10:$AM$20,AC36-CommYr+2,0)/(VLOOKUP($B$26,CommercialUnitsPivot!$A$10:$AM$20,AC36-CommYr+2,0)-VLOOKUP($B$26,CommercialUnitsPivot!$A$10:$AM$20,AC36-CommYr+1,0))*10^6*HLOOKUP(AC36,GDP!$C$2:$BA$3,2,0)/HLOOKUP(GDPyear,GDP!$C$2:$BA$3,2,0))</f>
        <v>407133.82784063951</v>
      </c>
      <c r="AD38" s="68">
        <f>IF(ISERROR(VLOOKUP($B$26,CommercialInvestPivot!$A$10:$AM$20,AD36-CommYr+2,0)/(VLOOKUP($B$26,CommercialUnitsPivot!$A$10:$AM$20,AD36-CommYr+2,0)-VLOOKUP($B$26,CommercialUnitsPivot!$A$10:$AM$20,AD36-CommYr+1,0))*10^6*HLOOKUP(AD36,GDP!$C$2:$BA$3,2,0)/HLOOKUP(GDPyear,GDP!$C$2:$BA$3,2,0)),0,VLOOKUP($B$26,CommercialInvestPivot!$A$10:$AM$20,AD36-CommYr+2,0)/(VLOOKUP($B$26,CommercialUnitsPivot!$A$10:$AM$20,AD36-CommYr+2,0)-VLOOKUP($B$26,CommercialUnitsPivot!$A$10:$AM$20,AD36-CommYr+1,0))*10^6*HLOOKUP(AD36,GDP!$C$2:$BA$3,2,0)/HLOOKUP(GDPyear,GDP!$C$2:$BA$3,2,0))</f>
        <v>409470.03162681073</v>
      </c>
      <c r="AE38" s="68">
        <f>IF(ISERROR(VLOOKUP($B$26,CommercialInvestPivot!$A$10:$AM$20,AE36-CommYr+2,0)/(VLOOKUP($B$26,CommercialUnitsPivot!$A$10:$AM$20,AE36-CommYr+2,0)-VLOOKUP($B$26,CommercialUnitsPivot!$A$10:$AM$20,AE36-CommYr+1,0))*10^6*HLOOKUP(AE36,GDP!$C$2:$BA$3,2,0)/HLOOKUP(GDPyear,GDP!$C$2:$BA$3,2,0)),0,VLOOKUP($B$26,CommercialInvestPivot!$A$10:$AM$20,AE36-CommYr+2,0)/(VLOOKUP($B$26,CommercialUnitsPivot!$A$10:$AM$20,AE36-CommYr+2,0)-VLOOKUP($B$26,CommercialUnitsPivot!$A$10:$AM$20,AE36-CommYr+1,0))*10^6*HLOOKUP(AE36,GDP!$C$2:$BA$3,2,0)/HLOOKUP(GDPyear,GDP!$C$2:$BA$3,2,0))</f>
        <v>411182.81724441471</v>
      </c>
      <c r="AF38" s="68">
        <f>IF(ISERROR(VLOOKUP($B$26,CommercialInvestPivot!$A$10:$AM$20,AF36-CommYr+2,0)/(VLOOKUP($B$26,CommercialUnitsPivot!$A$10:$AM$20,AF36-CommYr+2,0)-VLOOKUP($B$26,CommercialUnitsPivot!$A$10:$AM$20,AF36-CommYr+1,0))*10^6*HLOOKUP(AF36,GDP!$C$2:$BA$3,2,0)/HLOOKUP(GDPyear,GDP!$C$2:$BA$3,2,0)),0,VLOOKUP($B$26,CommercialInvestPivot!$A$10:$AM$20,AF36-CommYr+2,0)/(VLOOKUP($B$26,CommercialUnitsPivot!$A$10:$AM$20,AF36-CommYr+2,0)-VLOOKUP($B$26,CommercialUnitsPivot!$A$10:$AM$20,AF36-CommYr+1,0))*10^6*HLOOKUP(AF36,GDP!$C$2:$BA$3,2,0)/HLOOKUP(GDPyear,GDP!$C$2:$BA$3,2,0))</f>
        <v>412289.32087739842</v>
      </c>
      <c r="AG38" s="68">
        <f>IF(ISERROR(VLOOKUP($B$26,CommercialInvestPivot!$A$10:$AM$20,AG36-CommYr+2,0)/(VLOOKUP($B$26,CommercialUnitsPivot!$A$10:$AM$20,AG36-CommYr+2,0)-VLOOKUP($B$26,CommercialUnitsPivot!$A$10:$AM$20,AG36-CommYr+1,0))*10^6*HLOOKUP(AG36,GDP!$C$2:$BA$3,2,0)/HLOOKUP(GDPyear,GDP!$C$2:$BA$3,2,0)),0,VLOOKUP($B$26,CommercialInvestPivot!$A$10:$AM$20,AG36-CommYr+2,0)/(VLOOKUP($B$26,CommercialUnitsPivot!$A$10:$AM$20,AG36-CommYr+2,0)-VLOOKUP($B$26,CommercialUnitsPivot!$A$10:$AM$20,AG36-CommYr+1,0))*10^6*HLOOKUP(AG36,GDP!$C$2:$BA$3,2,0)/HLOOKUP(GDPyear,GDP!$C$2:$BA$3,2,0))</f>
        <v>412279.86321437254</v>
      </c>
      <c r="AH38" s="68">
        <f>IF(ISERROR(VLOOKUP($B$26,CommercialInvestPivot!$A$10:$AM$20,AH36-CommYr+2,0)/(VLOOKUP($B$26,CommercialUnitsPivot!$A$10:$AM$20,AH36-CommYr+2,0)-VLOOKUP($B$26,CommercialUnitsPivot!$A$10:$AM$20,AH36-CommYr+1,0))*10^6*HLOOKUP(AH36,GDP!$C$2:$BA$3,2,0)/HLOOKUP(GDPyear,GDP!$C$2:$BA$3,2,0)),0,VLOOKUP($B$26,CommercialInvestPivot!$A$10:$AM$20,AH36-CommYr+2,0)/(VLOOKUP($B$26,CommercialUnitsPivot!$A$10:$AM$20,AH36-CommYr+2,0)-VLOOKUP($B$26,CommercialUnitsPivot!$A$10:$AM$20,AH36-CommYr+1,0))*10^6*HLOOKUP(AH36,GDP!$C$2:$BA$3,2,0)/HLOOKUP(GDPyear,GDP!$C$2:$BA$3,2,0))</f>
        <v>411124.94454756158</v>
      </c>
      <c r="AI38" s="68">
        <f>IF(ISERROR(VLOOKUP($B$26,CommercialInvestPivot!$A$10:$AM$20,AI36-CommYr+2,0)/(VLOOKUP($B$26,CommercialUnitsPivot!$A$10:$AM$20,AI36-CommYr+2,0)-VLOOKUP($B$26,CommercialUnitsPivot!$A$10:$AM$20,AI36-CommYr+1,0))*10^6*HLOOKUP(AI36,GDP!$C$2:$BA$3,2,0)/HLOOKUP(GDPyear,GDP!$C$2:$BA$3,2,0)),0,VLOOKUP($B$26,CommercialInvestPivot!$A$10:$AM$20,AI36-CommYr+2,0)/(VLOOKUP($B$26,CommercialUnitsPivot!$A$10:$AM$20,AI36-CommYr+2,0)-VLOOKUP($B$26,CommercialUnitsPivot!$A$10:$AM$20,AI36-CommYr+1,0))*10^6*HLOOKUP(AI36,GDP!$C$2:$BA$3,2,0)/HLOOKUP(GDPyear,GDP!$C$2:$BA$3,2,0))</f>
        <v>418202.62706507393</v>
      </c>
      <c r="AJ38" s="68">
        <f>IF(ISERROR(VLOOKUP($B$26,CommercialInvestPivot!$A$10:$AM$20,AJ36-CommYr+2,0)/(VLOOKUP($B$26,CommercialUnitsPivot!$A$10:$AM$20,AJ36-CommYr+2,0)-VLOOKUP($B$26,CommercialUnitsPivot!$A$10:$AM$20,AJ36-CommYr+1,0))*10^6*HLOOKUP(AJ36,GDP!$C$2:$BA$3,2,0)/HLOOKUP(GDPyear,GDP!$C$2:$BA$3,2,0)),0,VLOOKUP($B$26,CommercialInvestPivot!$A$10:$AM$20,AJ36-CommYr+2,0)/(VLOOKUP($B$26,CommercialUnitsPivot!$A$10:$AM$20,AJ36-CommYr+2,0)-VLOOKUP($B$26,CommercialUnitsPivot!$A$10:$AM$20,AJ36-CommYr+1,0))*10^6*HLOOKUP(AJ36,GDP!$C$2:$BA$3,2,0)/HLOOKUP(GDPyear,GDP!$C$2:$BA$3,2,0))</f>
        <v>425851.27035256347</v>
      </c>
      <c r="AK38" s="68">
        <f>IF(ISERROR(VLOOKUP($B$26,CommercialInvestPivot!$A$10:$AM$20,AK36-CommYr+2,0)/(VLOOKUP($B$26,CommercialUnitsPivot!$A$10:$AM$20,AK36-CommYr+2,0)-VLOOKUP($B$26,CommercialUnitsPivot!$A$10:$AM$20,AK36-CommYr+1,0))*10^6*HLOOKUP(AK36,GDP!$C$2:$BA$3,2,0)/HLOOKUP(GDPyear,GDP!$C$2:$BA$3,2,0)),0,VLOOKUP($B$26,CommercialInvestPivot!$A$10:$AM$20,AK36-CommYr+2,0)/(VLOOKUP($B$26,CommercialUnitsPivot!$A$10:$AM$20,AK36-CommYr+2,0)-VLOOKUP($B$26,CommercialUnitsPivot!$A$10:$AM$20,AK36-CommYr+1,0))*10^6*HLOOKUP(AK36,GDP!$C$2:$BA$3,2,0)/HLOOKUP(GDPyear,GDP!$C$2:$BA$3,2,0))</f>
        <v>433530.73723483691</v>
      </c>
      <c r="AL38" s="68">
        <f>IF(ISERROR(VLOOKUP($B$26,CommercialInvestPivot!$A$10:$AM$20,AL36-CommYr+2,0)/(VLOOKUP($B$26,CommercialUnitsPivot!$A$10:$AM$20,AL36-CommYr+2,0)-VLOOKUP($B$26,CommercialUnitsPivot!$A$10:$AM$20,AL36-CommYr+1,0))*10^6*HLOOKUP(AL36,GDP!$C$2:$BA$3,2,0)/HLOOKUP(GDPyear,GDP!$C$2:$BA$3,2,0)),0,VLOOKUP($B$26,CommercialInvestPivot!$A$10:$AM$20,AL36-CommYr+2,0)/(VLOOKUP($B$26,CommercialUnitsPivot!$A$10:$AM$20,AL36-CommYr+2,0)-VLOOKUP($B$26,CommercialUnitsPivot!$A$10:$AM$20,AL36-CommYr+1,0))*10^6*HLOOKUP(AL36,GDP!$C$2:$BA$3,2,0)/HLOOKUP(GDPyear,GDP!$C$2:$BA$3,2,0))</f>
        <v>440983.41698852566</v>
      </c>
      <c r="AM38" s="68">
        <f>IF(ISERROR(VLOOKUP($B$26,CommercialInvestPivot!$A$10:$AM$20,AM36-CommYr+2,0)/(VLOOKUP($B$26,CommercialUnitsPivot!$A$10:$AM$20,AM36-CommYr+2,0)-VLOOKUP($B$26,CommercialUnitsPivot!$A$10:$AM$20,AM36-CommYr+1,0))*10^6*HLOOKUP(AM36,GDP!$C$2:$BA$3,2,0)/HLOOKUP(GDPyear,GDP!$C$2:$BA$3,2,0)),0,VLOOKUP($B$26,CommercialInvestPivot!$A$10:$AM$20,AM36-CommYr+2,0)/(VLOOKUP($B$26,CommercialUnitsPivot!$A$10:$AM$20,AM36-CommYr+2,0)-VLOOKUP($B$26,CommercialUnitsPivot!$A$10:$AM$20,AM36-CommYr+1,0))*10^6*HLOOKUP(AM36,GDP!$C$2:$BA$3,2,0)/HLOOKUP(GDPyear,GDP!$C$2:$BA$3,2,0))</f>
        <v>449758.39344646694</v>
      </c>
      <c r="AN38" s="68">
        <f>IF(ISERROR(VLOOKUP($B$26,CommercialInvestPivot!$A$10:$AM$20,AN36-CommYr+2,0)/(VLOOKUP($B$26,CommercialUnitsPivot!$A$10:$AM$20,AN36-CommYr+2,0)-VLOOKUP($B$26,CommercialUnitsPivot!$A$10:$AM$20,AN36-CommYr+1,0))*10^6*HLOOKUP(AN36,GDP!$C$2:$BA$3,2,0)/HLOOKUP(GDPyear,GDP!$C$2:$BA$3,2,0)),0,VLOOKUP($B$26,CommercialInvestPivot!$A$10:$AM$20,AN36-CommYr+2,0)/(VLOOKUP($B$26,CommercialUnitsPivot!$A$10:$AM$20,AN36-CommYr+2,0)-VLOOKUP($B$26,CommercialUnitsPivot!$A$10:$AM$20,AN36-CommYr+1,0))*10^6*HLOOKUP(AN36,GDP!$C$2:$BA$3,2,0)/HLOOKUP(GDPyear,GDP!$C$2:$BA$3,2,0))</f>
        <v>468538.56367012986</v>
      </c>
      <c r="AO38" s="68">
        <f>IF(ISERROR(VLOOKUP($B$26,CommercialInvestPivot!$A$10:$AM$20,AO36-CommYr+2,0)/(VLOOKUP($B$26,CommercialUnitsPivot!$A$10:$AM$20,AO36-CommYr+2,0)-VLOOKUP($B$26,CommercialUnitsPivot!$A$10:$AM$20,AO36-CommYr+1,0))*10^6*HLOOKUP(AO36,GDP!$C$2:$BA$3,2,0)/HLOOKUP(GDPyear,GDP!$C$2:$BA$3,2,0)),0,VLOOKUP($B$26,CommercialInvestPivot!$A$10:$AM$20,AO36-CommYr+2,0)/(VLOOKUP($B$26,CommercialUnitsPivot!$A$10:$AM$20,AO36-CommYr+2,0)-VLOOKUP($B$26,CommercialUnitsPivot!$A$10:$AM$20,AO36-CommYr+1,0))*10^6*HLOOKUP(AO36,GDP!$C$2:$BA$3,2,0)/HLOOKUP(GDPyear,GDP!$C$2:$BA$3,2,0))</f>
        <v>472421.406190518</v>
      </c>
      <c r="AP38" s="68">
        <f>IF(ISERROR(VLOOKUP($B$26,CommercialInvestPivot!$A$10:$AM$20,AP36-CommYr+2,0)/(VLOOKUP($B$26,CommercialUnitsPivot!$A$10:$AM$20,AP36-CommYr+2,0)-VLOOKUP($B$26,CommercialUnitsPivot!$A$10:$AM$20,AP36-CommYr+1,0))*10^6*HLOOKUP(AP36,GDP!$C$2:$BA$3,2,0)/HLOOKUP(GDPyear,GDP!$C$2:$BA$3,2,0)),0,VLOOKUP($B$26,CommercialInvestPivot!$A$10:$AM$20,AP36-CommYr+2,0)/(VLOOKUP($B$26,CommercialUnitsPivot!$A$10:$AM$20,AP36-CommYr+2,0)-VLOOKUP($B$26,CommercialUnitsPivot!$A$10:$AM$20,AP36-CommYr+1,0))*10^6*HLOOKUP(AP36,GDP!$C$2:$BA$3,2,0)/HLOOKUP(GDPyear,GDP!$C$2:$BA$3,2,0))</f>
        <v>486577.03892304772</v>
      </c>
      <c r="AQ38" s="68">
        <f>IF(ISERROR(VLOOKUP($B$26,CommercialInvestPivot!$A$10:$AM$20,AQ36-CommYr+2,0)/(VLOOKUP($B$26,CommercialUnitsPivot!$A$10:$AM$20,AQ36-CommYr+2,0)-VLOOKUP($B$26,CommercialUnitsPivot!$A$10:$AM$20,AQ36-CommYr+1,0))*10^6*HLOOKUP(AQ36,GDP!$C$2:$BA$3,2,0)/HLOOKUP(GDPyear,GDP!$C$2:$BA$3,2,0)),0,VLOOKUP($B$26,CommercialInvestPivot!$A$10:$AM$20,AQ36-CommYr+2,0)/(VLOOKUP($B$26,CommercialUnitsPivot!$A$10:$AM$20,AQ36-CommYr+2,0)-VLOOKUP($B$26,CommercialUnitsPivot!$A$10:$AM$20,AQ36-CommYr+1,0))*10^6*HLOOKUP(AQ36,GDP!$C$2:$BA$3,2,0)/HLOOKUP(GDPyear,GDP!$C$2:$BA$3,2,0))</f>
        <v>493231.74637175631</v>
      </c>
      <c r="AR38" s="68">
        <f>IF(ISERROR(VLOOKUP($B$26,CommercialInvestPivot!$A$10:$AM$20,AR36-CommYr+2,0)/(VLOOKUP($B$26,CommercialUnitsPivot!$A$10:$AM$20,AR36-CommYr+2,0)-VLOOKUP($B$26,CommercialUnitsPivot!$A$10:$AM$20,AR36-CommYr+1,0))*10^6*HLOOKUP(AR36,GDP!$C$2:$BA$3,2,0)/HLOOKUP(GDPyear,GDP!$C$2:$BA$3,2,0)),0,VLOOKUP($B$26,CommercialInvestPivot!$A$10:$AM$20,AR36-CommYr+2,0)/(VLOOKUP($B$26,CommercialUnitsPivot!$A$10:$AM$20,AR36-CommYr+2,0)-VLOOKUP($B$26,CommercialUnitsPivot!$A$10:$AM$20,AR36-CommYr+1,0))*10^6*HLOOKUP(AR36,GDP!$C$2:$BA$3,2,0)/HLOOKUP(GDPyear,GDP!$C$2:$BA$3,2,0))</f>
        <v>509448.7361467306</v>
      </c>
    </row>
    <row r="39" spans="2:44" x14ac:dyDescent="0.25">
      <c r="B39" s="72" t="s">
        <v>76</v>
      </c>
      <c r="C39" s="130" t="s">
        <v>52</v>
      </c>
      <c r="D39" s="130" t="s">
        <v>52</v>
      </c>
      <c r="E39" s="130" t="s">
        <v>52</v>
      </c>
      <c r="F39" s="130" t="s">
        <v>52</v>
      </c>
      <c r="G39" s="68">
        <f t="shared" ref="G39" si="162">IF(ISERROR(G38/G37),0,G38/G37)</f>
        <v>0</v>
      </c>
      <c r="H39" s="68">
        <f t="shared" ref="H39" si="163">IF(ISERROR(H38/H37),0,H38/H37)</f>
        <v>5266.4073642292424</v>
      </c>
      <c r="I39" s="68">
        <f t="shared" ref="I39" si="164">IF(ISERROR(I38/I37),0,I38/I37)</f>
        <v>5205.7941090352651</v>
      </c>
      <c r="J39" s="68">
        <f t="shared" ref="J39" si="165">IF(ISERROR(J38/J37),0,J38/J37)</f>
        <v>5156.9792092357402</v>
      </c>
      <c r="K39" s="68">
        <f t="shared" ref="K39" si="166">IF(ISERROR(K38/K37),0,K38/K37)</f>
        <v>5167.2795633332344</v>
      </c>
      <c r="L39" s="68">
        <f t="shared" ref="L39" si="167">IF(ISERROR(L38/L37),0,L38/L37)</f>
        <v>5268.999471779076</v>
      </c>
      <c r="M39" s="68">
        <f t="shared" ref="M39" si="168">IF(ISERROR(M38/M37),0,M38/M37)</f>
        <v>5380.2095315162514</v>
      </c>
      <c r="N39" s="68">
        <f t="shared" ref="N39" si="169">IF(ISERROR(N38/N37),0,N38/N37)</f>
        <v>5499.802154392225</v>
      </c>
      <c r="O39" s="68">
        <f t="shared" ref="O39" si="170">IF(ISERROR(O38/O37),0,O38/O37)</f>
        <v>5619.3900394551292</v>
      </c>
      <c r="P39" s="68">
        <f t="shared" ref="P39" si="171">IF(ISERROR(P38/P37),0,P38/P37)</f>
        <v>5745.7544306761301</v>
      </c>
      <c r="Q39" s="68">
        <f t="shared" ref="Q39" si="172">IF(ISERROR(Q38/Q37),0,Q38/Q37)</f>
        <v>5870.5775244045781</v>
      </c>
      <c r="R39" s="68">
        <f t="shared" ref="R39" si="173">IF(ISERROR(R38/R37),0,R38/R37)</f>
        <v>5991.2973973764374</v>
      </c>
      <c r="S39" s="68">
        <f t="shared" ref="S39" si="174">IF(ISERROR(S38/S37),0,S38/S37)</f>
        <v>6120.0101090118214</v>
      </c>
      <c r="T39" s="68">
        <f t="shared" ref="T39" si="175">IF(ISERROR(T38/T37),0,T38/T37)</f>
        <v>6255.5670455374448</v>
      </c>
      <c r="U39" s="68">
        <f t="shared" ref="U39" si="176">IF(ISERROR(U38/U37),0,U38/U37)</f>
        <v>6398.0417009707235</v>
      </c>
      <c r="V39" s="68">
        <f t="shared" ref="V39" si="177">IF(ISERROR(V38/V37),0,V38/V37)</f>
        <v>6538.4958393383386</v>
      </c>
      <c r="W39" s="68">
        <f t="shared" ref="W39" si="178">IF(ISERROR(W38/W37),0,W38/W37)</f>
        <v>6680.4841374026937</v>
      </c>
      <c r="X39" s="68">
        <f t="shared" ref="X39" si="179">IF(ISERROR(X38/X37),0,X38/X37)</f>
        <v>6823.8783453964952</v>
      </c>
      <c r="Y39" s="68">
        <f t="shared" ref="Y39" si="180">IF(ISERROR(Y38/Y37),0,Y38/Y37)</f>
        <v>6966.7637050161966</v>
      </c>
      <c r="Z39" s="68">
        <f t="shared" ref="Z39" si="181">IF(ISERROR(Z38/Z37),0,Z38/Z37)</f>
        <v>7057.7945354987078</v>
      </c>
      <c r="AA39" s="68">
        <f t="shared" ref="AA39" si="182">IF(ISERROR(AA38/AA37),0,AA38/AA37)</f>
        <v>7079.5539379412012</v>
      </c>
      <c r="AB39" s="68">
        <f t="shared" ref="AB39" si="183">IF(ISERROR(AB38/AB37),0,AB38/AB37)</f>
        <v>7095.3415611755781</v>
      </c>
      <c r="AC39" s="68">
        <f t="shared" ref="AC39" si="184">IF(ISERROR(AC38/AC37),0,AC38/AC37)</f>
        <v>7104.0440059059401</v>
      </c>
      <c r="AD39" s="68">
        <f t="shared" ref="AD39" si="185">IF(ISERROR(AD38/AD37),0,AD38/AD37)</f>
        <v>7127.2178386052537</v>
      </c>
      <c r="AE39" s="68">
        <f t="shared" ref="AE39" si="186">IF(ISERROR(AE38/AE37),0,AE38/AE37)</f>
        <v>7147.1319359847766</v>
      </c>
      <c r="AF39" s="68">
        <f t="shared" ref="AF39" si="187">IF(ISERROR(AF38/AF37),0,AF38/AF37)</f>
        <v>7165.5000279303613</v>
      </c>
      <c r="AG39" s="68">
        <f t="shared" ref="AG39" si="188">IF(ISERROR(AG38/AG37),0,AG38/AG37)</f>
        <v>7186.7396669751297</v>
      </c>
      <c r="AH39" s="68">
        <f t="shared" ref="AH39" si="189">IF(ISERROR(AH38/AH37),0,AH38/AH37)</f>
        <v>7208.2113867437856</v>
      </c>
      <c r="AI39" s="68">
        <f t="shared" ref="AI39" si="190">IF(ISERROR(AI38/AI37),0,AI38/AI37)</f>
        <v>7352.1954728575056</v>
      </c>
      <c r="AJ39" s="68">
        <f t="shared" ref="AJ39" si="191">IF(ISERROR(AJ38/AJ37),0,AJ38/AJ37)</f>
        <v>7502.0492589517107</v>
      </c>
      <c r="AK39" s="68">
        <f t="shared" ref="AK39" si="192">IF(ISERROR(AK38/AK37),0,AK38/AK37)</f>
        <v>7659.2256091203126</v>
      </c>
      <c r="AL39" s="68">
        <f t="shared" ref="AL39" si="193">IF(ISERROR(AL38/AL37),0,AL38/AL37)</f>
        <v>7822.5395467072112</v>
      </c>
      <c r="AM39" s="68">
        <f t="shared" ref="AM39" si="194">IF(ISERROR(AM38/AM37),0,AM38/AM37)</f>
        <v>7991.381664621782</v>
      </c>
      <c r="AN39" s="68">
        <f t="shared" ref="AN39" si="195">IF(ISERROR(AN38/AN37),0,AN38/AN37)</f>
        <v>8165.5597335269558</v>
      </c>
      <c r="AO39" s="68">
        <f t="shared" ref="AO39" si="196">IF(ISERROR(AO38/AO37),0,AO38/AO37)</f>
        <v>8345.6013660075405</v>
      </c>
      <c r="AP39" s="68">
        <f t="shared" ref="AP39" si="197">IF(ISERROR(AP38/AP37),0,AP38/AP37)</f>
        <v>8527.1380632478194</v>
      </c>
      <c r="AQ39" s="68">
        <f t="shared" ref="AQ39" si="198">IF(ISERROR(AQ38/AQ37),0,AQ38/AQ37)</f>
        <v>8711.3382217676899</v>
      </c>
      <c r="AR39" s="68">
        <f t="shared" ref="AR39" si="199">IF(ISERROR(AR38/AR37),0,AR38/AR37)</f>
        <v>8895.8276961520078</v>
      </c>
    </row>
    <row r="40" spans="2:44" x14ac:dyDescent="0.25">
      <c r="B40" s="72" t="s">
        <v>74</v>
      </c>
      <c r="C40" s="130" t="s">
        <v>52</v>
      </c>
      <c r="D40" s="130" t="s">
        <v>52</v>
      </c>
      <c r="E40" s="130" t="s">
        <v>52</v>
      </c>
      <c r="F40" s="130" t="s">
        <v>52</v>
      </c>
      <c r="G40" s="68">
        <f>G38*VLOOKUP($B$26,'Tax Credits'!$C$6:$AS$16,G$4-TaxMin+2,0)</f>
        <v>0</v>
      </c>
      <c r="H40" s="68">
        <f>H38*VLOOKUP($B$26,'Tax Credits'!$C$6:$AS$16,H$4-TaxMin+2,0)</f>
        <v>121179.54619463914</v>
      </c>
      <c r="I40" s="68">
        <f>I38*VLOOKUP($B$26,'Tax Credits'!$C$6:$AS$16,I$4-TaxMin+2,0)</f>
        <v>99139.752234084328</v>
      </c>
      <c r="J40" s="68">
        <f>J38*VLOOKUP($B$26,'Tax Credits'!$C$6:$AS$16,J$4-TaxMin+2,0)</f>
        <v>45886.227713402921</v>
      </c>
      <c r="K40" s="68">
        <f>K38*VLOOKUP($B$26,'Tax Credits'!$C$6:$AS$16,K$4-TaxMin+2,0)</f>
        <v>0</v>
      </c>
      <c r="L40" s="68">
        <f>L38*VLOOKUP($B$26,'Tax Credits'!$C$6:$AS$16,L$4-TaxMin+2,0)</f>
        <v>0</v>
      </c>
      <c r="M40" s="68">
        <f>M38*VLOOKUP($B$26,'Tax Credits'!$C$6:$AS$16,M$4-TaxMin+2,0)</f>
        <v>0</v>
      </c>
      <c r="N40" s="68">
        <f>N38*VLOOKUP($B$26,'Tax Credits'!$C$6:$AS$16,N$4-TaxMin+2,0)</f>
        <v>0</v>
      </c>
      <c r="O40" s="68">
        <f>O38*VLOOKUP($B$26,'Tax Credits'!$C$6:$AS$16,O$4-TaxMin+2,0)</f>
        <v>0</v>
      </c>
      <c r="P40" s="68">
        <f>P38*VLOOKUP($B$26,'Tax Credits'!$C$6:$AS$16,P$4-TaxMin+2,0)</f>
        <v>0</v>
      </c>
      <c r="Q40" s="68">
        <f>Q38*VLOOKUP($B$26,'Tax Credits'!$C$6:$AS$16,Q$4-TaxMin+2,0)</f>
        <v>0</v>
      </c>
      <c r="R40" s="68">
        <f>R38*VLOOKUP($B$26,'Tax Credits'!$C$6:$AS$16,R$4-TaxMin+2,0)</f>
        <v>0</v>
      </c>
      <c r="S40" s="68">
        <f>S38*VLOOKUP($B$26,'Tax Credits'!$C$6:$AS$16,S$4-TaxMin+2,0)</f>
        <v>0</v>
      </c>
      <c r="T40" s="68">
        <f>T38*VLOOKUP($B$26,'Tax Credits'!$C$6:$AS$16,T$4-TaxMin+2,0)</f>
        <v>0</v>
      </c>
      <c r="U40" s="68">
        <f>U38*VLOOKUP($B$26,'Tax Credits'!$C$6:$AS$16,U$4-TaxMin+2,0)</f>
        <v>0</v>
      </c>
      <c r="V40" s="68">
        <f>V38*VLOOKUP($B$26,'Tax Credits'!$C$6:$AS$16,V$4-TaxMin+2,0)</f>
        <v>0</v>
      </c>
      <c r="W40" s="68">
        <f>W38*VLOOKUP($B$26,'Tax Credits'!$C$6:$AS$16,W$4-TaxMin+2,0)</f>
        <v>0</v>
      </c>
      <c r="X40" s="68">
        <f>X38*VLOOKUP($B$26,'Tax Credits'!$C$6:$AS$16,X$4-TaxMin+2,0)</f>
        <v>0</v>
      </c>
      <c r="Y40" s="68">
        <f>Y38*VLOOKUP($B$26,'Tax Credits'!$C$6:$AS$16,Y$4-TaxMin+2,0)</f>
        <v>0</v>
      </c>
      <c r="Z40" s="68">
        <f>Z38*VLOOKUP($B$26,'Tax Credits'!$C$6:$AS$16,Z$4-TaxMin+2,0)</f>
        <v>0</v>
      </c>
      <c r="AA40" s="68">
        <f>AA38*VLOOKUP($B$26,'Tax Credits'!$C$6:$AS$16,AA$4-TaxMin+2,0)</f>
        <v>0</v>
      </c>
      <c r="AB40" s="68">
        <f>AB38*VLOOKUP($B$26,'Tax Credits'!$C$6:$AS$16,AB$4-TaxMin+2,0)</f>
        <v>0</v>
      </c>
      <c r="AC40" s="68">
        <f>AC38*VLOOKUP($B$26,'Tax Credits'!$C$6:$AS$16,AC$4-TaxMin+2,0)</f>
        <v>0</v>
      </c>
      <c r="AD40" s="68">
        <f>AD38*VLOOKUP($B$26,'Tax Credits'!$C$6:$AS$16,AD$4-TaxMin+2,0)</f>
        <v>0</v>
      </c>
      <c r="AE40" s="68">
        <f>AE38*VLOOKUP($B$26,'Tax Credits'!$C$6:$AS$16,AE$4-TaxMin+2,0)</f>
        <v>0</v>
      </c>
      <c r="AF40" s="68">
        <f>AF38*VLOOKUP($B$26,'Tax Credits'!$C$6:$AS$16,AF$4-TaxMin+2,0)</f>
        <v>0</v>
      </c>
      <c r="AG40" s="68">
        <f>AG38*VLOOKUP($B$26,'Tax Credits'!$C$6:$AS$16,AG$4-TaxMin+2,0)</f>
        <v>0</v>
      </c>
      <c r="AH40" s="68">
        <f>AH38*VLOOKUP($B$26,'Tax Credits'!$C$6:$AS$16,AH$4-TaxMin+2,0)</f>
        <v>0</v>
      </c>
      <c r="AI40" s="68">
        <f>AI38*VLOOKUP($B$26,'Tax Credits'!$C$6:$AS$16,AI$4-TaxMin+2,0)</f>
        <v>0</v>
      </c>
      <c r="AJ40" s="68">
        <f>AJ38*VLOOKUP($B$26,'Tax Credits'!$C$6:$AS$16,AJ$4-TaxMin+2,0)</f>
        <v>0</v>
      </c>
      <c r="AK40" s="68">
        <f>AK38*VLOOKUP($B$26,'Tax Credits'!$C$6:$AS$16,AK$4-TaxMin+2,0)</f>
        <v>0</v>
      </c>
      <c r="AL40" s="68">
        <f>AL38*VLOOKUP($B$26,'Tax Credits'!$C$6:$AS$16,AL$4-TaxMin+2,0)</f>
        <v>0</v>
      </c>
      <c r="AM40" s="68">
        <f>AM38*VLOOKUP($B$26,'Tax Credits'!$C$6:$AS$16,AM$4-TaxMin+2,0)</f>
        <v>0</v>
      </c>
      <c r="AN40" s="68">
        <f>AN38*VLOOKUP($B$26,'Tax Credits'!$C$6:$AS$16,AN$4-TaxMin+2,0)</f>
        <v>0</v>
      </c>
      <c r="AO40" s="68">
        <f>AO38*VLOOKUP($B$26,'Tax Credits'!$C$6:$AS$16,AO$4-TaxMin+2,0)</f>
        <v>0</v>
      </c>
      <c r="AP40" s="68">
        <f>AP38*VLOOKUP($B$26,'Tax Credits'!$C$6:$AS$16,AP$4-TaxMin+2,0)</f>
        <v>0</v>
      </c>
      <c r="AQ40" s="68">
        <f>AQ38*VLOOKUP($B$26,'Tax Credits'!$C$6:$AS$16,AQ$4-TaxMin+2,0)</f>
        <v>0</v>
      </c>
      <c r="AR40" s="68">
        <f>AR38*VLOOKUP($B$26,'Tax Credits'!$C$6:$AS$16,AR$4-TaxMin+2,0)</f>
        <v>0</v>
      </c>
    </row>
    <row r="41" spans="2:44" x14ac:dyDescent="0.25">
      <c r="B41" s="72" t="s">
        <v>77</v>
      </c>
      <c r="C41" s="130" t="s">
        <v>52</v>
      </c>
      <c r="D41" s="130" t="s">
        <v>52</v>
      </c>
      <c r="E41" s="130" t="s">
        <v>52</v>
      </c>
      <c r="F41" s="130" t="s">
        <v>52</v>
      </c>
      <c r="G41" s="68">
        <f t="shared" ref="G41" si="200">IF(ISERROR(G39-G40/G37),0,G39-G40/G37)</f>
        <v>0</v>
      </c>
      <c r="H41" s="68">
        <f t="shared" ref="H41" si="201">IF(ISERROR(H39-H40/H37),0,H39-H40/H37)</f>
        <v>3686.48515496047</v>
      </c>
      <c r="I41" s="68">
        <f t="shared" ref="I41" si="202">IF(ISERROR(I39-I40/I37),0,I39-I40/I37)</f>
        <v>3644.0558763246859</v>
      </c>
      <c r="J41" s="68">
        <f t="shared" ref="J41" si="203">IF(ISERROR(J39-J40/J37),0,J39-J40/J37)</f>
        <v>3609.8854464650185</v>
      </c>
      <c r="K41" s="68">
        <f t="shared" ref="K41" si="204">IF(ISERROR(K39-K40/K37),0,K39-K40/K37)</f>
        <v>5167.2795633332344</v>
      </c>
      <c r="L41" s="68">
        <f t="shared" ref="L41" si="205">IF(ISERROR(L39-L40/L37),0,L39-L40/L37)</f>
        <v>5268.999471779076</v>
      </c>
      <c r="M41" s="68">
        <f t="shared" ref="M41" si="206">IF(ISERROR(M39-M40/M37),0,M39-M40/M37)</f>
        <v>5380.2095315162514</v>
      </c>
      <c r="N41" s="68">
        <f t="shared" ref="N41" si="207">IF(ISERROR(N39-N40/N37),0,N39-N40/N37)</f>
        <v>5499.802154392225</v>
      </c>
      <c r="O41" s="68">
        <f t="shared" ref="O41" si="208">IF(ISERROR(O39-O40/O37),0,O39-O40/O37)</f>
        <v>5619.3900394551292</v>
      </c>
      <c r="P41" s="68">
        <f t="shared" ref="P41" si="209">IF(ISERROR(P39-P40/P37),0,P39-P40/P37)</f>
        <v>5745.7544306761301</v>
      </c>
      <c r="Q41" s="68">
        <f t="shared" ref="Q41" si="210">IF(ISERROR(Q39-Q40/Q37),0,Q39-Q40/Q37)</f>
        <v>5870.5775244045781</v>
      </c>
      <c r="R41" s="68">
        <f t="shared" ref="R41" si="211">IF(ISERROR(R39-R40/R37),0,R39-R40/R37)</f>
        <v>5991.2973973764374</v>
      </c>
      <c r="S41" s="68">
        <f t="shared" ref="S41" si="212">IF(ISERROR(S39-S40/S37),0,S39-S40/S37)</f>
        <v>6120.0101090118214</v>
      </c>
      <c r="T41" s="68">
        <f t="shared" ref="T41" si="213">IF(ISERROR(T39-T40/T37),0,T39-T40/T37)</f>
        <v>6255.5670455374448</v>
      </c>
      <c r="U41" s="68">
        <f t="shared" ref="U41" si="214">IF(ISERROR(U39-U40/U37),0,U39-U40/U37)</f>
        <v>6398.0417009707235</v>
      </c>
      <c r="V41" s="68">
        <f t="shared" ref="V41" si="215">IF(ISERROR(V39-V40/V37),0,V39-V40/V37)</f>
        <v>6538.4958393383386</v>
      </c>
      <c r="W41" s="68">
        <f t="shared" ref="W41" si="216">IF(ISERROR(W39-W40/W37),0,W39-W40/W37)</f>
        <v>6680.4841374026937</v>
      </c>
      <c r="X41" s="68">
        <f t="shared" ref="X41" si="217">IF(ISERROR(X39-X40/X37),0,X39-X40/X37)</f>
        <v>6823.8783453964952</v>
      </c>
      <c r="Y41" s="68">
        <f t="shared" ref="Y41" si="218">IF(ISERROR(Y39-Y40/Y37),0,Y39-Y40/Y37)</f>
        <v>6966.7637050161966</v>
      </c>
      <c r="Z41" s="68">
        <f t="shared" ref="Z41" si="219">IF(ISERROR(Z39-Z40/Z37),0,Z39-Z40/Z37)</f>
        <v>7057.7945354987078</v>
      </c>
      <c r="AA41" s="68">
        <f t="shared" ref="AA41" si="220">IF(ISERROR(AA39-AA40/AA37),0,AA39-AA40/AA37)</f>
        <v>7079.5539379412012</v>
      </c>
      <c r="AB41" s="68">
        <f t="shared" ref="AB41" si="221">IF(ISERROR(AB39-AB40/AB37),0,AB39-AB40/AB37)</f>
        <v>7095.3415611755781</v>
      </c>
      <c r="AC41" s="68">
        <f t="shared" ref="AC41" si="222">IF(ISERROR(AC39-AC40/AC37),0,AC39-AC40/AC37)</f>
        <v>7104.0440059059401</v>
      </c>
      <c r="AD41" s="68">
        <f t="shared" ref="AD41" si="223">IF(ISERROR(AD39-AD40/AD37),0,AD39-AD40/AD37)</f>
        <v>7127.2178386052537</v>
      </c>
      <c r="AE41" s="68">
        <f t="shared" ref="AE41" si="224">IF(ISERROR(AE39-AE40/AE37),0,AE39-AE40/AE37)</f>
        <v>7147.1319359847766</v>
      </c>
      <c r="AF41" s="68">
        <f t="shared" ref="AF41" si="225">IF(ISERROR(AF39-AF40/AF37),0,AF39-AF40/AF37)</f>
        <v>7165.5000279303613</v>
      </c>
      <c r="AG41" s="68">
        <f t="shared" ref="AG41" si="226">IF(ISERROR(AG39-AG40/AG37),0,AG39-AG40/AG37)</f>
        <v>7186.7396669751297</v>
      </c>
      <c r="AH41" s="68">
        <f t="shared" ref="AH41" si="227">IF(ISERROR(AH39-AH40/AH37),0,AH39-AH40/AH37)</f>
        <v>7208.2113867437856</v>
      </c>
      <c r="AI41" s="68">
        <f t="shared" ref="AI41" si="228">IF(ISERROR(AI39-AI40/AI37),0,AI39-AI40/AI37)</f>
        <v>7352.1954728575056</v>
      </c>
      <c r="AJ41" s="68">
        <f t="shared" ref="AJ41" si="229">IF(ISERROR(AJ39-AJ40/AJ37),0,AJ39-AJ40/AJ37)</f>
        <v>7502.0492589517107</v>
      </c>
      <c r="AK41" s="68">
        <f t="shared" ref="AK41" si="230">IF(ISERROR(AK39-AK40/AK37),0,AK39-AK40/AK37)</f>
        <v>7659.2256091203126</v>
      </c>
      <c r="AL41" s="68">
        <f t="shared" ref="AL41" si="231">IF(ISERROR(AL39-AL40/AL37),0,AL39-AL40/AL37)</f>
        <v>7822.5395467072112</v>
      </c>
      <c r="AM41" s="68">
        <f t="shared" ref="AM41" si="232">IF(ISERROR(AM39-AM40/AM37),0,AM39-AM40/AM37)</f>
        <v>7991.381664621782</v>
      </c>
      <c r="AN41" s="68">
        <f t="shared" ref="AN41" si="233">IF(ISERROR(AN39-AN40/AN37),0,AN39-AN40/AN37)</f>
        <v>8165.5597335269558</v>
      </c>
      <c r="AO41" s="68">
        <f t="shared" ref="AO41" si="234">IF(ISERROR(AO39-AO40/AO37),0,AO39-AO40/AO37)</f>
        <v>8345.6013660075405</v>
      </c>
      <c r="AP41" s="68">
        <f t="shared" ref="AP41" si="235">IF(ISERROR(AP39-AP40/AP37),0,AP39-AP40/AP37)</f>
        <v>8527.1380632478194</v>
      </c>
      <c r="AQ41" s="68">
        <f t="shared" ref="AQ41" si="236">IF(ISERROR(AQ39-AQ40/AQ37),0,AQ39-AQ40/AQ37)</f>
        <v>8711.3382217676899</v>
      </c>
      <c r="AR41" s="68">
        <f t="shared" ref="AR41" si="237">IF(ISERROR(AR39-AR40/AR37),0,AR39-AR40/AR37)</f>
        <v>8895.8276961520078</v>
      </c>
    </row>
    <row r="42" spans="2:44" x14ac:dyDescent="0.25">
      <c r="B42" s="72" t="s">
        <v>162</v>
      </c>
      <c r="C42" s="130" t="s">
        <v>52</v>
      </c>
      <c r="D42" s="130" t="s">
        <v>52</v>
      </c>
      <c r="E42" s="130" t="s">
        <v>52</v>
      </c>
      <c r="F42" s="130" t="s">
        <v>52</v>
      </c>
      <c r="G42" s="69">
        <f>VLOOKUP($B$26,CommercialUnitsPivot!$A$10:$AM$21,G36-CommYr+2,0)</f>
        <v>6474.7100000000019</v>
      </c>
      <c r="H42" s="69">
        <f>VLOOKUP($B$26,CommercialUnitsPivot!$A$10:$AM$21,H36-CommYr+2,0)-VLOOKUP($B$26,CommercialUnitsPivot!$A$10:$AM$21,H36-CommYr+1,0)</f>
        <v>718.59999999999764</v>
      </c>
      <c r="I42" s="69">
        <f>VLOOKUP($B$26,CommercialUnitsPivot!$A$10:$AM$21,I36-CommYr+2,0)-VLOOKUP($B$26,CommercialUnitsPivot!$A$10:$AM$21,I36-CommYr+1,0)</f>
        <v>215.17999999999756</v>
      </c>
      <c r="J42" s="69">
        <f>VLOOKUP($B$26,CommercialUnitsPivot!$A$10:$AM$21,J36-CommYr+2,0)-VLOOKUP($B$26,CommercialUnitsPivot!$A$10:$AM$21,J36-CommYr+1,0)</f>
        <v>43.070000000001528</v>
      </c>
      <c r="K42" s="69">
        <f>VLOOKUP($B$26,CommercialUnitsPivot!$A$10:$AM$21,K36-CommYr+2,0)-VLOOKUP($B$26,CommercialUnitsPivot!$A$10:$AM$21,K36-CommYr+1,0)</f>
        <v>0.72000000000025466</v>
      </c>
      <c r="L42" s="69">
        <f>VLOOKUP($B$26,CommercialUnitsPivot!$A$10:$AM$21,L36-CommYr+2,0)-VLOOKUP($B$26,CommercialUnitsPivot!$A$10:$AM$21,L36-CommYr+1,0)</f>
        <v>0.72000000000025466</v>
      </c>
      <c r="M42" s="69">
        <f>VLOOKUP($B$26,CommercialUnitsPivot!$A$10:$AM$21,M36-CommYr+2,0)-VLOOKUP($B$26,CommercialUnitsPivot!$A$10:$AM$21,M36-CommYr+1,0)</f>
        <v>2.0600000000004002</v>
      </c>
      <c r="N42" s="69">
        <f>VLOOKUP($B$26,CommercialUnitsPivot!$A$10:$AM$21,N36-CommYr+2,0)-VLOOKUP($B$26,CommercialUnitsPivot!$A$10:$AM$21,N36-CommYr+1,0)</f>
        <v>2.8599999999996726</v>
      </c>
      <c r="O42" s="69">
        <f>VLOOKUP($B$26,CommercialUnitsPivot!$A$10:$AM$21,O36-CommYr+2,0)-VLOOKUP($B$26,CommercialUnitsPivot!$A$10:$AM$21,O36-CommYr+1,0)</f>
        <v>6.4900000000006912</v>
      </c>
      <c r="P42" s="69">
        <f>VLOOKUP($B$26,CommercialUnitsPivot!$A$10:$AM$21,P36-CommYr+2,0)-VLOOKUP($B$26,CommercialUnitsPivot!$A$10:$AM$21,P36-CommYr+1,0)</f>
        <v>14.6299999999992</v>
      </c>
      <c r="Q42" s="69">
        <f>VLOOKUP($B$26,CommercialUnitsPivot!$A$10:$AM$21,Q36-CommYr+2,0)-VLOOKUP($B$26,CommercialUnitsPivot!$A$10:$AM$21,Q36-CommYr+1,0)</f>
        <v>32.1299999999992</v>
      </c>
      <c r="R42" s="69">
        <f>VLOOKUP($B$26,CommercialUnitsPivot!$A$10:$AM$21,R36-CommYr+2,0)-VLOOKUP($B$26,CommercialUnitsPivot!$A$10:$AM$21,R36-CommYr+1,0)</f>
        <v>62.579999999999927</v>
      </c>
      <c r="S42" s="69">
        <f>VLOOKUP($B$26,CommercialUnitsPivot!$A$10:$AM$21,S36-CommYr+2,0)-VLOOKUP($B$26,CommercialUnitsPivot!$A$10:$AM$21,S36-CommYr+1,0)</f>
        <v>121.45000000000164</v>
      </c>
      <c r="T42" s="69">
        <f>VLOOKUP($B$26,CommercialUnitsPivot!$A$10:$AM$21,T36-CommYr+2,0)-VLOOKUP($B$26,CommercialUnitsPivot!$A$10:$AM$21,T36-CommYr+1,0)</f>
        <v>201.33999999999833</v>
      </c>
      <c r="U42" s="69">
        <f>VLOOKUP($B$26,CommercialUnitsPivot!$A$10:$AM$21,U36-CommYr+2,0)-VLOOKUP($B$26,CommercialUnitsPivot!$A$10:$AM$21,U36-CommYr+1,0)</f>
        <v>298.76999999999953</v>
      </c>
      <c r="V42" s="69">
        <f>VLOOKUP($B$26,CommercialUnitsPivot!$A$10:$AM$21,V36-CommYr+2,0)-VLOOKUP($B$26,CommercialUnitsPivot!$A$10:$AM$21,V36-CommYr+1,0)</f>
        <v>402.73000000000138</v>
      </c>
      <c r="W42" s="69">
        <f>VLOOKUP($B$26,CommercialUnitsPivot!$A$10:$AM$21,W36-CommYr+2,0)-VLOOKUP($B$26,CommercialUnitsPivot!$A$10:$AM$21,W36-CommYr+1,0)</f>
        <v>521.40000000000146</v>
      </c>
      <c r="X42" s="69">
        <f>VLOOKUP($B$26,CommercialUnitsPivot!$A$10:$AM$21,X36-CommYr+2,0)-VLOOKUP($B$26,CommercialUnitsPivot!$A$10:$AM$21,X36-CommYr+1,0)</f>
        <v>604.20999999999913</v>
      </c>
      <c r="Y42" s="69">
        <f>VLOOKUP($B$26,CommercialUnitsPivot!$A$10:$AM$21,Y36-CommYr+2,0)-VLOOKUP($B$26,CommercialUnitsPivot!$A$10:$AM$21,Y36-CommYr+1,0)</f>
        <v>666.97000000000298</v>
      </c>
      <c r="Z42" s="69">
        <f>VLOOKUP($B$26,CommercialUnitsPivot!$A$10:$AM$21,Z36-CommYr+2,0)-VLOOKUP($B$26,CommercialUnitsPivot!$A$10:$AM$21,Z36-CommYr+1,0)</f>
        <v>762.63999999999942</v>
      </c>
      <c r="AA42" s="69">
        <f>VLOOKUP($B$26,CommercialUnitsPivot!$A$10:$AM$21,AA36-CommYr+2,0)-VLOOKUP($B$26,CommercialUnitsPivot!$A$10:$AM$21,AA36-CommYr+1,0)</f>
        <v>905</v>
      </c>
      <c r="AB42" s="69">
        <f>VLOOKUP($B$26,CommercialUnitsPivot!$A$10:$AM$21,AB36-CommYr+2,0)-VLOOKUP($B$26,CommercialUnitsPivot!$A$10:$AM$21,AB36-CommYr+1,0)</f>
        <v>998.8899999999976</v>
      </c>
      <c r="AC42" s="69">
        <f>VLOOKUP($B$26,CommercialUnitsPivot!$A$10:$AM$21,AC36-CommYr+2,0)-VLOOKUP($B$26,CommercialUnitsPivot!$A$10:$AM$21,AC36-CommYr+1,0)</f>
        <v>1056.2800000000025</v>
      </c>
      <c r="AD42" s="69">
        <f>VLOOKUP($B$26,CommercialUnitsPivot!$A$10:$AM$21,AD36-CommYr+2,0)-VLOOKUP($B$26,CommercialUnitsPivot!$A$10:$AM$21,AD36-CommYr+1,0)</f>
        <v>1092.269999999995</v>
      </c>
      <c r="AE42" s="69">
        <f>VLOOKUP($B$26,CommercialUnitsPivot!$A$10:$AM$21,AE36-CommYr+2,0)-VLOOKUP($B$26,CommercialUnitsPivot!$A$10:$AM$21,AE36-CommYr+1,0)</f>
        <v>1126.2900000000027</v>
      </c>
      <c r="AF42" s="69">
        <f>VLOOKUP($B$26,CommercialUnitsPivot!$A$10:$AM$21,AF36-CommYr+2,0)-VLOOKUP($B$26,CommercialUnitsPivot!$A$10:$AM$21,AF36-CommYr+1,0)</f>
        <v>1167.4800000000014</v>
      </c>
      <c r="AG42" s="69">
        <f>VLOOKUP($B$26,CommercialUnitsPivot!$A$10:$AM$21,AG36-CommYr+2,0)-VLOOKUP($B$26,CommercialUnitsPivot!$A$10:$AM$21,AG36-CommYr+1,0)</f>
        <v>1229.9700000000012</v>
      </c>
      <c r="AH42" s="69">
        <f>VLOOKUP($B$26,CommercialUnitsPivot!$A$10:$AM$21,AH36-CommYr+2,0)-VLOOKUP($B$26,CommercialUnitsPivot!$A$10:$AM$21,AH36-CommYr+1,0)</f>
        <v>1329.4999999999964</v>
      </c>
      <c r="AI42" s="69">
        <f>VLOOKUP($B$26,CommercialUnitsPivot!$A$10:$AM$21,AI36-CommYr+2,0)-VLOOKUP($B$26,CommercialUnitsPivot!$A$10:$AM$21,AI36-CommYr+1,0)</f>
        <v>1372.8300000000017</v>
      </c>
      <c r="AJ42" s="69">
        <f>VLOOKUP($B$26,CommercialUnitsPivot!$A$10:$AM$21,AJ36-CommYr+2,0)-VLOOKUP($B$26,CommercialUnitsPivot!$A$10:$AM$21,AJ36-CommYr+1,0)</f>
        <v>1428.8000000000029</v>
      </c>
      <c r="AK42" s="69">
        <f>VLOOKUP($B$26,CommercialUnitsPivot!$A$10:$AM$21,AK36-CommYr+2,0)-VLOOKUP($B$26,CommercialUnitsPivot!$A$10:$AM$21,AK36-CommYr+1,0)</f>
        <v>1521.1399999999958</v>
      </c>
      <c r="AL42" s="69">
        <f>VLOOKUP($B$26,CommercialUnitsPivot!$A$10:$AM$21,AL36-CommYr+2,0)-VLOOKUP($B$26,CommercialUnitsPivot!$A$10:$AM$21,AL36-CommYr+1,0)</f>
        <v>1672.6499999999905</v>
      </c>
      <c r="AM42" s="69">
        <f>VLOOKUP($B$26,CommercialUnitsPivot!$A$10:$AM$21,AM36-CommYr+2,0)-VLOOKUP($B$26,CommercialUnitsPivot!$A$10:$AM$21,AM36-CommYr+1,0)</f>
        <v>1718.4200000000201</v>
      </c>
      <c r="AN42" s="69">
        <f>VLOOKUP($B$26,CommercialUnitsPivot!$A$10:$AM$21,AN36-CommYr+2,0)-VLOOKUP($B$26,CommercialUnitsPivot!$A$10:$AM$21,AN36-CommYr+1,0)</f>
        <v>1452.3399999999929</v>
      </c>
      <c r="AO42" s="69">
        <f>VLOOKUP($B$26,CommercialUnitsPivot!$A$10:$AM$21,AO36-CommYr+2,0)-VLOOKUP($B$26,CommercialUnitsPivot!$A$10:$AM$21,AO36-CommYr+1,0)</f>
        <v>1663.4999999999854</v>
      </c>
      <c r="AP42" s="69">
        <f>VLOOKUP($B$26,CommercialUnitsPivot!$A$10:$AM$21,AP36-CommYr+2,0)-VLOOKUP($B$26,CommercialUnitsPivot!$A$10:$AM$21,AP36-CommYr+1,0)</f>
        <v>1553.6599999999889</v>
      </c>
      <c r="AQ42" s="69">
        <f>VLOOKUP($B$26,CommercialUnitsPivot!$A$10:$AM$21,AQ36-CommYr+2,0)-VLOOKUP($B$26,CommercialUnitsPivot!$A$10:$AM$21,AQ36-CommYr+1,0)</f>
        <v>1690.4400000000169</v>
      </c>
      <c r="AR42" s="69">
        <f>VLOOKUP($B$26,CommercialUnitsPivot!$A$10:$AM$21,AR36-CommYr+2,0)-VLOOKUP($B$26,CommercialUnitsPivot!$A$10:$AM$21,AR36-CommYr+1,0)</f>
        <v>1542.9800000000178</v>
      </c>
    </row>
    <row r="43" spans="2:44" x14ac:dyDescent="0.25">
      <c r="B43" s="72" t="s">
        <v>78</v>
      </c>
      <c r="C43" s="130" t="s">
        <v>52</v>
      </c>
      <c r="D43" s="130" t="s">
        <v>52</v>
      </c>
      <c r="E43" s="130" t="s">
        <v>52</v>
      </c>
      <c r="F43" s="130" t="s">
        <v>52</v>
      </c>
      <c r="G43" s="68">
        <f t="shared" ref="G43:AR43" si="238">G42*G40/10^6</f>
        <v>0</v>
      </c>
      <c r="H43" s="68">
        <f t="shared" si="238"/>
        <v>87.079621895467398</v>
      </c>
      <c r="I43" s="68">
        <f t="shared" si="238"/>
        <v>21.332891885730024</v>
      </c>
      <c r="J43" s="68">
        <f t="shared" si="238"/>
        <v>1.9763198276163341</v>
      </c>
      <c r="K43" s="68">
        <f t="shared" si="238"/>
        <v>0</v>
      </c>
      <c r="L43" s="68">
        <f t="shared" si="238"/>
        <v>0</v>
      </c>
      <c r="M43" s="68">
        <f t="shared" si="238"/>
        <v>0</v>
      </c>
      <c r="N43" s="68">
        <f t="shared" si="238"/>
        <v>0</v>
      </c>
      <c r="O43" s="68">
        <f t="shared" si="238"/>
        <v>0</v>
      </c>
      <c r="P43" s="68">
        <f t="shared" si="238"/>
        <v>0</v>
      </c>
      <c r="Q43" s="68">
        <f t="shared" si="238"/>
        <v>0</v>
      </c>
      <c r="R43" s="68">
        <f t="shared" si="238"/>
        <v>0</v>
      </c>
      <c r="S43" s="68">
        <f t="shared" si="238"/>
        <v>0</v>
      </c>
      <c r="T43" s="68">
        <f t="shared" si="238"/>
        <v>0</v>
      </c>
      <c r="U43" s="68">
        <f t="shared" si="238"/>
        <v>0</v>
      </c>
      <c r="V43" s="68">
        <f t="shared" si="238"/>
        <v>0</v>
      </c>
      <c r="W43" s="68">
        <f t="shared" si="238"/>
        <v>0</v>
      </c>
      <c r="X43" s="68">
        <f t="shared" si="238"/>
        <v>0</v>
      </c>
      <c r="Y43" s="68">
        <f t="shared" si="238"/>
        <v>0</v>
      </c>
      <c r="Z43" s="68">
        <f t="shared" si="238"/>
        <v>0</v>
      </c>
      <c r="AA43" s="68">
        <f t="shared" si="238"/>
        <v>0</v>
      </c>
      <c r="AB43" s="68">
        <f t="shared" si="238"/>
        <v>0</v>
      </c>
      <c r="AC43" s="68">
        <f t="shared" si="238"/>
        <v>0</v>
      </c>
      <c r="AD43" s="68">
        <f t="shared" si="238"/>
        <v>0</v>
      </c>
      <c r="AE43" s="68">
        <f t="shared" si="238"/>
        <v>0</v>
      </c>
      <c r="AF43" s="68">
        <f t="shared" si="238"/>
        <v>0</v>
      </c>
      <c r="AG43" s="68">
        <f t="shared" si="238"/>
        <v>0</v>
      </c>
      <c r="AH43" s="68">
        <f t="shared" si="238"/>
        <v>0</v>
      </c>
      <c r="AI43" s="68">
        <f t="shared" si="238"/>
        <v>0</v>
      </c>
      <c r="AJ43" s="68">
        <f t="shared" si="238"/>
        <v>0</v>
      </c>
      <c r="AK43" s="68">
        <f t="shared" si="238"/>
        <v>0</v>
      </c>
      <c r="AL43" s="68">
        <f t="shared" si="238"/>
        <v>0</v>
      </c>
      <c r="AM43" s="68">
        <f t="shared" si="238"/>
        <v>0</v>
      </c>
      <c r="AN43" s="68">
        <f t="shared" si="238"/>
        <v>0</v>
      </c>
      <c r="AO43" s="68">
        <f t="shared" si="238"/>
        <v>0</v>
      </c>
      <c r="AP43" s="68">
        <f t="shared" si="238"/>
        <v>0</v>
      </c>
      <c r="AQ43" s="68">
        <f t="shared" si="238"/>
        <v>0</v>
      </c>
      <c r="AR43" s="68">
        <f t="shared" si="238"/>
        <v>0</v>
      </c>
    </row>
    <row r="44" spans="2:44" customFormat="1" x14ac:dyDescent="0.25"/>
    <row r="45" spans="2:44" ht="27.6" x14ac:dyDescent="0.25">
      <c r="B45" s="133" t="s">
        <v>79</v>
      </c>
      <c r="C45" s="131" t="s">
        <v>52</v>
      </c>
      <c r="D45" s="131" t="s">
        <v>52</v>
      </c>
      <c r="E45" s="131" t="s">
        <v>52</v>
      </c>
      <c r="F45" s="131" t="s">
        <v>52</v>
      </c>
      <c r="G45" s="70">
        <f t="shared" ref="G45:AR45" si="239">G43+G34</f>
        <v>599.24828470547959</v>
      </c>
      <c r="H45" s="70">
        <f t="shared" si="239"/>
        <v>1074.3640799220514</v>
      </c>
      <c r="I45" s="70">
        <f t="shared" si="239"/>
        <v>1837.3545110087193</v>
      </c>
      <c r="J45" s="70">
        <f t="shared" si="239"/>
        <v>2301.4826643530805</v>
      </c>
      <c r="K45" s="70">
        <f t="shared" si="239"/>
        <v>0</v>
      </c>
      <c r="L45" s="70">
        <f t="shared" si="239"/>
        <v>0</v>
      </c>
      <c r="M45" s="70">
        <f t="shared" si="239"/>
        <v>0</v>
      </c>
      <c r="N45" s="70">
        <f t="shared" si="239"/>
        <v>0</v>
      </c>
      <c r="O45" s="70">
        <f t="shared" si="239"/>
        <v>0</v>
      </c>
      <c r="P45" s="70">
        <f t="shared" si="239"/>
        <v>0</v>
      </c>
      <c r="Q45" s="70">
        <f t="shared" si="239"/>
        <v>0</v>
      </c>
      <c r="R45" s="70">
        <f t="shared" si="239"/>
        <v>0</v>
      </c>
      <c r="S45" s="70">
        <f t="shared" si="239"/>
        <v>0</v>
      </c>
      <c r="T45" s="70">
        <f t="shared" si="239"/>
        <v>0</v>
      </c>
      <c r="U45" s="70">
        <f t="shared" si="239"/>
        <v>0</v>
      </c>
      <c r="V45" s="70">
        <f t="shared" si="239"/>
        <v>0</v>
      </c>
      <c r="W45" s="70">
        <f t="shared" si="239"/>
        <v>0</v>
      </c>
      <c r="X45" s="70">
        <f t="shared" si="239"/>
        <v>0</v>
      </c>
      <c r="Y45" s="70">
        <f t="shared" si="239"/>
        <v>0</v>
      </c>
      <c r="Z45" s="70">
        <f t="shared" si="239"/>
        <v>0</v>
      </c>
      <c r="AA45" s="70">
        <f t="shared" si="239"/>
        <v>0</v>
      </c>
      <c r="AB45" s="70">
        <f t="shared" si="239"/>
        <v>0</v>
      </c>
      <c r="AC45" s="70">
        <f t="shared" si="239"/>
        <v>0</v>
      </c>
      <c r="AD45" s="70">
        <f t="shared" si="239"/>
        <v>0</v>
      </c>
      <c r="AE45" s="70">
        <f t="shared" si="239"/>
        <v>0</v>
      </c>
      <c r="AF45" s="70">
        <f t="shared" si="239"/>
        <v>0</v>
      </c>
      <c r="AG45" s="70">
        <f t="shared" si="239"/>
        <v>0</v>
      </c>
      <c r="AH45" s="70">
        <f t="shared" si="239"/>
        <v>0</v>
      </c>
      <c r="AI45" s="70">
        <f t="shared" si="239"/>
        <v>0</v>
      </c>
      <c r="AJ45" s="70">
        <f t="shared" si="239"/>
        <v>0</v>
      </c>
      <c r="AK45" s="70">
        <f t="shared" si="239"/>
        <v>0</v>
      </c>
      <c r="AL45" s="70">
        <f t="shared" si="239"/>
        <v>0</v>
      </c>
      <c r="AM45" s="70">
        <f t="shared" si="239"/>
        <v>0</v>
      </c>
      <c r="AN45" s="70">
        <f t="shared" si="239"/>
        <v>0</v>
      </c>
      <c r="AO45" s="70">
        <f t="shared" si="239"/>
        <v>0</v>
      </c>
      <c r="AP45" s="70">
        <f t="shared" si="239"/>
        <v>0</v>
      </c>
      <c r="AQ45" s="70">
        <f t="shared" si="239"/>
        <v>0</v>
      </c>
      <c r="AR45" s="70">
        <f t="shared" si="239"/>
        <v>0</v>
      </c>
    </row>
    <row r="46" spans="2:44" customFormat="1" x14ac:dyDescent="0.25"/>
    <row r="47" spans="2:44" customFormat="1" x14ac:dyDescent="0.25"/>
    <row r="48" spans="2:44" customFormat="1" x14ac:dyDescent="0.25">
      <c r="B48" s="3" t="s">
        <v>82</v>
      </c>
    </row>
    <row r="49" spans="2:44" customFormat="1" x14ac:dyDescent="0.25">
      <c r="B49" s="134" t="s">
        <v>15</v>
      </c>
    </row>
    <row r="50" spans="2:44" x14ac:dyDescent="0.25">
      <c r="B50" s="3" t="s">
        <v>43</v>
      </c>
      <c r="C50" s="5">
        <v>2009</v>
      </c>
      <c r="D50" s="5">
        <v>2010</v>
      </c>
      <c r="E50" s="5">
        <v>2011</v>
      </c>
      <c r="F50" s="5">
        <v>2012</v>
      </c>
      <c r="G50" s="5">
        <v>2013</v>
      </c>
      <c r="H50" s="5">
        <v>2014</v>
      </c>
      <c r="I50" s="5">
        <v>2015</v>
      </c>
      <c r="J50" s="5">
        <v>2016</v>
      </c>
      <c r="K50" s="5">
        <v>2017</v>
      </c>
      <c r="L50" s="5">
        <v>2018</v>
      </c>
      <c r="M50" s="5">
        <v>2019</v>
      </c>
      <c r="N50" s="5">
        <v>2020</v>
      </c>
      <c r="O50" s="5">
        <v>2021</v>
      </c>
      <c r="P50" s="5">
        <v>2022</v>
      </c>
      <c r="Q50" s="5">
        <v>2023</v>
      </c>
      <c r="R50" s="5">
        <v>2024</v>
      </c>
      <c r="S50" s="5">
        <v>2025</v>
      </c>
      <c r="T50" s="5">
        <v>2026</v>
      </c>
      <c r="U50" s="5">
        <v>2027</v>
      </c>
      <c r="V50" s="5">
        <v>2028</v>
      </c>
      <c r="W50" s="5">
        <v>2029</v>
      </c>
      <c r="X50" s="5">
        <v>2030</v>
      </c>
      <c r="Y50" s="5">
        <v>2031</v>
      </c>
      <c r="Z50" s="5">
        <v>2032</v>
      </c>
      <c r="AA50" s="5">
        <v>2033</v>
      </c>
      <c r="AB50" s="5">
        <v>2034</v>
      </c>
      <c r="AC50" s="5">
        <v>2035</v>
      </c>
      <c r="AD50" s="5">
        <v>2036</v>
      </c>
      <c r="AE50" s="5">
        <v>2037</v>
      </c>
      <c r="AF50" s="5">
        <v>2038</v>
      </c>
      <c r="AG50" s="5">
        <v>2039</v>
      </c>
      <c r="AH50" s="5">
        <v>2040</v>
      </c>
      <c r="AI50" s="5">
        <v>2041</v>
      </c>
      <c r="AJ50" s="5">
        <v>2042</v>
      </c>
      <c r="AK50" s="5">
        <v>2043</v>
      </c>
      <c r="AL50" s="5">
        <v>2044</v>
      </c>
      <c r="AM50" s="5">
        <v>2045</v>
      </c>
      <c r="AN50" s="5">
        <v>2046</v>
      </c>
      <c r="AO50" s="5">
        <v>2047</v>
      </c>
      <c r="AP50" s="5">
        <v>2048</v>
      </c>
      <c r="AQ50" s="5">
        <v>2049</v>
      </c>
      <c r="AR50" s="5">
        <v>2050</v>
      </c>
    </row>
    <row r="51" spans="2:44" x14ac:dyDescent="0.25">
      <c r="B51" s="72" t="s">
        <v>44</v>
      </c>
      <c r="C51" s="67">
        <f>IF(ISERROR(VLOOKUP($B$49,ResidentialUnitsPivot!$A$32:$AQ$34,C50-ResYr+2,0)/(VLOOKUP($B$49,ResidentialUnitsPivot!$A$10:$AQ$12,C50-ResYr+2,0))),0,VLOOKUP($B$49,ResidentialUnitsPivot!$A$32:$AQ$34,C50-ResYr+2,0)/(VLOOKUP($B$49,ResidentialUnitsPivot!$A$10:$AQ$12,C50-ResYr+2,0)))</f>
        <v>0</v>
      </c>
      <c r="D51" s="67">
        <f>IF(ISERROR(VLOOKUP($B$49,ResidentialUnitsPivot!$A$32:$AQ$34,D50-ResYr+2,0)/(VLOOKUP($B$49,ResidentialUnitsPivot!$A$10:$AQ$12,D50-ResYr+2,0)-VLOOKUP($B$49,ResidentialUnitsPivot!$A$10:$AQ$12,D50-ResYr+1,0))),0,VLOOKUP($B$49,ResidentialUnitsPivot!$A$32:$AQ$34,D50-ResYr+2,0)/(VLOOKUP($B$49,ResidentialUnitsPivot!$A$10:$AQ$12,D50-ResYr+2,0)-VLOOKUP($B$49,ResidentialUnitsPivot!$A$10:$AQ$12,D50-ResYr+1,0)))</f>
        <v>0</v>
      </c>
      <c r="E51" s="67">
        <f>IF(ISERROR(VLOOKUP($B$49,ResidentialUnitsPivot!$A$32:$AQ$34,E50-ResYr+2,0)/(VLOOKUP($B$49,ResidentialUnitsPivot!$A$10:$AQ$12,E50-ResYr+2,0)-VLOOKUP($B$49,ResidentialUnitsPivot!$A$10:$AQ$12,E50-ResYr+1,0))),0,VLOOKUP($B$49,ResidentialUnitsPivot!$A$32:$AQ$34,E50-ResYr+2,0)/(VLOOKUP($B$49,ResidentialUnitsPivot!$A$10:$AQ$12,E50-ResYr+2,0)-VLOOKUP($B$49,ResidentialUnitsPivot!$A$10:$AQ$12,E50-ResYr+1,0)))</f>
        <v>0</v>
      </c>
      <c r="F51" s="67">
        <f>IF(ISERROR(VLOOKUP($B$49,ResidentialUnitsPivot!$A$32:$AQ$34,F50-ResYr+2,0)/(VLOOKUP($B$49,ResidentialUnitsPivot!$A$10:$AQ$12,F50-ResYr+2,0)-VLOOKUP($B$49,ResidentialUnitsPivot!$A$10:$AQ$12,F50-ResYr+1,0))),0,VLOOKUP($B$49,ResidentialUnitsPivot!$A$32:$AQ$34,F50-ResYr+2,0)/(VLOOKUP($B$49,ResidentialUnitsPivot!$A$10:$AQ$12,F50-ResYr+2,0)-VLOOKUP($B$49,ResidentialUnitsPivot!$A$10:$AQ$12,F50-ResYr+1,0)))</f>
        <v>0</v>
      </c>
      <c r="G51" s="67">
        <f>IF(ISERROR(VLOOKUP($B$49,ResidentialUnitsPivot!$A$32:$AQ$34,G50-ResYr+2,0)/(VLOOKUP($B$49,ResidentialUnitsPivot!$A$10:$AQ$12,G50-ResYr+2,0)-VLOOKUP($B$49,ResidentialUnitsPivot!$A$10:$AQ$12,G50-ResYr+1,0))),0,VLOOKUP($B$49,ResidentialUnitsPivot!$A$32:$AQ$34,G50-ResYr+2,0)/(VLOOKUP($B$49,ResidentialUnitsPivot!$A$10:$AQ$12,G50-ResYr+2,0)-VLOOKUP($B$49,ResidentialUnitsPivot!$A$10:$AQ$12,G50-ResYr+1,0)))</f>
        <v>0</v>
      </c>
      <c r="H51" s="67">
        <f>IF(ISERROR(VLOOKUP($B$49,ResidentialUnitsPivot!$A$32:$AQ$34,H50-ResYr+2,0)/(VLOOKUP($B$49,ResidentialUnitsPivot!$A$10:$AQ$12,H50-ResYr+2,0)-VLOOKUP($B$49,ResidentialUnitsPivot!$A$10:$AQ$12,H50-ResYr+1,0))),0,VLOOKUP($B$49,ResidentialUnitsPivot!$A$32:$AQ$34,H50-ResYr+2,0)/(VLOOKUP($B$49,ResidentialUnitsPivot!$A$10:$AQ$12,H50-ResYr+2,0)-VLOOKUP($B$49,ResidentialUnitsPivot!$A$10:$AQ$12,H50-ResYr+1,0)))</f>
        <v>0</v>
      </c>
      <c r="I51" s="67">
        <f>IF(ISERROR(VLOOKUP($B$49,ResidentialUnitsPivot!$A$32:$AQ$34,I50-ResYr+2,0)/(VLOOKUP($B$49,ResidentialUnitsPivot!$A$10:$AQ$12,I50-ResYr+2,0)-VLOOKUP($B$49,ResidentialUnitsPivot!$A$10:$AQ$12,I50-ResYr+1,0))),0,VLOOKUP($B$49,ResidentialUnitsPivot!$A$32:$AQ$34,I50-ResYr+2,0)/(VLOOKUP($B$49,ResidentialUnitsPivot!$A$10:$AQ$12,I50-ResYr+2,0)-VLOOKUP($B$49,ResidentialUnitsPivot!$A$10:$AQ$12,I50-ResYr+1,0)))</f>
        <v>0</v>
      </c>
      <c r="J51" s="67">
        <f>IF(ISERROR(VLOOKUP($B$49,ResidentialUnitsPivot!$A$32:$AQ$34,J50-ResYr+2,0)/(VLOOKUP($B$49,ResidentialUnitsPivot!$A$10:$AQ$12,J50-ResYr+2,0)-VLOOKUP($B$49,ResidentialUnitsPivot!$A$10:$AQ$12,J50-ResYr+1,0))),0,VLOOKUP($B$49,ResidentialUnitsPivot!$A$32:$AQ$34,J50-ResYr+2,0)/(VLOOKUP($B$49,ResidentialUnitsPivot!$A$10:$AQ$12,J50-ResYr+2,0)-VLOOKUP($B$49,ResidentialUnitsPivot!$A$10:$AQ$12,J50-ResYr+1,0)))</f>
        <v>0</v>
      </c>
      <c r="K51" s="67">
        <f>IF(ISERROR(VLOOKUP($B$49,ResidentialUnitsPivot!$A$32:$AQ$34,K50-ResYr+2,0)/(VLOOKUP($B$49,ResidentialUnitsPivot!$A$10:$AQ$12,K50-ResYr+2,0)-VLOOKUP($B$49,ResidentialUnitsPivot!$A$10:$AQ$12,K50-ResYr+1,0))),0,VLOOKUP($B$49,ResidentialUnitsPivot!$A$32:$AQ$34,K50-ResYr+2,0)/(VLOOKUP($B$49,ResidentialUnitsPivot!$A$10:$AQ$12,K50-ResYr+2,0)-VLOOKUP($B$49,ResidentialUnitsPivot!$A$10:$AQ$12,K50-ResYr+1,0)))</f>
        <v>0</v>
      </c>
      <c r="L51" s="67">
        <f>IF(ISERROR(VLOOKUP($B$49,ResidentialUnitsPivot!$A$32:$AQ$34,L50-ResYr+2,0)/(VLOOKUP($B$49,ResidentialUnitsPivot!$A$10:$AQ$12,L50-ResYr+2,0)-VLOOKUP($B$49,ResidentialUnitsPivot!$A$10:$AQ$12,L50-ResYr+1,0))),0,VLOOKUP($B$49,ResidentialUnitsPivot!$A$32:$AQ$34,L50-ResYr+2,0)/(VLOOKUP($B$49,ResidentialUnitsPivot!$A$10:$AQ$12,L50-ResYr+2,0)-VLOOKUP($B$49,ResidentialUnitsPivot!$A$10:$AQ$12,L50-ResYr+1,0)))</f>
        <v>0</v>
      </c>
      <c r="M51" s="67">
        <f>IF(ISERROR(VLOOKUP($B$49,ResidentialUnitsPivot!$A$32:$AQ$34,M50-ResYr+2,0)/(VLOOKUP($B$49,ResidentialUnitsPivot!$A$10:$AQ$12,M50-ResYr+2,0)-VLOOKUP($B$49,ResidentialUnitsPivot!$A$10:$AQ$12,M50-ResYr+1,0))),0,VLOOKUP($B$49,ResidentialUnitsPivot!$A$32:$AQ$34,M50-ResYr+2,0)/(VLOOKUP($B$49,ResidentialUnitsPivot!$A$10:$AQ$12,M50-ResYr+2,0)-VLOOKUP($B$49,ResidentialUnitsPivot!$A$10:$AQ$12,M50-ResYr+1,0)))</f>
        <v>0</v>
      </c>
      <c r="N51" s="67">
        <f>IF(ISERROR(VLOOKUP($B$49,ResidentialUnitsPivot!$A$32:$AQ$34,N50-ResYr+2,0)/(VLOOKUP($B$49,ResidentialUnitsPivot!$A$10:$AQ$12,N50-ResYr+2,0)-VLOOKUP($B$49,ResidentialUnitsPivot!$A$10:$AQ$12,N50-ResYr+1,0))),0,VLOOKUP($B$49,ResidentialUnitsPivot!$A$32:$AQ$34,N50-ResYr+2,0)/(VLOOKUP($B$49,ResidentialUnitsPivot!$A$10:$AQ$12,N50-ResYr+2,0)-VLOOKUP($B$49,ResidentialUnitsPivot!$A$10:$AQ$12,N50-ResYr+1,0)))</f>
        <v>0</v>
      </c>
      <c r="O51" s="67">
        <f>IF(ISERROR(VLOOKUP($B$49,ResidentialUnitsPivot!$A$32:$AQ$34,O50-ResYr+2,0)/(VLOOKUP($B$49,ResidentialUnitsPivot!$A$10:$AQ$12,O50-ResYr+2,0)-VLOOKUP($B$49,ResidentialUnitsPivot!$A$10:$AQ$12,O50-ResYr+1,0))),0,VLOOKUP($B$49,ResidentialUnitsPivot!$A$32:$AQ$34,O50-ResYr+2,0)/(VLOOKUP($B$49,ResidentialUnitsPivot!$A$10:$AQ$12,O50-ResYr+2,0)-VLOOKUP($B$49,ResidentialUnitsPivot!$A$10:$AQ$12,O50-ResYr+1,0)))</f>
        <v>0</v>
      </c>
      <c r="P51" s="67">
        <f>IF(ISERROR(VLOOKUP($B$49,ResidentialUnitsPivot!$A$32:$AQ$34,P50-ResYr+2,0)/(VLOOKUP($B$49,ResidentialUnitsPivot!$A$10:$AQ$12,P50-ResYr+2,0)-VLOOKUP($B$49,ResidentialUnitsPivot!$A$10:$AQ$12,P50-ResYr+1,0))),0,VLOOKUP($B$49,ResidentialUnitsPivot!$A$32:$AQ$34,P50-ResYr+2,0)/(VLOOKUP($B$49,ResidentialUnitsPivot!$A$10:$AQ$12,P50-ResYr+2,0)-VLOOKUP($B$49,ResidentialUnitsPivot!$A$10:$AQ$12,P50-ResYr+1,0)))</f>
        <v>0</v>
      </c>
      <c r="Q51" s="67">
        <f>IF(ISERROR(VLOOKUP($B$49,ResidentialUnitsPivot!$A$32:$AQ$34,Q50-ResYr+2,0)/(VLOOKUP($B$49,ResidentialUnitsPivot!$A$10:$AQ$12,Q50-ResYr+2,0)-VLOOKUP($B$49,ResidentialUnitsPivot!$A$10:$AQ$12,Q50-ResYr+1,0))),0,VLOOKUP($B$49,ResidentialUnitsPivot!$A$32:$AQ$34,Q50-ResYr+2,0)/(VLOOKUP($B$49,ResidentialUnitsPivot!$A$10:$AQ$12,Q50-ResYr+2,0)-VLOOKUP($B$49,ResidentialUnitsPivot!$A$10:$AQ$12,Q50-ResYr+1,0)))</f>
        <v>0</v>
      </c>
      <c r="R51" s="67">
        <f>IF(ISERROR(VLOOKUP($B$49,ResidentialUnitsPivot!$A$32:$AQ$34,R50-ResYr+2,0)/(VLOOKUP($B$49,ResidentialUnitsPivot!$A$10:$AQ$12,R50-ResYr+2,0)-VLOOKUP($B$49,ResidentialUnitsPivot!$A$10:$AQ$12,R50-ResYr+1,0))),0,VLOOKUP($B$49,ResidentialUnitsPivot!$A$32:$AQ$34,R50-ResYr+2,0)/(VLOOKUP($B$49,ResidentialUnitsPivot!$A$10:$AQ$12,R50-ResYr+2,0)-VLOOKUP($B$49,ResidentialUnitsPivot!$A$10:$AQ$12,R50-ResYr+1,0)))</f>
        <v>0</v>
      </c>
      <c r="S51" s="67">
        <f>IF(ISERROR(VLOOKUP($B$49,ResidentialUnitsPivot!$A$32:$AQ$34,S50-ResYr+2,0)/(VLOOKUP($B$49,ResidentialUnitsPivot!$A$10:$AQ$12,S50-ResYr+2,0)-VLOOKUP($B$49,ResidentialUnitsPivot!$A$10:$AQ$12,S50-ResYr+1,0))),0,VLOOKUP($B$49,ResidentialUnitsPivot!$A$32:$AQ$34,S50-ResYr+2,0)/(VLOOKUP($B$49,ResidentialUnitsPivot!$A$10:$AQ$12,S50-ResYr+2,0)-VLOOKUP($B$49,ResidentialUnitsPivot!$A$10:$AQ$12,S50-ResYr+1,0)))</f>
        <v>0</v>
      </c>
      <c r="T51" s="67">
        <f>IF(ISERROR(VLOOKUP($B$49,ResidentialUnitsPivot!$A$32:$AQ$34,T50-ResYr+2,0)/(VLOOKUP($B$49,ResidentialUnitsPivot!$A$10:$AQ$12,T50-ResYr+2,0)-VLOOKUP($B$49,ResidentialUnitsPivot!$A$10:$AQ$12,T50-ResYr+1,0))),0,VLOOKUP($B$49,ResidentialUnitsPivot!$A$32:$AQ$34,T50-ResYr+2,0)/(VLOOKUP($B$49,ResidentialUnitsPivot!$A$10:$AQ$12,T50-ResYr+2,0)-VLOOKUP($B$49,ResidentialUnitsPivot!$A$10:$AQ$12,T50-ResYr+1,0)))</f>
        <v>5</v>
      </c>
      <c r="U51" s="67">
        <f>IF(ISERROR(VLOOKUP($B$49,ResidentialUnitsPivot!$A$32:$AQ$34,U50-ResYr+2,0)/(VLOOKUP($B$49,ResidentialUnitsPivot!$A$10:$AQ$12,U50-ResYr+2,0)-VLOOKUP($B$49,ResidentialUnitsPivot!$A$10:$AQ$12,U50-ResYr+1,0))),0,VLOOKUP($B$49,ResidentialUnitsPivot!$A$32:$AQ$34,U50-ResYr+2,0)/(VLOOKUP($B$49,ResidentialUnitsPivot!$A$10:$AQ$12,U50-ResYr+2,0)-VLOOKUP($B$49,ResidentialUnitsPivot!$A$10:$AQ$12,U50-ResYr+1,0)))</f>
        <v>5</v>
      </c>
      <c r="V51" s="67">
        <f>IF(ISERROR(VLOOKUP($B$49,ResidentialUnitsPivot!$A$32:$AQ$34,V50-ResYr+2,0)/(VLOOKUP($B$49,ResidentialUnitsPivot!$A$10:$AQ$12,V50-ResYr+2,0)-VLOOKUP($B$49,ResidentialUnitsPivot!$A$10:$AQ$12,V50-ResYr+1,0))),0,VLOOKUP($B$49,ResidentialUnitsPivot!$A$32:$AQ$34,V50-ResYr+2,0)/(VLOOKUP($B$49,ResidentialUnitsPivot!$A$10:$AQ$12,V50-ResYr+2,0)-VLOOKUP($B$49,ResidentialUnitsPivot!$A$10:$AQ$12,V50-ResYr+1,0)))</f>
        <v>5.0000000000000009</v>
      </c>
      <c r="W51" s="67">
        <f>IF(ISERROR(VLOOKUP($B$49,ResidentialUnitsPivot!$A$32:$AQ$34,W50-ResYr+2,0)/(VLOOKUP($B$49,ResidentialUnitsPivot!$A$10:$AQ$12,W50-ResYr+2,0)-VLOOKUP($B$49,ResidentialUnitsPivot!$A$10:$AQ$12,W50-ResYr+1,0))),0,VLOOKUP($B$49,ResidentialUnitsPivot!$A$32:$AQ$34,W50-ResYr+2,0)/(VLOOKUP($B$49,ResidentialUnitsPivot!$A$10:$AQ$12,W50-ResYr+2,0)-VLOOKUP($B$49,ResidentialUnitsPivot!$A$10:$AQ$12,W50-ResYr+1,0)))</f>
        <v>5.0000000000000018</v>
      </c>
      <c r="X51" s="67">
        <f>IF(ISERROR(VLOOKUP($B$49,ResidentialUnitsPivot!$A$32:$AQ$34,X50-ResYr+2,0)/(VLOOKUP($B$49,ResidentialUnitsPivot!$A$10:$AQ$12,X50-ResYr+2,0)-VLOOKUP($B$49,ResidentialUnitsPivot!$A$10:$AQ$12,X50-ResYr+1,0))),0,VLOOKUP($B$49,ResidentialUnitsPivot!$A$32:$AQ$34,X50-ResYr+2,0)/(VLOOKUP($B$49,ResidentialUnitsPivot!$A$10:$AQ$12,X50-ResYr+2,0)-VLOOKUP($B$49,ResidentialUnitsPivot!$A$10:$AQ$12,X50-ResYr+1,0)))</f>
        <v>4.9999999999999982</v>
      </c>
      <c r="Y51" s="67">
        <f>IF(ISERROR(VLOOKUP($B$49,ResidentialUnitsPivot!$A$32:$AQ$34,Y50-ResYr+2,0)/(VLOOKUP($B$49,ResidentialUnitsPivot!$A$10:$AQ$12,Y50-ResYr+2,0)-VLOOKUP($B$49,ResidentialUnitsPivot!$A$10:$AQ$12,Y50-ResYr+1,0))),0,VLOOKUP($B$49,ResidentialUnitsPivot!$A$32:$AQ$34,Y50-ResYr+2,0)/(VLOOKUP($B$49,ResidentialUnitsPivot!$A$10:$AQ$12,Y50-ResYr+2,0)-VLOOKUP($B$49,ResidentialUnitsPivot!$A$10:$AQ$12,Y50-ResYr+1,0)))</f>
        <v>5.0000000000000009</v>
      </c>
      <c r="Z51" s="67">
        <f>IF(ISERROR(VLOOKUP($B$49,ResidentialUnitsPivot!$A$32:$AQ$34,Z50-ResYr+2,0)/(VLOOKUP($B$49,ResidentialUnitsPivot!$A$10:$AQ$12,Z50-ResYr+2,0)-VLOOKUP($B$49,ResidentialUnitsPivot!$A$10:$AQ$12,Z50-ResYr+1,0))),0,VLOOKUP($B$49,ResidentialUnitsPivot!$A$32:$AQ$34,Z50-ResYr+2,0)/(VLOOKUP($B$49,ResidentialUnitsPivot!$A$10:$AQ$12,Z50-ResYr+2,0)-VLOOKUP($B$49,ResidentialUnitsPivot!$A$10:$AQ$12,Z50-ResYr+1,0)))</f>
        <v>5</v>
      </c>
      <c r="AA51" s="67">
        <f>IF(ISERROR(VLOOKUP($B$49,ResidentialUnitsPivot!$A$32:$AQ$34,AA50-ResYr+2,0)/(VLOOKUP($B$49,ResidentialUnitsPivot!$A$10:$AQ$12,AA50-ResYr+2,0)-VLOOKUP($B$49,ResidentialUnitsPivot!$A$10:$AQ$12,AA50-ResYr+1,0))),0,VLOOKUP($B$49,ResidentialUnitsPivot!$A$32:$AQ$34,AA50-ResYr+2,0)/(VLOOKUP($B$49,ResidentialUnitsPivot!$A$10:$AQ$12,AA50-ResYr+2,0)-VLOOKUP($B$49,ResidentialUnitsPivot!$A$10:$AQ$12,AA50-ResYr+1,0)))</f>
        <v>5.0000000000000018</v>
      </c>
      <c r="AB51" s="67">
        <f>IF(ISERROR(VLOOKUP($B$49,ResidentialUnitsPivot!$A$32:$AQ$34,AB50-ResYr+2,0)/(VLOOKUP($B$49,ResidentialUnitsPivot!$A$10:$AQ$12,AB50-ResYr+2,0)-VLOOKUP($B$49,ResidentialUnitsPivot!$A$10:$AQ$12,AB50-ResYr+1,0))),0,VLOOKUP($B$49,ResidentialUnitsPivot!$A$32:$AQ$34,AB50-ResYr+2,0)/(VLOOKUP($B$49,ResidentialUnitsPivot!$A$10:$AQ$12,AB50-ResYr+2,0)-VLOOKUP($B$49,ResidentialUnitsPivot!$A$10:$AQ$12,AB50-ResYr+1,0)))</f>
        <v>5</v>
      </c>
      <c r="AC51" s="67">
        <f>IF(ISERROR(VLOOKUP($B$49,ResidentialUnitsPivot!$A$32:$AQ$34,AC50-ResYr+2,0)/(VLOOKUP($B$49,ResidentialUnitsPivot!$A$10:$AQ$12,AC50-ResYr+2,0)-VLOOKUP($B$49,ResidentialUnitsPivot!$A$10:$AQ$12,AC50-ResYr+1,0))),0,VLOOKUP($B$49,ResidentialUnitsPivot!$A$32:$AQ$34,AC50-ResYr+2,0)/(VLOOKUP($B$49,ResidentialUnitsPivot!$A$10:$AQ$12,AC50-ResYr+2,0)-VLOOKUP($B$49,ResidentialUnitsPivot!$A$10:$AQ$12,AC50-ResYr+1,0)))</f>
        <v>4.9999999999999991</v>
      </c>
      <c r="AD51" s="67">
        <f>IF(ISERROR(VLOOKUP($B$49,ResidentialUnitsPivot!$A$32:$AQ$34,AD50-ResYr+2,0)/(VLOOKUP($B$49,ResidentialUnitsPivot!$A$10:$AQ$12,AD50-ResYr+2,0)-VLOOKUP($B$49,ResidentialUnitsPivot!$A$10:$AQ$12,AD50-ResYr+1,0))),0,VLOOKUP($B$49,ResidentialUnitsPivot!$A$32:$AQ$34,AD50-ResYr+2,0)/(VLOOKUP($B$49,ResidentialUnitsPivot!$A$10:$AQ$12,AD50-ResYr+2,0)-VLOOKUP($B$49,ResidentialUnitsPivot!$A$10:$AQ$12,AD50-ResYr+1,0)))</f>
        <v>5.0000000000000027</v>
      </c>
      <c r="AE51" s="67">
        <f>IF(ISERROR(VLOOKUP($B$49,ResidentialUnitsPivot!$A$32:$AQ$34,AE50-ResYr+2,0)/(VLOOKUP($B$49,ResidentialUnitsPivot!$A$10:$AQ$12,AE50-ResYr+2,0)-VLOOKUP($B$49,ResidentialUnitsPivot!$A$10:$AQ$12,AE50-ResYr+1,0))),0,VLOOKUP($B$49,ResidentialUnitsPivot!$A$32:$AQ$34,AE50-ResYr+2,0)/(VLOOKUP($B$49,ResidentialUnitsPivot!$A$10:$AQ$12,AE50-ResYr+2,0)-VLOOKUP($B$49,ResidentialUnitsPivot!$A$10:$AQ$12,AE50-ResYr+1,0)))</f>
        <v>4.9999999999999964</v>
      </c>
      <c r="AF51" s="67">
        <f>IF(ISERROR(VLOOKUP($B$49,ResidentialUnitsPivot!$A$32:$AQ$34,AF50-ResYr+2,0)/(VLOOKUP($B$49,ResidentialUnitsPivot!$A$10:$AQ$12,AF50-ResYr+2,0)-VLOOKUP($B$49,ResidentialUnitsPivot!$A$10:$AQ$12,AF50-ResYr+1,0))),0,VLOOKUP($B$49,ResidentialUnitsPivot!$A$32:$AQ$34,AF50-ResYr+2,0)/(VLOOKUP($B$49,ResidentialUnitsPivot!$A$10:$AQ$12,AF50-ResYr+2,0)-VLOOKUP($B$49,ResidentialUnitsPivot!$A$10:$AQ$12,AF50-ResYr+1,0)))</f>
        <v>5</v>
      </c>
      <c r="AG51" s="67">
        <f>IF(ISERROR(VLOOKUP($B$49,ResidentialUnitsPivot!$A$32:$AQ$34,AG50-ResYr+2,0)/(VLOOKUP($B$49,ResidentialUnitsPivot!$A$10:$AQ$12,AG50-ResYr+2,0)-VLOOKUP($B$49,ResidentialUnitsPivot!$A$10:$AQ$12,AG50-ResYr+1,0))),0,VLOOKUP($B$49,ResidentialUnitsPivot!$A$32:$AQ$34,AG50-ResYr+2,0)/(VLOOKUP($B$49,ResidentialUnitsPivot!$A$10:$AQ$12,AG50-ResYr+2,0)-VLOOKUP($B$49,ResidentialUnitsPivot!$A$10:$AQ$12,AG50-ResYr+1,0)))</f>
        <v>5.0000000000000036</v>
      </c>
      <c r="AH51" s="67">
        <f>IF(ISERROR(VLOOKUP($B$49,ResidentialUnitsPivot!$A$32:$AQ$34,AH50-ResYr+2,0)/(VLOOKUP($B$49,ResidentialUnitsPivot!$A$10:$AQ$12,AH50-ResYr+2,0)-VLOOKUP($B$49,ResidentialUnitsPivot!$A$10:$AQ$12,AH50-ResYr+1,0))),0,VLOOKUP($B$49,ResidentialUnitsPivot!$A$32:$AQ$34,AH50-ResYr+2,0)/(VLOOKUP($B$49,ResidentialUnitsPivot!$A$10:$AQ$12,AH50-ResYr+2,0)-VLOOKUP($B$49,ResidentialUnitsPivot!$A$10:$AQ$12,AH50-ResYr+1,0)))</f>
        <v>4.9999999999999982</v>
      </c>
      <c r="AI51" s="67">
        <f>IF(ISERROR(VLOOKUP($B$49,ResidentialUnitsPivot!$A$32:$AQ$34,AI50-ResYr+2,0)/(VLOOKUP($B$49,ResidentialUnitsPivot!$A$10:$AQ$12,AI50-ResYr+2,0)-VLOOKUP($B$49,ResidentialUnitsPivot!$A$10:$AQ$12,AI50-ResYr+1,0))),0,VLOOKUP($B$49,ResidentialUnitsPivot!$A$32:$AQ$34,AI50-ResYr+2,0)/(VLOOKUP($B$49,ResidentialUnitsPivot!$A$10:$AQ$12,AI50-ResYr+2,0)-VLOOKUP($B$49,ResidentialUnitsPivot!$A$10:$AQ$12,AI50-ResYr+1,0)))</f>
        <v>4.9999999999999964</v>
      </c>
      <c r="AJ51" s="67">
        <f>IF(ISERROR(VLOOKUP($B$49,ResidentialUnitsPivot!$A$32:$AQ$34,AJ50-ResYr+2,0)/(VLOOKUP($B$49,ResidentialUnitsPivot!$A$10:$AQ$12,AJ50-ResYr+2,0)-VLOOKUP($B$49,ResidentialUnitsPivot!$A$10:$AQ$12,AJ50-ResYr+1,0))),0,VLOOKUP($B$49,ResidentialUnitsPivot!$A$32:$AQ$34,AJ50-ResYr+2,0)/(VLOOKUP($B$49,ResidentialUnitsPivot!$A$10:$AQ$12,AJ50-ResYr+2,0)-VLOOKUP($B$49,ResidentialUnitsPivot!$A$10:$AQ$12,AJ50-ResYr+1,0)))</f>
        <v>0</v>
      </c>
      <c r="AK51" s="67">
        <f>IF(ISERROR(VLOOKUP($B$49,ResidentialUnitsPivot!$A$32:$AQ$34,AK50-ResYr+2,0)/(VLOOKUP($B$49,ResidentialUnitsPivot!$A$10:$AQ$12,AK50-ResYr+2,0)-VLOOKUP($B$49,ResidentialUnitsPivot!$A$10:$AQ$12,AK50-ResYr+1,0))),0,VLOOKUP($B$49,ResidentialUnitsPivot!$A$32:$AQ$34,AK50-ResYr+2,0)/(VLOOKUP($B$49,ResidentialUnitsPivot!$A$10:$AQ$12,AK50-ResYr+2,0)-VLOOKUP($B$49,ResidentialUnitsPivot!$A$10:$AQ$12,AK50-ResYr+1,0)))</f>
        <v>0</v>
      </c>
      <c r="AL51" s="67">
        <f>IF(ISERROR(VLOOKUP($B$49,ResidentialUnitsPivot!$A$32:$AQ$34,AL50-ResYr+2,0)/(VLOOKUP($B$49,ResidentialUnitsPivot!$A$10:$AQ$12,AL50-ResYr+2,0)-VLOOKUP($B$49,ResidentialUnitsPivot!$A$10:$AQ$12,AL50-ResYr+1,0))),0,VLOOKUP($B$49,ResidentialUnitsPivot!$A$32:$AQ$34,AL50-ResYr+2,0)/(VLOOKUP($B$49,ResidentialUnitsPivot!$A$10:$AQ$12,AL50-ResYr+2,0)-VLOOKUP($B$49,ResidentialUnitsPivot!$A$10:$AQ$12,AL50-ResYr+1,0)))</f>
        <v>0</v>
      </c>
      <c r="AM51" s="67">
        <f>IF(ISERROR(VLOOKUP($B$49,ResidentialUnitsPivot!$A$32:$AQ$34,AM50-ResYr+2,0)/(VLOOKUP($B$49,ResidentialUnitsPivot!$A$10:$AQ$12,AM50-ResYr+2,0)-VLOOKUP($B$49,ResidentialUnitsPivot!$A$10:$AQ$12,AM50-ResYr+1,0))),0,VLOOKUP($B$49,ResidentialUnitsPivot!$A$32:$AQ$34,AM50-ResYr+2,0)/(VLOOKUP($B$49,ResidentialUnitsPivot!$A$10:$AQ$12,AM50-ResYr+2,0)-VLOOKUP($B$49,ResidentialUnitsPivot!$A$10:$AQ$12,AM50-ResYr+1,0)))</f>
        <v>0</v>
      </c>
      <c r="AN51" s="67">
        <f>IF(ISERROR(VLOOKUP($B$49,ResidentialUnitsPivot!$A$32:$AQ$34,AN50-ResYr+2,0)/(VLOOKUP($B$49,ResidentialUnitsPivot!$A$10:$AQ$12,AN50-ResYr+2,0)-VLOOKUP($B$49,ResidentialUnitsPivot!$A$10:$AQ$12,AN50-ResYr+1,0))),0,VLOOKUP($B$49,ResidentialUnitsPivot!$A$32:$AQ$34,AN50-ResYr+2,0)/(VLOOKUP($B$49,ResidentialUnitsPivot!$A$10:$AQ$12,AN50-ResYr+2,0)-VLOOKUP($B$49,ResidentialUnitsPivot!$A$10:$AQ$12,AN50-ResYr+1,0)))</f>
        <v>0</v>
      </c>
      <c r="AO51" s="67">
        <f>IF(ISERROR(VLOOKUP($B$49,ResidentialUnitsPivot!$A$32:$AQ$34,AO50-ResYr+2,0)/(VLOOKUP($B$49,ResidentialUnitsPivot!$A$10:$AQ$12,AO50-ResYr+2,0)-VLOOKUP($B$49,ResidentialUnitsPivot!$A$10:$AQ$12,AO50-ResYr+1,0))),0,VLOOKUP($B$49,ResidentialUnitsPivot!$A$32:$AQ$34,AO50-ResYr+2,0)/(VLOOKUP($B$49,ResidentialUnitsPivot!$A$10:$AQ$12,AO50-ResYr+2,0)-VLOOKUP($B$49,ResidentialUnitsPivot!$A$10:$AQ$12,AO50-ResYr+1,0)))</f>
        <v>0</v>
      </c>
      <c r="AP51" s="67">
        <f>IF(ISERROR(VLOOKUP($B$49,ResidentialUnitsPivot!$A$32:$AQ$34,AP50-ResYr+2,0)/(VLOOKUP($B$49,ResidentialUnitsPivot!$A$10:$AQ$12,AP50-ResYr+2,0)-VLOOKUP($B$49,ResidentialUnitsPivot!$A$10:$AQ$12,AP50-ResYr+1,0))),0,VLOOKUP($B$49,ResidentialUnitsPivot!$A$32:$AQ$34,AP50-ResYr+2,0)/(VLOOKUP($B$49,ResidentialUnitsPivot!$A$10:$AQ$12,AP50-ResYr+2,0)-VLOOKUP($B$49,ResidentialUnitsPivot!$A$10:$AQ$12,AP50-ResYr+1,0)))</f>
        <v>0</v>
      </c>
      <c r="AQ51" s="67">
        <f>IF(ISERROR(VLOOKUP($B$49,ResidentialUnitsPivot!$A$32:$AQ$34,AQ50-ResYr+2,0)/(VLOOKUP($B$49,ResidentialUnitsPivot!$A$10:$AQ$12,AQ50-ResYr+2,0)-VLOOKUP($B$49,ResidentialUnitsPivot!$A$10:$AQ$12,AQ50-ResYr+1,0))),0,VLOOKUP($B$49,ResidentialUnitsPivot!$A$32:$AQ$34,AQ50-ResYr+2,0)/(VLOOKUP($B$49,ResidentialUnitsPivot!$A$10:$AQ$12,AQ50-ResYr+2,0)-VLOOKUP($B$49,ResidentialUnitsPivot!$A$10:$AQ$12,AQ50-ResYr+1,0)))</f>
        <v>0</v>
      </c>
      <c r="AR51" s="67">
        <f>IF(ISERROR(VLOOKUP($B$49,ResidentialUnitsPivot!$A$32:$AQ$34,AR50-ResYr+2,0)/(VLOOKUP($B$49,ResidentialUnitsPivot!$A$10:$AQ$12,AR50-ResYr+2,0)-VLOOKUP($B$49,ResidentialUnitsPivot!$A$10:$AQ$12,AR50-ResYr+1,0))),0,VLOOKUP($B$49,ResidentialUnitsPivot!$A$32:$AQ$34,AR50-ResYr+2,0)/(VLOOKUP($B$49,ResidentialUnitsPivot!$A$10:$AQ$12,AR50-ResYr+2,0)-VLOOKUP($B$49,ResidentialUnitsPivot!$A$10:$AQ$12,AR50-ResYr+1,0)))</f>
        <v>0</v>
      </c>
    </row>
    <row r="52" spans="2:44" x14ac:dyDescent="0.25">
      <c r="B52" s="72" t="s">
        <v>75</v>
      </c>
      <c r="C52" s="68">
        <f>IF(ISERROR(VLOOKUP($B$49,ResidentialInvestPivot!$A$10:$AQ$12,C50-ResYr+2,0)/(VLOOKUP($B$49,ResidentialUnitsPivot!$A$10:$AQ$12,C50-ResYr+2,0))*10^6*HLOOKUP(C50,GDP!$C$2:$BA$3,2,0)/HLOOKUP(GDPyear,GDP!$C$2:$BA$3,2,0)),0,VLOOKUP($B$49,ResidentialInvestPivot!$A$10:$AQ$12,C50-ResYr+2,0)/(VLOOKUP($B$49,ResidentialUnitsPivot!$A$10:$AQ$12,C50-ResYr+2,0))*10^6*HLOOKUP(C50,GDP!$C$2:$BA$3,2,0)/HLOOKUP(GDPyear,GDP!$C$2:$BA$3,2,0))</f>
        <v>0</v>
      </c>
      <c r="D52" s="68">
        <f>IF(ISERROR(VLOOKUP($B$49,ResidentialInvestPivot!$A$10:$AQ$12,D50-ResYr+2,0)/(VLOOKUP($B$49,ResidentialUnitsPivot!$A$10:$AQ$12,D50-ResYr+2,0)-VLOOKUP($B$49,ResidentialUnitsPivot!$A$10:$AQ$12,D50-ResYr+1,0))*10^6*HLOOKUP(D50,GDP!$C$2:$BA$3,2,0)/HLOOKUP(GDPyear,GDP!$C$2:$BA$3,2,0)),0,VLOOKUP($B$49,ResidentialInvestPivot!$A$10:$AQ$12,D50-ResYr+2,0)/(VLOOKUP($B$49,ResidentialUnitsPivot!$A$10:$AQ$12,D50-ResYr+2,0)-VLOOKUP($B$49,ResidentialUnitsPivot!$A$10:$AQ$12,D50-ResYr+1,0))*10^6*HLOOKUP(D50,GDP!$C$2:$BA$3,2,0)/HLOOKUP(GDPyear,GDP!$C$2:$BA$3,2,0))</f>
        <v>0</v>
      </c>
      <c r="E52" s="68">
        <f>IF(ISERROR(VLOOKUP($B$49,ResidentialInvestPivot!$A$10:$AQ$12,E50-ResYr+2,0)/(VLOOKUP($B$49,ResidentialUnitsPivot!$A$10:$AQ$12,E50-ResYr+2,0)-VLOOKUP($B$49,ResidentialUnitsPivot!$A$10:$AQ$12,E50-ResYr+1,0))*10^6*HLOOKUP(E50,GDP!$C$2:$BA$3,2,0)/HLOOKUP(GDPyear,GDP!$C$2:$BA$3,2,0)),0,VLOOKUP($B$49,ResidentialInvestPivot!$A$10:$AQ$12,E50-ResYr+2,0)/(VLOOKUP($B$49,ResidentialUnitsPivot!$A$10:$AQ$12,E50-ResYr+2,0)-VLOOKUP($B$49,ResidentialUnitsPivot!$A$10:$AQ$12,E50-ResYr+1,0))*10^6*HLOOKUP(E50,GDP!$C$2:$BA$3,2,0)/HLOOKUP(GDPyear,GDP!$C$2:$BA$3,2,0))</f>
        <v>0</v>
      </c>
      <c r="F52" s="68">
        <f>IF(ISERROR(VLOOKUP($B$49,ResidentialInvestPivot!$A$10:$AQ$12,F50-ResYr+2,0)/(VLOOKUP($B$49,ResidentialUnitsPivot!$A$10:$AQ$12,F50-ResYr+2,0)-VLOOKUP($B$49,ResidentialUnitsPivot!$A$10:$AQ$12,F50-ResYr+1,0))*10^6*HLOOKUP(F50,GDP!$C$2:$BA$3,2,0)/HLOOKUP(GDPyear,GDP!$C$2:$BA$3,2,0)),0,VLOOKUP($B$49,ResidentialInvestPivot!$A$10:$AQ$12,F50-ResYr+2,0)/(VLOOKUP($B$49,ResidentialUnitsPivot!$A$10:$AQ$12,F50-ResYr+2,0)-VLOOKUP($B$49,ResidentialUnitsPivot!$A$10:$AQ$12,F50-ResYr+1,0))*10^6*HLOOKUP(F50,GDP!$C$2:$BA$3,2,0)/HLOOKUP(GDPyear,GDP!$C$2:$BA$3,2,0))</f>
        <v>0</v>
      </c>
      <c r="G52" s="68">
        <f>IF(ISERROR(VLOOKUP($B$49,ResidentialInvestPivot!$A$10:$AQ$12,G50-ResYr+2,0)/(VLOOKUP($B$49,ResidentialUnitsPivot!$A$10:$AQ$12,G50-ResYr+2,0)-VLOOKUP($B$49,ResidentialUnitsPivot!$A$10:$AQ$12,G50-ResYr+1,0))*10^6*HLOOKUP(G50,GDP!$C$2:$BA$3,2,0)/HLOOKUP(GDPyear,GDP!$C$2:$BA$3,2,0)),0,VLOOKUP($B$49,ResidentialInvestPivot!$A$10:$AQ$12,G50-ResYr+2,0)/(VLOOKUP($B$49,ResidentialUnitsPivot!$A$10:$AQ$12,G50-ResYr+2,0)-VLOOKUP($B$49,ResidentialUnitsPivot!$A$10:$AQ$12,G50-ResYr+1,0))*10^6*HLOOKUP(G50,GDP!$C$2:$BA$3,2,0)/HLOOKUP(GDPyear,GDP!$C$2:$BA$3,2,0))</f>
        <v>0</v>
      </c>
      <c r="H52" s="68">
        <f>IF(ISERROR(VLOOKUP($B$49,ResidentialInvestPivot!$A$10:$AQ$12,H50-ResYr+2,0)/(VLOOKUP($B$49,ResidentialUnitsPivot!$A$10:$AQ$12,H50-ResYr+2,0)-VLOOKUP($B$49,ResidentialUnitsPivot!$A$10:$AQ$12,H50-ResYr+1,0))*10^6*HLOOKUP(H50,GDP!$C$2:$BA$3,2,0)/HLOOKUP(GDPyear,GDP!$C$2:$BA$3,2,0)),0,VLOOKUP($B$49,ResidentialInvestPivot!$A$10:$AQ$12,H50-ResYr+2,0)/(VLOOKUP($B$49,ResidentialUnitsPivot!$A$10:$AQ$12,H50-ResYr+2,0)-VLOOKUP($B$49,ResidentialUnitsPivot!$A$10:$AQ$12,H50-ResYr+1,0))*10^6*HLOOKUP(H50,GDP!$C$2:$BA$3,2,0)/HLOOKUP(GDPyear,GDP!$C$2:$BA$3,2,0))</f>
        <v>0</v>
      </c>
      <c r="I52" s="68">
        <f>IF(ISERROR(VLOOKUP($B$49,ResidentialInvestPivot!$A$10:$AQ$12,I50-ResYr+2,0)/(VLOOKUP($B$49,ResidentialUnitsPivot!$A$10:$AQ$12,I50-ResYr+2,0)-VLOOKUP($B$49,ResidentialUnitsPivot!$A$10:$AQ$12,I50-ResYr+1,0))*10^6*HLOOKUP(I50,GDP!$C$2:$BA$3,2,0)/HLOOKUP(GDPyear,GDP!$C$2:$BA$3,2,0)),0,VLOOKUP($B$49,ResidentialInvestPivot!$A$10:$AQ$12,I50-ResYr+2,0)/(VLOOKUP($B$49,ResidentialUnitsPivot!$A$10:$AQ$12,I50-ResYr+2,0)-VLOOKUP($B$49,ResidentialUnitsPivot!$A$10:$AQ$12,I50-ResYr+1,0))*10^6*HLOOKUP(I50,GDP!$C$2:$BA$3,2,0)/HLOOKUP(GDPyear,GDP!$C$2:$BA$3,2,0))</f>
        <v>0</v>
      </c>
      <c r="J52" s="68">
        <f>IF(ISERROR(VLOOKUP($B$49,ResidentialInvestPivot!$A$10:$AQ$12,J50-ResYr+2,0)/(VLOOKUP($B$49,ResidentialUnitsPivot!$A$10:$AQ$12,J50-ResYr+2,0)-VLOOKUP($B$49,ResidentialUnitsPivot!$A$10:$AQ$12,J50-ResYr+1,0))*10^6*HLOOKUP(J50,GDP!$C$2:$BA$3,2,0)/HLOOKUP(GDPyear,GDP!$C$2:$BA$3,2,0)),0,VLOOKUP($B$49,ResidentialInvestPivot!$A$10:$AQ$12,J50-ResYr+2,0)/(VLOOKUP($B$49,ResidentialUnitsPivot!$A$10:$AQ$12,J50-ResYr+2,0)-VLOOKUP($B$49,ResidentialUnitsPivot!$A$10:$AQ$12,J50-ResYr+1,0))*10^6*HLOOKUP(J50,GDP!$C$2:$BA$3,2,0)/HLOOKUP(GDPyear,GDP!$C$2:$BA$3,2,0))</f>
        <v>0</v>
      </c>
      <c r="K52" s="68">
        <f>IF(ISERROR(VLOOKUP($B$49,ResidentialInvestPivot!$A$10:$AQ$12,K50-ResYr+2,0)/(VLOOKUP($B$49,ResidentialUnitsPivot!$A$10:$AQ$12,K50-ResYr+2,0)-VLOOKUP($B$49,ResidentialUnitsPivot!$A$10:$AQ$12,K50-ResYr+1,0))*10^6*HLOOKUP(K50,GDP!$C$2:$BA$3,2,0)/HLOOKUP(GDPyear,GDP!$C$2:$BA$3,2,0)),0,VLOOKUP($B$49,ResidentialInvestPivot!$A$10:$AQ$12,K50-ResYr+2,0)/(VLOOKUP($B$49,ResidentialUnitsPivot!$A$10:$AQ$12,K50-ResYr+2,0)-VLOOKUP($B$49,ResidentialUnitsPivot!$A$10:$AQ$12,K50-ResYr+1,0))*10^6*HLOOKUP(K50,GDP!$C$2:$BA$3,2,0)/HLOOKUP(GDPyear,GDP!$C$2:$BA$3,2,0))</f>
        <v>0</v>
      </c>
      <c r="L52" s="68">
        <f>IF(ISERROR(VLOOKUP($B$49,ResidentialInvestPivot!$A$10:$AQ$12,L50-ResYr+2,0)/(VLOOKUP($B$49,ResidentialUnitsPivot!$A$10:$AQ$12,L50-ResYr+2,0)-VLOOKUP($B$49,ResidentialUnitsPivot!$A$10:$AQ$12,L50-ResYr+1,0))*10^6*HLOOKUP(L50,GDP!$C$2:$BA$3,2,0)/HLOOKUP(GDPyear,GDP!$C$2:$BA$3,2,0)),0,VLOOKUP($B$49,ResidentialInvestPivot!$A$10:$AQ$12,L50-ResYr+2,0)/(VLOOKUP($B$49,ResidentialUnitsPivot!$A$10:$AQ$12,L50-ResYr+2,0)-VLOOKUP($B$49,ResidentialUnitsPivot!$A$10:$AQ$12,L50-ResYr+1,0))*10^6*HLOOKUP(L50,GDP!$C$2:$BA$3,2,0)/HLOOKUP(GDPyear,GDP!$C$2:$BA$3,2,0))</f>
        <v>0</v>
      </c>
      <c r="M52" s="68">
        <f>IF(ISERROR(VLOOKUP($B$49,ResidentialInvestPivot!$A$10:$AQ$12,M50-ResYr+2,0)/(VLOOKUP($B$49,ResidentialUnitsPivot!$A$10:$AQ$12,M50-ResYr+2,0)-VLOOKUP($B$49,ResidentialUnitsPivot!$A$10:$AQ$12,M50-ResYr+1,0))*10^6*HLOOKUP(M50,GDP!$C$2:$BA$3,2,0)/HLOOKUP(GDPyear,GDP!$C$2:$BA$3,2,0)),0,VLOOKUP($B$49,ResidentialInvestPivot!$A$10:$AQ$12,M50-ResYr+2,0)/(VLOOKUP($B$49,ResidentialUnitsPivot!$A$10:$AQ$12,M50-ResYr+2,0)-VLOOKUP($B$49,ResidentialUnitsPivot!$A$10:$AQ$12,M50-ResYr+1,0))*10^6*HLOOKUP(M50,GDP!$C$2:$BA$3,2,0)/HLOOKUP(GDPyear,GDP!$C$2:$BA$3,2,0))</f>
        <v>0</v>
      </c>
      <c r="N52" s="68">
        <f>IF(ISERROR(VLOOKUP($B$49,ResidentialInvestPivot!$A$10:$AQ$12,N50-ResYr+2,0)/(VLOOKUP($B$49,ResidentialUnitsPivot!$A$10:$AQ$12,N50-ResYr+2,0)-VLOOKUP($B$49,ResidentialUnitsPivot!$A$10:$AQ$12,N50-ResYr+1,0))*10^6*HLOOKUP(N50,GDP!$C$2:$BA$3,2,0)/HLOOKUP(GDPyear,GDP!$C$2:$BA$3,2,0)),0,VLOOKUP($B$49,ResidentialInvestPivot!$A$10:$AQ$12,N50-ResYr+2,0)/(VLOOKUP($B$49,ResidentialUnitsPivot!$A$10:$AQ$12,N50-ResYr+2,0)-VLOOKUP($B$49,ResidentialUnitsPivot!$A$10:$AQ$12,N50-ResYr+1,0))*10^6*HLOOKUP(N50,GDP!$C$2:$BA$3,2,0)/HLOOKUP(GDPyear,GDP!$C$2:$BA$3,2,0))</f>
        <v>0</v>
      </c>
      <c r="O52" s="68">
        <f>IF(ISERROR(VLOOKUP($B$49,ResidentialInvestPivot!$A$10:$AQ$12,O50-ResYr+2,0)/(VLOOKUP($B$49,ResidentialUnitsPivot!$A$10:$AQ$12,O50-ResYr+2,0)-VLOOKUP($B$49,ResidentialUnitsPivot!$A$10:$AQ$12,O50-ResYr+1,0))*10^6*HLOOKUP(O50,GDP!$C$2:$BA$3,2,0)/HLOOKUP(GDPyear,GDP!$C$2:$BA$3,2,0)),0,VLOOKUP($B$49,ResidentialInvestPivot!$A$10:$AQ$12,O50-ResYr+2,0)/(VLOOKUP($B$49,ResidentialUnitsPivot!$A$10:$AQ$12,O50-ResYr+2,0)-VLOOKUP($B$49,ResidentialUnitsPivot!$A$10:$AQ$12,O50-ResYr+1,0))*10^6*HLOOKUP(O50,GDP!$C$2:$BA$3,2,0)/HLOOKUP(GDPyear,GDP!$C$2:$BA$3,2,0))</f>
        <v>0</v>
      </c>
      <c r="P52" s="68">
        <f>IF(ISERROR(VLOOKUP($B$49,ResidentialInvestPivot!$A$10:$AQ$12,P50-ResYr+2,0)/(VLOOKUP($B$49,ResidentialUnitsPivot!$A$10:$AQ$12,P50-ResYr+2,0)-VLOOKUP($B$49,ResidentialUnitsPivot!$A$10:$AQ$12,P50-ResYr+1,0))*10^6*HLOOKUP(P50,GDP!$C$2:$BA$3,2,0)/HLOOKUP(GDPyear,GDP!$C$2:$BA$3,2,0)),0,VLOOKUP($B$49,ResidentialInvestPivot!$A$10:$AQ$12,P50-ResYr+2,0)/(VLOOKUP($B$49,ResidentialUnitsPivot!$A$10:$AQ$12,P50-ResYr+2,0)-VLOOKUP($B$49,ResidentialUnitsPivot!$A$10:$AQ$12,P50-ResYr+1,0))*10^6*HLOOKUP(P50,GDP!$C$2:$BA$3,2,0)/HLOOKUP(GDPyear,GDP!$C$2:$BA$3,2,0))</f>
        <v>0</v>
      </c>
      <c r="Q52" s="68">
        <f>IF(ISERROR(VLOOKUP($B$49,ResidentialInvestPivot!$A$10:$AQ$12,Q50-ResYr+2,0)/(VLOOKUP($B$49,ResidentialUnitsPivot!$A$10:$AQ$12,Q50-ResYr+2,0)-VLOOKUP($B$49,ResidentialUnitsPivot!$A$10:$AQ$12,Q50-ResYr+1,0))*10^6*HLOOKUP(Q50,GDP!$C$2:$BA$3,2,0)/HLOOKUP(GDPyear,GDP!$C$2:$BA$3,2,0)),0,VLOOKUP($B$49,ResidentialInvestPivot!$A$10:$AQ$12,Q50-ResYr+2,0)/(VLOOKUP($B$49,ResidentialUnitsPivot!$A$10:$AQ$12,Q50-ResYr+2,0)-VLOOKUP($B$49,ResidentialUnitsPivot!$A$10:$AQ$12,Q50-ResYr+1,0))*10^6*HLOOKUP(Q50,GDP!$C$2:$BA$3,2,0)/HLOOKUP(GDPyear,GDP!$C$2:$BA$3,2,0))</f>
        <v>0</v>
      </c>
      <c r="R52" s="68">
        <f>IF(ISERROR(VLOOKUP($B$49,ResidentialInvestPivot!$A$10:$AQ$12,R50-ResYr+2,0)/(VLOOKUP($B$49,ResidentialUnitsPivot!$A$10:$AQ$12,R50-ResYr+2,0)-VLOOKUP($B$49,ResidentialUnitsPivot!$A$10:$AQ$12,R50-ResYr+1,0))*10^6*HLOOKUP(R50,GDP!$C$2:$BA$3,2,0)/HLOOKUP(GDPyear,GDP!$C$2:$BA$3,2,0)),0,VLOOKUP($B$49,ResidentialInvestPivot!$A$10:$AQ$12,R50-ResYr+2,0)/(VLOOKUP($B$49,ResidentialUnitsPivot!$A$10:$AQ$12,R50-ResYr+2,0)-VLOOKUP($B$49,ResidentialUnitsPivot!$A$10:$AQ$12,R50-ResYr+1,0))*10^6*HLOOKUP(R50,GDP!$C$2:$BA$3,2,0)/HLOOKUP(GDPyear,GDP!$C$2:$BA$3,2,0))</f>
        <v>0</v>
      </c>
      <c r="S52" s="68">
        <f>IF(ISERROR(VLOOKUP($B$49,ResidentialInvestPivot!$A$10:$AQ$12,S50-ResYr+2,0)/(VLOOKUP($B$49,ResidentialUnitsPivot!$A$10:$AQ$12,S50-ResYr+2,0)-VLOOKUP($B$49,ResidentialUnitsPivot!$A$10:$AQ$12,S50-ResYr+1,0))*10^6*HLOOKUP(S50,GDP!$C$2:$BA$3,2,0)/HLOOKUP(GDPyear,GDP!$C$2:$BA$3,2,0)),0,VLOOKUP($B$49,ResidentialInvestPivot!$A$10:$AQ$12,S50-ResYr+2,0)/(VLOOKUP($B$49,ResidentialUnitsPivot!$A$10:$AQ$12,S50-ResYr+2,0)-VLOOKUP($B$49,ResidentialUnitsPivot!$A$10:$AQ$12,S50-ResYr+1,0))*10^6*HLOOKUP(S50,GDP!$C$2:$BA$3,2,0)/HLOOKUP(GDPyear,GDP!$C$2:$BA$3,2,0))</f>
        <v>0</v>
      </c>
      <c r="T52" s="68">
        <f>IF(ISERROR(VLOOKUP($B$49,ResidentialInvestPivot!$A$10:$AQ$12,T50-ResYr+2,0)/(VLOOKUP($B$49,ResidentialUnitsPivot!$A$10:$AQ$12,T50-ResYr+2,0)-VLOOKUP($B$49,ResidentialUnitsPivot!$A$10:$AQ$12,T50-ResYr+1,0))*10^6*HLOOKUP(T50,GDP!$C$2:$BA$3,2,0)/HLOOKUP(GDPyear,GDP!$C$2:$BA$3,2,0)),0,VLOOKUP($B$49,ResidentialInvestPivot!$A$10:$AQ$12,T50-ResYr+2,0)/(VLOOKUP($B$49,ResidentialUnitsPivot!$A$10:$AQ$12,T50-ResYr+2,0)-VLOOKUP($B$49,ResidentialUnitsPivot!$A$10:$AQ$12,T50-ResYr+1,0))*10^6*HLOOKUP(T50,GDP!$C$2:$BA$3,2,0)/HLOOKUP(GDPyear,GDP!$C$2:$BA$3,2,0))</f>
        <v>59681.065917015076</v>
      </c>
      <c r="U52" s="68">
        <f>IF(ISERROR(VLOOKUP($B$49,ResidentialInvestPivot!$A$10:$AQ$12,U50-ResYr+2,0)/(VLOOKUP($B$49,ResidentialUnitsPivot!$A$10:$AQ$12,U50-ResYr+2,0)-VLOOKUP($B$49,ResidentialUnitsPivot!$A$10:$AQ$12,U50-ResYr+1,0))*10^6*HLOOKUP(U50,GDP!$C$2:$BA$3,2,0)/HLOOKUP(GDPyear,GDP!$C$2:$BA$3,2,0)),0,VLOOKUP($B$49,ResidentialInvestPivot!$A$10:$AQ$12,U50-ResYr+2,0)/(VLOOKUP($B$49,ResidentialUnitsPivot!$A$10:$AQ$12,U50-ResYr+2,0)-VLOOKUP($B$49,ResidentialUnitsPivot!$A$10:$AQ$12,U50-ResYr+1,0))*10^6*HLOOKUP(U50,GDP!$C$2:$BA$3,2,0)/HLOOKUP(GDPyear,GDP!$C$2:$BA$3,2,0))</f>
        <v>60109.952837228775</v>
      </c>
      <c r="V52" s="68">
        <f>IF(ISERROR(VLOOKUP($B$49,ResidentialInvestPivot!$A$10:$AQ$12,V50-ResYr+2,0)/(VLOOKUP($B$49,ResidentialUnitsPivot!$A$10:$AQ$12,V50-ResYr+2,0)-VLOOKUP($B$49,ResidentialUnitsPivot!$A$10:$AQ$12,V50-ResYr+1,0))*10^6*HLOOKUP(V50,GDP!$C$2:$BA$3,2,0)/HLOOKUP(GDPyear,GDP!$C$2:$BA$3,2,0)),0,VLOOKUP($B$49,ResidentialInvestPivot!$A$10:$AQ$12,V50-ResYr+2,0)/(VLOOKUP($B$49,ResidentialUnitsPivot!$A$10:$AQ$12,V50-ResYr+2,0)-VLOOKUP($B$49,ResidentialUnitsPivot!$A$10:$AQ$12,V50-ResYr+1,0))*10^6*HLOOKUP(V50,GDP!$C$2:$BA$3,2,0)/HLOOKUP(GDPyear,GDP!$C$2:$BA$3,2,0))</f>
        <v>60333.282507956028</v>
      </c>
      <c r="W52" s="68">
        <f>IF(ISERROR(VLOOKUP($B$49,ResidentialInvestPivot!$A$10:$AQ$12,W50-ResYr+2,0)/(VLOOKUP($B$49,ResidentialUnitsPivot!$A$10:$AQ$12,W50-ResYr+2,0)-VLOOKUP($B$49,ResidentialUnitsPivot!$A$10:$AQ$12,W50-ResYr+1,0))*10^6*HLOOKUP(W50,GDP!$C$2:$BA$3,2,0)/HLOOKUP(GDPyear,GDP!$C$2:$BA$3,2,0)),0,VLOOKUP($B$49,ResidentialInvestPivot!$A$10:$AQ$12,W50-ResYr+2,0)/(VLOOKUP($B$49,ResidentialUnitsPivot!$A$10:$AQ$12,W50-ResYr+2,0)-VLOOKUP($B$49,ResidentialUnitsPivot!$A$10:$AQ$12,W50-ResYr+1,0))*10^6*HLOOKUP(W50,GDP!$C$2:$BA$3,2,0)/HLOOKUP(GDPyear,GDP!$C$2:$BA$3,2,0))</f>
        <v>60466.89736843112</v>
      </c>
      <c r="X52" s="68">
        <f>IF(ISERROR(VLOOKUP($B$49,ResidentialInvestPivot!$A$10:$AQ$12,X50-ResYr+2,0)/(VLOOKUP($B$49,ResidentialUnitsPivot!$A$10:$AQ$12,X50-ResYr+2,0)-VLOOKUP($B$49,ResidentialUnitsPivot!$A$10:$AQ$12,X50-ResYr+1,0))*10^6*HLOOKUP(X50,GDP!$C$2:$BA$3,2,0)/HLOOKUP(GDPyear,GDP!$C$2:$BA$3,2,0)),0,VLOOKUP($B$49,ResidentialInvestPivot!$A$10:$AQ$12,X50-ResYr+2,0)/(VLOOKUP($B$49,ResidentialUnitsPivot!$A$10:$AQ$12,X50-ResYr+2,0)-VLOOKUP($B$49,ResidentialUnitsPivot!$A$10:$AQ$12,X50-ResYr+1,0))*10^6*HLOOKUP(X50,GDP!$C$2:$BA$3,2,0)/HLOOKUP(GDPyear,GDP!$C$2:$BA$3,2,0))</f>
        <v>60543.243841427116</v>
      </c>
      <c r="Y52" s="68">
        <f>IF(ISERROR(VLOOKUP($B$49,ResidentialInvestPivot!$A$10:$AQ$12,Y50-ResYr+2,0)/(VLOOKUP($B$49,ResidentialUnitsPivot!$A$10:$AQ$12,Y50-ResYr+2,0)-VLOOKUP($B$49,ResidentialUnitsPivot!$A$10:$AQ$12,Y50-ResYr+1,0))*10^6*HLOOKUP(Y50,GDP!$C$2:$BA$3,2,0)/HLOOKUP(GDPyear,GDP!$C$2:$BA$3,2,0)),0,VLOOKUP($B$49,ResidentialInvestPivot!$A$10:$AQ$12,Y50-ResYr+2,0)/(VLOOKUP($B$49,ResidentialUnitsPivot!$A$10:$AQ$12,Y50-ResYr+2,0)-VLOOKUP($B$49,ResidentialUnitsPivot!$A$10:$AQ$12,Y50-ResYr+1,0))*10^6*HLOOKUP(Y50,GDP!$C$2:$BA$3,2,0)/HLOOKUP(GDPyear,GDP!$C$2:$BA$3,2,0))</f>
        <v>60870.770795754943</v>
      </c>
      <c r="Z52" s="68">
        <f>IF(ISERROR(VLOOKUP($B$49,ResidentialInvestPivot!$A$10:$AQ$12,Z50-ResYr+2,0)/(VLOOKUP($B$49,ResidentialUnitsPivot!$A$10:$AQ$12,Z50-ResYr+2,0)-VLOOKUP($B$49,ResidentialUnitsPivot!$A$10:$AQ$12,Z50-ResYr+1,0))*10^6*HLOOKUP(Z50,GDP!$C$2:$BA$3,2,0)/HLOOKUP(GDPyear,GDP!$C$2:$BA$3,2,0)),0,VLOOKUP($B$49,ResidentialInvestPivot!$A$10:$AQ$12,Z50-ResYr+2,0)/(VLOOKUP($B$49,ResidentialUnitsPivot!$A$10:$AQ$12,Z50-ResYr+2,0)-VLOOKUP($B$49,ResidentialUnitsPivot!$A$10:$AQ$12,Z50-ResYr+1,0))*10^6*HLOOKUP(Z50,GDP!$C$2:$BA$3,2,0)/HLOOKUP(GDPyear,GDP!$C$2:$BA$3,2,0))</f>
        <v>61146.210735176486</v>
      </c>
      <c r="AA52" s="68">
        <f>IF(ISERROR(VLOOKUP($B$49,ResidentialInvestPivot!$A$10:$AQ$12,AA50-ResYr+2,0)/(VLOOKUP($B$49,ResidentialUnitsPivot!$A$10:$AQ$12,AA50-ResYr+2,0)-VLOOKUP($B$49,ResidentialUnitsPivot!$A$10:$AQ$12,AA50-ResYr+1,0))*10^6*HLOOKUP(AA50,GDP!$C$2:$BA$3,2,0)/HLOOKUP(GDPyear,GDP!$C$2:$BA$3,2,0)),0,VLOOKUP($B$49,ResidentialInvestPivot!$A$10:$AQ$12,AA50-ResYr+2,0)/(VLOOKUP($B$49,ResidentialUnitsPivot!$A$10:$AQ$12,AA50-ResYr+2,0)-VLOOKUP($B$49,ResidentialUnitsPivot!$A$10:$AQ$12,AA50-ResYr+1,0))*10^6*HLOOKUP(AA50,GDP!$C$2:$BA$3,2,0)/HLOOKUP(GDPyear,GDP!$C$2:$BA$3,2,0))</f>
        <v>61385.596821082145</v>
      </c>
      <c r="AB52" s="68">
        <f>IF(ISERROR(VLOOKUP($B$49,ResidentialInvestPivot!$A$10:$AQ$12,AB50-ResYr+2,0)/(VLOOKUP($B$49,ResidentialUnitsPivot!$A$10:$AQ$12,AB50-ResYr+2,0)-VLOOKUP($B$49,ResidentialUnitsPivot!$A$10:$AQ$12,AB50-ResYr+1,0))*10^6*HLOOKUP(AB50,GDP!$C$2:$BA$3,2,0)/HLOOKUP(GDPyear,GDP!$C$2:$BA$3,2,0)),0,VLOOKUP($B$49,ResidentialInvestPivot!$A$10:$AQ$12,AB50-ResYr+2,0)/(VLOOKUP($B$49,ResidentialUnitsPivot!$A$10:$AQ$12,AB50-ResYr+2,0)-VLOOKUP($B$49,ResidentialUnitsPivot!$A$10:$AQ$12,AB50-ResYr+1,0))*10^6*HLOOKUP(AB50,GDP!$C$2:$BA$3,2,0)/HLOOKUP(GDPyear,GDP!$C$2:$BA$3,2,0))</f>
        <v>61552.98445432906</v>
      </c>
      <c r="AC52" s="68">
        <f>IF(ISERROR(VLOOKUP($B$49,ResidentialInvestPivot!$A$10:$AQ$12,AC50-ResYr+2,0)/(VLOOKUP($B$49,ResidentialUnitsPivot!$A$10:$AQ$12,AC50-ResYr+2,0)-VLOOKUP($B$49,ResidentialUnitsPivot!$A$10:$AQ$12,AC50-ResYr+1,0))*10^6*HLOOKUP(AC50,GDP!$C$2:$BA$3,2,0)/HLOOKUP(GDPyear,GDP!$C$2:$BA$3,2,0)),0,VLOOKUP($B$49,ResidentialInvestPivot!$A$10:$AQ$12,AC50-ResYr+2,0)/(VLOOKUP($B$49,ResidentialUnitsPivot!$A$10:$AQ$12,AC50-ResYr+2,0)-VLOOKUP($B$49,ResidentialUnitsPivot!$A$10:$AQ$12,AC50-ResYr+1,0))*10^6*HLOOKUP(AC50,GDP!$C$2:$BA$3,2,0)/HLOOKUP(GDPyear,GDP!$C$2:$BA$3,2,0))</f>
        <v>61674.22044365701</v>
      </c>
      <c r="AD52" s="68">
        <f>IF(ISERROR(VLOOKUP($B$49,ResidentialInvestPivot!$A$10:$AQ$12,AD50-ResYr+2,0)/(VLOOKUP($B$49,ResidentialUnitsPivot!$A$10:$AQ$12,AD50-ResYr+2,0)-VLOOKUP($B$49,ResidentialUnitsPivot!$A$10:$AQ$12,AD50-ResYr+1,0))*10^6*HLOOKUP(AD50,GDP!$C$2:$BA$3,2,0)/HLOOKUP(GDPyear,GDP!$C$2:$BA$3,2,0)),0,VLOOKUP($B$49,ResidentialInvestPivot!$A$10:$AQ$12,AD50-ResYr+2,0)/(VLOOKUP($B$49,ResidentialUnitsPivot!$A$10:$AQ$12,AD50-ResYr+2,0)-VLOOKUP($B$49,ResidentialUnitsPivot!$A$10:$AQ$12,AD50-ResYr+1,0))*10^6*HLOOKUP(AD50,GDP!$C$2:$BA$3,2,0)/HLOOKUP(GDPyear,GDP!$C$2:$BA$3,2,0))</f>
        <v>61881.096098856629</v>
      </c>
      <c r="AE52" s="68">
        <f>IF(ISERROR(VLOOKUP($B$49,ResidentialInvestPivot!$A$10:$AQ$12,AE50-ResYr+2,0)/(VLOOKUP($B$49,ResidentialUnitsPivot!$A$10:$AQ$12,AE50-ResYr+2,0)-VLOOKUP($B$49,ResidentialUnitsPivot!$A$10:$AQ$12,AE50-ResYr+1,0))*10^6*HLOOKUP(AE50,GDP!$C$2:$BA$3,2,0)/HLOOKUP(GDPyear,GDP!$C$2:$BA$3,2,0)),0,VLOOKUP($B$49,ResidentialInvestPivot!$A$10:$AQ$12,AE50-ResYr+2,0)/(VLOOKUP($B$49,ResidentialUnitsPivot!$A$10:$AQ$12,AE50-ResYr+2,0)-VLOOKUP($B$49,ResidentialUnitsPivot!$A$10:$AQ$12,AE50-ResYr+1,0))*10^6*HLOOKUP(AE50,GDP!$C$2:$BA$3,2,0)/HLOOKUP(GDPyear,GDP!$C$2:$BA$3,2,0))</f>
        <v>62061.633408898037</v>
      </c>
      <c r="AF52" s="68">
        <f>IF(ISERROR(VLOOKUP($B$49,ResidentialInvestPivot!$A$10:$AQ$12,AF50-ResYr+2,0)/(VLOOKUP($B$49,ResidentialUnitsPivot!$A$10:$AQ$12,AF50-ResYr+2,0)-VLOOKUP($B$49,ResidentialUnitsPivot!$A$10:$AQ$12,AF50-ResYr+1,0))*10^6*HLOOKUP(AF50,GDP!$C$2:$BA$3,2,0)/HLOOKUP(GDPyear,GDP!$C$2:$BA$3,2,0)),0,VLOOKUP($B$49,ResidentialInvestPivot!$A$10:$AQ$12,AF50-ResYr+2,0)/(VLOOKUP($B$49,ResidentialUnitsPivot!$A$10:$AQ$12,AF50-ResYr+2,0)-VLOOKUP($B$49,ResidentialUnitsPivot!$A$10:$AQ$12,AF50-ResYr+1,0))*10^6*HLOOKUP(AF50,GDP!$C$2:$BA$3,2,0)/HLOOKUP(GDPyear,GDP!$C$2:$BA$3,2,0))</f>
        <v>62236.58648954385</v>
      </c>
      <c r="AG52" s="68">
        <f>IF(ISERROR(VLOOKUP($B$49,ResidentialInvestPivot!$A$10:$AQ$12,AG50-ResYr+2,0)/(VLOOKUP($B$49,ResidentialUnitsPivot!$A$10:$AQ$12,AG50-ResYr+2,0)-VLOOKUP($B$49,ResidentialUnitsPivot!$A$10:$AQ$12,AG50-ResYr+1,0))*10^6*HLOOKUP(AG50,GDP!$C$2:$BA$3,2,0)/HLOOKUP(GDPyear,GDP!$C$2:$BA$3,2,0)),0,VLOOKUP($B$49,ResidentialInvestPivot!$A$10:$AQ$12,AG50-ResYr+2,0)/(VLOOKUP($B$49,ResidentialUnitsPivot!$A$10:$AQ$12,AG50-ResYr+2,0)-VLOOKUP($B$49,ResidentialUnitsPivot!$A$10:$AQ$12,AG50-ResYr+1,0))*10^6*HLOOKUP(AG50,GDP!$C$2:$BA$3,2,0)/HLOOKUP(GDPyear,GDP!$C$2:$BA$3,2,0))</f>
        <v>62428.856382877726</v>
      </c>
      <c r="AH52" s="68">
        <f>IF(ISERROR(VLOOKUP($B$49,ResidentialInvestPivot!$A$10:$AQ$12,AH50-ResYr+2,0)/(VLOOKUP($B$49,ResidentialUnitsPivot!$A$10:$AQ$12,AH50-ResYr+2,0)-VLOOKUP($B$49,ResidentialUnitsPivot!$A$10:$AQ$12,AH50-ResYr+1,0))*10^6*HLOOKUP(AH50,GDP!$C$2:$BA$3,2,0)/HLOOKUP(GDPyear,GDP!$C$2:$BA$3,2,0)),0,VLOOKUP($B$49,ResidentialInvestPivot!$A$10:$AQ$12,AH50-ResYr+2,0)/(VLOOKUP($B$49,ResidentialUnitsPivot!$A$10:$AQ$12,AH50-ResYr+2,0)-VLOOKUP($B$49,ResidentialUnitsPivot!$A$10:$AQ$12,AH50-ResYr+1,0))*10^6*HLOOKUP(AH50,GDP!$C$2:$BA$3,2,0)/HLOOKUP(GDPyear,GDP!$C$2:$BA$3,2,0))</f>
        <v>62623.253774670186</v>
      </c>
      <c r="AI52" s="68">
        <f>IF(ISERROR(VLOOKUP($B$49,ResidentialInvestPivot!$A$10:$AQ$12,AI50-ResYr+2,0)/(VLOOKUP($B$49,ResidentialUnitsPivot!$A$10:$AQ$12,AI50-ResYr+2,0)-VLOOKUP($B$49,ResidentialUnitsPivot!$A$10:$AQ$12,AI50-ResYr+1,0))*10^6*HLOOKUP(AI50,GDP!$C$2:$BA$3,2,0)/HLOOKUP(GDPyear,GDP!$C$2:$BA$3,2,0)),0,VLOOKUP($B$49,ResidentialInvestPivot!$A$10:$AQ$12,AI50-ResYr+2,0)/(VLOOKUP($B$49,ResidentialUnitsPivot!$A$10:$AQ$12,AI50-ResYr+2,0)-VLOOKUP($B$49,ResidentialUnitsPivot!$A$10:$AQ$12,AI50-ResYr+1,0))*10^6*HLOOKUP(AI50,GDP!$C$2:$BA$3,2,0)/HLOOKUP(GDPyear,GDP!$C$2:$BA$3,2,0))</f>
        <v>63873.842614308662</v>
      </c>
      <c r="AJ52" s="68">
        <f>IF(ISERROR(VLOOKUP($B$49,ResidentialInvestPivot!$A$10:$AQ$12,AJ50-ResYr+2,0)/(VLOOKUP($B$49,ResidentialUnitsPivot!$A$10:$AQ$12,AJ50-ResYr+2,0)-VLOOKUP($B$49,ResidentialUnitsPivot!$A$10:$AQ$12,AJ50-ResYr+1,0))*10^6*HLOOKUP(AJ50,GDP!$C$2:$BA$3,2,0)/HLOOKUP(GDPyear,GDP!$C$2:$BA$3,2,0)),0,VLOOKUP($B$49,ResidentialInvestPivot!$A$10:$AQ$12,AJ50-ResYr+2,0)/(VLOOKUP($B$49,ResidentialUnitsPivot!$A$10:$AQ$12,AJ50-ResYr+2,0)-VLOOKUP($B$49,ResidentialUnitsPivot!$A$10:$AQ$12,AJ50-ResYr+1,0))*10^6*HLOOKUP(AJ50,GDP!$C$2:$BA$3,2,0)/HLOOKUP(GDPyear,GDP!$C$2:$BA$3,2,0))</f>
        <v>65175.569622625146</v>
      </c>
      <c r="AK52" s="68">
        <f>IF(ISERROR(VLOOKUP($B$49,ResidentialInvestPivot!$A$10:$AQ$12,AK50-ResYr+2,0)/(VLOOKUP($B$49,ResidentialUnitsPivot!$A$10:$AQ$12,AK50-ResYr+2,0)-VLOOKUP($B$49,ResidentialUnitsPivot!$A$10:$AQ$12,AK50-ResYr+1,0))*10^6*HLOOKUP(AK50,GDP!$C$2:$BA$3,2,0)/HLOOKUP(GDPyear,GDP!$C$2:$BA$3,2,0)),0,VLOOKUP($B$49,ResidentialInvestPivot!$A$10:$AQ$12,AK50-ResYr+2,0)/(VLOOKUP($B$49,ResidentialUnitsPivot!$A$10:$AQ$12,AK50-ResYr+2,0)-VLOOKUP($B$49,ResidentialUnitsPivot!$A$10:$AQ$12,AK50-ResYr+1,0))*10^6*HLOOKUP(AK50,GDP!$C$2:$BA$3,2,0)/HLOOKUP(GDPyear,GDP!$C$2:$BA$3,2,0))</f>
        <v>66541.260192183923</v>
      </c>
      <c r="AL52" s="68">
        <f>IF(ISERROR(VLOOKUP($B$49,ResidentialInvestPivot!$A$10:$AQ$12,AL50-ResYr+2,0)/(VLOOKUP($B$49,ResidentialUnitsPivot!$A$10:$AQ$12,AL50-ResYr+2,0)-VLOOKUP($B$49,ResidentialUnitsPivot!$A$10:$AQ$12,AL50-ResYr+1,0))*10^6*HLOOKUP(AL50,GDP!$C$2:$BA$3,2,0)/HLOOKUP(GDPyear,GDP!$C$2:$BA$3,2,0)),0,VLOOKUP($B$49,ResidentialInvestPivot!$A$10:$AQ$12,AL50-ResYr+2,0)/(VLOOKUP($B$49,ResidentialUnitsPivot!$A$10:$AQ$12,AL50-ResYr+2,0)-VLOOKUP($B$49,ResidentialUnitsPivot!$A$10:$AQ$12,AL50-ResYr+1,0))*10^6*HLOOKUP(AL50,GDP!$C$2:$BA$3,2,0)/HLOOKUP(GDPyear,GDP!$C$2:$BA$3,2,0))</f>
        <v>67959.936024795432</v>
      </c>
      <c r="AM52" s="68">
        <f>IF(ISERROR(VLOOKUP($B$49,ResidentialInvestPivot!$A$10:$AQ$12,AM50-ResYr+2,0)/(VLOOKUP($B$49,ResidentialUnitsPivot!$A$10:$AQ$12,AM50-ResYr+2,0)-VLOOKUP($B$49,ResidentialUnitsPivot!$A$10:$AQ$12,AM50-ResYr+1,0))*10^6*HLOOKUP(AM50,GDP!$C$2:$BA$3,2,0)/HLOOKUP(GDPyear,GDP!$C$2:$BA$3,2,0)),0,VLOOKUP($B$49,ResidentialInvestPivot!$A$10:$AQ$12,AM50-ResYr+2,0)/(VLOOKUP($B$49,ResidentialUnitsPivot!$A$10:$AQ$12,AM50-ResYr+2,0)-VLOOKUP($B$49,ResidentialUnitsPivot!$A$10:$AQ$12,AM50-ResYr+1,0))*10^6*HLOOKUP(AM50,GDP!$C$2:$BA$3,2,0)/HLOOKUP(GDPyear,GDP!$C$2:$BA$3,2,0))</f>
        <v>69427.672709250241</v>
      </c>
      <c r="AN52" s="68">
        <f>IF(ISERROR(VLOOKUP($B$49,ResidentialInvestPivot!$A$10:$AQ$12,AN50-ResYr+2,0)/(VLOOKUP($B$49,ResidentialUnitsPivot!$A$10:$AQ$12,AN50-ResYr+2,0)-VLOOKUP($B$49,ResidentialUnitsPivot!$A$10:$AQ$12,AN50-ResYr+1,0))*10^6*HLOOKUP(AN50,GDP!$C$2:$BA$3,2,0)/HLOOKUP(GDPyear,GDP!$C$2:$BA$3,2,0)),0,VLOOKUP($B$49,ResidentialInvestPivot!$A$10:$AQ$12,AN50-ResYr+2,0)/(VLOOKUP($B$49,ResidentialUnitsPivot!$A$10:$AQ$12,AN50-ResYr+2,0)-VLOOKUP($B$49,ResidentialUnitsPivot!$A$10:$AQ$12,AN50-ResYr+1,0))*10^6*HLOOKUP(AN50,GDP!$C$2:$BA$3,2,0)/HLOOKUP(GDPyear,GDP!$C$2:$BA$3,2,0))</f>
        <v>70941.615220501015</v>
      </c>
      <c r="AO52" s="68">
        <f>IF(ISERROR(VLOOKUP($B$49,ResidentialInvestPivot!$A$10:$AQ$12,AO50-ResYr+2,0)/(VLOOKUP($B$49,ResidentialUnitsPivot!$A$10:$AQ$12,AO50-ResYr+2,0)-VLOOKUP($B$49,ResidentialUnitsPivot!$A$10:$AQ$12,AO50-ResYr+1,0))*10^6*HLOOKUP(AO50,GDP!$C$2:$BA$3,2,0)/HLOOKUP(GDPyear,GDP!$C$2:$BA$3,2,0)),0,VLOOKUP($B$49,ResidentialInvestPivot!$A$10:$AQ$12,AO50-ResYr+2,0)/(VLOOKUP($B$49,ResidentialUnitsPivot!$A$10:$AQ$12,AO50-ResYr+2,0)-VLOOKUP($B$49,ResidentialUnitsPivot!$A$10:$AQ$12,AO50-ResYr+1,0))*10^6*HLOOKUP(AO50,GDP!$C$2:$BA$3,2,0)/HLOOKUP(GDPyear,GDP!$C$2:$BA$3,2,0))</f>
        <v>72504.460177732501</v>
      </c>
      <c r="AP52" s="68">
        <f>IF(ISERROR(VLOOKUP($B$49,ResidentialInvestPivot!$A$10:$AQ$12,AP50-ResYr+2,0)/(VLOOKUP($B$49,ResidentialUnitsPivot!$A$10:$AQ$12,AP50-ResYr+2,0)-VLOOKUP($B$49,ResidentialUnitsPivot!$A$10:$AQ$12,AP50-ResYr+1,0))*10^6*HLOOKUP(AP50,GDP!$C$2:$BA$3,2,0)/HLOOKUP(GDPyear,GDP!$C$2:$BA$3,2,0)),0,VLOOKUP($B$49,ResidentialInvestPivot!$A$10:$AQ$12,AP50-ResYr+2,0)/(VLOOKUP($B$49,ResidentialUnitsPivot!$A$10:$AQ$12,AP50-ResYr+2,0)-VLOOKUP($B$49,ResidentialUnitsPivot!$A$10:$AQ$12,AP50-ResYr+1,0))*10^6*HLOOKUP(AP50,GDP!$C$2:$BA$3,2,0)/HLOOKUP(GDPyear,GDP!$C$2:$BA$3,2,0))</f>
        <v>74082.734759861763</v>
      </c>
      <c r="AQ52" s="68">
        <f>IF(ISERROR(VLOOKUP($B$49,ResidentialInvestPivot!$A$10:$AQ$12,AQ50-ResYr+2,0)/(VLOOKUP($B$49,ResidentialUnitsPivot!$A$10:$AQ$12,AQ50-ResYr+2,0)-VLOOKUP($B$49,ResidentialUnitsPivot!$A$10:$AQ$12,AQ50-ResYr+1,0))*10^6*HLOOKUP(AQ50,GDP!$C$2:$BA$3,2,0)/HLOOKUP(GDPyear,GDP!$C$2:$BA$3,2,0)),0,VLOOKUP($B$49,ResidentialInvestPivot!$A$10:$AQ$12,AQ50-ResYr+2,0)/(VLOOKUP($B$49,ResidentialUnitsPivot!$A$10:$AQ$12,AQ50-ResYr+2,0)-VLOOKUP($B$49,ResidentialUnitsPivot!$A$10:$AQ$12,AQ50-ResYr+1,0))*10^6*HLOOKUP(AQ50,GDP!$C$2:$BA$3,2,0)/HLOOKUP(GDPyear,GDP!$C$2:$BA$3,2,0))</f>
        <v>75682.047556690348</v>
      </c>
      <c r="AR52" s="68">
        <f>IF(ISERROR(VLOOKUP($B$49,ResidentialInvestPivot!$A$10:$AQ$12,AR50-ResYr+2,0)/(VLOOKUP($B$49,ResidentialUnitsPivot!$A$10:$AQ$12,AR50-ResYr+2,0)-VLOOKUP($B$49,ResidentialUnitsPivot!$A$10:$AQ$12,AR50-ResYr+1,0))*10^6*HLOOKUP(AR50,GDP!$C$2:$BA$3,2,0)/HLOOKUP(GDPyear,GDP!$C$2:$BA$3,2,0)),0,VLOOKUP($B$49,ResidentialInvestPivot!$A$10:$AQ$12,AR50-ResYr+2,0)/(VLOOKUP($B$49,ResidentialUnitsPivot!$A$10:$AQ$12,AR50-ResYr+2,0)-VLOOKUP($B$49,ResidentialUnitsPivot!$A$10:$AQ$12,AR50-ResYr+1,0))*10^6*HLOOKUP(AR50,GDP!$C$2:$BA$3,2,0)/HLOOKUP(GDPyear,GDP!$C$2:$BA$3,2,0))</f>
        <v>77285.492752933555</v>
      </c>
    </row>
    <row r="53" spans="2:44" x14ac:dyDescent="0.25">
      <c r="B53" s="72" t="s">
        <v>76</v>
      </c>
      <c r="C53" s="68">
        <f>IF(ISERROR(C52/C51),0,C52/C51)</f>
        <v>0</v>
      </c>
      <c r="D53" s="68">
        <f>IF(ISERROR(D52/D51),0,D52/D51)</f>
        <v>0</v>
      </c>
      <c r="E53" s="68">
        <f t="shared" ref="E53" si="240">IF(ISERROR(E52/E51),0,E52/E51)</f>
        <v>0</v>
      </c>
      <c r="F53" s="68">
        <f t="shared" ref="F53" si="241">IF(ISERROR(F52/F51),0,F52/F51)</f>
        <v>0</v>
      </c>
      <c r="G53" s="68">
        <f t="shared" ref="G53" si="242">IF(ISERROR(G52/G51),0,G52/G51)</f>
        <v>0</v>
      </c>
      <c r="H53" s="68">
        <f t="shared" ref="H53" si="243">IF(ISERROR(H52/H51),0,H52/H51)</f>
        <v>0</v>
      </c>
      <c r="I53" s="68">
        <f t="shared" ref="I53" si="244">IF(ISERROR(I52/I51),0,I52/I51)</f>
        <v>0</v>
      </c>
      <c r="J53" s="68">
        <f t="shared" ref="J53" si="245">IF(ISERROR(J52/J51),0,J52/J51)</f>
        <v>0</v>
      </c>
      <c r="K53" s="68">
        <f t="shared" ref="K53" si="246">IF(ISERROR(K52/K51),0,K52/K51)</f>
        <v>0</v>
      </c>
      <c r="L53" s="68">
        <f t="shared" ref="L53" si="247">IF(ISERROR(L52/L51),0,L52/L51)</f>
        <v>0</v>
      </c>
      <c r="M53" s="68">
        <f t="shared" ref="M53" si="248">IF(ISERROR(M52/M51),0,M52/M51)</f>
        <v>0</v>
      </c>
      <c r="N53" s="68">
        <f t="shared" ref="N53" si="249">IF(ISERROR(N52/N51),0,N52/N51)</f>
        <v>0</v>
      </c>
      <c r="O53" s="68">
        <f t="shared" ref="O53" si="250">IF(ISERROR(O52/O51),0,O52/O51)</f>
        <v>0</v>
      </c>
      <c r="P53" s="68">
        <f t="shared" ref="P53" si="251">IF(ISERROR(P52/P51),0,P52/P51)</f>
        <v>0</v>
      </c>
      <c r="Q53" s="68">
        <f t="shared" ref="Q53" si="252">IF(ISERROR(Q52/Q51),0,Q52/Q51)</f>
        <v>0</v>
      </c>
      <c r="R53" s="68">
        <f t="shared" ref="R53" si="253">IF(ISERROR(R52/R51),0,R52/R51)</f>
        <v>0</v>
      </c>
      <c r="S53" s="68">
        <f t="shared" ref="S53" si="254">IF(ISERROR(S52/S51),0,S52/S51)</f>
        <v>0</v>
      </c>
      <c r="T53" s="68">
        <f t="shared" ref="T53" si="255">IF(ISERROR(T52/T51),0,T52/T51)</f>
        <v>11936.213183403015</v>
      </c>
      <c r="U53" s="68">
        <f t="shared" ref="U53" si="256">IF(ISERROR(U52/U51),0,U52/U51)</f>
        <v>12021.990567445755</v>
      </c>
      <c r="V53" s="68">
        <f t="shared" ref="V53" si="257">IF(ISERROR(V52/V51),0,V52/V51)</f>
        <v>12066.656501591204</v>
      </c>
      <c r="W53" s="68">
        <f t="shared" ref="W53" si="258">IF(ISERROR(W52/W51),0,W52/W51)</f>
        <v>12093.37947368622</v>
      </c>
      <c r="X53" s="68">
        <f t="shared" ref="X53" si="259">IF(ISERROR(X52/X51),0,X52/X51)</f>
        <v>12108.648768285428</v>
      </c>
      <c r="Y53" s="68">
        <f t="shared" ref="Y53" si="260">IF(ISERROR(Y52/Y51),0,Y52/Y51)</f>
        <v>12174.154159150987</v>
      </c>
      <c r="Z53" s="68">
        <f t="shared" ref="Z53" si="261">IF(ISERROR(Z52/Z51),0,Z52/Z51)</f>
        <v>12229.242147035297</v>
      </c>
      <c r="AA53" s="68">
        <f t="shared" ref="AA53" si="262">IF(ISERROR(AA52/AA51),0,AA52/AA51)</f>
        <v>12277.119364216425</v>
      </c>
      <c r="AB53" s="68">
        <f t="shared" ref="AB53" si="263">IF(ISERROR(AB52/AB51),0,AB52/AB51)</f>
        <v>12310.596890865812</v>
      </c>
      <c r="AC53" s="68">
        <f t="shared" ref="AC53" si="264">IF(ISERROR(AC52/AC51),0,AC52/AC51)</f>
        <v>12334.844088731405</v>
      </c>
      <c r="AD53" s="68">
        <f t="shared" ref="AD53" si="265">IF(ISERROR(AD52/AD51),0,AD52/AD51)</f>
        <v>12376.219219771319</v>
      </c>
      <c r="AE53" s="68">
        <f t="shared" ref="AE53" si="266">IF(ISERROR(AE52/AE51),0,AE52/AE51)</f>
        <v>12412.326681779616</v>
      </c>
      <c r="AF53" s="68">
        <f t="shared" ref="AF53" si="267">IF(ISERROR(AF52/AF51),0,AF52/AF51)</f>
        <v>12447.31729790877</v>
      </c>
      <c r="AG53" s="68">
        <f t="shared" ref="AG53" si="268">IF(ISERROR(AG52/AG51),0,AG52/AG51)</f>
        <v>12485.771276575537</v>
      </c>
      <c r="AH53" s="68">
        <f t="shared" ref="AH53" si="269">IF(ISERROR(AH52/AH51),0,AH52/AH51)</f>
        <v>12524.650754934042</v>
      </c>
      <c r="AI53" s="68">
        <f t="shared" ref="AI53" si="270">IF(ISERROR(AI52/AI51),0,AI52/AI51)</f>
        <v>12774.768522861741</v>
      </c>
      <c r="AJ53" s="68">
        <f t="shared" ref="AJ53" si="271">IF(ISERROR(AJ52/AJ51),0,AJ52/AJ51)</f>
        <v>0</v>
      </c>
      <c r="AK53" s="68">
        <f t="shared" ref="AK53" si="272">IF(ISERROR(AK52/AK51),0,AK52/AK51)</f>
        <v>0</v>
      </c>
      <c r="AL53" s="68">
        <f t="shared" ref="AL53" si="273">IF(ISERROR(AL52/AL51),0,AL52/AL51)</f>
        <v>0</v>
      </c>
      <c r="AM53" s="68">
        <f t="shared" ref="AM53" si="274">IF(ISERROR(AM52/AM51),0,AM52/AM51)</f>
        <v>0</v>
      </c>
      <c r="AN53" s="68">
        <f t="shared" ref="AN53" si="275">IF(ISERROR(AN52/AN51),0,AN52/AN51)</f>
        <v>0</v>
      </c>
      <c r="AO53" s="68">
        <f t="shared" ref="AO53" si="276">IF(ISERROR(AO52/AO51),0,AO52/AO51)</f>
        <v>0</v>
      </c>
      <c r="AP53" s="68">
        <f t="shared" ref="AP53" si="277">IF(ISERROR(AP52/AP51),0,AP52/AP51)</f>
        <v>0</v>
      </c>
      <c r="AQ53" s="68">
        <f t="shared" ref="AQ53" si="278">IF(ISERROR(AQ52/AQ51),0,AQ52/AQ51)</f>
        <v>0</v>
      </c>
      <c r="AR53" s="68">
        <f t="shared" ref="AR53" si="279">IF(ISERROR(AR52/AR51),0,AR52/AR51)</f>
        <v>0</v>
      </c>
    </row>
    <row r="54" spans="2:44" x14ac:dyDescent="0.25">
      <c r="B54" s="72" t="s">
        <v>74</v>
      </c>
      <c r="C54" s="74">
        <f>C52*VLOOKUP($B$49,'Tax Credits'!$C$3:$AS$5,C50-TaxMin+2,0)</f>
        <v>0</v>
      </c>
      <c r="D54" s="74">
        <f>D52*VLOOKUP($B$49,'Tax Credits'!$C$3:$AS$5,D50-TaxMin+2,0)</f>
        <v>0</v>
      </c>
      <c r="E54" s="74">
        <f>E52*VLOOKUP($B$49,'Tax Credits'!$C$3:$AS$5,E50-TaxMin+2,0)</f>
        <v>0</v>
      </c>
      <c r="F54" s="74">
        <f>F52*VLOOKUP($B$49,'Tax Credits'!$C$3:$AS$5,F50-TaxMin+2,0)</f>
        <v>0</v>
      </c>
      <c r="G54" s="74">
        <f>G52*VLOOKUP($B$49,'Tax Credits'!$C$3:$AS$5,G50-TaxMin+2,0)</f>
        <v>0</v>
      </c>
      <c r="H54" s="74">
        <f>H52*VLOOKUP($B$49,'Tax Credits'!$C$3:$AS$5,H50-TaxMin+2,0)</f>
        <v>0</v>
      </c>
      <c r="I54" s="74">
        <f>I52*VLOOKUP($B$49,'Tax Credits'!$C$3:$AS$5,I50-TaxMin+2,0)</f>
        <v>0</v>
      </c>
      <c r="J54" s="74">
        <f>J52*VLOOKUP($B$49,'Tax Credits'!$C$3:$AS$5,J50-TaxMin+2,0)</f>
        <v>0</v>
      </c>
      <c r="K54" s="74">
        <f>K52*VLOOKUP($B$49,'Tax Credits'!$C$3:$AS$5,K50-TaxMin+2,0)</f>
        <v>0</v>
      </c>
      <c r="L54" s="74">
        <f>L52*VLOOKUP($B$49,'Tax Credits'!$C$3:$AS$5,L50-TaxMin+2,0)</f>
        <v>0</v>
      </c>
      <c r="M54" s="74">
        <f>M52*VLOOKUP($B$49,'Tax Credits'!$C$3:$AS$5,M50-TaxMin+2,0)</f>
        <v>0</v>
      </c>
      <c r="N54" s="74">
        <f>N52*VLOOKUP($B$49,'Tax Credits'!$C$3:$AS$5,N50-TaxMin+2,0)</f>
        <v>0</v>
      </c>
      <c r="O54" s="74">
        <f>O52*VLOOKUP($B$49,'Tax Credits'!$C$3:$AS$5,O50-TaxMin+2,0)</f>
        <v>0</v>
      </c>
      <c r="P54" s="74">
        <f>P52*VLOOKUP($B$49,'Tax Credits'!$C$3:$AS$5,P50-TaxMin+2,0)</f>
        <v>0</v>
      </c>
      <c r="Q54" s="74">
        <f>Q52*VLOOKUP($B$49,'Tax Credits'!$C$3:$AS$5,Q50-TaxMin+2,0)</f>
        <v>0</v>
      </c>
      <c r="R54" s="74">
        <f>R52*VLOOKUP($B$49,'Tax Credits'!$C$3:$AS$5,R50-TaxMin+2,0)</f>
        <v>0</v>
      </c>
      <c r="S54" s="74">
        <f>S52*VLOOKUP($B$49,'Tax Credits'!$C$3:$AS$5,S50-TaxMin+2,0)</f>
        <v>0</v>
      </c>
      <c r="T54" s="74">
        <f>T52*VLOOKUP($B$49,'Tax Credits'!$C$3:$AS$5,T50-TaxMin+2,0)</f>
        <v>0</v>
      </c>
      <c r="U54" s="74">
        <f>U52*VLOOKUP($B$49,'Tax Credits'!$C$3:$AS$5,U50-TaxMin+2,0)</f>
        <v>0</v>
      </c>
      <c r="V54" s="74">
        <f>V52*VLOOKUP($B$49,'Tax Credits'!$C$3:$AS$5,V50-TaxMin+2,0)</f>
        <v>0</v>
      </c>
      <c r="W54" s="74">
        <f>W52*VLOOKUP($B$49,'Tax Credits'!$C$3:$AS$5,W50-TaxMin+2,0)</f>
        <v>0</v>
      </c>
      <c r="X54" s="74">
        <f>X52*VLOOKUP($B$49,'Tax Credits'!$C$3:$AS$5,X50-TaxMin+2,0)</f>
        <v>0</v>
      </c>
      <c r="Y54" s="74">
        <f>Y52*VLOOKUP($B$49,'Tax Credits'!$C$3:$AS$5,Y50-TaxMin+2,0)</f>
        <v>0</v>
      </c>
      <c r="Z54" s="74">
        <f>Z52*VLOOKUP($B$49,'Tax Credits'!$C$3:$AS$5,Z50-TaxMin+2,0)</f>
        <v>0</v>
      </c>
      <c r="AA54" s="74">
        <f>AA52*VLOOKUP($B$49,'Tax Credits'!$C$3:$AS$5,AA50-TaxMin+2,0)</f>
        <v>0</v>
      </c>
      <c r="AB54" s="74">
        <f>AB52*VLOOKUP($B$49,'Tax Credits'!$C$3:$AS$5,AB50-TaxMin+2,0)</f>
        <v>0</v>
      </c>
      <c r="AC54" s="74">
        <f>AC52*VLOOKUP($B$49,'Tax Credits'!$C$3:$AS$5,AC50-TaxMin+2,0)</f>
        <v>0</v>
      </c>
      <c r="AD54" s="74">
        <f>AD52*VLOOKUP($B$49,'Tax Credits'!$C$3:$AS$5,AD50-TaxMin+2,0)</f>
        <v>0</v>
      </c>
      <c r="AE54" s="74">
        <f>AE52*VLOOKUP($B$49,'Tax Credits'!$C$3:$AS$5,AE50-TaxMin+2,0)</f>
        <v>0</v>
      </c>
      <c r="AF54" s="74">
        <f>AF52*VLOOKUP($B$49,'Tax Credits'!$C$3:$AS$5,AF50-TaxMin+2,0)</f>
        <v>0</v>
      </c>
      <c r="AG54" s="74">
        <f>AG52*VLOOKUP($B$49,'Tax Credits'!$C$3:$AS$5,AG50-TaxMin+2,0)</f>
        <v>0</v>
      </c>
      <c r="AH54" s="74">
        <f>AH52*VLOOKUP($B$49,'Tax Credits'!$C$3:$AS$5,AH50-TaxMin+2,0)</f>
        <v>0</v>
      </c>
      <c r="AI54" s="74">
        <f>AI52*VLOOKUP($B$49,'Tax Credits'!$C$3:$AS$5,AI50-TaxMin+2,0)</f>
        <v>0</v>
      </c>
      <c r="AJ54" s="74">
        <f>AJ52*VLOOKUP($B$49,'Tax Credits'!$C$3:$AS$5,AJ50-TaxMin+2,0)</f>
        <v>0</v>
      </c>
      <c r="AK54" s="74">
        <f>AK52*VLOOKUP($B$49,'Tax Credits'!$C$3:$AS$5,AK50-TaxMin+2,0)</f>
        <v>0</v>
      </c>
      <c r="AL54" s="74">
        <f>AL52*VLOOKUP($B$49,'Tax Credits'!$C$3:$AS$5,AL50-TaxMin+2,0)</f>
        <v>0</v>
      </c>
      <c r="AM54" s="74">
        <f>AM52*VLOOKUP($B$49,'Tax Credits'!$C$3:$AS$5,AM50-TaxMin+2,0)</f>
        <v>0</v>
      </c>
      <c r="AN54" s="74">
        <f>AN52*VLOOKUP($B$49,'Tax Credits'!$C$3:$AS$5,AN50-TaxMin+2,0)</f>
        <v>0</v>
      </c>
      <c r="AO54" s="74">
        <f>AO52*VLOOKUP($B$49,'Tax Credits'!$C$3:$AS$5,AO50-TaxMin+2,0)</f>
        <v>0</v>
      </c>
      <c r="AP54" s="74">
        <f>AP52*VLOOKUP($B$49,'Tax Credits'!$C$3:$AS$5,AP50-TaxMin+2,0)</f>
        <v>0</v>
      </c>
      <c r="AQ54" s="74">
        <f>AQ52*VLOOKUP($B$49,'Tax Credits'!$C$3:$AS$5,AQ50-TaxMin+2,0)</f>
        <v>0</v>
      </c>
      <c r="AR54" s="74">
        <f>AR52*VLOOKUP($B$49,'Tax Credits'!$C$3:$AS$5,AR50-TaxMin+2,0)</f>
        <v>0</v>
      </c>
    </row>
    <row r="55" spans="2:44" x14ac:dyDescent="0.25">
      <c r="B55" s="72" t="s">
        <v>77</v>
      </c>
      <c r="C55" s="68">
        <f>IF(ISERROR(C53-C54/C51),0,C53-C54/C51)</f>
        <v>0</v>
      </c>
      <c r="D55" s="68">
        <f>IF(ISERROR(D53-D54/D51),0,D53-D54/D51)</f>
        <v>0</v>
      </c>
      <c r="E55" s="68">
        <f t="shared" ref="E55" si="280">IF(ISERROR(E53-E54/E51),0,E53-E54/E51)</f>
        <v>0</v>
      </c>
      <c r="F55" s="68">
        <f t="shared" ref="F55" si="281">IF(ISERROR(F53-F54/F51),0,F53-F54/F51)</f>
        <v>0</v>
      </c>
      <c r="G55" s="68">
        <f t="shared" ref="G55" si="282">IF(ISERROR(G53-G54/G51),0,G53-G54/G51)</f>
        <v>0</v>
      </c>
      <c r="H55" s="68">
        <f t="shared" ref="H55" si="283">IF(ISERROR(H53-H54/H51),0,H53-H54/H51)</f>
        <v>0</v>
      </c>
      <c r="I55" s="68">
        <f t="shared" ref="I55" si="284">IF(ISERROR(I53-I54/I51),0,I53-I54/I51)</f>
        <v>0</v>
      </c>
      <c r="J55" s="68">
        <f t="shared" ref="J55" si="285">IF(ISERROR(J53-J54/J51),0,J53-J54/J51)</f>
        <v>0</v>
      </c>
      <c r="K55" s="68">
        <f t="shared" ref="K55" si="286">IF(ISERROR(K53-K54/K51),0,K53-K54/K51)</f>
        <v>0</v>
      </c>
      <c r="L55" s="68">
        <f t="shared" ref="L55" si="287">IF(ISERROR(L53-L54/L51),0,L53-L54/L51)</f>
        <v>0</v>
      </c>
      <c r="M55" s="68">
        <f t="shared" ref="M55" si="288">IF(ISERROR(M53-M54/M51),0,M53-M54/M51)</f>
        <v>0</v>
      </c>
      <c r="N55" s="68">
        <f t="shared" ref="N55" si="289">IF(ISERROR(N53-N54/N51),0,N53-N54/N51)</f>
        <v>0</v>
      </c>
      <c r="O55" s="68">
        <f t="shared" ref="O55" si="290">IF(ISERROR(O53-O54/O51),0,O53-O54/O51)</f>
        <v>0</v>
      </c>
      <c r="P55" s="68">
        <f t="shared" ref="P55" si="291">IF(ISERROR(P53-P54/P51),0,P53-P54/P51)</f>
        <v>0</v>
      </c>
      <c r="Q55" s="68">
        <f t="shared" ref="Q55" si="292">IF(ISERROR(Q53-Q54/Q51),0,Q53-Q54/Q51)</f>
        <v>0</v>
      </c>
      <c r="R55" s="68">
        <f t="shared" ref="R55" si="293">IF(ISERROR(R53-R54/R51),0,R53-R54/R51)</f>
        <v>0</v>
      </c>
      <c r="S55" s="68">
        <f t="shared" ref="S55" si="294">IF(ISERROR(S53-S54/S51),0,S53-S54/S51)</f>
        <v>0</v>
      </c>
      <c r="T55" s="68">
        <f t="shared" ref="T55" si="295">IF(ISERROR(T53-T54/T51),0,T53-T54/T51)</f>
        <v>11936.213183403015</v>
      </c>
      <c r="U55" s="68">
        <f t="shared" ref="U55" si="296">IF(ISERROR(U53-U54/U51),0,U53-U54/U51)</f>
        <v>12021.990567445755</v>
      </c>
      <c r="V55" s="68">
        <f t="shared" ref="V55" si="297">IF(ISERROR(V53-V54/V51),0,V53-V54/V51)</f>
        <v>12066.656501591204</v>
      </c>
      <c r="W55" s="68">
        <f t="shared" ref="W55" si="298">IF(ISERROR(W53-W54/W51),0,W53-W54/W51)</f>
        <v>12093.37947368622</v>
      </c>
      <c r="X55" s="68">
        <f t="shared" ref="X55" si="299">IF(ISERROR(X53-X54/X51),0,X53-X54/X51)</f>
        <v>12108.648768285428</v>
      </c>
      <c r="Y55" s="68">
        <f t="shared" ref="Y55" si="300">IF(ISERROR(Y53-Y54/Y51),0,Y53-Y54/Y51)</f>
        <v>12174.154159150987</v>
      </c>
      <c r="Z55" s="68">
        <f t="shared" ref="Z55" si="301">IF(ISERROR(Z53-Z54/Z51),0,Z53-Z54/Z51)</f>
        <v>12229.242147035297</v>
      </c>
      <c r="AA55" s="68">
        <f t="shared" ref="AA55" si="302">IF(ISERROR(AA53-AA54/AA51),0,AA53-AA54/AA51)</f>
        <v>12277.119364216425</v>
      </c>
      <c r="AB55" s="68">
        <f t="shared" ref="AB55" si="303">IF(ISERROR(AB53-AB54/AB51),0,AB53-AB54/AB51)</f>
        <v>12310.596890865812</v>
      </c>
      <c r="AC55" s="68">
        <f t="shared" ref="AC55" si="304">IF(ISERROR(AC53-AC54/AC51),0,AC53-AC54/AC51)</f>
        <v>12334.844088731405</v>
      </c>
      <c r="AD55" s="68">
        <f t="shared" ref="AD55" si="305">IF(ISERROR(AD53-AD54/AD51),0,AD53-AD54/AD51)</f>
        <v>12376.219219771319</v>
      </c>
      <c r="AE55" s="68">
        <f t="shared" ref="AE55" si="306">IF(ISERROR(AE53-AE54/AE51),0,AE53-AE54/AE51)</f>
        <v>12412.326681779616</v>
      </c>
      <c r="AF55" s="68">
        <f t="shared" ref="AF55" si="307">IF(ISERROR(AF53-AF54/AF51),0,AF53-AF54/AF51)</f>
        <v>12447.31729790877</v>
      </c>
      <c r="AG55" s="68">
        <f t="shared" ref="AG55" si="308">IF(ISERROR(AG53-AG54/AG51),0,AG53-AG54/AG51)</f>
        <v>12485.771276575537</v>
      </c>
      <c r="AH55" s="68">
        <f t="shared" ref="AH55" si="309">IF(ISERROR(AH53-AH54/AH51),0,AH53-AH54/AH51)</f>
        <v>12524.650754934042</v>
      </c>
      <c r="AI55" s="68">
        <f t="shared" ref="AI55" si="310">IF(ISERROR(AI53-AI54/AI51),0,AI53-AI54/AI51)</f>
        <v>12774.768522861741</v>
      </c>
      <c r="AJ55" s="68">
        <f t="shared" ref="AJ55" si="311">IF(ISERROR(AJ53-AJ54/AJ51),0,AJ53-AJ54/AJ51)</f>
        <v>0</v>
      </c>
      <c r="AK55" s="68">
        <f t="shared" ref="AK55" si="312">IF(ISERROR(AK53-AK54/AK51),0,AK53-AK54/AK51)</f>
        <v>0</v>
      </c>
      <c r="AL55" s="68">
        <f t="shared" ref="AL55" si="313">IF(ISERROR(AL53-AL54/AL51),0,AL53-AL54/AL51)</f>
        <v>0</v>
      </c>
      <c r="AM55" s="68">
        <f t="shared" ref="AM55" si="314">IF(ISERROR(AM53-AM54/AM51),0,AM53-AM54/AM51)</f>
        <v>0</v>
      </c>
      <c r="AN55" s="68">
        <f t="shared" ref="AN55" si="315">IF(ISERROR(AN53-AN54/AN51),0,AN53-AN54/AN51)</f>
        <v>0</v>
      </c>
      <c r="AO55" s="68">
        <f t="shared" ref="AO55" si="316">IF(ISERROR(AO53-AO54/AO51),0,AO53-AO54/AO51)</f>
        <v>0</v>
      </c>
      <c r="AP55" s="68">
        <f t="shared" ref="AP55" si="317">IF(ISERROR(AP53-AP54/AP51),0,AP53-AP54/AP51)</f>
        <v>0</v>
      </c>
      <c r="AQ55" s="68">
        <f t="shared" ref="AQ55" si="318">IF(ISERROR(AQ53-AQ54/AQ51),0,AQ53-AQ54/AQ51)</f>
        <v>0</v>
      </c>
      <c r="AR55" s="68">
        <f t="shared" ref="AR55" si="319">IF(ISERROR(AR53-AR54/AR51),0,AR53-AR54/AR51)</f>
        <v>0</v>
      </c>
    </row>
    <row r="56" spans="2:44" x14ac:dyDescent="0.25">
      <c r="B56" s="72" t="s">
        <v>162</v>
      </c>
      <c r="C56" s="69">
        <f>VLOOKUP($B$49,ResidentialUnitsPivot!$A$10:$AQ$12,C50-ResYr+2,0)</f>
        <v>0</v>
      </c>
      <c r="D56" s="69">
        <f>VLOOKUP($B$49,ResidentialUnitsPivot!$A$10:$AQ$12,D50-ResYr+2,0)-VLOOKUP($B$49,ResidentialUnitsPivot!$A$10:$AQ$12,D50-ResYr+1,0)</f>
        <v>0</v>
      </c>
      <c r="E56" s="69">
        <f>VLOOKUP($B$49,ResidentialUnitsPivot!$A$10:$AQ$12,E50-ResYr+2,0)-VLOOKUP($B$49,ResidentialUnitsPivot!$A$10:$AQ$12,E50-ResYr+1,0)</f>
        <v>0</v>
      </c>
      <c r="F56" s="69">
        <f>VLOOKUP($B$49,ResidentialUnitsPivot!$A$10:$AQ$12,F50-ResYr+2,0)-VLOOKUP($B$49,ResidentialUnitsPivot!$A$10:$AQ$12,F50-ResYr+1,0)</f>
        <v>0</v>
      </c>
      <c r="G56" s="69">
        <f>VLOOKUP($B$49,ResidentialUnitsPivot!$A$10:$AQ$12,G50-ResYr+2,0)-VLOOKUP($B$49,ResidentialUnitsPivot!$A$10:$AQ$12,G50-ResYr+1,0)</f>
        <v>0</v>
      </c>
      <c r="H56" s="69">
        <f>VLOOKUP($B$49,ResidentialUnitsPivot!$A$10:$AQ$12,H50-ResYr+2,0)-VLOOKUP($B$49,ResidentialUnitsPivot!$A$10:$AQ$12,H50-ResYr+1,0)</f>
        <v>0</v>
      </c>
      <c r="I56" s="69">
        <f>VLOOKUP($B$49,ResidentialUnitsPivot!$A$10:$AQ$12,I50-ResYr+2,0)-VLOOKUP($B$49,ResidentialUnitsPivot!$A$10:$AQ$12,I50-ResYr+1,0)</f>
        <v>0</v>
      </c>
      <c r="J56" s="69">
        <f>VLOOKUP($B$49,ResidentialUnitsPivot!$A$10:$AQ$12,J50-ResYr+2,0)-VLOOKUP($B$49,ResidentialUnitsPivot!$A$10:$AQ$12,J50-ResYr+1,0)</f>
        <v>0</v>
      </c>
      <c r="K56" s="69">
        <f>VLOOKUP($B$49,ResidentialUnitsPivot!$A$10:$AQ$12,K50-ResYr+2,0)-VLOOKUP($B$49,ResidentialUnitsPivot!$A$10:$AQ$12,K50-ResYr+1,0)</f>
        <v>0</v>
      </c>
      <c r="L56" s="69">
        <f>VLOOKUP($B$49,ResidentialUnitsPivot!$A$10:$AQ$12,L50-ResYr+2,0)-VLOOKUP($B$49,ResidentialUnitsPivot!$A$10:$AQ$12,L50-ResYr+1,0)</f>
        <v>0</v>
      </c>
      <c r="M56" s="69">
        <f>VLOOKUP($B$49,ResidentialUnitsPivot!$A$10:$AQ$12,M50-ResYr+2,0)-VLOOKUP($B$49,ResidentialUnitsPivot!$A$10:$AQ$12,M50-ResYr+1,0)</f>
        <v>0</v>
      </c>
      <c r="N56" s="69">
        <f>VLOOKUP($B$49,ResidentialUnitsPivot!$A$10:$AQ$12,N50-ResYr+2,0)-VLOOKUP($B$49,ResidentialUnitsPivot!$A$10:$AQ$12,N50-ResYr+1,0)</f>
        <v>0</v>
      </c>
      <c r="O56" s="69">
        <f>VLOOKUP($B$49,ResidentialUnitsPivot!$A$10:$AQ$12,O50-ResYr+2,0)-VLOOKUP($B$49,ResidentialUnitsPivot!$A$10:$AQ$12,O50-ResYr+1,0)</f>
        <v>0</v>
      </c>
      <c r="P56" s="69">
        <f>VLOOKUP($B$49,ResidentialUnitsPivot!$A$10:$AQ$12,P50-ResYr+2,0)-VLOOKUP($B$49,ResidentialUnitsPivot!$A$10:$AQ$12,P50-ResYr+1,0)</f>
        <v>0</v>
      </c>
      <c r="Q56" s="69">
        <f>VLOOKUP($B$49,ResidentialUnitsPivot!$A$10:$AQ$12,Q50-ResYr+2,0)-VLOOKUP($B$49,ResidentialUnitsPivot!$A$10:$AQ$12,Q50-ResYr+1,0)</f>
        <v>0</v>
      </c>
      <c r="R56" s="69">
        <f>VLOOKUP($B$49,ResidentialUnitsPivot!$A$10:$AQ$12,R50-ResYr+2,0)-VLOOKUP($B$49,ResidentialUnitsPivot!$A$10:$AQ$12,R50-ResYr+1,0)</f>
        <v>0</v>
      </c>
      <c r="S56" s="69">
        <f>VLOOKUP($B$49,ResidentialUnitsPivot!$A$10:$AQ$12,S50-ResYr+2,0)-VLOOKUP($B$49,ResidentialUnitsPivot!$A$10:$AQ$12,S50-ResYr+1,0)</f>
        <v>0</v>
      </c>
      <c r="T56" s="69">
        <f>VLOOKUP($B$49,ResidentialUnitsPivot!$A$10:$AQ$12,T50-ResYr+2,0)-VLOOKUP($B$49,ResidentialUnitsPivot!$A$10:$AQ$12,T50-ResYr+1,0)</f>
        <v>0.04</v>
      </c>
      <c r="U56" s="69">
        <f>VLOOKUP($B$49,ResidentialUnitsPivot!$A$10:$AQ$12,U50-ResYr+2,0)-VLOOKUP($B$49,ResidentialUnitsPivot!$A$10:$AQ$12,U50-ResYr+1,0)</f>
        <v>0.12</v>
      </c>
      <c r="V56" s="69">
        <f>VLOOKUP($B$49,ResidentialUnitsPivot!$A$10:$AQ$12,V50-ResYr+2,0)-VLOOKUP($B$49,ResidentialUnitsPivot!$A$10:$AQ$12,V50-ResYr+1,0)</f>
        <v>0.31999999999999995</v>
      </c>
      <c r="W56" s="69">
        <f>VLOOKUP($B$49,ResidentialUnitsPivot!$A$10:$AQ$12,W50-ResYr+2,0)-VLOOKUP($B$49,ResidentialUnitsPivot!$A$10:$AQ$12,W50-ResYr+1,0)</f>
        <v>0.69999999999999973</v>
      </c>
      <c r="X56" s="69">
        <f>VLOOKUP($B$49,ResidentialUnitsPivot!$A$10:$AQ$12,X50-ResYr+2,0)-VLOOKUP($B$49,ResidentialUnitsPivot!$A$10:$AQ$12,X50-ResYr+1,0)</f>
        <v>1.2300000000000004</v>
      </c>
      <c r="Y56" s="69">
        <f>VLOOKUP($B$49,ResidentialUnitsPivot!$A$10:$AQ$12,Y50-ResYr+2,0)-VLOOKUP($B$49,ResidentialUnitsPivot!$A$10:$AQ$12,Y50-ResYr+1,0)</f>
        <v>2.2699999999999996</v>
      </c>
      <c r="Z56" s="69">
        <f>VLOOKUP($B$49,ResidentialUnitsPivot!$A$10:$AQ$12,Z50-ResYr+2,0)-VLOOKUP($B$49,ResidentialUnitsPivot!$A$10:$AQ$12,Z50-ResYr+1,0)</f>
        <v>4.09</v>
      </c>
      <c r="AA56" s="69">
        <f>VLOOKUP($B$49,ResidentialUnitsPivot!$A$10:$AQ$12,AA50-ResYr+2,0)-VLOOKUP($B$49,ResidentialUnitsPivot!$A$10:$AQ$12,AA50-ResYr+1,0)</f>
        <v>7.4899999999999984</v>
      </c>
      <c r="AB56" s="69">
        <f>VLOOKUP($B$49,ResidentialUnitsPivot!$A$10:$AQ$12,AB50-ResYr+2,0)-VLOOKUP($B$49,ResidentialUnitsPivot!$A$10:$AQ$12,AB50-ResYr+1,0)</f>
        <v>13.86</v>
      </c>
      <c r="AC56" s="69">
        <f>VLOOKUP($B$49,ResidentialUnitsPivot!$A$10:$AQ$12,AC50-ResYr+2,0)-VLOOKUP($B$49,ResidentialUnitsPivot!$A$10:$AQ$12,AC50-ResYr+1,0)</f>
        <v>25.590000000000003</v>
      </c>
      <c r="AD56" s="69">
        <f>VLOOKUP($B$49,ResidentialUnitsPivot!$A$10:$AQ$12,AD50-ResYr+2,0)-VLOOKUP($B$49,ResidentialUnitsPivot!$A$10:$AQ$12,AD50-ResYr+1,0)</f>
        <v>25.789999999999985</v>
      </c>
      <c r="AE56" s="69">
        <f>VLOOKUP($B$49,ResidentialUnitsPivot!$A$10:$AQ$12,AE50-ResYr+2,0)-VLOOKUP($B$49,ResidentialUnitsPivot!$A$10:$AQ$12,AE50-ResYr+1,0)</f>
        <v>25.90000000000002</v>
      </c>
      <c r="AF56" s="69">
        <f>VLOOKUP($B$49,ResidentialUnitsPivot!$A$10:$AQ$12,AF50-ResYr+2,0)-VLOOKUP($B$49,ResidentialUnitsPivot!$A$10:$AQ$12,AF50-ResYr+1,0)</f>
        <v>26.060000000000002</v>
      </c>
      <c r="AG56" s="69">
        <f>VLOOKUP($B$49,ResidentialUnitsPivot!$A$10:$AQ$12,AG50-ResYr+2,0)-VLOOKUP($B$49,ResidentialUnitsPivot!$A$10:$AQ$12,AG50-ResYr+1,0)</f>
        <v>26.109999999999985</v>
      </c>
      <c r="AH56" s="69">
        <f>VLOOKUP($B$49,ResidentialUnitsPivot!$A$10:$AQ$12,AH50-ResYr+2,0)-VLOOKUP($B$49,ResidentialUnitsPivot!$A$10:$AQ$12,AH50-ResYr+1,0)</f>
        <v>26.240000000000009</v>
      </c>
      <c r="AI56" s="69">
        <f>VLOOKUP($B$49,ResidentialUnitsPivot!$A$10:$AQ$12,AI50-ResYr+2,0)-VLOOKUP($B$49,ResidentialUnitsPivot!$A$10:$AQ$12,AI50-ResYr+1,0)</f>
        <v>26.390000000000015</v>
      </c>
      <c r="AJ56" s="69">
        <f>VLOOKUP($B$49,ResidentialUnitsPivot!$A$10:$AQ$12,AJ50-ResYr+2,0)-VLOOKUP($B$49,ResidentialUnitsPivot!$A$10:$AQ$12,AJ50-ResYr+1,0)</f>
        <v>26.399999999999949</v>
      </c>
      <c r="AK56" s="69">
        <f>VLOOKUP($B$49,ResidentialUnitsPivot!$A$10:$AQ$12,AK50-ResYr+2,0)-VLOOKUP($B$49,ResidentialUnitsPivot!$A$10:$AQ$12,AK50-ResYr+1,0)</f>
        <v>26.650000000000034</v>
      </c>
      <c r="AL56" s="69">
        <f>VLOOKUP($B$49,ResidentialUnitsPivot!$A$10:$AQ$12,AL50-ResYr+2,0)-VLOOKUP($B$49,ResidentialUnitsPivot!$A$10:$AQ$12,AL50-ResYr+1,0)</f>
        <v>26.920000000000016</v>
      </c>
      <c r="AM56" s="69">
        <f>VLOOKUP($B$49,ResidentialUnitsPivot!$A$10:$AQ$12,AM50-ResYr+2,0)-VLOOKUP($B$49,ResidentialUnitsPivot!$A$10:$AQ$12,AM50-ResYr+1,0)</f>
        <v>27.259999999999991</v>
      </c>
      <c r="AN56" s="69">
        <f>VLOOKUP($B$49,ResidentialUnitsPivot!$A$10:$AQ$12,AN50-ResYr+2,0)-VLOOKUP($B$49,ResidentialUnitsPivot!$A$10:$AQ$12,AN50-ResYr+1,0)</f>
        <v>27.479999999999961</v>
      </c>
      <c r="AO56" s="69">
        <f>VLOOKUP($B$49,ResidentialUnitsPivot!$A$10:$AQ$12,AO50-ResYr+2,0)-VLOOKUP($B$49,ResidentialUnitsPivot!$A$10:$AQ$12,AO50-ResYr+1,0)</f>
        <v>27.600000000000023</v>
      </c>
      <c r="AP56" s="69">
        <f>VLOOKUP($B$49,ResidentialUnitsPivot!$A$10:$AQ$12,AP50-ResYr+2,0)-VLOOKUP($B$49,ResidentialUnitsPivot!$A$10:$AQ$12,AP50-ResYr+1,0)</f>
        <v>27.580000000000041</v>
      </c>
      <c r="AQ56" s="69">
        <f>VLOOKUP($B$49,ResidentialUnitsPivot!$A$10:$AQ$12,AQ50-ResYr+2,0)-VLOOKUP($B$49,ResidentialUnitsPivot!$A$10:$AQ$12,AQ50-ResYr+1,0)</f>
        <v>27.589999999999918</v>
      </c>
      <c r="AR56" s="69">
        <f>VLOOKUP($B$49,ResidentialUnitsPivot!$A$10:$AQ$12,AR50-ResYr+2,0)-VLOOKUP($B$49,ResidentialUnitsPivot!$A$10:$AQ$12,AR50-ResYr+1,0)</f>
        <v>27.730000000000018</v>
      </c>
    </row>
    <row r="57" spans="2:44" x14ac:dyDescent="0.25">
      <c r="B57" s="72" t="s">
        <v>78</v>
      </c>
      <c r="C57" s="68">
        <f t="shared" ref="C57:AR57" si="320">C56*C54/10^6</f>
        <v>0</v>
      </c>
      <c r="D57" s="68">
        <f t="shared" si="320"/>
        <v>0</v>
      </c>
      <c r="E57" s="68">
        <f t="shared" si="320"/>
        <v>0</v>
      </c>
      <c r="F57" s="68">
        <f t="shared" si="320"/>
        <v>0</v>
      </c>
      <c r="G57" s="68">
        <f t="shared" si="320"/>
        <v>0</v>
      </c>
      <c r="H57" s="68">
        <f t="shared" si="320"/>
        <v>0</v>
      </c>
      <c r="I57" s="68">
        <f t="shared" si="320"/>
        <v>0</v>
      </c>
      <c r="J57" s="68">
        <f t="shared" si="320"/>
        <v>0</v>
      </c>
      <c r="K57" s="68">
        <f t="shared" si="320"/>
        <v>0</v>
      </c>
      <c r="L57" s="68">
        <f t="shared" si="320"/>
        <v>0</v>
      </c>
      <c r="M57" s="68">
        <f t="shared" si="320"/>
        <v>0</v>
      </c>
      <c r="N57" s="68">
        <f t="shared" si="320"/>
        <v>0</v>
      </c>
      <c r="O57" s="68">
        <f t="shared" si="320"/>
        <v>0</v>
      </c>
      <c r="P57" s="68">
        <f t="shared" si="320"/>
        <v>0</v>
      </c>
      <c r="Q57" s="68">
        <f t="shared" si="320"/>
        <v>0</v>
      </c>
      <c r="R57" s="68">
        <f t="shared" si="320"/>
        <v>0</v>
      </c>
      <c r="S57" s="68">
        <f t="shared" si="320"/>
        <v>0</v>
      </c>
      <c r="T57" s="68">
        <f t="shared" si="320"/>
        <v>0</v>
      </c>
      <c r="U57" s="68">
        <f t="shared" si="320"/>
        <v>0</v>
      </c>
      <c r="V57" s="68">
        <f t="shared" si="320"/>
        <v>0</v>
      </c>
      <c r="W57" s="68">
        <f t="shared" si="320"/>
        <v>0</v>
      </c>
      <c r="X57" s="68">
        <f t="shared" si="320"/>
        <v>0</v>
      </c>
      <c r="Y57" s="68">
        <f t="shared" si="320"/>
        <v>0</v>
      </c>
      <c r="Z57" s="68">
        <f t="shared" si="320"/>
        <v>0</v>
      </c>
      <c r="AA57" s="68">
        <f t="shared" si="320"/>
        <v>0</v>
      </c>
      <c r="AB57" s="68">
        <f t="shared" si="320"/>
        <v>0</v>
      </c>
      <c r="AC57" s="68">
        <f t="shared" si="320"/>
        <v>0</v>
      </c>
      <c r="AD57" s="68">
        <f t="shared" si="320"/>
        <v>0</v>
      </c>
      <c r="AE57" s="68">
        <f t="shared" si="320"/>
        <v>0</v>
      </c>
      <c r="AF57" s="68">
        <f t="shared" si="320"/>
        <v>0</v>
      </c>
      <c r="AG57" s="68">
        <f t="shared" si="320"/>
        <v>0</v>
      </c>
      <c r="AH57" s="68">
        <f t="shared" si="320"/>
        <v>0</v>
      </c>
      <c r="AI57" s="68">
        <f t="shared" si="320"/>
        <v>0</v>
      </c>
      <c r="AJ57" s="68">
        <f t="shared" si="320"/>
        <v>0</v>
      </c>
      <c r="AK57" s="68">
        <f t="shared" si="320"/>
        <v>0</v>
      </c>
      <c r="AL57" s="68">
        <f t="shared" si="320"/>
        <v>0</v>
      </c>
      <c r="AM57" s="68">
        <f t="shared" si="320"/>
        <v>0</v>
      </c>
      <c r="AN57" s="68">
        <f t="shared" si="320"/>
        <v>0</v>
      </c>
      <c r="AO57" s="68">
        <f t="shared" si="320"/>
        <v>0</v>
      </c>
      <c r="AP57" s="68">
        <f t="shared" si="320"/>
        <v>0</v>
      </c>
      <c r="AQ57" s="68">
        <f t="shared" si="320"/>
        <v>0</v>
      </c>
      <c r="AR57" s="68">
        <f t="shared" si="320"/>
        <v>0</v>
      </c>
    </row>
    <row r="58" spans="2:44" customFormat="1" x14ac:dyDescent="0.25"/>
    <row r="59" spans="2:44" x14ac:dyDescent="0.25">
      <c r="B59" s="3" t="s">
        <v>45</v>
      </c>
      <c r="C59" s="5">
        <v>2009</v>
      </c>
      <c r="D59" s="5">
        <v>2010</v>
      </c>
      <c r="E59" s="5">
        <v>2011</v>
      </c>
      <c r="F59" s="5">
        <v>2012</v>
      </c>
      <c r="G59" s="5">
        <v>2013</v>
      </c>
      <c r="H59" s="5">
        <v>2014</v>
      </c>
      <c r="I59" s="5">
        <v>2015</v>
      </c>
      <c r="J59" s="5">
        <v>2016</v>
      </c>
      <c r="K59" s="5">
        <v>2017</v>
      </c>
      <c r="L59" s="5">
        <v>2018</v>
      </c>
      <c r="M59" s="5">
        <v>2019</v>
      </c>
      <c r="N59" s="5">
        <v>2020</v>
      </c>
      <c r="O59" s="5">
        <v>2021</v>
      </c>
      <c r="P59" s="5">
        <v>2022</v>
      </c>
      <c r="Q59" s="5">
        <v>2023</v>
      </c>
      <c r="R59" s="5">
        <v>2024</v>
      </c>
      <c r="S59" s="5">
        <v>2025</v>
      </c>
      <c r="T59" s="5">
        <v>2026</v>
      </c>
      <c r="U59" s="5">
        <v>2027</v>
      </c>
      <c r="V59" s="5">
        <v>2028</v>
      </c>
      <c r="W59" s="5">
        <v>2029</v>
      </c>
      <c r="X59" s="5">
        <v>2030</v>
      </c>
      <c r="Y59" s="5">
        <v>2031</v>
      </c>
      <c r="Z59" s="5">
        <v>2032</v>
      </c>
      <c r="AA59" s="5">
        <v>2033</v>
      </c>
      <c r="AB59" s="5">
        <v>2034</v>
      </c>
      <c r="AC59" s="5">
        <v>2035</v>
      </c>
      <c r="AD59" s="5">
        <v>2036</v>
      </c>
      <c r="AE59" s="5">
        <v>2037</v>
      </c>
      <c r="AF59" s="5">
        <v>2038</v>
      </c>
      <c r="AG59" s="5">
        <v>2039</v>
      </c>
      <c r="AH59" s="5">
        <v>2040</v>
      </c>
      <c r="AI59" s="5">
        <v>2041</v>
      </c>
      <c r="AJ59" s="5">
        <v>2042</v>
      </c>
      <c r="AK59" s="5">
        <v>2043</v>
      </c>
      <c r="AL59" s="5">
        <v>2044</v>
      </c>
      <c r="AM59" s="5">
        <v>2045</v>
      </c>
      <c r="AN59" s="5">
        <v>2046</v>
      </c>
      <c r="AO59" s="5">
        <v>2047</v>
      </c>
      <c r="AP59" s="5">
        <v>2048</v>
      </c>
      <c r="AQ59" s="5">
        <v>2049</v>
      </c>
      <c r="AR59" s="5">
        <v>2050</v>
      </c>
    </row>
    <row r="60" spans="2:44" x14ac:dyDescent="0.25">
      <c r="B60" s="72" t="s">
        <v>44</v>
      </c>
      <c r="C60" s="130" t="s">
        <v>52</v>
      </c>
      <c r="D60" s="130" t="s">
        <v>52</v>
      </c>
      <c r="E60" s="130" t="s">
        <v>52</v>
      </c>
      <c r="F60" s="130" t="s">
        <v>52</v>
      </c>
      <c r="G60" s="67">
        <f>IF(ISERROR(VLOOKUP($B$49,CommercialUnitsPivot!$A$32:$AM$43,G59-CommYr+2,0)/(VLOOKUP($B$49,CommercialUnitsPivot!$A$10:$AM$20,G59-CommYr+2,0))),0,VLOOKUP($B$49,CommercialUnitsPivot!$A$32:$AM$43,G59-CommYr+2,0)/(VLOOKUP($B$49,CommercialUnitsPivot!$A$10:$AM$20,G59-CommYr+2,0)))</f>
        <v>200.00000630164072</v>
      </c>
      <c r="H60" s="67">
        <f>IF(ISERROR(VLOOKUP($B$49,CommercialUnitsPivot!$A$32:$AM$43,H59-CommYr+2,0)/(VLOOKUP($B$49,CommercialUnitsPivot!$A$10:$AM$20,H59-CommYr+2,0)-VLOOKUP($B$49,CommercialUnitsPivot!$A$10:$AM$20,H59-CommYr+1,0))),0,VLOOKUP($B$49,CommercialUnitsPivot!$A$32:$AM$43,H59-CommYr+2,0)/(VLOOKUP($B$49,CommercialUnitsPivot!$A$10:$AM$20,H59-CommYr+2,0)-VLOOKUP($B$49,CommercialUnitsPivot!$A$10:$AM$20,H59-CommYr+1,0)))</f>
        <v>199.99999999999815</v>
      </c>
      <c r="I60" s="67">
        <f>IF(ISERROR(VLOOKUP($B$49,CommercialUnitsPivot!$A$32:$AM$43,I59-CommYr+2,0)/(VLOOKUP($B$49,CommercialUnitsPivot!$A$10:$AM$20,I59-CommYr+2,0)-VLOOKUP($B$49,CommercialUnitsPivot!$A$10:$AM$20,I59-CommYr+1,0))),0,VLOOKUP($B$49,CommercialUnitsPivot!$A$32:$AM$43,I59-CommYr+2,0)/(VLOOKUP($B$49,CommercialUnitsPivot!$A$10:$AM$20,I59-CommYr+2,0)-VLOOKUP($B$49,CommercialUnitsPivot!$A$10:$AM$20,I59-CommYr+1,0)))</f>
        <v>200.00000000002905</v>
      </c>
      <c r="J60" s="67">
        <f>IF(ISERROR(VLOOKUP($B$49,CommercialUnitsPivot!$A$32:$AM$43,J59-CommYr+2,0)/(VLOOKUP($B$49,CommercialUnitsPivot!$A$10:$AM$20,J59-CommYr+2,0)-VLOOKUP($B$49,CommercialUnitsPivot!$A$10:$AM$20,J59-CommYr+1,0))),0,VLOOKUP($B$49,CommercialUnitsPivot!$A$32:$AM$43,J59-CommYr+2,0)/(VLOOKUP($B$49,CommercialUnitsPivot!$A$10:$AM$20,J59-CommYr+2,0)-VLOOKUP($B$49,CommercialUnitsPivot!$A$10:$AM$20,J59-CommYr+1,0)))</f>
        <v>618.68922413800863</v>
      </c>
      <c r="K60" s="67">
        <f>IF(ISERROR(VLOOKUP($B$49,CommercialUnitsPivot!$A$32:$AM$43,K59-CommYr+2,0)/(VLOOKUP($B$49,CommercialUnitsPivot!$A$10:$AM$20,K59-CommYr+2,0)-VLOOKUP($B$49,CommercialUnitsPivot!$A$10:$AM$20,K59-CommYr+1,0))),0,VLOOKUP($B$49,CommercialUnitsPivot!$A$32:$AM$43,K59-CommYr+2,0)/(VLOOKUP($B$49,CommercialUnitsPivot!$A$10:$AM$20,K59-CommYr+2,0)-VLOOKUP($B$49,CommercialUnitsPivot!$A$10:$AM$20,K59-CommYr+1,0)))</f>
        <v>1096.31740908964</v>
      </c>
      <c r="L60" s="67">
        <f>IF(ISERROR(VLOOKUP($B$49,CommercialUnitsPivot!$A$32:$AM$43,L59-CommYr+2,0)/(VLOOKUP($B$49,CommercialUnitsPivot!$A$10:$AM$20,L59-CommYr+2,0)-VLOOKUP($B$49,CommercialUnitsPivot!$A$10:$AM$20,L59-CommYr+1,0))),0,VLOOKUP($B$49,CommercialUnitsPivot!$A$32:$AM$43,L59-CommYr+2,0)/(VLOOKUP($B$49,CommercialUnitsPivot!$A$10:$AM$20,L59-CommYr+2,0)-VLOOKUP($B$49,CommercialUnitsPivot!$A$10:$AM$20,L59-CommYr+1,0)))</f>
        <v>1508.8895000013722</v>
      </c>
      <c r="M60" s="67">
        <f>IF(ISERROR(VLOOKUP($B$49,CommercialUnitsPivot!$A$32:$AM$43,M59-CommYr+2,0)/(VLOOKUP($B$49,CommercialUnitsPivot!$A$10:$AM$20,M59-CommYr+2,0)-VLOOKUP($B$49,CommercialUnitsPivot!$A$10:$AM$20,M59-CommYr+1,0))),0,VLOOKUP($B$49,CommercialUnitsPivot!$A$32:$AM$43,M59-CommYr+2,0)/(VLOOKUP($B$49,CommercialUnitsPivot!$A$10:$AM$20,M59-CommYr+2,0)-VLOOKUP($B$49,CommercialUnitsPivot!$A$10:$AM$20,M59-CommYr+1,0)))</f>
        <v>1516.2191562503015</v>
      </c>
      <c r="N60" s="67">
        <f>IF(ISERROR(VLOOKUP($B$49,CommercialUnitsPivot!$A$32:$AM$43,N59-CommYr+2,0)/(VLOOKUP($B$49,CommercialUnitsPivot!$A$10:$AM$20,N59-CommYr+2,0)-VLOOKUP($B$49,CommercialUnitsPivot!$A$10:$AM$20,N59-CommYr+1,0))),0,VLOOKUP($B$49,CommercialUnitsPivot!$A$32:$AM$43,N59-CommYr+2,0)/(VLOOKUP($B$49,CommercialUnitsPivot!$A$10:$AM$20,N59-CommYr+2,0)-VLOOKUP($B$49,CommercialUnitsPivot!$A$10:$AM$20,N59-CommYr+1,0)))</f>
        <v>1466.9543384618464</v>
      </c>
      <c r="O60" s="67">
        <f>IF(ISERROR(VLOOKUP($B$49,CommercialUnitsPivot!$A$32:$AM$43,O59-CommYr+2,0)/(VLOOKUP($B$49,CommercialUnitsPivot!$A$10:$AM$20,O59-CommYr+2,0)-VLOOKUP($B$49,CommercialUnitsPivot!$A$10:$AM$20,O59-CommYr+1,0))),0,VLOOKUP($B$49,CommercialUnitsPivot!$A$32:$AM$43,O59-CommYr+2,0)/(VLOOKUP($B$49,CommercialUnitsPivot!$A$10:$AM$20,O59-CommYr+2,0)-VLOOKUP($B$49,CommercialUnitsPivot!$A$10:$AM$20,O59-CommYr+1,0)))</f>
        <v>1343.10476388905</v>
      </c>
      <c r="P60" s="67">
        <f>IF(ISERROR(VLOOKUP($B$49,CommercialUnitsPivot!$A$32:$AM$43,P59-CommYr+2,0)/(VLOOKUP($B$49,CommercialUnitsPivot!$A$10:$AM$20,P59-CommYr+2,0)-VLOOKUP($B$49,CommercialUnitsPivot!$A$10:$AM$20,P59-CommYr+1,0))),0,VLOOKUP($B$49,CommercialUnitsPivot!$A$32:$AM$43,P59-CommYr+2,0)/(VLOOKUP($B$49,CommercialUnitsPivot!$A$10:$AM$20,P59-CommYr+2,0)-VLOOKUP($B$49,CommercialUnitsPivot!$A$10:$AM$20,P59-CommYr+1,0)))</f>
        <v>1173.7544239765832</v>
      </c>
      <c r="Q60" s="67">
        <f>IF(ISERROR(VLOOKUP($B$49,CommercialUnitsPivot!$A$32:$AM$43,Q59-CommYr+2,0)/(VLOOKUP($B$49,CommercialUnitsPivot!$A$10:$AM$20,Q59-CommYr+2,0)-VLOOKUP($B$49,CommercialUnitsPivot!$A$10:$AM$20,Q59-CommYr+1,0))),0,VLOOKUP($B$49,CommercialUnitsPivot!$A$32:$AM$43,Q59-CommYr+2,0)/(VLOOKUP($B$49,CommercialUnitsPivot!$A$10:$AM$20,Q59-CommYr+2,0)-VLOOKUP($B$49,CommercialUnitsPivot!$A$10:$AM$20,Q59-CommYr+1,0)))</f>
        <v>860.82661777149156</v>
      </c>
      <c r="R60" s="67">
        <f>IF(ISERROR(VLOOKUP($B$49,CommercialUnitsPivot!$A$32:$AM$43,R59-CommYr+2,0)/(VLOOKUP($B$49,CommercialUnitsPivot!$A$10:$AM$20,R59-CommYr+2,0)-VLOOKUP($B$49,CommercialUnitsPivot!$A$10:$AM$20,R59-CommYr+1,0))),0,VLOOKUP($B$49,CommercialUnitsPivot!$A$32:$AM$43,R59-CommYr+2,0)/(VLOOKUP($B$49,CommercialUnitsPivot!$A$10:$AM$20,R59-CommYr+2,0)-VLOOKUP($B$49,CommercialUnitsPivot!$A$10:$AM$20,R59-CommYr+1,0)))</f>
        <v>660.40360997730056</v>
      </c>
      <c r="S60" s="67">
        <f>IF(ISERROR(VLOOKUP($B$49,CommercialUnitsPivot!$A$32:$AM$43,S59-CommYr+2,0)/(VLOOKUP($B$49,CommercialUnitsPivot!$A$10:$AM$20,S59-CommYr+2,0)-VLOOKUP($B$49,CommercialUnitsPivot!$A$10:$AM$20,S59-CommYr+1,0))),0,VLOOKUP($B$49,CommercialUnitsPivot!$A$32:$AM$43,S59-CommYr+2,0)/(VLOOKUP($B$49,CommercialUnitsPivot!$A$10:$AM$20,S59-CommYr+2,0)-VLOOKUP($B$49,CommercialUnitsPivot!$A$10:$AM$20,S59-CommYr+1,0)))</f>
        <v>467.03822343522921</v>
      </c>
      <c r="T60" s="67">
        <f>IF(ISERROR(VLOOKUP($B$49,CommercialUnitsPivot!$A$32:$AM$43,T59-CommYr+2,0)/(VLOOKUP($B$49,CommercialUnitsPivot!$A$10:$AM$20,T59-CommYr+2,0)-VLOOKUP($B$49,CommercialUnitsPivot!$A$10:$AM$20,T59-CommYr+1,0))),0,VLOOKUP($B$49,CommercialUnitsPivot!$A$32:$AM$43,T59-CommYr+2,0)/(VLOOKUP($B$49,CommercialUnitsPivot!$A$10:$AM$20,T59-CommYr+2,0)-VLOOKUP($B$49,CommercialUnitsPivot!$A$10:$AM$20,T59-CommYr+1,0)))</f>
        <v>425.62602353966201</v>
      </c>
      <c r="U60" s="67">
        <f>IF(ISERROR(VLOOKUP($B$49,CommercialUnitsPivot!$A$32:$AM$43,U59-CommYr+2,0)/(VLOOKUP($B$49,CommercialUnitsPivot!$A$10:$AM$20,U59-CommYr+2,0)-VLOOKUP($B$49,CommercialUnitsPivot!$A$10:$AM$20,U59-CommYr+1,0))),0,VLOOKUP($B$49,CommercialUnitsPivot!$A$32:$AM$43,U59-CommYr+2,0)/(VLOOKUP($B$49,CommercialUnitsPivot!$A$10:$AM$20,U59-CommYr+2,0)-VLOOKUP($B$49,CommercialUnitsPivot!$A$10:$AM$20,U59-CommYr+1,0)))</f>
        <v>424.45921719457687</v>
      </c>
      <c r="V60" s="67">
        <f>IF(ISERROR(VLOOKUP($B$49,CommercialUnitsPivot!$A$32:$AM$43,V59-CommYr+2,0)/(VLOOKUP($B$49,CommercialUnitsPivot!$A$10:$AM$20,V59-CommYr+2,0)-VLOOKUP($B$49,CommercialUnitsPivot!$A$10:$AM$20,V59-CommYr+1,0))),0,VLOOKUP($B$49,CommercialUnitsPivot!$A$32:$AM$43,V59-CommYr+2,0)/(VLOOKUP($B$49,CommercialUnitsPivot!$A$10:$AM$20,V59-CommYr+2,0)-VLOOKUP($B$49,CommercialUnitsPivot!$A$10:$AM$20,V59-CommYr+1,0)))</f>
        <v>423.73731593183368</v>
      </c>
      <c r="W60" s="67">
        <f>IF(ISERROR(VLOOKUP($B$49,CommercialUnitsPivot!$A$32:$AM$43,W59-CommYr+2,0)/(VLOOKUP($B$49,CommercialUnitsPivot!$A$10:$AM$20,W59-CommYr+2,0)-VLOOKUP($B$49,CommercialUnitsPivot!$A$10:$AM$20,W59-CommYr+1,0))),0,VLOOKUP($B$49,CommercialUnitsPivot!$A$32:$AM$43,W59-CommYr+2,0)/(VLOOKUP($B$49,CommercialUnitsPivot!$A$10:$AM$20,W59-CommYr+2,0)-VLOOKUP($B$49,CommercialUnitsPivot!$A$10:$AM$20,W59-CommYr+1,0)))</f>
        <v>420.34666307139867</v>
      </c>
      <c r="X60" s="67">
        <f>IF(ISERROR(VLOOKUP($B$49,CommercialUnitsPivot!$A$32:$AM$43,X59-CommYr+2,0)/(VLOOKUP($B$49,CommercialUnitsPivot!$A$10:$AM$20,X59-CommYr+2,0)-VLOOKUP($B$49,CommercialUnitsPivot!$A$10:$AM$20,X59-CommYr+1,0))),0,VLOOKUP($B$49,CommercialUnitsPivot!$A$32:$AM$43,X59-CommYr+2,0)/(VLOOKUP($B$49,CommercialUnitsPivot!$A$10:$AM$20,X59-CommYr+2,0)-VLOOKUP($B$49,CommercialUnitsPivot!$A$10:$AM$20,X59-CommYr+1,0)))</f>
        <v>420.55090517023376</v>
      </c>
      <c r="Y60" s="67">
        <f>IF(ISERROR(VLOOKUP($B$49,CommercialUnitsPivot!$A$32:$AM$43,Y59-CommYr+2,0)/(VLOOKUP($B$49,CommercialUnitsPivot!$A$10:$AM$20,Y59-CommYr+2,0)-VLOOKUP($B$49,CommercialUnitsPivot!$A$10:$AM$20,Y59-CommYr+1,0))),0,VLOOKUP($B$49,CommercialUnitsPivot!$A$32:$AM$43,Y59-CommYr+2,0)/(VLOOKUP($B$49,CommercialUnitsPivot!$A$10:$AM$20,Y59-CommYr+2,0)-VLOOKUP($B$49,CommercialUnitsPivot!$A$10:$AM$20,Y59-CommYr+1,0)))</f>
        <v>413.44431906614676</v>
      </c>
      <c r="Z60" s="67">
        <f>IF(ISERROR(VLOOKUP($B$49,CommercialUnitsPivot!$A$32:$AM$43,Z59-CommYr+2,0)/(VLOOKUP($B$49,CommercialUnitsPivot!$A$10:$AM$20,Z59-CommYr+2,0)-VLOOKUP($B$49,CommercialUnitsPivot!$A$10:$AM$20,Z59-CommYr+1,0))),0,VLOOKUP($B$49,CommercialUnitsPivot!$A$32:$AM$43,Z59-CommYr+2,0)/(VLOOKUP($B$49,CommercialUnitsPivot!$A$10:$AM$20,Z59-CommYr+2,0)-VLOOKUP($B$49,CommercialUnitsPivot!$A$10:$AM$20,Z59-CommYr+1,0)))</f>
        <v>408.36588356324762</v>
      </c>
      <c r="AA60" s="67">
        <f>IF(ISERROR(VLOOKUP($B$49,CommercialUnitsPivot!$A$32:$AM$43,AA59-CommYr+2,0)/(VLOOKUP($B$49,CommercialUnitsPivot!$A$10:$AM$20,AA59-CommYr+2,0)-VLOOKUP($B$49,CommercialUnitsPivot!$A$10:$AM$20,AA59-CommYr+1,0))),0,VLOOKUP($B$49,CommercialUnitsPivot!$A$32:$AM$43,AA59-CommYr+2,0)/(VLOOKUP($B$49,CommercialUnitsPivot!$A$10:$AM$20,AA59-CommYr+2,0)-VLOOKUP($B$49,CommercialUnitsPivot!$A$10:$AM$20,AA59-CommYr+1,0)))</f>
        <v>409.69349215469407</v>
      </c>
      <c r="AB60" s="67">
        <f>IF(ISERROR(VLOOKUP($B$49,CommercialUnitsPivot!$A$32:$AM$43,AB59-CommYr+2,0)/(VLOOKUP($B$49,CommercialUnitsPivot!$A$10:$AM$20,AB59-CommYr+2,0)-VLOOKUP($B$49,CommercialUnitsPivot!$A$10:$AM$20,AB59-CommYr+1,0))),0,VLOOKUP($B$49,CommercialUnitsPivot!$A$32:$AM$43,AB59-CommYr+2,0)/(VLOOKUP($B$49,CommercialUnitsPivot!$A$10:$AM$20,AB59-CommYr+2,0)-VLOOKUP($B$49,CommercialUnitsPivot!$A$10:$AM$20,AB59-CommYr+1,0)))</f>
        <v>409.01400467289784</v>
      </c>
      <c r="AC60" s="67">
        <f>IF(ISERROR(VLOOKUP($B$49,CommercialUnitsPivot!$A$32:$AM$43,AC59-CommYr+2,0)/(VLOOKUP($B$49,CommercialUnitsPivot!$A$10:$AM$20,AC59-CommYr+2,0)-VLOOKUP($B$49,CommercialUnitsPivot!$A$10:$AM$20,AC59-CommYr+1,0))),0,VLOOKUP($B$49,CommercialUnitsPivot!$A$32:$AM$43,AC59-CommYr+2,0)/(VLOOKUP($B$49,CommercialUnitsPivot!$A$10:$AM$20,AC59-CommYr+2,0)-VLOOKUP($B$49,CommercialUnitsPivot!$A$10:$AM$20,AC59-CommYr+1,0)))</f>
        <v>408.96681660828375</v>
      </c>
      <c r="AD60" s="67">
        <f>IF(ISERROR(VLOOKUP($B$49,CommercialUnitsPivot!$A$32:$AM$43,AD59-CommYr+2,0)/(VLOOKUP($B$49,CommercialUnitsPivot!$A$10:$AM$20,AD59-CommYr+2,0)-VLOOKUP($B$49,CommercialUnitsPivot!$A$10:$AM$20,AD59-CommYr+1,0))),0,VLOOKUP($B$49,CommercialUnitsPivot!$A$32:$AM$43,AD59-CommYr+2,0)/(VLOOKUP($B$49,CommercialUnitsPivot!$A$10:$AM$20,AD59-CommYr+2,0)-VLOOKUP($B$49,CommercialUnitsPivot!$A$10:$AM$20,AD59-CommYr+1,0)))</f>
        <v>409.53187907636493</v>
      </c>
      <c r="AE60" s="67">
        <f>IF(ISERROR(VLOOKUP($B$49,CommercialUnitsPivot!$A$32:$AM$43,AE59-CommYr+2,0)/(VLOOKUP($B$49,CommercialUnitsPivot!$A$10:$AM$20,AE59-CommYr+2,0)-VLOOKUP($B$49,CommercialUnitsPivot!$A$10:$AM$20,AE59-CommYr+1,0))),0,VLOOKUP($B$49,CommercialUnitsPivot!$A$32:$AM$43,AE59-CommYr+2,0)/(VLOOKUP($B$49,CommercialUnitsPivot!$A$10:$AM$20,AE59-CommYr+2,0)-VLOOKUP($B$49,CommercialUnitsPivot!$A$10:$AM$20,AE59-CommYr+1,0)))</f>
        <v>405.7512188824673</v>
      </c>
      <c r="AF60" s="67">
        <f>IF(ISERROR(VLOOKUP($B$49,CommercialUnitsPivot!$A$32:$AM$43,AF59-CommYr+2,0)/(VLOOKUP($B$49,CommercialUnitsPivot!$A$10:$AM$20,AF59-CommYr+2,0)-VLOOKUP($B$49,CommercialUnitsPivot!$A$10:$AM$20,AF59-CommYr+1,0))),0,VLOOKUP($B$49,CommercialUnitsPivot!$A$32:$AM$43,AF59-CommYr+2,0)/(VLOOKUP($B$49,CommercialUnitsPivot!$A$10:$AM$20,AF59-CommYr+2,0)-VLOOKUP($B$49,CommercialUnitsPivot!$A$10:$AM$20,AF59-CommYr+1,0)))</f>
        <v>401.74706224972158</v>
      </c>
      <c r="AG60" s="67">
        <f>IF(ISERROR(VLOOKUP($B$49,CommercialUnitsPivot!$A$32:$AM$43,AG59-CommYr+2,0)/(VLOOKUP($B$49,CommercialUnitsPivot!$A$10:$AM$20,AG59-CommYr+2,0)-VLOOKUP($B$49,CommercialUnitsPivot!$A$10:$AM$20,AG59-CommYr+1,0))),0,VLOOKUP($B$49,CommercialUnitsPivot!$A$32:$AM$43,AG59-CommYr+2,0)/(VLOOKUP($B$49,CommercialUnitsPivot!$A$10:$AM$20,AG59-CommYr+2,0)-VLOOKUP($B$49,CommercialUnitsPivot!$A$10:$AM$20,AG59-CommYr+1,0)))</f>
        <v>394.74955499410845</v>
      </c>
      <c r="AH60" s="67">
        <f>IF(ISERROR(VLOOKUP($B$49,CommercialUnitsPivot!$A$32:$AM$43,AH59-CommYr+2,0)/(VLOOKUP($B$49,CommercialUnitsPivot!$A$10:$AM$20,AH59-CommYr+2,0)-VLOOKUP($B$49,CommercialUnitsPivot!$A$10:$AM$20,AH59-CommYr+1,0))),0,VLOOKUP($B$49,CommercialUnitsPivot!$A$32:$AM$43,AH59-CommYr+2,0)/(VLOOKUP($B$49,CommercialUnitsPivot!$A$10:$AM$20,AH59-CommYr+2,0)-VLOOKUP($B$49,CommercialUnitsPivot!$A$10:$AM$20,AH59-CommYr+1,0)))</f>
        <v>385.58684255919172</v>
      </c>
      <c r="AI60" s="67">
        <f>IF(ISERROR(VLOOKUP($B$49,CommercialUnitsPivot!$A$32:$AM$43,AI59-CommYr+2,0)/(VLOOKUP($B$49,CommercialUnitsPivot!$A$10:$AM$20,AI59-CommYr+2,0)-VLOOKUP($B$49,CommercialUnitsPivot!$A$10:$AM$20,AI59-CommYr+1,0))),0,VLOOKUP($B$49,CommercialUnitsPivot!$A$32:$AM$43,AI59-CommYr+2,0)/(VLOOKUP($B$49,CommercialUnitsPivot!$A$10:$AM$20,AI59-CommYr+2,0)-VLOOKUP($B$49,CommercialUnitsPivot!$A$10:$AM$20,AI59-CommYr+1,0)))</f>
        <v>369.49693322780627</v>
      </c>
      <c r="AJ60" s="67">
        <f>IF(ISERROR(VLOOKUP($B$49,CommercialUnitsPivot!$A$32:$AM$43,AJ59-CommYr+2,0)/(VLOOKUP($B$49,CommercialUnitsPivot!$A$10:$AM$20,AJ59-CommYr+2,0)-VLOOKUP($B$49,CommercialUnitsPivot!$A$10:$AM$20,AJ59-CommYr+1,0))),0,VLOOKUP($B$49,CommercialUnitsPivot!$A$32:$AM$43,AJ59-CommYr+2,0)/(VLOOKUP($B$49,CommercialUnitsPivot!$A$10:$AM$20,AJ59-CommYr+2,0)-VLOOKUP($B$49,CommercialUnitsPivot!$A$10:$AM$20,AJ59-CommYr+1,0)))</f>
        <v>347.10974491062194</v>
      </c>
      <c r="AK60" s="67">
        <f>IF(ISERROR(VLOOKUP($B$49,CommercialUnitsPivot!$A$32:$AM$43,AK59-CommYr+2,0)/(VLOOKUP($B$49,CommercialUnitsPivot!$A$10:$AM$20,AK59-CommYr+2,0)-VLOOKUP($B$49,CommercialUnitsPivot!$A$10:$AM$20,AK59-CommYr+1,0))),0,VLOOKUP($B$49,CommercialUnitsPivot!$A$32:$AM$43,AK59-CommYr+2,0)/(VLOOKUP($B$49,CommercialUnitsPivot!$A$10:$AM$20,AK59-CommYr+2,0)-VLOOKUP($B$49,CommercialUnitsPivot!$A$10:$AM$20,AK59-CommYr+1,0)))</f>
        <v>317.26542873958158</v>
      </c>
      <c r="AL60" s="67">
        <f>IF(ISERROR(VLOOKUP($B$49,CommercialUnitsPivot!$A$32:$AM$43,AL59-CommYr+2,0)/(VLOOKUP($B$49,CommercialUnitsPivot!$A$10:$AM$20,AL59-CommYr+2,0)-VLOOKUP($B$49,CommercialUnitsPivot!$A$10:$AM$20,AL59-CommYr+1,0))),0,VLOOKUP($B$49,CommercialUnitsPivot!$A$32:$AM$43,AL59-CommYr+2,0)/(VLOOKUP($B$49,CommercialUnitsPivot!$A$10:$AM$20,AL59-CommYr+2,0)-VLOOKUP($B$49,CommercialUnitsPivot!$A$10:$AM$20,AL59-CommYr+1,0)))</f>
        <v>285.68742937251449</v>
      </c>
      <c r="AM60" s="67">
        <f>IF(ISERROR(VLOOKUP($B$49,CommercialUnitsPivot!$A$32:$AM$43,AM59-CommYr+2,0)/(VLOOKUP($B$49,CommercialUnitsPivot!$A$10:$AM$20,AM59-CommYr+2,0)-VLOOKUP($B$49,CommercialUnitsPivot!$A$10:$AM$20,AM59-CommYr+1,0))),0,VLOOKUP($B$49,CommercialUnitsPivot!$A$32:$AM$43,AM59-CommYr+2,0)/(VLOOKUP($B$49,CommercialUnitsPivot!$A$10:$AM$20,AM59-CommYr+2,0)-VLOOKUP($B$49,CommercialUnitsPivot!$A$10:$AM$20,AM59-CommYr+1,0)))</f>
        <v>285.17270402319019</v>
      </c>
      <c r="AN60" s="67">
        <f>IF(ISERROR(VLOOKUP($B$49,CommercialUnitsPivot!$A$32:$AM$43,AN59-CommYr+2,0)/(VLOOKUP($B$49,CommercialUnitsPivot!$A$10:$AM$20,AN59-CommYr+2,0)-VLOOKUP($B$49,CommercialUnitsPivot!$A$10:$AM$20,AN59-CommYr+1,0))),0,VLOOKUP($B$49,CommercialUnitsPivot!$A$32:$AM$43,AN59-CommYr+2,0)/(VLOOKUP($B$49,CommercialUnitsPivot!$A$10:$AM$20,AN59-CommYr+2,0)-VLOOKUP($B$49,CommercialUnitsPivot!$A$10:$AM$20,AN59-CommYr+1,0)))</f>
        <v>285.40602945932915</v>
      </c>
      <c r="AO60" s="67">
        <f>IF(ISERROR(VLOOKUP($B$49,CommercialUnitsPivot!$A$32:$AM$43,AO59-CommYr+2,0)/(VLOOKUP($B$49,CommercialUnitsPivot!$A$10:$AM$20,AO59-CommYr+2,0)-VLOOKUP($B$49,CommercialUnitsPivot!$A$10:$AM$20,AO59-CommYr+1,0))),0,VLOOKUP($B$49,CommercialUnitsPivot!$A$32:$AM$43,AO59-CommYr+2,0)/(VLOOKUP($B$49,CommercialUnitsPivot!$A$10:$AM$20,AO59-CommYr+2,0)-VLOOKUP($B$49,CommercialUnitsPivot!$A$10:$AM$20,AO59-CommYr+1,0)))</f>
        <v>285.16966947617459</v>
      </c>
      <c r="AP60" s="67">
        <f>IF(ISERROR(VLOOKUP($B$49,CommercialUnitsPivot!$A$32:$AM$43,AP59-CommYr+2,0)/(VLOOKUP($B$49,CommercialUnitsPivot!$A$10:$AM$20,AP59-CommYr+2,0)-VLOOKUP($B$49,CommercialUnitsPivot!$A$10:$AM$20,AP59-CommYr+1,0))),0,VLOOKUP($B$49,CommercialUnitsPivot!$A$32:$AM$43,AP59-CommYr+2,0)/(VLOOKUP($B$49,CommercialUnitsPivot!$A$10:$AM$20,AP59-CommYr+2,0)-VLOOKUP($B$49,CommercialUnitsPivot!$A$10:$AM$20,AP59-CommYr+1,0)))</f>
        <v>284.64256876166928</v>
      </c>
      <c r="AQ60" s="67">
        <f>IF(ISERROR(VLOOKUP($B$49,CommercialUnitsPivot!$A$32:$AM$43,AQ59-CommYr+2,0)/(VLOOKUP($B$49,CommercialUnitsPivot!$A$10:$AM$20,AQ59-CommYr+2,0)-VLOOKUP($B$49,CommercialUnitsPivot!$A$10:$AM$20,AQ59-CommYr+1,0))),0,VLOOKUP($B$49,CommercialUnitsPivot!$A$32:$AM$43,AQ59-CommYr+2,0)/(VLOOKUP($B$49,CommercialUnitsPivot!$A$10:$AM$20,AQ59-CommYr+2,0)-VLOOKUP($B$49,CommercialUnitsPivot!$A$10:$AM$20,AQ59-CommYr+1,0)))</f>
        <v>283.53214989704725</v>
      </c>
      <c r="AR60" s="67">
        <f>IF(ISERROR(VLOOKUP($B$49,CommercialUnitsPivot!$A$32:$AM$43,AR59-CommYr+2,0)/(VLOOKUP($B$49,CommercialUnitsPivot!$A$10:$AM$20,AR59-CommYr+2,0)-VLOOKUP($B$49,CommercialUnitsPivot!$A$10:$AM$20,AR59-CommYr+1,0))),0,VLOOKUP($B$49,CommercialUnitsPivot!$A$32:$AM$43,AR59-CommYr+2,0)/(VLOOKUP($B$49,CommercialUnitsPivot!$A$10:$AM$20,AR59-CommYr+2,0)-VLOOKUP($B$49,CommercialUnitsPivot!$A$10:$AM$20,AR59-CommYr+1,0)))</f>
        <v>282.23692204520592</v>
      </c>
    </row>
    <row r="61" spans="2:44" x14ac:dyDescent="0.25">
      <c r="B61" s="72" t="s">
        <v>75</v>
      </c>
      <c r="C61" s="130" t="s">
        <v>52</v>
      </c>
      <c r="D61" s="130" t="s">
        <v>52</v>
      </c>
      <c r="E61" s="130" t="s">
        <v>52</v>
      </c>
      <c r="F61" s="130" t="s">
        <v>52</v>
      </c>
      <c r="G61" s="68">
        <f>IF(ISERROR(VLOOKUP($B$49,CommercialInvestPivot!$A$10:$AM$20,G59-CommYr+2,0)/(VLOOKUP($B$49,CommercialUnitsPivot!$A$10:$AM$20,G59-CommYr+2,0))*10^6*HLOOKUP(G59,GDP!$C$2:$BA$3,2,0)/HLOOKUP(GDPyear,GDP!$C$2:$BA$3,2,0)),0,VLOOKUP($B$49,CommercialInvestPivot!$A$10:$AM$20,G59-CommYr+2,0)/(VLOOKUP($B$49,CommercialUnitsPivot!$A$10:$AM$20,G59-CommYr+2,0))*10^6*HLOOKUP(G59,GDP!$C$2:$BA$3,2,0)/HLOOKUP(GDPyear,GDP!$C$2:$BA$3,2,0))</f>
        <v>0</v>
      </c>
      <c r="H61" s="68">
        <f>IF(ISERROR(VLOOKUP($B$49,CommercialInvestPivot!$A$10:$AM$20,H59-CommYr+2,0)/(VLOOKUP($B$49,CommercialUnitsPivot!$A$10:$AM$20,H59-CommYr+2,0)-VLOOKUP($B$49,CommercialUnitsPivot!$A$10:$AM$20,H59-CommYr+1,0))*10^6*HLOOKUP(H59,GDP!$C$2:$BA$3,2,0)/HLOOKUP(GDPyear,GDP!$C$2:$BA$3,2,0)),0,VLOOKUP($B$49,CommercialInvestPivot!$A$10:$AM$20,H59-CommYr+2,0)/(VLOOKUP($B$49,CommercialUnitsPivot!$A$10:$AM$20,H59-CommYr+2,0)-VLOOKUP($B$49,CommercialUnitsPivot!$A$10:$AM$20,H59-CommYr+1,0))*10^6*HLOOKUP(H59,GDP!$C$2:$BA$3,2,0)/HLOOKUP(GDPyear,GDP!$C$2:$BA$3,2,0))</f>
        <v>1002039.9965445112</v>
      </c>
      <c r="I61" s="68">
        <f>IF(ISERROR(VLOOKUP($B$49,CommercialInvestPivot!$A$10:$AM$20,I59-CommYr+2,0)/(VLOOKUP($B$49,CommercialUnitsPivot!$A$10:$AM$20,I59-CommYr+2,0)-VLOOKUP($B$49,CommercialUnitsPivot!$A$10:$AM$20,I59-CommYr+1,0))*10^6*HLOOKUP(I59,GDP!$C$2:$BA$3,2,0)/HLOOKUP(GDPyear,GDP!$C$2:$BA$3,2,0)),0,VLOOKUP($B$49,CommercialInvestPivot!$A$10:$AM$20,I59-CommYr+2,0)/(VLOOKUP($B$49,CommercialUnitsPivot!$A$10:$AM$20,I59-CommYr+2,0)-VLOOKUP($B$49,CommercialUnitsPivot!$A$10:$AM$20,I59-CommYr+1,0))*10^6*HLOOKUP(I59,GDP!$C$2:$BA$3,2,0)/HLOOKUP(GDPyear,GDP!$C$2:$BA$3,2,0))</f>
        <v>1012591.8637956361</v>
      </c>
      <c r="J61" s="68">
        <f>IF(ISERROR(VLOOKUP($B$49,CommercialInvestPivot!$A$10:$AM$20,J59-CommYr+2,0)/(VLOOKUP($B$49,CommercialUnitsPivot!$A$10:$AM$20,J59-CommYr+2,0)-VLOOKUP($B$49,CommercialUnitsPivot!$A$10:$AM$20,J59-CommYr+1,0))*10^6*HLOOKUP(J59,GDP!$C$2:$BA$3,2,0)/HLOOKUP(GDPyear,GDP!$C$2:$BA$3,2,0)),0,VLOOKUP($B$49,CommercialInvestPivot!$A$10:$AM$20,J59-CommYr+2,0)/(VLOOKUP($B$49,CommercialUnitsPivot!$A$10:$AM$20,J59-CommYr+2,0)-VLOOKUP($B$49,CommercialUnitsPivot!$A$10:$AM$20,J59-CommYr+1,0))*10^6*HLOOKUP(J59,GDP!$C$2:$BA$3,2,0)/HLOOKUP(GDPyear,GDP!$C$2:$BA$3,2,0))</f>
        <v>2349034.2491744785</v>
      </c>
      <c r="K61" s="68">
        <f>IF(ISERROR(VLOOKUP($B$49,CommercialInvestPivot!$A$10:$AM$20,K59-CommYr+2,0)/(VLOOKUP($B$49,CommercialUnitsPivot!$A$10:$AM$20,K59-CommYr+2,0)-VLOOKUP($B$49,CommercialUnitsPivot!$A$10:$AM$20,K59-CommYr+1,0))*10^6*HLOOKUP(K59,GDP!$C$2:$BA$3,2,0)/HLOOKUP(GDPyear,GDP!$C$2:$BA$3,2,0)),0,VLOOKUP($B$49,CommercialInvestPivot!$A$10:$AM$20,K59-CommYr+2,0)/(VLOOKUP($B$49,CommercialUnitsPivot!$A$10:$AM$20,K59-CommYr+2,0)-VLOOKUP($B$49,CommercialUnitsPivot!$A$10:$AM$20,K59-CommYr+1,0))*10^6*HLOOKUP(K59,GDP!$C$2:$BA$3,2,0)/HLOOKUP(GDPyear,GDP!$C$2:$BA$3,2,0))</f>
        <v>3892023.3739894545</v>
      </c>
      <c r="L61" s="68">
        <f>IF(ISERROR(VLOOKUP($B$49,CommercialInvestPivot!$A$10:$AM$20,L59-CommYr+2,0)/(VLOOKUP($B$49,CommercialUnitsPivot!$A$10:$AM$20,L59-CommYr+2,0)-VLOOKUP($B$49,CommercialUnitsPivot!$A$10:$AM$20,L59-CommYr+1,0))*10^6*HLOOKUP(L59,GDP!$C$2:$BA$3,2,0)/HLOOKUP(GDPyear,GDP!$C$2:$BA$3,2,0)),0,VLOOKUP($B$49,CommercialInvestPivot!$A$10:$AM$20,L59-CommYr+2,0)/(VLOOKUP($B$49,CommercialUnitsPivot!$A$10:$AM$20,L59-CommYr+2,0)-VLOOKUP($B$49,CommercialUnitsPivot!$A$10:$AM$20,L59-CommYr+1,0))*10^6*HLOOKUP(L59,GDP!$C$2:$BA$3,2,0)/HLOOKUP(GDPyear,GDP!$C$2:$BA$3,2,0))</f>
        <v>5235533.1663338272</v>
      </c>
      <c r="M61" s="68">
        <f>IF(ISERROR(VLOOKUP($B$49,CommercialInvestPivot!$A$10:$AM$20,M59-CommYr+2,0)/(VLOOKUP($B$49,CommercialUnitsPivot!$A$10:$AM$20,M59-CommYr+2,0)-VLOOKUP($B$49,CommercialUnitsPivot!$A$10:$AM$20,M59-CommYr+1,0))*10^6*HLOOKUP(M59,GDP!$C$2:$BA$3,2,0)/HLOOKUP(GDPyear,GDP!$C$2:$BA$3,2,0)),0,VLOOKUP($B$49,CommercialInvestPivot!$A$10:$AM$20,M59-CommYr+2,0)/(VLOOKUP($B$49,CommercialUnitsPivot!$A$10:$AM$20,M59-CommYr+2,0)-VLOOKUP($B$49,CommercialUnitsPivot!$A$10:$AM$20,M59-CommYr+1,0))*10^6*HLOOKUP(M59,GDP!$C$2:$BA$3,2,0)/HLOOKUP(GDPyear,GDP!$C$2:$BA$3,2,0))</f>
        <v>5352521.8416016027</v>
      </c>
      <c r="N61" s="68">
        <f>IF(ISERROR(VLOOKUP($B$49,CommercialInvestPivot!$A$10:$AM$20,N59-CommYr+2,0)/(VLOOKUP($B$49,CommercialUnitsPivot!$A$10:$AM$20,N59-CommYr+2,0)-VLOOKUP($B$49,CommercialUnitsPivot!$A$10:$AM$20,N59-CommYr+1,0))*10^6*HLOOKUP(N59,GDP!$C$2:$BA$3,2,0)/HLOOKUP(GDPyear,GDP!$C$2:$BA$3,2,0)),0,VLOOKUP($B$49,CommercialInvestPivot!$A$10:$AM$20,N59-CommYr+2,0)/(VLOOKUP($B$49,CommercialUnitsPivot!$A$10:$AM$20,N59-CommYr+2,0)-VLOOKUP($B$49,CommercialUnitsPivot!$A$10:$AM$20,N59-CommYr+1,0))*10^6*HLOOKUP(N59,GDP!$C$2:$BA$3,2,0)/HLOOKUP(GDPyear,GDP!$C$2:$BA$3,2,0))</f>
        <v>5305847.1313542714</v>
      </c>
      <c r="O61" s="68">
        <f>IF(ISERROR(VLOOKUP($B$49,CommercialInvestPivot!$A$10:$AM$20,O59-CommYr+2,0)/(VLOOKUP($B$49,CommercialUnitsPivot!$A$10:$AM$20,O59-CommYr+2,0)-VLOOKUP($B$49,CommercialUnitsPivot!$A$10:$AM$20,O59-CommYr+1,0))*10^6*HLOOKUP(O59,GDP!$C$2:$BA$3,2,0)/HLOOKUP(GDPyear,GDP!$C$2:$BA$3,2,0)),0,VLOOKUP($B$49,CommercialInvestPivot!$A$10:$AM$20,O59-CommYr+2,0)/(VLOOKUP($B$49,CommercialUnitsPivot!$A$10:$AM$20,O59-CommYr+2,0)-VLOOKUP($B$49,CommercialUnitsPivot!$A$10:$AM$20,O59-CommYr+1,0))*10^6*HLOOKUP(O59,GDP!$C$2:$BA$3,2,0)/HLOOKUP(GDPyear,GDP!$C$2:$BA$3,2,0))</f>
        <v>5017428.0433859499</v>
      </c>
      <c r="P61" s="68">
        <f>IF(ISERROR(VLOOKUP($B$49,CommercialInvestPivot!$A$10:$AM$20,P59-CommYr+2,0)/(VLOOKUP($B$49,CommercialUnitsPivot!$A$10:$AM$20,P59-CommYr+2,0)-VLOOKUP($B$49,CommercialUnitsPivot!$A$10:$AM$20,P59-CommYr+1,0))*10^6*HLOOKUP(P59,GDP!$C$2:$BA$3,2,0)/HLOOKUP(GDPyear,GDP!$C$2:$BA$3,2,0)),0,VLOOKUP($B$49,CommercialInvestPivot!$A$10:$AM$20,P59-CommYr+2,0)/(VLOOKUP($B$49,CommercialUnitsPivot!$A$10:$AM$20,P59-CommYr+2,0)-VLOOKUP($B$49,CommercialUnitsPivot!$A$10:$AM$20,P59-CommYr+1,0))*10^6*HLOOKUP(P59,GDP!$C$2:$BA$3,2,0)/HLOOKUP(GDPyear,GDP!$C$2:$BA$3,2,0))</f>
        <v>4538126.6678612558</v>
      </c>
      <c r="Q61" s="68">
        <f>IF(ISERROR(VLOOKUP($B$49,CommercialInvestPivot!$A$10:$AM$20,Q59-CommYr+2,0)/(VLOOKUP($B$49,CommercialUnitsPivot!$A$10:$AM$20,Q59-CommYr+2,0)-VLOOKUP($B$49,CommercialUnitsPivot!$A$10:$AM$20,Q59-CommYr+1,0))*10^6*HLOOKUP(Q59,GDP!$C$2:$BA$3,2,0)/HLOOKUP(GDPyear,GDP!$C$2:$BA$3,2,0)),0,VLOOKUP($B$49,CommercialInvestPivot!$A$10:$AM$20,Q59-CommYr+2,0)/(VLOOKUP($B$49,CommercialUnitsPivot!$A$10:$AM$20,Q59-CommYr+2,0)-VLOOKUP($B$49,CommercialUnitsPivot!$A$10:$AM$20,Q59-CommYr+1,0))*10^6*HLOOKUP(Q59,GDP!$C$2:$BA$3,2,0)/HLOOKUP(GDPyear,GDP!$C$2:$BA$3,2,0))</f>
        <v>3470904.5572979618</v>
      </c>
      <c r="R61" s="68">
        <f>IF(ISERROR(VLOOKUP($B$49,CommercialInvestPivot!$A$10:$AM$20,R59-CommYr+2,0)/(VLOOKUP($B$49,CommercialUnitsPivot!$A$10:$AM$20,R59-CommYr+2,0)-VLOOKUP($B$49,CommercialUnitsPivot!$A$10:$AM$20,R59-CommYr+1,0))*10^6*HLOOKUP(R59,GDP!$C$2:$BA$3,2,0)/HLOOKUP(GDPyear,GDP!$C$2:$BA$3,2,0)),0,VLOOKUP($B$49,CommercialInvestPivot!$A$10:$AM$20,R59-CommYr+2,0)/(VLOOKUP($B$49,CommercialUnitsPivot!$A$10:$AM$20,R59-CommYr+2,0)-VLOOKUP($B$49,CommercialUnitsPivot!$A$10:$AM$20,R59-CommYr+1,0))*10^6*HLOOKUP(R59,GDP!$C$2:$BA$3,2,0)/HLOOKUP(GDPyear,GDP!$C$2:$BA$3,2,0))</f>
        <v>2764384.1120011788</v>
      </c>
      <c r="S61" s="68">
        <f>IF(ISERROR(VLOOKUP($B$49,CommercialInvestPivot!$A$10:$AM$20,S59-CommYr+2,0)/(VLOOKUP($B$49,CommercialUnitsPivot!$A$10:$AM$20,S59-CommYr+2,0)-VLOOKUP($B$49,CommercialUnitsPivot!$A$10:$AM$20,S59-CommYr+1,0))*10^6*HLOOKUP(S59,GDP!$C$2:$BA$3,2,0)/HLOOKUP(GDPyear,GDP!$C$2:$BA$3,2,0)),0,VLOOKUP($B$49,CommercialInvestPivot!$A$10:$AM$20,S59-CommYr+2,0)/(VLOOKUP($B$49,CommercialUnitsPivot!$A$10:$AM$20,S59-CommYr+2,0)-VLOOKUP($B$49,CommercialUnitsPivot!$A$10:$AM$20,S59-CommYr+1,0))*10^6*HLOOKUP(S59,GDP!$C$2:$BA$3,2,0)/HLOOKUP(GDPyear,GDP!$C$2:$BA$3,2,0))</f>
        <v>2071988.4287606659</v>
      </c>
      <c r="T61" s="68">
        <f>IF(ISERROR(VLOOKUP($B$49,CommercialInvestPivot!$A$10:$AM$20,T59-CommYr+2,0)/(VLOOKUP($B$49,CommercialUnitsPivot!$A$10:$AM$20,T59-CommYr+2,0)-VLOOKUP($B$49,CommercialUnitsPivot!$A$10:$AM$20,T59-CommYr+1,0))*10^6*HLOOKUP(T59,GDP!$C$2:$BA$3,2,0)/HLOOKUP(GDPyear,GDP!$C$2:$BA$3,2,0)),0,VLOOKUP($B$49,CommercialInvestPivot!$A$10:$AM$20,T59-CommYr+2,0)/(VLOOKUP($B$49,CommercialUnitsPivot!$A$10:$AM$20,T59-CommYr+2,0)-VLOOKUP($B$49,CommercialUnitsPivot!$A$10:$AM$20,T59-CommYr+1,0))*10^6*HLOOKUP(T59,GDP!$C$2:$BA$3,2,0)/HLOOKUP(GDPyear,GDP!$C$2:$BA$3,2,0))</f>
        <v>1921589.3039247156</v>
      </c>
      <c r="U61" s="68">
        <f>IF(ISERROR(VLOOKUP($B$49,CommercialInvestPivot!$A$10:$AM$20,U59-CommYr+2,0)/(VLOOKUP($B$49,CommercialUnitsPivot!$A$10:$AM$20,U59-CommYr+2,0)-VLOOKUP($B$49,CommercialUnitsPivot!$A$10:$AM$20,U59-CommYr+1,0))*10^6*HLOOKUP(U59,GDP!$C$2:$BA$3,2,0)/HLOOKUP(GDPyear,GDP!$C$2:$BA$3,2,0)),0,VLOOKUP($B$49,CommercialInvestPivot!$A$10:$AM$20,U59-CommYr+2,0)/(VLOOKUP($B$49,CommercialUnitsPivot!$A$10:$AM$20,U59-CommYr+2,0)-VLOOKUP($B$49,CommercialUnitsPivot!$A$10:$AM$20,U59-CommYr+1,0))*10^6*HLOOKUP(U59,GDP!$C$2:$BA$3,2,0)/HLOOKUP(GDPyear,GDP!$C$2:$BA$3,2,0))</f>
        <v>1913361.4198806493</v>
      </c>
      <c r="V61" s="68">
        <f>IF(ISERROR(VLOOKUP($B$49,CommercialInvestPivot!$A$10:$AM$20,V59-CommYr+2,0)/(VLOOKUP($B$49,CommercialUnitsPivot!$A$10:$AM$20,V59-CommYr+2,0)-VLOOKUP($B$49,CommercialUnitsPivot!$A$10:$AM$20,V59-CommYr+1,0))*10^6*HLOOKUP(V59,GDP!$C$2:$BA$3,2,0)/HLOOKUP(GDPyear,GDP!$C$2:$BA$3,2,0)),0,VLOOKUP($B$49,CommercialInvestPivot!$A$10:$AM$20,V59-CommYr+2,0)/(VLOOKUP($B$49,CommercialUnitsPivot!$A$10:$AM$20,V59-CommYr+2,0)-VLOOKUP($B$49,CommercialUnitsPivot!$A$10:$AM$20,V59-CommYr+1,0))*10^6*HLOOKUP(V59,GDP!$C$2:$BA$3,2,0)/HLOOKUP(GDPyear,GDP!$C$2:$BA$3,2,0))</f>
        <v>1904558.0941957042</v>
      </c>
      <c r="W61" s="68">
        <f>IF(ISERROR(VLOOKUP($B$49,CommercialInvestPivot!$A$10:$AM$20,W59-CommYr+2,0)/(VLOOKUP($B$49,CommercialUnitsPivot!$A$10:$AM$20,W59-CommYr+2,0)-VLOOKUP($B$49,CommercialUnitsPivot!$A$10:$AM$20,W59-CommYr+1,0))*10^6*HLOOKUP(W59,GDP!$C$2:$BA$3,2,0)/HLOOKUP(GDPyear,GDP!$C$2:$BA$3,2,0)),0,VLOOKUP($B$49,CommercialInvestPivot!$A$10:$AM$20,W59-CommYr+2,0)/(VLOOKUP($B$49,CommercialUnitsPivot!$A$10:$AM$20,W59-CommYr+2,0)-VLOOKUP($B$49,CommercialUnitsPivot!$A$10:$AM$20,W59-CommYr+1,0))*10^6*HLOOKUP(W59,GDP!$C$2:$BA$3,2,0)/HLOOKUP(GDPyear,GDP!$C$2:$BA$3,2,0))</f>
        <v>1884417.9404434268</v>
      </c>
      <c r="X61" s="68">
        <f>IF(ISERROR(VLOOKUP($B$49,CommercialInvestPivot!$A$10:$AM$20,X59-CommYr+2,0)/(VLOOKUP($B$49,CommercialUnitsPivot!$A$10:$AM$20,X59-CommYr+2,0)-VLOOKUP($B$49,CommercialUnitsPivot!$A$10:$AM$20,X59-CommYr+1,0))*10^6*HLOOKUP(X59,GDP!$C$2:$BA$3,2,0)/HLOOKUP(GDPyear,GDP!$C$2:$BA$3,2,0)),0,VLOOKUP($B$49,CommercialInvestPivot!$A$10:$AM$20,X59-CommYr+2,0)/(VLOOKUP($B$49,CommercialUnitsPivot!$A$10:$AM$20,X59-CommYr+2,0)-VLOOKUP($B$49,CommercialUnitsPivot!$A$10:$AM$20,X59-CommYr+1,0))*10^6*HLOOKUP(X59,GDP!$C$2:$BA$3,2,0)/HLOOKUP(GDPyear,GDP!$C$2:$BA$3,2,0))</f>
        <v>1875002.1470712724</v>
      </c>
      <c r="Y61" s="68">
        <f>IF(ISERROR(VLOOKUP($B$49,CommercialInvestPivot!$A$10:$AM$20,Y59-CommYr+2,0)/(VLOOKUP($B$49,CommercialUnitsPivot!$A$10:$AM$20,Y59-CommYr+2,0)-VLOOKUP($B$49,CommercialUnitsPivot!$A$10:$AM$20,Y59-CommYr+1,0))*10^6*HLOOKUP(Y59,GDP!$C$2:$BA$3,2,0)/HLOOKUP(GDPyear,GDP!$C$2:$BA$3,2,0)),0,VLOOKUP($B$49,CommercialInvestPivot!$A$10:$AM$20,Y59-CommYr+2,0)/(VLOOKUP($B$49,CommercialUnitsPivot!$A$10:$AM$20,Y59-CommYr+2,0)-VLOOKUP($B$49,CommercialUnitsPivot!$A$10:$AM$20,Y59-CommYr+1,0))*10^6*HLOOKUP(Y59,GDP!$C$2:$BA$3,2,0)/HLOOKUP(GDPyear,GDP!$C$2:$BA$3,2,0))</f>
        <v>1842882.5320605761</v>
      </c>
      <c r="Z61" s="68">
        <f>IF(ISERROR(VLOOKUP($B$49,CommercialInvestPivot!$A$10:$AM$20,Z59-CommYr+2,0)/(VLOOKUP($B$49,CommercialUnitsPivot!$A$10:$AM$20,Z59-CommYr+2,0)-VLOOKUP($B$49,CommercialUnitsPivot!$A$10:$AM$20,Z59-CommYr+1,0))*10^6*HLOOKUP(Z59,GDP!$C$2:$BA$3,2,0)/HLOOKUP(GDPyear,GDP!$C$2:$BA$3,2,0)),0,VLOOKUP($B$49,CommercialInvestPivot!$A$10:$AM$20,Z59-CommYr+2,0)/(VLOOKUP($B$49,CommercialUnitsPivot!$A$10:$AM$20,Z59-CommYr+2,0)-VLOOKUP($B$49,CommercialUnitsPivot!$A$10:$AM$20,Z59-CommYr+1,0))*10^6*HLOOKUP(Z59,GDP!$C$2:$BA$3,2,0)/HLOOKUP(GDPyear,GDP!$C$2:$BA$3,2,0))</f>
        <v>1814654.1985705763</v>
      </c>
      <c r="AA61" s="68">
        <f>IF(ISERROR(VLOOKUP($B$49,CommercialInvestPivot!$A$10:$AM$20,AA59-CommYr+2,0)/(VLOOKUP($B$49,CommercialUnitsPivot!$A$10:$AM$20,AA59-CommYr+2,0)-VLOOKUP($B$49,CommercialUnitsPivot!$A$10:$AM$20,AA59-CommYr+1,0))*10^6*HLOOKUP(AA59,GDP!$C$2:$BA$3,2,0)/HLOOKUP(GDPyear,GDP!$C$2:$BA$3,2,0)),0,VLOOKUP($B$49,CommercialInvestPivot!$A$10:$AM$20,AA59-CommYr+2,0)/(VLOOKUP($B$49,CommercialUnitsPivot!$A$10:$AM$20,AA59-CommYr+2,0)-VLOOKUP($B$49,CommercialUnitsPivot!$A$10:$AM$20,AA59-CommYr+1,0))*10^6*HLOOKUP(AA59,GDP!$C$2:$BA$3,2,0)/HLOOKUP(GDPyear,GDP!$C$2:$BA$3,2,0))</f>
        <v>1804699.6391010457</v>
      </c>
      <c r="AB61" s="68">
        <f>IF(ISERROR(VLOOKUP($B$49,CommercialInvestPivot!$A$10:$AM$20,AB59-CommYr+2,0)/(VLOOKUP($B$49,CommercialUnitsPivot!$A$10:$AM$20,AB59-CommYr+2,0)-VLOOKUP($B$49,CommercialUnitsPivot!$A$10:$AM$20,AB59-CommYr+1,0))*10^6*HLOOKUP(AB59,GDP!$C$2:$BA$3,2,0)/HLOOKUP(GDPyear,GDP!$C$2:$BA$3,2,0)),0,VLOOKUP($B$49,CommercialInvestPivot!$A$10:$AM$20,AB59-CommYr+2,0)/(VLOOKUP($B$49,CommercialUnitsPivot!$A$10:$AM$20,AB59-CommYr+2,0)-VLOOKUP($B$49,CommercialUnitsPivot!$A$10:$AM$20,AB59-CommYr+1,0))*10^6*HLOOKUP(AB59,GDP!$C$2:$BA$3,2,0)/HLOOKUP(GDPyear,GDP!$C$2:$BA$3,2,0))</f>
        <v>1785781.3252267109</v>
      </c>
      <c r="AC61" s="68">
        <f>IF(ISERROR(VLOOKUP($B$49,CommercialInvestPivot!$A$10:$AM$20,AC59-CommYr+2,0)/(VLOOKUP($B$49,CommercialUnitsPivot!$A$10:$AM$20,AC59-CommYr+2,0)-VLOOKUP($B$49,CommercialUnitsPivot!$A$10:$AM$20,AC59-CommYr+1,0))*10^6*HLOOKUP(AC59,GDP!$C$2:$BA$3,2,0)/HLOOKUP(GDPyear,GDP!$C$2:$BA$3,2,0)),0,VLOOKUP($B$49,CommercialInvestPivot!$A$10:$AM$20,AC59-CommYr+2,0)/(VLOOKUP($B$49,CommercialUnitsPivot!$A$10:$AM$20,AC59-CommYr+2,0)-VLOOKUP($B$49,CommercialUnitsPivot!$A$10:$AM$20,AC59-CommYr+1,0))*10^6*HLOOKUP(AC59,GDP!$C$2:$BA$3,2,0)/HLOOKUP(GDPyear,GDP!$C$2:$BA$3,2,0))</f>
        <v>1767984.1886592514</v>
      </c>
      <c r="AD61" s="68">
        <f>IF(ISERROR(VLOOKUP($B$49,CommercialInvestPivot!$A$10:$AM$20,AD59-CommYr+2,0)/(VLOOKUP($B$49,CommercialUnitsPivot!$A$10:$AM$20,AD59-CommYr+2,0)-VLOOKUP($B$49,CommercialUnitsPivot!$A$10:$AM$20,AD59-CommYr+1,0))*10^6*HLOOKUP(AD59,GDP!$C$2:$BA$3,2,0)/HLOOKUP(GDPyear,GDP!$C$2:$BA$3,2,0)),0,VLOOKUP($B$49,CommercialInvestPivot!$A$10:$AM$20,AD59-CommYr+2,0)/(VLOOKUP($B$49,CommercialUnitsPivot!$A$10:$AM$20,AD59-CommYr+2,0)-VLOOKUP($B$49,CommercialUnitsPivot!$A$10:$AM$20,AD59-CommYr+1,0))*10^6*HLOOKUP(AD59,GDP!$C$2:$BA$3,2,0)/HLOOKUP(GDPyear,GDP!$C$2:$BA$3,2,0))</f>
        <v>1758504.4954874523</v>
      </c>
      <c r="AE61" s="68">
        <f>IF(ISERROR(VLOOKUP($B$49,CommercialInvestPivot!$A$10:$AM$20,AE59-CommYr+2,0)/(VLOOKUP($B$49,CommercialUnitsPivot!$A$10:$AM$20,AE59-CommYr+2,0)-VLOOKUP($B$49,CommercialUnitsPivot!$A$10:$AM$20,AE59-CommYr+1,0))*10^6*HLOOKUP(AE59,GDP!$C$2:$BA$3,2,0)/HLOOKUP(GDPyear,GDP!$C$2:$BA$3,2,0)),0,VLOOKUP($B$49,CommercialInvestPivot!$A$10:$AM$20,AE59-CommYr+2,0)/(VLOOKUP($B$49,CommercialUnitsPivot!$A$10:$AM$20,AE59-CommYr+2,0)-VLOOKUP($B$49,CommercialUnitsPivot!$A$10:$AM$20,AE59-CommYr+1,0))*10^6*HLOOKUP(AE59,GDP!$C$2:$BA$3,2,0)/HLOOKUP(GDPyear,GDP!$C$2:$BA$3,2,0))</f>
        <v>1733877.7526913637</v>
      </c>
      <c r="AF61" s="68">
        <f>IF(ISERROR(VLOOKUP($B$49,CommercialInvestPivot!$A$10:$AM$20,AF59-CommYr+2,0)/(VLOOKUP($B$49,CommercialUnitsPivot!$A$10:$AM$20,AF59-CommYr+2,0)-VLOOKUP($B$49,CommercialUnitsPivot!$A$10:$AM$20,AF59-CommYr+1,0))*10^6*HLOOKUP(AF59,GDP!$C$2:$BA$3,2,0)/HLOOKUP(GDPyear,GDP!$C$2:$BA$3,2,0)),0,VLOOKUP($B$49,CommercialInvestPivot!$A$10:$AM$20,AF59-CommYr+2,0)/(VLOOKUP($B$49,CommercialUnitsPivot!$A$10:$AM$20,AF59-CommYr+2,0)-VLOOKUP($B$49,CommercialUnitsPivot!$A$10:$AM$20,AF59-CommYr+1,0))*10^6*HLOOKUP(AF59,GDP!$C$2:$BA$3,2,0)/HLOOKUP(GDPyear,GDP!$C$2:$BA$3,2,0))</f>
        <v>1708148.1313754676</v>
      </c>
      <c r="AG61" s="68">
        <f>IF(ISERROR(VLOOKUP($B$49,CommercialInvestPivot!$A$10:$AM$20,AG59-CommYr+2,0)/(VLOOKUP($B$49,CommercialUnitsPivot!$A$10:$AM$20,AG59-CommYr+2,0)-VLOOKUP($B$49,CommercialUnitsPivot!$A$10:$AM$20,AG59-CommYr+1,0))*10^6*HLOOKUP(AG59,GDP!$C$2:$BA$3,2,0)/HLOOKUP(GDPyear,GDP!$C$2:$BA$3,2,0)),0,VLOOKUP($B$49,CommercialInvestPivot!$A$10:$AM$20,AG59-CommYr+2,0)/(VLOOKUP($B$49,CommercialUnitsPivot!$A$10:$AM$20,AG59-CommYr+2,0)-VLOOKUP($B$49,CommercialUnitsPivot!$A$10:$AM$20,AG59-CommYr+1,0))*10^6*HLOOKUP(AG59,GDP!$C$2:$BA$3,2,0)/HLOOKUP(GDPyear,GDP!$C$2:$BA$3,2,0))</f>
        <v>1672283.4930188768</v>
      </c>
      <c r="AH61" s="68">
        <f>IF(ISERROR(VLOOKUP($B$49,CommercialInvestPivot!$A$10:$AM$20,AH59-CommYr+2,0)/(VLOOKUP($B$49,CommercialUnitsPivot!$A$10:$AM$20,AH59-CommYr+2,0)-VLOOKUP($B$49,CommercialUnitsPivot!$A$10:$AM$20,AH59-CommYr+1,0))*10^6*HLOOKUP(AH59,GDP!$C$2:$BA$3,2,0)/HLOOKUP(GDPyear,GDP!$C$2:$BA$3,2,0)),0,VLOOKUP($B$49,CommercialInvestPivot!$A$10:$AM$20,AH59-CommYr+2,0)/(VLOOKUP($B$49,CommercialUnitsPivot!$A$10:$AM$20,AH59-CommYr+2,0)-VLOOKUP($B$49,CommercialUnitsPivot!$A$10:$AM$20,AH59-CommYr+1,0))*10^6*HLOOKUP(AH59,GDP!$C$2:$BA$3,2,0)/HLOOKUP(GDPyear,GDP!$C$2:$BA$3,2,0))</f>
        <v>1628828.4100884802</v>
      </c>
      <c r="AI61" s="68">
        <f>IF(ISERROR(VLOOKUP($B$49,CommercialInvestPivot!$A$10:$AM$20,AI59-CommYr+2,0)/(VLOOKUP($B$49,CommercialUnitsPivot!$A$10:$AM$20,AI59-CommYr+2,0)-VLOOKUP($B$49,CommercialUnitsPivot!$A$10:$AM$20,AI59-CommYr+1,0))*10^6*HLOOKUP(AI59,GDP!$C$2:$BA$3,2,0)/HLOOKUP(GDPyear,GDP!$C$2:$BA$3,2,0)),0,VLOOKUP($B$49,CommercialInvestPivot!$A$10:$AM$20,AI59-CommYr+2,0)/(VLOOKUP($B$49,CommercialUnitsPivot!$A$10:$AM$20,AI59-CommYr+2,0)-VLOOKUP($B$49,CommercialUnitsPivot!$A$10:$AM$20,AI59-CommYr+1,0))*10^6*HLOOKUP(AI59,GDP!$C$2:$BA$3,2,0)/HLOOKUP(GDPyear,GDP!$C$2:$BA$3,2,0))</f>
        <v>1608540.728119812</v>
      </c>
      <c r="AJ61" s="68">
        <f>IF(ISERROR(VLOOKUP($B$49,CommercialInvestPivot!$A$10:$AM$20,AJ59-CommYr+2,0)/(VLOOKUP($B$49,CommercialUnitsPivot!$A$10:$AM$20,AJ59-CommYr+2,0)-VLOOKUP($B$49,CommercialUnitsPivot!$A$10:$AM$20,AJ59-CommYr+1,0))*10^6*HLOOKUP(AJ59,GDP!$C$2:$BA$3,2,0)/HLOOKUP(GDPyear,GDP!$C$2:$BA$3,2,0)),0,VLOOKUP($B$49,CommercialInvestPivot!$A$10:$AM$20,AJ59-CommYr+2,0)/(VLOOKUP($B$49,CommercialUnitsPivot!$A$10:$AM$20,AJ59-CommYr+2,0)-VLOOKUP($B$49,CommercialUnitsPivot!$A$10:$AM$20,AJ59-CommYr+1,0))*10^6*HLOOKUP(AJ59,GDP!$C$2:$BA$3,2,0)/HLOOKUP(GDPyear,GDP!$C$2:$BA$3,2,0))</f>
        <v>1566260.6831486393</v>
      </c>
      <c r="AK61" s="68">
        <f>IF(ISERROR(VLOOKUP($B$49,CommercialInvestPivot!$A$10:$AM$20,AK59-CommYr+2,0)/(VLOOKUP($B$49,CommercialUnitsPivot!$A$10:$AM$20,AK59-CommYr+2,0)-VLOOKUP($B$49,CommercialUnitsPivot!$A$10:$AM$20,AK59-CommYr+1,0))*10^6*HLOOKUP(AK59,GDP!$C$2:$BA$3,2,0)/HLOOKUP(GDPyear,GDP!$C$2:$BA$3,2,0)),0,VLOOKUP($B$49,CommercialInvestPivot!$A$10:$AM$20,AK59-CommYr+2,0)/(VLOOKUP($B$49,CommercialUnitsPivot!$A$10:$AM$20,AK59-CommYr+2,0)-VLOOKUP($B$49,CommercialUnitsPivot!$A$10:$AM$20,AK59-CommYr+1,0))*10^6*HLOOKUP(AK59,GDP!$C$2:$BA$3,2,0)/HLOOKUP(GDPyear,GDP!$C$2:$BA$3,2,0))</f>
        <v>1497067.3119029251</v>
      </c>
      <c r="AL61" s="68">
        <f>IF(ISERROR(VLOOKUP($B$49,CommercialInvestPivot!$A$10:$AM$20,AL59-CommYr+2,0)/(VLOOKUP($B$49,CommercialUnitsPivot!$A$10:$AM$20,AL59-CommYr+2,0)-VLOOKUP($B$49,CommercialUnitsPivot!$A$10:$AM$20,AL59-CommYr+1,0))*10^6*HLOOKUP(AL59,GDP!$C$2:$BA$3,2,0)/HLOOKUP(GDPyear,GDP!$C$2:$BA$3,2,0)),0,VLOOKUP($B$49,CommercialInvestPivot!$A$10:$AM$20,AL59-CommYr+2,0)/(VLOOKUP($B$49,CommercialUnitsPivot!$A$10:$AM$20,AL59-CommYr+2,0)-VLOOKUP($B$49,CommercialUnitsPivot!$A$10:$AM$20,AL59-CommYr+1,0))*10^6*HLOOKUP(AL59,GDP!$C$2:$BA$3,2,0)/HLOOKUP(GDPyear,GDP!$C$2:$BA$3,2,0))</f>
        <v>1418702.9435625582</v>
      </c>
      <c r="AM61" s="68">
        <f>IF(ISERROR(VLOOKUP($B$49,CommercialInvestPivot!$A$10:$AM$20,AM59-CommYr+2,0)/(VLOOKUP($B$49,CommercialUnitsPivot!$A$10:$AM$20,AM59-CommYr+2,0)-VLOOKUP($B$49,CommercialUnitsPivot!$A$10:$AM$20,AM59-CommYr+1,0))*10^6*HLOOKUP(AM59,GDP!$C$2:$BA$3,2,0)/HLOOKUP(GDPyear,GDP!$C$2:$BA$3,2,0)),0,VLOOKUP($B$49,CommercialInvestPivot!$A$10:$AM$20,AM59-CommYr+2,0)/(VLOOKUP($B$49,CommercialUnitsPivot!$A$10:$AM$20,AM59-CommYr+2,0)-VLOOKUP($B$49,CommercialUnitsPivot!$A$10:$AM$20,AM59-CommYr+1,0))*10^6*HLOOKUP(AM59,GDP!$C$2:$BA$3,2,0)/HLOOKUP(GDPyear,GDP!$C$2:$BA$3,2,0))</f>
        <v>1447448.8593859146</v>
      </c>
      <c r="AN61" s="68">
        <f>IF(ISERROR(VLOOKUP($B$49,CommercialInvestPivot!$A$10:$AM$20,AN59-CommYr+2,0)/(VLOOKUP($B$49,CommercialUnitsPivot!$A$10:$AM$20,AN59-CommYr+2,0)-VLOOKUP($B$49,CommercialUnitsPivot!$A$10:$AM$20,AN59-CommYr+1,0))*10^6*HLOOKUP(AN59,GDP!$C$2:$BA$3,2,0)/HLOOKUP(GDPyear,GDP!$C$2:$BA$3,2,0)),0,VLOOKUP($B$49,CommercialInvestPivot!$A$10:$AM$20,AN59-CommYr+2,0)/(VLOOKUP($B$49,CommercialUnitsPivot!$A$10:$AM$20,AN59-CommYr+2,0)-VLOOKUP($B$49,CommercialUnitsPivot!$A$10:$AM$20,AN59-CommYr+1,0))*10^6*HLOOKUP(AN59,GDP!$C$2:$BA$3,2,0)/HLOOKUP(GDPyear,GDP!$C$2:$BA$3,2,0))</f>
        <v>1479733.9340068588</v>
      </c>
      <c r="AO61" s="68">
        <f>IF(ISERROR(VLOOKUP($B$49,CommercialInvestPivot!$A$10:$AM$20,AO59-CommYr+2,0)/(VLOOKUP($B$49,CommercialUnitsPivot!$A$10:$AM$20,AO59-CommYr+2,0)-VLOOKUP($B$49,CommercialUnitsPivot!$A$10:$AM$20,AO59-CommYr+1,0))*10^6*HLOOKUP(AO59,GDP!$C$2:$BA$3,2,0)/HLOOKUP(GDPyear,GDP!$C$2:$BA$3,2,0)),0,VLOOKUP($B$49,CommercialInvestPivot!$A$10:$AM$20,AO59-CommYr+2,0)/(VLOOKUP($B$49,CommercialUnitsPivot!$A$10:$AM$20,AO59-CommYr+2,0)-VLOOKUP($B$49,CommercialUnitsPivot!$A$10:$AM$20,AO59-CommYr+1,0))*10^6*HLOOKUP(AO59,GDP!$C$2:$BA$3,2,0)/HLOOKUP(GDPyear,GDP!$C$2:$BA$3,2,0))</f>
        <v>1511485.7809025976</v>
      </c>
      <c r="AP61" s="68">
        <f>IF(ISERROR(VLOOKUP($B$49,CommercialInvestPivot!$A$10:$AM$20,AP59-CommYr+2,0)/(VLOOKUP($B$49,CommercialUnitsPivot!$A$10:$AM$20,AP59-CommYr+2,0)-VLOOKUP($B$49,CommercialUnitsPivot!$A$10:$AM$20,AP59-CommYr+1,0))*10^6*HLOOKUP(AP59,GDP!$C$2:$BA$3,2,0)/HLOOKUP(GDPyear,GDP!$C$2:$BA$3,2,0)),0,VLOOKUP($B$49,CommercialInvestPivot!$A$10:$AM$20,AP59-CommYr+2,0)/(VLOOKUP($B$49,CommercialUnitsPivot!$A$10:$AM$20,AP59-CommYr+2,0)-VLOOKUP($B$49,CommercialUnitsPivot!$A$10:$AM$20,AP59-CommYr+1,0))*10^6*HLOOKUP(AP59,GDP!$C$2:$BA$3,2,0)/HLOOKUP(GDPyear,GDP!$C$2:$BA$3,2,0))</f>
        <v>1542300.1805819366</v>
      </c>
      <c r="AQ61" s="68">
        <f>IF(ISERROR(VLOOKUP($B$49,CommercialInvestPivot!$A$10:$AM$20,AQ59-CommYr+2,0)/(VLOOKUP($B$49,CommercialUnitsPivot!$A$10:$AM$20,AQ59-CommYr+2,0)-VLOOKUP($B$49,CommercialUnitsPivot!$A$10:$AM$20,AQ59-CommYr+1,0))*10^6*HLOOKUP(AQ59,GDP!$C$2:$BA$3,2,0)/HLOOKUP(GDPyear,GDP!$C$2:$BA$3,2,0)),0,VLOOKUP($B$49,CommercialInvestPivot!$A$10:$AM$20,AQ59-CommYr+2,0)/(VLOOKUP($B$49,CommercialUnitsPivot!$A$10:$AM$20,AQ59-CommYr+2,0)-VLOOKUP($B$49,CommercialUnitsPivot!$A$10:$AM$20,AQ59-CommYr+1,0))*10^6*HLOOKUP(AQ59,GDP!$C$2:$BA$3,2,0)/HLOOKUP(GDPyear,GDP!$C$2:$BA$3,2,0))</f>
        <v>1571296.0119693761</v>
      </c>
      <c r="AR61" s="68">
        <f>IF(ISERROR(VLOOKUP($B$49,CommercialInvestPivot!$A$10:$AM$20,AR59-CommYr+2,0)/(VLOOKUP($B$49,CommercialUnitsPivot!$A$10:$AM$20,AR59-CommYr+2,0)-VLOOKUP($B$49,CommercialUnitsPivot!$A$10:$AM$20,AR59-CommYr+1,0))*10^6*HLOOKUP(AR59,GDP!$C$2:$BA$3,2,0)/HLOOKUP(GDPyear,GDP!$C$2:$BA$3,2,0)),0,VLOOKUP($B$49,CommercialInvestPivot!$A$10:$AM$20,AR59-CommYr+2,0)/(VLOOKUP($B$49,CommercialUnitsPivot!$A$10:$AM$20,AR59-CommYr+2,0)-VLOOKUP($B$49,CommercialUnitsPivot!$A$10:$AM$20,AR59-CommYr+1,0))*10^6*HLOOKUP(AR59,GDP!$C$2:$BA$3,2,0)/HLOOKUP(GDPyear,GDP!$C$2:$BA$3,2,0))</f>
        <v>1599438.7771723843</v>
      </c>
    </row>
    <row r="62" spans="2:44" x14ac:dyDescent="0.25">
      <c r="B62" s="72" t="s">
        <v>76</v>
      </c>
      <c r="C62" s="130" t="s">
        <v>52</v>
      </c>
      <c r="D62" s="130" t="s">
        <v>52</v>
      </c>
      <c r="E62" s="130" t="s">
        <v>52</v>
      </c>
      <c r="F62" s="130" t="s">
        <v>52</v>
      </c>
      <c r="G62" s="68">
        <f>IF(ISERROR(G61/G60),0,G61/G60)</f>
        <v>0</v>
      </c>
      <c r="H62" s="68">
        <f>IF(ISERROR(H61/H60),0,H61/H60)</f>
        <v>5010.1999827226018</v>
      </c>
      <c r="I62" s="68">
        <f t="shared" ref="I62" si="321">IF(ISERROR(I61/I60),0,I61/I60)</f>
        <v>5062.959318977445</v>
      </c>
      <c r="J62" s="68">
        <f t="shared" ref="J62" si="322">IF(ISERROR(J61/J60),0,J61/J60)</f>
        <v>3796.7919231942019</v>
      </c>
      <c r="K62" s="68">
        <f t="shared" ref="K62" si="323">IF(ISERROR(K61/K60),0,K61/K60)</f>
        <v>3550.088087373631</v>
      </c>
      <c r="L62" s="68">
        <f t="shared" ref="L62" si="324">IF(ISERROR(L61/L60),0,L61/L60)</f>
        <v>3469.7922984612628</v>
      </c>
      <c r="M62" s="68">
        <f t="shared" ref="M62" si="325">IF(ISERROR(M61/M60),0,M61/M60)</f>
        <v>3530.1769005733327</v>
      </c>
      <c r="N62" s="68">
        <f t="shared" ref="N62" si="326">IF(ISERROR(N61/N60),0,N61/N60)</f>
        <v>3616.9136231722387</v>
      </c>
      <c r="O62" s="68">
        <f t="shared" ref="O62" si="327">IF(ISERROR(O61/O60),0,O61/O60)</f>
        <v>3735.6937286542343</v>
      </c>
      <c r="P62" s="68">
        <f t="shared" ref="P62" si="328">IF(ISERROR(P61/P60),0,P61/P60)</f>
        <v>3866.3340262322135</v>
      </c>
      <c r="Q62" s="68">
        <f t="shared" ref="Q62" si="329">IF(ISERROR(Q61/Q60),0,Q61/Q60)</f>
        <v>4032.0599823962712</v>
      </c>
      <c r="R62" s="68">
        <f t="shared" ref="R62" si="330">IF(ISERROR(R61/R60),0,R61/R60)</f>
        <v>4185.9009706143133</v>
      </c>
      <c r="S62" s="68">
        <f t="shared" ref="S62" si="331">IF(ISERROR(S61/S60),0,S61/S60)</f>
        <v>4436.4429393390283</v>
      </c>
      <c r="T62" s="68">
        <f t="shared" ref="T62" si="332">IF(ISERROR(T61/T60),0,T61/T60)</f>
        <v>4514.7364062565412</v>
      </c>
      <c r="U62" s="68">
        <f t="shared" ref="U62" si="333">IF(ISERROR(U61/U60),0,U61/U60)</f>
        <v>4507.7626833664517</v>
      </c>
      <c r="V62" s="68">
        <f t="shared" ref="V62" si="334">IF(ISERROR(V61/V60),0,V61/V60)</f>
        <v>4494.6669141173516</v>
      </c>
      <c r="W62" s="68">
        <f t="shared" ref="W62" si="335">IF(ISERROR(W61/W60),0,W61/W60)</f>
        <v>4483.0091588554988</v>
      </c>
      <c r="X62" s="68">
        <f t="shared" ref="X62" si="336">IF(ISERROR(X61/X60),0,X61/X60)</f>
        <v>4458.4427806957037</v>
      </c>
      <c r="Y62" s="68">
        <f t="shared" ref="Y62" si="337">IF(ISERROR(Y61/Y60),0,Y61/Y60)</f>
        <v>4457.3899001034142</v>
      </c>
      <c r="Z62" s="68">
        <f t="shared" ref="Z62" si="338">IF(ISERROR(Z61/Z60),0,Z61/Z60)</f>
        <v>4443.6968699162235</v>
      </c>
      <c r="AA62" s="68">
        <f t="shared" ref="AA62" si="339">IF(ISERROR(AA61/AA60),0,AA61/AA60)</f>
        <v>4404.9995268648745</v>
      </c>
      <c r="AB62" s="68">
        <f t="shared" ref="AB62" si="340">IF(ISERROR(AB61/AB60),0,AB61/AB60)</f>
        <v>4366.0640096049028</v>
      </c>
      <c r="AC62" s="68">
        <f t="shared" ref="AC62" si="341">IF(ISERROR(AC61/AC60),0,AC61/AC60)</f>
        <v>4323.0504697711467</v>
      </c>
      <c r="AD62" s="68">
        <f t="shared" ref="AD62" si="342">IF(ISERROR(AD61/AD60),0,AD61/AD60)</f>
        <v>4293.9379944083566</v>
      </c>
      <c r="AE62" s="68">
        <f t="shared" ref="AE62" si="343">IF(ISERROR(AE61/AE60),0,AE61/AE60)</f>
        <v>4273.2533434326187</v>
      </c>
      <c r="AF62" s="68">
        <f t="shared" ref="AF62" si="344">IF(ISERROR(AF61/AF60),0,AF61/AF60)</f>
        <v>4251.7999305585499</v>
      </c>
      <c r="AG62" s="68">
        <f t="shared" ref="AG62" si="345">IF(ISERROR(AG61/AG60),0,AG61/AG60)</f>
        <v>4236.3150809475519</v>
      </c>
      <c r="AH62" s="68">
        <f t="shared" ref="AH62" si="346">IF(ISERROR(AH61/AH60),0,AH61/AH60)</f>
        <v>4224.2842086564133</v>
      </c>
      <c r="AI62" s="68">
        <f t="shared" ref="AI62" si="347">IF(ISERROR(AI61/AI60),0,AI61/AI60)</f>
        <v>4353.3263295803781</v>
      </c>
      <c r="AJ62" s="68">
        <f t="shared" ref="AJ62" si="348">IF(ISERROR(AJ61/AJ60),0,AJ61/AJ60)</f>
        <v>4512.2924553787425</v>
      </c>
      <c r="AK62" s="68">
        <f t="shared" ref="AK62" si="349">IF(ISERROR(AK61/AK60),0,AK61/AK60)</f>
        <v>4718.6588146411341</v>
      </c>
      <c r="AL62" s="68">
        <f t="shared" ref="AL62" si="350">IF(ISERROR(AL61/AL60),0,AL61/AL60)</f>
        <v>4965.9270856915391</v>
      </c>
      <c r="AM62" s="68">
        <f t="shared" ref="AM62" si="351">IF(ISERROR(AM61/AM60),0,AM61/AM60)</f>
        <v>5075.6921646617639</v>
      </c>
      <c r="AN62" s="68">
        <f t="shared" ref="AN62" si="352">IF(ISERROR(AN61/AN60),0,AN61/AN60)</f>
        <v>5184.6624852672339</v>
      </c>
      <c r="AO62" s="68">
        <f t="shared" ref="AO62" si="353">IF(ISERROR(AO61/AO60),0,AO61/AO60)</f>
        <v>5300.3034427855919</v>
      </c>
      <c r="AP62" s="68">
        <f t="shared" ref="AP62" si="354">IF(ISERROR(AP61/AP60),0,AP61/AP60)</f>
        <v>5418.3750072649946</v>
      </c>
      <c r="AQ62" s="68">
        <f t="shared" ref="AQ62" si="355">IF(ISERROR(AQ61/AQ60),0,AQ61/AQ60)</f>
        <v>5541.8618754166891</v>
      </c>
      <c r="AR62" s="68">
        <f t="shared" ref="AR62" si="356">IF(ISERROR(AR61/AR60),0,AR61/AR60)</f>
        <v>5667.0075820774509</v>
      </c>
    </row>
    <row r="63" spans="2:44" x14ac:dyDescent="0.25">
      <c r="B63" s="72" t="s">
        <v>87</v>
      </c>
      <c r="C63" s="130" t="s">
        <v>52</v>
      </c>
      <c r="D63" s="130" t="s">
        <v>52</v>
      </c>
      <c r="E63" s="130" t="s">
        <v>52</v>
      </c>
      <c r="F63" s="130" t="s">
        <v>52</v>
      </c>
      <c r="G63" s="71">
        <f>MIN(G61*VLOOKUP($B$49,'Tax Credits'!$C$6:$AS$16,G$4-TaxMin+2,0),3000*G60)</f>
        <v>0</v>
      </c>
      <c r="H63" s="71">
        <f>MIN(H61*VLOOKUP($B$49,'Tax Credits'!$C$6:$AS$16,H$4-TaxMin+2,0),3000*H60)</f>
        <v>300611.99896335334</v>
      </c>
      <c r="I63" s="71">
        <f>MIN(I61*VLOOKUP($B$49,'Tax Credits'!$C$6:$AS$16,I$4-TaxMin+2,0),3000*I60)</f>
        <v>303777.55913869082</v>
      </c>
      <c r="J63" s="71">
        <f>MIN(J61*VLOOKUP($B$49,'Tax Credits'!$C$6:$AS$16,J$4-TaxMin+2,0),3000*J60)</f>
        <v>704710.27475234354</v>
      </c>
      <c r="K63" s="68">
        <f>K61*VLOOKUP($B$49,'Tax Credits'!$C$6:$AS$16,K$4-TaxMin+2,0)</f>
        <v>0</v>
      </c>
      <c r="L63" s="68">
        <f>L61*VLOOKUP($B$49,'Tax Credits'!$C$6:$AS$16,L$4-TaxMin+2,0)</f>
        <v>0</v>
      </c>
      <c r="M63" s="68">
        <f>M61*VLOOKUP($B$49,'Tax Credits'!$C$6:$AS$16,M$4-TaxMin+2,0)</f>
        <v>0</v>
      </c>
      <c r="N63" s="68">
        <f>N61*VLOOKUP($B$49,'Tax Credits'!$C$6:$AS$16,N$4-TaxMin+2,0)</f>
        <v>0</v>
      </c>
      <c r="O63" s="68">
        <f>O61*VLOOKUP($B$49,'Tax Credits'!$C$6:$AS$16,O$4-TaxMin+2,0)</f>
        <v>0</v>
      </c>
      <c r="P63" s="68">
        <f>P61*VLOOKUP($B$49,'Tax Credits'!$C$6:$AS$16,P$4-TaxMin+2,0)</f>
        <v>0</v>
      </c>
      <c r="Q63" s="68">
        <f>Q61*VLOOKUP($B$49,'Tax Credits'!$C$6:$AS$16,Q$4-TaxMin+2,0)</f>
        <v>0</v>
      </c>
      <c r="R63" s="68">
        <f>R61*VLOOKUP($B$49,'Tax Credits'!$C$6:$AS$16,R$4-TaxMin+2,0)</f>
        <v>0</v>
      </c>
      <c r="S63" s="68">
        <f>S61*VLOOKUP($B$49,'Tax Credits'!$C$6:$AS$16,S$4-TaxMin+2,0)</f>
        <v>0</v>
      </c>
      <c r="T63" s="68">
        <f>T61*VLOOKUP($B$49,'Tax Credits'!$C$6:$AS$16,T$4-TaxMin+2,0)</f>
        <v>0</v>
      </c>
      <c r="U63" s="68">
        <f>U61*VLOOKUP($B$49,'Tax Credits'!$C$6:$AS$16,U$4-TaxMin+2,0)</f>
        <v>0</v>
      </c>
      <c r="V63" s="68">
        <f>V61*VLOOKUP($B$49,'Tax Credits'!$C$6:$AS$16,V$4-TaxMin+2,0)</f>
        <v>0</v>
      </c>
      <c r="W63" s="68">
        <f>W61*VLOOKUP($B$49,'Tax Credits'!$C$6:$AS$16,W$4-TaxMin+2,0)</f>
        <v>0</v>
      </c>
      <c r="X63" s="68">
        <f>X61*VLOOKUP($B$49,'Tax Credits'!$C$6:$AS$16,X$4-TaxMin+2,0)</f>
        <v>0</v>
      </c>
      <c r="Y63" s="68">
        <f>Y61*VLOOKUP($B$49,'Tax Credits'!$C$6:$AS$16,Y$4-TaxMin+2,0)</f>
        <v>0</v>
      </c>
      <c r="Z63" s="68">
        <f>Z61*VLOOKUP($B$49,'Tax Credits'!$C$6:$AS$16,Z$4-TaxMin+2,0)</f>
        <v>0</v>
      </c>
      <c r="AA63" s="68">
        <f>AA61*VLOOKUP($B$49,'Tax Credits'!$C$6:$AS$16,AA$4-TaxMin+2,0)</f>
        <v>0</v>
      </c>
      <c r="AB63" s="68">
        <f>AB61*VLOOKUP($B$49,'Tax Credits'!$C$6:$AS$16,AB$4-TaxMin+2,0)</f>
        <v>0</v>
      </c>
      <c r="AC63" s="68">
        <f>AC61*VLOOKUP($B$49,'Tax Credits'!$C$6:$AS$16,AC$4-TaxMin+2,0)</f>
        <v>0</v>
      </c>
      <c r="AD63" s="68">
        <f>AD61*VLOOKUP($B$49,'Tax Credits'!$C$6:$AS$16,AD$4-TaxMin+2,0)</f>
        <v>0</v>
      </c>
      <c r="AE63" s="68">
        <f>AE61*VLOOKUP($B$49,'Tax Credits'!$C$6:$AS$16,AE$4-TaxMin+2,0)</f>
        <v>0</v>
      </c>
      <c r="AF63" s="68">
        <f>AF61*VLOOKUP($B$49,'Tax Credits'!$C$6:$AS$16,AF$4-TaxMin+2,0)</f>
        <v>0</v>
      </c>
      <c r="AG63" s="68">
        <f>AG61*VLOOKUP($B$49,'Tax Credits'!$C$6:$AS$16,AG$4-TaxMin+2,0)</f>
        <v>0</v>
      </c>
      <c r="AH63" s="68">
        <f>AH61*VLOOKUP($B$49,'Tax Credits'!$C$6:$AS$16,AH$4-TaxMin+2,0)</f>
        <v>0</v>
      </c>
      <c r="AI63" s="68">
        <f>AI61*VLOOKUP($B$49,'Tax Credits'!$C$6:$AS$16,AI$4-TaxMin+2,0)</f>
        <v>0</v>
      </c>
      <c r="AJ63" s="68">
        <f>AJ61*VLOOKUP($B$49,'Tax Credits'!$C$6:$AS$16,AJ$4-TaxMin+2,0)</f>
        <v>0</v>
      </c>
      <c r="AK63" s="68">
        <f>AK61*VLOOKUP($B$49,'Tax Credits'!$C$6:$AS$16,AK$4-TaxMin+2,0)</f>
        <v>0</v>
      </c>
      <c r="AL63" s="68">
        <f>AL61*VLOOKUP($B$49,'Tax Credits'!$C$6:$AS$16,AL$4-TaxMin+2,0)</f>
        <v>0</v>
      </c>
      <c r="AM63" s="68">
        <f>AM61*VLOOKUP($B$49,'Tax Credits'!$C$6:$AS$16,AM$4-TaxMin+2,0)</f>
        <v>0</v>
      </c>
      <c r="AN63" s="68">
        <f>AN61*VLOOKUP($B$49,'Tax Credits'!$C$6:$AS$16,AN$4-TaxMin+2,0)</f>
        <v>0</v>
      </c>
      <c r="AO63" s="68">
        <f>AO61*VLOOKUP($B$49,'Tax Credits'!$C$6:$AS$16,AO$4-TaxMin+2,0)</f>
        <v>0</v>
      </c>
      <c r="AP63" s="68">
        <f>AP61*VLOOKUP($B$49,'Tax Credits'!$C$6:$AS$16,AP$4-TaxMin+2,0)</f>
        <v>0</v>
      </c>
      <c r="AQ63" s="68">
        <f>AQ61*VLOOKUP($B$49,'Tax Credits'!$C$6:$AS$16,AQ$4-TaxMin+2,0)</f>
        <v>0</v>
      </c>
      <c r="AR63" s="68">
        <f>AR61*VLOOKUP($B$49,'Tax Credits'!$C$6:$AS$16,AR$4-TaxMin+2,0)</f>
        <v>0</v>
      </c>
    </row>
    <row r="64" spans="2:44" x14ac:dyDescent="0.25">
      <c r="B64" s="72" t="s">
        <v>77</v>
      </c>
      <c r="C64" s="130" t="s">
        <v>52</v>
      </c>
      <c r="D64" s="130" t="s">
        <v>52</v>
      </c>
      <c r="E64" s="130" t="s">
        <v>52</v>
      </c>
      <c r="F64" s="130" t="s">
        <v>52</v>
      </c>
      <c r="G64" s="68">
        <f>IF(ISERROR((G61-G63)/G60),0,(G61-G63)/G60)</f>
        <v>0</v>
      </c>
      <c r="H64" s="68">
        <f>IF(ISERROR((H61-H63)/H60),0,(H61-H63)/H60)</f>
        <v>3507.1399879058217</v>
      </c>
      <c r="I64" s="68">
        <f t="shared" ref="I64" si="357">IF(ISERROR((I61-I63)/I60),0,(I61-I63)/I60)</f>
        <v>3544.0715232842117</v>
      </c>
      <c r="J64" s="68">
        <f t="shared" ref="J64" si="358">IF(ISERROR((J61-J63)/J60),0,(J61-J63)/J60)</f>
        <v>2657.7543462359413</v>
      </c>
      <c r="K64" s="68">
        <f t="shared" ref="K64" si="359">IF(ISERROR((K61-K63)/K60),0,(K61-K63)/K60)</f>
        <v>3550.088087373631</v>
      </c>
      <c r="L64" s="68">
        <f t="shared" ref="L64" si="360">IF(ISERROR((L61-L63)/L60),0,(L61-L63)/L60)</f>
        <v>3469.7922984612628</v>
      </c>
      <c r="M64" s="68">
        <f t="shared" ref="M64" si="361">IF(ISERROR((M61-M63)/M60),0,(M61-M63)/M60)</f>
        <v>3530.1769005733327</v>
      </c>
      <c r="N64" s="68">
        <f t="shared" ref="N64" si="362">IF(ISERROR((N61-N63)/N60),0,(N61-N63)/N60)</f>
        <v>3616.9136231722387</v>
      </c>
      <c r="O64" s="68">
        <f t="shared" ref="O64" si="363">IF(ISERROR((O61-O63)/O60),0,(O61-O63)/O60)</f>
        <v>3735.6937286542343</v>
      </c>
      <c r="P64" s="68">
        <f t="shared" ref="P64" si="364">IF(ISERROR((P61-P63)/P60),0,(P61-P63)/P60)</f>
        <v>3866.3340262322135</v>
      </c>
      <c r="Q64" s="68">
        <f t="shared" ref="Q64" si="365">IF(ISERROR((Q61-Q63)/Q60),0,(Q61-Q63)/Q60)</f>
        <v>4032.0599823962712</v>
      </c>
      <c r="R64" s="68">
        <f t="shared" ref="R64" si="366">IF(ISERROR((R61-R63)/R60),0,(R61-R63)/R60)</f>
        <v>4185.9009706143133</v>
      </c>
      <c r="S64" s="68">
        <f t="shared" ref="S64" si="367">IF(ISERROR((S61-S63)/S60),0,(S61-S63)/S60)</f>
        <v>4436.4429393390283</v>
      </c>
      <c r="T64" s="68">
        <f t="shared" ref="T64" si="368">IF(ISERROR((T61-T63)/T60),0,(T61-T63)/T60)</f>
        <v>4514.7364062565412</v>
      </c>
      <c r="U64" s="68">
        <f t="shared" ref="U64" si="369">IF(ISERROR((U61-U63)/U60),0,(U61-U63)/U60)</f>
        <v>4507.7626833664517</v>
      </c>
      <c r="V64" s="68">
        <f t="shared" ref="V64" si="370">IF(ISERROR((V61-V63)/V60),0,(V61-V63)/V60)</f>
        <v>4494.6669141173516</v>
      </c>
      <c r="W64" s="68">
        <f t="shared" ref="W64" si="371">IF(ISERROR((W61-W63)/W60),0,(W61-W63)/W60)</f>
        <v>4483.0091588554988</v>
      </c>
      <c r="X64" s="68">
        <f t="shared" ref="X64" si="372">IF(ISERROR((X61-X63)/X60),0,(X61-X63)/X60)</f>
        <v>4458.4427806957037</v>
      </c>
      <c r="Y64" s="68">
        <f t="shared" ref="Y64" si="373">IF(ISERROR((Y61-Y63)/Y60),0,(Y61-Y63)/Y60)</f>
        <v>4457.3899001034142</v>
      </c>
      <c r="Z64" s="68">
        <f t="shared" ref="Z64" si="374">IF(ISERROR((Z61-Z63)/Z60),0,(Z61-Z63)/Z60)</f>
        <v>4443.6968699162235</v>
      </c>
      <c r="AA64" s="68">
        <f t="shared" ref="AA64" si="375">IF(ISERROR((AA61-AA63)/AA60),0,(AA61-AA63)/AA60)</f>
        <v>4404.9995268648745</v>
      </c>
      <c r="AB64" s="68">
        <f t="shared" ref="AB64" si="376">IF(ISERROR((AB61-AB63)/AB60),0,(AB61-AB63)/AB60)</f>
        <v>4366.0640096049028</v>
      </c>
      <c r="AC64" s="68">
        <f t="shared" ref="AC64" si="377">IF(ISERROR((AC61-AC63)/AC60),0,(AC61-AC63)/AC60)</f>
        <v>4323.0504697711467</v>
      </c>
      <c r="AD64" s="68">
        <f t="shared" ref="AD64" si="378">IF(ISERROR((AD61-AD63)/AD60),0,(AD61-AD63)/AD60)</f>
        <v>4293.9379944083566</v>
      </c>
      <c r="AE64" s="68">
        <f t="shared" ref="AE64" si="379">IF(ISERROR((AE61-AE63)/AE60),0,(AE61-AE63)/AE60)</f>
        <v>4273.2533434326187</v>
      </c>
      <c r="AF64" s="68">
        <f t="shared" ref="AF64" si="380">IF(ISERROR((AF61-AF63)/AF60),0,(AF61-AF63)/AF60)</f>
        <v>4251.7999305585499</v>
      </c>
      <c r="AG64" s="68">
        <f t="shared" ref="AG64" si="381">IF(ISERROR((AG61-AG63)/AG60),0,(AG61-AG63)/AG60)</f>
        <v>4236.3150809475519</v>
      </c>
      <c r="AH64" s="68">
        <f t="shared" ref="AH64" si="382">IF(ISERROR((AH61-AH63)/AH60),0,(AH61-AH63)/AH60)</f>
        <v>4224.2842086564133</v>
      </c>
      <c r="AI64" s="68">
        <f t="shared" ref="AI64" si="383">IF(ISERROR((AI61-AI63)/AI60),0,(AI61-AI63)/AI60)</f>
        <v>4353.3263295803781</v>
      </c>
      <c r="AJ64" s="68">
        <f t="shared" ref="AJ64" si="384">IF(ISERROR((AJ61-AJ63)/AJ60),0,(AJ61-AJ63)/AJ60)</f>
        <v>4512.2924553787425</v>
      </c>
      <c r="AK64" s="68">
        <f t="shared" ref="AK64" si="385">IF(ISERROR((AK61-AK63)/AK60),0,(AK61-AK63)/AK60)</f>
        <v>4718.6588146411341</v>
      </c>
      <c r="AL64" s="68">
        <f t="shared" ref="AL64" si="386">IF(ISERROR((AL61-AL63)/AL60),0,(AL61-AL63)/AL60)</f>
        <v>4965.9270856915391</v>
      </c>
      <c r="AM64" s="68">
        <f t="shared" ref="AM64" si="387">IF(ISERROR((AM61-AM63)/AM60),0,(AM61-AM63)/AM60)</f>
        <v>5075.6921646617639</v>
      </c>
      <c r="AN64" s="68">
        <f t="shared" ref="AN64" si="388">IF(ISERROR((AN61-AN63)/AN60),0,(AN61-AN63)/AN60)</f>
        <v>5184.6624852672339</v>
      </c>
      <c r="AO64" s="68">
        <f t="shared" ref="AO64" si="389">IF(ISERROR((AO61-AO63)/AO60),0,(AO61-AO63)/AO60)</f>
        <v>5300.3034427855919</v>
      </c>
      <c r="AP64" s="68">
        <f t="shared" ref="AP64" si="390">IF(ISERROR((AP61-AP63)/AP60),0,(AP61-AP63)/AP60)</f>
        <v>5418.3750072649946</v>
      </c>
      <c r="AQ64" s="68">
        <f t="shared" ref="AQ64" si="391">IF(ISERROR((AQ61-AQ63)/AQ60),0,(AQ61-AQ63)/AQ60)</f>
        <v>5541.8618754166891</v>
      </c>
      <c r="AR64" s="68">
        <f t="shared" ref="AR64" si="392">IF(ISERROR((AR61-AR63)/AR60),0,(AR61-AR63)/AR60)</f>
        <v>5667.0075820774509</v>
      </c>
    </row>
    <row r="65" spans="2:44" x14ac:dyDescent="0.25">
      <c r="B65" s="72" t="s">
        <v>162</v>
      </c>
      <c r="C65" s="130" t="s">
        <v>52</v>
      </c>
      <c r="D65" s="130" t="s">
        <v>52</v>
      </c>
      <c r="E65" s="130" t="s">
        <v>52</v>
      </c>
      <c r="F65" s="130" t="s">
        <v>52</v>
      </c>
      <c r="G65" s="69">
        <f>VLOOKUP($B$49,CommercialUnitsPivot!$A$10:$AM$21,G59-CommYr+2,0)</f>
        <v>1336.1599999999994</v>
      </c>
      <c r="H65" s="69">
        <f>VLOOKUP($B$49,CommercialUnitsPivot!$A$10:$AM$21,H59-CommYr+2,0)-VLOOKUP($B$49,CommercialUnitsPivot!$A$10:$AM$21,H59-CommYr+1,0)</f>
        <v>0.99000000000000909</v>
      </c>
      <c r="I65" s="69">
        <f>VLOOKUP($B$49,CommercialUnitsPivot!$A$10:$AM$21,I59-CommYr+2,0)-VLOOKUP($B$49,CommercialUnitsPivot!$A$10:$AM$21,I59-CommYr+1,0)</f>
        <v>1.1899999999998272</v>
      </c>
      <c r="J65" s="69">
        <f>VLOOKUP($B$49,CommercialUnitsPivot!$A$10:$AM$21,J59-CommYr+2,0)-VLOOKUP($B$49,CommercialUnitsPivot!$A$10:$AM$21,J59-CommYr+1,0)</f>
        <v>0.57999999999992724</v>
      </c>
      <c r="K65" s="69">
        <f>VLOOKUP($B$49,CommercialUnitsPivot!$A$10:$AM$21,K59-CommYr+2,0)-VLOOKUP($B$49,CommercialUnitsPivot!$A$10:$AM$21,K59-CommYr+1,0)</f>
        <v>0.22000000000025466</v>
      </c>
      <c r="L65" s="69">
        <f>VLOOKUP($B$49,CommercialUnitsPivot!$A$10:$AM$21,L59-CommYr+2,0)-VLOOKUP($B$49,CommercialUnitsPivot!$A$10:$AM$21,L59-CommYr+1,0)</f>
        <v>0.17999999999983629</v>
      </c>
      <c r="M65" s="69">
        <f>VLOOKUP($B$49,CommercialUnitsPivot!$A$10:$AM$21,M59-CommYr+2,0)-VLOOKUP($B$49,CommercialUnitsPivot!$A$10:$AM$21,M59-CommYr+1,0)</f>
        <v>0.31999999999993634</v>
      </c>
      <c r="N65" s="69">
        <f>VLOOKUP($B$49,CommercialUnitsPivot!$A$10:$AM$21,N59-CommYr+2,0)-VLOOKUP($B$49,CommercialUnitsPivot!$A$10:$AM$21,N59-CommYr+1,0)</f>
        <v>0.64999999999986358</v>
      </c>
      <c r="O65" s="69">
        <f>VLOOKUP($B$49,CommercialUnitsPivot!$A$10:$AM$21,O59-CommYr+2,0)-VLOOKUP($B$49,CommercialUnitsPivot!$A$10:$AM$21,O59-CommYr+1,0)</f>
        <v>1.4399999999998272</v>
      </c>
      <c r="P65" s="69">
        <f>VLOOKUP($B$49,CommercialUnitsPivot!$A$10:$AM$21,P59-CommYr+2,0)-VLOOKUP($B$49,CommercialUnitsPivot!$A$10:$AM$21,P59-CommYr+1,0)</f>
        <v>3.4200000000000728</v>
      </c>
      <c r="Q65" s="69">
        <f>VLOOKUP($B$49,CommercialUnitsPivot!$A$10:$AM$21,Q59-CommYr+2,0)-VLOOKUP($B$49,CommercialUnitsPivot!$A$10:$AM$21,Q59-CommYr+1,0)</f>
        <v>7.0900000000001455</v>
      </c>
      <c r="R65" s="69">
        <f>VLOOKUP($B$49,CommercialUnitsPivot!$A$10:$AM$21,R59-CommYr+2,0)-VLOOKUP($B$49,CommercialUnitsPivot!$A$10:$AM$21,R59-CommYr+1,0)</f>
        <v>13.230000000000473</v>
      </c>
      <c r="S65" s="69">
        <f>VLOOKUP($B$49,CommercialUnitsPivot!$A$10:$AM$21,S59-CommYr+2,0)-VLOOKUP($B$49,CommercialUnitsPivot!$A$10:$AM$21,S59-CommYr+1,0)</f>
        <v>27.479999999999791</v>
      </c>
      <c r="T65" s="69">
        <f>VLOOKUP($B$49,CommercialUnitsPivot!$A$10:$AM$21,T59-CommYr+2,0)-VLOOKUP($B$49,CommercialUnitsPivot!$A$10:$AM$21,T59-CommYr+1,0)</f>
        <v>34.410000000000537</v>
      </c>
      <c r="U65" s="69">
        <f>VLOOKUP($B$49,CommercialUnitsPivot!$A$10:$AM$21,U59-CommYr+2,0)-VLOOKUP($B$49,CommercialUnitsPivot!$A$10:$AM$21,U59-CommYr+1,0)</f>
        <v>35.359999999999445</v>
      </c>
      <c r="V65" s="69">
        <f>VLOOKUP($B$49,CommercialUnitsPivot!$A$10:$AM$21,V59-CommYr+2,0)-VLOOKUP($B$49,CommercialUnitsPivot!$A$10:$AM$21,V59-CommYr+1,0)</f>
        <v>36.970000000000255</v>
      </c>
      <c r="W65" s="69">
        <f>VLOOKUP($B$49,CommercialUnitsPivot!$A$10:$AM$21,W59-CommYr+2,0)-VLOOKUP($B$49,CommercialUnitsPivot!$A$10:$AM$21,W59-CommYr+1,0)</f>
        <v>38.939999999999372</v>
      </c>
      <c r="X65" s="69">
        <f>VLOOKUP($B$49,CommercialUnitsPivot!$A$10:$AM$21,X59-CommYr+2,0)-VLOOKUP($B$49,CommercialUnitsPivot!$A$10:$AM$21,X59-CommYr+1,0)</f>
        <v>39.650000000000546</v>
      </c>
      <c r="Y65" s="69">
        <f>VLOOKUP($B$49,CommercialUnitsPivot!$A$10:$AM$21,Y59-CommYr+2,0)-VLOOKUP($B$49,CommercialUnitsPivot!$A$10:$AM$21,Y59-CommYr+1,0)</f>
        <v>41.120000000000118</v>
      </c>
      <c r="Z65" s="69">
        <f>VLOOKUP($B$49,CommercialUnitsPivot!$A$10:$AM$21,Z59-CommYr+2,0)-VLOOKUP($B$49,CommercialUnitsPivot!$A$10:$AM$21,Z59-CommYr+1,0)</f>
        <v>42.769999999999754</v>
      </c>
      <c r="AA65" s="69">
        <f>VLOOKUP($B$49,CommercialUnitsPivot!$A$10:$AM$21,AA59-CommYr+2,0)-VLOOKUP($B$49,CommercialUnitsPivot!$A$10:$AM$21,AA59-CommYr+1,0)</f>
        <v>45.250000000000227</v>
      </c>
      <c r="AB65" s="69">
        <f>VLOOKUP($B$49,CommercialUnitsPivot!$A$10:$AM$21,AB59-CommYr+2,0)-VLOOKUP($B$49,CommercialUnitsPivot!$A$10:$AM$21,AB59-CommYr+1,0)</f>
        <v>47.079999999999927</v>
      </c>
      <c r="AC65" s="69">
        <f>VLOOKUP($B$49,CommercialUnitsPivot!$A$10:$AM$21,AC59-CommYr+2,0)-VLOOKUP($B$49,CommercialUnitsPivot!$A$10:$AM$21,AC59-CommYr+1,0)</f>
        <v>48.529999999999973</v>
      </c>
      <c r="AD65" s="69">
        <f>VLOOKUP($B$49,CommercialUnitsPivot!$A$10:$AM$21,AD59-CommYr+2,0)-VLOOKUP($B$49,CommercialUnitsPivot!$A$10:$AM$21,AD59-CommYr+1,0)</f>
        <v>49.369999999999663</v>
      </c>
      <c r="AE65" s="69">
        <f>VLOOKUP($B$49,CommercialUnitsPivot!$A$10:$AM$21,AE59-CommYr+2,0)-VLOOKUP($B$49,CommercialUnitsPivot!$A$10:$AM$21,AE59-CommYr+1,0)</f>
        <v>51.899999999999864</v>
      </c>
      <c r="AF65" s="69">
        <f>VLOOKUP($B$49,CommercialUnitsPivot!$A$10:$AM$21,AF59-CommYr+2,0)-VLOOKUP($B$49,CommercialUnitsPivot!$A$10:$AM$21,AF59-CommYr+1,0)</f>
        <v>54.940000000000737</v>
      </c>
      <c r="AG65" s="69">
        <f>VLOOKUP($B$49,CommercialUnitsPivot!$A$10:$AM$21,AG59-CommYr+2,0)-VLOOKUP($B$49,CommercialUnitsPivot!$A$10:$AM$21,AG59-CommYr+1,0)</f>
        <v>59.369999999999436</v>
      </c>
      <c r="AH65" s="69">
        <f>VLOOKUP($B$49,CommercialUnitsPivot!$A$10:$AM$21,AH59-CommYr+2,0)-VLOOKUP($B$49,CommercialUnitsPivot!$A$10:$AM$21,AH59-CommYr+1,0)</f>
        <v>63.770000000000891</v>
      </c>
      <c r="AI65" s="69">
        <f>VLOOKUP($B$49,CommercialUnitsPivot!$A$10:$AM$21,AI59-CommYr+2,0)-VLOOKUP($B$49,CommercialUnitsPivot!$A$10:$AM$21,AI59-CommYr+1,0)</f>
        <v>69.489999999999327</v>
      </c>
      <c r="AJ65" s="69">
        <f>VLOOKUP($B$49,CommercialUnitsPivot!$A$10:$AM$21,AJ59-CommYr+2,0)-VLOOKUP($B$49,CommercialUnitsPivot!$A$10:$AM$21,AJ59-CommYr+1,0)</f>
        <v>80.560000000000855</v>
      </c>
      <c r="AK65" s="69">
        <f>VLOOKUP($B$49,CommercialUnitsPivot!$A$10:$AM$21,AK59-CommYr+2,0)-VLOOKUP($B$49,CommercialUnitsPivot!$A$10:$AM$21,AK59-CommYr+1,0)</f>
        <v>101.94999999999891</v>
      </c>
      <c r="AL65" s="69">
        <f>VLOOKUP($B$49,CommercialUnitsPivot!$A$10:$AM$21,AL59-CommYr+2,0)-VLOOKUP($B$49,CommercialUnitsPivot!$A$10:$AM$21,AL59-CommYr+1,0)</f>
        <v>140.88000000000056</v>
      </c>
      <c r="AM65" s="69">
        <f>VLOOKUP($B$49,CommercialUnitsPivot!$A$10:$AM$21,AM59-CommYr+2,0)-VLOOKUP($B$49,CommercialUnitsPivot!$A$10:$AM$21,AM59-CommYr+1,0)</f>
        <v>141.43000000000075</v>
      </c>
      <c r="AN65" s="69">
        <f>VLOOKUP($B$49,CommercialUnitsPivot!$A$10:$AM$21,AN59-CommYr+2,0)-VLOOKUP($B$49,CommercialUnitsPivot!$A$10:$AM$21,AN59-CommYr+1,0)</f>
        <v>142.22999999999865</v>
      </c>
      <c r="AO65" s="69">
        <f>VLOOKUP($B$49,CommercialUnitsPivot!$A$10:$AM$21,AO59-CommYr+2,0)-VLOOKUP($B$49,CommercialUnitsPivot!$A$10:$AM$21,AO59-CommYr+1,0)</f>
        <v>143.56000000000131</v>
      </c>
      <c r="AP65" s="69">
        <f>VLOOKUP($B$49,CommercialUnitsPivot!$A$10:$AM$21,AP59-CommYr+2,0)-VLOOKUP($B$49,CommercialUnitsPivot!$A$10:$AM$21,AP59-CommYr+1,0)</f>
        <v>144.6299999999992</v>
      </c>
      <c r="AQ65" s="69">
        <f>VLOOKUP($B$49,CommercialUnitsPivot!$A$10:$AM$21,AQ59-CommYr+2,0)-VLOOKUP($B$49,CommercialUnitsPivot!$A$10:$AM$21,AQ59-CommYr+1,0)</f>
        <v>145.70000000000073</v>
      </c>
      <c r="AR65" s="69">
        <f>VLOOKUP($B$49,CommercialUnitsPivot!$A$10:$AM$21,AR59-CommYr+2,0)-VLOOKUP($B$49,CommercialUnitsPivot!$A$10:$AM$21,AR59-CommYr+1,0)</f>
        <v>146.88000000000056</v>
      </c>
    </row>
    <row r="66" spans="2:44" x14ac:dyDescent="0.25">
      <c r="B66" s="72" t="s">
        <v>78</v>
      </c>
      <c r="C66" s="130" t="s">
        <v>52</v>
      </c>
      <c r="D66" s="130" t="s">
        <v>52</v>
      </c>
      <c r="E66" s="130" t="s">
        <v>52</v>
      </c>
      <c r="F66" s="130" t="s">
        <v>52</v>
      </c>
      <c r="G66" s="68">
        <f t="shared" ref="G66:AR66" si="393">G65*G63/10^6</f>
        <v>0</v>
      </c>
      <c r="H66" s="68">
        <f t="shared" si="393"/>
        <v>0.29760587897372254</v>
      </c>
      <c r="I66" s="68">
        <f t="shared" si="393"/>
        <v>0.36149529537498959</v>
      </c>
      <c r="J66" s="68">
        <f t="shared" si="393"/>
        <v>0.40873195935630796</v>
      </c>
      <c r="K66" s="68">
        <f t="shared" si="393"/>
        <v>0</v>
      </c>
      <c r="L66" s="68">
        <f t="shared" si="393"/>
        <v>0</v>
      </c>
      <c r="M66" s="68">
        <f t="shared" si="393"/>
        <v>0</v>
      </c>
      <c r="N66" s="68">
        <f t="shared" si="393"/>
        <v>0</v>
      </c>
      <c r="O66" s="68">
        <f t="shared" si="393"/>
        <v>0</v>
      </c>
      <c r="P66" s="68">
        <f t="shared" si="393"/>
        <v>0</v>
      </c>
      <c r="Q66" s="68">
        <f t="shared" si="393"/>
        <v>0</v>
      </c>
      <c r="R66" s="68">
        <f t="shared" si="393"/>
        <v>0</v>
      </c>
      <c r="S66" s="68">
        <f t="shared" si="393"/>
        <v>0</v>
      </c>
      <c r="T66" s="68">
        <f t="shared" si="393"/>
        <v>0</v>
      </c>
      <c r="U66" s="68">
        <f t="shared" si="393"/>
        <v>0</v>
      </c>
      <c r="V66" s="68">
        <f t="shared" si="393"/>
        <v>0</v>
      </c>
      <c r="W66" s="68">
        <f t="shared" si="393"/>
        <v>0</v>
      </c>
      <c r="X66" s="68">
        <f t="shared" si="393"/>
        <v>0</v>
      </c>
      <c r="Y66" s="68">
        <f t="shared" si="393"/>
        <v>0</v>
      </c>
      <c r="Z66" s="68">
        <f t="shared" si="393"/>
        <v>0</v>
      </c>
      <c r="AA66" s="68">
        <f t="shared" si="393"/>
        <v>0</v>
      </c>
      <c r="AB66" s="68">
        <f t="shared" si="393"/>
        <v>0</v>
      </c>
      <c r="AC66" s="68">
        <f t="shared" si="393"/>
        <v>0</v>
      </c>
      <c r="AD66" s="68">
        <f t="shared" si="393"/>
        <v>0</v>
      </c>
      <c r="AE66" s="68">
        <f t="shared" si="393"/>
        <v>0</v>
      </c>
      <c r="AF66" s="68">
        <f t="shared" si="393"/>
        <v>0</v>
      </c>
      <c r="AG66" s="68">
        <f t="shared" si="393"/>
        <v>0</v>
      </c>
      <c r="AH66" s="68">
        <f t="shared" si="393"/>
        <v>0</v>
      </c>
      <c r="AI66" s="68">
        <f t="shared" si="393"/>
        <v>0</v>
      </c>
      <c r="AJ66" s="68">
        <f t="shared" si="393"/>
        <v>0</v>
      </c>
      <c r="AK66" s="68">
        <f t="shared" si="393"/>
        <v>0</v>
      </c>
      <c r="AL66" s="68">
        <f t="shared" si="393"/>
        <v>0</v>
      </c>
      <c r="AM66" s="68">
        <f t="shared" si="393"/>
        <v>0</v>
      </c>
      <c r="AN66" s="68">
        <f t="shared" si="393"/>
        <v>0</v>
      </c>
      <c r="AO66" s="68">
        <f t="shared" si="393"/>
        <v>0</v>
      </c>
      <c r="AP66" s="68">
        <f t="shared" si="393"/>
        <v>0</v>
      </c>
      <c r="AQ66" s="68">
        <f t="shared" si="393"/>
        <v>0</v>
      </c>
      <c r="AR66" s="68">
        <f t="shared" si="393"/>
        <v>0</v>
      </c>
    </row>
    <row r="67" spans="2:44" customFormat="1" x14ac:dyDescent="0.25"/>
    <row r="68" spans="2:44" ht="27.6" x14ac:dyDescent="0.25">
      <c r="B68" s="133" t="s">
        <v>79</v>
      </c>
      <c r="C68" s="130" t="s">
        <v>52</v>
      </c>
      <c r="D68" s="130" t="s">
        <v>52</v>
      </c>
      <c r="E68" s="130" t="s">
        <v>52</v>
      </c>
      <c r="F68" s="130" t="s">
        <v>52</v>
      </c>
      <c r="G68" s="70">
        <f t="shared" ref="G68:AR68" si="394">G66+G57</f>
        <v>0</v>
      </c>
      <c r="H68" s="70">
        <f t="shared" si="394"/>
        <v>0.29760587897372254</v>
      </c>
      <c r="I68" s="70">
        <f t="shared" si="394"/>
        <v>0.36149529537498959</v>
      </c>
      <c r="J68" s="70">
        <f t="shared" si="394"/>
        <v>0.40873195935630796</v>
      </c>
      <c r="K68" s="70">
        <f t="shared" si="394"/>
        <v>0</v>
      </c>
      <c r="L68" s="70">
        <f t="shared" si="394"/>
        <v>0</v>
      </c>
      <c r="M68" s="70">
        <f t="shared" si="394"/>
        <v>0</v>
      </c>
      <c r="N68" s="70">
        <f t="shared" si="394"/>
        <v>0</v>
      </c>
      <c r="O68" s="70">
        <f t="shared" si="394"/>
        <v>0</v>
      </c>
      <c r="P68" s="70">
        <f t="shared" si="394"/>
        <v>0</v>
      </c>
      <c r="Q68" s="70">
        <f t="shared" si="394"/>
        <v>0</v>
      </c>
      <c r="R68" s="70">
        <f t="shared" si="394"/>
        <v>0</v>
      </c>
      <c r="S68" s="70">
        <f t="shared" si="394"/>
        <v>0</v>
      </c>
      <c r="T68" s="70">
        <f t="shared" si="394"/>
        <v>0</v>
      </c>
      <c r="U68" s="70">
        <f t="shared" si="394"/>
        <v>0</v>
      </c>
      <c r="V68" s="70">
        <f t="shared" si="394"/>
        <v>0</v>
      </c>
      <c r="W68" s="70">
        <f t="shared" si="394"/>
        <v>0</v>
      </c>
      <c r="X68" s="70">
        <f t="shared" si="394"/>
        <v>0</v>
      </c>
      <c r="Y68" s="70">
        <f t="shared" si="394"/>
        <v>0</v>
      </c>
      <c r="Z68" s="70">
        <f t="shared" si="394"/>
        <v>0</v>
      </c>
      <c r="AA68" s="70">
        <f t="shared" si="394"/>
        <v>0</v>
      </c>
      <c r="AB68" s="70">
        <f t="shared" si="394"/>
        <v>0</v>
      </c>
      <c r="AC68" s="70">
        <f t="shared" si="394"/>
        <v>0</v>
      </c>
      <c r="AD68" s="70">
        <f t="shared" si="394"/>
        <v>0</v>
      </c>
      <c r="AE68" s="70">
        <f t="shared" si="394"/>
        <v>0</v>
      </c>
      <c r="AF68" s="70">
        <f t="shared" si="394"/>
        <v>0</v>
      </c>
      <c r="AG68" s="70">
        <f t="shared" si="394"/>
        <v>0</v>
      </c>
      <c r="AH68" s="70">
        <f t="shared" si="394"/>
        <v>0</v>
      </c>
      <c r="AI68" s="70">
        <f t="shared" si="394"/>
        <v>0</v>
      </c>
      <c r="AJ68" s="70">
        <f t="shared" si="394"/>
        <v>0</v>
      </c>
      <c r="AK68" s="70">
        <f t="shared" si="394"/>
        <v>0</v>
      </c>
      <c r="AL68" s="70">
        <f t="shared" si="394"/>
        <v>0</v>
      </c>
      <c r="AM68" s="70">
        <f t="shared" si="394"/>
        <v>0</v>
      </c>
      <c r="AN68" s="70">
        <f t="shared" si="394"/>
        <v>0</v>
      </c>
      <c r="AO68" s="70">
        <f t="shared" si="394"/>
        <v>0</v>
      </c>
      <c r="AP68" s="70">
        <f t="shared" si="394"/>
        <v>0</v>
      </c>
      <c r="AQ68" s="70">
        <f t="shared" si="394"/>
        <v>0</v>
      </c>
      <c r="AR68" s="70">
        <f t="shared" si="394"/>
        <v>0</v>
      </c>
    </row>
    <row r="69" spans="2:44" customFormat="1" x14ac:dyDescent="0.25"/>
    <row r="70" spans="2:44" customFormat="1" x14ac:dyDescent="0.25"/>
    <row r="71" spans="2:44" customFormat="1" x14ac:dyDescent="0.25">
      <c r="B71" s="3" t="s">
        <v>83</v>
      </c>
    </row>
    <row r="72" spans="2:44" customFormat="1" x14ac:dyDescent="0.25">
      <c r="B72" s="135" t="s">
        <v>19</v>
      </c>
    </row>
    <row r="73" spans="2:44" x14ac:dyDescent="0.25">
      <c r="B73" s="3" t="s">
        <v>45</v>
      </c>
      <c r="C73" s="5">
        <v>2009</v>
      </c>
      <c r="D73" s="5">
        <v>2010</v>
      </c>
      <c r="E73" s="5">
        <v>2011</v>
      </c>
      <c r="F73" s="5">
        <v>2012</v>
      </c>
      <c r="G73" s="5">
        <v>2013</v>
      </c>
      <c r="H73" s="5">
        <v>2014</v>
      </c>
      <c r="I73" s="5">
        <v>2015</v>
      </c>
      <c r="J73" s="5">
        <v>2016</v>
      </c>
      <c r="K73" s="5">
        <v>2017</v>
      </c>
      <c r="L73" s="5">
        <v>2018</v>
      </c>
      <c r="M73" s="5">
        <v>2019</v>
      </c>
      <c r="N73" s="5">
        <v>2020</v>
      </c>
      <c r="O73" s="5">
        <v>2021</v>
      </c>
      <c r="P73" s="5">
        <v>2022</v>
      </c>
      <c r="Q73" s="5">
        <v>2023</v>
      </c>
      <c r="R73" s="5">
        <v>2024</v>
      </c>
      <c r="S73" s="5">
        <v>2025</v>
      </c>
      <c r="T73" s="5">
        <v>2026</v>
      </c>
      <c r="U73" s="5">
        <v>2027</v>
      </c>
      <c r="V73" s="5">
        <v>2028</v>
      </c>
      <c r="W73" s="5">
        <v>2029</v>
      </c>
      <c r="X73" s="5">
        <v>2030</v>
      </c>
      <c r="Y73" s="5">
        <v>2031</v>
      </c>
      <c r="Z73" s="5">
        <v>2032</v>
      </c>
      <c r="AA73" s="5">
        <v>2033</v>
      </c>
      <c r="AB73" s="5">
        <v>2034</v>
      </c>
      <c r="AC73" s="5">
        <v>2035</v>
      </c>
      <c r="AD73" s="5">
        <v>2036</v>
      </c>
      <c r="AE73" s="5">
        <v>2037</v>
      </c>
      <c r="AF73" s="5">
        <v>2038</v>
      </c>
      <c r="AG73" s="5">
        <v>2039</v>
      </c>
      <c r="AH73" s="5">
        <v>2040</v>
      </c>
      <c r="AI73" s="5">
        <v>2041</v>
      </c>
      <c r="AJ73" s="5">
        <v>2042</v>
      </c>
      <c r="AK73" s="5">
        <v>2043</v>
      </c>
      <c r="AL73" s="5">
        <v>2044</v>
      </c>
      <c r="AM73" s="5">
        <v>2045</v>
      </c>
      <c r="AN73" s="5">
        <v>2046</v>
      </c>
      <c r="AO73" s="5">
        <v>2047</v>
      </c>
      <c r="AP73" s="5">
        <v>2048</v>
      </c>
      <c r="AQ73" s="5">
        <v>2049</v>
      </c>
      <c r="AR73" s="5">
        <v>2050</v>
      </c>
    </row>
    <row r="74" spans="2:44" x14ac:dyDescent="0.25">
      <c r="B74" s="72" t="s">
        <v>44</v>
      </c>
      <c r="C74" s="130" t="s">
        <v>52</v>
      </c>
      <c r="D74" s="130" t="s">
        <v>52</v>
      </c>
      <c r="E74" s="130" t="s">
        <v>52</v>
      </c>
      <c r="F74" s="130" t="s">
        <v>52</v>
      </c>
      <c r="G74" s="67">
        <f>IF(ISERROR(VLOOKUP($B$72,CommercialUnitsPivot!$A$32:$AM$43,G73-CommYr+2,0)/(VLOOKUP($B$72,CommercialUnitsPivot!$A$10:$AM$20,G73-CommYr+2,0))),0,VLOOKUP($B$72,CommercialUnitsPivot!$A$32:$AM$43,G73-CommYr+2,0)/(VLOOKUP($B$72,CommercialUnitsPivot!$A$10:$AM$20,G73-CommYr+2,0)))</f>
        <v>250.00000212249543</v>
      </c>
      <c r="H74" s="67">
        <f>IF(ISERROR(VLOOKUP($B$72,CommercialUnitsPivot!$A$32:$AM$43,H73-CommYr+2,0)/(VLOOKUP($B$72,CommercialUnitsPivot!$A$10:$AM$20,H73-CommYr+2,0)-VLOOKUP($B$72,CommercialUnitsPivot!$A$10:$AM$20,H73-CommYr+1,0))),0,VLOOKUP($B$72,CommercialUnitsPivot!$A$32:$AM$43,H73-CommYr+2,0)/(VLOOKUP($B$72,CommercialUnitsPivot!$A$10:$AM$20,H73-CommYr+2,0)-VLOOKUP($B$72,CommercialUnitsPivot!$A$10:$AM$20,H73-CommYr+1,0)))</f>
        <v>249.99999999999878</v>
      </c>
      <c r="I74" s="67">
        <f>IF(ISERROR(VLOOKUP($B$72,CommercialUnitsPivot!$A$32:$AM$43,I73-CommYr+2,0)/(VLOOKUP($B$72,CommercialUnitsPivot!$A$10:$AM$20,I73-CommYr+2,0)-VLOOKUP($B$72,CommercialUnitsPivot!$A$10:$AM$20,I73-CommYr+1,0))),0,VLOOKUP($B$72,CommercialUnitsPivot!$A$32:$AM$43,I73-CommYr+2,0)/(VLOOKUP($B$72,CommercialUnitsPivot!$A$10:$AM$20,I73-CommYr+2,0)-VLOOKUP($B$72,CommercialUnitsPivot!$A$10:$AM$20,I73-CommYr+1,0)))</f>
        <v>250.00000000000017</v>
      </c>
      <c r="J74" s="67">
        <f>IF(ISERROR(VLOOKUP($B$72,CommercialUnitsPivot!$A$32:$AM$43,J73-CommYr+2,0)/(VLOOKUP($B$72,CommercialUnitsPivot!$A$10:$AM$20,J73-CommYr+2,0)-VLOOKUP($B$72,CommercialUnitsPivot!$A$10:$AM$20,J73-CommYr+1,0))),0,VLOOKUP($B$72,CommercialUnitsPivot!$A$32:$AM$43,J73-CommYr+2,0)/(VLOOKUP($B$72,CommercialUnitsPivot!$A$10:$AM$20,J73-CommYr+2,0)-VLOOKUP($B$72,CommercialUnitsPivot!$A$10:$AM$20,J73-CommYr+1,0)))</f>
        <v>187.30431887529963</v>
      </c>
      <c r="K74" s="67">
        <f>IF(ISERROR(VLOOKUP($B$72,CommercialUnitsPivot!$A$32:$AM$43,K73-CommYr+2,0)/(VLOOKUP($B$72,CommercialUnitsPivot!$A$10:$AM$20,K73-CommYr+2,0)-VLOOKUP($B$72,CommercialUnitsPivot!$A$10:$AM$20,K73-CommYr+1,0))),0,VLOOKUP($B$72,CommercialUnitsPivot!$A$32:$AM$43,K73-CommYr+2,0)/(VLOOKUP($B$72,CommercialUnitsPivot!$A$10:$AM$20,K73-CommYr+2,0)-VLOOKUP($B$72,CommercialUnitsPivot!$A$10:$AM$20,K73-CommYr+1,0)))</f>
        <v>191.15392637839565</v>
      </c>
      <c r="L74" s="67">
        <f>IF(ISERROR(VLOOKUP($B$72,CommercialUnitsPivot!$A$32:$AM$43,L73-CommYr+2,0)/(VLOOKUP($B$72,CommercialUnitsPivot!$A$10:$AM$20,L73-CommYr+2,0)-VLOOKUP($B$72,CommercialUnitsPivot!$A$10:$AM$20,L73-CommYr+1,0))),0,VLOOKUP($B$72,CommercialUnitsPivot!$A$32:$AM$43,L73-CommYr+2,0)/(VLOOKUP($B$72,CommercialUnitsPivot!$A$10:$AM$20,L73-CommYr+2,0)-VLOOKUP($B$72,CommercialUnitsPivot!$A$10:$AM$20,L73-CommYr+1,0)))</f>
        <v>190.67359965295071</v>
      </c>
      <c r="M74" s="67">
        <f>IF(ISERROR(VLOOKUP($B$72,CommercialUnitsPivot!$A$32:$AM$43,M73-CommYr+2,0)/(VLOOKUP($B$72,CommercialUnitsPivot!$A$10:$AM$20,M73-CommYr+2,0)-VLOOKUP($B$72,CommercialUnitsPivot!$A$10:$AM$20,M73-CommYr+1,0))),0,VLOOKUP($B$72,CommercialUnitsPivot!$A$32:$AM$43,M73-CommYr+2,0)/(VLOOKUP($B$72,CommercialUnitsPivot!$A$10:$AM$20,M73-CommYr+2,0)-VLOOKUP($B$72,CommercialUnitsPivot!$A$10:$AM$20,M73-CommYr+1,0)))</f>
        <v>189.72889497206748</v>
      </c>
      <c r="N74" s="67">
        <f>IF(ISERROR(VLOOKUP($B$72,CommercialUnitsPivot!$A$32:$AM$43,N73-CommYr+2,0)/(VLOOKUP($B$72,CommercialUnitsPivot!$A$10:$AM$20,N73-CommYr+2,0)-VLOOKUP($B$72,CommercialUnitsPivot!$A$10:$AM$20,N73-CommYr+1,0))),0,VLOOKUP($B$72,CommercialUnitsPivot!$A$32:$AM$43,N73-CommYr+2,0)/(VLOOKUP($B$72,CommercialUnitsPivot!$A$10:$AM$20,N73-CommYr+2,0)-VLOOKUP($B$72,CommercialUnitsPivot!$A$10:$AM$20,N73-CommYr+1,0)))</f>
        <v>190.01887127306779</v>
      </c>
      <c r="O74" s="67">
        <f>IF(ISERROR(VLOOKUP($B$72,CommercialUnitsPivot!$A$32:$AM$43,O73-CommYr+2,0)/(VLOOKUP($B$72,CommercialUnitsPivot!$A$10:$AM$20,O73-CommYr+2,0)-VLOOKUP($B$72,CommercialUnitsPivot!$A$10:$AM$20,O73-CommYr+1,0))),0,VLOOKUP($B$72,CommercialUnitsPivot!$A$32:$AM$43,O73-CommYr+2,0)/(VLOOKUP($B$72,CommercialUnitsPivot!$A$10:$AM$20,O73-CommYr+2,0)-VLOOKUP($B$72,CommercialUnitsPivot!$A$10:$AM$20,O73-CommYr+1,0)))</f>
        <v>189.30253798724564</v>
      </c>
      <c r="P74" s="67">
        <f>IF(ISERROR(VLOOKUP($B$72,CommercialUnitsPivot!$A$32:$AM$43,P73-CommYr+2,0)/(VLOOKUP($B$72,CommercialUnitsPivot!$A$10:$AM$20,P73-CommYr+2,0)-VLOOKUP($B$72,CommercialUnitsPivot!$A$10:$AM$20,P73-CommYr+1,0))),0,VLOOKUP($B$72,CommercialUnitsPivot!$A$32:$AM$43,P73-CommYr+2,0)/(VLOOKUP($B$72,CommercialUnitsPivot!$A$10:$AM$20,P73-CommYr+2,0)-VLOOKUP($B$72,CommercialUnitsPivot!$A$10:$AM$20,P73-CommYr+1,0)))</f>
        <v>188.23565591532687</v>
      </c>
      <c r="Q74" s="67">
        <f>IF(ISERROR(VLOOKUP($B$72,CommercialUnitsPivot!$A$32:$AM$43,Q73-CommYr+2,0)/(VLOOKUP($B$72,CommercialUnitsPivot!$A$10:$AM$20,Q73-CommYr+2,0)-VLOOKUP($B$72,CommercialUnitsPivot!$A$10:$AM$20,Q73-CommYr+1,0))),0,VLOOKUP($B$72,CommercialUnitsPivot!$A$32:$AM$43,Q73-CommYr+2,0)/(VLOOKUP($B$72,CommercialUnitsPivot!$A$10:$AM$20,Q73-CommYr+2,0)-VLOOKUP($B$72,CommercialUnitsPivot!$A$10:$AM$20,Q73-CommYr+1,0)))</f>
        <v>187.00204724409102</v>
      </c>
      <c r="R74" s="67">
        <f>IF(ISERROR(VLOOKUP($B$72,CommercialUnitsPivot!$A$32:$AM$43,R73-CommYr+2,0)/(VLOOKUP($B$72,CommercialUnitsPivot!$A$10:$AM$20,R73-CommYr+2,0)-VLOOKUP($B$72,CommercialUnitsPivot!$A$10:$AM$20,R73-CommYr+1,0))),0,VLOOKUP($B$72,CommercialUnitsPivot!$A$32:$AM$43,R73-CommYr+2,0)/(VLOOKUP($B$72,CommercialUnitsPivot!$A$10:$AM$20,R73-CommYr+2,0)-VLOOKUP($B$72,CommercialUnitsPivot!$A$10:$AM$20,R73-CommYr+1,0)))</f>
        <v>185.9082737859157</v>
      </c>
      <c r="S74" s="67">
        <f>IF(ISERROR(VLOOKUP($B$72,CommercialUnitsPivot!$A$32:$AM$43,S73-CommYr+2,0)/(VLOOKUP($B$72,CommercialUnitsPivot!$A$10:$AM$20,S73-CommYr+2,0)-VLOOKUP($B$72,CommercialUnitsPivot!$A$10:$AM$20,S73-CommYr+1,0))),0,VLOOKUP($B$72,CommercialUnitsPivot!$A$32:$AM$43,S73-CommYr+2,0)/(VLOOKUP($B$72,CommercialUnitsPivot!$A$10:$AM$20,S73-CommYr+2,0)-VLOOKUP($B$72,CommercialUnitsPivot!$A$10:$AM$20,S73-CommYr+1,0)))</f>
        <v>183.64644411464914</v>
      </c>
      <c r="T74" s="67">
        <f>IF(ISERROR(VLOOKUP($B$72,CommercialUnitsPivot!$A$32:$AM$43,T73-CommYr+2,0)/(VLOOKUP($B$72,CommercialUnitsPivot!$A$10:$AM$20,T73-CommYr+2,0)-VLOOKUP($B$72,CommercialUnitsPivot!$A$10:$AM$20,T73-CommYr+1,0))),0,VLOOKUP($B$72,CommercialUnitsPivot!$A$32:$AM$43,T73-CommYr+2,0)/(VLOOKUP($B$72,CommercialUnitsPivot!$A$10:$AM$20,T73-CommYr+2,0)-VLOOKUP($B$72,CommercialUnitsPivot!$A$10:$AM$20,T73-CommYr+1,0)))</f>
        <v>181.70526027788122</v>
      </c>
      <c r="U74" s="67">
        <f>IF(ISERROR(VLOOKUP($B$72,CommercialUnitsPivot!$A$32:$AM$43,U73-CommYr+2,0)/(VLOOKUP($B$72,CommercialUnitsPivot!$A$10:$AM$20,U73-CommYr+2,0)-VLOOKUP($B$72,CommercialUnitsPivot!$A$10:$AM$20,U73-CommYr+1,0))),0,VLOOKUP($B$72,CommercialUnitsPivot!$A$32:$AM$43,U73-CommYr+2,0)/(VLOOKUP($B$72,CommercialUnitsPivot!$A$10:$AM$20,U73-CommYr+2,0)-VLOOKUP($B$72,CommercialUnitsPivot!$A$10:$AM$20,U73-CommYr+1,0)))</f>
        <v>179.30028544053724</v>
      </c>
      <c r="V74" s="67">
        <f>IF(ISERROR(VLOOKUP($B$72,CommercialUnitsPivot!$A$32:$AM$43,V73-CommYr+2,0)/(VLOOKUP($B$72,CommercialUnitsPivot!$A$10:$AM$20,V73-CommYr+2,0)-VLOOKUP($B$72,CommercialUnitsPivot!$A$10:$AM$20,V73-CommYr+1,0))),0,VLOOKUP($B$72,CommercialUnitsPivot!$A$32:$AM$43,V73-CommYr+2,0)/(VLOOKUP($B$72,CommercialUnitsPivot!$A$10:$AM$20,V73-CommYr+2,0)-VLOOKUP($B$72,CommercialUnitsPivot!$A$10:$AM$20,V73-CommYr+1,0)))</f>
        <v>177.51225199081901</v>
      </c>
      <c r="W74" s="67">
        <f>IF(ISERROR(VLOOKUP($B$72,CommercialUnitsPivot!$A$32:$AM$43,W73-CommYr+2,0)/(VLOOKUP($B$72,CommercialUnitsPivot!$A$10:$AM$20,W73-CommYr+2,0)-VLOOKUP($B$72,CommercialUnitsPivot!$A$10:$AM$20,W73-CommYr+1,0))),0,VLOOKUP($B$72,CommercialUnitsPivot!$A$32:$AM$43,W73-CommYr+2,0)/(VLOOKUP($B$72,CommercialUnitsPivot!$A$10:$AM$20,W73-CommYr+2,0)-VLOOKUP($B$72,CommercialUnitsPivot!$A$10:$AM$20,W73-CommYr+1,0)))</f>
        <v>175.82559700800982</v>
      </c>
      <c r="X74" s="67">
        <f>IF(ISERROR(VLOOKUP($B$72,CommercialUnitsPivot!$A$32:$AM$43,X73-CommYr+2,0)/(VLOOKUP($B$72,CommercialUnitsPivot!$A$10:$AM$20,X73-CommYr+2,0)-VLOOKUP($B$72,CommercialUnitsPivot!$A$10:$AM$20,X73-CommYr+1,0))),0,VLOOKUP($B$72,CommercialUnitsPivot!$A$32:$AM$43,X73-CommYr+2,0)/(VLOOKUP($B$72,CommercialUnitsPivot!$A$10:$AM$20,X73-CommYr+2,0)-VLOOKUP($B$72,CommercialUnitsPivot!$A$10:$AM$20,X73-CommYr+1,0)))</f>
        <v>174.63340331872232</v>
      </c>
      <c r="Y74" s="67">
        <f>IF(ISERROR(VLOOKUP($B$72,CommercialUnitsPivot!$A$32:$AM$43,Y73-CommYr+2,0)/(VLOOKUP($B$72,CommercialUnitsPivot!$A$10:$AM$20,Y73-CommYr+2,0)-VLOOKUP($B$72,CommercialUnitsPivot!$A$10:$AM$20,Y73-CommYr+1,0))),0,VLOOKUP($B$72,CommercialUnitsPivot!$A$32:$AM$43,Y73-CommYr+2,0)/(VLOOKUP($B$72,CommercialUnitsPivot!$A$10:$AM$20,Y73-CommYr+2,0)-VLOOKUP($B$72,CommercialUnitsPivot!$A$10:$AM$20,Y73-CommYr+1,0)))</f>
        <v>173.93858165871623</v>
      </c>
      <c r="Z74" s="67">
        <f>IF(ISERROR(VLOOKUP($B$72,CommercialUnitsPivot!$A$32:$AM$43,Z73-CommYr+2,0)/(VLOOKUP($B$72,CommercialUnitsPivot!$A$10:$AM$20,Z73-CommYr+2,0)-VLOOKUP($B$72,CommercialUnitsPivot!$A$10:$AM$20,Z73-CommYr+1,0))),0,VLOOKUP($B$72,CommercialUnitsPivot!$A$32:$AM$43,Z73-CommYr+2,0)/(VLOOKUP($B$72,CommercialUnitsPivot!$A$10:$AM$20,Z73-CommYr+2,0)-VLOOKUP($B$72,CommercialUnitsPivot!$A$10:$AM$20,Z73-CommYr+1,0)))</f>
        <v>173.22432649164588</v>
      </c>
      <c r="AA74" s="67">
        <f>IF(ISERROR(VLOOKUP($B$72,CommercialUnitsPivot!$A$32:$AM$43,AA73-CommYr+2,0)/(VLOOKUP($B$72,CommercialUnitsPivot!$A$10:$AM$20,AA73-CommYr+2,0)-VLOOKUP($B$72,CommercialUnitsPivot!$A$10:$AM$20,AA73-CommYr+1,0))),0,VLOOKUP($B$72,CommercialUnitsPivot!$A$32:$AM$43,AA73-CommYr+2,0)/(VLOOKUP($B$72,CommercialUnitsPivot!$A$10:$AM$20,AA73-CommYr+2,0)-VLOOKUP($B$72,CommercialUnitsPivot!$A$10:$AM$20,AA73-CommYr+1,0)))</f>
        <v>171.59777046893737</v>
      </c>
      <c r="AB74" s="67">
        <f>IF(ISERROR(VLOOKUP($B$72,CommercialUnitsPivot!$A$32:$AM$43,AB73-CommYr+2,0)/(VLOOKUP($B$72,CommercialUnitsPivot!$A$10:$AM$20,AB73-CommYr+2,0)-VLOOKUP($B$72,CommercialUnitsPivot!$A$10:$AM$20,AB73-CommYr+1,0))),0,VLOOKUP($B$72,CommercialUnitsPivot!$A$32:$AM$43,AB73-CommYr+2,0)/(VLOOKUP($B$72,CommercialUnitsPivot!$A$10:$AM$20,AB73-CommYr+2,0)-VLOOKUP($B$72,CommercialUnitsPivot!$A$10:$AM$20,AB73-CommYr+1,0)))</f>
        <v>170.18044291253662</v>
      </c>
      <c r="AC74" s="67">
        <f>IF(ISERROR(VLOOKUP($B$72,CommercialUnitsPivot!$A$32:$AM$43,AC73-CommYr+2,0)/(VLOOKUP($B$72,CommercialUnitsPivot!$A$10:$AM$20,AC73-CommYr+2,0)-VLOOKUP($B$72,CommercialUnitsPivot!$A$10:$AM$20,AC73-CommYr+1,0))),0,VLOOKUP($B$72,CommercialUnitsPivot!$A$32:$AM$43,AC73-CommYr+2,0)/(VLOOKUP($B$72,CommercialUnitsPivot!$A$10:$AM$20,AC73-CommYr+2,0)-VLOOKUP($B$72,CommercialUnitsPivot!$A$10:$AM$20,AC73-CommYr+1,0)))</f>
        <v>168.40821510410058</v>
      </c>
      <c r="AD74" s="67">
        <f>IF(ISERROR(VLOOKUP($B$72,CommercialUnitsPivot!$A$32:$AM$43,AD73-CommYr+2,0)/(VLOOKUP($B$72,CommercialUnitsPivot!$A$10:$AM$20,AD73-CommYr+2,0)-VLOOKUP($B$72,CommercialUnitsPivot!$A$10:$AM$20,AD73-CommYr+1,0))),0,VLOOKUP($B$72,CommercialUnitsPivot!$A$32:$AM$43,AD73-CommYr+2,0)/(VLOOKUP($B$72,CommercialUnitsPivot!$A$10:$AM$20,AD73-CommYr+2,0)-VLOOKUP($B$72,CommercialUnitsPivot!$A$10:$AM$20,AD73-CommYr+1,0)))</f>
        <v>167.05556919007074</v>
      </c>
      <c r="AE74" s="67">
        <f>IF(ISERROR(VLOOKUP($B$72,CommercialUnitsPivot!$A$32:$AM$43,AE73-CommYr+2,0)/(VLOOKUP($B$72,CommercialUnitsPivot!$A$10:$AM$20,AE73-CommYr+2,0)-VLOOKUP($B$72,CommercialUnitsPivot!$A$10:$AM$20,AE73-CommYr+1,0))),0,VLOOKUP($B$72,CommercialUnitsPivot!$A$32:$AM$43,AE73-CommYr+2,0)/(VLOOKUP($B$72,CommercialUnitsPivot!$A$10:$AM$20,AE73-CommYr+2,0)-VLOOKUP($B$72,CommercialUnitsPivot!$A$10:$AM$20,AE73-CommYr+1,0)))</f>
        <v>165.31199344071086</v>
      </c>
      <c r="AF74" s="67">
        <f>IF(ISERROR(VLOOKUP($B$72,CommercialUnitsPivot!$A$32:$AM$43,AF73-CommYr+2,0)/(VLOOKUP($B$72,CommercialUnitsPivot!$A$10:$AM$20,AF73-CommYr+2,0)-VLOOKUP($B$72,CommercialUnitsPivot!$A$10:$AM$20,AF73-CommYr+1,0))),0,VLOOKUP($B$72,CommercialUnitsPivot!$A$32:$AM$43,AF73-CommYr+2,0)/(VLOOKUP($B$72,CommercialUnitsPivot!$A$10:$AM$20,AF73-CommYr+2,0)-VLOOKUP($B$72,CommercialUnitsPivot!$A$10:$AM$20,AF73-CommYr+1,0)))</f>
        <v>163.71938236449694</v>
      </c>
      <c r="AG74" s="67">
        <f>IF(ISERROR(VLOOKUP($B$72,CommercialUnitsPivot!$A$32:$AM$43,AG73-CommYr+2,0)/(VLOOKUP($B$72,CommercialUnitsPivot!$A$10:$AM$20,AG73-CommYr+2,0)-VLOOKUP($B$72,CommercialUnitsPivot!$A$10:$AM$20,AG73-CommYr+1,0))),0,VLOOKUP($B$72,CommercialUnitsPivot!$A$32:$AM$43,AG73-CommYr+2,0)/(VLOOKUP($B$72,CommercialUnitsPivot!$A$10:$AM$20,AG73-CommYr+2,0)-VLOOKUP($B$72,CommercialUnitsPivot!$A$10:$AM$20,AG73-CommYr+1,0)))</f>
        <v>162.05043106668205</v>
      </c>
      <c r="AH74" s="67">
        <f>IF(ISERROR(VLOOKUP($B$72,CommercialUnitsPivot!$A$32:$AM$43,AH73-CommYr+2,0)/(VLOOKUP($B$72,CommercialUnitsPivot!$A$10:$AM$20,AH73-CommYr+2,0)-VLOOKUP($B$72,CommercialUnitsPivot!$A$10:$AM$20,AH73-CommYr+1,0))),0,VLOOKUP($B$72,CommercialUnitsPivot!$A$32:$AM$43,AH73-CommYr+2,0)/(VLOOKUP($B$72,CommercialUnitsPivot!$A$10:$AM$20,AH73-CommYr+2,0)-VLOOKUP($B$72,CommercialUnitsPivot!$A$10:$AM$20,AH73-CommYr+1,0)))</f>
        <v>160.83392860930249</v>
      </c>
      <c r="AI74" s="67">
        <f>IF(ISERROR(VLOOKUP($B$72,CommercialUnitsPivot!$A$32:$AM$43,AI73-CommYr+2,0)/(VLOOKUP($B$72,CommercialUnitsPivot!$A$10:$AM$20,AI73-CommYr+2,0)-VLOOKUP($B$72,CommercialUnitsPivot!$A$10:$AM$20,AI73-CommYr+1,0))),0,VLOOKUP($B$72,CommercialUnitsPivot!$A$32:$AM$43,AI73-CommYr+2,0)/(VLOOKUP($B$72,CommercialUnitsPivot!$A$10:$AM$20,AI73-CommYr+2,0)-VLOOKUP($B$72,CommercialUnitsPivot!$A$10:$AM$20,AI73-CommYr+1,0)))</f>
        <v>159.11845000103534</v>
      </c>
      <c r="AJ74" s="67">
        <f>IF(ISERROR(VLOOKUP($B$72,CommercialUnitsPivot!$A$32:$AM$43,AJ73-CommYr+2,0)/(VLOOKUP($B$72,CommercialUnitsPivot!$A$10:$AM$20,AJ73-CommYr+2,0)-VLOOKUP($B$72,CommercialUnitsPivot!$A$10:$AM$20,AJ73-CommYr+1,0))),0,VLOOKUP($B$72,CommercialUnitsPivot!$A$32:$AM$43,AJ73-CommYr+2,0)/(VLOOKUP($B$72,CommercialUnitsPivot!$A$10:$AM$20,AJ73-CommYr+2,0)-VLOOKUP($B$72,CommercialUnitsPivot!$A$10:$AM$20,AJ73-CommYr+1,0)))</f>
        <v>156.49107662353103</v>
      </c>
      <c r="AK74" s="67">
        <f>IF(ISERROR(VLOOKUP($B$72,CommercialUnitsPivot!$A$32:$AM$43,AK73-CommYr+2,0)/(VLOOKUP($B$72,CommercialUnitsPivot!$A$10:$AM$20,AK73-CommYr+2,0)-VLOOKUP($B$72,CommercialUnitsPivot!$A$10:$AM$20,AK73-CommYr+1,0))),0,VLOOKUP($B$72,CommercialUnitsPivot!$A$32:$AM$43,AK73-CommYr+2,0)/(VLOOKUP($B$72,CommercialUnitsPivot!$A$10:$AM$20,AK73-CommYr+2,0)-VLOOKUP($B$72,CommercialUnitsPivot!$A$10:$AM$20,AK73-CommYr+1,0)))</f>
        <v>153.35827117200932</v>
      </c>
      <c r="AL74" s="67">
        <f>IF(ISERROR(VLOOKUP($B$72,CommercialUnitsPivot!$A$32:$AM$43,AL73-CommYr+2,0)/(VLOOKUP($B$72,CommercialUnitsPivot!$A$10:$AM$20,AL73-CommYr+2,0)-VLOOKUP($B$72,CommercialUnitsPivot!$A$10:$AM$20,AL73-CommYr+1,0))),0,VLOOKUP($B$72,CommercialUnitsPivot!$A$32:$AM$43,AL73-CommYr+2,0)/(VLOOKUP($B$72,CommercialUnitsPivot!$A$10:$AM$20,AL73-CommYr+2,0)-VLOOKUP($B$72,CommercialUnitsPivot!$A$10:$AM$20,AL73-CommYr+1,0)))</f>
        <v>150.23645534442758</v>
      </c>
      <c r="AM74" s="67">
        <f>IF(ISERROR(VLOOKUP($B$72,CommercialUnitsPivot!$A$32:$AM$43,AM73-CommYr+2,0)/(VLOOKUP($B$72,CommercialUnitsPivot!$A$10:$AM$20,AM73-CommYr+2,0)-VLOOKUP($B$72,CommercialUnitsPivot!$A$10:$AM$20,AM73-CommYr+1,0))),0,VLOOKUP($B$72,CommercialUnitsPivot!$A$32:$AM$43,AM73-CommYr+2,0)/(VLOOKUP($B$72,CommercialUnitsPivot!$A$10:$AM$20,AM73-CommYr+2,0)-VLOOKUP($B$72,CommercialUnitsPivot!$A$10:$AM$20,AM73-CommYr+1,0)))</f>
        <v>149.73922000226486</v>
      </c>
      <c r="AN74" s="67">
        <f>IF(ISERROR(VLOOKUP($B$72,CommercialUnitsPivot!$A$32:$AM$43,AN73-CommYr+2,0)/(VLOOKUP($B$72,CommercialUnitsPivot!$A$10:$AM$20,AN73-CommYr+2,0)-VLOOKUP($B$72,CommercialUnitsPivot!$A$10:$AM$20,AN73-CommYr+1,0))),0,VLOOKUP($B$72,CommercialUnitsPivot!$A$32:$AM$43,AN73-CommYr+2,0)/(VLOOKUP($B$72,CommercialUnitsPivot!$A$10:$AM$20,AN73-CommYr+2,0)-VLOOKUP($B$72,CommercialUnitsPivot!$A$10:$AM$20,AN73-CommYr+1,0)))</f>
        <v>149.36383864676174</v>
      </c>
      <c r="AO74" s="67">
        <f>IF(ISERROR(VLOOKUP($B$72,CommercialUnitsPivot!$A$32:$AM$43,AO73-CommYr+2,0)/(VLOOKUP($B$72,CommercialUnitsPivot!$A$10:$AM$20,AO73-CommYr+2,0)-VLOOKUP($B$72,CommercialUnitsPivot!$A$10:$AM$20,AO73-CommYr+1,0))),0,VLOOKUP($B$72,CommercialUnitsPivot!$A$32:$AM$43,AO73-CommYr+2,0)/(VLOOKUP($B$72,CommercialUnitsPivot!$A$10:$AM$20,AO73-CommYr+2,0)-VLOOKUP($B$72,CommercialUnitsPivot!$A$10:$AM$20,AO73-CommYr+1,0)))</f>
        <v>148.92818339120049</v>
      </c>
      <c r="AP74" s="67">
        <f>IF(ISERROR(VLOOKUP($B$72,CommercialUnitsPivot!$A$32:$AM$43,AP73-CommYr+2,0)/(VLOOKUP($B$72,CommercialUnitsPivot!$A$10:$AM$20,AP73-CommYr+2,0)-VLOOKUP($B$72,CommercialUnitsPivot!$A$10:$AM$20,AP73-CommYr+1,0))),0,VLOOKUP($B$72,CommercialUnitsPivot!$A$32:$AM$43,AP73-CommYr+2,0)/(VLOOKUP($B$72,CommercialUnitsPivot!$A$10:$AM$20,AP73-CommYr+2,0)-VLOOKUP($B$72,CommercialUnitsPivot!$A$10:$AM$20,AP73-CommYr+1,0)))</f>
        <v>148.2326095926189</v>
      </c>
      <c r="AQ74" s="67">
        <f>IF(ISERROR(VLOOKUP($B$72,CommercialUnitsPivot!$A$32:$AM$43,AQ73-CommYr+2,0)/(VLOOKUP($B$72,CommercialUnitsPivot!$A$10:$AM$20,AQ73-CommYr+2,0)-VLOOKUP($B$72,CommercialUnitsPivot!$A$10:$AM$20,AQ73-CommYr+1,0))),0,VLOOKUP($B$72,CommercialUnitsPivot!$A$32:$AM$43,AQ73-CommYr+2,0)/(VLOOKUP($B$72,CommercialUnitsPivot!$A$10:$AM$20,AQ73-CommYr+2,0)-VLOOKUP($B$72,CommercialUnitsPivot!$A$10:$AM$20,AQ73-CommYr+1,0)))</f>
        <v>147.69409214888717</v>
      </c>
      <c r="AR74" s="67">
        <f>IF(ISERROR(VLOOKUP($B$72,CommercialUnitsPivot!$A$32:$AM$43,AR73-CommYr+2,0)/(VLOOKUP($B$72,CommercialUnitsPivot!$A$10:$AM$20,AR73-CommYr+2,0)-VLOOKUP($B$72,CommercialUnitsPivot!$A$10:$AM$20,AR73-CommYr+1,0))),0,VLOOKUP($B$72,CommercialUnitsPivot!$A$32:$AM$43,AR73-CommYr+2,0)/(VLOOKUP($B$72,CommercialUnitsPivot!$A$10:$AM$20,AR73-CommYr+2,0)-VLOOKUP($B$72,CommercialUnitsPivot!$A$10:$AM$20,AR73-CommYr+1,0)))</f>
        <v>147.45572533013433</v>
      </c>
    </row>
    <row r="75" spans="2:44" x14ac:dyDescent="0.25">
      <c r="B75" s="72" t="s">
        <v>75</v>
      </c>
      <c r="C75" s="130" t="s">
        <v>52</v>
      </c>
      <c r="D75" s="130" t="s">
        <v>52</v>
      </c>
      <c r="E75" s="130" t="s">
        <v>52</v>
      </c>
      <c r="F75" s="130" t="s">
        <v>52</v>
      </c>
      <c r="G75" s="68">
        <f>IF(ISERROR(VLOOKUP($B$72,CommercialInvestPivot!$A$10:$AM$20,G73-CommYr+2,0)/(VLOOKUP($B$72,CommercialUnitsPivot!$A$10:$AM$20,G73-CommYr+2,0))*10^6*HLOOKUP(G73,GDP!$C$2:$BA$3,2,0)/HLOOKUP(GDPyear,GDP!$C$2:$BA$3,2,0)),0,VLOOKUP($B$72,CommercialInvestPivot!$A$10:$AM$20,G73-CommYr+2,0)/(VLOOKUP($B$72,CommercialUnitsPivot!$A$10:$AM$20,G73-CommYr+2,0))*10^6*HLOOKUP(G73,GDP!$C$2:$BA$3,2,0)/HLOOKUP(GDPyear,GDP!$C$2:$BA$3,2,0))</f>
        <v>0</v>
      </c>
      <c r="H75" s="68">
        <f>IF(ISERROR(VLOOKUP($B$72,CommercialInvestPivot!$A$10:$AM$20,H73-CommYr+2,0)/(VLOOKUP($B$72,CommercialUnitsPivot!$A$10:$AM$20,H73-CommYr+2,0)-VLOOKUP($B$72,CommercialUnitsPivot!$A$10:$AM$20,H73-CommYr+1,0))*10^6*HLOOKUP(H73,GDP!$C$2:$BA$3,2,0)/HLOOKUP(GDPyear,GDP!$C$2:$BA$3,2,0)),0,VLOOKUP($B$72,CommercialInvestPivot!$A$10:$AM$20,H73-CommYr+2,0)/(VLOOKUP($B$72,CommercialUnitsPivot!$A$10:$AM$20,H73-CommYr+2,0)-VLOOKUP($B$72,CommercialUnitsPivot!$A$10:$AM$20,H73-CommYr+1,0))*10^6*HLOOKUP(H73,GDP!$C$2:$BA$3,2,0)/HLOOKUP(GDPyear,GDP!$C$2:$BA$3,2,0))</f>
        <v>473568.56163216301</v>
      </c>
      <c r="I75" s="68">
        <f>IF(ISERROR(VLOOKUP($B$72,CommercialInvestPivot!$A$10:$AM$20,I73-CommYr+2,0)/(VLOOKUP($B$72,CommercialUnitsPivot!$A$10:$AM$20,I73-CommYr+2,0)-VLOOKUP($B$72,CommercialUnitsPivot!$A$10:$AM$20,I73-CommYr+1,0))*10^6*HLOOKUP(I73,GDP!$C$2:$BA$3,2,0)/HLOOKUP(GDPyear,GDP!$C$2:$BA$3,2,0)),0,VLOOKUP($B$72,CommercialInvestPivot!$A$10:$AM$20,I73-CommYr+2,0)/(VLOOKUP($B$72,CommercialUnitsPivot!$A$10:$AM$20,I73-CommYr+2,0)-VLOOKUP($B$72,CommercialUnitsPivot!$A$10:$AM$20,I73-CommYr+1,0))*10^6*HLOOKUP(I73,GDP!$C$2:$BA$3,2,0)/HLOOKUP(GDPyear,GDP!$C$2:$BA$3,2,0))</f>
        <v>474629.5941019578</v>
      </c>
      <c r="J75" s="68">
        <f>IF(ISERROR(VLOOKUP($B$72,CommercialInvestPivot!$A$10:$AM$20,J73-CommYr+2,0)/(VLOOKUP($B$72,CommercialUnitsPivot!$A$10:$AM$20,J73-CommYr+2,0)-VLOOKUP($B$72,CommercialUnitsPivot!$A$10:$AM$20,J73-CommYr+1,0))*10^6*HLOOKUP(J73,GDP!$C$2:$BA$3,2,0)/HLOOKUP(GDPyear,GDP!$C$2:$BA$3,2,0)),0,VLOOKUP($B$72,CommercialInvestPivot!$A$10:$AM$20,J73-CommYr+2,0)/(VLOOKUP($B$72,CommercialUnitsPivot!$A$10:$AM$20,J73-CommYr+2,0)-VLOOKUP($B$72,CommercialUnitsPivot!$A$10:$AM$20,J73-CommYr+1,0))*10^6*HLOOKUP(J73,GDP!$C$2:$BA$3,2,0)/HLOOKUP(GDPyear,GDP!$C$2:$BA$3,2,0))</f>
        <v>430398.13558058976</v>
      </c>
      <c r="K75" s="68">
        <f>IF(ISERROR(VLOOKUP($B$72,CommercialInvestPivot!$A$10:$AM$20,K73-CommYr+2,0)/(VLOOKUP($B$72,CommercialUnitsPivot!$A$10:$AM$20,K73-CommYr+2,0)-VLOOKUP($B$72,CommercialUnitsPivot!$A$10:$AM$20,K73-CommYr+1,0))*10^6*HLOOKUP(K73,GDP!$C$2:$BA$3,2,0)/HLOOKUP(GDPyear,GDP!$C$2:$BA$3,2,0)),0,VLOOKUP($B$72,CommercialInvestPivot!$A$10:$AM$20,K73-CommYr+2,0)/(VLOOKUP($B$72,CommercialUnitsPivot!$A$10:$AM$20,K73-CommYr+2,0)-VLOOKUP($B$72,CommercialUnitsPivot!$A$10:$AM$20,K73-CommYr+1,0))*10^6*HLOOKUP(K73,GDP!$C$2:$BA$3,2,0)/HLOOKUP(GDPyear,GDP!$C$2:$BA$3,2,0))</f>
        <v>439876.27888693498</v>
      </c>
      <c r="L75" s="68">
        <f>IF(ISERROR(VLOOKUP($B$72,CommercialInvestPivot!$A$10:$AM$20,L73-CommYr+2,0)/(VLOOKUP($B$72,CommercialUnitsPivot!$A$10:$AM$20,L73-CommYr+2,0)-VLOOKUP($B$72,CommercialUnitsPivot!$A$10:$AM$20,L73-CommYr+1,0))*10^6*HLOOKUP(L73,GDP!$C$2:$BA$3,2,0)/HLOOKUP(GDPyear,GDP!$C$2:$BA$3,2,0)),0,VLOOKUP($B$72,CommercialInvestPivot!$A$10:$AM$20,L73-CommYr+2,0)/(VLOOKUP($B$72,CommercialUnitsPivot!$A$10:$AM$20,L73-CommYr+2,0)-VLOOKUP($B$72,CommercialUnitsPivot!$A$10:$AM$20,L73-CommYr+1,0))*10^6*HLOOKUP(L73,GDP!$C$2:$BA$3,2,0)/HLOOKUP(GDPyear,GDP!$C$2:$BA$3,2,0))</f>
        <v>446771.98982546275</v>
      </c>
      <c r="M75" s="68">
        <f>IF(ISERROR(VLOOKUP($B$72,CommercialInvestPivot!$A$10:$AM$20,M73-CommYr+2,0)/(VLOOKUP($B$72,CommercialUnitsPivot!$A$10:$AM$20,M73-CommYr+2,0)-VLOOKUP($B$72,CommercialUnitsPivot!$A$10:$AM$20,M73-CommYr+1,0))*10^6*HLOOKUP(M73,GDP!$C$2:$BA$3,2,0)/HLOOKUP(GDPyear,GDP!$C$2:$BA$3,2,0)),0,VLOOKUP($B$72,CommercialInvestPivot!$A$10:$AM$20,M73-CommYr+2,0)/(VLOOKUP($B$72,CommercialUnitsPivot!$A$10:$AM$20,M73-CommYr+2,0)-VLOOKUP($B$72,CommercialUnitsPivot!$A$10:$AM$20,M73-CommYr+1,0))*10^6*HLOOKUP(M73,GDP!$C$2:$BA$3,2,0)/HLOOKUP(GDPyear,GDP!$C$2:$BA$3,2,0))</f>
        <v>452682.62193950859</v>
      </c>
      <c r="N75" s="68">
        <f>IF(ISERROR(VLOOKUP($B$72,CommercialInvestPivot!$A$10:$AM$20,N73-CommYr+2,0)/(VLOOKUP($B$72,CommercialUnitsPivot!$A$10:$AM$20,N73-CommYr+2,0)-VLOOKUP($B$72,CommercialUnitsPivot!$A$10:$AM$20,N73-CommYr+1,0))*10^6*HLOOKUP(N73,GDP!$C$2:$BA$3,2,0)/HLOOKUP(GDPyear,GDP!$C$2:$BA$3,2,0)),0,VLOOKUP($B$72,CommercialInvestPivot!$A$10:$AM$20,N73-CommYr+2,0)/(VLOOKUP($B$72,CommercialUnitsPivot!$A$10:$AM$20,N73-CommYr+2,0)-VLOOKUP($B$72,CommercialUnitsPivot!$A$10:$AM$20,N73-CommYr+1,0))*10^6*HLOOKUP(N73,GDP!$C$2:$BA$3,2,0)/HLOOKUP(GDPyear,GDP!$C$2:$BA$3,2,0))</f>
        <v>461600.94000596815</v>
      </c>
      <c r="O75" s="68">
        <f>IF(ISERROR(VLOOKUP($B$72,CommercialInvestPivot!$A$10:$AM$20,O73-CommYr+2,0)/(VLOOKUP($B$72,CommercialUnitsPivot!$A$10:$AM$20,O73-CommYr+2,0)-VLOOKUP($B$72,CommercialUnitsPivot!$A$10:$AM$20,O73-CommYr+1,0))*10^6*HLOOKUP(O73,GDP!$C$2:$BA$3,2,0)/HLOOKUP(GDPyear,GDP!$C$2:$BA$3,2,0)),0,VLOOKUP($B$72,CommercialInvestPivot!$A$10:$AM$20,O73-CommYr+2,0)/(VLOOKUP($B$72,CommercialUnitsPivot!$A$10:$AM$20,O73-CommYr+2,0)-VLOOKUP($B$72,CommercialUnitsPivot!$A$10:$AM$20,O73-CommYr+1,0))*10^6*HLOOKUP(O73,GDP!$C$2:$BA$3,2,0)/HLOOKUP(GDPyear,GDP!$C$2:$BA$3,2,0))</f>
        <v>468120.42498572305</v>
      </c>
      <c r="P75" s="68">
        <f>IF(ISERROR(VLOOKUP($B$72,CommercialInvestPivot!$A$10:$AM$20,P73-CommYr+2,0)/(VLOOKUP($B$72,CommercialUnitsPivot!$A$10:$AM$20,P73-CommYr+2,0)-VLOOKUP($B$72,CommercialUnitsPivot!$A$10:$AM$20,P73-CommYr+1,0))*10^6*HLOOKUP(P73,GDP!$C$2:$BA$3,2,0)/HLOOKUP(GDPyear,GDP!$C$2:$BA$3,2,0)),0,VLOOKUP($B$72,CommercialInvestPivot!$A$10:$AM$20,P73-CommYr+2,0)/(VLOOKUP($B$72,CommercialUnitsPivot!$A$10:$AM$20,P73-CommYr+2,0)-VLOOKUP($B$72,CommercialUnitsPivot!$A$10:$AM$20,P73-CommYr+1,0))*10^6*HLOOKUP(P73,GDP!$C$2:$BA$3,2,0)/HLOOKUP(GDPyear,GDP!$C$2:$BA$3,2,0))</f>
        <v>475780.17314291425</v>
      </c>
      <c r="Q75" s="68">
        <f>IF(ISERROR(VLOOKUP($B$72,CommercialInvestPivot!$A$10:$AM$20,Q73-CommYr+2,0)/(VLOOKUP($B$72,CommercialUnitsPivot!$A$10:$AM$20,Q73-CommYr+2,0)-VLOOKUP($B$72,CommercialUnitsPivot!$A$10:$AM$20,Q73-CommYr+1,0))*10^6*HLOOKUP(Q73,GDP!$C$2:$BA$3,2,0)/HLOOKUP(GDPyear,GDP!$C$2:$BA$3,2,0)),0,VLOOKUP($B$72,CommercialInvestPivot!$A$10:$AM$20,Q73-CommYr+2,0)/(VLOOKUP($B$72,CommercialUnitsPivot!$A$10:$AM$20,Q73-CommYr+2,0)-VLOOKUP($B$72,CommercialUnitsPivot!$A$10:$AM$20,Q73-CommYr+1,0))*10^6*HLOOKUP(Q73,GDP!$C$2:$BA$3,2,0)/HLOOKUP(GDPyear,GDP!$C$2:$BA$3,2,0))</f>
        <v>481509.39071598946</v>
      </c>
      <c r="R75" s="68">
        <f>IF(ISERROR(VLOOKUP($B$72,CommercialInvestPivot!$A$10:$AM$20,R73-CommYr+2,0)/(VLOOKUP($B$72,CommercialUnitsPivot!$A$10:$AM$20,R73-CommYr+2,0)-VLOOKUP($B$72,CommercialUnitsPivot!$A$10:$AM$20,R73-CommYr+1,0))*10^6*HLOOKUP(R73,GDP!$C$2:$BA$3,2,0)/HLOOKUP(GDPyear,GDP!$C$2:$BA$3,2,0)),0,VLOOKUP($B$72,CommercialInvestPivot!$A$10:$AM$20,R73-CommYr+2,0)/(VLOOKUP($B$72,CommercialUnitsPivot!$A$10:$AM$20,R73-CommYr+2,0)-VLOOKUP($B$72,CommercialUnitsPivot!$A$10:$AM$20,R73-CommYr+1,0))*10^6*HLOOKUP(R73,GDP!$C$2:$BA$3,2,0)/HLOOKUP(GDPyear,GDP!$C$2:$BA$3,2,0))</f>
        <v>488083.56493943773</v>
      </c>
      <c r="S75" s="68">
        <f>IF(ISERROR(VLOOKUP($B$72,CommercialInvestPivot!$A$10:$AM$20,S73-CommYr+2,0)/(VLOOKUP($B$72,CommercialUnitsPivot!$A$10:$AM$20,S73-CommYr+2,0)-VLOOKUP($B$72,CommercialUnitsPivot!$A$10:$AM$20,S73-CommYr+1,0))*10^6*HLOOKUP(S73,GDP!$C$2:$BA$3,2,0)/HLOOKUP(GDPyear,GDP!$C$2:$BA$3,2,0)),0,VLOOKUP($B$72,CommercialInvestPivot!$A$10:$AM$20,S73-CommYr+2,0)/(VLOOKUP($B$72,CommercialUnitsPivot!$A$10:$AM$20,S73-CommYr+2,0)-VLOOKUP($B$72,CommercialUnitsPivot!$A$10:$AM$20,S73-CommYr+1,0))*10^6*HLOOKUP(S73,GDP!$C$2:$BA$3,2,0)/HLOOKUP(GDPyear,GDP!$C$2:$BA$3,2,0))</f>
        <v>492559.81613837084</v>
      </c>
      <c r="T75" s="68">
        <f>IF(ISERROR(VLOOKUP($B$72,CommercialInvestPivot!$A$10:$AM$20,T73-CommYr+2,0)/(VLOOKUP($B$72,CommercialUnitsPivot!$A$10:$AM$20,T73-CommYr+2,0)-VLOOKUP($B$72,CommercialUnitsPivot!$A$10:$AM$20,T73-CommYr+1,0))*10^6*HLOOKUP(T73,GDP!$C$2:$BA$3,2,0)/HLOOKUP(GDPyear,GDP!$C$2:$BA$3,2,0)),0,VLOOKUP($B$72,CommercialInvestPivot!$A$10:$AM$20,T73-CommYr+2,0)/(VLOOKUP($B$72,CommercialUnitsPivot!$A$10:$AM$20,T73-CommYr+2,0)-VLOOKUP($B$72,CommercialUnitsPivot!$A$10:$AM$20,T73-CommYr+1,0))*10^6*HLOOKUP(T73,GDP!$C$2:$BA$3,2,0)/HLOOKUP(GDPyear,GDP!$C$2:$BA$3,2,0))</f>
        <v>499054.564290357</v>
      </c>
      <c r="U75" s="68">
        <f>IF(ISERROR(VLOOKUP($B$72,CommercialInvestPivot!$A$10:$AM$20,U73-CommYr+2,0)/(VLOOKUP($B$72,CommercialUnitsPivot!$A$10:$AM$20,U73-CommYr+2,0)-VLOOKUP($B$72,CommercialUnitsPivot!$A$10:$AM$20,U73-CommYr+1,0))*10^6*HLOOKUP(U73,GDP!$C$2:$BA$3,2,0)/HLOOKUP(GDPyear,GDP!$C$2:$BA$3,2,0)),0,VLOOKUP($B$72,CommercialInvestPivot!$A$10:$AM$20,U73-CommYr+2,0)/(VLOOKUP($B$72,CommercialUnitsPivot!$A$10:$AM$20,U73-CommYr+2,0)-VLOOKUP($B$72,CommercialUnitsPivot!$A$10:$AM$20,U73-CommYr+1,0))*10^6*HLOOKUP(U73,GDP!$C$2:$BA$3,2,0)/HLOOKUP(GDPyear,GDP!$C$2:$BA$3,2,0))</f>
        <v>504083.88634865516</v>
      </c>
      <c r="V75" s="68">
        <f>IF(ISERROR(VLOOKUP($B$72,CommercialInvestPivot!$A$10:$AM$20,V73-CommYr+2,0)/(VLOOKUP($B$72,CommercialUnitsPivot!$A$10:$AM$20,V73-CommYr+2,0)-VLOOKUP($B$72,CommercialUnitsPivot!$A$10:$AM$20,V73-CommYr+1,0))*10^6*HLOOKUP(V73,GDP!$C$2:$BA$3,2,0)/HLOOKUP(GDPyear,GDP!$C$2:$BA$3,2,0)),0,VLOOKUP($B$72,CommercialInvestPivot!$A$10:$AM$20,V73-CommYr+2,0)/(VLOOKUP($B$72,CommercialUnitsPivot!$A$10:$AM$20,V73-CommYr+2,0)-VLOOKUP($B$72,CommercialUnitsPivot!$A$10:$AM$20,V73-CommYr+1,0))*10^6*HLOOKUP(V73,GDP!$C$2:$BA$3,2,0)/HLOOKUP(GDPyear,GDP!$C$2:$BA$3,2,0))</f>
        <v>510724.30437104253</v>
      </c>
      <c r="W75" s="68">
        <f>IF(ISERROR(VLOOKUP($B$72,CommercialInvestPivot!$A$10:$AM$20,W73-CommYr+2,0)/(VLOOKUP($B$72,CommercialUnitsPivot!$A$10:$AM$20,W73-CommYr+2,0)-VLOOKUP($B$72,CommercialUnitsPivot!$A$10:$AM$20,W73-CommYr+1,0))*10^6*HLOOKUP(W73,GDP!$C$2:$BA$3,2,0)/HLOOKUP(GDPyear,GDP!$C$2:$BA$3,2,0)),0,VLOOKUP($B$72,CommercialInvestPivot!$A$10:$AM$20,W73-CommYr+2,0)/(VLOOKUP($B$72,CommercialUnitsPivot!$A$10:$AM$20,W73-CommYr+2,0)-VLOOKUP($B$72,CommercialUnitsPivot!$A$10:$AM$20,W73-CommYr+1,0))*10^6*HLOOKUP(W73,GDP!$C$2:$BA$3,2,0)/HLOOKUP(GDPyear,GDP!$C$2:$BA$3,2,0))</f>
        <v>516053.87147402851</v>
      </c>
      <c r="X75" s="68">
        <f>IF(ISERROR(VLOOKUP($B$72,CommercialInvestPivot!$A$10:$AM$20,X73-CommYr+2,0)/(VLOOKUP($B$72,CommercialUnitsPivot!$A$10:$AM$20,X73-CommYr+2,0)-VLOOKUP($B$72,CommercialUnitsPivot!$A$10:$AM$20,X73-CommYr+1,0))*10^6*HLOOKUP(X73,GDP!$C$2:$BA$3,2,0)/HLOOKUP(GDPyear,GDP!$C$2:$BA$3,2,0)),0,VLOOKUP($B$72,CommercialInvestPivot!$A$10:$AM$20,X73-CommYr+2,0)/(VLOOKUP($B$72,CommercialUnitsPivot!$A$10:$AM$20,X73-CommYr+2,0)-VLOOKUP($B$72,CommercialUnitsPivot!$A$10:$AM$20,X73-CommYr+1,0))*10^6*HLOOKUP(X73,GDP!$C$2:$BA$3,2,0)/HLOOKUP(GDPyear,GDP!$C$2:$BA$3,2,0))</f>
        <v>523323.31375519163</v>
      </c>
      <c r="Y75" s="68">
        <f>IF(ISERROR(VLOOKUP($B$72,CommercialInvestPivot!$A$10:$AM$20,Y73-CommYr+2,0)/(VLOOKUP($B$72,CommercialUnitsPivot!$A$10:$AM$20,Y73-CommYr+2,0)-VLOOKUP($B$72,CommercialUnitsPivot!$A$10:$AM$20,Y73-CommYr+1,0))*10^6*HLOOKUP(Y73,GDP!$C$2:$BA$3,2,0)/HLOOKUP(GDPyear,GDP!$C$2:$BA$3,2,0)),0,VLOOKUP($B$72,CommercialInvestPivot!$A$10:$AM$20,Y73-CommYr+2,0)/(VLOOKUP($B$72,CommercialUnitsPivot!$A$10:$AM$20,Y73-CommYr+2,0)-VLOOKUP($B$72,CommercialUnitsPivot!$A$10:$AM$20,Y73-CommYr+1,0))*10^6*HLOOKUP(Y73,GDP!$C$2:$BA$3,2,0)/HLOOKUP(GDPyear,GDP!$C$2:$BA$3,2,0))</f>
        <v>529600.33268002095</v>
      </c>
      <c r="Z75" s="68">
        <f>IF(ISERROR(VLOOKUP($B$72,CommercialInvestPivot!$A$10:$AM$20,Z73-CommYr+2,0)/(VLOOKUP($B$72,CommercialUnitsPivot!$A$10:$AM$20,Z73-CommYr+2,0)-VLOOKUP($B$72,CommercialUnitsPivot!$A$10:$AM$20,Z73-CommYr+1,0))*10^6*HLOOKUP(Z73,GDP!$C$2:$BA$3,2,0)/HLOOKUP(GDPyear,GDP!$C$2:$BA$3,2,0)),0,VLOOKUP($B$72,CommercialInvestPivot!$A$10:$AM$20,Z73-CommYr+2,0)/(VLOOKUP($B$72,CommercialUnitsPivot!$A$10:$AM$20,Z73-CommYr+2,0)-VLOOKUP($B$72,CommercialUnitsPivot!$A$10:$AM$20,Z73-CommYr+1,0))*10^6*HLOOKUP(Z73,GDP!$C$2:$BA$3,2,0)/HLOOKUP(GDPyear,GDP!$C$2:$BA$3,2,0))</f>
        <v>537131.59514241433</v>
      </c>
      <c r="AA75" s="68">
        <f>IF(ISERROR(VLOOKUP($B$72,CommercialInvestPivot!$A$10:$AM$20,AA73-CommYr+2,0)/(VLOOKUP($B$72,CommercialUnitsPivot!$A$10:$AM$20,AA73-CommYr+2,0)-VLOOKUP($B$72,CommercialUnitsPivot!$A$10:$AM$20,AA73-CommYr+1,0))*10^6*HLOOKUP(AA73,GDP!$C$2:$BA$3,2,0)/HLOOKUP(GDPyear,GDP!$C$2:$BA$3,2,0)),0,VLOOKUP($B$72,CommercialInvestPivot!$A$10:$AM$20,AA73-CommYr+2,0)/(VLOOKUP($B$72,CommercialUnitsPivot!$A$10:$AM$20,AA73-CommYr+2,0)-VLOOKUP($B$72,CommercialUnitsPivot!$A$10:$AM$20,AA73-CommYr+1,0))*10^6*HLOOKUP(AA73,GDP!$C$2:$BA$3,2,0)/HLOOKUP(GDPyear,GDP!$C$2:$BA$3,2,0))</f>
        <v>542133.0329206899</v>
      </c>
      <c r="AB75" s="68">
        <f>IF(ISERROR(VLOOKUP($B$72,CommercialInvestPivot!$A$10:$AM$20,AB73-CommYr+2,0)/(VLOOKUP($B$72,CommercialUnitsPivot!$A$10:$AM$20,AB73-CommYr+2,0)-VLOOKUP($B$72,CommercialUnitsPivot!$A$10:$AM$20,AB73-CommYr+1,0))*10^6*HLOOKUP(AB73,GDP!$C$2:$BA$3,2,0)/HLOOKUP(GDPyear,GDP!$C$2:$BA$3,2,0)),0,VLOOKUP($B$72,CommercialInvestPivot!$A$10:$AM$20,AB73-CommYr+2,0)/(VLOOKUP($B$72,CommercialUnitsPivot!$A$10:$AM$20,AB73-CommYr+2,0)-VLOOKUP($B$72,CommercialUnitsPivot!$A$10:$AM$20,AB73-CommYr+1,0))*10^6*HLOOKUP(AB73,GDP!$C$2:$BA$3,2,0)/HLOOKUP(GDPyear,GDP!$C$2:$BA$3,2,0))</f>
        <v>548391.40899365698</v>
      </c>
      <c r="AC75" s="68">
        <f>IF(ISERROR(VLOOKUP($B$72,CommercialInvestPivot!$A$10:$AM$20,AC73-CommYr+2,0)/(VLOOKUP($B$72,CommercialUnitsPivot!$A$10:$AM$20,AC73-CommYr+2,0)-VLOOKUP($B$72,CommercialUnitsPivot!$A$10:$AM$20,AC73-CommYr+1,0))*10^6*HLOOKUP(AC73,GDP!$C$2:$BA$3,2,0)/HLOOKUP(GDPyear,GDP!$C$2:$BA$3,2,0)),0,VLOOKUP($B$72,CommercialInvestPivot!$A$10:$AM$20,AC73-CommYr+2,0)/(VLOOKUP($B$72,CommercialUnitsPivot!$A$10:$AM$20,AC73-CommYr+2,0)-VLOOKUP($B$72,CommercialUnitsPivot!$A$10:$AM$20,AC73-CommYr+1,0))*10^6*HLOOKUP(AC73,GDP!$C$2:$BA$3,2,0)/HLOOKUP(GDPyear,GDP!$C$2:$BA$3,2,0))</f>
        <v>552647.51203585032</v>
      </c>
      <c r="AD75" s="68">
        <f>IF(ISERROR(VLOOKUP($B$72,CommercialInvestPivot!$A$10:$AM$20,AD73-CommYr+2,0)/(VLOOKUP($B$72,CommercialUnitsPivot!$A$10:$AM$20,AD73-CommYr+2,0)-VLOOKUP($B$72,CommercialUnitsPivot!$A$10:$AM$20,AD73-CommYr+1,0))*10^6*HLOOKUP(AD73,GDP!$C$2:$BA$3,2,0)/HLOOKUP(GDPyear,GDP!$C$2:$BA$3,2,0)),0,VLOOKUP($B$72,CommercialInvestPivot!$A$10:$AM$20,AD73-CommYr+2,0)/(VLOOKUP($B$72,CommercialUnitsPivot!$A$10:$AM$20,AD73-CommYr+2,0)-VLOOKUP($B$72,CommercialUnitsPivot!$A$10:$AM$20,AD73-CommYr+1,0))*10^6*HLOOKUP(AD73,GDP!$C$2:$BA$3,2,0)/HLOOKUP(GDPyear,GDP!$C$2:$BA$3,2,0))</f>
        <v>558776.67959138704</v>
      </c>
      <c r="AE75" s="68">
        <f>IF(ISERROR(VLOOKUP($B$72,CommercialInvestPivot!$A$10:$AM$20,AE73-CommYr+2,0)/(VLOOKUP($B$72,CommercialUnitsPivot!$A$10:$AM$20,AE73-CommYr+2,0)-VLOOKUP($B$72,CommercialUnitsPivot!$A$10:$AM$20,AE73-CommYr+1,0))*10^6*HLOOKUP(AE73,GDP!$C$2:$BA$3,2,0)/HLOOKUP(GDPyear,GDP!$C$2:$BA$3,2,0)),0,VLOOKUP($B$72,CommercialInvestPivot!$A$10:$AM$20,AE73-CommYr+2,0)/(VLOOKUP($B$72,CommercialUnitsPivot!$A$10:$AM$20,AE73-CommYr+2,0)-VLOOKUP($B$72,CommercialUnitsPivot!$A$10:$AM$20,AE73-CommYr+1,0))*10^6*HLOOKUP(AE73,GDP!$C$2:$BA$3,2,0)/HLOOKUP(GDPyear,GDP!$C$2:$BA$3,2,0))</f>
        <v>563144.23729091545</v>
      </c>
      <c r="AF75" s="68">
        <f>IF(ISERROR(VLOOKUP($B$72,CommercialInvestPivot!$A$10:$AM$20,AF73-CommYr+2,0)/(VLOOKUP($B$72,CommercialUnitsPivot!$A$10:$AM$20,AF73-CommYr+2,0)-VLOOKUP($B$72,CommercialUnitsPivot!$A$10:$AM$20,AF73-CommYr+1,0))*10^6*HLOOKUP(AF73,GDP!$C$2:$BA$3,2,0)/HLOOKUP(GDPyear,GDP!$C$2:$BA$3,2,0)),0,VLOOKUP($B$72,CommercialInvestPivot!$A$10:$AM$20,AF73-CommYr+2,0)/(VLOOKUP($B$72,CommercialUnitsPivot!$A$10:$AM$20,AF73-CommYr+2,0)-VLOOKUP($B$72,CommercialUnitsPivot!$A$10:$AM$20,AF73-CommYr+1,0))*10^6*HLOOKUP(AF73,GDP!$C$2:$BA$3,2,0)/HLOOKUP(GDPyear,GDP!$C$2:$BA$3,2,0))</f>
        <v>569322.05213250301</v>
      </c>
      <c r="AG75" s="68">
        <f>IF(ISERROR(VLOOKUP($B$72,CommercialInvestPivot!$A$10:$AM$20,AG73-CommYr+2,0)/(VLOOKUP($B$72,CommercialUnitsPivot!$A$10:$AM$20,AG73-CommYr+2,0)-VLOOKUP($B$72,CommercialUnitsPivot!$A$10:$AM$20,AG73-CommYr+1,0))*10^6*HLOOKUP(AG73,GDP!$C$2:$BA$3,2,0)/HLOOKUP(GDPyear,GDP!$C$2:$BA$3,2,0)),0,VLOOKUP($B$72,CommercialInvestPivot!$A$10:$AM$20,AG73-CommYr+2,0)/(VLOOKUP($B$72,CommercialUnitsPivot!$A$10:$AM$20,AG73-CommYr+2,0)-VLOOKUP($B$72,CommercialUnitsPivot!$A$10:$AM$20,AG73-CommYr+1,0))*10^6*HLOOKUP(AG73,GDP!$C$2:$BA$3,2,0)/HLOOKUP(GDPyear,GDP!$C$2:$BA$3,2,0))</f>
        <v>574162.27979307261</v>
      </c>
      <c r="AH75" s="68">
        <f>IF(ISERROR(VLOOKUP($B$72,CommercialInvestPivot!$A$10:$AM$20,AH73-CommYr+2,0)/(VLOOKUP($B$72,CommercialUnitsPivot!$A$10:$AM$20,AH73-CommYr+2,0)-VLOOKUP($B$72,CommercialUnitsPivot!$A$10:$AM$20,AH73-CommYr+1,0))*10^6*HLOOKUP(AH73,GDP!$C$2:$BA$3,2,0)/HLOOKUP(GDPyear,GDP!$C$2:$BA$3,2,0)),0,VLOOKUP($B$72,CommercialInvestPivot!$A$10:$AM$20,AH73-CommYr+2,0)/(VLOOKUP($B$72,CommercialUnitsPivot!$A$10:$AM$20,AH73-CommYr+2,0)-VLOOKUP($B$72,CommercialUnitsPivot!$A$10:$AM$20,AH73-CommYr+1,0))*10^6*HLOOKUP(AH73,GDP!$C$2:$BA$3,2,0)/HLOOKUP(GDPyear,GDP!$C$2:$BA$3,2,0))</f>
        <v>581201.00540922326</v>
      </c>
      <c r="AI75" s="68">
        <f>IF(ISERROR(VLOOKUP($B$72,CommercialInvestPivot!$A$10:$AM$20,AI73-CommYr+2,0)/(VLOOKUP($B$72,CommercialUnitsPivot!$A$10:$AM$20,AI73-CommYr+2,0)-VLOOKUP($B$72,CommercialUnitsPivot!$A$10:$AM$20,AI73-CommYr+1,0))*10^6*HLOOKUP(AI73,GDP!$C$2:$BA$3,2,0)/HLOOKUP(GDPyear,GDP!$C$2:$BA$3,2,0)),0,VLOOKUP($B$72,CommercialInvestPivot!$A$10:$AM$20,AI73-CommYr+2,0)/(VLOOKUP($B$72,CommercialUnitsPivot!$A$10:$AM$20,AI73-CommYr+2,0)-VLOOKUP($B$72,CommercialUnitsPivot!$A$10:$AM$20,AI73-CommYr+1,0))*10^6*HLOOKUP(AI73,GDP!$C$2:$BA$3,2,0)/HLOOKUP(GDPyear,GDP!$C$2:$BA$3,2,0))</f>
        <v>586460.28722069762</v>
      </c>
      <c r="AJ75" s="68">
        <f>IF(ISERROR(VLOOKUP($B$72,CommercialInvestPivot!$A$10:$AM$20,AJ73-CommYr+2,0)/(VLOOKUP($B$72,CommercialUnitsPivot!$A$10:$AM$20,AJ73-CommYr+2,0)-VLOOKUP($B$72,CommercialUnitsPivot!$A$10:$AM$20,AJ73-CommYr+1,0))*10^6*HLOOKUP(AJ73,GDP!$C$2:$BA$3,2,0)/HLOOKUP(GDPyear,GDP!$C$2:$BA$3,2,0)),0,VLOOKUP($B$72,CommercialInvestPivot!$A$10:$AM$20,AJ73-CommYr+2,0)/(VLOOKUP($B$72,CommercialUnitsPivot!$A$10:$AM$20,AJ73-CommYr+2,0)-VLOOKUP($B$72,CommercialUnitsPivot!$A$10:$AM$20,AJ73-CommYr+1,0))*10^6*HLOOKUP(AJ73,GDP!$C$2:$BA$3,2,0)/HLOOKUP(GDPyear,GDP!$C$2:$BA$3,2,0))</f>
        <v>591118.19638922391</v>
      </c>
      <c r="AK75" s="68">
        <f>IF(ISERROR(VLOOKUP($B$72,CommercialInvestPivot!$A$10:$AM$20,AK73-CommYr+2,0)/(VLOOKUP($B$72,CommercialUnitsPivot!$A$10:$AM$20,AK73-CommYr+2,0)-VLOOKUP($B$72,CommercialUnitsPivot!$A$10:$AM$20,AK73-CommYr+1,0))*10^6*HLOOKUP(AK73,GDP!$C$2:$BA$3,2,0)/HLOOKUP(GDPyear,GDP!$C$2:$BA$3,2,0)),0,VLOOKUP($B$72,CommercialInvestPivot!$A$10:$AM$20,AK73-CommYr+2,0)/(VLOOKUP($B$72,CommercialUnitsPivot!$A$10:$AM$20,AK73-CommYr+2,0)-VLOOKUP($B$72,CommercialUnitsPivot!$A$10:$AM$20,AK73-CommYr+1,0))*10^6*HLOOKUP(AK73,GDP!$C$2:$BA$3,2,0)/HLOOKUP(GDPyear,GDP!$C$2:$BA$3,2,0))</f>
        <v>595541.66193462163</v>
      </c>
      <c r="AL75" s="68">
        <f>IF(ISERROR(VLOOKUP($B$72,CommercialInvestPivot!$A$10:$AM$20,AL73-CommYr+2,0)/(VLOOKUP($B$72,CommercialUnitsPivot!$A$10:$AM$20,AL73-CommYr+2,0)-VLOOKUP($B$72,CommercialUnitsPivot!$A$10:$AM$20,AL73-CommYr+1,0))*10^6*HLOOKUP(AL73,GDP!$C$2:$BA$3,2,0)/HLOOKUP(GDPyear,GDP!$C$2:$BA$3,2,0)),0,VLOOKUP($B$72,CommercialInvestPivot!$A$10:$AM$20,AL73-CommYr+2,0)/(VLOOKUP($B$72,CommercialUnitsPivot!$A$10:$AM$20,AL73-CommYr+2,0)-VLOOKUP($B$72,CommercialUnitsPivot!$A$10:$AM$20,AL73-CommYr+1,0))*10^6*HLOOKUP(AL73,GDP!$C$2:$BA$3,2,0)/HLOOKUP(GDPyear,GDP!$C$2:$BA$3,2,0))</f>
        <v>600183.49002450006</v>
      </c>
      <c r="AM75" s="68">
        <f>IF(ISERROR(VLOOKUP($B$72,CommercialInvestPivot!$A$10:$AM$20,AM73-CommYr+2,0)/(VLOOKUP($B$72,CommercialUnitsPivot!$A$10:$AM$20,AM73-CommYr+2,0)-VLOOKUP($B$72,CommercialUnitsPivot!$A$10:$AM$20,AM73-CommYr+1,0))*10^6*HLOOKUP(AM73,GDP!$C$2:$BA$3,2,0)/HLOOKUP(GDPyear,GDP!$C$2:$BA$3,2,0)),0,VLOOKUP($B$72,CommercialInvestPivot!$A$10:$AM$20,AM73-CommYr+2,0)/(VLOOKUP($B$72,CommercialUnitsPivot!$A$10:$AM$20,AM73-CommYr+2,0)-VLOOKUP($B$72,CommercialUnitsPivot!$A$10:$AM$20,AM73-CommYr+1,0))*10^6*HLOOKUP(AM73,GDP!$C$2:$BA$3,2,0)/HLOOKUP(GDPyear,GDP!$C$2:$BA$3,2,0))</f>
        <v>608732.47284413641</v>
      </c>
      <c r="AN75" s="68">
        <f>IF(ISERROR(VLOOKUP($B$72,CommercialInvestPivot!$A$10:$AM$20,AN73-CommYr+2,0)/(VLOOKUP($B$72,CommercialUnitsPivot!$A$10:$AM$20,AN73-CommYr+2,0)-VLOOKUP($B$72,CommercialUnitsPivot!$A$10:$AM$20,AN73-CommYr+1,0))*10^6*HLOOKUP(AN73,GDP!$C$2:$BA$3,2,0)/HLOOKUP(GDPyear,GDP!$C$2:$BA$3,2,0)),0,VLOOKUP($B$72,CommercialInvestPivot!$A$10:$AM$20,AN73-CommYr+2,0)/(VLOOKUP($B$72,CommercialUnitsPivot!$A$10:$AM$20,AN73-CommYr+2,0)-VLOOKUP($B$72,CommercialUnitsPivot!$A$10:$AM$20,AN73-CommYr+1,0))*10^6*HLOOKUP(AN73,GDP!$C$2:$BA$3,2,0)/HLOOKUP(GDPyear,GDP!$C$2:$BA$3,2,0))</f>
        <v>617912.98903143883</v>
      </c>
      <c r="AO75" s="68">
        <f>IF(ISERROR(VLOOKUP($B$72,CommercialInvestPivot!$A$10:$AM$20,AO73-CommYr+2,0)/(VLOOKUP($B$72,CommercialUnitsPivot!$A$10:$AM$20,AO73-CommYr+2,0)-VLOOKUP($B$72,CommercialUnitsPivot!$A$10:$AM$20,AO73-CommYr+1,0))*10^6*HLOOKUP(AO73,GDP!$C$2:$BA$3,2,0)/HLOOKUP(GDPyear,GDP!$C$2:$BA$3,2,0)),0,VLOOKUP($B$72,CommercialInvestPivot!$A$10:$AM$20,AO73-CommYr+2,0)/(VLOOKUP($B$72,CommercialUnitsPivot!$A$10:$AM$20,AO73-CommYr+2,0)-VLOOKUP($B$72,CommercialUnitsPivot!$A$10:$AM$20,AO73-CommYr+1,0))*10^6*HLOOKUP(AO73,GDP!$C$2:$BA$3,2,0)/HLOOKUP(GDPyear,GDP!$C$2:$BA$3,2,0))</f>
        <v>627472.21688724216</v>
      </c>
      <c r="AP75" s="68">
        <f>IF(ISERROR(VLOOKUP($B$72,CommercialInvestPivot!$A$10:$AM$20,AP73-CommYr+2,0)/(VLOOKUP($B$72,CommercialUnitsPivot!$A$10:$AM$20,AP73-CommYr+2,0)-VLOOKUP($B$72,CommercialUnitsPivot!$A$10:$AM$20,AP73-CommYr+1,0))*10^6*HLOOKUP(AP73,GDP!$C$2:$BA$3,2,0)/HLOOKUP(GDPyear,GDP!$C$2:$BA$3,2,0)),0,VLOOKUP($B$72,CommercialInvestPivot!$A$10:$AM$20,AP73-CommYr+2,0)/(VLOOKUP($B$72,CommercialUnitsPivot!$A$10:$AM$20,AP73-CommYr+2,0)-VLOOKUP($B$72,CommercialUnitsPivot!$A$10:$AM$20,AP73-CommYr+1,0))*10^6*HLOOKUP(AP73,GDP!$C$2:$BA$3,2,0)/HLOOKUP(GDPyear,GDP!$C$2:$BA$3,2,0))</f>
        <v>636711.87255923578</v>
      </c>
      <c r="AQ75" s="68">
        <f>IF(ISERROR(VLOOKUP($B$72,CommercialInvestPivot!$A$10:$AM$20,AQ73-CommYr+2,0)/(VLOOKUP($B$72,CommercialUnitsPivot!$A$10:$AM$20,AQ73-CommYr+2,0)-VLOOKUP($B$72,CommercialUnitsPivot!$A$10:$AM$20,AQ73-CommYr+1,0))*10^6*HLOOKUP(AQ73,GDP!$C$2:$BA$3,2,0)/HLOOKUP(GDPyear,GDP!$C$2:$BA$3,2,0)),0,VLOOKUP($B$72,CommercialInvestPivot!$A$10:$AM$20,AQ73-CommYr+2,0)/(VLOOKUP($B$72,CommercialUnitsPivot!$A$10:$AM$20,AQ73-CommYr+2,0)-VLOOKUP($B$72,CommercialUnitsPivot!$A$10:$AM$20,AQ73-CommYr+1,0))*10^6*HLOOKUP(AQ73,GDP!$C$2:$BA$3,2,0)/HLOOKUP(GDPyear,GDP!$C$2:$BA$3,2,0))</f>
        <v>646336.57806038915</v>
      </c>
      <c r="AR75" s="68">
        <f>IF(ISERROR(VLOOKUP($B$72,CommercialInvestPivot!$A$10:$AM$20,AR73-CommYr+2,0)/(VLOOKUP($B$72,CommercialUnitsPivot!$A$10:$AM$20,AR73-CommYr+2,0)-VLOOKUP($B$72,CommercialUnitsPivot!$A$10:$AM$20,AR73-CommYr+1,0))*10^6*HLOOKUP(AR73,GDP!$C$2:$BA$3,2,0)/HLOOKUP(GDPyear,GDP!$C$2:$BA$3,2,0)),0,VLOOKUP($B$72,CommercialInvestPivot!$A$10:$AM$20,AR73-CommYr+2,0)/(VLOOKUP($B$72,CommercialUnitsPivot!$A$10:$AM$20,AR73-CommYr+2,0)-VLOOKUP($B$72,CommercialUnitsPivot!$A$10:$AM$20,AR73-CommYr+1,0))*10^6*HLOOKUP(AR73,GDP!$C$2:$BA$3,2,0)/HLOOKUP(GDPyear,GDP!$C$2:$BA$3,2,0))</f>
        <v>656370.54982101603</v>
      </c>
    </row>
    <row r="76" spans="2:44" x14ac:dyDescent="0.25">
      <c r="B76" s="72" t="s">
        <v>76</v>
      </c>
      <c r="C76" s="130" t="s">
        <v>52</v>
      </c>
      <c r="D76" s="130" t="s">
        <v>52</v>
      </c>
      <c r="E76" s="130" t="s">
        <v>52</v>
      </c>
      <c r="F76" s="130" t="s">
        <v>52</v>
      </c>
      <c r="G76" s="68">
        <f>IF(ISERROR(G75/G74),0,G75/G74)</f>
        <v>0</v>
      </c>
      <c r="H76" s="68">
        <f t="shared" ref="H76" si="395">IF(ISERROR(H75/H74),0,H75/H74)</f>
        <v>1894.2742465286613</v>
      </c>
      <c r="I76" s="68">
        <f t="shared" ref="I76" si="396">IF(ISERROR(I75/I74),0,I75/I74)</f>
        <v>1898.5183764078299</v>
      </c>
      <c r="J76" s="68">
        <f t="shared" ref="J76" si="397">IF(ISERROR(J75/J74),0,J75/J74)</f>
        <v>2297.8548394665322</v>
      </c>
      <c r="K76" s="68">
        <f t="shared" ref="K76" si="398">IF(ISERROR(K75/K74),0,K75/K74)</f>
        <v>2301.1626662388562</v>
      </c>
      <c r="L76" s="68">
        <f t="shared" ref="L76" si="399">IF(ISERROR(L75/L74),0,L75/L74)</f>
        <v>2343.1245365831583</v>
      </c>
      <c r="M76" s="68">
        <f t="shared" ref="M76" si="400">IF(ISERROR(M75/M74),0,M75/M74)</f>
        <v>2385.9445447471458</v>
      </c>
      <c r="N76" s="68">
        <f t="shared" ref="N76" si="401">IF(ISERROR(N75/N74),0,N75/N74)</f>
        <v>2429.2373537079993</v>
      </c>
      <c r="O76" s="68">
        <f t="shared" ref="O76" si="402">IF(ISERROR(O75/O74),0,O75/O74)</f>
        <v>2472.8692492081796</v>
      </c>
      <c r="P76" s="68">
        <f t="shared" ref="P76" si="403">IF(ISERROR(P75/P74),0,P75/P74)</f>
        <v>2527.5773116913201</v>
      </c>
      <c r="Q76" s="68">
        <f t="shared" ref="Q76" si="404">IF(ISERROR(Q75/Q74),0,Q75/Q74)</f>
        <v>2574.8883384548317</v>
      </c>
      <c r="R76" s="68">
        <f t="shared" ref="R76" si="405">IF(ISERROR(R75/R74),0,R75/R74)</f>
        <v>2625.3999082445071</v>
      </c>
      <c r="S76" s="68">
        <f t="shared" ref="S76" si="406">IF(ISERROR(S75/S74),0,S75/S74)</f>
        <v>2682.1091936355124</v>
      </c>
      <c r="T76" s="68">
        <f t="shared" ref="T76" si="407">IF(ISERROR(T75/T74),0,T75/T74)</f>
        <v>2746.5058718011496</v>
      </c>
      <c r="U76" s="68">
        <f t="shared" ref="U76" si="408">IF(ISERROR(U75/U74),0,U75/U74)</f>
        <v>2811.3947789326216</v>
      </c>
      <c r="V76" s="68">
        <f t="shared" ref="V76" si="409">IF(ISERROR(V75/V74),0,V75/V74)</f>
        <v>2877.1214304545997</v>
      </c>
      <c r="W76" s="68">
        <f t="shared" ref="W76" si="410">IF(ISERROR(W75/W74),0,W75/W74)</f>
        <v>2935.0326701891954</v>
      </c>
      <c r="X76" s="68">
        <f t="shared" ref="X76" si="411">IF(ISERROR(X75/X74),0,X75/X74)</f>
        <v>2996.6965300451575</v>
      </c>
      <c r="Y76" s="68">
        <f t="shared" ref="Y76" si="412">IF(ISERROR(Y75/Y74),0,Y75/Y74)</f>
        <v>3044.7548072982813</v>
      </c>
      <c r="Z76" s="68">
        <f t="shared" ref="Z76" si="413">IF(ISERROR(Z75/Z74),0,Z75/Z74)</f>
        <v>3100.7861656677801</v>
      </c>
      <c r="AA76" s="68">
        <f t="shared" ref="AA76" si="414">IF(ISERROR(AA75/AA74),0,AA75/AA74)</f>
        <v>3159.3244564842807</v>
      </c>
      <c r="AB76" s="68">
        <f t="shared" ref="AB76" si="415">IF(ISERROR(AB75/AB74),0,AB75/AB74)</f>
        <v>3222.4114569704111</v>
      </c>
      <c r="AC76" s="68">
        <f t="shared" ref="AC76" si="416">IF(ISERROR(AC75/AC74),0,AC75/AC74)</f>
        <v>3281.5947351157092</v>
      </c>
      <c r="AD76" s="68">
        <f t="shared" ref="AD76" si="417">IF(ISERROR(AD75/AD74),0,AD75/AD74)</f>
        <v>3344.8551419176451</v>
      </c>
      <c r="AE76" s="68">
        <f t="shared" ref="AE76" si="418">IF(ISERROR(AE75/AE74),0,AE75/AE74)</f>
        <v>3406.5540289603191</v>
      </c>
      <c r="AF76" s="68">
        <f t="shared" ref="AF76" si="419">IF(ISERROR(AF75/AF74),0,AF75/AF74)</f>
        <v>3477.426092806726</v>
      </c>
      <c r="AG76" s="68">
        <f t="shared" ref="AG76" si="420">IF(ISERROR(AG75/AG74),0,AG75/AG74)</f>
        <v>3543.1086237395498</v>
      </c>
      <c r="AH76" s="68">
        <f t="shared" ref="AH76" si="421">IF(ISERROR(AH75/AH74),0,AH75/AH74)</f>
        <v>3613.6716328124758</v>
      </c>
      <c r="AI76" s="68">
        <f t="shared" ref="AI76" si="422">IF(ISERROR(AI75/AI74),0,AI75/AI74)</f>
        <v>3685.6837608516275</v>
      </c>
      <c r="AJ76" s="68">
        <f t="shared" ref="AJ76" si="423">IF(ISERROR(AJ75/AJ74),0,AJ75/AJ74)</f>
        <v>3777.3284531185818</v>
      </c>
      <c r="AK76" s="68">
        <f t="shared" ref="AK76" si="424">IF(ISERROR(AK75/AK74),0,AK75/AK74)</f>
        <v>3883.3357821740938</v>
      </c>
      <c r="AL76" s="68">
        <f t="shared" ref="AL76" si="425">IF(ISERROR(AL75/AL74),0,AL75/AL74)</f>
        <v>3994.9257898060591</v>
      </c>
      <c r="AM76" s="68">
        <f t="shared" ref="AM76" si="426">IF(ISERROR(AM75/AM74),0,AM75/AM74)</f>
        <v>4065.2841175139629</v>
      </c>
      <c r="AN76" s="68">
        <f t="shared" ref="AN76" si="427">IF(ISERROR(AN75/AN74),0,AN75/AN74)</f>
        <v>4136.9651090232974</v>
      </c>
      <c r="AO76" s="68">
        <f t="shared" ref="AO76" si="428">IF(ISERROR(AO75/AO74),0,AO75/AO74)</f>
        <v>4213.2536810646188</v>
      </c>
      <c r="AP76" s="68">
        <f t="shared" ref="AP76" si="429">IF(ISERROR(AP75/AP74),0,AP75/AP74)</f>
        <v>4295.3562937944816</v>
      </c>
      <c r="AQ76" s="68">
        <f t="shared" ref="AQ76" si="430">IF(ISERROR(AQ75/AQ74),0,AQ75/AQ74)</f>
        <v>4376.1843730948385</v>
      </c>
      <c r="AR76" s="68">
        <f t="shared" ref="AR76" si="431">IF(ISERROR(AR75/AR74),0,AR75/AR74)</f>
        <v>4451.3059655804282</v>
      </c>
    </row>
    <row r="77" spans="2:44" x14ac:dyDescent="0.25">
      <c r="B77" s="72" t="s">
        <v>86</v>
      </c>
      <c r="C77" s="130" t="s">
        <v>52</v>
      </c>
      <c r="D77" s="130" t="s">
        <v>52</v>
      </c>
      <c r="E77" s="130" t="s">
        <v>52</v>
      </c>
      <c r="F77" s="130" t="s">
        <v>52</v>
      </c>
      <c r="G77" s="71">
        <f>MIN(G75*VLOOKUP($B$72,'Tax Credits'!$C$6:$AS$16,G$4-TaxMin+2,0),200*G74)</f>
        <v>0</v>
      </c>
      <c r="H77" s="71">
        <f>MIN(H75*VLOOKUP($B$72,'Tax Credits'!$C$6:$AS$16,H$4-TaxMin+2,0),200*H74)</f>
        <v>47356.856163216304</v>
      </c>
      <c r="I77" s="71">
        <f>MIN(I75*VLOOKUP($B$72,'Tax Credits'!$C$6:$AS$16,I$4-TaxMin+2,0),200*I74)</f>
        <v>47462.959410195785</v>
      </c>
      <c r="J77" s="71">
        <f>MIN(J75*VLOOKUP($B$72,'Tax Credits'!$C$6:$AS$16,J$4-TaxMin+2,0),200*J74)</f>
        <v>37460.863775059923</v>
      </c>
      <c r="K77" s="68">
        <f>K75*VLOOKUP($B$72,'Tax Credits'!$C$6:$AS$16,K$4-TaxMin+2,0)</f>
        <v>0</v>
      </c>
      <c r="L77" s="68">
        <f>L75*VLOOKUP($B$72,'Tax Credits'!$C$6:$AS$16,L$4-TaxMin+2,0)</f>
        <v>0</v>
      </c>
      <c r="M77" s="68">
        <f>M75*VLOOKUP($B$72,'Tax Credits'!$C$6:$AS$16,M$4-TaxMin+2,0)</f>
        <v>0</v>
      </c>
      <c r="N77" s="68">
        <f>N75*VLOOKUP($B$72,'Tax Credits'!$C$6:$AS$16,N$4-TaxMin+2,0)</f>
        <v>0</v>
      </c>
      <c r="O77" s="68">
        <f>O75*VLOOKUP($B$72,'Tax Credits'!$C$6:$AS$16,O$4-TaxMin+2,0)</f>
        <v>0</v>
      </c>
      <c r="P77" s="68">
        <f>P75*VLOOKUP($B$72,'Tax Credits'!$C$6:$AS$16,P$4-TaxMin+2,0)</f>
        <v>0</v>
      </c>
      <c r="Q77" s="68">
        <f>Q75*VLOOKUP($B$72,'Tax Credits'!$C$6:$AS$16,Q$4-TaxMin+2,0)</f>
        <v>0</v>
      </c>
      <c r="R77" s="68">
        <f>R75*VLOOKUP($B$72,'Tax Credits'!$C$6:$AS$16,R$4-TaxMin+2,0)</f>
        <v>0</v>
      </c>
      <c r="S77" s="68">
        <f>S75*VLOOKUP($B$72,'Tax Credits'!$C$6:$AS$16,S$4-TaxMin+2,0)</f>
        <v>0</v>
      </c>
      <c r="T77" s="68">
        <f>T75*VLOOKUP($B$72,'Tax Credits'!$C$6:$AS$16,T$4-TaxMin+2,0)</f>
        <v>0</v>
      </c>
      <c r="U77" s="68">
        <f>U75*VLOOKUP($B$72,'Tax Credits'!$C$6:$AS$16,U$4-TaxMin+2,0)</f>
        <v>0</v>
      </c>
      <c r="V77" s="68">
        <f>V75*VLOOKUP($B$72,'Tax Credits'!$C$6:$AS$16,V$4-TaxMin+2,0)</f>
        <v>0</v>
      </c>
      <c r="W77" s="68">
        <f>W75*VLOOKUP($B$72,'Tax Credits'!$C$6:$AS$16,W$4-TaxMin+2,0)</f>
        <v>0</v>
      </c>
      <c r="X77" s="68">
        <f>X75*VLOOKUP($B$72,'Tax Credits'!$C$6:$AS$16,X$4-TaxMin+2,0)</f>
        <v>0</v>
      </c>
      <c r="Y77" s="68">
        <f>Y75*VLOOKUP($B$72,'Tax Credits'!$C$6:$AS$16,Y$4-TaxMin+2,0)</f>
        <v>0</v>
      </c>
      <c r="Z77" s="68">
        <f>Z75*VLOOKUP($B$72,'Tax Credits'!$C$6:$AS$16,Z$4-TaxMin+2,0)</f>
        <v>0</v>
      </c>
      <c r="AA77" s="68">
        <f>AA75*VLOOKUP($B$72,'Tax Credits'!$C$6:$AS$16,AA$4-TaxMin+2,0)</f>
        <v>0</v>
      </c>
      <c r="AB77" s="68">
        <f>AB75*VLOOKUP($B$72,'Tax Credits'!$C$6:$AS$16,AB$4-TaxMin+2,0)</f>
        <v>0</v>
      </c>
      <c r="AC77" s="68">
        <f>AC75*VLOOKUP($B$72,'Tax Credits'!$C$6:$AS$16,AC$4-TaxMin+2,0)</f>
        <v>0</v>
      </c>
      <c r="AD77" s="68">
        <f>AD75*VLOOKUP($B$72,'Tax Credits'!$C$6:$AS$16,AD$4-TaxMin+2,0)</f>
        <v>0</v>
      </c>
      <c r="AE77" s="68">
        <f>AE75*VLOOKUP($B$72,'Tax Credits'!$C$6:$AS$16,AE$4-TaxMin+2,0)</f>
        <v>0</v>
      </c>
      <c r="AF77" s="68">
        <f>AF75*VLOOKUP($B$72,'Tax Credits'!$C$6:$AS$16,AF$4-TaxMin+2,0)</f>
        <v>0</v>
      </c>
      <c r="AG77" s="68">
        <f>AG75*VLOOKUP($B$72,'Tax Credits'!$C$6:$AS$16,AG$4-TaxMin+2,0)</f>
        <v>0</v>
      </c>
      <c r="AH77" s="68">
        <f>AH75*VLOOKUP($B$72,'Tax Credits'!$C$6:$AS$16,AH$4-TaxMin+2,0)</f>
        <v>0</v>
      </c>
      <c r="AI77" s="68">
        <f>AI75*VLOOKUP($B$72,'Tax Credits'!$C$6:$AS$16,AI$4-TaxMin+2,0)</f>
        <v>0</v>
      </c>
      <c r="AJ77" s="68">
        <f>AJ75*VLOOKUP($B$72,'Tax Credits'!$C$6:$AS$16,AJ$4-TaxMin+2,0)</f>
        <v>0</v>
      </c>
      <c r="AK77" s="68">
        <f>AK75*VLOOKUP($B$72,'Tax Credits'!$C$6:$AS$16,AK$4-TaxMin+2,0)</f>
        <v>0</v>
      </c>
      <c r="AL77" s="68">
        <f>AL75*VLOOKUP($B$72,'Tax Credits'!$C$6:$AS$16,AL$4-TaxMin+2,0)</f>
        <v>0</v>
      </c>
      <c r="AM77" s="68">
        <f>AM75*VLOOKUP($B$72,'Tax Credits'!$C$6:$AS$16,AM$4-TaxMin+2,0)</f>
        <v>0</v>
      </c>
      <c r="AN77" s="68">
        <f>AN75*VLOOKUP($B$72,'Tax Credits'!$C$6:$AS$16,AN$4-TaxMin+2,0)</f>
        <v>0</v>
      </c>
      <c r="AO77" s="68">
        <f>AO75*VLOOKUP($B$72,'Tax Credits'!$C$6:$AS$16,AO$4-TaxMin+2,0)</f>
        <v>0</v>
      </c>
      <c r="AP77" s="68">
        <f>AP75*VLOOKUP($B$72,'Tax Credits'!$C$6:$AS$16,AP$4-TaxMin+2,0)</f>
        <v>0</v>
      </c>
      <c r="AQ77" s="68">
        <f>AQ75*VLOOKUP($B$72,'Tax Credits'!$C$6:$AS$16,AQ$4-TaxMin+2,0)</f>
        <v>0</v>
      </c>
      <c r="AR77" s="68">
        <f>AR75*VLOOKUP($B$72,'Tax Credits'!$C$6:$AS$16,AR$4-TaxMin+2,0)</f>
        <v>0</v>
      </c>
    </row>
    <row r="78" spans="2:44" x14ac:dyDescent="0.25">
      <c r="B78" s="72" t="s">
        <v>77</v>
      </c>
      <c r="C78" s="130" t="s">
        <v>52</v>
      </c>
      <c r="D78" s="130" t="s">
        <v>52</v>
      </c>
      <c r="E78" s="130" t="s">
        <v>52</v>
      </c>
      <c r="F78" s="130" t="s">
        <v>52</v>
      </c>
      <c r="G78" s="68">
        <f>IF(ISERROR((G75-G77)/G74),0,(G75-G77)/G74)</f>
        <v>0</v>
      </c>
      <c r="H78" s="68">
        <f t="shared" ref="H78:J78" si="432">(H75-H77)/H74</f>
        <v>1704.8468218757953</v>
      </c>
      <c r="I78" s="68">
        <f t="shared" si="432"/>
        <v>1708.6665387670471</v>
      </c>
      <c r="J78" s="68">
        <f t="shared" si="432"/>
        <v>2097.8548394665322</v>
      </c>
      <c r="K78" s="68">
        <f t="shared" ref="K78" si="433">IF(ISERROR((K75-K77)/K74),0,(K75-K77)/K74)</f>
        <v>2301.1626662388562</v>
      </c>
      <c r="L78" s="68">
        <f t="shared" ref="L78" si="434">IF(ISERROR((L75-L77)/L74),0,(L75-L77)/L74)</f>
        <v>2343.1245365831583</v>
      </c>
      <c r="M78" s="68">
        <f t="shared" ref="M78" si="435">IF(ISERROR((M75-M77)/M74),0,(M75-M77)/M74)</f>
        <v>2385.9445447471458</v>
      </c>
      <c r="N78" s="68">
        <f t="shared" ref="N78" si="436">IF(ISERROR((N75-N77)/N74),0,(N75-N77)/N74)</f>
        <v>2429.2373537079993</v>
      </c>
      <c r="O78" s="68">
        <f t="shared" ref="O78" si="437">IF(ISERROR((O75-O77)/O74),0,(O75-O77)/O74)</f>
        <v>2472.8692492081796</v>
      </c>
      <c r="P78" s="68">
        <f t="shared" ref="P78" si="438">IF(ISERROR((P75-P77)/P74),0,(P75-P77)/P74)</f>
        <v>2527.5773116913201</v>
      </c>
      <c r="Q78" s="68">
        <f t="shared" ref="Q78" si="439">IF(ISERROR((Q75-Q77)/Q74),0,(Q75-Q77)/Q74)</f>
        <v>2574.8883384548317</v>
      </c>
      <c r="R78" s="68">
        <f t="shared" ref="R78" si="440">IF(ISERROR((R75-R77)/R74),0,(R75-R77)/R74)</f>
        <v>2625.3999082445071</v>
      </c>
      <c r="S78" s="68">
        <f t="shared" ref="S78" si="441">IF(ISERROR((S75-S77)/S74),0,(S75-S77)/S74)</f>
        <v>2682.1091936355124</v>
      </c>
      <c r="T78" s="68">
        <f t="shared" ref="T78" si="442">IF(ISERROR((T75-T77)/T74),0,(T75-T77)/T74)</f>
        <v>2746.5058718011496</v>
      </c>
      <c r="U78" s="68">
        <f t="shared" ref="U78" si="443">IF(ISERROR((U75-U77)/U74),0,(U75-U77)/U74)</f>
        <v>2811.3947789326216</v>
      </c>
      <c r="V78" s="68">
        <f t="shared" ref="V78" si="444">IF(ISERROR((V75-V77)/V74),0,(V75-V77)/V74)</f>
        <v>2877.1214304545997</v>
      </c>
      <c r="W78" s="68">
        <f t="shared" ref="W78" si="445">IF(ISERROR((W75-W77)/W74),0,(W75-W77)/W74)</f>
        <v>2935.0326701891954</v>
      </c>
      <c r="X78" s="68">
        <f t="shared" ref="X78" si="446">IF(ISERROR((X75-X77)/X74),0,(X75-X77)/X74)</f>
        <v>2996.6965300451575</v>
      </c>
      <c r="Y78" s="68">
        <f t="shared" ref="Y78" si="447">IF(ISERROR((Y75-Y77)/Y74),0,(Y75-Y77)/Y74)</f>
        <v>3044.7548072982813</v>
      </c>
      <c r="Z78" s="68">
        <f t="shared" ref="Z78" si="448">IF(ISERROR((Z75-Z77)/Z74),0,(Z75-Z77)/Z74)</f>
        <v>3100.7861656677801</v>
      </c>
      <c r="AA78" s="68">
        <f t="shared" ref="AA78" si="449">IF(ISERROR((AA75-AA77)/AA74),0,(AA75-AA77)/AA74)</f>
        <v>3159.3244564842807</v>
      </c>
      <c r="AB78" s="68">
        <f t="shared" ref="AB78" si="450">IF(ISERROR((AB75-AB77)/AB74),0,(AB75-AB77)/AB74)</f>
        <v>3222.4114569704111</v>
      </c>
      <c r="AC78" s="68">
        <f t="shared" ref="AC78" si="451">IF(ISERROR((AC75-AC77)/AC74),0,(AC75-AC77)/AC74)</f>
        <v>3281.5947351157092</v>
      </c>
      <c r="AD78" s="68">
        <f t="shared" ref="AD78" si="452">IF(ISERROR((AD75-AD77)/AD74),0,(AD75-AD77)/AD74)</f>
        <v>3344.8551419176451</v>
      </c>
      <c r="AE78" s="68">
        <f t="shared" ref="AE78" si="453">IF(ISERROR((AE75-AE77)/AE74),0,(AE75-AE77)/AE74)</f>
        <v>3406.5540289603191</v>
      </c>
      <c r="AF78" s="68">
        <f t="shared" ref="AF78" si="454">IF(ISERROR((AF75-AF77)/AF74),0,(AF75-AF77)/AF74)</f>
        <v>3477.426092806726</v>
      </c>
      <c r="AG78" s="68">
        <f t="shared" ref="AG78" si="455">IF(ISERROR((AG75-AG77)/AG74),0,(AG75-AG77)/AG74)</f>
        <v>3543.1086237395498</v>
      </c>
      <c r="AH78" s="68">
        <f t="shared" ref="AH78" si="456">IF(ISERROR((AH75-AH77)/AH74),0,(AH75-AH77)/AH74)</f>
        <v>3613.6716328124758</v>
      </c>
      <c r="AI78" s="68">
        <f t="shared" ref="AI78" si="457">IF(ISERROR((AI75-AI77)/AI74),0,(AI75-AI77)/AI74)</f>
        <v>3685.6837608516275</v>
      </c>
      <c r="AJ78" s="68">
        <f t="shared" ref="AJ78" si="458">IF(ISERROR((AJ75-AJ77)/AJ74),0,(AJ75-AJ77)/AJ74)</f>
        <v>3777.3284531185818</v>
      </c>
      <c r="AK78" s="68">
        <f t="shared" ref="AK78" si="459">IF(ISERROR((AK75-AK77)/AK74),0,(AK75-AK77)/AK74)</f>
        <v>3883.3357821740938</v>
      </c>
      <c r="AL78" s="68">
        <f t="shared" ref="AL78" si="460">IF(ISERROR((AL75-AL77)/AL74),0,(AL75-AL77)/AL74)</f>
        <v>3994.9257898060591</v>
      </c>
      <c r="AM78" s="68">
        <f t="shared" ref="AM78" si="461">IF(ISERROR((AM75-AM77)/AM74),0,(AM75-AM77)/AM74)</f>
        <v>4065.2841175139629</v>
      </c>
      <c r="AN78" s="68">
        <f t="shared" ref="AN78" si="462">IF(ISERROR((AN75-AN77)/AN74),0,(AN75-AN77)/AN74)</f>
        <v>4136.9651090232974</v>
      </c>
      <c r="AO78" s="68">
        <f t="shared" ref="AO78" si="463">IF(ISERROR((AO75-AO77)/AO74),0,(AO75-AO77)/AO74)</f>
        <v>4213.2536810646188</v>
      </c>
      <c r="AP78" s="68">
        <f t="shared" ref="AP78" si="464">IF(ISERROR((AP75-AP77)/AP74),0,(AP75-AP77)/AP74)</f>
        <v>4295.3562937944816</v>
      </c>
      <c r="AQ78" s="68">
        <f t="shared" ref="AQ78" si="465">IF(ISERROR((AQ75-AQ77)/AQ74),0,(AQ75-AQ77)/AQ74)</f>
        <v>4376.1843730948385</v>
      </c>
      <c r="AR78" s="68">
        <f t="shared" ref="AR78" si="466">IF(ISERROR((AR75-AR77)/AR74),0,(AR75-AR77)/AR74)</f>
        <v>4451.3059655804282</v>
      </c>
    </row>
    <row r="79" spans="2:44" x14ac:dyDescent="0.25">
      <c r="B79" s="72" t="s">
        <v>162</v>
      </c>
      <c r="C79" s="130" t="s">
        <v>52</v>
      </c>
      <c r="D79" s="130" t="s">
        <v>52</v>
      </c>
      <c r="E79" s="130" t="s">
        <v>52</v>
      </c>
      <c r="F79" s="130" t="s">
        <v>52</v>
      </c>
      <c r="G79" s="69">
        <f>VLOOKUP($B$72,CommercialUnitsPivot!$A$10:$AM$21,G73-CommYr+2,0)</f>
        <v>1837.4599999999994</v>
      </c>
      <c r="H79" s="69">
        <f>VLOOKUP($B$72,CommercialUnitsPivot!$A$10:$AM$21,H73-CommYr+2,0)-VLOOKUP($B$72,CommercialUnitsPivot!$A$10:$AM$21,H73-CommYr+1,0)</f>
        <v>105.43000000000052</v>
      </c>
      <c r="I79" s="69">
        <f>VLOOKUP($B$72,CommercialUnitsPivot!$A$10:$AM$21,I73-CommYr+2,0)-VLOOKUP($B$72,CommercialUnitsPivot!$A$10:$AM$21,I73-CommYr+1,0)</f>
        <v>133.09999999999991</v>
      </c>
      <c r="J79" s="69">
        <f>VLOOKUP($B$72,CommercialUnitsPivot!$A$10:$AM$21,J73-CommYr+2,0)-VLOOKUP($B$72,CommercialUnitsPivot!$A$10:$AM$21,J73-CommYr+1,0)</f>
        <v>158.61999999999989</v>
      </c>
      <c r="K79" s="69">
        <f>VLOOKUP($B$72,CommercialUnitsPivot!$A$10:$AM$21,K73-CommYr+2,0)-VLOOKUP($B$72,CommercialUnitsPivot!$A$10:$AM$21,K73-CommYr+1,0)</f>
        <v>124.42000000000007</v>
      </c>
      <c r="L79" s="69">
        <f>VLOOKUP($B$72,CommercialUnitsPivot!$A$10:$AM$21,L73-CommYr+2,0)-VLOOKUP($B$72,CommercialUnitsPivot!$A$10:$AM$21,L73-CommYr+1,0)</f>
        <v>121.01999999999953</v>
      </c>
      <c r="M79" s="69">
        <f>VLOOKUP($B$72,CommercialUnitsPivot!$A$10:$AM$21,M73-CommYr+2,0)-VLOOKUP($B$72,CommercialUnitsPivot!$A$10:$AM$21,M73-CommYr+1,0)</f>
        <v>125.29999999999973</v>
      </c>
      <c r="N79" s="69">
        <f>VLOOKUP($B$72,CommercialUnitsPivot!$A$10:$AM$21,N73-CommYr+2,0)-VLOOKUP($B$72,CommercialUnitsPivot!$A$10:$AM$21,N73-CommYr+1,0)</f>
        <v>126.78000000000247</v>
      </c>
      <c r="O79" s="69">
        <f>VLOOKUP($B$72,CommercialUnitsPivot!$A$10:$AM$21,O73-CommYr+2,0)-VLOOKUP($B$72,CommercialUnitsPivot!$A$10:$AM$21,O73-CommYr+1,0)</f>
        <v>141.09999999999809</v>
      </c>
      <c r="P79" s="69">
        <f>VLOOKUP($B$72,CommercialUnitsPivot!$A$10:$AM$21,P73-CommYr+2,0)-VLOOKUP($B$72,CommercialUnitsPivot!$A$10:$AM$21,P73-CommYr+1,0)</f>
        <v>159.66999999999871</v>
      </c>
      <c r="Q79" s="69">
        <f>VLOOKUP($B$72,CommercialUnitsPivot!$A$10:$AM$21,Q73-CommYr+2,0)-VLOOKUP($B$72,CommercialUnitsPivot!$A$10:$AM$21,Q73-CommYr+1,0)</f>
        <v>179.07000000000335</v>
      </c>
      <c r="R79" s="69">
        <f>VLOOKUP($B$72,CommercialUnitsPivot!$A$10:$AM$21,R73-CommYr+2,0)-VLOOKUP($B$72,CommercialUnitsPivot!$A$10:$AM$21,R73-CommYr+1,0)</f>
        <v>196.64999999999827</v>
      </c>
      <c r="S79" s="69">
        <f>VLOOKUP($B$72,CommercialUnitsPivot!$A$10:$AM$21,S73-CommYr+2,0)-VLOOKUP($B$72,CommercialUnitsPivot!$A$10:$AM$21,S73-CommYr+1,0)</f>
        <v>225.73000000000138</v>
      </c>
      <c r="T79" s="69">
        <f>VLOOKUP($B$72,CommercialUnitsPivot!$A$10:$AM$21,T73-CommYr+2,0)-VLOOKUP($B$72,CommercialUnitsPivot!$A$10:$AM$21,T73-CommYr+1,0)</f>
        <v>245.42999999999802</v>
      </c>
      <c r="U79" s="69">
        <f>VLOOKUP($B$72,CommercialUnitsPivot!$A$10:$AM$21,U73-CommYr+2,0)-VLOOKUP($B$72,CommercialUnitsPivot!$A$10:$AM$21,U73-CommYr+1,0)</f>
        <v>260.93000000000347</v>
      </c>
      <c r="V79" s="69">
        <f>VLOOKUP($B$72,CommercialUnitsPivot!$A$10:$AM$21,V73-CommYr+2,0)-VLOOKUP($B$72,CommercialUnitsPivot!$A$10:$AM$21,V73-CommYr+1,0)</f>
        <v>278.77999999999702</v>
      </c>
      <c r="W79" s="69">
        <f>VLOOKUP($B$72,CommercialUnitsPivot!$A$10:$AM$21,W73-CommYr+2,0)-VLOOKUP($B$72,CommercialUnitsPivot!$A$10:$AM$21,W73-CommYr+1,0)</f>
        <v>302.13999999999942</v>
      </c>
      <c r="X79" s="69">
        <f>VLOOKUP($B$72,CommercialUnitsPivot!$A$10:$AM$21,X73-CommYr+2,0)-VLOOKUP($B$72,CommercialUnitsPivot!$A$10:$AM$21,X73-CommYr+1,0)</f>
        <v>319.40000000000055</v>
      </c>
      <c r="Y79" s="69">
        <f>VLOOKUP($B$72,CommercialUnitsPivot!$A$10:$AM$21,Y73-CommYr+2,0)-VLOOKUP($B$72,CommercialUnitsPivot!$A$10:$AM$21,Y73-CommYr+1,0)</f>
        <v>324.95000000000073</v>
      </c>
      <c r="Z79" s="69">
        <f>VLOOKUP($B$72,CommercialUnitsPivot!$A$10:$AM$21,Z73-CommYr+2,0)-VLOOKUP($B$72,CommercialUnitsPivot!$A$10:$AM$21,Z73-CommYr+1,0)</f>
        <v>335.20000000000164</v>
      </c>
      <c r="AA79" s="69">
        <f>VLOOKUP($B$72,CommercialUnitsPivot!$A$10:$AM$21,AA73-CommYr+2,0)-VLOOKUP($B$72,CommercialUnitsPivot!$A$10:$AM$21,AA73-CommYr+1,0)</f>
        <v>358.47000000000025</v>
      </c>
      <c r="AB79" s="69">
        <f>VLOOKUP($B$72,CommercialUnitsPivot!$A$10:$AM$21,AB73-CommYr+2,0)-VLOOKUP($B$72,CommercialUnitsPivot!$A$10:$AM$21,AB73-CommYr+1,0)</f>
        <v>371.3600000000024</v>
      </c>
      <c r="AC79" s="69">
        <f>VLOOKUP($B$72,CommercialUnitsPivot!$A$10:$AM$21,AC73-CommYr+2,0)-VLOOKUP($B$72,CommercialUnitsPivot!$A$10:$AM$21,AC73-CommYr+1,0)</f>
        <v>386.64999999999691</v>
      </c>
      <c r="AD79" s="69">
        <f>VLOOKUP($B$72,CommercialUnitsPivot!$A$10:$AM$21,AD73-CommYr+2,0)-VLOOKUP($B$72,CommercialUnitsPivot!$A$10:$AM$21,AD73-CommYr+1,0)</f>
        <v>393.11999999999625</v>
      </c>
      <c r="AE79" s="69">
        <f>VLOOKUP($B$72,CommercialUnitsPivot!$A$10:$AM$21,AE73-CommYr+2,0)-VLOOKUP($B$72,CommercialUnitsPivot!$A$10:$AM$21,AE73-CommYr+1,0)</f>
        <v>411.63000000000102</v>
      </c>
      <c r="AF79" s="69">
        <f>VLOOKUP($B$72,CommercialUnitsPivot!$A$10:$AM$21,AF73-CommYr+2,0)-VLOOKUP($B$72,CommercialUnitsPivot!$A$10:$AM$21,AF73-CommYr+1,0)</f>
        <v>432.65000000000236</v>
      </c>
      <c r="AG79" s="69">
        <f>VLOOKUP($B$72,CommercialUnitsPivot!$A$10:$AM$21,AG73-CommYr+2,0)-VLOOKUP($B$72,CommercialUnitsPivot!$A$10:$AM$21,AG73-CommYr+1,0)</f>
        <v>455.14999999999782</v>
      </c>
      <c r="AH79" s="69">
        <f>VLOOKUP($B$72,CommercialUnitsPivot!$A$10:$AM$21,AH73-CommYr+2,0)-VLOOKUP($B$72,CommercialUnitsPivot!$A$10:$AM$21,AH73-CommYr+1,0)</f>
        <v>471.48999999999978</v>
      </c>
      <c r="AI79" s="69">
        <f>VLOOKUP($B$72,CommercialUnitsPivot!$A$10:$AM$21,AI73-CommYr+2,0)-VLOOKUP($B$72,CommercialUnitsPivot!$A$10:$AM$21,AI73-CommYr+1,0)</f>
        <v>483.10999999999876</v>
      </c>
      <c r="AJ79" s="69">
        <f>VLOOKUP($B$72,CommercialUnitsPivot!$A$10:$AM$21,AJ73-CommYr+2,0)-VLOOKUP($B$72,CommercialUnitsPivot!$A$10:$AM$21,AJ73-CommYr+1,0)</f>
        <v>500.76000000000386</v>
      </c>
      <c r="AK79" s="69">
        <f>VLOOKUP($B$72,CommercialUnitsPivot!$A$10:$AM$21,AK73-CommYr+2,0)-VLOOKUP($B$72,CommercialUnitsPivot!$A$10:$AM$21,AK73-CommYr+1,0)</f>
        <v>516.71999999999571</v>
      </c>
      <c r="AL79" s="69">
        <f>VLOOKUP($B$72,CommercialUnitsPivot!$A$10:$AM$21,AL73-CommYr+2,0)-VLOOKUP($B$72,CommercialUnitsPivot!$A$10:$AM$21,AL73-CommYr+1,0)</f>
        <v>533.6399999999976</v>
      </c>
      <c r="AM79" s="69">
        <f>VLOOKUP($B$72,CommercialUnitsPivot!$A$10:$AM$21,AM73-CommYr+2,0)-VLOOKUP($B$72,CommercialUnitsPivot!$A$10:$AM$21,AM73-CommYr+1,0)</f>
        <v>529.54000000000451</v>
      </c>
      <c r="AN79" s="69">
        <f>VLOOKUP($B$72,CommercialUnitsPivot!$A$10:$AM$21,AN73-CommYr+2,0)-VLOOKUP($B$72,CommercialUnitsPivot!$A$10:$AM$21,AN73-CommYr+1,0)</f>
        <v>533.24000000000524</v>
      </c>
      <c r="AO79" s="69">
        <f>VLOOKUP($B$72,CommercialUnitsPivot!$A$10:$AM$21,AO73-CommYr+2,0)-VLOOKUP($B$72,CommercialUnitsPivot!$A$10:$AM$21,AO73-CommYr+1,0)</f>
        <v>538.62999999998465</v>
      </c>
      <c r="AP79" s="69">
        <f>VLOOKUP($B$72,CommercialUnitsPivot!$A$10:$AM$21,AP73-CommYr+2,0)-VLOOKUP($B$72,CommercialUnitsPivot!$A$10:$AM$21,AP73-CommYr+1,0)</f>
        <v>535.6200000000099</v>
      </c>
      <c r="AQ79" s="69">
        <f>VLOOKUP($B$72,CommercialUnitsPivot!$A$10:$AM$21,AQ73-CommYr+2,0)-VLOOKUP($B$72,CommercialUnitsPivot!$A$10:$AM$21,AQ73-CommYr+1,0)</f>
        <v>530.87999999999192</v>
      </c>
      <c r="AR79" s="69">
        <f>VLOOKUP($B$72,CommercialUnitsPivot!$A$10:$AM$21,AR73-CommYr+2,0)-VLOOKUP($B$72,CommercialUnitsPivot!$A$10:$AM$21,AR73-CommYr+1,0)</f>
        <v>525.54000000000815</v>
      </c>
    </row>
    <row r="80" spans="2:44" x14ac:dyDescent="0.25">
      <c r="B80" s="72" t="s">
        <v>78</v>
      </c>
      <c r="C80" s="130" t="s">
        <v>52</v>
      </c>
      <c r="D80" s="130" t="s">
        <v>52</v>
      </c>
      <c r="E80" s="130" t="s">
        <v>52</v>
      </c>
      <c r="F80" s="130" t="s">
        <v>52</v>
      </c>
      <c r="G80" s="68">
        <f t="shared" ref="G80" si="467">G79*G77/10^6</f>
        <v>0</v>
      </c>
      <c r="H80" s="68">
        <f t="shared" ref="H80:J80" si="468">H79*H77/10^6</f>
        <v>4.9928333452879192</v>
      </c>
      <c r="I80" s="68">
        <f t="shared" si="468"/>
        <v>6.3173198974970539</v>
      </c>
      <c r="J80" s="68">
        <f t="shared" si="468"/>
        <v>5.9420422120000014</v>
      </c>
      <c r="K80" s="68">
        <f t="shared" ref="K80:AR80" si="469">K79*K77/10^6</f>
        <v>0</v>
      </c>
      <c r="L80" s="68">
        <f t="shared" si="469"/>
        <v>0</v>
      </c>
      <c r="M80" s="68">
        <f t="shared" si="469"/>
        <v>0</v>
      </c>
      <c r="N80" s="68">
        <f t="shared" si="469"/>
        <v>0</v>
      </c>
      <c r="O80" s="68">
        <f t="shared" si="469"/>
        <v>0</v>
      </c>
      <c r="P80" s="68">
        <f t="shared" si="469"/>
        <v>0</v>
      </c>
      <c r="Q80" s="68">
        <f t="shared" si="469"/>
        <v>0</v>
      </c>
      <c r="R80" s="68">
        <f t="shared" si="469"/>
        <v>0</v>
      </c>
      <c r="S80" s="68">
        <f t="shared" si="469"/>
        <v>0</v>
      </c>
      <c r="T80" s="68">
        <f t="shared" si="469"/>
        <v>0</v>
      </c>
      <c r="U80" s="68">
        <f t="shared" si="469"/>
        <v>0</v>
      </c>
      <c r="V80" s="68">
        <f t="shared" si="469"/>
        <v>0</v>
      </c>
      <c r="W80" s="68">
        <f t="shared" si="469"/>
        <v>0</v>
      </c>
      <c r="X80" s="68">
        <f t="shared" si="469"/>
        <v>0</v>
      </c>
      <c r="Y80" s="68">
        <f t="shared" si="469"/>
        <v>0</v>
      </c>
      <c r="Z80" s="68">
        <f t="shared" si="469"/>
        <v>0</v>
      </c>
      <c r="AA80" s="68">
        <f t="shared" si="469"/>
        <v>0</v>
      </c>
      <c r="AB80" s="68">
        <f t="shared" si="469"/>
        <v>0</v>
      </c>
      <c r="AC80" s="68">
        <f t="shared" si="469"/>
        <v>0</v>
      </c>
      <c r="AD80" s="68">
        <f t="shared" si="469"/>
        <v>0</v>
      </c>
      <c r="AE80" s="68">
        <f t="shared" si="469"/>
        <v>0</v>
      </c>
      <c r="AF80" s="68">
        <f t="shared" si="469"/>
        <v>0</v>
      </c>
      <c r="AG80" s="68">
        <f t="shared" si="469"/>
        <v>0</v>
      </c>
      <c r="AH80" s="68">
        <f t="shared" si="469"/>
        <v>0</v>
      </c>
      <c r="AI80" s="68">
        <f t="shared" si="469"/>
        <v>0</v>
      </c>
      <c r="AJ80" s="68">
        <f t="shared" si="469"/>
        <v>0</v>
      </c>
      <c r="AK80" s="68">
        <f t="shared" si="469"/>
        <v>0</v>
      </c>
      <c r="AL80" s="68">
        <f t="shared" si="469"/>
        <v>0</v>
      </c>
      <c r="AM80" s="68">
        <f t="shared" si="469"/>
        <v>0</v>
      </c>
      <c r="AN80" s="68">
        <f t="shared" si="469"/>
        <v>0</v>
      </c>
      <c r="AO80" s="68">
        <f t="shared" si="469"/>
        <v>0</v>
      </c>
      <c r="AP80" s="68">
        <f t="shared" si="469"/>
        <v>0</v>
      </c>
      <c r="AQ80" s="68">
        <f t="shared" si="469"/>
        <v>0</v>
      </c>
      <c r="AR80" s="68">
        <f t="shared" si="469"/>
        <v>0</v>
      </c>
    </row>
    <row r="81" spans="2:44" customFormat="1" x14ac:dyDescent="0.25"/>
    <row r="82" spans="2:44" customFormat="1" x14ac:dyDescent="0.25">
      <c r="B82" s="3" t="s">
        <v>89</v>
      </c>
    </row>
    <row r="83" spans="2:44" customFormat="1" x14ac:dyDescent="0.25">
      <c r="B83" s="134" t="s">
        <v>16</v>
      </c>
    </row>
    <row r="84" spans="2:44" x14ac:dyDescent="0.25">
      <c r="B84" s="3" t="s">
        <v>45</v>
      </c>
      <c r="C84" s="5">
        <v>2009</v>
      </c>
      <c r="D84" s="5">
        <v>2010</v>
      </c>
      <c r="E84" s="5">
        <v>2011</v>
      </c>
      <c r="F84" s="5">
        <v>2012</v>
      </c>
      <c r="G84" s="5">
        <v>2013</v>
      </c>
      <c r="H84" s="5">
        <v>2014</v>
      </c>
      <c r="I84" s="5">
        <v>2015</v>
      </c>
      <c r="J84" s="5">
        <v>2016</v>
      </c>
      <c r="K84" s="5">
        <v>2017</v>
      </c>
      <c r="L84" s="5">
        <v>2018</v>
      </c>
      <c r="M84" s="5">
        <v>2019</v>
      </c>
      <c r="N84" s="5">
        <v>2020</v>
      </c>
      <c r="O84" s="5">
        <v>2021</v>
      </c>
      <c r="P84" s="5">
        <v>2022</v>
      </c>
      <c r="Q84" s="5">
        <v>2023</v>
      </c>
      <c r="R84" s="5">
        <v>2024</v>
      </c>
      <c r="S84" s="5">
        <v>2025</v>
      </c>
      <c r="T84" s="5">
        <v>2026</v>
      </c>
      <c r="U84" s="5">
        <v>2027</v>
      </c>
      <c r="V84" s="5">
        <v>2028</v>
      </c>
      <c r="W84" s="5">
        <v>2029</v>
      </c>
      <c r="X84" s="5">
        <v>2030</v>
      </c>
      <c r="Y84" s="5">
        <v>2031</v>
      </c>
      <c r="Z84" s="5">
        <v>2032</v>
      </c>
      <c r="AA84" s="5">
        <v>2033</v>
      </c>
      <c r="AB84" s="5">
        <v>2034</v>
      </c>
      <c r="AC84" s="5">
        <v>2035</v>
      </c>
      <c r="AD84" s="5">
        <v>2036</v>
      </c>
      <c r="AE84" s="5">
        <v>2037</v>
      </c>
      <c r="AF84" s="5">
        <v>2038</v>
      </c>
      <c r="AG84" s="5">
        <v>2039</v>
      </c>
      <c r="AH84" s="5">
        <v>2040</v>
      </c>
      <c r="AI84" s="5">
        <v>2041</v>
      </c>
      <c r="AJ84" s="5">
        <v>2042</v>
      </c>
      <c r="AK84" s="5">
        <v>2043</v>
      </c>
      <c r="AL84" s="5">
        <v>2044</v>
      </c>
      <c r="AM84" s="5">
        <v>2045</v>
      </c>
      <c r="AN84" s="5">
        <v>2046</v>
      </c>
      <c r="AO84" s="5">
        <v>2047</v>
      </c>
      <c r="AP84" s="5">
        <v>2048</v>
      </c>
      <c r="AQ84" s="5">
        <v>2049</v>
      </c>
      <c r="AR84" s="5">
        <v>2050</v>
      </c>
    </row>
    <row r="85" spans="2:44" x14ac:dyDescent="0.25">
      <c r="B85" s="72" t="s">
        <v>44</v>
      </c>
      <c r="C85" s="130" t="s">
        <v>52</v>
      </c>
      <c r="D85" s="130" t="s">
        <v>52</v>
      </c>
      <c r="E85" s="130" t="s">
        <v>52</v>
      </c>
      <c r="F85" s="130" t="s">
        <v>52</v>
      </c>
      <c r="G85" s="67">
        <f>IF(ISERROR(VLOOKUP($B$83,CommercialUnitsPivot!$A$32:$AM$43,G84-CommYr+2,0)/(VLOOKUP($B$83,CommercialUnitsPivot!$A$10:$AM$20,G84-CommYr+2,0))),0,VLOOKUP($B$83,CommercialUnitsPivot!$A$32:$AM$43,G84-CommYr+2,0)/(VLOOKUP($B$83,CommercialUnitsPivot!$A$10:$AM$20,G84-CommYr+2,0)))</f>
        <v>367.02934520487582</v>
      </c>
      <c r="H85" s="67">
        <f>IF(ISERROR(VLOOKUP($B$83,CommercialUnitsPivot!$A$32:$AM$43,H84-CommYr+2,0)/(VLOOKUP($B$83,CommercialUnitsPivot!$A$10:$AM$20,H84-CommYr+2,0)-VLOOKUP($B$83,CommercialUnitsPivot!$A$10:$AM$20,H84-CommYr+1,0))),0,VLOOKUP($B$83,CommercialUnitsPivot!$A$32:$AM$43,H84-CommYr+2,0)/(VLOOKUP($B$83,CommercialUnitsPivot!$A$10:$AM$20,H84-CommYr+2,0)-VLOOKUP($B$83,CommercialUnitsPivot!$A$10:$AM$20,H84-CommYr+1,0)))</f>
        <v>369.68878942398527</v>
      </c>
      <c r="I85" s="67">
        <f>IF(ISERROR(VLOOKUP($B$83,CommercialUnitsPivot!$A$32:$AM$43,I84-CommYr+2,0)/(VLOOKUP($B$83,CommercialUnitsPivot!$A$10:$AM$20,I84-CommYr+2,0)-VLOOKUP($B$83,CommercialUnitsPivot!$A$10:$AM$20,I84-CommYr+1,0))),0,VLOOKUP($B$83,CommercialUnitsPivot!$A$32:$AM$43,I84-CommYr+2,0)/(VLOOKUP($B$83,CommercialUnitsPivot!$A$10:$AM$20,I84-CommYr+2,0)-VLOOKUP($B$83,CommercialUnitsPivot!$A$10:$AM$20,I84-CommYr+1,0)))</f>
        <v>372.11229661016938</v>
      </c>
      <c r="J85" s="67">
        <f>IF(ISERROR(VLOOKUP($B$83,CommercialUnitsPivot!$A$32:$AM$43,J84-CommYr+2,0)/(VLOOKUP($B$83,CommercialUnitsPivot!$A$10:$AM$20,J84-CommYr+2,0)-VLOOKUP($B$83,CommercialUnitsPivot!$A$10:$AM$20,J84-CommYr+1,0))),0,VLOOKUP($B$83,CommercialUnitsPivot!$A$32:$AM$43,J84-CommYr+2,0)/(VLOOKUP($B$83,CommercialUnitsPivot!$A$10:$AM$20,J84-CommYr+2,0)-VLOOKUP($B$83,CommercialUnitsPivot!$A$10:$AM$20,J84-CommYr+1,0)))</f>
        <v>444.8880001384465</v>
      </c>
      <c r="K85" s="67">
        <f>IF(ISERROR(VLOOKUP($B$83,CommercialUnitsPivot!$A$32:$AM$43,K84-CommYr+2,0)/(VLOOKUP($B$83,CommercialUnitsPivot!$A$10:$AM$20,K84-CommYr+2,0)-VLOOKUP($B$83,CommercialUnitsPivot!$A$10:$AM$20,K84-CommYr+1,0))),0,VLOOKUP($B$83,CommercialUnitsPivot!$A$32:$AM$43,K84-CommYr+2,0)/(VLOOKUP($B$83,CommercialUnitsPivot!$A$10:$AM$20,K84-CommYr+2,0)-VLOOKUP($B$83,CommercialUnitsPivot!$A$10:$AM$20,K84-CommYr+1,0)))</f>
        <v>470.72648405089689</v>
      </c>
      <c r="L85" s="67">
        <f>IF(ISERROR(VLOOKUP($B$83,CommercialUnitsPivot!$A$32:$AM$43,L84-CommYr+2,0)/(VLOOKUP($B$83,CommercialUnitsPivot!$A$10:$AM$20,L84-CommYr+2,0)-VLOOKUP($B$83,CommercialUnitsPivot!$A$10:$AM$20,L84-CommYr+1,0))),0,VLOOKUP($B$83,CommercialUnitsPivot!$A$32:$AM$43,L84-CommYr+2,0)/(VLOOKUP($B$83,CommercialUnitsPivot!$A$10:$AM$20,L84-CommYr+2,0)-VLOOKUP($B$83,CommercialUnitsPivot!$A$10:$AM$20,L84-CommYr+1,0)))</f>
        <v>475.88738470599043</v>
      </c>
      <c r="M85" s="67">
        <f>IF(ISERROR(VLOOKUP($B$83,CommercialUnitsPivot!$A$32:$AM$43,M84-CommYr+2,0)/(VLOOKUP($B$83,CommercialUnitsPivot!$A$10:$AM$20,M84-CommYr+2,0)-VLOOKUP($B$83,CommercialUnitsPivot!$A$10:$AM$20,M84-CommYr+1,0))),0,VLOOKUP($B$83,CommercialUnitsPivot!$A$32:$AM$43,M84-CommYr+2,0)/(VLOOKUP($B$83,CommercialUnitsPivot!$A$10:$AM$20,M84-CommYr+2,0)-VLOOKUP($B$83,CommercialUnitsPivot!$A$10:$AM$20,M84-CommYr+1,0)))</f>
        <v>479.91286804087184</v>
      </c>
      <c r="N85" s="67">
        <f>IF(ISERROR(VLOOKUP($B$83,CommercialUnitsPivot!$A$32:$AM$43,N84-CommYr+2,0)/(VLOOKUP($B$83,CommercialUnitsPivot!$A$10:$AM$20,N84-CommYr+2,0)-VLOOKUP($B$83,CommercialUnitsPivot!$A$10:$AM$20,N84-CommYr+1,0))),0,VLOOKUP($B$83,CommercialUnitsPivot!$A$32:$AM$43,N84-CommYr+2,0)/(VLOOKUP($B$83,CommercialUnitsPivot!$A$10:$AM$20,N84-CommYr+2,0)-VLOOKUP($B$83,CommercialUnitsPivot!$A$10:$AM$20,N84-CommYr+1,0)))</f>
        <v>482.16292785812783</v>
      </c>
      <c r="O85" s="67">
        <f>IF(ISERROR(VLOOKUP($B$83,CommercialUnitsPivot!$A$32:$AM$43,O84-CommYr+2,0)/(VLOOKUP($B$83,CommercialUnitsPivot!$A$10:$AM$20,O84-CommYr+2,0)-VLOOKUP($B$83,CommercialUnitsPivot!$A$10:$AM$20,O84-CommYr+1,0))),0,VLOOKUP($B$83,CommercialUnitsPivot!$A$32:$AM$43,O84-CommYr+2,0)/(VLOOKUP($B$83,CommercialUnitsPivot!$A$10:$AM$20,O84-CommYr+2,0)-VLOOKUP($B$83,CommercialUnitsPivot!$A$10:$AM$20,O84-CommYr+1,0)))</f>
        <v>482.84957011211839</v>
      </c>
      <c r="P85" s="67">
        <f>IF(ISERROR(VLOOKUP($B$83,CommercialUnitsPivot!$A$32:$AM$43,P84-CommYr+2,0)/(VLOOKUP($B$83,CommercialUnitsPivot!$A$10:$AM$20,P84-CommYr+2,0)-VLOOKUP($B$83,CommercialUnitsPivot!$A$10:$AM$20,P84-CommYr+1,0))),0,VLOOKUP($B$83,CommercialUnitsPivot!$A$32:$AM$43,P84-CommYr+2,0)/(VLOOKUP($B$83,CommercialUnitsPivot!$A$10:$AM$20,P84-CommYr+2,0)-VLOOKUP($B$83,CommercialUnitsPivot!$A$10:$AM$20,P84-CommYr+1,0)))</f>
        <v>477.76855086750874</v>
      </c>
      <c r="Q85" s="67">
        <f>IF(ISERROR(VLOOKUP($B$83,CommercialUnitsPivot!$A$32:$AM$43,Q84-CommYr+2,0)/(VLOOKUP($B$83,CommercialUnitsPivot!$A$10:$AM$20,Q84-CommYr+2,0)-VLOOKUP($B$83,CommercialUnitsPivot!$A$10:$AM$20,Q84-CommYr+1,0))),0,VLOOKUP($B$83,CommercialUnitsPivot!$A$32:$AM$43,Q84-CommYr+2,0)/(VLOOKUP($B$83,CommercialUnitsPivot!$A$10:$AM$20,Q84-CommYr+2,0)-VLOOKUP($B$83,CommercialUnitsPivot!$A$10:$AM$20,Q84-CommYr+1,0)))</f>
        <v>469.73748181610108</v>
      </c>
      <c r="R85" s="67">
        <f>IF(ISERROR(VLOOKUP($B$83,CommercialUnitsPivot!$A$32:$AM$43,R84-CommYr+2,0)/(VLOOKUP($B$83,CommercialUnitsPivot!$A$10:$AM$20,R84-CommYr+2,0)-VLOOKUP($B$83,CommercialUnitsPivot!$A$10:$AM$20,R84-CommYr+1,0))),0,VLOOKUP($B$83,CommercialUnitsPivot!$A$32:$AM$43,R84-CommYr+2,0)/(VLOOKUP($B$83,CommercialUnitsPivot!$A$10:$AM$20,R84-CommYr+2,0)-VLOOKUP($B$83,CommercialUnitsPivot!$A$10:$AM$20,R84-CommYr+1,0)))</f>
        <v>467.13588672733084</v>
      </c>
      <c r="S85" s="67">
        <f>IF(ISERROR(VLOOKUP($B$83,CommercialUnitsPivot!$A$32:$AM$43,S84-CommYr+2,0)/(VLOOKUP($B$83,CommercialUnitsPivot!$A$10:$AM$20,S84-CommYr+2,0)-VLOOKUP($B$83,CommercialUnitsPivot!$A$10:$AM$20,S84-CommYr+1,0))),0,VLOOKUP($B$83,CommercialUnitsPivot!$A$32:$AM$43,S84-CommYr+2,0)/(VLOOKUP($B$83,CommercialUnitsPivot!$A$10:$AM$20,S84-CommYr+2,0)-VLOOKUP($B$83,CommercialUnitsPivot!$A$10:$AM$20,S84-CommYr+1,0)))</f>
        <v>457.03213845258932</v>
      </c>
      <c r="T85" s="67">
        <f>IF(ISERROR(VLOOKUP($B$83,CommercialUnitsPivot!$A$32:$AM$43,T84-CommYr+2,0)/(VLOOKUP($B$83,CommercialUnitsPivot!$A$10:$AM$20,T84-CommYr+2,0)-VLOOKUP($B$83,CommercialUnitsPivot!$A$10:$AM$20,T84-CommYr+1,0))),0,VLOOKUP($B$83,CommercialUnitsPivot!$A$32:$AM$43,T84-CommYr+2,0)/(VLOOKUP($B$83,CommercialUnitsPivot!$A$10:$AM$20,T84-CommYr+2,0)-VLOOKUP($B$83,CommercialUnitsPivot!$A$10:$AM$20,T84-CommYr+1,0)))</f>
        <v>459.6712333115895</v>
      </c>
      <c r="U85" s="67">
        <f>IF(ISERROR(VLOOKUP($B$83,CommercialUnitsPivot!$A$32:$AM$43,U84-CommYr+2,0)/(VLOOKUP($B$83,CommercialUnitsPivot!$A$10:$AM$20,U84-CommYr+2,0)-VLOOKUP($B$83,CommercialUnitsPivot!$A$10:$AM$20,U84-CommYr+1,0))),0,VLOOKUP($B$83,CommercialUnitsPivot!$A$32:$AM$43,U84-CommYr+2,0)/(VLOOKUP($B$83,CommercialUnitsPivot!$A$10:$AM$20,U84-CommYr+2,0)-VLOOKUP($B$83,CommercialUnitsPivot!$A$10:$AM$20,U84-CommYr+1,0)))</f>
        <v>461.40240145766393</v>
      </c>
      <c r="V85" s="67">
        <f>IF(ISERROR(VLOOKUP($B$83,CommercialUnitsPivot!$A$32:$AM$43,V84-CommYr+2,0)/(VLOOKUP($B$83,CommercialUnitsPivot!$A$10:$AM$20,V84-CommYr+2,0)-VLOOKUP($B$83,CommercialUnitsPivot!$A$10:$AM$20,V84-CommYr+1,0))),0,VLOOKUP($B$83,CommercialUnitsPivot!$A$32:$AM$43,V84-CommYr+2,0)/(VLOOKUP($B$83,CommercialUnitsPivot!$A$10:$AM$20,V84-CommYr+2,0)-VLOOKUP($B$83,CommercialUnitsPivot!$A$10:$AM$20,V84-CommYr+1,0)))</f>
        <v>460.46828390611614</v>
      </c>
      <c r="W85" s="67">
        <f>IF(ISERROR(VLOOKUP($B$83,CommercialUnitsPivot!$A$32:$AM$43,W84-CommYr+2,0)/(VLOOKUP($B$83,CommercialUnitsPivot!$A$10:$AM$20,W84-CommYr+2,0)-VLOOKUP($B$83,CommercialUnitsPivot!$A$10:$AM$20,W84-CommYr+1,0))),0,VLOOKUP($B$83,CommercialUnitsPivot!$A$32:$AM$43,W84-CommYr+2,0)/(VLOOKUP($B$83,CommercialUnitsPivot!$A$10:$AM$20,W84-CommYr+2,0)-VLOOKUP($B$83,CommercialUnitsPivot!$A$10:$AM$20,W84-CommYr+1,0)))</f>
        <v>458.60487005107359</v>
      </c>
      <c r="X85" s="67">
        <f>IF(ISERROR(VLOOKUP($B$83,CommercialUnitsPivot!$A$32:$AM$43,X84-CommYr+2,0)/(VLOOKUP($B$83,CommercialUnitsPivot!$A$10:$AM$20,X84-CommYr+2,0)-VLOOKUP($B$83,CommercialUnitsPivot!$A$10:$AM$20,X84-CommYr+1,0))),0,VLOOKUP($B$83,CommercialUnitsPivot!$A$32:$AM$43,X84-CommYr+2,0)/(VLOOKUP($B$83,CommercialUnitsPivot!$A$10:$AM$20,X84-CommYr+2,0)-VLOOKUP($B$83,CommercialUnitsPivot!$A$10:$AM$20,X84-CommYr+1,0)))</f>
        <v>456.88800328813369</v>
      </c>
      <c r="Y85" s="67">
        <f>IF(ISERROR(VLOOKUP($B$83,CommercialUnitsPivot!$A$32:$AM$43,Y84-CommYr+2,0)/(VLOOKUP($B$83,CommercialUnitsPivot!$A$10:$AM$20,Y84-CommYr+2,0)-VLOOKUP($B$83,CommercialUnitsPivot!$A$10:$AM$20,Y84-CommYr+1,0))),0,VLOOKUP($B$83,CommercialUnitsPivot!$A$32:$AM$43,Y84-CommYr+2,0)/(VLOOKUP($B$83,CommercialUnitsPivot!$A$10:$AM$20,Y84-CommYr+2,0)-VLOOKUP($B$83,CommercialUnitsPivot!$A$10:$AM$20,Y84-CommYr+1,0)))</f>
        <v>456.29697743320787</v>
      </c>
      <c r="Z85" s="67">
        <f>IF(ISERROR(VLOOKUP($B$83,CommercialUnitsPivot!$A$32:$AM$43,Z84-CommYr+2,0)/(VLOOKUP($B$83,CommercialUnitsPivot!$A$10:$AM$20,Z84-CommYr+2,0)-VLOOKUP($B$83,CommercialUnitsPivot!$A$10:$AM$20,Z84-CommYr+1,0))),0,VLOOKUP($B$83,CommercialUnitsPivot!$A$32:$AM$43,Z84-CommYr+2,0)/(VLOOKUP($B$83,CommercialUnitsPivot!$A$10:$AM$20,Z84-CommYr+2,0)-VLOOKUP($B$83,CommercialUnitsPivot!$A$10:$AM$20,Z84-CommYr+1,0)))</f>
        <v>455.24828327382164</v>
      </c>
      <c r="AA85" s="67">
        <f>IF(ISERROR(VLOOKUP($B$83,CommercialUnitsPivot!$A$32:$AM$43,AA84-CommYr+2,0)/(VLOOKUP($B$83,CommercialUnitsPivot!$A$10:$AM$20,AA84-CommYr+2,0)-VLOOKUP($B$83,CommercialUnitsPivot!$A$10:$AM$20,AA84-CommYr+1,0))),0,VLOOKUP($B$83,CommercialUnitsPivot!$A$32:$AM$43,AA84-CommYr+2,0)/(VLOOKUP($B$83,CommercialUnitsPivot!$A$10:$AM$20,AA84-CommYr+2,0)-VLOOKUP($B$83,CommercialUnitsPivot!$A$10:$AM$20,AA84-CommYr+1,0)))</f>
        <v>452.12086339818092</v>
      </c>
      <c r="AB85" s="67">
        <f>IF(ISERROR(VLOOKUP($B$83,CommercialUnitsPivot!$A$32:$AM$43,AB84-CommYr+2,0)/(VLOOKUP($B$83,CommercialUnitsPivot!$A$10:$AM$20,AB84-CommYr+2,0)-VLOOKUP($B$83,CommercialUnitsPivot!$A$10:$AM$20,AB84-CommYr+1,0))),0,VLOOKUP($B$83,CommercialUnitsPivot!$A$32:$AM$43,AB84-CommYr+2,0)/(VLOOKUP($B$83,CommercialUnitsPivot!$A$10:$AM$20,AB84-CommYr+2,0)-VLOOKUP($B$83,CommercialUnitsPivot!$A$10:$AM$20,AB84-CommYr+1,0)))</f>
        <v>450.14350422979714</v>
      </c>
      <c r="AC85" s="67">
        <f>IF(ISERROR(VLOOKUP($B$83,CommercialUnitsPivot!$A$32:$AM$43,AC84-CommYr+2,0)/(VLOOKUP($B$83,CommercialUnitsPivot!$A$10:$AM$20,AC84-CommYr+2,0)-VLOOKUP($B$83,CommercialUnitsPivot!$A$10:$AM$20,AC84-CommYr+1,0))),0,VLOOKUP($B$83,CommercialUnitsPivot!$A$32:$AM$43,AC84-CommYr+2,0)/(VLOOKUP($B$83,CommercialUnitsPivot!$A$10:$AM$20,AC84-CommYr+2,0)-VLOOKUP($B$83,CommercialUnitsPivot!$A$10:$AM$20,AC84-CommYr+1,0)))</f>
        <v>447.34551708559633</v>
      </c>
      <c r="AD85" s="67">
        <f>IF(ISERROR(VLOOKUP($B$83,CommercialUnitsPivot!$A$32:$AM$43,AD84-CommYr+2,0)/(VLOOKUP($B$83,CommercialUnitsPivot!$A$10:$AM$20,AD84-CommYr+2,0)-VLOOKUP($B$83,CommercialUnitsPivot!$A$10:$AM$20,AD84-CommYr+1,0))),0,VLOOKUP($B$83,CommercialUnitsPivot!$A$32:$AM$43,AD84-CommYr+2,0)/(VLOOKUP($B$83,CommercialUnitsPivot!$A$10:$AM$20,AD84-CommYr+2,0)-VLOOKUP($B$83,CommercialUnitsPivot!$A$10:$AM$20,AD84-CommYr+1,0)))</f>
        <v>445.98894803843064</v>
      </c>
      <c r="AE85" s="67">
        <f>IF(ISERROR(VLOOKUP($B$83,CommercialUnitsPivot!$A$32:$AM$43,AE84-CommYr+2,0)/(VLOOKUP($B$83,CommercialUnitsPivot!$A$10:$AM$20,AE84-CommYr+2,0)-VLOOKUP($B$83,CommercialUnitsPivot!$A$10:$AM$20,AE84-CommYr+1,0))),0,VLOOKUP($B$83,CommercialUnitsPivot!$A$32:$AM$43,AE84-CommYr+2,0)/(VLOOKUP($B$83,CommercialUnitsPivot!$A$10:$AM$20,AE84-CommYr+2,0)-VLOOKUP($B$83,CommercialUnitsPivot!$A$10:$AM$20,AE84-CommYr+1,0)))</f>
        <v>443.41342158737257</v>
      </c>
      <c r="AF85" s="67">
        <f>IF(ISERROR(VLOOKUP($B$83,CommercialUnitsPivot!$A$32:$AM$43,AF84-CommYr+2,0)/(VLOOKUP($B$83,CommercialUnitsPivot!$A$10:$AM$20,AF84-CommYr+2,0)-VLOOKUP($B$83,CommercialUnitsPivot!$A$10:$AM$20,AF84-CommYr+1,0))),0,VLOOKUP($B$83,CommercialUnitsPivot!$A$32:$AM$43,AF84-CommYr+2,0)/(VLOOKUP($B$83,CommercialUnitsPivot!$A$10:$AM$20,AF84-CommYr+2,0)-VLOOKUP($B$83,CommercialUnitsPivot!$A$10:$AM$20,AF84-CommYr+1,0)))</f>
        <v>441.2937921801755</v>
      </c>
      <c r="AG85" s="67">
        <f>IF(ISERROR(VLOOKUP($B$83,CommercialUnitsPivot!$A$32:$AM$43,AG84-CommYr+2,0)/(VLOOKUP($B$83,CommercialUnitsPivot!$A$10:$AM$20,AG84-CommYr+2,0)-VLOOKUP($B$83,CommercialUnitsPivot!$A$10:$AM$20,AG84-CommYr+1,0))),0,VLOOKUP($B$83,CommercialUnitsPivot!$A$32:$AM$43,AG84-CommYr+2,0)/(VLOOKUP($B$83,CommercialUnitsPivot!$A$10:$AM$20,AG84-CommYr+2,0)-VLOOKUP($B$83,CommercialUnitsPivot!$A$10:$AM$20,AG84-CommYr+1,0)))</f>
        <v>438.61438554784365</v>
      </c>
      <c r="AH85" s="67">
        <f>IF(ISERROR(VLOOKUP($B$83,CommercialUnitsPivot!$A$32:$AM$43,AH84-CommYr+2,0)/(VLOOKUP($B$83,CommercialUnitsPivot!$A$10:$AM$20,AH84-CommYr+2,0)-VLOOKUP($B$83,CommercialUnitsPivot!$A$10:$AM$20,AH84-CommYr+1,0))),0,VLOOKUP($B$83,CommercialUnitsPivot!$A$32:$AM$43,AH84-CommYr+2,0)/(VLOOKUP($B$83,CommercialUnitsPivot!$A$10:$AM$20,AH84-CommYr+2,0)-VLOOKUP($B$83,CommercialUnitsPivot!$A$10:$AM$20,AH84-CommYr+1,0)))</f>
        <v>436.23568845545697</v>
      </c>
      <c r="AI85" s="67">
        <f>IF(ISERROR(VLOOKUP($B$83,CommercialUnitsPivot!$A$32:$AM$43,AI84-CommYr+2,0)/(VLOOKUP($B$83,CommercialUnitsPivot!$A$10:$AM$20,AI84-CommYr+2,0)-VLOOKUP($B$83,CommercialUnitsPivot!$A$10:$AM$20,AI84-CommYr+1,0))),0,VLOOKUP($B$83,CommercialUnitsPivot!$A$32:$AM$43,AI84-CommYr+2,0)/(VLOOKUP($B$83,CommercialUnitsPivot!$A$10:$AM$20,AI84-CommYr+2,0)-VLOOKUP($B$83,CommercialUnitsPivot!$A$10:$AM$20,AI84-CommYr+1,0)))</f>
        <v>433.25602148581379</v>
      </c>
      <c r="AJ85" s="67">
        <f>IF(ISERROR(VLOOKUP($B$83,CommercialUnitsPivot!$A$32:$AM$43,AJ84-CommYr+2,0)/(VLOOKUP($B$83,CommercialUnitsPivot!$A$10:$AM$20,AJ84-CommYr+2,0)-VLOOKUP($B$83,CommercialUnitsPivot!$A$10:$AM$20,AJ84-CommYr+1,0))),0,VLOOKUP($B$83,CommercialUnitsPivot!$A$32:$AM$43,AJ84-CommYr+2,0)/(VLOOKUP($B$83,CommercialUnitsPivot!$A$10:$AM$20,AJ84-CommYr+2,0)-VLOOKUP($B$83,CommercialUnitsPivot!$A$10:$AM$20,AJ84-CommYr+1,0)))</f>
        <v>430.17880595933798</v>
      </c>
      <c r="AK85" s="67">
        <f>IF(ISERROR(VLOOKUP($B$83,CommercialUnitsPivot!$A$32:$AM$43,AK84-CommYr+2,0)/(VLOOKUP($B$83,CommercialUnitsPivot!$A$10:$AM$20,AK84-CommYr+2,0)-VLOOKUP($B$83,CommercialUnitsPivot!$A$10:$AM$20,AK84-CommYr+1,0))),0,VLOOKUP($B$83,CommercialUnitsPivot!$A$32:$AM$43,AK84-CommYr+2,0)/(VLOOKUP($B$83,CommercialUnitsPivot!$A$10:$AM$20,AK84-CommYr+2,0)-VLOOKUP($B$83,CommercialUnitsPivot!$A$10:$AM$20,AK84-CommYr+1,0)))</f>
        <v>426.14881555555371</v>
      </c>
      <c r="AL85" s="67">
        <f>IF(ISERROR(VLOOKUP($B$83,CommercialUnitsPivot!$A$32:$AM$43,AL84-CommYr+2,0)/(VLOOKUP($B$83,CommercialUnitsPivot!$A$10:$AM$20,AL84-CommYr+2,0)-VLOOKUP($B$83,CommercialUnitsPivot!$A$10:$AM$20,AL84-CommYr+1,0))),0,VLOOKUP($B$83,CommercialUnitsPivot!$A$32:$AM$43,AL84-CommYr+2,0)/(VLOOKUP($B$83,CommercialUnitsPivot!$A$10:$AM$20,AL84-CommYr+2,0)-VLOOKUP($B$83,CommercialUnitsPivot!$A$10:$AM$20,AL84-CommYr+1,0)))</f>
        <v>421.17947545050612</v>
      </c>
      <c r="AM85" s="67">
        <f>IF(ISERROR(VLOOKUP($B$83,CommercialUnitsPivot!$A$32:$AM$43,AM84-CommYr+2,0)/(VLOOKUP($B$83,CommercialUnitsPivot!$A$10:$AM$20,AM84-CommYr+2,0)-VLOOKUP($B$83,CommercialUnitsPivot!$A$10:$AM$20,AM84-CommYr+1,0))),0,VLOOKUP($B$83,CommercialUnitsPivot!$A$32:$AM$43,AM84-CommYr+2,0)/(VLOOKUP($B$83,CommercialUnitsPivot!$A$10:$AM$20,AM84-CommYr+2,0)-VLOOKUP($B$83,CommercialUnitsPivot!$A$10:$AM$20,AM84-CommYr+1,0)))</f>
        <v>420.62019266013493</v>
      </c>
      <c r="AN85" s="67">
        <f>IF(ISERROR(VLOOKUP($B$83,CommercialUnitsPivot!$A$32:$AM$43,AN84-CommYr+2,0)/(VLOOKUP($B$83,CommercialUnitsPivot!$A$10:$AM$20,AN84-CommYr+2,0)-VLOOKUP($B$83,CommercialUnitsPivot!$A$10:$AM$20,AN84-CommYr+1,0))),0,VLOOKUP($B$83,CommercialUnitsPivot!$A$32:$AM$43,AN84-CommYr+2,0)/(VLOOKUP($B$83,CommercialUnitsPivot!$A$10:$AM$20,AN84-CommYr+2,0)-VLOOKUP($B$83,CommercialUnitsPivot!$A$10:$AM$20,AN84-CommYr+1,0)))</f>
        <v>419.66898173841122</v>
      </c>
      <c r="AO85" s="67">
        <f>IF(ISERROR(VLOOKUP($B$83,CommercialUnitsPivot!$A$32:$AM$43,AO84-CommYr+2,0)/(VLOOKUP($B$83,CommercialUnitsPivot!$A$10:$AM$20,AO84-CommYr+2,0)-VLOOKUP($B$83,CommercialUnitsPivot!$A$10:$AM$20,AO84-CommYr+1,0))),0,VLOOKUP($B$83,CommercialUnitsPivot!$A$32:$AM$43,AO84-CommYr+2,0)/(VLOOKUP($B$83,CommercialUnitsPivot!$A$10:$AM$20,AO84-CommYr+2,0)-VLOOKUP($B$83,CommercialUnitsPivot!$A$10:$AM$20,AO84-CommYr+1,0)))</f>
        <v>419.1936502379375</v>
      </c>
      <c r="AP85" s="67">
        <f>IF(ISERROR(VLOOKUP($B$83,CommercialUnitsPivot!$A$32:$AM$43,AP84-CommYr+2,0)/(VLOOKUP($B$83,CommercialUnitsPivot!$A$10:$AM$20,AP84-CommYr+2,0)-VLOOKUP($B$83,CommercialUnitsPivot!$A$10:$AM$20,AP84-CommYr+1,0))),0,VLOOKUP($B$83,CommercialUnitsPivot!$A$32:$AM$43,AP84-CommYr+2,0)/(VLOOKUP($B$83,CommercialUnitsPivot!$A$10:$AM$20,AP84-CommYr+2,0)-VLOOKUP($B$83,CommercialUnitsPivot!$A$10:$AM$20,AP84-CommYr+1,0)))</f>
        <v>418.3443814036529</v>
      </c>
      <c r="AQ85" s="67">
        <f>IF(ISERROR(VLOOKUP($B$83,CommercialUnitsPivot!$A$32:$AM$43,AQ84-CommYr+2,0)/(VLOOKUP($B$83,CommercialUnitsPivot!$A$10:$AM$20,AQ84-CommYr+2,0)-VLOOKUP($B$83,CommercialUnitsPivot!$A$10:$AM$20,AQ84-CommYr+1,0))),0,VLOOKUP($B$83,CommercialUnitsPivot!$A$32:$AM$43,AQ84-CommYr+2,0)/(VLOOKUP($B$83,CommercialUnitsPivot!$A$10:$AM$20,AQ84-CommYr+2,0)-VLOOKUP($B$83,CommercialUnitsPivot!$A$10:$AM$20,AQ84-CommYr+1,0)))</f>
        <v>417.74210853871188</v>
      </c>
      <c r="AR85" s="67">
        <f>IF(ISERROR(VLOOKUP($B$83,CommercialUnitsPivot!$A$32:$AM$43,AR84-CommYr+2,0)/(VLOOKUP($B$83,CommercialUnitsPivot!$A$10:$AM$20,AR84-CommYr+2,0)-VLOOKUP($B$83,CommercialUnitsPivot!$A$10:$AM$20,AR84-CommYr+1,0))),0,VLOOKUP($B$83,CommercialUnitsPivot!$A$32:$AM$43,AR84-CommYr+2,0)/(VLOOKUP($B$83,CommercialUnitsPivot!$A$10:$AM$20,AR84-CommYr+2,0)-VLOOKUP($B$83,CommercialUnitsPivot!$A$10:$AM$20,AR84-CommYr+1,0)))</f>
        <v>417.18584551522565</v>
      </c>
    </row>
    <row r="86" spans="2:44" x14ac:dyDescent="0.25">
      <c r="B86" s="72" t="s">
        <v>75</v>
      </c>
      <c r="C86" s="130" t="s">
        <v>52</v>
      </c>
      <c r="D86" s="130" t="s">
        <v>52</v>
      </c>
      <c r="E86" s="130" t="s">
        <v>52</v>
      </c>
      <c r="F86" s="130" t="s">
        <v>52</v>
      </c>
      <c r="G86" s="68">
        <f>IF(ISERROR(VLOOKUP($B$83,CommercialInvestPivot!$A$10:$AM$20,G84-CommYr+2,0)/(VLOOKUP($B$83,CommercialUnitsPivot!$A$10:$AM$20,G84-CommYr+2,0))*10^6*HLOOKUP(G84,GDP!$C$2:$BA$3,2,0)/HLOOKUP(GDPyear,GDP!$C$2:$BA$3,2,0)),0,VLOOKUP($B$83,CommercialInvestPivot!$A$10:$AM$20,G84-CommYr+2,0)/(VLOOKUP($B$83,CommercialUnitsPivot!$A$10:$AM$20,G84-CommYr+2,0))*10^6*HLOOKUP(G84,GDP!$C$2:$BA$3,2,0)/HLOOKUP(GDPyear,GDP!$C$2:$BA$3,2,0))</f>
        <v>0</v>
      </c>
      <c r="H86" s="68">
        <f>IF(ISERROR(VLOOKUP($B$83,CommercialInvestPivot!$A$10:$AM$20,H84-CommYr+2,0)/(VLOOKUP($B$83,CommercialUnitsPivot!$A$10:$AM$20,H84-CommYr+2,0)-VLOOKUP($B$83,CommercialUnitsPivot!$A$10:$AM$20,H84-CommYr+1,0))*10^6*HLOOKUP(H84,GDP!$C$2:$BA$3,2,0)/HLOOKUP(GDPyear,GDP!$C$2:$BA$3,2,0)),0,VLOOKUP($B$83,CommercialInvestPivot!$A$10:$AM$20,H84-CommYr+2,0)/(VLOOKUP($B$83,CommercialUnitsPivot!$A$10:$AM$20,H84-CommYr+2,0)-VLOOKUP($B$83,CommercialUnitsPivot!$A$10:$AM$20,H84-CommYr+1,0))*10^6*HLOOKUP(H84,GDP!$C$2:$BA$3,2,0)/HLOOKUP(GDPyear,GDP!$C$2:$BA$3,2,0))</f>
        <v>1001193.1321206703</v>
      </c>
      <c r="I86" s="68">
        <f>IF(ISERROR(VLOOKUP($B$83,CommercialInvestPivot!$A$10:$AM$20,I84-CommYr+2,0)/(VLOOKUP($B$83,CommercialUnitsPivot!$A$10:$AM$20,I84-CommYr+2,0)-VLOOKUP($B$83,CommercialUnitsPivot!$A$10:$AM$20,I84-CommYr+1,0))*10^6*HLOOKUP(I84,GDP!$C$2:$BA$3,2,0)/HLOOKUP(GDPyear,GDP!$C$2:$BA$3,2,0)),0,VLOOKUP($B$83,CommercialInvestPivot!$A$10:$AM$20,I84-CommYr+2,0)/(VLOOKUP($B$83,CommercialUnitsPivot!$A$10:$AM$20,I84-CommYr+2,0)-VLOOKUP($B$83,CommercialUnitsPivot!$A$10:$AM$20,I84-CommYr+1,0))*10^6*HLOOKUP(I84,GDP!$C$2:$BA$3,2,0)/HLOOKUP(GDPyear,GDP!$C$2:$BA$3,2,0))</f>
        <v>1010160.8190216583</v>
      </c>
      <c r="J86" s="68">
        <f>IF(ISERROR(VLOOKUP($B$83,CommercialInvestPivot!$A$10:$AM$20,J84-CommYr+2,0)/(VLOOKUP($B$83,CommercialUnitsPivot!$A$10:$AM$20,J84-CommYr+2,0)-VLOOKUP($B$83,CommercialUnitsPivot!$A$10:$AM$20,J84-CommYr+1,0))*10^6*HLOOKUP(J84,GDP!$C$2:$BA$3,2,0)/HLOOKUP(GDPyear,GDP!$C$2:$BA$3,2,0)),0,VLOOKUP($B$83,CommercialInvestPivot!$A$10:$AM$20,J84-CommYr+2,0)/(VLOOKUP($B$83,CommercialUnitsPivot!$A$10:$AM$20,J84-CommYr+2,0)-VLOOKUP($B$83,CommercialUnitsPivot!$A$10:$AM$20,J84-CommYr+1,0))*10^6*HLOOKUP(J84,GDP!$C$2:$BA$3,2,0)/HLOOKUP(GDPyear,GDP!$C$2:$BA$3,2,0))</f>
        <v>1021737.0623179984</v>
      </c>
      <c r="K86" s="68">
        <f>IF(ISERROR(VLOOKUP($B$83,CommercialInvestPivot!$A$10:$AM$20,K84-CommYr+2,0)/(VLOOKUP($B$83,CommercialUnitsPivot!$A$10:$AM$20,K84-CommYr+2,0)-VLOOKUP($B$83,CommercialUnitsPivot!$A$10:$AM$20,K84-CommYr+1,0))*10^6*HLOOKUP(K84,GDP!$C$2:$BA$3,2,0)/HLOOKUP(GDPyear,GDP!$C$2:$BA$3,2,0)),0,VLOOKUP($B$83,CommercialInvestPivot!$A$10:$AM$20,K84-CommYr+2,0)/(VLOOKUP($B$83,CommercialUnitsPivot!$A$10:$AM$20,K84-CommYr+2,0)-VLOOKUP($B$83,CommercialUnitsPivot!$A$10:$AM$20,K84-CommYr+1,0))*10^6*HLOOKUP(K84,GDP!$C$2:$BA$3,2,0)/HLOOKUP(GDPyear,GDP!$C$2:$BA$3,2,0))</f>
        <v>1092215.9111806676</v>
      </c>
      <c r="L86" s="68">
        <f>IF(ISERROR(VLOOKUP($B$83,CommercialInvestPivot!$A$10:$AM$20,L84-CommYr+2,0)/(VLOOKUP($B$83,CommercialUnitsPivot!$A$10:$AM$20,L84-CommYr+2,0)-VLOOKUP($B$83,CommercialUnitsPivot!$A$10:$AM$20,L84-CommYr+1,0))*10^6*HLOOKUP(L84,GDP!$C$2:$BA$3,2,0)/HLOOKUP(GDPyear,GDP!$C$2:$BA$3,2,0)),0,VLOOKUP($B$83,CommercialInvestPivot!$A$10:$AM$20,L84-CommYr+2,0)/(VLOOKUP($B$83,CommercialUnitsPivot!$A$10:$AM$20,L84-CommYr+2,0)-VLOOKUP($B$83,CommercialUnitsPivot!$A$10:$AM$20,L84-CommYr+1,0))*10^6*HLOOKUP(L84,GDP!$C$2:$BA$3,2,0)/HLOOKUP(GDPyear,GDP!$C$2:$BA$3,2,0))</f>
        <v>1124276.813420245</v>
      </c>
      <c r="M86" s="68">
        <f>IF(ISERROR(VLOOKUP($B$83,CommercialInvestPivot!$A$10:$AM$20,M84-CommYr+2,0)/(VLOOKUP($B$83,CommercialUnitsPivot!$A$10:$AM$20,M84-CommYr+2,0)-VLOOKUP($B$83,CommercialUnitsPivot!$A$10:$AM$20,M84-CommYr+1,0))*10^6*HLOOKUP(M84,GDP!$C$2:$BA$3,2,0)/HLOOKUP(GDPyear,GDP!$C$2:$BA$3,2,0)),0,VLOOKUP($B$83,CommercialInvestPivot!$A$10:$AM$20,M84-CommYr+2,0)/(VLOOKUP($B$83,CommercialUnitsPivot!$A$10:$AM$20,M84-CommYr+2,0)-VLOOKUP($B$83,CommercialUnitsPivot!$A$10:$AM$20,M84-CommYr+1,0))*10^6*HLOOKUP(M84,GDP!$C$2:$BA$3,2,0)/HLOOKUP(GDPyear,GDP!$C$2:$BA$3,2,0))</f>
        <v>1156692.5909252001</v>
      </c>
      <c r="N86" s="68">
        <f>IF(ISERROR(VLOOKUP($B$83,CommercialInvestPivot!$A$10:$AM$20,N84-CommYr+2,0)/(VLOOKUP($B$83,CommercialUnitsPivot!$A$10:$AM$20,N84-CommYr+2,0)-VLOOKUP($B$83,CommercialUnitsPivot!$A$10:$AM$20,N84-CommYr+1,0))*10^6*HLOOKUP(N84,GDP!$C$2:$BA$3,2,0)/HLOOKUP(GDPyear,GDP!$C$2:$BA$3,2,0)),0,VLOOKUP($B$83,CommercialInvestPivot!$A$10:$AM$20,N84-CommYr+2,0)/(VLOOKUP($B$83,CommercialUnitsPivot!$A$10:$AM$20,N84-CommYr+2,0)-VLOOKUP($B$83,CommercialUnitsPivot!$A$10:$AM$20,N84-CommYr+1,0))*10^6*HLOOKUP(N84,GDP!$C$2:$BA$3,2,0)/HLOOKUP(GDPyear,GDP!$C$2:$BA$3,2,0))</f>
        <v>1187895.4853099016</v>
      </c>
      <c r="O86" s="68">
        <f>IF(ISERROR(VLOOKUP($B$83,CommercialInvestPivot!$A$10:$AM$20,O84-CommYr+2,0)/(VLOOKUP($B$83,CommercialUnitsPivot!$A$10:$AM$20,O84-CommYr+2,0)-VLOOKUP($B$83,CommercialUnitsPivot!$A$10:$AM$20,O84-CommYr+1,0))*10^6*HLOOKUP(O84,GDP!$C$2:$BA$3,2,0)/HLOOKUP(GDPyear,GDP!$C$2:$BA$3,2,0)),0,VLOOKUP($B$83,CommercialInvestPivot!$A$10:$AM$20,O84-CommYr+2,0)/(VLOOKUP($B$83,CommercialUnitsPivot!$A$10:$AM$20,O84-CommYr+2,0)-VLOOKUP($B$83,CommercialUnitsPivot!$A$10:$AM$20,O84-CommYr+1,0))*10^6*HLOOKUP(O84,GDP!$C$2:$BA$3,2,0)/HLOOKUP(GDPyear,GDP!$C$2:$BA$3,2,0))</f>
        <v>1206983.9225177525</v>
      </c>
      <c r="P86" s="68">
        <f>IF(ISERROR(VLOOKUP($B$83,CommercialInvestPivot!$A$10:$AM$20,P84-CommYr+2,0)/(VLOOKUP($B$83,CommercialUnitsPivot!$A$10:$AM$20,P84-CommYr+2,0)-VLOOKUP($B$83,CommercialUnitsPivot!$A$10:$AM$20,P84-CommYr+1,0))*10^6*HLOOKUP(P84,GDP!$C$2:$BA$3,2,0)/HLOOKUP(GDPyear,GDP!$C$2:$BA$3,2,0)),0,VLOOKUP($B$83,CommercialInvestPivot!$A$10:$AM$20,P84-CommYr+2,0)/(VLOOKUP($B$83,CommercialUnitsPivot!$A$10:$AM$20,P84-CommYr+2,0)-VLOOKUP($B$83,CommercialUnitsPivot!$A$10:$AM$20,P84-CommYr+1,0))*10^6*HLOOKUP(P84,GDP!$C$2:$BA$3,2,0)/HLOOKUP(GDPyear,GDP!$C$2:$BA$3,2,0))</f>
        <v>1215616.5374704469</v>
      </c>
      <c r="Q86" s="68">
        <f>IF(ISERROR(VLOOKUP($B$83,CommercialInvestPivot!$A$10:$AM$20,Q84-CommYr+2,0)/(VLOOKUP($B$83,CommercialUnitsPivot!$A$10:$AM$20,Q84-CommYr+2,0)-VLOOKUP($B$83,CommercialUnitsPivot!$A$10:$AM$20,Q84-CommYr+1,0))*10^6*HLOOKUP(Q84,GDP!$C$2:$BA$3,2,0)/HLOOKUP(GDPyear,GDP!$C$2:$BA$3,2,0)),0,VLOOKUP($B$83,CommercialInvestPivot!$A$10:$AM$20,Q84-CommYr+2,0)/(VLOOKUP($B$83,CommercialUnitsPivot!$A$10:$AM$20,Q84-CommYr+2,0)-VLOOKUP($B$83,CommercialUnitsPivot!$A$10:$AM$20,Q84-CommYr+1,0))*10^6*HLOOKUP(Q84,GDP!$C$2:$BA$3,2,0)/HLOOKUP(GDPyear,GDP!$C$2:$BA$3,2,0))</f>
        <v>1217025.7014018141</v>
      </c>
      <c r="R86" s="68">
        <f>IF(ISERROR(VLOOKUP($B$83,CommercialInvestPivot!$A$10:$AM$20,R84-CommYr+2,0)/(VLOOKUP($B$83,CommercialUnitsPivot!$A$10:$AM$20,R84-CommYr+2,0)-VLOOKUP($B$83,CommercialUnitsPivot!$A$10:$AM$20,R84-CommYr+1,0))*10^6*HLOOKUP(R84,GDP!$C$2:$BA$3,2,0)/HLOOKUP(GDPyear,GDP!$C$2:$BA$3,2,0)),0,VLOOKUP($B$83,CommercialInvestPivot!$A$10:$AM$20,R84-CommYr+2,0)/(VLOOKUP($B$83,CommercialUnitsPivot!$A$10:$AM$20,R84-CommYr+2,0)-VLOOKUP($B$83,CommercialUnitsPivot!$A$10:$AM$20,R84-CommYr+1,0))*10^6*HLOOKUP(R84,GDP!$C$2:$BA$3,2,0)/HLOOKUP(GDPyear,GDP!$C$2:$BA$3,2,0))</f>
        <v>1228126.7675053286</v>
      </c>
      <c r="S86" s="68">
        <f>IF(ISERROR(VLOOKUP($B$83,CommercialInvestPivot!$A$10:$AM$20,S84-CommYr+2,0)/(VLOOKUP($B$83,CommercialUnitsPivot!$A$10:$AM$20,S84-CommYr+2,0)-VLOOKUP($B$83,CommercialUnitsPivot!$A$10:$AM$20,S84-CommYr+1,0))*10^6*HLOOKUP(S84,GDP!$C$2:$BA$3,2,0)/HLOOKUP(GDPyear,GDP!$C$2:$BA$3,2,0)),0,VLOOKUP($B$83,CommercialInvestPivot!$A$10:$AM$20,S84-CommYr+2,0)/(VLOOKUP($B$83,CommercialUnitsPivot!$A$10:$AM$20,S84-CommYr+2,0)-VLOOKUP($B$83,CommercialUnitsPivot!$A$10:$AM$20,S84-CommYr+1,0))*10^6*HLOOKUP(S84,GDP!$C$2:$BA$3,2,0)/HLOOKUP(GDPyear,GDP!$C$2:$BA$3,2,0))</f>
        <v>1224369.3282231563</v>
      </c>
      <c r="T86" s="68">
        <f>IF(ISERROR(VLOOKUP($B$83,CommercialInvestPivot!$A$10:$AM$20,T84-CommYr+2,0)/(VLOOKUP($B$83,CommercialUnitsPivot!$A$10:$AM$20,T84-CommYr+2,0)-VLOOKUP($B$83,CommercialUnitsPivot!$A$10:$AM$20,T84-CommYr+1,0))*10^6*HLOOKUP(T84,GDP!$C$2:$BA$3,2,0)/HLOOKUP(GDPyear,GDP!$C$2:$BA$3,2,0)),0,VLOOKUP($B$83,CommercialInvestPivot!$A$10:$AM$20,T84-CommYr+2,0)/(VLOOKUP($B$83,CommercialUnitsPivot!$A$10:$AM$20,T84-CommYr+2,0)-VLOOKUP($B$83,CommercialUnitsPivot!$A$10:$AM$20,T84-CommYr+1,0))*10^6*HLOOKUP(T84,GDP!$C$2:$BA$3,2,0)/HLOOKUP(GDPyear,GDP!$C$2:$BA$3,2,0))</f>
        <v>1253783.6721662697</v>
      </c>
      <c r="U86" s="68">
        <f>IF(ISERROR(VLOOKUP($B$83,CommercialInvestPivot!$A$10:$AM$20,U84-CommYr+2,0)/(VLOOKUP($B$83,CommercialUnitsPivot!$A$10:$AM$20,U84-CommYr+2,0)-VLOOKUP($B$83,CommercialUnitsPivot!$A$10:$AM$20,U84-CommYr+1,0))*10^6*HLOOKUP(U84,GDP!$C$2:$BA$3,2,0)/HLOOKUP(GDPyear,GDP!$C$2:$BA$3,2,0)),0,VLOOKUP($B$83,CommercialInvestPivot!$A$10:$AM$20,U84-CommYr+2,0)/(VLOOKUP($B$83,CommercialUnitsPivot!$A$10:$AM$20,U84-CommYr+2,0)-VLOOKUP($B$83,CommercialUnitsPivot!$A$10:$AM$20,U84-CommYr+1,0))*10^6*HLOOKUP(U84,GDP!$C$2:$BA$3,2,0)/HLOOKUP(GDPyear,GDP!$C$2:$BA$3,2,0))</f>
        <v>1282639.8590462015</v>
      </c>
      <c r="V86" s="68">
        <f>IF(ISERROR(VLOOKUP($B$83,CommercialInvestPivot!$A$10:$AM$20,V84-CommYr+2,0)/(VLOOKUP($B$83,CommercialUnitsPivot!$A$10:$AM$20,V84-CommYr+2,0)-VLOOKUP($B$83,CommercialUnitsPivot!$A$10:$AM$20,V84-CommYr+1,0))*10^6*HLOOKUP(V84,GDP!$C$2:$BA$3,2,0)/HLOOKUP(GDPyear,GDP!$C$2:$BA$3,2,0)),0,VLOOKUP($B$83,CommercialInvestPivot!$A$10:$AM$20,V84-CommYr+2,0)/(VLOOKUP($B$83,CommercialUnitsPivot!$A$10:$AM$20,V84-CommYr+2,0)-VLOOKUP($B$83,CommercialUnitsPivot!$A$10:$AM$20,V84-CommYr+1,0))*10^6*HLOOKUP(V84,GDP!$C$2:$BA$3,2,0)/HLOOKUP(GDPyear,GDP!$C$2:$BA$3,2,0))</f>
        <v>1305921.1382508387</v>
      </c>
      <c r="W86" s="68">
        <f>IF(ISERROR(VLOOKUP($B$83,CommercialInvestPivot!$A$10:$AM$20,W84-CommYr+2,0)/(VLOOKUP($B$83,CommercialUnitsPivot!$A$10:$AM$20,W84-CommYr+2,0)-VLOOKUP($B$83,CommercialUnitsPivot!$A$10:$AM$20,W84-CommYr+1,0))*10^6*HLOOKUP(W84,GDP!$C$2:$BA$3,2,0)/HLOOKUP(GDPyear,GDP!$C$2:$BA$3,2,0)),0,VLOOKUP($B$83,CommercialInvestPivot!$A$10:$AM$20,W84-CommYr+2,0)/(VLOOKUP($B$83,CommercialUnitsPivot!$A$10:$AM$20,W84-CommYr+2,0)-VLOOKUP($B$83,CommercialUnitsPivot!$A$10:$AM$20,W84-CommYr+1,0))*10^6*HLOOKUP(W84,GDP!$C$2:$BA$3,2,0)/HLOOKUP(GDPyear,GDP!$C$2:$BA$3,2,0))</f>
        <v>1326613.1380496877</v>
      </c>
      <c r="X86" s="68">
        <f>IF(ISERROR(VLOOKUP($B$83,CommercialInvestPivot!$A$10:$AM$20,X84-CommYr+2,0)/(VLOOKUP($B$83,CommercialUnitsPivot!$A$10:$AM$20,X84-CommYr+2,0)-VLOOKUP($B$83,CommercialUnitsPivot!$A$10:$AM$20,X84-CommYr+1,0))*10^6*HLOOKUP(X84,GDP!$C$2:$BA$3,2,0)/HLOOKUP(GDPyear,GDP!$C$2:$BA$3,2,0)),0,VLOOKUP($B$83,CommercialInvestPivot!$A$10:$AM$20,X84-CommYr+2,0)/(VLOOKUP($B$83,CommercialUnitsPivot!$A$10:$AM$20,X84-CommYr+2,0)-VLOOKUP($B$83,CommercialUnitsPivot!$A$10:$AM$20,X84-CommYr+1,0))*10^6*HLOOKUP(X84,GDP!$C$2:$BA$3,2,0)/HLOOKUP(GDPyear,GDP!$C$2:$BA$3,2,0))</f>
        <v>1347679.5446928996</v>
      </c>
      <c r="Y86" s="68">
        <f>IF(ISERROR(VLOOKUP($B$83,CommercialInvestPivot!$A$10:$AM$20,Y84-CommYr+2,0)/(VLOOKUP($B$83,CommercialUnitsPivot!$A$10:$AM$20,Y84-CommYr+2,0)-VLOOKUP($B$83,CommercialUnitsPivot!$A$10:$AM$20,Y84-CommYr+1,0))*10^6*HLOOKUP(Y84,GDP!$C$2:$BA$3,2,0)/HLOOKUP(GDPyear,GDP!$C$2:$BA$3,2,0)),0,VLOOKUP($B$83,CommercialInvestPivot!$A$10:$AM$20,Y84-CommYr+2,0)/(VLOOKUP($B$83,CommercialUnitsPivot!$A$10:$AM$20,Y84-CommYr+2,0)-VLOOKUP($B$83,CommercialUnitsPivot!$A$10:$AM$20,Y84-CommYr+1,0))*10^6*HLOOKUP(Y84,GDP!$C$2:$BA$3,2,0)/HLOOKUP(GDPyear,GDP!$C$2:$BA$3,2,0))</f>
        <v>1368809.9476037903</v>
      </c>
      <c r="Z86" s="68">
        <f>IF(ISERROR(VLOOKUP($B$83,CommercialInvestPivot!$A$10:$AM$20,Z84-CommYr+2,0)/(VLOOKUP($B$83,CommercialUnitsPivot!$A$10:$AM$20,Z84-CommYr+2,0)-VLOOKUP($B$83,CommercialUnitsPivot!$A$10:$AM$20,Z84-CommYr+1,0))*10^6*HLOOKUP(Z84,GDP!$C$2:$BA$3,2,0)/HLOOKUP(GDPyear,GDP!$C$2:$BA$3,2,0)),0,VLOOKUP($B$83,CommercialInvestPivot!$A$10:$AM$20,Z84-CommYr+2,0)/(VLOOKUP($B$83,CommercialUnitsPivot!$A$10:$AM$20,Z84-CommYr+2,0)-VLOOKUP($B$83,CommercialUnitsPivot!$A$10:$AM$20,Z84-CommYr+1,0))*10^6*HLOOKUP(Z84,GDP!$C$2:$BA$3,2,0)/HLOOKUP(GDPyear,GDP!$C$2:$BA$3,2,0))</f>
        <v>1388740.0842731385</v>
      </c>
      <c r="AA86" s="68">
        <f>IF(ISERROR(VLOOKUP($B$83,CommercialInvestPivot!$A$10:$AM$20,AA84-CommYr+2,0)/(VLOOKUP($B$83,CommercialUnitsPivot!$A$10:$AM$20,AA84-CommYr+2,0)-VLOOKUP($B$83,CommercialUnitsPivot!$A$10:$AM$20,AA84-CommYr+1,0))*10^6*HLOOKUP(AA84,GDP!$C$2:$BA$3,2,0)/HLOOKUP(GDPyear,GDP!$C$2:$BA$3,2,0)),0,VLOOKUP($B$83,CommercialInvestPivot!$A$10:$AM$20,AA84-CommYr+2,0)/(VLOOKUP($B$83,CommercialUnitsPivot!$A$10:$AM$20,AA84-CommYr+2,0)-VLOOKUP($B$83,CommercialUnitsPivot!$A$10:$AM$20,AA84-CommYr+1,0))*10^6*HLOOKUP(AA84,GDP!$C$2:$BA$3,2,0)/HLOOKUP(GDPyear,GDP!$C$2:$BA$3,2,0))</f>
        <v>1401954.0713183195</v>
      </c>
      <c r="AB86" s="68">
        <f>IF(ISERROR(VLOOKUP($B$83,CommercialInvestPivot!$A$10:$AM$20,AB84-CommYr+2,0)/(VLOOKUP($B$83,CommercialUnitsPivot!$A$10:$AM$20,AB84-CommYr+2,0)-VLOOKUP($B$83,CommercialUnitsPivot!$A$10:$AM$20,AB84-CommYr+1,0))*10^6*HLOOKUP(AB84,GDP!$C$2:$BA$3,2,0)/HLOOKUP(GDPyear,GDP!$C$2:$BA$3,2,0)),0,VLOOKUP($B$83,CommercialInvestPivot!$A$10:$AM$20,AB84-CommYr+2,0)/(VLOOKUP($B$83,CommercialUnitsPivot!$A$10:$AM$20,AB84-CommYr+2,0)-VLOOKUP($B$83,CommercialUnitsPivot!$A$10:$AM$20,AB84-CommYr+1,0))*10^6*HLOOKUP(AB84,GDP!$C$2:$BA$3,2,0)/HLOOKUP(GDPyear,GDP!$C$2:$BA$3,2,0))</f>
        <v>1417752.5693964858</v>
      </c>
      <c r="AC86" s="68">
        <f>IF(ISERROR(VLOOKUP($B$83,CommercialInvestPivot!$A$10:$AM$20,AC84-CommYr+2,0)/(VLOOKUP($B$83,CommercialUnitsPivot!$A$10:$AM$20,AC84-CommYr+2,0)-VLOOKUP($B$83,CommercialUnitsPivot!$A$10:$AM$20,AC84-CommYr+1,0))*10^6*HLOOKUP(AC84,GDP!$C$2:$BA$3,2,0)/HLOOKUP(GDPyear,GDP!$C$2:$BA$3,2,0)),0,VLOOKUP($B$83,CommercialInvestPivot!$A$10:$AM$20,AC84-CommYr+2,0)/(VLOOKUP($B$83,CommercialUnitsPivot!$A$10:$AM$20,AC84-CommYr+2,0)-VLOOKUP($B$83,CommercialUnitsPivot!$A$10:$AM$20,AC84-CommYr+1,0))*10^6*HLOOKUP(AC84,GDP!$C$2:$BA$3,2,0)/HLOOKUP(GDPyear,GDP!$C$2:$BA$3,2,0))</f>
        <v>1430174.9656139079</v>
      </c>
      <c r="AD86" s="68">
        <f>IF(ISERROR(VLOOKUP($B$83,CommercialInvestPivot!$A$10:$AM$20,AD84-CommYr+2,0)/(VLOOKUP($B$83,CommercialUnitsPivot!$A$10:$AM$20,AD84-CommYr+2,0)-VLOOKUP($B$83,CommercialUnitsPivot!$A$10:$AM$20,AD84-CommYr+1,0))*10^6*HLOOKUP(AD84,GDP!$C$2:$BA$3,2,0)/HLOOKUP(GDPyear,GDP!$C$2:$BA$3,2,0)),0,VLOOKUP($B$83,CommercialInvestPivot!$A$10:$AM$20,AD84-CommYr+2,0)/(VLOOKUP($B$83,CommercialUnitsPivot!$A$10:$AM$20,AD84-CommYr+2,0)-VLOOKUP($B$83,CommercialUnitsPivot!$A$10:$AM$20,AD84-CommYr+1,0))*10^6*HLOOKUP(AD84,GDP!$C$2:$BA$3,2,0)/HLOOKUP(GDPyear,GDP!$C$2:$BA$3,2,0))</f>
        <v>1447047.7288586961</v>
      </c>
      <c r="AE86" s="68">
        <f>IF(ISERROR(VLOOKUP($B$83,CommercialInvestPivot!$A$10:$AM$20,AE84-CommYr+2,0)/(VLOOKUP($B$83,CommercialUnitsPivot!$A$10:$AM$20,AE84-CommYr+2,0)-VLOOKUP($B$83,CommercialUnitsPivot!$A$10:$AM$20,AE84-CommYr+1,0))*10^6*HLOOKUP(AE84,GDP!$C$2:$BA$3,2,0)/HLOOKUP(GDPyear,GDP!$C$2:$BA$3,2,0)),0,VLOOKUP($B$83,CommercialInvestPivot!$A$10:$AM$20,AE84-CommYr+2,0)/(VLOOKUP($B$83,CommercialUnitsPivot!$A$10:$AM$20,AE84-CommYr+2,0)-VLOOKUP($B$83,CommercialUnitsPivot!$A$10:$AM$20,AE84-CommYr+1,0))*10^6*HLOOKUP(AE84,GDP!$C$2:$BA$3,2,0)/HLOOKUP(GDPyear,GDP!$C$2:$BA$3,2,0))</f>
        <v>1460611.2281678577</v>
      </c>
      <c r="AF86" s="68">
        <f>IF(ISERROR(VLOOKUP($B$83,CommercialInvestPivot!$A$10:$AM$20,AF84-CommYr+2,0)/(VLOOKUP($B$83,CommercialUnitsPivot!$A$10:$AM$20,AF84-CommYr+2,0)-VLOOKUP($B$83,CommercialUnitsPivot!$A$10:$AM$20,AF84-CommYr+1,0))*10^6*HLOOKUP(AF84,GDP!$C$2:$BA$3,2,0)/HLOOKUP(GDPyear,GDP!$C$2:$BA$3,2,0)),0,VLOOKUP($B$83,CommercialInvestPivot!$A$10:$AM$20,AF84-CommYr+2,0)/(VLOOKUP($B$83,CommercialUnitsPivot!$A$10:$AM$20,AF84-CommYr+2,0)-VLOOKUP($B$83,CommercialUnitsPivot!$A$10:$AM$20,AF84-CommYr+1,0))*10^6*HLOOKUP(AF84,GDP!$C$2:$BA$3,2,0)/HLOOKUP(GDPyear,GDP!$C$2:$BA$3,2,0))</f>
        <v>1475887.0170061651</v>
      </c>
      <c r="AG86" s="68">
        <f>IF(ISERROR(VLOOKUP($B$83,CommercialInvestPivot!$A$10:$AM$20,AG84-CommYr+2,0)/(VLOOKUP($B$83,CommercialUnitsPivot!$A$10:$AM$20,AG84-CommYr+2,0)-VLOOKUP($B$83,CommercialUnitsPivot!$A$10:$AM$20,AG84-CommYr+1,0))*10^6*HLOOKUP(AG84,GDP!$C$2:$BA$3,2,0)/HLOOKUP(GDPyear,GDP!$C$2:$BA$3,2,0)),0,VLOOKUP($B$83,CommercialInvestPivot!$A$10:$AM$20,AG84-CommYr+2,0)/(VLOOKUP($B$83,CommercialUnitsPivot!$A$10:$AM$20,AG84-CommYr+2,0)-VLOOKUP($B$83,CommercialUnitsPivot!$A$10:$AM$20,AG84-CommYr+1,0))*10^6*HLOOKUP(AG84,GDP!$C$2:$BA$3,2,0)/HLOOKUP(GDPyear,GDP!$C$2:$BA$3,2,0))</f>
        <v>1490271.9422968128</v>
      </c>
      <c r="AH86" s="68">
        <f>IF(ISERROR(VLOOKUP($B$83,CommercialInvestPivot!$A$10:$AM$20,AH84-CommYr+2,0)/(VLOOKUP($B$83,CommercialUnitsPivot!$A$10:$AM$20,AH84-CommYr+2,0)-VLOOKUP($B$83,CommercialUnitsPivot!$A$10:$AM$20,AH84-CommYr+1,0))*10^6*HLOOKUP(AH84,GDP!$C$2:$BA$3,2,0)/HLOOKUP(GDPyear,GDP!$C$2:$BA$3,2,0)),0,VLOOKUP($B$83,CommercialInvestPivot!$A$10:$AM$20,AH84-CommYr+2,0)/(VLOOKUP($B$83,CommercialUnitsPivot!$A$10:$AM$20,AH84-CommYr+2,0)-VLOOKUP($B$83,CommercialUnitsPivot!$A$10:$AM$20,AH84-CommYr+1,0))*10^6*HLOOKUP(AH84,GDP!$C$2:$BA$3,2,0)/HLOOKUP(GDPyear,GDP!$C$2:$BA$3,2,0))</f>
        <v>1506055.1588206149</v>
      </c>
      <c r="AI86" s="68">
        <f>IF(ISERROR(VLOOKUP($B$83,CommercialInvestPivot!$A$10:$AM$20,AI84-CommYr+2,0)/(VLOOKUP($B$83,CommercialUnitsPivot!$A$10:$AM$20,AI84-CommYr+2,0)-VLOOKUP($B$83,CommercialUnitsPivot!$A$10:$AM$20,AI84-CommYr+1,0))*10^6*HLOOKUP(AI84,GDP!$C$2:$BA$3,2,0)/HLOOKUP(GDPyear,GDP!$C$2:$BA$3,2,0)),0,VLOOKUP($B$83,CommercialInvestPivot!$A$10:$AM$20,AI84-CommYr+2,0)/(VLOOKUP($B$83,CommercialUnitsPivot!$A$10:$AM$20,AI84-CommYr+2,0)-VLOOKUP($B$83,CommercialUnitsPivot!$A$10:$AM$20,AI84-CommYr+1,0))*10^6*HLOOKUP(AI84,GDP!$C$2:$BA$3,2,0)/HLOOKUP(GDPyear,GDP!$C$2:$BA$3,2,0))</f>
        <v>1527798.9054542996</v>
      </c>
      <c r="AJ86" s="68">
        <f>IF(ISERROR(VLOOKUP($B$83,CommercialInvestPivot!$A$10:$AM$20,AJ84-CommYr+2,0)/(VLOOKUP($B$83,CommercialUnitsPivot!$A$10:$AM$20,AJ84-CommYr+2,0)-VLOOKUP($B$83,CommercialUnitsPivot!$A$10:$AM$20,AJ84-CommYr+1,0))*10^6*HLOOKUP(AJ84,GDP!$C$2:$BA$3,2,0)/HLOOKUP(GDPyear,GDP!$C$2:$BA$3,2,0)),0,VLOOKUP($B$83,CommercialInvestPivot!$A$10:$AM$20,AJ84-CommYr+2,0)/(VLOOKUP($B$83,CommercialUnitsPivot!$A$10:$AM$20,AJ84-CommYr+2,0)-VLOOKUP($B$83,CommercialUnitsPivot!$A$10:$AM$20,AJ84-CommYr+1,0))*10^6*HLOOKUP(AJ84,GDP!$C$2:$BA$3,2,0)/HLOOKUP(GDPyear,GDP!$C$2:$BA$3,2,0))</f>
        <v>1549937.7869064165</v>
      </c>
      <c r="AK86" s="68">
        <f>IF(ISERROR(VLOOKUP($B$83,CommercialInvestPivot!$A$10:$AM$20,AK84-CommYr+2,0)/(VLOOKUP($B$83,CommercialUnitsPivot!$A$10:$AM$20,AK84-CommYr+2,0)-VLOOKUP($B$83,CommercialUnitsPivot!$A$10:$AM$20,AK84-CommYr+1,0))*10^6*HLOOKUP(AK84,GDP!$C$2:$BA$3,2,0)/HLOOKUP(GDPyear,GDP!$C$2:$BA$3,2,0)),0,VLOOKUP($B$83,CommercialInvestPivot!$A$10:$AM$20,AK84-CommYr+2,0)/(VLOOKUP($B$83,CommercialUnitsPivot!$A$10:$AM$20,AK84-CommYr+2,0)-VLOOKUP($B$83,CommercialUnitsPivot!$A$10:$AM$20,AK84-CommYr+1,0))*10^6*HLOOKUP(AK84,GDP!$C$2:$BA$3,2,0)/HLOOKUP(GDPyear,GDP!$C$2:$BA$3,2,0))</f>
        <v>1570516.8730587356</v>
      </c>
      <c r="AL86" s="68">
        <f>IF(ISERROR(VLOOKUP($B$83,CommercialInvestPivot!$A$10:$AM$20,AL84-CommYr+2,0)/(VLOOKUP($B$83,CommercialUnitsPivot!$A$10:$AM$20,AL84-CommYr+2,0)-VLOOKUP($B$83,CommercialUnitsPivot!$A$10:$AM$20,AL84-CommYr+1,0))*10^6*HLOOKUP(AL84,GDP!$C$2:$BA$3,2,0)/HLOOKUP(GDPyear,GDP!$C$2:$BA$3,2,0)),0,VLOOKUP($B$83,CommercialInvestPivot!$A$10:$AM$20,AL84-CommYr+2,0)/(VLOOKUP($B$83,CommercialUnitsPivot!$A$10:$AM$20,AL84-CommYr+2,0)-VLOOKUP($B$83,CommercialUnitsPivot!$A$10:$AM$20,AL84-CommYr+1,0))*10^6*HLOOKUP(AL84,GDP!$C$2:$BA$3,2,0)/HLOOKUP(GDPyear,GDP!$C$2:$BA$3,2,0))</f>
        <v>1589112.9677911033</v>
      </c>
      <c r="AM86" s="68">
        <f>IF(ISERROR(VLOOKUP($B$83,CommercialInvestPivot!$A$10:$AM$20,AM84-CommYr+2,0)/(VLOOKUP($B$83,CommercialUnitsPivot!$A$10:$AM$20,AM84-CommYr+2,0)-VLOOKUP($B$83,CommercialUnitsPivot!$A$10:$AM$20,AM84-CommYr+1,0))*10^6*HLOOKUP(AM84,GDP!$C$2:$BA$3,2,0)/HLOOKUP(GDPyear,GDP!$C$2:$BA$3,2,0)),0,VLOOKUP($B$83,CommercialInvestPivot!$A$10:$AM$20,AM84-CommYr+2,0)/(VLOOKUP($B$83,CommercialUnitsPivot!$A$10:$AM$20,AM84-CommYr+2,0)-VLOOKUP($B$83,CommercialUnitsPivot!$A$10:$AM$20,AM84-CommYr+1,0))*10^6*HLOOKUP(AM84,GDP!$C$2:$BA$3,2,0)/HLOOKUP(GDPyear,GDP!$C$2:$BA$3,2,0))</f>
        <v>1621655.6300215926</v>
      </c>
      <c r="AN86" s="68">
        <f>IF(ISERROR(VLOOKUP($B$83,CommercialInvestPivot!$A$10:$AM$20,AN84-CommYr+2,0)/(VLOOKUP($B$83,CommercialUnitsPivot!$A$10:$AM$20,AN84-CommYr+2,0)-VLOOKUP($B$83,CommercialUnitsPivot!$A$10:$AM$20,AN84-CommYr+1,0))*10^6*HLOOKUP(AN84,GDP!$C$2:$BA$3,2,0)/HLOOKUP(GDPyear,GDP!$C$2:$BA$3,2,0)),0,VLOOKUP($B$83,CommercialInvestPivot!$A$10:$AM$20,AN84-CommYr+2,0)/(VLOOKUP($B$83,CommercialUnitsPivot!$A$10:$AM$20,AN84-CommYr+2,0)-VLOOKUP($B$83,CommercialUnitsPivot!$A$10:$AM$20,AN84-CommYr+1,0))*10^6*HLOOKUP(AN84,GDP!$C$2:$BA$3,2,0)/HLOOKUP(GDPyear,GDP!$C$2:$BA$3,2,0))</f>
        <v>1653678.4854661876</v>
      </c>
      <c r="AO86" s="68">
        <f>IF(ISERROR(VLOOKUP($B$83,CommercialInvestPivot!$A$10:$AM$20,AO84-CommYr+2,0)/(VLOOKUP($B$83,CommercialUnitsPivot!$A$10:$AM$20,AO84-CommYr+2,0)-VLOOKUP($B$83,CommercialUnitsPivot!$A$10:$AM$20,AO84-CommYr+1,0))*10^6*HLOOKUP(AO84,GDP!$C$2:$BA$3,2,0)/HLOOKUP(GDPyear,GDP!$C$2:$BA$3,2,0)),0,VLOOKUP($B$83,CommercialInvestPivot!$A$10:$AM$20,AO84-CommYr+2,0)/(VLOOKUP($B$83,CommercialUnitsPivot!$A$10:$AM$20,AO84-CommYr+2,0)-VLOOKUP($B$83,CommercialUnitsPivot!$A$10:$AM$20,AO84-CommYr+1,0))*10^6*HLOOKUP(AO84,GDP!$C$2:$BA$3,2,0)/HLOOKUP(GDPyear,GDP!$C$2:$BA$3,2,0))</f>
        <v>1688753.0946784082</v>
      </c>
      <c r="AP86" s="68">
        <f>IF(ISERROR(VLOOKUP($B$83,CommercialInvestPivot!$A$10:$AM$20,AP84-CommYr+2,0)/(VLOOKUP($B$83,CommercialUnitsPivot!$A$10:$AM$20,AP84-CommYr+2,0)-VLOOKUP($B$83,CommercialUnitsPivot!$A$10:$AM$20,AP84-CommYr+1,0))*10^6*HLOOKUP(AP84,GDP!$C$2:$BA$3,2,0)/HLOOKUP(GDPyear,GDP!$C$2:$BA$3,2,0)),0,VLOOKUP($B$83,CommercialInvestPivot!$A$10:$AM$20,AP84-CommYr+2,0)/(VLOOKUP($B$83,CommercialUnitsPivot!$A$10:$AM$20,AP84-CommYr+2,0)-VLOOKUP($B$83,CommercialUnitsPivot!$A$10:$AM$20,AP84-CommYr+1,0))*10^6*HLOOKUP(AP84,GDP!$C$2:$BA$3,2,0)/HLOOKUP(GDPyear,GDP!$C$2:$BA$3,2,0))</f>
        <v>1722523.3118899064</v>
      </c>
      <c r="AQ86" s="68">
        <f>IF(ISERROR(VLOOKUP($B$83,CommercialInvestPivot!$A$10:$AM$20,AQ84-CommYr+2,0)/(VLOOKUP($B$83,CommercialUnitsPivot!$A$10:$AM$20,AQ84-CommYr+2,0)-VLOOKUP($B$83,CommercialUnitsPivot!$A$10:$AM$20,AQ84-CommYr+1,0))*10^6*HLOOKUP(AQ84,GDP!$C$2:$BA$3,2,0)/HLOOKUP(GDPyear,GDP!$C$2:$BA$3,2,0)),0,VLOOKUP($B$83,CommercialInvestPivot!$A$10:$AM$20,AQ84-CommYr+2,0)/(VLOOKUP($B$83,CommercialUnitsPivot!$A$10:$AM$20,AQ84-CommYr+2,0)-VLOOKUP($B$83,CommercialUnitsPivot!$A$10:$AM$20,AQ84-CommYr+1,0))*10^6*HLOOKUP(AQ84,GDP!$C$2:$BA$3,2,0)/HLOOKUP(GDPyear,GDP!$C$2:$BA$3,2,0))</f>
        <v>1757739.3716854339</v>
      </c>
      <c r="AR86" s="68">
        <f>IF(ISERROR(VLOOKUP($B$83,CommercialInvestPivot!$A$10:$AM$20,AR84-CommYr+2,0)/(VLOOKUP($B$83,CommercialUnitsPivot!$A$10:$AM$20,AR84-CommYr+2,0)-VLOOKUP($B$83,CommercialUnitsPivot!$A$10:$AM$20,AR84-CommYr+1,0))*10^6*HLOOKUP(AR84,GDP!$C$2:$BA$3,2,0)/HLOOKUP(GDPyear,GDP!$C$2:$BA$3,2,0)),0,VLOOKUP($B$83,CommercialInvestPivot!$A$10:$AM$20,AR84-CommYr+2,0)/(VLOOKUP($B$83,CommercialUnitsPivot!$A$10:$AM$20,AR84-CommYr+2,0)-VLOOKUP($B$83,CommercialUnitsPivot!$A$10:$AM$20,AR84-CommYr+1,0))*10^6*HLOOKUP(AR84,GDP!$C$2:$BA$3,2,0)/HLOOKUP(GDPyear,GDP!$C$2:$BA$3,2,0))</f>
        <v>1792997.2476886867</v>
      </c>
    </row>
    <row r="87" spans="2:44" x14ac:dyDescent="0.25">
      <c r="B87" s="72" t="s">
        <v>76</v>
      </c>
      <c r="C87" s="130" t="s">
        <v>52</v>
      </c>
      <c r="D87" s="130" t="s">
        <v>52</v>
      </c>
      <c r="E87" s="130" t="s">
        <v>52</v>
      </c>
      <c r="F87" s="130" t="s">
        <v>52</v>
      </c>
      <c r="G87" s="68">
        <f>IF(ISERROR(G86/G85),0,G86/G85)</f>
        <v>0</v>
      </c>
      <c r="H87" s="68">
        <f>IF(ISERROR(H86/H85),0,H86/H85)</f>
        <v>2708.205281746943</v>
      </c>
      <c r="I87" s="68">
        <f t="shared" ref="I87" si="470">IF(ISERROR(I86/I85),0,I86/I85)</f>
        <v>2714.6665891557959</v>
      </c>
      <c r="J87" s="68">
        <f t="shared" ref="J87" si="471">IF(ISERROR(J86/J85),0,J86/J85)</f>
        <v>2296.6163663664561</v>
      </c>
      <c r="K87" s="68">
        <f t="shared" ref="K87" si="472">IF(ISERROR(K86/K85),0,K86/K85)</f>
        <v>2320.2771634633004</v>
      </c>
      <c r="L87" s="68">
        <f t="shared" ref="L87" si="473">IF(ISERROR(L86/L85),0,L86/L85)</f>
        <v>2362.4850112697109</v>
      </c>
      <c r="M87" s="68">
        <f t="shared" ref="M87" si="474">IF(ISERROR(M86/M85),0,M86/M85)</f>
        <v>2410.2137449389879</v>
      </c>
      <c r="N87" s="68">
        <f t="shared" ref="N87" si="475">IF(ISERROR(N86/N85),0,N86/N85)</f>
        <v>2463.6806703219399</v>
      </c>
      <c r="O87" s="68">
        <f t="shared" ref="O87" si="476">IF(ISERROR(O86/O85),0,O86/O85)</f>
        <v>2499.7100489029926</v>
      </c>
      <c r="P87" s="68">
        <f t="shared" ref="P87" si="477">IF(ISERROR(P86/P85),0,P86/P85)</f>
        <v>2544.3628201630054</v>
      </c>
      <c r="Q87" s="68">
        <f t="shared" ref="Q87" si="478">IF(ISERROR(Q86/Q85),0,Q86/Q85)</f>
        <v>2590.8635110328946</v>
      </c>
      <c r="R87" s="68">
        <f t="shared" ref="R87" si="479">IF(ISERROR(R86/R85),0,R86/R85)</f>
        <v>2629.0567742704625</v>
      </c>
      <c r="S87" s="68">
        <f t="shared" ref="S87" si="480">IF(ISERROR(S86/S85),0,S86/S85)</f>
        <v>2678.9567411355415</v>
      </c>
      <c r="T87" s="68">
        <f t="shared" ref="T87" si="481">IF(ISERROR(T86/T85),0,T86/T85)</f>
        <v>2727.5660979123936</v>
      </c>
      <c r="U87" s="68">
        <f t="shared" ref="U87" si="482">IF(ISERROR(U86/U85),0,U86/U85)</f>
        <v>2779.8725255743825</v>
      </c>
      <c r="V87" s="68">
        <f t="shared" ref="V87" si="483">IF(ISERROR(V86/V85),0,V86/V85)</f>
        <v>2836.0718509705221</v>
      </c>
      <c r="W87" s="68">
        <f t="shared" ref="W87" si="484">IF(ISERROR(W86/W85),0,W86/W85)</f>
        <v>2892.7148939825834</v>
      </c>
      <c r="X87" s="68">
        <f t="shared" ref="X87" si="485">IF(ISERROR(X86/X85),0,X86/X85)</f>
        <v>2949.6934368902516</v>
      </c>
      <c r="Y87" s="68">
        <f t="shared" ref="Y87" si="486">IF(ISERROR(Y86/Y85),0,Y86/Y85)</f>
        <v>2999.8225175711468</v>
      </c>
      <c r="Z87" s="68">
        <f t="shared" ref="Z87" si="487">IF(ISERROR(Z86/Z85),0,Z86/Z85)</f>
        <v>3050.5114138735644</v>
      </c>
      <c r="AA87" s="68">
        <f t="shared" ref="AA87" si="488">IF(ISERROR(AA86/AA85),0,AA86/AA85)</f>
        <v>3100.8391446063938</v>
      </c>
      <c r="AB87" s="68">
        <f t="shared" ref="AB87" si="489">IF(ISERROR(AB86/AB85),0,AB86/AB85)</f>
        <v>3149.5568770281011</v>
      </c>
      <c r="AC87" s="68">
        <f t="shared" ref="AC87" si="490">IF(ISERROR(AC86/AC85),0,AC86/AC85)</f>
        <v>3197.0253662791356</v>
      </c>
      <c r="AD87" s="68">
        <f t="shared" ref="AD87" si="491">IF(ISERROR(AD86/AD85),0,AD86/AD85)</f>
        <v>3244.5820355485685</v>
      </c>
      <c r="AE87" s="68">
        <f t="shared" ref="AE87" si="492">IF(ISERROR(AE86/AE85),0,AE86/AE85)</f>
        <v>3294.0167280887122</v>
      </c>
      <c r="AF87" s="68">
        <f t="shared" ref="AF87" si="493">IF(ISERROR(AF86/AF85),0,AF86/AF85)</f>
        <v>3344.4545179633442</v>
      </c>
      <c r="AG87" s="68">
        <f t="shared" ref="AG87" si="494">IF(ISERROR(AG86/AG85),0,AG86/AG85)</f>
        <v>3397.6814062662688</v>
      </c>
      <c r="AH87" s="68">
        <f t="shared" ref="AH87" si="495">IF(ISERROR(AH86/AH85),0,AH86/AH85)</f>
        <v>3452.3886941780893</v>
      </c>
      <c r="AI87" s="68">
        <f t="shared" ref="AI87" si="496">IF(ISERROR(AI86/AI85),0,AI86/AI85)</f>
        <v>3526.3189192728273</v>
      </c>
      <c r="AJ87" s="68">
        <f t="shared" ref="AJ87" si="497">IF(ISERROR(AJ86/AJ85),0,AJ86/AJ85)</f>
        <v>3603.0082501389484</v>
      </c>
      <c r="AK87" s="68">
        <f t="shared" ref="AK87" si="498">IF(ISERROR(AK86/AK85),0,AK86/AK85)</f>
        <v>3685.3719070210568</v>
      </c>
      <c r="AL87" s="68">
        <f t="shared" ref="AL87" si="499">IF(ISERROR(AL86/AL85),0,AL86/AL85)</f>
        <v>3773.0066644186322</v>
      </c>
      <c r="AM87" s="68">
        <f t="shared" ref="AM87" si="500">IF(ISERROR(AM86/AM85),0,AM86/AM85)</f>
        <v>3855.3917722440528</v>
      </c>
      <c r="AN87" s="68">
        <f t="shared" ref="AN87" si="501">IF(ISERROR(AN86/AN85),0,AN86/AN85)</f>
        <v>3940.4353369555465</v>
      </c>
      <c r="AO87" s="68">
        <f t="shared" ref="AO87" si="502">IF(ISERROR(AO86/AO85),0,AO86/AO85)</f>
        <v>4028.5750839018174</v>
      </c>
      <c r="AP87" s="68">
        <f t="shared" ref="AP87" si="503">IF(ISERROR(AP86/AP85),0,AP86/AP85)</f>
        <v>4117.4768646596804</v>
      </c>
      <c r="AQ87" s="68">
        <f t="shared" ref="AQ87" si="504">IF(ISERROR(AQ86/AQ85),0,AQ86/AQ85)</f>
        <v>4207.7141273454972</v>
      </c>
      <c r="AR87" s="68">
        <f t="shared" ref="AR87" si="505">IF(ISERROR(AR86/AR85),0,AR86/AR85)</f>
        <v>4297.8381624485128</v>
      </c>
    </row>
    <row r="88" spans="2:44" x14ac:dyDescent="0.25">
      <c r="B88" s="72" t="s">
        <v>74</v>
      </c>
      <c r="C88" s="130" t="s">
        <v>52</v>
      </c>
      <c r="D88" s="130" t="s">
        <v>52</v>
      </c>
      <c r="E88" s="130" t="s">
        <v>52</v>
      </c>
      <c r="F88" s="130" t="s">
        <v>52</v>
      </c>
      <c r="G88" s="68">
        <f>G86*VLOOKUP($B$83,'Tax Credits'!$C$6:$AS$16,G$4-TaxMin+2,0)</f>
        <v>0</v>
      </c>
      <c r="H88" s="68">
        <f>H86*VLOOKUP($B$83,'Tax Credits'!$C$6:$AS$16,H$4-TaxMin+2,0)</f>
        <v>100119.31321206703</v>
      </c>
      <c r="I88" s="68">
        <f>I86*VLOOKUP($B$83,'Tax Credits'!$C$6:$AS$16,I$4-TaxMin+2,0)</f>
        <v>101016.08190216584</v>
      </c>
      <c r="J88" s="68">
        <f>J86*VLOOKUP($B$83,'Tax Credits'!$C$6:$AS$16,J$4-TaxMin+2,0)</f>
        <v>102173.70623179985</v>
      </c>
      <c r="K88" s="68">
        <f>K86*VLOOKUP($B$83,'Tax Credits'!$C$6:$AS$16,K$4-TaxMin+2,0)</f>
        <v>0</v>
      </c>
      <c r="L88" s="68">
        <f>L86*VLOOKUP($B$83,'Tax Credits'!$C$6:$AS$16,L$4-TaxMin+2,0)</f>
        <v>0</v>
      </c>
      <c r="M88" s="68">
        <f>M86*VLOOKUP($B$83,'Tax Credits'!$C$6:$AS$16,M$4-TaxMin+2,0)</f>
        <v>0</v>
      </c>
      <c r="N88" s="68">
        <f>N86*VLOOKUP($B$83,'Tax Credits'!$C$6:$AS$16,N$4-TaxMin+2,0)</f>
        <v>0</v>
      </c>
      <c r="O88" s="68">
        <f>O86*VLOOKUP($B$83,'Tax Credits'!$C$6:$AS$16,O$4-TaxMin+2,0)</f>
        <v>0</v>
      </c>
      <c r="P88" s="68">
        <f>P86*VLOOKUP($B$83,'Tax Credits'!$C$6:$AS$16,P$4-TaxMin+2,0)</f>
        <v>0</v>
      </c>
      <c r="Q88" s="68">
        <f>Q86*VLOOKUP($B$83,'Tax Credits'!$C$6:$AS$16,Q$4-TaxMin+2,0)</f>
        <v>0</v>
      </c>
      <c r="R88" s="68">
        <f>R86*VLOOKUP($B$83,'Tax Credits'!$C$6:$AS$16,R$4-TaxMin+2,0)</f>
        <v>0</v>
      </c>
      <c r="S88" s="68">
        <f>S86*VLOOKUP($B$83,'Tax Credits'!$C$6:$AS$16,S$4-TaxMin+2,0)</f>
        <v>0</v>
      </c>
      <c r="T88" s="68">
        <f>T86*VLOOKUP($B$83,'Tax Credits'!$C$6:$AS$16,T$4-TaxMin+2,0)</f>
        <v>0</v>
      </c>
      <c r="U88" s="68">
        <f>U86*VLOOKUP($B$83,'Tax Credits'!$C$6:$AS$16,U$4-TaxMin+2,0)</f>
        <v>0</v>
      </c>
      <c r="V88" s="68">
        <f>V86*VLOOKUP($B$83,'Tax Credits'!$C$6:$AS$16,V$4-TaxMin+2,0)</f>
        <v>0</v>
      </c>
      <c r="W88" s="68">
        <f>W86*VLOOKUP($B$83,'Tax Credits'!$C$6:$AS$16,W$4-TaxMin+2,0)</f>
        <v>0</v>
      </c>
      <c r="X88" s="68">
        <f>X86*VLOOKUP($B$83,'Tax Credits'!$C$6:$AS$16,X$4-TaxMin+2,0)</f>
        <v>0</v>
      </c>
      <c r="Y88" s="68">
        <f>Y86*VLOOKUP($B$83,'Tax Credits'!$C$6:$AS$16,Y$4-TaxMin+2,0)</f>
        <v>0</v>
      </c>
      <c r="Z88" s="68">
        <f>Z86*VLOOKUP($B$83,'Tax Credits'!$C$6:$AS$16,Z$4-TaxMin+2,0)</f>
        <v>0</v>
      </c>
      <c r="AA88" s="68">
        <f>AA86*VLOOKUP($B$83,'Tax Credits'!$C$6:$AS$16,AA$4-TaxMin+2,0)</f>
        <v>0</v>
      </c>
      <c r="AB88" s="68">
        <f>AB86*VLOOKUP($B$83,'Tax Credits'!$C$6:$AS$16,AB$4-TaxMin+2,0)</f>
        <v>0</v>
      </c>
      <c r="AC88" s="68">
        <f>AC86*VLOOKUP($B$83,'Tax Credits'!$C$6:$AS$16,AC$4-TaxMin+2,0)</f>
        <v>0</v>
      </c>
      <c r="AD88" s="68">
        <f>AD86*VLOOKUP($B$83,'Tax Credits'!$C$6:$AS$16,AD$4-TaxMin+2,0)</f>
        <v>0</v>
      </c>
      <c r="AE88" s="68">
        <f>AE86*VLOOKUP($B$83,'Tax Credits'!$C$6:$AS$16,AE$4-TaxMin+2,0)</f>
        <v>0</v>
      </c>
      <c r="AF88" s="68">
        <f>AF86*VLOOKUP($B$83,'Tax Credits'!$C$6:$AS$16,AF$4-TaxMin+2,0)</f>
        <v>0</v>
      </c>
      <c r="AG88" s="68">
        <f>AG86*VLOOKUP($B$83,'Tax Credits'!$C$6:$AS$16,AG$4-TaxMin+2,0)</f>
        <v>0</v>
      </c>
      <c r="AH88" s="68">
        <f>AH86*VLOOKUP($B$83,'Tax Credits'!$C$6:$AS$16,AH$4-TaxMin+2,0)</f>
        <v>0</v>
      </c>
      <c r="AI88" s="68">
        <f>AI86*VLOOKUP($B$83,'Tax Credits'!$C$6:$AS$16,AI$4-TaxMin+2,0)</f>
        <v>0</v>
      </c>
      <c r="AJ88" s="68">
        <f>AJ86*VLOOKUP($B$83,'Tax Credits'!$C$6:$AS$16,AJ$4-TaxMin+2,0)</f>
        <v>0</v>
      </c>
      <c r="AK88" s="68">
        <f>AK86*VLOOKUP($B$83,'Tax Credits'!$C$6:$AS$16,AK$4-TaxMin+2,0)</f>
        <v>0</v>
      </c>
      <c r="AL88" s="68">
        <f>AL86*VLOOKUP($B$83,'Tax Credits'!$C$6:$AS$16,AL$4-TaxMin+2,0)</f>
        <v>0</v>
      </c>
      <c r="AM88" s="68">
        <f>AM86*VLOOKUP($B$83,'Tax Credits'!$C$6:$AS$16,AM$4-TaxMin+2,0)</f>
        <v>0</v>
      </c>
      <c r="AN88" s="68">
        <f>AN86*VLOOKUP($B$83,'Tax Credits'!$C$6:$AS$16,AN$4-TaxMin+2,0)</f>
        <v>0</v>
      </c>
      <c r="AO88" s="68">
        <f>AO86*VLOOKUP($B$83,'Tax Credits'!$C$6:$AS$16,AO$4-TaxMin+2,0)</f>
        <v>0</v>
      </c>
      <c r="AP88" s="68">
        <f>AP86*VLOOKUP($B$83,'Tax Credits'!$C$6:$AS$16,AP$4-TaxMin+2,0)</f>
        <v>0</v>
      </c>
      <c r="AQ88" s="68">
        <f>AQ86*VLOOKUP($B$83,'Tax Credits'!$C$6:$AS$16,AQ$4-TaxMin+2,0)</f>
        <v>0</v>
      </c>
      <c r="AR88" s="68">
        <f>AR86*VLOOKUP($B$83,'Tax Credits'!$C$6:$AS$16,AR$4-TaxMin+2,0)</f>
        <v>0</v>
      </c>
    </row>
    <row r="89" spans="2:44" x14ac:dyDescent="0.25">
      <c r="B89" s="72" t="s">
        <v>77</v>
      </c>
      <c r="C89" s="130" t="s">
        <v>52</v>
      </c>
      <c r="D89" s="130" t="s">
        <v>52</v>
      </c>
      <c r="E89" s="130" t="s">
        <v>52</v>
      </c>
      <c r="F89" s="130" t="s">
        <v>52</v>
      </c>
      <c r="G89" s="68">
        <f>IF(ISERROR((G86-G88)/G85),0,(G86-G88)/G85)</f>
        <v>0</v>
      </c>
      <c r="H89" s="68">
        <f>IF(ISERROR((H86-H88)/H85),0,(H86-H88)/H85)</f>
        <v>2437.3847535722489</v>
      </c>
      <c r="I89" s="68">
        <f t="shared" ref="I89" si="506">IF(ISERROR((I86-I88)/I85),0,(I86-I88)/I85)</f>
        <v>2443.199930240216</v>
      </c>
      <c r="J89" s="68">
        <f t="shared" ref="J89" si="507">IF(ISERROR((J86-J88)/J85),0,(J86-J88)/J85)</f>
        <v>2066.9547297298104</v>
      </c>
      <c r="K89" s="68">
        <f t="shared" ref="K89" si="508">IF(ISERROR((K86-K88)/K85),0,(K86-K88)/K85)</f>
        <v>2320.2771634633004</v>
      </c>
      <c r="L89" s="68">
        <f t="shared" ref="L89" si="509">IF(ISERROR((L86-L88)/L85),0,(L86-L88)/L85)</f>
        <v>2362.4850112697109</v>
      </c>
      <c r="M89" s="68">
        <f t="shared" ref="M89" si="510">IF(ISERROR((M86-M88)/M85),0,(M86-M88)/M85)</f>
        <v>2410.2137449389879</v>
      </c>
      <c r="N89" s="68">
        <f t="shared" ref="N89" si="511">IF(ISERROR((N86-N88)/N85),0,(N86-N88)/N85)</f>
        <v>2463.6806703219399</v>
      </c>
      <c r="O89" s="68">
        <f t="shared" ref="O89" si="512">IF(ISERROR((O86-O88)/O85),0,(O86-O88)/O85)</f>
        <v>2499.7100489029926</v>
      </c>
      <c r="P89" s="68">
        <f t="shared" ref="P89" si="513">IF(ISERROR((P86-P88)/P85),0,(P86-P88)/P85)</f>
        <v>2544.3628201630054</v>
      </c>
      <c r="Q89" s="68">
        <f t="shared" ref="Q89" si="514">IF(ISERROR((Q86-Q88)/Q85),0,(Q86-Q88)/Q85)</f>
        <v>2590.8635110328946</v>
      </c>
      <c r="R89" s="68">
        <f t="shared" ref="R89" si="515">IF(ISERROR((R86-R88)/R85),0,(R86-R88)/R85)</f>
        <v>2629.0567742704625</v>
      </c>
      <c r="S89" s="68">
        <f t="shared" ref="S89" si="516">IF(ISERROR((S86-S88)/S85),0,(S86-S88)/S85)</f>
        <v>2678.9567411355415</v>
      </c>
      <c r="T89" s="68">
        <f t="shared" ref="T89" si="517">IF(ISERROR((T86-T88)/T85),0,(T86-T88)/T85)</f>
        <v>2727.5660979123936</v>
      </c>
      <c r="U89" s="68">
        <f t="shared" ref="U89" si="518">IF(ISERROR((U86-U88)/U85),0,(U86-U88)/U85)</f>
        <v>2779.8725255743825</v>
      </c>
      <c r="V89" s="68">
        <f t="shared" ref="V89" si="519">IF(ISERROR((V86-V88)/V85),0,(V86-V88)/V85)</f>
        <v>2836.0718509705221</v>
      </c>
      <c r="W89" s="68">
        <f t="shared" ref="W89" si="520">IF(ISERROR((W86-W88)/W85),0,(W86-W88)/W85)</f>
        <v>2892.7148939825834</v>
      </c>
      <c r="X89" s="68">
        <f t="shared" ref="X89" si="521">IF(ISERROR((X86-X88)/X85),0,(X86-X88)/X85)</f>
        <v>2949.6934368902516</v>
      </c>
      <c r="Y89" s="68">
        <f t="shared" ref="Y89" si="522">IF(ISERROR((Y86-Y88)/Y85),0,(Y86-Y88)/Y85)</f>
        <v>2999.8225175711468</v>
      </c>
      <c r="Z89" s="68">
        <f t="shared" ref="Z89" si="523">IF(ISERROR((Z86-Z88)/Z85),0,(Z86-Z88)/Z85)</f>
        <v>3050.5114138735644</v>
      </c>
      <c r="AA89" s="68">
        <f t="shared" ref="AA89" si="524">IF(ISERROR((AA86-AA88)/AA85),0,(AA86-AA88)/AA85)</f>
        <v>3100.8391446063938</v>
      </c>
      <c r="AB89" s="68">
        <f t="shared" ref="AB89" si="525">IF(ISERROR((AB86-AB88)/AB85),0,(AB86-AB88)/AB85)</f>
        <v>3149.5568770281011</v>
      </c>
      <c r="AC89" s="68">
        <f t="shared" ref="AC89" si="526">IF(ISERROR((AC86-AC88)/AC85),0,(AC86-AC88)/AC85)</f>
        <v>3197.0253662791356</v>
      </c>
      <c r="AD89" s="68">
        <f t="shared" ref="AD89" si="527">IF(ISERROR((AD86-AD88)/AD85),0,(AD86-AD88)/AD85)</f>
        <v>3244.5820355485685</v>
      </c>
      <c r="AE89" s="68">
        <f t="shared" ref="AE89" si="528">IF(ISERROR((AE86-AE88)/AE85),0,(AE86-AE88)/AE85)</f>
        <v>3294.0167280887122</v>
      </c>
      <c r="AF89" s="68">
        <f t="shared" ref="AF89" si="529">IF(ISERROR((AF86-AF88)/AF85),0,(AF86-AF88)/AF85)</f>
        <v>3344.4545179633442</v>
      </c>
      <c r="AG89" s="68">
        <f t="shared" ref="AG89" si="530">IF(ISERROR((AG86-AG88)/AG85),0,(AG86-AG88)/AG85)</f>
        <v>3397.6814062662688</v>
      </c>
      <c r="AH89" s="68">
        <f t="shared" ref="AH89" si="531">IF(ISERROR((AH86-AH88)/AH85),0,(AH86-AH88)/AH85)</f>
        <v>3452.3886941780893</v>
      </c>
      <c r="AI89" s="68">
        <f t="shared" ref="AI89" si="532">IF(ISERROR((AI86-AI88)/AI85),0,(AI86-AI88)/AI85)</f>
        <v>3526.3189192728273</v>
      </c>
      <c r="AJ89" s="68">
        <f t="shared" ref="AJ89" si="533">IF(ISERROR((AJ86-AJ88)/AJ85),0,(AJ86-AJ88)/AJ85)</f>
        <v>3603.0082501389484</v>
      </c>
      <c r="AK89" s="68">
        <f t="shared" ref="AK89" si="534">IF(ISERROR((AK86-AK88)/AK85),0,(AK86-AK88)/AK85)</f>
        <v>3685.3719070210568</v>
      </c>
      <c r="AL89" s="68">
        <f t="shared" ref="AL89" si="535">IF(ISERROR((AL86-AL88)/AL85),0,(AL86-AL88)/AL85)</f>
        <v>3773.0066644186322</v>
      </c>
      <c r="AM89" s="68">
        <f t="shared" ref="AM89" si="536">IF(ISERROR((AM86-AM88)/AM85),0,(AM86-AM88)/AM85)</f>
        <v>3855.3917722440528</v>
      </c>
      <c r="AN89" s="68">
        <f t="shared" ref="AN89" si="537">IF(ISERROR((AN86-AN88)/AN85),0,(AN86-AN88)/AN85)</f>
        <v>3940.4353369555465</v>
      </c>
      <c r="AO89" s="68">
        <f t="shared" ref="AO89" si="538">IF(ISERROR((AO86-AO88)/AO85),0,(AO86-AO88)/AO85)</f>
        <v>4028.5750839018174</v>
      </c>
      <c r="AP89" s="68">
        <f t="shared" ref="AP89" si="539">IF(ISERROR((AP86-AP88)/AP85),0,(AP86-AP88)/AP85)</f>
        <v>4117.4768646596804</v>
      </c>
      <c r="AQ89" s="68">
        <f t="shared" ref="AQ89" si="540">IF(ISERROR((AQ86-AQ88)/AQ85),0,(AQ86-AQ88)/AQ85)</f>
        <v>4207.7141273454972</v>
      </c>
      <c r="AR89" s="68">
        <f t="shared" ref="AR89" si="541">IF(ISERROR((AR86-AR88)/AR85),0,(AR86-AR88)/AR85)</f>
        <v>4297.8381624485128</v>
      </c>
    </row>
    <row r="90" spans="2:44" x14ac:dyDescent="0.25">
      <c r="B90" s="72" t="s">
        <v>162</v>
      </c>
      <c r="C90" s="130" t="s">
        <v>52</v>
      </c>
      <c r="D90" s="130" t="s">
        <v>52</v>
      </c>
      <c r="E90" s="130" t="s">
        <v>52</v>
      </c>
      <c r="F90" s="130" t="s">
        <v>52</v>
      </c>
      <c r="G90" s="69">
        <f>VLOOKUP($B$83,CommercialUnitsPivot!$A$10:$AM$21,G84-CommYr+2,0)</f>
        <v>136.18</v>
      </c>
      <c r="H90" s="69">
        <f>VLOOKUP($B$83,CommercialUnitsPivot!$A$10:$AM$21,H84-CommYr+2,0)-VLOOKUP($B$83,CommercialUnitsPivot!$A$10:$AM$21,H84-CommYr+1,0)</f>
        <v>21.179999999999978</v>
      </c>
      <c r="I90" s="69">
        <f>VLOOKUP($B$83,CommercialUnitsPivot!$A$10:$AM$21,I84-CommYr+2,0)-VLOOKUP($B$83,CommercialUnitsPivot!$A$10:$AM$21,I84-CommYr+1,0)</f>
        <v>-10.620000000000005</v>
      </c>
      <c r="J90" s="69">
        <f>VLOOKUP($B$83,CommercialUnitsPivot!$A$10:$AM$21,J84-CommYr+2,0)-VLOOKUP($B$83,CommercialUnitsPivot!$A$10:$AM$21,J84-CommYr+1,0)</f>
        <v>144.46</v>
      </c>
      <c r="K90" s="69">
        <f>VLOOKUP($B$83,CommercialUnitsPivot!$A$10:$AM$21,K84-CommYr+2,0)-VLOOKUP($B$83,CommercialUnitsPivot!$A$10:$AM$21,K84-CommYr+1,0)</f>
        <v>114.74000000000018</v>
      </c>
      <c r="L90" s="69">
        <f>VLOOKUP($B$83,CommercialUnitsPivot!$A$10:$AM$21,L84-CommYr+2,0)-VLOOKUP($B$83,CommercialUnitsPivot!$A$10:$AM$21,L84-CommYr+1,0)</f>
        <v>110.36999999999966</v>
      </c>
      <c r="M90" s="69">
        <f>VLOOKUP($B$83,CommercialUnitsPivot!$A$10:$AM$21,M84-CommYr+2,0)-VLOOKUP($B$83,CommercialUnitsPivot!$A$10:$AM$21,M84-CommYr+1,0)</f>
        <v>113.52000000000044</v>
      </c>
      <c r="N90" s="69">
        <f>VLOOKUP($B$83,CommercialUnitsPivot!$A$10:$AM$21,N84-CommYr+2,0)-VLOOKUP($B$83,CommercialUnitsPivot!$A$10:$AM$21,N84-CommYr+1,0)</f>
        <v>116.15999999999974</v>
      </c>
      <c r="O90" s="69">
        <f>VLOOKUP($B$83,CommercialUnitsPivot!$A$10:$AM$21,O84-CommYr+2,0)-VLOOKUP($B$83,CommercialUnitsPivot!$A$10:$AM$21,O84-CommYr+1,0)</f>
        <v>130.21999999999991</v>
      </c>
      <c r="P90" s="69">
        <f>VLOOKUP($B$83,CommercialUnitsPivot!$A$10:$AM$21,P84-CommYr+2,0)-VLOOKUP($B$83,CommercialUnitsPivot!$A$10:$AM$21,P84-CommYr+1,0)</f>
        <v>152.15999999999974</v>
      </c>
      <c r="Q90" s="69">
        <f>VLOOKUP($B$83,CommercialUnitsPivot!$A$10:$AM$21,Q84-CommYr+2,0)-VLOOKUP($B$83,CommercialUnitsPivot!$A$10:$AM$21,Q84-CommYr+1,0)</f>
        <v>174.88000000000056</v>
      </c>
      <c r="R90" s="69">
        <f>VLOOKUP($B$83,CommercialUnitsPivot!$A$10:$AM$21,R84-CommYr+2,0)-VLOOKUP($B$83,CommercialUnitsPivot!$A$10:$AM$21,R84-CommYr+1,0)</f>
        <v>191.21999999999957</v>
      </c>
      <c r="S90" s="69">
        <f>VLOOKUP($B$83,CommercialUnitsPivot!$A$10:$AM$21,S84-CommYr+2,0)-VLOOKUP($B$83,CommercialUnitsPivot!$A$10:$AM$21,S84-CommYr+1,0)</f>
        <v>223.4699999999998</v>
      </c>
      <c r="T90" s="69">
        <f>VLOOKUP($B$83,CommercialUnitsPivot!$A$10:$AM$21,T84-CommYr+2,0)-VLOOKUP($B$83,CommercialUnitsPivot!$A$10:$AM$21,T84-CommYr+1,0)</f>
        <v>229.95000000000005</v>
      </c>
      <c r="U90" s="69">
        <f>VLOOKUP($B$83,CommercialUnitsPivot!$A$10:$AM$21,U84-CommYr+2,0)-VLOOKUP($B$83,CommercialUnitsPivot!$A$10:$AM$21,U84-CommYr+1,0)</f>
        <v>233.24999999999977</v>
      </c>
      <c r="V90" s="69">
        <f>VLOOKUP($B$83,CommercialUnitsPivot!$A$10:$AM$21,V84-CommYr+2,0)-VLOOKUP($B$83,CommercialUnitsPivot!$A$10:$AM$21,V84-CommYr+1,0)</f>
        <v>244.12999999999965</v>
      </c>
      <c r="W90" s="69">
        <f>VLOOKUP($B$83,CommercialUnitsPivot!$A$10:$AM$21,W84-CommYr+2,0)-VLOOKUP($B$83,CommercialUnitsPivot!$A$10:$AM$21,W84-CommYr+1,0)</f>
        <v>260.40999999999985</v>
      </c>
      <c r="X90" s="69">
        <f>VLOOKUP($B$83,CommercialUnitsPivot!$A$10:$AM$21,X84-CommYr+2,0)-VLOOKUP($B$83,CommercialUnitsPivot!$A$10:$AM$21,X84-CommYr+1,0)</f>
        <v>270.67000000000189</v>
      </c>
      <c r="Y90" s="69">
        <f>VLOOKUP($B$83,CommercialUnitsPivot!$A$10:$AM$21,Y84-CommYr+2,0)-VLOOKUP($B$83,CommercialUnitsPivot!$A$10:$AM$21,Y84-CommYr+1,0)</f>
        <v>274.74000000000115</v>
      </c>
      <c r="Z90" s="69">
        <f>VLOOKUP($B$83,CommercialUnitsPivot!$A$10:$AM$21,Z84-CommYr+2,0)-VLOOKUP($B$83,CommercialUnitsPivot!$A$10:$AM$21,Z84-CommYr+1,0)</f>
        <v>285.66000000000031</v>
      </c>
      <c r="AA90" s="69">
        <f>VLOOKUP($B$83,CommercialUnitsPivot!$A$10:$AM$21,AA84-CommYr+2,0)-VLOOKUP($B$83,CommercialUnitsPivot!$A$10:$AM$21,AA84-CommYr+1,0)</f>
        <v>305.33999999999878</v>
      </c>
      <c r="AB90" s="69">
        <f>VLOOKUP($B$83,CommercialUnitsPivot!$A$10:$AM$21,AB84-CommYr+2,0)-VLOOKUP($B$83,CommercialUnitsPivot!$A$10:$AM$21,AB84-CommYr+1,0)</f>
        <v>316.80000000000064</v>
      </c>
      <c r="AC90" s="69">
        <f>VLOOKUP($B$83,CommercialUnitsPivot!$A$10:$AM$21,AC84-CommYr+2,0)-VLOOKUP($B$83,CommercialUnitsPivot!$A$10:$AM$21,AC84-CommYr+1,0)</f>
        <v>329.80999999999904</v>
      </c>
      <c r="AD90" s="69">
        <f>VLOOKUP($B$83,CommercialUnitsPivot!$A$10:$AM$21,AD84-CommYr+2,0)-VLOOKUP($B$83,CommercialUnitsPivot!$A$10:$AM$21,AD84-CommYr+1,0)</f>
        <v>336.20999999999822</v>
      </c>
      <c r="AE90" s="69">
        <f>VLOOKUP($B$83,CommercialUnitsPivot!$A$10:$AM$21,AE84-CommYr+2,0)-VLOOKUP($B$83,CommercialUnitsPivot!$A$10:$AM$21,AE84-CommYr+1,0)</f>
        <v>350.39000000000124</v>
      </c>
      <c r="AF90" s="69">
        <f>VLOOKUP($B$83,CommercialUnitsPivot!$A$10:$AM$21,AF84-CommYr+2,0)-VLOOKUP($B$83,CommercialUnitsPivot!$A$10:$AM$21,AF84-CommYr+1,0)</f>
        <v>366.75999999999749</v>
      </c>
      <c r="AG90" s="69">
        <f>VLOOKUP($B$83,CommercialUnitsPivot!$A$10:$AM$21,AG84-CommYr+2,0)-VLOOKUP($B$83,CommercialUnitsPivot!$A$10:$AM$21,AG84-CommYr+1,0)</f>
        <v>381.95000000000255</v>
      </c>
      <c r="AH90" s="69">
        <f>VLOOKUP($B$83,CommercialUnitsPivot!$A$10:$AM$21,AH84-CommYr+2,0)-VLOOKUP($B$83,CommercialUnitsPivot!$A$10:$AM$21,AH84-CommYr+1,0)</f>
        <v>398.36999999999898</v>
      </c>
      <c r="AI90" s="69">
        <f>VLOOKUP($B$83,CommercialUnitsPivot!$A$10:$AM$21,AI84-CommYr+2,0)-VLOOKUP($B$83,CommercialUnitsPivot!$A$10:$AM$21,AI84-CommYr+1,0)</f>
        <v>406.78000000000156</v>
      </c>
      <c r="AJ90" s="69">
        <f>VLOOKUP($B$83,CommercialUnitsPivot!$A$10:$AM$21,AJ84-CommYr+2,0)-VLOOKUP($B$83,CommercialUnitsPivot!$A$10:$AM$21,AJ84-CommYr+1,0)</f>
        <v>414.13999999999942</v>
      </c>
      <c r="AK90" s="69">
        <f>VLOOKUP($B$83,CommercialUnitsPivot!$A$10:$AM$21,AK84-CommYr+2,0)-VLOOKUP($B$83,CommercialUnitsPivot!$A$10:$AM$21,AK84-CommYr+1,0)</f>
        <v>427.50000000000182</v>
      </c>
      <c r="AL90" s="69">
        <f>VLOOKUP($B$83,CommercialUnitsPivot!$A$10:$AM$21,AL84-CommYr+2,0)-VLOOKUP($B$83,CommercialUnitsPivot!$A$10:$AM$21,AL84-CommYr+1,0)</f>
        <v>443.39000000000033</v>
      </c>
      <c r="AM90" s="69">
        <f>VLOOKUP($B$83,CommercialUnitsPivot!$A$10:$AM$21,AM84-CommYr+2,0)-VLOOKUP($B$83,CommercialUnitsPivot!$A$10:$AM$21,AM84-CommYr+1,0)</f>
        <v>440.8799999999992</v>
      </c>
      <c r="AN90" s="69">
        <f>VLOOKUP($B$83,CommercialUnitsPivot!$A$10:$AM$21,AN84-CommYr+2,0)-VLOOKUP($B$83,CommercialUnitsPivot!$A$10:$AM$21,AN84-CommYr+1,0)</f>
        <v>435.34000000000015</v>
      </c>
      <c r="AO90" s="69">
        <f>VLOOKUP($B$83,CommercialUnitsPivot!$A$10:$AM$21,AO84-CommYr+2,0)-VLOOKUP($B$83,CommercialUnitsPivot!$A$10:$AM$21,AO84-CommYr+1,0)</f>
        <v>441.29999999999563</v>
      </c>
      <c r="AP90" s="69">
        <f>VLOOKUP($B$83,CommercialUnitsPivot!$A$10:$AM$21,AP84-CommYr+2,0)-VLOOKUP($B$83,CommercialUnitsPivot!$A$10:$AM$21,AP84-CommYr+1,0)</f>
        <v>436.86000000000058</v>
      </c>
      <c r="AQ90" s="69">
        <f>VLOOKUP($B$83,CommercialUnitsPivot!$A$10:$AM$21,AQ84-CommYr+2,0)-VLOOKUP($B$83,CommercialUnitsPivot!$A$10:$AM$21,AQ84-CommYr+1,0)</f>
        <v>434.96000000000458</v>
      </c>
      <c r="AR90" s="69">
        <f>VLOOKUP($B$83,CommercialUnitsPivot!$A$10:$AM$21,AR84-CommYr+2,0)-VLOOKUP($B$83,CommercialUnitsPivot!$A$10:$AM$21,AR84-CommYr+1,0)</f>
        <v>430.00999999999476</v>
      </c>
    </row>
    <row r="91" spans="2:44" x14ac:dyDescent="0.25">
      <c r="B91" s="72" t="s">
        <v>78</v>
      </c>
      <c r="C91" s="130" t="s">
        <v>52</v>
      </c>
      <c r="D91" s="130" t="s">
        <v>52</v>
      </c>
      <c r="E91" s="130" t="s">
        <v>52</v>
      </c>
      <c r="F91" s="130" t="s">
        <v>52</v>
      </c>
      <c r="G91" s="68">
        <f t="shared" ref="G91:AR91" si="542">G90*G88/10^6</f>
        <v>0</v>
      </c>
      <c r="H91" s="68">
        <f t="shared" si="542"/>
        <v>2.1205270538315779</v>
      </c>
      <c r="I91" s="68">
        <f t="shared" si="542"/>
        <v>-1.0727907898010018</v>
      </c>
      <c r="J91" s="68">
        <f t="shared" si="542"/>
        <v>14.760013602245808</v>
      </c>
      <c r="K91" s="68">
        <f t="shared" si="542"/>
        <v>0</v>
      </c>
      <c r="L91" s="68">
        <f t="shared" si="542"/>
        <v>0</v>
      </c>
      <c r="M91" s="68">
        <f t="shared" si="542"/>
        <v>0</v>
      </c>
      <c r="N91" s="68">
        <f t="shared" si="542"/>
        <v>0</v>
      </c>
      <c r="O91" s="68">
        <f t="shared" si="542"/>
        <v>0</v>
      </c>
      <c r="P91" s="68">
        <f t="shared" si="542"/>
        <v>0</v>
      </c>
      <c r="Q91" s="68">
        <f t="shared" si="542"/>
        <v>0</v>
      </c>
      <c r="R91" s="68">
        <f t="shared" si="542"/>
        <v>0</v>
      </c>
      <c r="S91" s="68">
        <f t="shared" si="542"/>
        <v>0</v>
      </c>
      <c r="T91" s="68">
        <f t="shared" si="542"/>
        <v>0</v>
      </c>
      <c r="U91" s="68">
        <f t="shared" si="542"/>
        <v>0</v>
      </c>
      <c r="V91" s="68">
        <f t="shared" si="542"/>
        <v>0</v>
      </c>
      <c r="W91" s="68">
        <f t="shared" si="542"/>
        <v>0</v>
      </c>
      <c r="X91" s="68">
        <f t="shared" si="542"/>
        <v>0</v>
      </c>
      <c r="Y91" s="68">
        <f t="shared" si="542"/>
        <v>0</v>
      </c>
      <c r="Z91" s="68">
        <f t="shared" si="542"/>
        <v>0</v>
      </c>
      <c r="AA91" s="68">
        <f t="shared" si="542"/>
        <v>0</v>
      </c>
      <c r="AB91" s="68">
        <f t="shared" si="542"/>
        <v>0</v>
      </c>
      <c r="AC91" s="68">
        <f t="shared" si="542"/>
        <v>0</v>
      </c>
      <c r="AD91" s="68">
        <f t="shared" si="542"/>
        <v>0</v>
      </c>
      <c r="AE91" s="68">
        <f t="shared" si="542"/>
        <v>0</v>
      </c>
      <c r="AF91" s="68">
        <f t="shared" si="542"/>
        <v>0</v>
      </c>
      <c r="AG91" s="68">
        <f t="shared" si="542"/>
        <v>0</v>
      </c>
      <c r="AH91" s="68">
        <f t="shared" si="542"/>
        <v>0</v>
      </c>
      <c r="AI91" s="68">
        <f t="shared" si="542"/>
        <v>0</v>
      </c>
      <c r="AJ91" s="68">
        <f t="shared" si="542"/>
        <v>0</v>
      </c>
      <c r="AK91" s="68">
        <f t="shared" si="542"/>
        <v>0</v>
      </c>
      <c r="AL91" s="68">
        <f t="shared" si="542"/>
        <v>0</v>
      </c>
      <c r="AM91" s="68">
        <f t="shared" si="542"/>
        <v>0</v>
      </c>
      <c r="AN91" s="68">
        <f t="shared" si="542"/>
        <v>0</v>
      </c>
      <c r="AO91" s="68">
        <f t="shared" si="542"/>
        <v>0</v>
      </c>
      <c r="AP91" s="68">
        <f t="shared" si="542"/>
        <v>0</v>
      </c>
      <c r="AQ91" s="68">
        <f t="shared" si="542"/>
        <v>0</v>
      </c>
      <c r="AR91" s="68">
        <f t="shared" si="542"/>
        <v>0</v>
      </c>
    </row>
    <row r="92" spans="2:44" customFormat="1" x14ac:dyDescent="0.25"/>
    <row r="93" spans="2:44" customFormat="1" x14ac:dyDescent="0.25">
      <c r="B93" s="3" t="s">
        <v>84</v>
      </c>
    </row>
    <row r="94" spans="2:44" customFormat="1" x14ac:dyDescent="0.25">
      <c r="B94" s="134" t="s">
        <v>17</v>
      </c>
    </row>
    <row r="95" spans="2:44" x14ac:dyDescent="0.25">
      <c r="B95" s="3" t="s">
        <v>45</v>
      </c>
      <c r="C95" s="5">
        <v>2009</v>
      </c>
      <c r="D95" s="5">
        <v>2010</v>
      </c>
      <c r="E95" s="5">
        <v>2011</v>
      </c>
      <c r="F95" s="5">
        <v>2012</v>
      </c>
      <c r="G95" s="5">
        <v>2013</v>
      </c>
      <c r="H95" s="5">
        <v>2014</v>
      </c>
      <c r="I95" s="5">
        <v>2015</v>
      </c>
      <c r="J95" s="5">
        <v>2016</v>
      </c>
      <c r="K95" s="5">
        <v>2017</v>
      </c>
      <c r="L95" s="5">
        <v>2018</v>
      </c>
      <c r="M95" s="5">
        <v>2019</v>
      </c>
      <c r="N95" s="5">
        <v>2020</v>
      </c>
      <c r="O95" s="5">
        <v>2021</v>
      </c>
      <c r="P95" s="5">
        <v>2022</v>
      </c>
      <c r="Q95" s="5">
        <v>2023</v>
      </c>
      <c r="R95" s="5">
        <v>2024</v>
      </c>
      <c r="S95" s="5">
        <v>2025</v>
      </c>
      <c r="T95" s="5">
        <v>2026</v>
      </c>
      <c r="U95" s="5">
        <v>2027</v>
      </c>
      <c r="V95" s="5">
        <v>2028</v>
      </c>
      <c r="W95" s="5">
        <v>2029</v>
      </c>
      <c r="X95" s="5">
        <v>2030</v>
      </c>
      <c r="Y95" s="5">
        <v>2031</v>
      </c>
      <c r="Z95" s="5">
        <v>2032</v>
      </c>
      <c r="AA95" s="5">
        <v>2033</v>
      </c>
      <c r="AB95" s="5">
        <v>2034</v>
      </c>
      <c r="AC95" s="5">
        <v>2035</v>
      </c>
      <c r="AD95" s="5">
        <v>2036</v>
      </c>
      <c r="AE95" s="5">
        <v>2037</v>
      </c>
      <c r="AF95" s="5">
        <v>2038</v>
      </c>
      <c r="AG95" s="5">
        <v>2039</v>
      </c>
      <c r="AH95" s="5">
        <v>2040</v>
      </c>
      <c r="AI95" s="5">
        <v>2041</v>
      </c>
      <c r="AJ95" s="5">
        <v>2042</v>
      </c>
      <c r="AK95" s="5">
        <v>2043</v>
      </c>
      <c r="AL95" s="5">
        <v>2044</v>
      </c>
      <c r="AM95" s="5">
        <v>2045</v>
      </c>
      <c r="AN95" s="5">
        <v>2046</v>
      </c>
      <c r="AO95" s="5">
        <v>2047</v>
      </c>
      <c r="AP95" s="5">
        <v>2048</v>
      </c>
      <c r="AQ95" s="5">
        <v>2049</v>
      </c>
      <c r="AR95" s="5">
        <v>2050</v>
      </c>
    </row>
    <row r="96" spans="2:44" x14ac:dyDescent="0.25">
      <c r="B96" s="72" t="s">
        <v>44</v>
      </c>
      <c r="C96" s="130" t="s">
        <v>52</v>
      </c>
      <c r="D96" s="130" t="s">
        <v>52</v>
      </c>
      <c r="E96" s="130" t="s">
        <v>52</v>
      </c>
      <c r="F96" s="130" t="s">
        <v>52</v>
      </c>
      <c r="G96" s="67">
        <f>IF(ISERROR(VLOOKUP($B$94,CommercialUnitsPivot!$A$32:$AM$43,G95-CommYr+2,0)/(VLOOKUP($B$94,CommercialUnitsPivot!$A$10:$AM$20,G95-CommYr+2,0))),0,VLOOKUP($B$94,CommercialUnitsPivot!$A$32:$AM$43,G95-CommYr+2,0)/(VLOOKUP($B$94,CommercialUnitsPivot!$A$10:$AM$20,G95-CommYr+2,0)))</f>
        <v>1592.9792461452305</v>
      </c>
      <c r="H96" s="67">
        <f>IF(ISERROR(VLOOKUP($B$94,CommercialUnitsPivot!$A$32:$AM$43,H95-CommYr+2,0)/(VLOOKUP($B$94,CommercialUnitsPivot!$A$10:$AM$20,H95-CommYr+2,0)-VLOOKUP($B$94,CommercialUnitsPivot!$A$10:$AM$20,H95-CommYr+1,0))),0,VLOOKUP($B$94,CommercialUnitsPivot!$A$32:$AM$43,H95-CommYr+2,0)/(VLOOKUP($B$94,CommercialUnitsPivot!$A$10:$AM$20,H95-CommYr+2,0)-VLOOKUP($B$94,CommercialUnitsPivot!$A$10:$AM$20,H95-CommYr+1,0)))</f>
        <v>1401.8623500062502</v>
      </c>
      <c r="I96" s="67">
        <f>IF(ISERROR(VLOOKUP($B$94,CommercialUnitsPivot!$A$32:$AM$43,I95-CommYr+2,0)/(VLOOKUP($B$94,CommercialUnitsPivot!$A$10:$AM$20,I95-CommYr+2,0)-VLOOKUP($B$94,CommercialUnitsPivot!$A$10:$AM$20,I95-CommYr+1,0))),0,VLOOKUP($B$94,CommercialUnitsPivot!$A$32:$AM$43,I95-CommYr+2,0)/(VLOOKUP($B$94,CommercialUnitsPivot!$A$10:$AM$20,I95-CommYr+2,0)-VLOOKUP($B$94,CommercialUnitsPivot!$A$10:$AM$20,I95-CommYr+1,0)))</f>
        <v>1210.1599788022897</v>
      </c>
      <c r="J96" s="67">
        <f>IF(ISERROR(VLOOKUP($B$94,CommercialUnitsPivot!$A$32:$AM$43,J95-CommYr+2,0)/(VLOOKUP($B$94,CommercialUnitsPivot!$A$10:$AM$20,J95-CommYr+2,0)-VLOOKUP($B$94,CommercialUnitsPivot!$A$10:$AM$20,J95-CommYr+1,0))),0,VLOOKUP($B$94,CommercialUnitsPivot!$A$32:$AM$43,J95-CommYr+2,0)/(VLOOKUP($B$94,CommercialUnitsPivot!$A$10:$AM$20,J95-CommYr+2,0)-VLOOKUP($B$94,CommercialUnitsPivot!$A$10:$AM$20,J95-CommYr+1,0)))</f>
        <v>1540.8398138639359</v>
      </c>
      <c r="K96" s="67">
        <f>IF(ISERROR(VLOOKUP($B$94,CommercialUnitsPivot!$A$32:$AM$43,K95-CommYr+2,0)/(VLOOKUP($B$94,CommercialUnitsPivot!$A$10:$AM$20,K95-CommYr+2,0)-VLOOKUP($B$94,CommercialUnitsPivot!$A$10:$AM$20,K95-CommYr+1,0))),0,VLOOKUP($B$94,CommercialUnitsPivot!$A$32:$AM$43,K95-CommYr+2,0)/(VLOOKUP($B$94,CommercialUnitsPivot!$A$10:$AM$20,K95-CommYr+2,0)-VLOOKUP($B$94,CommercialUnitsPivot!$A$10:$AM$20,K95-CommYr+1,0)))</f>
        <v>1545.0887178770529</v>
      </c>
      <c r="L96" s="67">
        <f>IF(ISERROR(VLOOKUP($B$94,CommercialUnitsPivot!$A$32:$AM$43,L95-CommYr+2,0)/(VLOOKUP($B$94,CommercialUnitsPivot!$A$10:$AM$20,L95-CommYr+2,0)-VLOOKUP($B$94,CommercialUnitsPivot!$A$10:$AM$20,L95-CommYr+1,0))),0,VLOOKUP($B$94,CommercialUnitsPivot!$A$32:$AM$43,L95-CommYr+2,0)/(VLOOKUP($B$94,CommercialUnitsPivot!$A$10:$AM$20,L95-CommYr+2,0)-VLOOKUP($B$94,CommercialUnitsPivot!$A$10:$AM$20,L95-CommYr+1,0)))</f>
        <v>1520.3751026352213</v>
      </c>
      <c r="M96" s="67">
        <f>IF(ISERROR(VLOOKUP($B$94,CommercialUnitsPivot!$A$32:$AM$43,M95-CommYr+2,0)/(VLOOKUP($B$94,CommercialUnitsPivot!$A$10:$AM$20,M95-CommYr+2,0)-VLOOKUP($B$94,CommercialUnitsPivot!$A$10:$AM$20,M95-CommYr+1,0))),0,VLOOKUP($B$94,CommercialUnitsPivot!$A$32:$AM$43,M95-CommYr+2,0)/(VLOOKUP($B$94,CommercialUnitsPivot!$A$10:$AM$20,M95-CommYr+2,0)-VLOOKUP($B$94,CommercialUnitsPivot!$A$10:$AM$20,M95-CommYr+1,0)))</f>
        <v>1503.2246437824224</v>
      </c>
      <c r="N96" s="67">
        <f>IF(ISERROR(VLOOKUP($B$94,CommercialUnitsPivot!$A$32:$AM$43,N95-CommYr+2,0)/(VLOOKUP($B$94,CommercialUnitsPivot!$A$10:$AM$20,N95-CommYr+2,0)-VLOOKUP($B$94,CommercialUnitsPivot!$A$10:$AM$20,N95-CommYr+1,0))),0,VLOOKUP($B$94,CommercialUnitsPivot!$A$32:$AM$43,N95-CommYr+2,0)/(VLOOKUP($B$94,CommercialUnitsPivot!$A$10:$AM$20,N95-CommYr+2,0)-VLOOKUP($B$94,CommercialUnitsPivot!$A$10:$AM$20,N95-CommYr+1,0)))</f>
        <v>1489.1454155528729</v>
      </c>
      <c r="O96" s="67">
        <f>IF(ISERROR(VLOOKUP($B$94,CommercialUnitsPivot!$A$32:$AM$43,O95-CommYr+2,0)/(VLOOKUP($B$94,CommercialUnitsPivot!$A$10:$AM$20,O95-CommYr+2,0)-VLOOKUP($B$94,CommercialUnitsPivot!$A$10:$AM$20,O95-CommYr+1,0))),0,VLOOKUP($B$94,CommercialUnitsPivot!$A$32:$AM$43,O95-CommYr+2,0)/(VLOOKUP($B$94,CommercialUnitsPivot!$A$10:$AM$20,O95-CommYr+2,0)-VLOOKUP($B$94,CommercialUnitsPivot!$A$10:$AM$20,O95-CommYr+1,0)))</f>
        <v>1496.190313252994</v>
      </c>
      <c r="P96" s="67">
        <f>IF(ISERROR(VLOOKUP($B$94,CommercialUnitsPivot!$A$32:$AM$43,P95-CommYr+2,0)/(VLOOKUP($B$94,CommercialUnitsPivot!$A$10:$AM$20,P95-CommYr+2,0)-VLOOKUP($B$94,CommercialUnitsPivot!$A$10:$AM$20,P95-CommYr+1,0))),0,VLOOKUP($B$94,CommercialUnitsPivot!$A$32:$AM$43,P95-CommYr+2,0)/(VLOOKUP($B$94,CommercialUnitsPivot!$A$10:$AM$20,P95-CommYr+2,0)-VLOOKUP($B$94,CommercialUnitsPivot!$A$10:$AM$20,P95-CommYr+1,0)))</f>
        <v>1498.8719391560774</v>
      </c>
      <c r="Q96" s="67">
        <f>IF(ISERROR(VLOOKUP($B$94,CommercialUnitsPivot!$A$32:$AM$43,Q95-CommYr+2,0)/(VLOOKUP($B$94,CommercialUnitsPivot!$A$10:$AM$20,Q95-CommYr+2,0)-VLOOKUP($B$94,CommercialUnitsPivot!$A$10:$AM$20,Q95-CommYr+1,0))),0,VLOOKUP($B$94,CommercialUnitsPivot!$A$32:$AM$43,Q95-CommYr+2,0)/(VLOOKUP($B$94,CommercialUnitsPivot!$A$10:$AM$20,Q95-CommYr+2,0)-VLOOKUP($B$94,CommercialUnitsPivot!$A$10:$AM$20,Q95-CommYr+1,0)))</f>
        <v>1508.2951745324997</v>
      </c>
      <c r="R96" s="67">
        <f>IF(ISERROR(VLOOKUP($B$94,CommercialUnitsPivot!$A$32:$AM$43,R95-CommYr+2,0)/(VLOOKUP($B$94,CommercialUnitsPivot!$A$10:$AM$20,R95-CommYr+2,0)-VLOOKUP($B$94,CommercialUnitsPivot!$A$10:$AM$20,R95-CommYr+1,0))),0,VLOOKUP($B$94,CommercialUnitsPivot!$A$32:$AM$43,R95-CommYr+2,0)/(VLOOKUP($B$94,CommercialUnitsPivot!$A$10:$AM$20,R95-CommYr+2,0)-VLOOKUP($B$94,CommercialUnitsPivot!$A$10:$AM$20,R95-CommYr+1,0)))</f>
        <v>1514.8729657142433</v>
      </c>
      <c r="S96" s="67">
        <f>IF(ISERROR(VLOOKUP($B$94,CommercialUnitsPivot!$A$32:$AM$43,S95-CommYr+2,0)/(VLOOKUP($B$94,CommercialUnitsPivot!$A$10:$AM$20,S95-CommYr+2,0)-VLOOKUP($B$94,CommercialUnitsPivot!$A$10:$AM$20,S95-CommYr+1,0))),0,VLOOKUP($B$94,CommercialUnitsPivot!$A$32:$AM$43,S95-CommYr+2,0)/(VLOOKUP($B$94,CommercialUnitsPivot!$A$10:$AM$20,S95-CommYr+2,0)-VLOOKUP($B$94,CommercialUnitsPivot!$A$10:$AM$20,S95-CommYr+1,0)))</f>
        <v>1527.9246197691309</v>
      </c>
      <c r="T96" s="67">
        <f>IF(ISERROR(VLOOKUP($B$94,CommercialUnitsPivot!$A$32:$AM$43,T95-CommYr+2,0)/(VLOOKUP($B$94,CommercialUnitsPivot!$A$10:$AM$20,T95-CommYr+2,0)-VLOOKUP($B$94,CommercialUnitsPivot!$A$10:$AM$20,T95-CommYr+1,0))),0,VLOOKUP($B$94,CommercialUnitsPivot!$A$32:$AM$43,T95-CommYr+2,0)/(VLOOKUP($B$94,CommercialUnitsPivot!$A$10:$AM$20,T95-CommYr+2,0)-VLOOKUP($B$94,CommercialUnitsPivot!$A$10:$AM$20,T95-CommYr+1,0)))</f>
        <v>1528.8064241164532</v>
      </c>
      <c r="U96" s="67">
        <f>IF(ISERROR(VLOOKUP($B$94,CommercialUnitsPivot!$A$32:$AM$43,U95-CommYr+2,0)/(VLOOKUP($B$94,CommercialUnitsPivot!$A$10:$AM$20,U95-CommYr+2,0)-VLOOKUP($B$94,CommercialUnitsPivot!$A$10:$AM$20,U95-CommYr+1,0))),0,VLOOKUP($B$94,CommercialUnitsPivot!$A$32:$AM$43,U95-CommYr+2,0)/(VLOOKUP($B$94,CommercialUnitsPivot!$A$10:$AM$20,U95-CommYr+2,0)-VLOOKUP($B$94,CommercialUnitsPivot!$A$10:$AM$20,U95-CommYr+1,0)))</f>
        <v>1512.1478313333109</v>
      </c>
      <c r="V96" s="67">
        <f>IF(ISERROR(VLOOKUP($B$94,CommercialUnitsPivot!$A$32:$AM$43,V95-CommYr+2,0)/(VLOOKUP($B$94,CommercialUnitsPivot!$A$10:$AM$20,V95-CommYr+2,0)-VLOOKUP($B$94,CommercialUnitsPivot!$A$10:$AM$20,V95-CommYr+1,0))),0,VLOOKUP($B$94,CommercialUnitsPivot!$A$32:$AM$43,V95-CommYr+2,0)/(VLOOKUP($B$94,CommercialUnitsPivot!$A$10:$AM$20,V95-CommYr+2,0)-VLOOKUP($B$94,CommercialUnitsPivot!$A$10:$AM$20,V95-CommYr+1,0)))</f>
        <v>1496.5820886075887</v>
      </c>
      <c r="W96" s="67">
        <f>IF(ISERROR(VLOOKUP($B$94,CommercialUnitsPivot!$A$32:$AM$43,W95-CommYr+2,0)/(VLOOKUP($B$94,CommercialUnitsPivot!$A$10:$AM$20,W95-CommYr+2,0)-VLOOKUP($B$94,CommercialUnitsPivot!$A$10:$AM$20,W95-CommYr+1,0))),0,VLOOKUP($B$94,CommercialUnitsPivot!$A$32:$AM$43,W95-CommYr+2,0)/(VLOOKUP($B$94,CommercialUnitsPivot!$A$10:$AM$20,W95-CommYr+2,0)-VLOOKUP($B$94,CommercialUnitsPivot!$A$10:$AM$20,W95-CommYr+1,0)))</f>
        <v>1481.0195274660211</v>
      </c>
      <c r="X96" s="67">
        <f>IF(ISERROR(VLOOKUP($B$94,CommercialUnitsPivot!$A$32:$AM$43,X95-CommYr+2,0)/(VLOOKUP($B$94,CommercialUnitsPivot!$A$10:$AM$20,X95-CommYr+2,0)-VLOOKUP($B$94,CommercialUnitsPivot!$A$10:$AM$20,X95-CommYr+1,0))),0,VLOOKUP($B$94,CommercialUnitsPivot!$A$32:$AM$43,X95-CommYr+2,0)/(VLOOKUP($B$94,CommercialUnitsPivot!$A$10:$AM$20,X95-CommYr+2,0)-VLOOKUP($B$94,CommercialUnitsPivot!$A$10:$AM$20,X95-CommYr+1,0)))</f>
        <v>1455.5144809708036</v>
      </c>
      <c r="Y96" s="67">
        <f>IF(ISERROR(VLOOKUP($B$94,CommercialUnitsPivot!$A$32:$AM$43,Y95-CommYr+2,0)/(VLOOKUP($B$94,CommercialUnitsPivot!$A$10:$AM$20,Y95-CommYr+2,0)-VLOOKUP($B$94,CommercialUnitsPivot!$A$10:$AM$20,Y95-CommYr+1,0))),0,VLOOKUP($B$94,CommercialUnitsPivot!$A$32:$AM$43,Y95-CommYr+2,0)/(VLOOKUP($B$94,CommercialUnitsPivot!$A$10:$AM$20,Y95-CommYr+2,0)-VLOOKUP($B$94,CommercialUnitsPivot!$A$10:$AM$20,Y95-CommYr+1,0)))</f>
        <v>1435.6510695970601</v>
      </c>
      <c r="Z96" s="67">
        <f>IF(ISERROR(VLOOKUP($B$94,CommercialUnitsPivot!$A$32:$AM$43,Z95-CommYr+2,0)/(VLOOKUP($B$94,CommercialUnitsPivot!$A$10:$AM$20,Z95-CommYr+2,0)-VLOOKUP($B$94,CommercialUnitsPivot!$A$10:$AM$20,Z95-CommYr+1,0))),0,VLOOKUP($B$94,CommercialUnitsPivot!$A$32:$AM$43,Z95-CommYr+2,0)/(VLOOKUP($B$94,CommercialUnitsPivot!$A$10:$AM$20,Z95-CommYr+2,0)-VLOOKUP($B$94,CommercialUnitsPivot!$A$10:$AM$20,Z95-CommYr+1,0)))</f>
        <v>1414.813914634115</v>
      </c>
      <c r="AA96" s="67">
        <f>IF(ISERROR(VLOOKUP($B$94,CommercialUnitsPivot!$A$32:$AM$43,AA95-CommYr+2,0)/(VLOOKUP($B$94,CommercialUnitsPivot!$A$10:$AM$20,AA95-CommYr+2,0)-VLOOKUP($B$94,CommercialUnitsPivot!$A$10:$AM$20,AA95-CommYr+1,0))),0,VLOOKUP($B$94,CommercialUnitsPivot!$A$32:$AM$43,AA95-CommYr+2,0)/(VLOOKUP($B$94,CommercialUnitsPivot!$A$10:$AM$20,AA95-CommYr+2,0)-VLOOKUP($B$94,CommercialUnitsPivot!$A$10:$AM$20,AA95-CommYr+1,0)))</f>
        <v>1386.1201367634396</v>
      </c>
      <c r="AB96" s="67">
        <f>IF(ISERROR(VLOOKUP($B$94,CommercialUnitsPivot!$A$32:$AM$43,AB95-CommYr+2,0)/(VLOOKUP($B$94,CommercialUnitsPivot!$A$10:$AM$20,AB95-CommYr+2,0)-VLOOKUP($B$94,CommercialUnitsPivot!$A$10:$AM$20,AB95-CommYr+1,0))),0,VLOOKUP($B$94,CommercialUnitsPivot!$A$32:$AM$43,AB95-CommYr+2,0)/(VLOOKUP($B$94,CommercialUnitsPivot!$A$10:$AM$20,AB95-CommYr+2,0)-VLOOKUP($B$94,CommercialUnitsPivot!$A$10:$AM$20,AB95-CommYr+1,0)))</f>
        <v>1356.7897277070063</v>
      </c>
      <c r="AC96" s="67">
        <f>IF(ISERROR(VLOOKUP($B$94,CommercialUnitsPivot!$A$32:$AM$43,AC95-CommYr+2,0)/(VLOOKUP($B$94,CommercialUnitsPivot!$A$10:$AM$20,AC95-CommYr+2,0)-VLOOKUP($B$94,CommercialUnitsPivot!$A$10:$AM$20,AC95-CommYr+1,0))),0,VLOOKUP($B$94,CommercialUnitsPivot!$A$32:$AM$43,AC95-CommYr+2,0)/(VLOOKUP($B$94,CommercialUnitsPivot!$A$10:$AM$20,AC95-CommYr+2,0)-VLOOKUP($B$94,CommercialUnitsPivot!$A$10:$AM$20,AC95-CommYr+1,0)))</f>
        <v>1326.5267849462214</v>
      </c>
      <c r="AD96" s="67">
        <f>IF(ISERROR(VLOOKUP($B$94,CommercialUnitsPivot!$A$32:$AM$43,AD95-CommYr+2,0)/(VLOOKUP($B$94,CommercialUnitsPivot!$A$10:$AM$20,AD95-CommYr+2,0)-VLOOKUP($B$94,CommercialUnitsPivot!$A$10:$AM$20,AD95-CommYr+1,0))),0,VLOOKUP($B$94,CommercialUnitsPivot!$A$32:$AM$43,AD95-CommYr+2,0)/(VLOOKUP($B$94,CommercialUnitsPivot!$A$10:$AM$20,AD95-CommYr+2,0)-VLOOKUP($B$94,CommercialUnitsPivot!$A$10:$AM$20,AD95-CommYr+1,0)))</f>
        <v>1298.5173071999816</v>
      </c>
      <c r="AE96" s="67">
        <f>IF(ISERROR(VLOOKUP($B$94,CommercialUnitsPivot!$A$32:$AM$43,AE95-CommYr+2,0)/(VLOOKUP($B$94,CommercialUnitsPivot!$A$10:$AM$20,AE95-CommYr+2,0)-VLOOKUP($B$94,CommercialUnitsPivot!$A$10:$AM$20,AE95-CommYr+1,0))),0,VLOOKUP($B$94,CommercialUnitsPivot!$A$32:$AM$43,AE95-CommYr+2,0)/(VLOOKUP($B$94,CommercialUnitsPivot!$A$10:$AM$20,AE95-CommYr+2,0)-VLOOKUP($B$94,CommercialUnitsPivot!$A$10:$AM$20,AE95-CommYr+1,0)))</f>
        <v>1271.3161332583986</v>
      </c>
      <c r="AF96" s="67">
        <f>IF(ISERROR(VLOOKUP($B$94,CommercialUnitsPivot!$A$32:$AM$43,AF95-CommYr+2,0)/(VLOOKUP($B$94,CommercialUnitsPivot!$A$10:$AM$20,AF95-CommYr+2,0)-VLOOKUP($B$94,CommercialUnitsPivot!$A$10:$AM$20,AF95-CommYr+1,0))),0,VLOOKUP($B$94,CommercialUnitsPivot!$A$32:$AM$43,AF95-CommYr+2,0)/(VLOOKUP($B$94,CommercialUnitsPivot!$A$10:$AM$20,AF95-CommYr+2,0)-VLOOKUP($B$94,CommercialUnitsPivot!$A$10:$AM$20,AF95-CommYr+1,0)))</f>
        <v>1244.5180502204612</v>
      </c>
      <c r="AG96" s="67">
        <f>IF(ISERROR(VLOOKUP($B$94,CommercialUnitsPivot!$A$32:$AM$43,AG95-CommYr+2,0)/(VLOOKUP($B$94,CommercialUnitsPivot!$A$10:$AM$20,AG95-CommYr+2,0)-VLOOKUP($B$94,CommercialUnitsPivot!$A$10:$AM$20,AG95-CommYr+1,0))),0,VLOOKUP($B$94,CommercialUnitsPivot!$A$32:$AM$43,AG95-CommYr+2,0)/(VLOOKUP($B$94,CommercialUnitsPivot!$A$10:$AM$20,AG95-CommYr+2,0)-VLOOKUP($B$94,CommercialUnitsPivot!$A$10:$AM$20,AG95-CommYr+1,0)))</f>
        <v>1218.554763950305</v>
      </c>
      <c r="AH96" s="67">
        <f>IF(ISERROR(VLOOKUP($B$94,CommercialUnitsPivot!$A$32:$AM$43,AH95-CommYr+2,0)/(VLOOKUP($B$94,CommercialUnitsPivot!$A$10:$AM$20,AH95-CommYr+2,0)-VLOOKUP($B$94,CommercialUnitsPivot!$A$10:$AM$20,AH95-CommYr+1,0))),0,VLOOKUP($B$94,CommercialUnitsPivot!$A$32:$AM$43,AH95-CommYr+2,0)/(VLOOKUP($B$94,CommercialUnitsPivot!$A$10:$AM$20,AH95-CommYr+2,0)-VLOOKUP($B$94,CommercialUnitsPivot!$A$10:$AM$20,AH95-CommYr+1,0)))</f>
        <v>1198.6179110829403</v>
      </c>
      <c r="AI96" s="67">
        <f>IF(ISERROR(VLOOKUP($B$94,CommercialUnitsPivot!$A$32:$AM$43,AI95-CommYr+2,0)/(VLOOKUP($B$94,CommercialUnitsPivot!$A$10:$AM$20,AI95-CommYr+2,0)-VLOOKUP($B$94,CommercialUnitsPivot!$A$10:$AM$20,AI95-CommYr+1,0))),0,VLOOKUP($B$94,CommercialUnitsPivot!$A$32:$AM$43,AI95-CommYr+2,0)/(VLOOKUP($B$94,CommercialUnitsPivot!$A$10:$AM$20,AI95-CommYr+2,0)-VLOOKUP($B$94,CommercialUnitsPivot!$A$10:$AM$20,AI95-CommYr+1,0)))</f>
        <v>1170.2557563783616</v>
      </c>
      <c r="AJ96" s="67">
        <f>IF(ISERROR(VLOOKUP($B$94,CommercialUnitsPivot!$A$32:$AM$43,AJ95-CommYr+2,0)/(VLOOKUP($B$94,CommercialUnitsPivot!$A$10:$AM$20,AJ95-CommYr+2,0)-VLOOKUP($B$94,CommercialUnitsPivot!$A$10:$AM$20,AJ95-CommYr+1,0))),0,VLOOKUP($B$94,CommercialUnitsPivot!$A$32:$AM$43,AJ95-CommYr+2,0)/(VLOOKUP($B$94,CommercialUnitsPivot!$A$10:$AM$20,AJ95-CommYr+2,0)-VLOOKUP($B$94,CommercialUnitsPivot!$A$10:$AM$20,AJ95-CommYr+1,0)))</f>
        <v>1142.955664669048</v>
      </c>
      <c r="AK96" s="67">
        <f>IF(ISERROR(VLOOKUP($B$94,CommercialUnitsPivot!$A$32:$AM$43,AK95-CommYr+2,0)/(VLOOKUP($B$94,CommercialUnitsPivot!$A$10:$AM$20,AK95-CommYr+2,0)-VLOOKUP($B$94,CommercialUnitsPivot!$A$10:$AM$20,AK95-CommYr+1,0))),0,VLOOKUP($B$94,CommercialUnitsPivot!$A$32:$AM$43,AK95-CommYr+2,0)/(VLOOKUP($B$94,CommercialUnitsPivot!$A$10:$AM$20,AK95-CommYr+2,0)-VLOOKUP($B$94,CommercialUnitsPivot!$A$10:$AM$20,AK95-CommYr+1,0)))</f>
        <v>1120.5878376251092</v>
      </c>
      <c r="AL96" s="67">
        <f>IF(ISERROR(VLOOKUP($B$94,CommercialUnitsPivot!$A$32:$AM$43,AL95-CommYr+2,0)/(VLOOKUP($B$94,CommercialUnitsPivot!$A$10:$AM$20,AL95-CommYr+2,0)-VLOOKUP($B$94,CommercialUnitsPivot!$A$10:$AM$20,AL95-CommYr+1,0))),0,VLOOKUP($B$94,CommercialUnitsPivot!$A$32:$AM$43,AL95-CommYr+2,0)/(VLOOKUP($B$94,CommercialUnitsPivot!$A$10:$AM$20,AL95-CommYr+2,0)-VLOOKUP($B$94,CommercialUnitsPivot!$A$10:$AM$20,AL95-CommYr+1,0)))</f>
        <v>1101.3243107942192</v>
      </c>
      <c r="AM96" s="67">
        <f>IF(ISERROR(VLOOKUP($B$94,CommercialUnitsPivot!$A$32:$AM$43,AM95-CommYr+2,0)/(VLOOKUP($B$94,CommercialUnitsPivot!$A$10:$AM$20,AM95-CommYr+2,0)-VLOOKUP($B$94,CommercialUnitsPivot!$A$10:$AM$20,AM95-CommYr+1,0))),0,VLOOKUP($B$94,CommercialUnitsPivot!$A$32:$AM$43,AM95-CommYr+2,0)/(VLOOKUP($B$94,CommercialUnitsPivot!$A$10:$AM$20,AM95-CommYr+2,0)-VLOOKUP($B$94,CommercialUnitsPivot!$A$10:$AM$20,AM95-CommYr+1,0)))</f>
        <v>1099.7785132512122</v>
      </c>
      <c r="AN96" s="67">
        <f>IF(ISERROR(VLOOKUP($B$94,CommercialUnitsPivot!$A$32:$AM$43,AN95-CommYr+2,0)/(VLOOKUP($B$94,CommercialUnitsPivot!$A$10:$AM$20,AN95-CommYr+2,0)-VLOOKUP($B$94,CommercialUnitsPivot!$A$10:$AM$20,AN95-CommYr+1,0))),0,VLOOKUP($B$94,CommercialUnitsPivot!$A$32:$AM$43,AN95-CommYr+2,0)/(VLOOKUP($B$94,CommercialUnitsPivot!$A$10:$AM$20,AN95-CommYr+2,0)-VLOOKUP($B$94,CommercialUnitsPivot!$A$10:$AM$20,AN95-CommYr+1,0)))</f>
        <v>1099.2875798365592</v>
      </c>
      <c r="AO96" s="67">
        <f>IF(ISERROR(VLOOKUP($B$94,CommercialUnitsPivot!$A$32:$AM$43,AO95-CommYr+2,0)/(VLOOKUP($B$94,CommercialUnitsPivot!$A$10:$AM$20,AO95-CommYr+2,0)-VLOOKUP($B$94,CommercialUnitsPivot!$A$10:$AM$20,AO95-CommYr+1,0))),0,VLOOKUP($B$94,CommercialUnitsPivot!$A$32:$AM$43,AO95-CommYr+2,0)/(VLOOKUP($B$94,CommercialUnitsPivot!$A$10:$AM$20,AO95-CommYr+2,0)-VLOOKUP($B$94,CommercialUnitsPivot!$A$10:$AM$20,AO95-CommYr+1,0)))</f>
        <v>1097.9524150790044</v>
      </c>
      <c r="AP96" s="67">
        <f>IF(ISERROR(VLOOKUP($B$94,CommercialUnitsPivot!$A$32:$AM$43,AP95-CommYr+2,0)/(VLOOKUP($B$94,CommercialUnitsPivot!$A$10:$AM$20,AP95-CommYr+2,0)-VLOOKUP($B$94,CommercialUnitsPivot!$A$10:$AM$20,AP95-CommYr+1,0))),0,VLOOKUP($B$94,CommercialUnitsPivot!$A$32:$AM$43,AP95-CommYr+2,0)/(VLOOKUP($B$94,CommercialUnitsPivot!$A$10:$AM$20,AP95-CommYr+2,0)-VLOOKUP($B$94,CommercialUnitsPivot!$A$10:$AM$20,AP95-CommYr+1,0)))</f>
        <v>1096.6138881250133</v>
      </c>
      <c r="AQ96" s="67">
        <f>IF(ISERROR(VLOOKUP($B$94,CommercialUnitsPivot!$A$32:$AM$43,AQ95-CommYr+2,0)/(VLOOKUP($B$94,CommercialUnitsPivot!$A$10:$AM$20,AQ95-CommYr+2,0)-VLOOKUP($B$94,CommercialUnitsPivot!$A$10:$AM$20,AQ95-CommYr+1,0))),0,VLOOKUP($B$94,CommercialUnitsPivot!$A$32:$AM$43,AQ95-CommYr+2,0)/(VLOOKUP($B$94,CommercialUnitsPivot!$A$10:$AM$20,AQ95-CommYr+2,0)-VLOOKUP($B$94,CommercialUnitsPivot!$A$10:$AM$20,AQ95-CommYr+1,0)))</f>
        <v>1095.2607697321841</v>
      </c>
      <c r="AR96" s="67">
        <f>IF(ISERROR(VLOOKUP($B$94,CommercialUnitsPivot!$A$32:$AM$43,AR95-CommYr+2,0)/(VLOOKUP($B$94,CommercialUnitsPivot!$A$10:$AM$20,AR95-CommYr+2,0)-VLOOKUP($B$94,CommercialUnitsPivot!$A$10:$AM$20,AR95-CommYr+1,0))),0,VLOOKUP($B$94,CommercialUnitsPivot!$A$32:$AM$43,AR95-CommYr+2,0)/(VLOOKUP($B$94,CommercialUnitsPivot!$A$10:$AM$20,AR95-CommYr+2,0)-VLOOKUP($B$94,CommercialUnitsPivot!$A$10:$AM$20,AR95-CommYr+1,0)))</f>
        <v>1093.6346022224234</v>
      </c>
    </row>
    <row r="97" spans="2:44" x14ac:dyDescent="0.25">
      <c r="B97" s="72" t="s">
        <v>75</v>
      </c>
      <c r="C97" s="130" t="s">
        <v>52</v>
      </c>
      <c r="D97" s="130" t="s">
        <v>52</v>
      </c>
      <c r="E97" s="130" t="s">
        <v>52</v>
      </c>
      <c r="F97" s="130" t="s">
        <v>52</v>
      </c>
      <c r="G97" s="68">
        <f>IF(ISERROR(VLOOKUP($B$94,CommercialInvestPivot!$A$10:$AM$20,G95-CommYr+2,0)/(VLOOKUP($B$94,CommercialUnitsPivot!$A$10:$AM$20,G95-CommYr+2,0))*10^6*HLOOKUP(G95,GDP!$C$2:$BA$3,2,0)/HLOOKUP(GDPyear,GDP!$C$2:$BA$3,2,0)),0,VLOOKUP($B$94,CommercialInvestPivot!$A$10:$AM$20,G95-CommYr+2,0)/(VLOOKUP($B$94,CommercialUnitsPivot!$A$10:$AM$20,G95-CommYr+2,0))*10^6*HLOOKUP(G95,GDP!$C$2:$BA$3,2,0)/HLOOKUP(GDPyear,GDP!$C$2:$BA$3,2,0))</f>
        <v>0</v>
      </c>
      <c r="H97" s="68">
        <f>IF(ISERROR(VLOOKUP($B$94,CommercialInvestPivot!$A$10:$AM$20,H95-CommYr+2,0)/(VLOOKUP($B$94,CommercialUnitsPivot!$A$10:$AM$20,H95-CommYr+2,0)-VLOOKUP($B$94,CommercialUnitsPivot!$A$10:$AM$20,H95-CommYr+1,0))*10^6*HLOOKUP(H95,GDP!$C$2:$BA$3,2,0)/HLOOKUP(GDPyear,GDP!$C$2:$BA$3,2,0)),0,VLOOKUP($B$94,CommercialInvestPivot!$A$10:$AM$20,H95-CommYr+2,0)/(VLOOKUP($B$94,CommercialUnitsPivot!$A$10:$AM$20,H95-CommYr+2,0)-VLOOKUP($B$94,CommercialUnitsPivot!$A$10:$AM$20,H95-CommYr+1,0))*10^6*HLOOKUP(H95,GDP!$C$2:$BA$3,2,0)/HLOOKUP(GDPyear,GDP!$C$2:$BA$3,2,0))</f>
        <v>1001937.6045870619</v>
      </c>
      <c r="I97" s="68">
        <f>IF(ISERROR(VLOOKUP($B$94,CommercialInvestPivot!$A$10:$AM$20,I95-CommYr+2,0)/(VLOOKUP($B$94,CommercialUnitsPivot!$A$10:$AM$20,I95-CommYr+2,0)-VLOOKUP($B$94,CommercialUnitsPivot!$A$10:$AM$20,I95-CommYr+1,0))*10^6*HLOOKUP(I95,GDP!$C$2:$BA$3,2,0)/HLOOKUP(GDPyear,GDP!$C$2:$BA$3,2,0)),0,VLOOKUP($B$94,CommercialInvestPivot!$A$10:$AM$20,I95-CommYr+2,0)/(VLOOKUP($B$94,CommercialUnitsPivot!$A$10:$AM$20,I95-CommYr+2,0)-VLOOKUP($B$94,CommercialUnitsPivot!$A$10:$AM$20,I95-CommYr+1,0))*10^6*HLOOKUP(I95,GDP!$C$2:$BA$3,2,0)/HLOOKUP(GDPyear,GDP!$C$2:$BA$3,2,0))</f>
        <v>1012704.6438023599</v>
      </c>
      <c r="J97" s="68">
        <f>IF(ISERROR(VLOOKUP($B$94,CommercialInvestPivot!$A$10:$AM$20,J95-CommYr+2,0)/(VLOOKUP($B$94,CommercialUnitsPivot!$A$10:$AM$20,J95-CommYr+2,0)-VLOOKUP($B$94,CommercialUnitsPivot!$A$10:$AM$20,J95-CommYr+1,0))*10^6*HLOOKUP(J95,GDP!$C$2:$BA$3,2,0)/HLOOKUP(GDPyear,GDP!$C$2:$BA$3,2,0)),0,VLOOKUP($B$94,CommercialInvestPivot!$A$10:$AM$20,J95-CommYr+2,0)/(VLOOKUP($B$94,CommercialUnitsPivot!$A$10:$AM$20,J95-CommYr+2,0)-VLOOKUP($B$94,CommercialUnitsPivot!$A$10:$AM$20,J95-CommYr+1,0))*10^6*HLOOKUP(J95,GDP!$C$2:$BA$3,2,0)/HLOOKUP(GDPyear,GDP!$C$2:$BA$3,2,0))</f>
        <v>3104320.9957375745</v>
      </c>
      <c r="K97" s="68">
        <f>IF(ISERROR(VLOOKUP($B$94,CommercialInvestPivot!$A$10:$AM$20,K95-CommYr+2,0)/(VLOOKUP($B$94,CommercialUnitsPivot!$A$10:$AM$20,K95-CommYr+2,0)-VLOOKUP($B$94,CommercialUnitsPivot!$A$10:$AM$20,K95-CommYr+1,0))*10^6*HLOOKUP(K95,GDP!$C$2:$BA$3,2,0)/HLOOKUP(GDPyear,GDP!$C$2:$BA$3,2,0)),0,VLOOKUP($B$94,CommercialInvestPivot!$A$10:$AM$20,K95-CommYr+2,0)/(VLOOKUP($B$94,CommercialUnitsPivot!$A$10:$AM$20,K95-CommYr+2,0)-VLOOKUP($B$94,CommercialUnitsPivot!$A$10:$AM$20,K95-CommYr+1,0))*10^6*HLOOKUP(K95,GDP!$C$2:$BA$3,2,0)/HLOOKUP(GDPyear,GDP!$C$2:$BA$3,2,0))</f>
        <v>3182242.9685105616</v>
      </c>
      <c r="L97" s="68">
        <f>IF(ISERROR(VLOOKUP($B$94,CommercialInvestPivot!$A$10:$AM$20,L95-CommYr+2,0)/(VLOOKUP($B$94,CommercialUnitsPivot!$A$10:$AM$20,L95-CommYr+2,0)-VLOOKUP($B$94,CommercialUnitsPivot!$A$10:$AM$20,L95-CommYr+1,0))*10^6*HLOOKUP(L95,GDP!$C$2:$BA$3,2,0)/HLOOKUP(GDPyear,GDP!$C$2:$BA$3,2,0)),0,VLOOKUP($B$94,CommercialInvestPivot!$A$10:$AM$20,L95-CommYr+2,0)/(VLOOKUP($B$94,CommercialUnitsPivot!$A$10:$AM$20,L95-CommYr+2,0)-VLOOKUP($B$94,CommercialUnitsPivot!$A$10:$AM$20,L95-CommYr+1,0))*10^6*HLOOKUP(L95,GDP!$C$2:$BA$3,2,0)/HLOOKUP(GDPyear,GDP!$C$2:$BA$3,2,0))</f>
        <v>3246112.32482443</v>
      </c>
      <c r="M97" s="68">
        <f>IF(ISERROR(VLOOKUP($B$94,CommercialInvestPivot!$A$10:$AM$20,M95-CommYr+2,0)/(VLOOKUP($B$94,CommercialUnitsPivot!$A$10:$AM$20,M95-CommYr+2,0)-VLOOKUP($B$94,CommercialUnitsPivot!$A$10:$AM$20,M95-CommYr+1,0))*10^6*HLOOKUP(M95,GDP!$C$2:$BA$3,2,0)/HLOOKUP(GDPyear,GDP!$C$2:$BA$3,2,0)),0,VLOOKUP($B$94,CommercialInvestPivot!$A$10:$AM$20,M95-CommYr+2,0)/(VLOOKUP($B$94,CommercialUnitsPivot!$A$10:$AM$20,M95-CommYr+2,0)-VLOOKUP($B$94,CommercialUnitsPivot!$A$10:$AM$20,M95-CommYr+1,0))*10^6*HLOOKUP(M95,GDP!$C$2:$BA$3,2,0)/HLOOKUP(GDPyear,GDP!$C$2:$BA$3,2,0))</f>
        <v>3318237.4377325666</v>
      </c>
      <c r="N97" s="68">
        <f>IF(ISERROR(VLOOKUP($B$94,CommercialInvestPivot!$A$10:$AM$20,N95-CommYr+2,0)/(VLOOKUP($B$94,CommercialUnitsPivot!$A$10:$AM$20,N95-CommYr+2,0)-VLOOKUP($B$94,CommercialUnitsPivot!$A$10:$AM$20,N95-CommYr+1,0))*10^6*HLOOKUP(N95,GDP!$C$2:$BA$3,2,0)/HLOOKUP(GDPyear,GDP!$C$2:$BA$3,2,0)),0,VLOOKUP($B$94,CommercialInvestPivot!$A$10:$AM$20,N95-CommYr+2,0)/(VLOOKUP($B$94,CommercialUnitsPivot!$A$10:$AM$20,N95-CommYr+2,0)-VLOOKUP($B$94,CommercialUnitsPivot!$A$10:$AM$20,N95-CommYr+1,0))*10^6*HLOOKUP(N95,GDP!$C$2:$BA$3,2,0)/HLOOKUP(GDPyear,GDP!$C$2:$BA$3,2,0))</f>
        <v>3394680.3498464054</v>
      </c>
      <c r="O97" s="68">
        <f>IF(ISERROR(VLOOKUP($B$94,CommercialInvestPivot!$A$10:$AM$20,O95-CommYr+2,0)/(VLOOKUP($B$94,CommercialUnitsPivot!$A$10:$AM$20,O95-CommYr+2,0)-VLOOKUP($B$94,CommercialUnitsPivot!$A$10:$AM$20,O95-CommYr+1,0))*10^6*HLOOKUP(O95,GDP!$C$2:$BA$3,2,0)/HLOOKUP(GDPyear,GDP!$C$2:$BA$3,2,0)),0,VLOOKUP($B$94,CommercialInvestPivot!$A$10:$AM$20,O95-CommYr+2,0)/(VLOOKUP($B$94,CommercialUnitsPivot!$A$10:$AM$20,O95-CommYr+2,0)-VLOOKUP($B$94,CommercialUnitsPivot!$A$10:$AM$20,O95-CommYr+1,0))*10^6*HLOOKUP(O95,GDP!$C$2:$BA$3,2,0)/HLOOKUP(GDPyear,GDP!$C$2:$BA$3,2,0))</f>
        <v>3452474.3713501757</v>
      </c>
      <c r="P97" s="68">
        <f>IF(ISERROR(VLOOKUP($B$94,CommercialInvestPivot!$A$10:$AM$20,P95-CommYr+2,0)/(VLOOKUP($B$94,CommercialUnitsPivot!$A$10:$AM$20,P95-CommYr+2,0)-VLOOKUP($B$94,CommercialUnitsPivot!$A$10:$AM$20,P95-CommYr+1,0))*10^6*HLOOKUP(P95,GDP!$C$2:$BA$3,2,0)/HLOOKUP(GDPyear,GDP!$C$2:$BA$3,2,0)),0,VLOOKUP($B$94,CommercialInvestPivot!$A$10:$AM$20,P95-CommYr+2,0)/(VLOOKUP($B$94,CommercialUnitsPivot!$A$10:$AM$20,P95-CommYr+2,0)-VLOOKUP($B$94,CommercialUnitsPivot!$A$10:$AM$20,P95-CommYr+1,0))*10^6*HLOOKUP(P95,GDP!$C$2:$BA$3,2,0)/HLOOKUP(GDPyear,GDP!$C$2:$BA$3,2,0))</f>
        <v>3512563.6344975941</v>
      </c>
      <c r="Q97" s="68">
        <f>IF(ISERROR(VLOOKUP($B$94,CommercialInvestPivot!$A$10:$AM$20,Q95-CommYr+2,0)/(VLOOKUP($B$94,CommercialUnitsPivot!$A$10:$AM$20,Q95-CommYr+2,0)-VLOOKUP($B$94,CommercialUnitsPivot!$A$10:$AM$20,Q95-CommYr+1,0))*10^6*HLOOKUP(Q95,GDP!$C$2:$BA$3,2,0)/HLOOKUP(GDPyear,GDP!$C$2:$BA$3,2,0)),0,VLOOKUP($B$94,CommercialInvestPivot!$A$10:$AM$20,Q95-CommYr+2,0)/(VLOOKUP($B$94,CommercialUnitsPivot!$A$10:$AM$20,Q95-CommYr+2,0)-VLOOKUP($B$94,CommercialUnitsPivot!$A$10:$AM$20,Q95-CommYr+1,0))*10^6*HLOOKUP(Q95,GDP!$C$2:$BA$3,2,0)/HLOOKUP(GDPyear,GDP!$C$2:$BA$3,2,0))</f>
        <v>3573072.6540199006</v>
      </c>
      <c r="R97" s="68">
        <f>IF(ISERROR(VLOOKUP($B$94,CommercialInvestPivot!$A$10:$AM$20,R95-CommYr+2,0)/(VLOOKUP($B$94,CommercialUnitsPivot!$A$10:$AM$20,R95-CommYr+2,0)-VLOOKUP($B$94,CommercialUnitsPivot!$A$10:$AM$20,R95-CommYr+1,0))*10^6*HLOOKUP(R95,GDP!$C$2:$BA$3,2,0)/HLOOKUP(GDPyear,GDP!$C$2:$BA$3,2,0)),0,VLOOKUP($B$94,CommercialInvestPivot!$A$10:$AM$20,R95-CommYr+2,0)/(VLOOKUP($B$94,CommercialUnitsPivot!$A$10:$AM$20,R95-CommYr+2,0)-VLOOKUP($B$94,CommercialUnitsPivot!$A$10:$AM$20,R95-CommYr+1,0))*10^6*HLOOKUP(R95,GDP!$C$2:$BA$3,2,0)/HLOOKUP(GDPyear,GDP!$C$2:$BA$3,2,0))</f>
        <v>3629932.4079940715</v>
      </c>
      <c r="S97" s="68">
        <f>IF(ISERROR(VLOOKUP($B$94,CommercialInvestPivot!$A$10:$AM$20,S95-CommYr+2,0)/(VLOOKUP($B$94,CommercialUnitsPivot!$A$10:$AM$20,S95-CommYr+2,0)-VLOOKUP($B$94,CommercialUnitsPivot!$A$10:$AM$20,S95-CommYr+1,0))*10^6*HLOOKUP(S95,GDP!$C$2:$BA$3,2,0)/HLOOKUP(GDPyear,GDP!$C$2:$BA$3,2,0)),0,VLOOKUP($B$94,CommercialInvestPivot!$A$10:$AM$20,S95-CommYr+2,0)/(VLOOKUP($B$94,CommercialUnitsPivot!$A$10:$AM$20,S95-CommYr+2,0)-VLOOKUP($B$94,CommercialUnitsPivot!$A$10:$AM$20,S95-CommYr+1,0))*10^6*HLOOKUP(S95,GDP!$C$2:$BA$3,2,0)/HLOOKUP(GDPyear,GDP!$C$2:$BA$3,2,0))</f>
        <v>3692407.8905737507</v>
      </c>
      <c r="T97" s="68">
        <f>IF(ISERROR(VLOOKUP($B$94,CommercialInvestPivot!$A$10:$AM$20,T95-CommYr+2,0)/(VLOOKUP($B$94,CommercialUnitsPivot!$A$10:$AM$20,T95-CommYr+2,0)-VLOOKUP($B$94,CommercialUnitsPivot!$A$10:$AM$20,T95-CommYr+1,0))*10^6*HLOOKUP(T95,GDP!$C$2:$BA$3,2,0)/HLOOKUP(GDPyear,GDP!$C$2:$BA$3,2,0)),0,VLOOKUP($B$94,CommercialInvestPivot!$A$10:$AM$20,T95-CommYr+2,0)/(VLOOKUP($B$94,CommercialUnitsPivot!$A$10:$AM$20,T95-CommYr+2,0)-VLOOKUP($B$94,CommercialUnitsPivot!$A$10:$AM$20,T95-CommYr+1,0))*10^6*HLOOKUP(T95,GDP!$C$2:$BA$3,2,0)/HLOOKUP(GDPyear,GDP!$C$2:$BA$3,2,0))</f>
        <v>3771498.9146486423</v>
      </c>
      <c r="U97" s="68">
        <f>IF(ISERROR(VLOOKUP($B$94,CommercialInvestPivot!$A$10:$AM$20,U95-CommYr+2,0)/(VLOOKUP($B$94,CommercialUnitsPivot!$A$10:$AM$20,U95-CommYr+2,0)-VLOOKUP($B$94,CommercialUnitsPivot!$A$10:$AM$20,U95-CommYr+1,0))*10^6*HLOOKUP(U95,GDP!$C$2:$BA$3,2,0)/HLOOKUP(GDPyear,GDP!$C$2:$BA$3,2,0)),0,VLOOKUP($B$94,CommercialInvestPivot!$A$10:$AM$20,U95-CommYr+2,0)/(VLOOKUP($B$94,CommercialUnitsPivot!$A$10:$AM$20,U95-CommYr+2,0)-VLOOKUP($B$94,CommercialUnitsPivot!$A$10:$AM$20,U95-CommYr+1,0))*10^6*HLOOKUP(U95,GDP!$C$2:$BA$3,2,0)/HLOOKUP(GDPyear,GDP!$C$2:$BA$3,2,0))</f>
        <v>3845134.166324079</v>
      </c>
      <c r="V97" s="68">
        <f>IF(ISERROR(VLOOKUP($B$94,CommercialInvestPivot!$A$10:$AM$20,V95-CommYr+2,0)/(VLOOKUP($B$94,CommercialUnitsPivot!$A$10:$AM$20,V95-CommYr+2,0)-VLOOKUP($B$94,CommercialUnitsPivot!$A$10:$AM$20,V95-CommYr+1,0))*10^6*HLOOKUP(V95,GDP!$C$2:$BA$3,2,0)/HLOOKUP(GDPyear,GDP!$C$2:$BA$3,2,0)),0,VLOOKUP($B$94,CommercialInvestPivot!$A$10:$AM$20,V95-CommYr+2,0)/(VLOOKUP($B$94,CommercialUnitsPivot!$A$10:$AM$20,V95-CommYr+2,0)-VLOOKUP($B$94,CommercialUnitsPivot!$A$10:$AM$20,V95-CommYr+1,0))*10^6*HLOOKUP(V95,GDP!$C$2:$BA$3,2,0)/HLOOKUP(GDPyear,GDP!$C$2:$BA$3,2,0))</f>
        <v>3920484.5745832697</v>
      </c>
      <c r="W97" s="68">
        <f>IF(ISERROR(VLOOKUP($B$94,CommercialInvestPivot!$A$10:$AM$20,W95-CommYr+2,0)/(VLOOKUP($B$94,CommercialUnitsPivot!$A$10:$AM$20,W95-CommYr+2,0)-VLOOKUP($B$94,CommercialUnitsPivot!$A$10:$AM$20,W95-CommYr+1,0))*10^6*HLOOKUP(W95,GDP!$C$2:$BA$3,2,0)/HLOOKUP(GDPyear,GDP!$C$2:$BA$3,2,0)),0,VLOOKUP($B$94,CommercialInvestPivot!$A$10:$AM$20,W95-CommYr+2,0)/(VLOOKUP($B$94,CommercialUnitsPivot!$A$10:$AM$20,W95-CommYr+2,0)-VLOOKUP($B$94,CommercialUnitsPivot!$A$10:$AM$20,W95-CommYr+1,0))*10^6*HLOOKUP(W95,GDP!$C$2:$BA$3,2,0)/HLOOKUP(GDPyear,GDP!$C$2:$BA$3,2,0))</f>
        <v>3993862.3962556832</v>
      </c>
      <c r="X97" s="68">
        <f>IF(ISERROR(VLOOKUP($B$94,CommercialInvestPivot!$A$10:$AM$20,X95-CommYr+2,0)/(VLOOKUP($B$94,CommercialUnitsPivot!$A$10:$AM$20,X95-CommYr+2,0)-VLOOKUP($B$94,CommercialUnitsPivot!$A$10:$AM$20,X95-CommYr+1,0))*10^6*HLOOKUP(X95,GDP!$C$2:$BA$3,2,0)/HLOOKUP(GDPyear,GDP!$C$2:$BA$3,2,0)),0,VLOOKUP($B$94,CommercialInvestPivot!$A$10:$AM$20,X95-CommYr+2,0)/(VLOOKUP($B$94,CommercialUnitsPivot!$A$10:$AM$20,X95-CommYr+2,0)-VLOOKUP($B$94,CommercialUnitsPivot!$A$10:$AM$20,X95-CommYr+1,0))*10^6*HLOOKUP(X95,GDP!$C$2:$BA$3,2,0)/HLOOKUP(GDPyear,GDP!$C$2:$BA$3,2,0))</f>
        <v>4066328.9272417999</v>
      </c>
      <c r="Y97" s="68">
        <f>IF(ISERROR(VLOOKUP($B$94,CommercialInvestPivot!$A$10:$AM$20,Y95-CommYr+2,0)/(VLOOKUP($B$94,CommercialUnitsPivot!$A$10:$AM$20,Y95-CommYr+2,0)-VLOOKUP($B$94,CommercialUnitsPivot!$A$10:$AM$20,Y95-CommYr+1,0))*10^6*HLOOKUP(Y95,GDP!$C$2:$BA$3,2,0)/HLOOKUP(GDPyear,GDP!$C$2:$BA$3,2,0)),0,VLOOKUP($B$94,CommercialInvestPivot!$A$10:$AM$20,Y95-CommYr+2,0)/(VLOOKUP($B$94,CommercialUnitsPivot!$A$10:$AM$20,Y95-CommYr+2,0)-VLOOKUP($B$94,CommercialUnitsPivot!$A$10:$AM$20,Y95-CommYr+1,0))*10^6*HLOOKUP(Y95,GDP!$C$2:$BA$3,2,0)/HLOOKUP(GDPyear,GDP!$C$2:$BA$3,2,0))</f>
        <v>4130859.0911179278</v>
      </c>
      <c r="Z97" s="68">
        <f>IF(ISERROR(VLOOKUP($B$94,CommercialInvestPivot!$A$10:$AM$20,Z95-CommYr+2,0)/(VLOOKUP($B$94,CommercialUnitsPivot!$A$10:$AM$20,Z95-CommYr+2,0)-VLOOKUP($B$94,CommercialUnitsPivot!$A$10:$AM$20,Z95-CommYr+1,0))*10^6*HLOOKUP(Z95,GDP!$C$2:$BA$3,2,0)/HLOOKUP(GDPyear,GDP!$C$2:$BA$3,2,0)),0,VLOOKUP($B$94,CommercialInvestPivot!$A$10:$AM$20,Z95-CommYr+2,0)/(VLOOKUP($B$94,CommercialUnitsPivot!$A$10:$AM$20,Z95-CommYr+2,0)-VLOOKUP($B$94,CommercialUnitsPivot!$A$10:$AM$20,Z95-CommYr+1,0))*10^6*HLOOKUP(Z95,GDP!$C$2:$BA$3,2,0)/HLOOKUP(GDPyear,GDP!$C$2:$BA$3,2,0))</f>
        <v>4195421.6641579233</v>
      </c>
      <c r="AA97" s="68">
        <f>IF(ISERROR(VLOOKUP($B$94,CommercialInvestPivot!$A$10:$AM$20,AA95-CommYr+2,0)/(VLOOKUP($B$94,CommercialUnitsPivot!$A$10:$AM$20,AA95-CommYr+2,0)-VLOOKUP($B$94,CommercialUnitsPivot!$A$10:$AM$20,AA95-CommYr+1,0))*10^6*HLOOKUP(AA95,GDP!$C$2:$BA$3,2,0)/HLOOKUP(GDPyear,GDP!$C$2:$BA$3,2,0)),0,VLOOKUP($B$94,CommercialInvestPivot!$A$10:$AM$20,AA95-CommYr+2,0)/(VLOOKUP($B$94,CommercialUnitsPivot!$A$10:$AM$20,AA95-CommYr+2,0)-VLOOKUP($B$94,CommercialUnitsPivot!$A$10:$AM$20,AA95-CommYr+1,0))*10^6*HLOOKUP(AA95,GDP!$C$2:$BA$3,2,0)/HLOOKUP(GDPyear,GDP!$C$2:$BA$3,2,0))</f>
        <v>4250946.250880383</v>
      </c>
      <c r="AB97" s="68">
        <f>IF(ISERROR(VLOOKUP($B$94,CommercialInvestPivot!$A$10:$AM$20,AB95-CommYr+2,0)/(VLOOKUP($B$94,CommercialUnitsPivot!$A$10:$AM$20,AB95-CommYr+2,0)-VLOOKUP($B$94,CommercialUnitsPivot!$A$10:$AM$20,AB95-CommYr+1,0))*10^6*HLOOKUP(AB95,GDP!$C$2:$BA$3,2,0)/HLOOKUP(GDPyear,GDP!$C$2:$BA$3,2,0)),0,VLOOKUP($B$94,CommercialInvestPivot!$A$10:$AM$20,AB95-CommYr+2,0)/(VLOOKUP($B$94,CommercialUnitsPivot!$A$10:$AM$20,AB95-CommYr+2,0)-VLOOKUP($B$94,CommercialUnitsPivot!$A$10:$AM$20,AB95-CommYr+1,0))*10^6*HLOOKUP(AB95,GDP!$C$2:$BA$3,2,0)/HLOOKUP(GDPyear,GDP!$C$2:$BA$3,2,0))</f>
        <v>4306241.4816813041</v>
      </c>
      <c r="AC97" s="68">
        <f>IF(ISERROR(VLOOKUP($B$94,CommercialInvestPivot!$A$10:$AM$20,AC95-CommYr+2,0)/(VLOOKUP($B$94,CommercialUnitsPivot!$A$10:$AM$20,AC95-CommYr+2,0)-VLOOKUP($B$94,CommercialUnitsPivot!$A$10:$AM$20,AC95-CommYr+1,0))*10^6*HLOOKUP(AC95,GDP!$C$2:$BA$3,2,0)/HLOOKUP(GDPyear,GDP!$C$2:$BA$3,2,0)),0,VLOOKUP($B$94,CommercialInvestPivot!$A$10:$AM$20,AC95-CommYr+2,0)/(VLOOKUP($B$94,CommercialUnitsPivot!$A$10:$AM$20,AC95-CommYr+2,0)-VLOOKUP($B$94,CommercialUnitsPivot!$A$10:$AM$20,AC95-CommYr+1,0))*10^6*HLOOKUP(AC95,GDP!$C$2:$BA$3,2,0)/HLOOKUP(GDPyear,GDP!$C$2:$BA$3,2,0))</f>
        <v>4356593.090300018</v>
      </c>
      <c r="AD97" s="68">
        <f>IF(ISERROR(VLOOKUP($B$94,CommercialInvestPivot!$A$10:$AM$20,AD95-CommYr+2,0)/(VLOOKUP($B$94,CommercialUnitsPivot!$A$10:$AM$20,AD95-CommYr+2,0)-VLOOKUP($B$94,CommercialUnitsPivot!$A$10:$AM$20,AD95-CommYr+1,0))*10^6*HLOOKUP(AD95,GDP!$C$2:$BA$3,2,0)/HLOOKUP(GDPyear,GDP!$C$2:$BA$3,2,0)),0,VLOOKUP($B$94,CommercialInvestPivot!$A$10:$AM$20,AD95-CommYr+2,0)/(VLOOKUP($B$94,CommercialUnitsPivot!$A$10:$AM$20,AD95-CommYr+2,0)-VLOOKUP($B$94,CommercialUnitsPivot!$A$10:$AM$20,AD95-CommYr+1,0))*10^6*HLOOKUP(AD95,GDP!$C$2:$BA$3,2,0)/HLOOKUP(GDPyear,GDP!$C$2:$BA$3,2,0))</f>
        <v>4413353.2343776049</v>
      </c>
      <c r="AE97" s="68">
        <f>IF(ISERROR(VLOOKUP($B$94,CommercialInvestPivot!$A$10:$AM$20,AE95-CommYr+2,0)/(VLOOKUP($B$94,CommercialUnitsPivot!$A$10:$AM$20,AE95-CommYr+2,0)-VLOOKUP($B$94,CommercialUnitsPivot!$A$10:$AM$20,AE95-CommYr+1,0))*10^6*HLOOKUP(AE95,GDP!$C$2:$BA$3,2,0)/HLOOKUP(GDPyear,GDP!$C$2:$BA$3,2,0)),0,VLOOKUP($B$94,CommercialInvestPivot!$A$10:$AM$20,AE95-CommYr+2,0)/(VLOOKUP($B$94,CommercialUnitsPivot!$A$10:$AM$20,AE95-CommYr+2,0)-VLOOKUP($B$94,CommercialUnitsPivot!$A$10:$AM$20,AE95-CommYr+1,0))*10^6*HLOOKUP(AE95,GDP!$C$2:$BA$3,2,0)/HLOOKUP(GDPyear,GDP!$C$2:$BA$3,2,0))</f>
        <v>4467110.3158678357</v>
      </c>
      <c r="AF97" s="68">
        <f>IF(ISERROR(VLOOKUP($B$94,CommercialInvestPivot!$A$10:$AM$20,AF95-CommYr+2,0)/(VLOOKUP($B$94,CommercialUnitsPivot!$A$10:$AM$20,AF95-CommYr+2,0)-VLOOKUP($B$94,CommercialUnitsPivot!$A$10:$AM$20,AF95-CommYr+1,0))*10^6*HLOOKUP(AF95,GDP!$C$2:$BA$3,2,0)/HLOOKUP(GDPyear,GDP!$C$2:$BA$3,2,0)),0,VLOOKUP($B$94,CommercialInvestPivot!$A$10:$AM$20,AF95-CommYr+2,0)/(VLOOKUP($B$94,CommercialUnitsPivot!$A$10:$AM$20,AF95-CommYr+2,0)-VLOOKUP($B$94,CommercialUnitsPivot!$A$10:$AM$20,AF95-CommYr+1,0))*10^6*HLOOKUP(AF95,GDP!$C$2:$BA$3,2,0)/HLOOKUP(GDPyear,GDP!$C$2:$BA$3,2,0))</f>
        <v>4525845.0091075739</v>
      </c>
      <c r="AG97" s="68">
        <f>IF(ISERROR(VLOOKUP($B$94,CommercialInvestPivot!$A$10:$AM$20,AG95-CommYr+2,0)/(VLOOKUP($B$94,CommercialUnitsPivot!$A$10:$AM$20,AG95-CommYr+2,0)-VLOOKUP($B$94,CommercialUnitsPivot!$A$10:$AM$20,AG95-CommYr+1,0))*10^6*HLOOKUP(AG95,GDP!$C$2:$BA$3,2,0)/HLOOKUP(GDPyear,GDP!$C$2:$BA$3,2,0)),0,VLOOKUP($B$94,CommercialInvestPivot!$A$10:$AM$20,AG95-CommYr+2,0)/(VLOOKUP($B$94,CommercialUnitsPivot!$A$10:$AM$20,AG95-CommYr+2,0)-VLOOKUP($B$94,CommercialUnitsPivot!$A$10:$AM$20,AG95-CommYr+1,0))*10^6*HLOOKUP(AG95,GDP!$C$2:$BA$3,2,0)/HLOOKUP(GDPyear,GDP!$C$2:$BA$3,2,0))</f>
        <v>4584614.9897729</v>
      </c>
      <c r="AH97" s="68">
        <f>IF(ISERROR(VLOOKUP($B$94,CommercialInvestPivot!$A$10:$AM$20,AH95-CommYr+2,0)/(VLOOKUP($B$94,CommercialUnitsPivot!$A$10:$AM$20,AH95-CommYr+2,0)-VLOOKUP($B$94,CommercialUnitsPivot!$A$10:$AM$20,AH95-CommYr+1,0))*10^6*HLOOKUP(AH95,GDP!$C$2:$BA$3,2,0)/HLOOKUP(GDPyear,GDP!$C$2:$BA$3,2,0)),0,VLOOKUP($B$94,CommercialInvestPivot!$A$10:$AM$20,AH95-CommYr+2,0)/(VLOOKUP($B$94,CommercialUnitsPivot!$A$10:$AM$20,AH95-CommYr+2,0)-VLOOKUP($B$94,CommercialUnitsPivot!$A$10:$AM$20,AH95-CommYr+1,0))*10^6*HLOOKUP(AH95,GDP!$C$2:$BA$3,2,0)/HLOOKUP(GDPyear,GDP!$C$2:$BA$3,2,0))</f>
        <v>4651256.9851571769</v>
      </c>
      <c r="AI97" s="68">
        <f>IF(ISERROR(VLOOKUP($B$94,CommercialInvestPivot!$A$10:$AM$20,AI95-CommYr+2,0)/(VLOOKUP($B$94,CommercialUnitsPivot!$A$10:$AM$20,AI95-CommYr+2,0)-VLOOKUP($B$94,CommercialUnitsPivot!$A$10:$AM$20,AI95-CommYr+1,0))*10^6*HLOOKUP(AI95,GDP!$C$2:$BA$3,2,0)/HLOOKUP(GDPyear,GDP!$C$2:$BA$3,2,0)),0,VLOOKUP($B$94,CommercialInvestPivot!$A$10:$AM$20,AI95-CommYr+2,0)/(VLOOKUP($B$94,CommercialUnitsPivot!$A$10:$AM$20,AI95-CommYr+2,0)-VLOOKUP($B$94,CommercialUnitsPivot!$A$10:$AM$20,AI95-CommYr+1,0))*10^6*HLOOKUP(AI95,GDP!$C$2:$BA$3,2,0)/HLOOKUP(GDPyear,GDP!$C$2:$BA$3,2,0))</f>
        <v>4728173.1164610945</v>
      </c>
      <c r="AJ97" s="68">
        <f>IF(ISERROR(VLOOKUP($B$94,CommercialInvestPivot!$A$10:$AM$20,AJ95-CommYr+2,0)/(VLOOKUP($B$94,CommercialUnitsPivot!$A$10:$AM$20,AJ95-CommYr+2,0)-VLOOKUP($B$94,CommercialUnitsPivot!$A$10:$AM$20,AJ95-CommYr+1,0))*10^6*HLOOKUP(AJ95,GDP!$C$2:$BA$3,2,0)/HLOOKUP(GDPyear,GDP!$C$2:$BA$3,2,0)),0,VLOOKUP($B$94,CommercialInvestPivot!$A$10:$AM$20,AJ95-CommYr+2,0)/(VLOOKUP($B$94,CommercialUnitsPivot!$A$10:$AM$20,AJ95-CommYr+2,0)-VLOOKUP($B$94,CommercialUnitsPivot!$A$10:$AM$20,AJ95-CommYr+1,0))*10^6*HLOOKUP(AJ95,GDP!$C$2:$BA$3,2,0)/HLOOKUP(GDPyear,GDP!$C$2:$BA$3,2,0))</f>
        <v>4809186.0080315238</v>
      </c>
      <c r="AK97" s="68">
        <f>IF(ISERROR(VLOOKUP($B$94,CommercialInvestPivot!$A$10:$AM$20,AK95-CommYr+2,0)/(VLOOKUP($B$94,CommercialUnitsPivot!$A$10:$AM$20,AK95-CommYr+2,0)-VLOOKUP($B$94,CommercialUnitsPivot!$A$10:$AM$20,AK95-CommYr+1,0))*10^6*HLOOKUP(AK95,GDP!$C$2:$BA$3,2,0)/HLOOKUP(GDPyear,GDP!$C$2:$BA$3,2,0)),0,VLOOKUP($B$94,CommercialInvestPivot!$A$10:$AM$20,AK95-CommYr+2,0)/(VLOOKUP($B$94,CommercialUnitsPivot!$A$10:$AM$20,AK95-CommYr+2,0)-VLOOKUP($B$94,CommercialUnitsPivot!$A$10:$AM$20,AK95-CommYr+1,0))*10^6*HLOOKUP(AK95,GDP!$C$2:$BA$3,2,0)/HLOOKUP(GDPyear,GDP!$C$2:$BA$3,2,0))</f>
        <v>4896780.4001628803</v>
      </c>
      <c r="AL97" s="68">
        <f>IF(ISERROR(VLOOKUP($B$94,CommercialInvestPivot!$A$10:$AM$20,AL95-CommYr+2,0)/(VLOOKUP($B$94,CommercialUnitsPivot!$A$10:$AM$20,AL95-CommYr+2,0)-VLOOKUP($B$94,CommercialUnitsPivot!$A$10:$AM$20,AL95-CommYr+1,0))*10^6*HLOOKUP(AL95,GDP!$C$2:$BA$3,2,0)/HLOOKUP(GDPyear,GDP!$C$2:$BA$3,2,0)),0,VLOOKUP($B$94,CommercialInvestPivot!$A$10:$AM$20,AL95-CommYr+2,0)/(VLOOKUP($B$94,CommercialUnitsPivot!$A$10:$AM$20,AL95-CommYr+2,0)-VLOOKUP($B$94,CommercialUnitsPivot!$A$10:$AM$20,AL95-CommYr+1,0))*10^6*HLOOKUP(AL95,GDP!$C$2:$BA$3,2,0)/HLOOKUP(GDPyear,GDP!$C$2:$BA$3,2,0))</f>
        <v>4989561.293249175</v>
      </c>
      <c r="AM97" s="68">
        <f>IF(ISERROR(VLOOKUP($B$94,CommercialInvestPivot!$A$10:$AM$20,AM95-CommYr+2,0)/(VLOOKUP($B$94,CommercialUnitsPivot!$A$10:$AM$20,AM95-CommYr+2,0)-VLOOKUP($B$94,CommercialUnitsPivot!$A$10:$AM$20,AM95-CommYr+1,0))*10^6*HLOOKUP(AM95,GDP!$C$2:$BA$3,2,0)/HLOOKUP(GDPyear,GDP!$C$2:$BA$3,2,0)),0,VLOOKUP($B$94,CommercialInvestPivot!$A$10:$AM$20,AM95-CommYr+2,0)/(VLOOKUP($B$94,CommercialUnitsPivot!$A$10:$AM$20,AM95-CommYr+2,0)-VLOOKUP($B$94,CommercialUnitsPivot!$A$10:$AM$20,AM95-CommYr+1,0))*10^6*HLOOKUP(AM95,GDP!$C$2:$BA$3,2,0)/HLOOKUP(GDPyear,GDP!$C$2:$BA$3,2,0))</f>
        <v>5096289.4962131595</v>
      </c>
      <c r="AN97" s="68">
        <f>IF(ISERROR(VLOOKUP($B$94,CommercialInvestPivot!$A$10:$AM$20,AN95-CommYr+2,0)/(VLOOKUP($B$94,CommercialUnitsPivot!$A$10:$AM$20,AN95-CommYr+2,0)-VLOOKUP($B$94,CommercialUnitsPivot!$A$10:$AM$20,AN95-CommYr+1,0))*10^6*HLOOKUP(AN95,GDP!$C$2:$BA$3,2,0)/HLOOKUP(GDPyear,GDP!$C$2:$BA$3,2,0)),0,VLOOKUP($B$94,CommercialInvestPivot!$A$10:$AM$20,AN95-CommYr+2,0)/(VLOOKUP($B$94,CommercialUnitsPivot!$A$10:$AM$20,AN95-CommYr+2,0)-VLOOKUP($B$94,CommercialUnitsPivot!$A$10:$AM$20,AN95-CommYr+1,0))*10^6*HLOOKUP(AN95,GDP!$C$2:$BA$3,2,0)/HLOOKUP(GDPyear,GDP!$C$2:$BA$3,2,0))</f>
        <v>5207057.7114145085</v>
      </c>
      <c r="AO97" s="68">
        <f>IF(ISERROR(VLOOKUP($B$94,CommercialInvestPivot!$A$10:$AM$20,AO95-CommYr+2,0)/(VLOOKUP($B$94,CommercialUnitsPivot!$A$10:$AM$20,AO95-CommYr+2,0)-VLOOKUP($B$94,CommercialUnitsPivot!$A$10:$AM$20,AO95-CommYr+1,0))*10^6*HLOOKUP(AO95,GDP!$C$2:$BA$3,2,0)/HLOOKUP(GDPyear,GDP!$C$2:$BA$3,2,0)),0,VLOOKUP($B$94,CommercialInvestPivot!$A$10:$AM$20,AO95-CommYr+2,0)/(VLOOKUP($B$94,CommercialUnitsPivot!$A$10:$AM$20,AO95-CommYr+2,0)-VLOOKUP($B$94,CommercialUnitsPivot!$A$10:$AM$20,AO95-CommYr+1,0))*10^6*HLOOKUP(AO95,GDP!$C$2:$BA$3,2,0)/HLOOKUP(GDPyear,GDP!$C$2:$BA$3,2,0))</f>
        <v>5321022.848832096</v>
      </c>
      <c r="AP97" s="68">
        <f>IF(ISERROR(VLOOKUP($B$94,CommercialInvestPivot!$A$10:$AM$20,AP95-CommYr+2,0)/(VLOOKUP($B$94,CommercialUnitsPivot!$A$10:$AM$20,AP95-CommYr+2,0)-VLOOKUP($B$94,CommercialUnitsPivot!$A$10:$AM$20,AP95-CommYr+1,0))*10^6*HLOOKUP(AP95,GDP!$C$2:$BA$3,2,0)/HLOOKUP(GDPyear,GDP!$C$2:$BA$3,2,0)),0,VLOOKUP($B$94,CommercialInvestPivot!$A$10:$AM$20,AP95-CommYr+2,0)/(VLOOKUP($B$94,CommercialUnitsPivot!$A$10:$AM$20,AP95-CommYr+2,0)-VLOOKUP($B$94,CommercialUnitsPivot!$A$10:$AM$20,AP95-CommYr+1,0))*10^6*HLOOKUP(AP95,GDP!$C$2:$BA$3,2,0)/HLOOKUP(GDPyear,GDP!$C$2:$BA$3,2,0))</f>
        <v>5435896.8638858236</v>
      </c>
      <c r="AQ97" s="68">
        <f>IF(ISERROR(VLOOKUP($B$94,CommercialInvestPivot!$A$10:$AM$20,AQ95-CommYr+2,0)/(VLOOKUP($B$94,CommercialUnitsPivot!$A$10:$AM$20,AQ95-CommYr+2,0)-VLOOKUP($B$94,CommercialUnitsPivot!$A$10:$AM$20,AQ95-CommYr+1,0))*10^6*HLOOKUP(AQ95,GDP!$C$2:$BA$3,2,0)/HLOOKUP(GDPyear,GDP!$C$2:$BA$3,2,0)),0,VLOOKUP($B$94,CommercialInvestPivot!$A$10:$AM$20,AQ95-CommYr+2,0)/(VLOOKUP($B$94,CommercialUnitsPivot!$A$10:$AM$20,AQ95-CommYr+2,0)-VLOOKUP($B$94,CommercialUnitsPivot!$A$10:$AM$20,AQ95-CommYr+1,0))*10^6*HLOOKUP(AQ95,GDP!$C$2:$BA$3,2,0)/HLOOKUP(GDPyear,GDP!$C$2:$BA$3,2,0))</f>
        <v>5552418.2222324377</v>
      </c>
      <c r="AR97" s="68">
        <f>IF(ISERROR(VLOOKUP($B$94,CommercialInvestPivot!$A$10:$AM$20,AR95-CommYr+2,0)/(VLOOKUP($B$94,CommercialUnitsPivot!$A$10:$AM$20,AR95-CommYr+2,0)-VLOOKUP($B$94,CommercialUnitsPivot!$A$10:$AM$20,AR95-CommYr+1,0))*10^6*HLOOKUP(AR95,GDP!$C$2:$BA$3,2,0)/HLOOKUP(GDPyear,GDP!$C$2:$BA$3,2,0)),0,VLOOKUP($B$94,CommercialInvestPivot!$A$10:$AM$20,AR95-CommYr+2,0)/(VLOOKUP($B$94,CommercialUnitsPivot!$A$10:$AM$20,AR95-CommYr+2,0)-VLOOKUP($B$94,CommercialUnitsPivot!$A$10:$AM$20,AR95-CommYr+1,0))*10^6*HLOOKUP(AR95,GDP!$C$2:$BA$3,2,0)/HLOOKUP(GDPyear,GDP!$C$2:$BA$3,2,0))</f>
        <v>5668894.5440101894</v>
      </c>
    </row>
    <row r="98" spans="2:44" x14ac:dyDescent="0.25">
      <c r="B98" s="72" t="s">
        <v>76</v>
      </c>
      <c r="C98" s="130" t="s">
        <v>52</v>
      </c>
      <c r="D98" s="130" t="s">
        <v>52</v>
      </c>
      <c r="E98" s="130" t="s">
        <v>52</v>
      </c>
      <c r="F98" s="130" t="s">
        <v>52</v>
      </c>
      <c r="G98" s="68">
        <f>IF(ISERROR(G97/G96),0,G97/G96)</f>
        <v>0</v>
      </c>
      <c r="H98" s="68">
        <f>IF(ISERROR(H97/H96),0,H97/H96)</f>
        <v>714.71896265891928</v>
      </c>
      <c r="I98" s="68">
        <f t="shared" ref="I98" si="543">IF(ISERROR(I97/I96),0,I97/I96)</f>
        <v>836.83534536040952</v>
      </c>
      <c r="J98" s="68">
        <f t="shared" ref="J98" si="544">IF(ISERROR(J97/J96),0,J97/J96)</f>
        <v>2014.6941737914503</v>
      </c>
      <c r="K98" s="68">
        <f t="shared" ref="K98" si="545">IF(ISERROR(K97/K96),0,K97/K96)</f>
        <v>2059.585920013029</v>
      </c>
      <c r="L98" s="68">
        <f t="shared" ref="L98" si="546">IF(ISERROR(L97/L96),0,L97/L96)</f>
        <v>2135.0733244697572</v>
      </c>
      <c r="M98" s="68">
        <f t="shared" ref="M98" si="547">IF(ISERROR(M97/M96),0,M97/M96)</f>
        <v>2207.4128783461124</v>
      </c>
      <c r="N98" s="68">
        <f t="shared" ref="N98" si="548">IF(ISERROR(N97/N96),0,N97/N96)</f>
        <v>2279.616425898922</v>
      </c>
      <c r="O98" s="68">
        <f t="shared" ref="O98" si="549">IF(ISERROR(O97/O96),0,O97/O96)</f>
        <v>2307.5101748546003</v>
      </c>
      <c r="P98" s="68">
        <f t="shared" ref="P98" si="550">IF(ISERROR(P97/P96),0,P97/P96)</f>
        <v>2343.4714752717987</v>
      </c>
      <c r="Q98" s="68">
        <f t="shared" ref="Q98" si="551">IF(ISERROR(Q97/Q96),0,Q97/Q96)</f>
        <v>2368.9478786056479</v>
      </c>
      <c r="R98" s="68">
        <f t="shared" ref="R98" si="552">IF(ISERROR(R97/R96),0,R97/R96)</f>
        <v>2396.195912231231</v>
      </c>
      <c r="S98" s="68">
        <f t="shared" ref="S98" si="553">IF(ISERROR(S97/S96),0,S97/S96)</f>
        <v>2416.6165285900511</v>
      </c>
      <c r="T98" s="68">
        <f t="shared" ref="T98" si="554">IF(ISERROR(T97/T96),0,T97/T96)</f>
        <v>2466.9564800058411</v>
      </c>
      <c r="U98" s="68">
        <f t="shared" ref="U98" si="555">IF(ISERROR(U97/U96),0,U97/U96)</f>
        <v>2542.82953468491</v>
      </c>
      <c r="V98" s="68">
        <f t="shared" ref="V98" si="556">IF(ISERROR(V97/V96),0,V97/V96)</f>
        <v>2619.6254815737275</v>
      </c>
      <c r="W98" s="68">
        <f t="shared" ref="W98" si="557">IF(ISERROR(W97/W96),0,W97/W96)</f>
        <v>2696.6979990392556</v>
      </c>
      <c r="X98" s="68">
        <f t="shared" ref="X98" si="558">IF(ISERROR(X97/X96),0,X97/X96)</f>
        <v>2793.7399321026523</v>
      </c>
      <c r="Y98" s="68">
        <f t="shared" ref="Y98" si="559">IF(ISERROR(Y97/Y96),0,Y97/Y96)</f>
        <v>2877.3419799543099</v>
      </c>
      <c r="Z98" s="68">
        <f t="shared" ref="Z98" si="560">IF(ISERROR(Z97/Z96),0,Z97/Z96)</f>
        <v>2965.3522776123536</v>
      </c>
      <c r="AA98" s="68">
        <f t="shared" ref="AA98" si="561">IF(ISERROR(AA97/AA96),0,AA97/AA96)</f>
        <v>3066.794961081981</v>
      </c>
      <c r="AB98" s="68">
        <f t="shared" ref="AB98" si="562">IF(ISERROR(AB97/AB96),0,AB97/AB96)</f>
        <v>3173.8458758520474</v>
      </c>
      <c r="AC98" s="68">
        <f t="shared" ref="AC98" si="563">IF(ISERROR(AC97/AC96),0,AC97/AC96)</f>
        <v>3284.2104205808691</v>
      </c>
      <c r="AD98" s="68">
        <f t="shared" ref="AD98" si="564">IF(ISERROR(AD97/AD96),0,AD97/AD96)</f>
        <v>3398.7635050426902</v>
      </c>
      <c r="AE98" s="68">
        <f t="shared" ref="AE98" si="565">IF(ISERROR(AE97/AE96),0,AE97/AE96)</f>
        <v>3513.7682902037732</v>
      </c>
      <c r="AF98" s="68">
        <f t="shared" ref="AF98" si="566">IF(ISERROR(AF97/AF96),0,AF97/AF96)</f>
        <v>3636.6246422105646</v>
      </c>
      <c r="AG98" s="68">
        <f t="shared" ref="AG98" si="567">IF(ISERROR(AG97/AG96),0,AG97/AG96)</f>
        <v>3762.3380790129754</v>
      </c>
      <c r="AH98" s="68">
        <f t="shared" ref="AH98" si="568">IF(ISERROR(AH97/AH96),0,AH97/AH96)</f>
        <v>3880.5168370584493</v>
      </c>
      <c r="AI98" s="68">
        <f t="shared" ref="AI98" si="569">IF(ISERROR(AI97/AI96),0,AI97/AI96)</f>
        <v>4040.2904157408848</v>
      </c>
      <c r="AJ98" s="68">
        <f t="shared" ref="AJ98" si="570">IF(ISERROR(AJ97/AJ96),0,AJ97/AJ96)</f>
        <v>4207.6750277308984</v>
      </c>
      <c r="AK98" s="68">
        <f t="shared" ref="AK98" si="571">IF(ISERROR(AK97/AK96),0,AK97/AK96)</f>
        <v>4369.8318291056539</v>
      </c>
      <c r="AL98" s="68">
        <f t="shared" ref="AL98" si="572">IF(ISERROR(AL97/AL96),0,AL97/AL96)</f>
        <v>4530.5104448760931</v>
      </c>
      <c r="AM98" s="68">
        <f t="shared" ref="AM98" si="573">IF(ISERROR(AM97/AM96),0,AM97/AM96)</f>
        <v>4633.9234989664337</v>
      </c>
      <c r="AN98" s="68">
        <f t="shared" ref="AN98" si="574">IF(ISERROR(AN97/AN96),0,AN97/AN96)</f>
        <v>4736.7566112124068</v>
      </c>
      <c r="AO98" s="68">
        <f t="shared" ref="AO98" si="575">IF(ISERROR(AO97/AO96),0,AO97/AO96)</f>
        <v>4846.314626895024</v>
      </c>
      <c r="AP98" s="68">
        <f t="shared" ref="AP98" si="576">IF(ISERROR(AP97/AP96),0,AP97/AP96)</f>
        <v>4956.9834221050232</v>
      </c>
      <c r="AQ98" s="68">
        <f t="shared" ref="AQ98" si="577">IF(ISERROR(AQ97/AQ96),0,AQ97/AQ96)</f>
        <v>5069.494293664995</v>
      </c>
      <c r="AR98" s="68">
        <f t="shared" ref="AR98" si="578">IF(ISERROR(AR97/AR96),0,AR97/AR96)</f>
        <v>5183.5361943469761</v>
      </c>
    </row>
    <row r="99" spans="2:44" x14ac:dyDescent="0.25">
      <c r="B99" s="72" t="s">
        <v>74</v>
      </c>
      <c r="C99" s="130" t="s">
        <v>52</v>
      </c>
      <c r="D99" s="130" t="s">
        <v>52</v>
      </c>
      <c r="E99" s="130" t="s">
        <v>52</v>
      </c>
      <c r="F99" s="130" t="s">
        <v>52</v>
      </c>
      <c r="G99" s="68">
        <f>G97*VLOOKUP($B$94,'Tax Credits'!$C$6:$AS$16,G$4-TaxMin+2,0)</f>
        <v>0</v>
      </c>
      <c r="H99" s="68">
        <f>H97*VLOOKUP($B$94,'Tax Credits'!$C$6:$AS$16,H$4-TaxMin+2,0)</f>
        <v>100193.76045870619</v>
      </c>
      <c r="I99" s="68">
        <f>I97*VLOOKUP($B$94,'Tax Credits'!$C$6:$AS$16,I$4-TaxMin+2,0)</f>
        <v>101270.46438023599</v>
      </c>
      <c r="J99" s="68">
        <f>J97*VLOOKUP($B$94,'Tax Credits'!$C$6:$AS$16,J$4-TaxMin+2,0)</f>
        <v>310432.09957375744</v>
      </c>
      <c r="K99" s="68">
        <f>K97*VLOOKUP($B$94,'Tax Credits'!$C$6:$AS$16,K$4-TaxMin+2,0)</f>
        <v>0</v>
      </c>
      <c r="L99" s="68">
        <f>L97*VLOOKUP($B$94,'Tax Credits'!$C$6:$AS$16,L$4-TaxMin+2,0)</f>
        <v>0</v>
      </c>
      <c r="M99" s="68">
        <f>M97*VLOOKUP($B$94,'Tax Credits'!$C$6:$AS$16,M$4-TaxMin+2,0)</f>
        <v>0</v>
      </c>
      <c r="N99" s="68">
        <f>N97*VLOOKUP($B$94,'Tax Credits'!$C$6:$AS$16,N$4-TaxMin+2,0)</f>
        <v>0</v>
      </c>
      <c r="O99" s="68">
        <f>O97*VLOOKUP($B$94,'Tax Credits'!$C$6:$AS$16,O$4-TaxMin+2,0)</f>
        <v>0</v>
      </c>
      <c r="P99" s="68">
        <f>P97*VLOOKUP($B$94,'Tax Credits'!$C$6:$AS$16,P$4-TaxMin+2,0)</f>
        <v>0</v>
      </c>
      <c r="Q99" s="68">
        <f>Q97*VLOOKUP($B$94,'Tax Credits'!$C$6:$AS$16,Q$4-TaxMin+2,0)</f>
        <v>0</v>
      </c>
      <c r="R99" s="68">
        <f>R97*VLOOKUP($B$94,'Tax Credits'!$C$6:$AS$16,R$4-TaxMin+2,0)</f>
        <v>0</v>
      </c>
      <c r="S99" s="68">
        <f>S97*VLOOKUP($B$94,'Tax Credits'!$C$6:$AS$16,S$4-TaxMin+2,0)</f>
        <v>0</v>
      </c>
      <c r="T99" s="68">
        <f>T97*VLOOKUP($B$94,'Tax Credits'!$C$6:$AS$16,T$4-TaxMin+2,0)</f>
        <v>0</v>
      </c>
      <c r="U99" s="68">
        <f>U97*VLOOKUP($B$94,'Tax Credits'!$C$6:$AS$16,U$4-TaxMin+2,0)</f>
        <v>0</v>
      </c>
      <c r="V99" s="68">
        <f>V97*VLOOKUP($B$94,'Tax Credits'!$C$6:$AS$16,V$4-TaxMin+2,0)</f>
        <v>0</v>
      </c>
      <c r="W99" s="68">
        <f>W97*VLOOKUP($B$94,'Tax Credits'!$C$6:$AS$16,W$4-TaxMin+2,0)</f>
        <v>0</v>
      </c>
      <c r="X99" s="68">
        <f>X97*VLOOKUP($B$94,'Tax Credits'!$C$6:$AS$16,X$4-TaxMin+2,0)</f>
        <v>0</v>
      </c>
      <c r="Y99" s="68">
        <f>Y97*VLOOKUP($B$94,'Tax Credits'!$C$6:$AS$16,Y$4-TaxMin+2,0)</f>
        <v>0</v>
      </c>
      <c r="Z99" s="68">
        <f>Z97*VLOOKUP($B$94,'Tax Credits'!$C$6:$AS$16,Z$4-TaxMin+2,0)</f>
        <v>0</v>
      </c>
      <c r="AA99" s="68">
        <f>AA97*VLOOKUP($B$94,'Tax Credits'!$C$6:$AS$16,AA$4-TaxMin+2,0)</f>
        <v>0</v>
      </c>
      <c r="AB99" s="68">
        <f>AB97*VLOOKUP($B$94,'Tax Credits'!$C$6:$AS$16,AB$4-TaxMin+2,0)</f>
        <v>0</v>
      </c>
      <c r="AC99" s="68">
        <f>AC97*VLOOKUP($B$94,'Tax Credits'!$C$6:$AS$16,AC$4-TaxMin+2,0)</f>
        <v>0</v>
      </c>
      <c r="AD99" s="68">
        <f>AD97*VLOOKUP($B$94,'Tax Credits'!$C$6:$AS$16,AD$4-TaxMin+2,0)</f>
        <v>0</v>
      </c>
      <c r="AE99" s="68">
        <f>AE97*VLOOKUP($B$94,'Tax Credits'!$C$6:$AS$16,AE$4-TaxMin+2,0)</f>
        <v>0</v>
      </c>
      <c r="AF99" s="68">
        <f>AF97*VLOOKUP($B$94,'Tax Credits'!$C$6:$AS$16,AF$4-TaxMin+2,0)</f>
        <v>0</v>
      </c>
      <c r="AG99" s="68">
        <f>AG97*VLOOKUP($B$94,'Tax Credits'!$C$6:$AS$16,AG$4-TaxMin+2,0)</f>
        <v>0</v>
      </c>
      <c r="AH99" s="68">
        <f>AH97*VLOOKUP($B$94,'Tax Credits'!$C$6:$AS$16,AH$4-TaxMin+2,0)</f>
        <v>0</v>
      </c>
      <c r="AI99" s="68">
        <f>AI97*VLOOKUP($B$94,'Tax Credits'!$C$6:$AS$16,AI$4-TaxMin+2,0)</f>
        <v>0</v>
      </c>
      <c r="AJ99" s="68">
        <f>AJ97*VLOOKUP($B$94,'Tax Credits'!$C$6:$AS$16,AJ$4-TaxMin+2,0)</f>
        <v>0</v>
      </c>
      <c r="AK99" s="68">
        <f>AK97*VLOOKUP($B$94,'Tax Credits'!$C$6:$AS$16,AK$4-TaxMin+2,0)</f>
        <v>0</v>
      </c>
      <c r="AL99" s="68">
        <f>AL97*VLOOKUP($B$94,'Tax Credits'!$C$6:$AS$16,AL$4-TaxMin+2,0)</f>
        <v>0</v>
      </c>
      <c r="AM99" s="68">
        <f>AM97*VLOOKUP($B$94,'Tax Credits'!$C$6:$AS$16,AM$4-TaxMin+2,0)</f>
        <v>0</v>
      </c>
      <c r="AN99" s="68">
        <f>AN97*VLOOKUP($B$94,'Tax Credits'!$C$6:$AS$16,AN$4-TaxMin+2,0)</f>
        <v>0</v>
      </c>
      <c r="AO99" s="68">
        <f>AO97*VLOOKUP($B$94,'Tax Credits'!$C$6:$AS$16,AO$4-TaxMin+2,0)</f>
        <v>0</v>
      </c>
      <c r="AP99" s="68">
        <f>AP97*VLOOKUP($B$94,'Tax Credits'!$C$6:$AS$16,AP$4-TaxMin+2,0)</f>
        <v>0</v>
      </c>
      <c r="AQ99" s="68">
        <f>AQ97*VLOOKUP($B$94,'Tax Credits'!$C$6:$AS$16,AQ$4-TaxMin+2,0)</f>
        <v>0</v>
      </c>
      <c r="AR99" s="68">
        <f>AR97*VLOOKUP($B$94,'Tax Credits'!$C$6:$AS$16,AR$4-TaxMin+2,0)</f>
        <v>0</v>
      </c>
    </row>
    <row r="100" spans="2:44" x14ac:dyDescent="0.25">
      <c r="B100" s="72" t="s">
        <v>77</v>
      </c>
      <c r="C100" s="130" t="s">
        <v>52</v>
      </c>
      <c r="D100" s="130" t="s">
        <v>52</v>
      </c>
      <c r="E100" s="130" t="s">
        <v>52</v>
      </c>
      <c r="F100" s="130" t="s">
        <v>52</v>
      </c>
      <c r="G100" s="68">
        <f>IF(ISERROR((G97-G99)/G96),0,(G97-G99)/G96)</f>
        <v>0</v>
      </c>
      <c r="H100" s="68">
        <f>IF(ISERROR((H97-H99)/H96),0,(H97-H99)/H96)</f>
        <v>643.24706639302735</v>
      </c>
      <c r="I100" s="68">
        <f t="shared" ref="I100" si="579">IF(ISERROR((I97-I99)/I96),0,(I97-I99)/I96)</f>
        <v>753.15181082436857</v>
      </c>
      <c r="J100" s="68">
        <f t="shared" ref="J100" si="580">IF(ISERROR((J97-J99)/J96),0,(J97-J99)/J96)</f>
        <v>1813.2247564123054</v>
      </c>
      <c r="K100" s="68">
        <f t="shared" ref="K100" si="581">IF(ISERROR((K97-K99)/K96),0,(K97-K99)/K96)</f>
        <v>2059.585920013029</v>
      </c>
      <c r="L100" s="68">
        <f t="shared" ref="L100" si="582">IF(ISERROR((L97-L99)/L96),0,(L97-L99)/L96)</f>
        <v>2135.0733244697572</v>
      </c>
      <c r="M100" s="68">
        <f t="shared" ref="M100" si="583">IF(ISERROR((M97-M99)/M96),0,(M97-M99)/M96)</f>
        <v>2207.4128783461124</v>
      </c>
      <c r="N100" s="68">
        <f t="shared" ref="N100" si="584">IF(ISERROR((N97-N99)/N96),0,(N97-N99)/N96)</f>
        <v>2279.616425898922</v>
      </c>
      <c r="O100" s="68">
        <f t="shared" ref="O100" si="585">IF(ISERROR((O97-O99)/O96),0,(O97-O99)/O96)</f>
        <v>2307.5101748546003</v>
      </c>
      <c r="P100" s="68">
        <f t="shared" ref="P100" si="586">IF(ISERROR((P97-P99)/P96),0,(P97-P99)/P96)</f>
        <v>2343.4714752717987</v>
      </c>
      <c r="Q100" s="68">
        <f t="shared" ref="Q100" si="587">IF(ISERROR((Q97-Q99)/Q96),0,(Q97-Q99)/Q96)</f>
        <v>2368.9478786056479</v>
      </c>
      <c r="R100" s="68">
        <f t="shared" ref="R100" si="588">IF(ISERROR((R97-R99)/R96),0,(R97-R99)/R96)</f>
        <v>2396.195912231231</v>
      </c>
      <c r="S100" s="68">
        <f t="shared" ref="S100" si="589">IF(ISERROR((S97-S99)/S96),0,(S97-S99)/S96)</f>
        <v>2416.6165285900511</v>
      </c>
      <c r="T100" s="68">
        <f t="shared" ref="T100" si="590">IF(ISERROR((T97-T99)/T96),0,(T97-T99)/T96)</f>
        <v>2466.9564800058411</v>
      </c>
      <c r="U100" s="68">
        <f t="shared" ref="U100" si="591">IF(ISERROR((U97-U99)/U96),0,(U97-U99)/U96)</f>
        <v>2542.82953468491</v>
      </c>
      <c r="V100" s="68">
        <f t="shared" ref="V100" si="592">IF(ISERROR((V97-V99)/V96),0,(V97-V99)/V96)</f>
        <v>2619.6254815737275</v>
      </c>
      <c r="W100" s="68">
        <f t="shared" ref="W100" si="593">IF(ISERROR((W97-W99)/W96),0,(W97-W99)/W96)</f>
        <v>2696.6979990392556</v>
      </c>
      <c r="X100" s="68">
        <f t="shared" ref="X100" si="594">IF(ISERROR((X97-X99)/X96),0,(X97-X99)/X96)</f>
        <v>2793.7399321026523</v>
      </c>
      <c r="Y100" s="68">
        <f t="shared" ref="Y100" si="595">IF(ISERROR((Y97-Y99)/Y96),0,(Y97-Y99)/Y96)</f>
        <v>2877.3419799543099</v>
      </c>
      <c r="Z100" s="68">
        <f t="shared" ref="Z100" si="596">IF(ISERROR((Z97-Z99)/Z96),0,(Z97-Z99)/Z96)</f>
        <v>2965.3522776123536</v>
      </c>
      <c r="AA100" s="68">
        <f t="shared" ref="AA100" si="597">IF(ISERROR((AA97-AA99)/AA96),0,(AA97-AA99)/AA96)</f>
        <v>3066.794961081981</v>
      </c>
      <c r="AB100" s="68">
        <f t="shared" ref="AB100" si="598">IF(ISERROR((AB97-AB99)/AB96),0,(AB97-AB99)/AB96)</f>
        <v>3173.8458758520474</v>
      </c>
      <c r="AC100" s="68">
        <f t="shared" ref="AC100" si="599">IF(ISERROR((AC97-AC99)/AC96),0,(AC97-AC99)/AC96)</f>
        <v>3284.2104205808691</v>
      </c>
      <c r="AD100" s="68">
        <f t="shared" ref="AD100" si="600">IF(ISERROR((AD97-AD99)/AD96),0,(AD97-AD99)/AD96)</f>
        <v>3398.7635050426902</v>
      </c>
      <c r="AE100" s="68">
        <f t="shared" ref="AE100" si="601">IF(ISERROR((AE97-AE99)/AE96),0,(AE97-AE99)/AE96)</f>
        <v>3513.7682902037732</v>
      </c>
      <c r="AF100" s="68">
        <f t="shared" ref="AF100" si="602">IF(ISERROR((AF97-AF99)/AF96),0,(AF97-AF99)/AF96)</f>
        <v>3636.6246422105646</v>
      </c>
      <c r="AG100" s="68">
        <f t="shared" ref="AG100" si="603">IF(ISERROR((AG97-AG99)/AG96),0,(AG97-AG99)/AG96)</f>
        <v>3762.3380790129754</v>
      </c>
      <c r="AH100" s="68">
        <f t="shared" ref="AH100" si="604">IF(ISERROR((AH97-AH99)/AH96),0,(AH97-AH99)/AH96)</f>
        <v>3880.5168370584493</v>
      </c>
      <c r="AI100" s="68">
        <f t="shared" ref="AI100" si="605">IF(ISERROR((AI97-AI99)/AI96),0,(AI97-AI99)/AI96)</f>
        <v>4040.2904157408848</v>
      </c>
      <c r="AJ100" s="68">
        <f t="shared" ref="AJ100" si="606">IF(ISERROR((AJ97-AJ99)/AJ96),0,(AJ97-AJ99)/AJ96)</f>
        <v>4207.6750277308984</v>
      </c>
      <c r="AK100" s="68">
        <f t="shared" ref="AK100" si="607">IF(ISERROR((AK97-AK99)/AK96),0,(AK97-AK99)/AK96)</f>
        <v>4369.8318291056539</v>
      </c>
      <c r="AL100" s="68">
        <f t="shared" ref="AL100" si="608">IF(ISERROR((AL97-AL99)/AL96),0,(AL97-AL99)/AL96)</f>
        <v>4530.5104448760931</v>
      </c>
      <c r="AM100" s="68">
        <f t="shared" ref="AM100" si="609">IF(ISERROR((AM97-AM99)/AM96),0,(AM97-AM99)/AM96)</f>
        <v>4633.9234989664337</v>
      </c>
      <c r="AN100" s="68">
        <f t="shared" ref="AN100" si="610">IF(ISERROR((AN97-AN99)/AN96),0,(AN97-AN99)/AN96)</f>
        <v>4736.7566112124068</v>
      </c>
      <c r="AO100" s="68">
        <f t="shared" ref="AO100" si="611">IF(ISERROR((AO97-AO99)/AO96),0,(AO97-AO99)/AO96)</f>
        <v>4846.314626895024</v>
      </c>
      <c r="AP100" s="68">
        <f t="shared" ref="AP100" si="612">IF(ISERROR((AP97-AP99)/AP96),0,(AP97-AP99)/AP96)</f>
        <v>4956.9834221050232</v>
      </c>
      <c r="AQ100" s="68">
        <f t="shared" ref="AQ100" si="613">IF(ISERROR((AQ97-AQ99)/AQ96),0,(AQ97-AQ99)/AQ96)</f>
        <v>5069.494293664995</v>
      </c>
      <c r="AR100" s="68">
        <f t="shared" ref="AR100" si="614">IF(ISERROR((AR97-AR99)/AR96),0,(AR97-AR99)/AR96)</f>
        <v>5183.5361943469761</v>
      </c>
    </row>
    <row r="101" spans="2:44" x14ac:dyDescent="0.25">
      <c r="B101" s="72" t="s">
        <v>162</v>
      </c>
      <c r="C101" s="130" t="s">
        <v>52</v>
      </c>
      <c r="D101" s="130" t="s">
        <v>52</v>
      </c>
      <c r="E101" s="130" t="s">
        <v>52</v>
      </c>
      <c r="F101" s="130" t="s">
        <v>52</v>
      </c>
      <c r="G101" s="69">
        <f>VLOOKUP($B$94,CommercialUnitsPivot!$A$10:$AM$21,G95-CommYr+2,0)</f>
        <v>571.36999999999989</v>
      </c>
      <c r="H101" s="69">
        <f>VLOOKUP($B$94,CommercialUnitsPivot!$A$10:$AM$21,H95-CommYr+2,0)-VLOOKUP($B$94,CommercialUnitsPivot!$A$10:$AM$21,H95-CommYr+1,0)</f>
        <v>79.970000000000141</v>
      </c>
      <c r="I101" s="69">
        <f>VLOOKUP($B$94,CommercialUnitsPivot!$A$10:$AM$21,I95-CommYr+2,0)-VLOOKUP($B$94,CommercialUnitsPivot!$A$10:$AM$21,I95-CommYr+1,0)</f>
        <v>124.06999999999994</v>
      </c>
      <c r="J101" s="69">
        <f>VLOOKUP($B$94,CommercialUnitsPivot!$A$10:$AM$21,J95-CommYr+2,0)-VLOOKUP($B$94,CommercialUnitsPivot!$A$10:$AM$21,J95-CommYr+1,0)</f>
        <v>7.7899999999999636</v>
      </c>
      <c r="K101" s="69">
        <f>VLOOKUP($B$94,CommercialUnitsPivot!$A$10:$AM$21,K95-CommYr+2,0)-VLOOKUP($B$94,CommercialUnitsPivot!$A$10:$AM$21,K95-CommYr+1,0)</f>
        <v>7.1600000000001955</v>
      </c>
      <c r="L101" s="69">
        <f>VLOOKUP($B$94,CommercialUnitsPivot!$A$10:$AM$21,L95-CommYr+2,0)-VLOOKUP($B$94,CommercialUnitsPivot!$A$10:$AM$21,L95-CommYr+1,0)</f>
        <v>7.2100000000000364</v>
      </c>
      <c r="M101" s="69">
        <f>VLOOKUP($B$94,CommercialUnitsPivot!$A$10:$AM$21,M95-CommYr+2,0)-VLOOKUP($B$94,CommercialUnitsPivot!$A$10:$AM$21,M95-CommYr+1,0)</f>
        <v>7.7199999999997999</v>
      </c>
      <c r="N101" s="69">
        <f>VLOOKUP($B$94,CommercialUnitsPivot!$A$10:$AM$21,N95-CommYr+2,0)-VLOOKUP($B$94,CommercialUnitsPivot!$A$10:$AM$21,N95-CommYr+1,0)</f>
        <v>8.2299999999999045</v>
      </c>
      <c r="O101" s="69">
        <f>VLOOKUP($B$94,CommercialUnitsPivot!$A$10:$AM$21,O95-CommYr+2,0)-VLOOKUP($B$94,CommercialUnitsPivot!$A$10:$AM$21,O95-CommYr+1,0)</f>
        <v>9.1300000000001091</v>
      </c>
      <c r="P101" s="69">
        <f>VLOOKUP($B$94,CommercialUnitsPivot!$A$10:$AM$21,P95-CommYr+2,0)-VLOOKUP($B$94,CommercialUnitsPivot!$A$10:$AM$21,P95-CommYr+1,0)</f>
        <v>10.189999999999714</v>
      </c>
      <c r="Q101" s="69">
        <f>VLOOKUP($B$94,CommercialUnitsPivot!$A$10:$AM$21,Q95-CommYr+2,0)-VLOOKUP($B$94,CommercialUnitsPivot!$A$10:$AM$21,Q95-CommYr+1,0)</f>
        <v>11.230000000000018</v>
      </c>
      <c r="R101" s="69">
        <f>VLOOKUP($B$94,CommercialUnitsPivot!$A$10:$AM$21,R95-CommYr+2,0)-VLOOKUP($B$94,CommercialUnitsPivot!$A$10:$AM$21,R95-CommYr+1,0)</f>
        <v>12.250000000000341</v>
      </c>
      <c r="S101" s="69">
        <f>VLOOKUP($B$94,CommercialUnitsPivot!$A$10:$AM$21,S95-CommYr+2,0)-VLOOKUP($B$94,CommercialUnitsPivot!$A$10:$AM$21,S95-CommYr+1,0)</f>
        <v>13.8599999999999</v>
      </c>
      <c r="T101" s="69">
        <f>VLOOKUP($B$94,CommercialUnitsPivot!$A$10:$AM$21,T95-CommYr+2,0)-VLOOKUP($B$94,CommercialUnitsPivot!$A$10:$AM$21,T95-CommYr+1,0)</f>
        <v>14.429999999999723</v>
      </c>
      <c r="U101" s="69">
        <f>VLOOKUP($B$94,CommercialUnitsPivot!$A$10:$AM$21,U95-CommYr+2,0)-VLOOKUP($B$94,CommercialUnitsPivot!$A$10:$AM$21,U95-CommYr+1,0)</f>
        <v>15.000000000000227</v>
      </c>
      <c r="V101" s="69">
        <f>VLOOKUP($B$94,CommercialUnitsPivot!$A$10:$AM$21,V95-CommYr+2,0)-VLOOKUP($B$94,CommercialUnitsPivot!$A$10:$AM$21,V95-CommYr+1,0)</f>
        <v>15.800000000000068</v>
      </c>
      <c r="W101" s="69">
        <f>VLOOKUP($B$94,CommercialUnitsPivot!$A$10:$AM$21,W95-CommYr+2,0)-VLOOKUP($B$94,CommercialUnitsPivot!$A$10:$AM$21,W95-CommYr+1,0)</f>
        <v>16.930000000000177</v>
      </c>
      <c r="X101" s="69">
        <f>VLOOKUP($B$94,CommercialUnitsPivot!$A$10:$AM$21,X95-CommYr+2,0)-VLOOKUP($B$94,CommercialUnitsPivot!$A$10:$AM$21,X95-CommYr+1,0)</f>
        <v>18.129999999999541</v>
      </c>
      <c r="Y101" s="69">
        <f>VLOOKUP($B$94,CommercialUnitsPivot!$A$10:$AM$21,Y95-CommYr+2,0)-VLOOKUP($B$94,CommercialUnitsPivot!$A$10:$AM$21,Y95-CommYr+1,0)</f>
        <v>19.110000000000127</v>
      </c>
      <c r="Z101" s="69">
        <f>VLOOKUP($B$94,CommercialUnitsPivot!$A$10:$AM$21,Z95-CommYr+2,0)-VLOOKUP($B$94,CommercialUnitsPivot!$A$10:$AM$21,Z95-CommYr+1,0)</f>
        <v>20.500000000000455</v>
      </c>
      <c r="AA101" s="69">
        <f>VLOOKUP($B$94,CommercialUnitsPivot!$A$10:$AM$21,AA95-CommYr+2,0)-VLOOKUP($B$94,CommercialUnitsPivot!$A$10:$AM$21,AA95-CommYr+1,0)</f>
        <v>22.739999999999554</v>
      </c>
      <c r="AB101" s="69">
        <f>VLOOKUP($B$94,CommercialUnitsPivot!$A$10:$AM$21,AB95-CommYr+2,0)-VLOOKUP($B$94,CommercialUnitsPivot!$A$10:$AM$21,AB95-CommYr+1,0)</f>
        <v>25.120000000000005</v>
      </c>
      <c r="AC101" s="69">
        <f>VLOOKUP($B$94,CommercialUnitsPivot!$A$10:$AM$21,AC95-CommYr+2,0)-VLOOKUP($B$94,CommercialUnitsPivot!$A$10:$AM$21,AC95-CommYr+1,0)</f>
        <v>27.900000000000318</v>
      </c>
      <c r="AD101" s="69">
        <f>VLOOKUP($B$94,CommercialUnitsPivot!$A$10:$AM$21,AD95-CommYr+2,0)-VLOOKUP($B$94,CommercialUnitsPivot!$A$10:$AM$21,AD95-CommYr+1,0)</f>
        <v>31.250000000000455</v>
      </c>
      <c r="AE101" s="69">
        <f>VLOOKUP($B$94,CommercialUnitsPivot!$A$10:$AM$21,AE95-CommYr+2,0)-VLOOKUP($B$94,CommercialUnitsPivot!$A$10:$AM$21,AE95-CommYr+1,0)</f>
        <v>35.569999999999027</v>
      </c>
      <c r="AF101" s="69">
        <f>VLOOKUP($B$94,CommercialUnitsPivot!$A$10:$AM$21,AF95-CommYr+2,0)-VLOOKUP($B$94,CommercialUnitsPivot!$A$10:$AM$21,AF95-CommYr+1,0)</f>
        <v>40.820000000000618</v>
      </c>
      <c r="AG101" s="69">
        <f>VLOOKUP($B$94,CommercialUnitsPivot!$A$10:$AM$21,AG95-CommYr+2,0)-VLOOKUP($B$94,CommercialUnitsPivot!$A$10:$AM$21,AG95-CommYr+1,0)</f>
        <v>47.490000000000009</v>
      </c>
      <c r="AH101" s="69">
        <f>VLOOKUP($B$94,CommercialUnitsPivot!$A$10:$AM$21,AH95-CommYr+2,0)-VLOOKUP($B$94,CommercialUnitsPivot!$A$10:$AM$21,AH95-CommYr+1,0)</f>
        <v>55.220000000000027</v>
      </c>
      <c r="AI101" s="69">
        <f>VLOOKUP($B$94,CommercialUnitsPivot!$A$10:$AM$21,AI95-CommYr+2,0)-VLOOKUP($B$94,CommercialUnitsPivot!$A$10:$AM$21,AI95-CommYr+1,0)</f>
        <v>64.279999999999063</v>
      </c>
      <c r="AJ101" s="69">
        <f>VLOOKUP($B$94,CommercialUnitsPivot!$A$10:$AM$21,AJ95-CommYr+2,0)-VLOOKUP($B$94,CommercialUnitsPivot!$A$10:$AM$21,AJ95-CommYr+1,0)</f>
        <v>75.090000000001055</v>
      </c>
      <c r="AK101" s="69">
        <f>VLOOKUP($B$94,CommercialUnitsPivot!$A$10:$AM$21,AK95-CommYr+2,0)-VLOOKUP($B$94,CommercialUnitsPivot!$A$10:$AM$21,AK95-CommYr+1,0)</f>
        <v>88.929999999999154</v>
      </c>
      <c r="AL101" s="69">
        <f>VLOOKUP($B$94,CommercialUnitsPivot!$A$10:$AM$21,AL95-CommYr+2,0)-VLOOKUP($B$94,CommercialUnitsPivot!$A$10:$AM$21,AL95-CommYr+1,0)</f>
        <v>105.8900000000001</v>
      </c>
      <c r="AM101" s="69">
        <f>VLOOKUP($B$94,CommercialUnitsPivot!$A$10:$AM$21,AM95-CommYr+2,0)-VLOOKUP($B$94,CommercialUnitsPivot!$A$10:$AM$21,AM95-CommYr+1,0)</f>
        <v>107.16000000000008</v>
      </c>
      <c r="AN101" s="69">
        <f>VLOOKUP($B$94,CommercialUnitsPivot!$A$10:$AM$21,AN95-CommYr+2,0)-VLOOKUP($B$94,CommercialUnitsPivot!$A$10:$AM$21,AN95-CommYr+1,0)</f>
        <v>108.91000000000031</v>
      </c>
      <c r="AO101" s="69">
        <f>VLOOKUP($B$94,CommercialUnitsPivot!$A$10:$AM$21,AO95-CommYr+2,0)-VLOOKUP($B$94,CommercialUnitsPivot!$A$10:$AM$21,AO95-CommYr+1,0)</f>
        <v>110.75000000000023</v>
      </c>
      <c r="AP101" s="69">
        <f>VLOOKUP($B$94,CommercialUnitsPivot!$A$10:$AM$21,AP95-CommYr+2,0)-VLOOKUP($B$94,CommercialUnitsPivot!$A$10:$AM$21,AP95-CommYr+1,0)</f>
        <v>111.99999999999864</v>
      </c>
      <c r="AQ101" s="69">
        <f>VLOOKUP($B$94,CommercialUnitsPivot!$A$10:$AM$21,AQ95-CommYr+2,0)-VLOOKUP($B$94,CommercialUnitsPivot!$A$10:$AM$21,AQ95-CommYr+1,0)</f>
        <v>113.52000000000226</v>
      </c>
      <c r="AR101" s="69">
        <f>VLOOKUP($B$94,CommercialUnitsPivot!$A$10:$AM$21,AR95-CommYr+2,0)-VLOOKUP($B$94,CommercialUnitsPivot!$A$10:$AM$21,AR95-CommYr+1,0)</f>
        <v>115.18999999999915</v>
      </c>
    </row>
    <row r="102" spans="2:44" x14ac:dyDescent="0.25">
      <c r="B102" s="72" t="s">
        <v>78</v>
      </c>
      <c r="C102" s="130" t="s">
        <v>52</v>
      </c>
      <c r="D102" s="130" t="s">
        <v>52</v>
      </c>
      <c r="E102" s="130" t="s">
        <v>52</v>
      </c>
      <c r="F102" s="130" t="s">
        <v>52</v>
      </c>
      <c r="G102" s="68">
        <f t="shared" ref="G102:AR102" si="615">G101*G99/10^6</f>
        <v>0</v>
      </c>
      <c r="H102" s="68">
        <f t="shared" si="615"/>
        <v>8.0124950238827477</v>
      </c>
      <c r="I102" s="68">
        <f t="shared" si="615"/>
        <v>12.564626515655874</v>
      </c>
      <c r="J102" s="68">
        <f t="shared" si="615"/>
        <v>2.4182660556795592</v>
      </c>
      <c r="K102" s="68">
        <f t="shared" si="615"/>
        <v>0</v>
      </c>
      <c r="L102" s="68">
        <f t="shared" si="615"/>
        <v>0</v>
      </c>
      <c r="M102" s="68">
        <f t="shared" si="615"/>
        <v>0</v>
      </c>
      <c r="N102" s="68">
        <f t="shared" si="615"/>
        <v>0</v>
      </c>
      <c r="O102" s="68">
        <f t="shared" si="615"/>
        <v>0</v>
      </c>
      <c r="P102" s="68">
        <f t="shared" si="615"/>
        <v>0</v>
      </c>
      <c r="Q102" s="68">
        <f t="shared" si="615"/>
        <v>0</v>
      </c>
      <c r="R102" s="68">
        <f t="shared" si="615"/>
        <v>0</v>
      </c>
      <c r="S102" s="68">
        <f t="shared" si="615"/>
        <v>0</v>
      </c>
      <c r="T102" s="68">
        <f t="shared" si="615"/>
        <v>0</v>
      </c>
      <c r="U102" s="68">
        <f t="shared" si="615"/>
        <v>0</v>
      </c>
      <c r="V102" s="68">
        <f t="shared" si="615"/>
        <v>0</v>
      </c>
      <c r="W102" s="68">
        <f t="shared" si="615"/>
        <v>0</v>
      </c>
      <c r="X102" s="68">
        <f t="shared" si="615"/>
        <v>0</v>
      </c>
      <c r="Y102" s="68">
        <f t="shared" si="615"/>
        <v>0</v>
      </c>
      <c r="Z102" s="68">
        <f t="shared" si="615"/>
        <v>0</v>
      </c>
      <c r="AA102" s="68">
        <f t="shared" si="615"/>
        <v>0</v>
      </c>
      <c r="AB102" s="68">
        <f t="shared" si="615"/>
        <v>0</v>
      </c>
      <c r="AC102" s="68">
        <f t="shared" si="615"/>
        <v>0</v>
      </c>
      <c r="AD102" s="68">
        <f t="shared" si="615"/>
        <v>0</v>
      </c>
      <c r="AE102" s="68">
        <f t="shared" si="615"/>
        <v>0</v>
      </c>
      <c r="AF102" s="68">
        <f t="shared" si="615"/>
        <v>0</v>
      </c>
      <c r="AG102" s="68">
        <f t="shared" si="615"/>
        <v>0</v>
      </c>
      <c r="AH102" s="68">
        <f t="shared" si="615"/>
        <v>0</v>
      </c>
      <c r="AI102" s="68">
        <f t="shared" si="615"/>
        <v>0</v>
      </c>
      <c r="AJ102" s="68">
        <f t="shared" si="615"/>
        <v>0</v>
      </c>
      <c r="AK102" s="68">
        <f t="shared" si="615"/>
        <v>0</v>
      </c>
      <c r="AL102" s="68">
        <f t="shared" si="615"/>
        <v>0</v>
      </c>
      <c r="AM102" s="68">
        <f t="shared" si="615"/>
        <v>0</v>
      </c>
      <c r="AN102" s="68">
        <f t="shared" si="615"/>
        <v>0</v>
      </c>
      <c r="AO102" s="68">
        <f t="shared" si="615"/>
        <v>0</v>
      </c>
      <c r="AP102" s="68">
        <f t="shared" si="615"/>
        <v>0</v>
      </c>
      <c r="AQ102" s="68">
        <f t="shared" si="615"/>
        <v>0</v>
      </c>
      <c r="AR102" s="68">
        <f t="shared" si="615"/>
        <v>0</v>
      </c>
    </row>
    <row r="103" spans="2:44" customFormat="1" x14ac:dyDescent="0.25"/>
    <row r="104" spans="2:44" customFormat="1" x14ac:dyDescent="0.25">
      <c r="B104" s="3" t="s">
        <v>88</v>
      </c>
    </row>
    <row r="105" spans="2:44" customFormat="1" x14ac:dyDescent="0.25">
      <c r="B105" s="134" t="s">
        <v>14</v>
      </c>
    </row>
    <row r="106" spans="2:44" x14ac:dyDescent="0.25">
      <c r="B106" s="3" t="s">
        <v>45</v>
      </c>
      <c r="C106" s="5">
        <v>2009</v>
      </c>
      <c r="D106" s="5">
        <v>2010</v>
      </c>
      <c r="E106" s="5">
        <v>2011</v>
      </c>
      <c r="F106" s="5">
        <v>2012</v>
      </c>
      <c r="G106" s="5">
        <v>2013</v>
      </c>
      <c r="H106" s="5">
        <v>2014</v>
      </c>
      <c r="I106" s="5">
        <v>2015</v>
      </c>
      <c r="J106" s="5">
        <v>2016</v>
      </c>
      <c r="K106" s="5">
        <v>2017</v>
      </c>
      <c r="L106" s="5">
        <v>2018</v>
      </c>
      <c r="M106" s="5">
        <v>2019</v>
      </c>
      <c r="N106" s="5">
        <v>2020</v>
      </c>
      <c r="O106" s="5">
        <v>2021</v>
      </c>
      <c r="P106" s="5">
        <v>2022</v>
      </c>
      <c r="Q106" s="5">
        <v>2023</v>
      </c>
      <c r="R106" s="5">
        <v>2024</v>
      </c>
      <c r="S106" s="5">
        <v>2025</v>
      </c>
      <c r="T106" s="5">
        <v>2026</v>
      </c>
      <c r="U106" s="5">
        <v>2027</v>
      </c>
      <c r="V106" s="5">
        <v>2028</v>
      </c>
      <c r="W106" s="5">
        <v>2029</v>
      </c>
      <c r="X106" s="5">
        <v>2030</v>
      </c>
      <c r="Y106" s="5">
        <v>2031</v>
      </c>
      <c r="Z106" s="5">
        <v>2032</v>
      </c>
      <c r="AA106" s="5">
        <v>2033</v>
      </c>
      <c r="AB106" s="5">
        <v>2034</v>
      </c>
      <c r="AC106" s="5">
        <v>2035</v>
      </c>
      <c r="AD106" s="5">
        <v>2036</v>
      </c>
      <c r="AE106" s="5">
        <v>2037</v>
      </c>
      <c r="AF106" s="5">
        <v>2038</v>
      </c>
      <c r="AG106" s="5">
        <v>2039</v>
      </c>
      <c r="AH106" s="5">
        <v>2040</v>
      </c>
      <c r="AI106" s="5">
        <v>2041</v>
      </c>
      <c r="AJ106" s="5">
        <v>2042</v>
      </c>
      <c r="AK106" s="5">
        <v>2043</v>
      </c>
      <c r="AL106" s="5">
        <v>2044</v>
      </c>
      <c r="AM106" s="5">
        <v>2045</v>
      </c>
      <c r="AN106" s="5">
        <v>2046</v>
      </c>
      <c r="AO106" s="5">
        <v>2047</v>
      </c>
      <c r="AP106" s="5">
        <v>2048</v>
      </c>
      <c r="AQ106" s="5">
        <v>2049</v>
      </c>
      <c r="AR106" s="5">
        <v>2050</v>
      </c>
    </row>
    <row r="107" spans="2:44" x14ac:dyDescent="0.25">
      <c r="B107" s="72" t="s">
        <v>44</v>
      </c>
      <c r="C107" s="130" t="s">
        <v>52</v>
      </c>
      <c r="D107" s="130" t="s">
        <v>52</v>
      </c>
      <c r="E107" s="130" t="s">
        <v>52</v>
      </c>
      <c r="F107" s="130" t="s">
        <v>52</v>
      </c>
      <c r="G107" s="67">
        <f>IF(ISERROR(VLOOKUP($B$105,CommercialUnitsPivot!$A$32:$AM$43,G106-CommYr+2,0)/(VLOOKUP($B$105,CommercialUnitsPivot!$A$10:$AM$20,G106-CommYr+2,0))),0,VLOOKUP($B$105,CommercialUnitsPivot!$A$32:$AM$43,G106-CommYr+2,0)/(VLOOKUP($B$105,CommercialUnitsPivot!$A$10:$AM$20,G106-CommYr+2,0)))</f>
        <v>332.75024829201664</v>
      </c>
      <c r="H107" s="67">
        <f>IF(ISERROR(VLOOKUP($B$105,CommercialUnitsPivot!$A$32:$AM$43,H106-CommYr+2,0)/(VLOOKUP($B$105,CommercialUnitsPivot!$A$10:$AM$20,H106-CommYr+2,0)-VLOOKUP($B$105,CommercialUnitsPivot!$A$10:$AM$20,H106-CommYr+1,0))),0,VLOOKUP($B$105,CommercialUnitsPivot!$A$32:$AM$43,H106-CommYr+2,0)/(VLOOKUP($B$105,CommercialUnitsPivot!$A$10:$AM$20,H106-CommYr+2,0)-VLOOKUP($B$105,CommercialUnitsPivot!$A$10:$AM$20,H106-CommYr+1,0)))</f>
        <v>337.13993517995067</v>
      </c>
      <c r="I107" s="67">
        <f>IF(ISERROR(VLOOKUP($B$105,CommercialUnitsPivot!$A$32:$AM$43,I106-CommYr+2,0)/(VLOOKUP($B$105,CommercialUnitsPivot!$A$10:$AM$20,I106-CommYr+2,0)-VLOOKUP($B$105,CommercialUnitsPivot!$A$10:$AM$20,I106-CommYr+1,0))),0,VLOOKUP($B$105,CommercialUnitsPivot!$A$32:$AM$43,I106-CommYr+2,0)/(VLOOKUP($B$105,CommercialUnitsPivot!$A$10:$AM$20,I106-CommYr+2,0)-VLOOKUP($B$105,CommercialUnitsPivot!$A$10:$AM$20,I106-CommYr+1,0)))</f>
        <v>339.50858002148215</v>
      </c>
      <c r="J107" s="67">
        <f>IF(ISERROR(VLOOKUP($B$105,CommercialUnitsPivot!$A$32:$AM$43,J106-CommYr+2,0)/(VLOOKUP($B$105,CommercialUnitsPivot!$A$10:$AM$20,J106-CommYr+2,0)-VLOOKUP($B$105,CommercialUnitsPivot!$A$10:$AM$20,J106-CommYr+1,0))),0,VLOOKUP($B$105,CommercialUnitsPivot!$A$32:$AM$43,J106-CommYr+2,0)/(VLOOKUP($B$105,CommercialUnitsPivot!$A$10:$AM$20,J106-CommYr+2,0)-VLOOKUP($B$105,CommercialUnitsPivot!$A$10:$AM$20,J106-CommYr+1,0)))</f>
        <v>299.9999999999531</v>
      </c>
      <c r="K107" s="67">
        <f>IF(ISERROR(VLOOKUP($B$105,CommercialUnitsPivot!$A$32:$AM$43,K106-CommYr+2,0)/(VLOOKUP($B$105,CommercialUnitsPivot!$A$10:$AM$20,K106-CommYr+2,0)-VLOOKUP($B$105,CommercialUnitsPivot!$A$10:$AM$20,K106-CommYr+1,0))),0,VLOOKUP($B$105,CommercialUnitsPivot!$A$32:$AM$43,K106-CommYr+2,0)/(VLOOKUP($B$105,CommercialUnitsPivot!$A$10:$AM$20,K106-CommYr+2,0)-VLOOKUP($B$105,CommercialUnitsPivot!$A$10:$AM$20,K106-CommYr+1,0)))</f>
        <v>0</v>
      </c>
      <c r="L107" s="67">
        <f>IF(ISERROR(VLOOKUP($B$105,CommercialUnitsPivot!$A$32:$AM$43,L106-CommYr+2,0)/(VLOOKUP($B$105,CommercialUnitsPivot!$A$10:$AM$20,L106-CommYr+2,0)-VLOOKUP($B$105,CommercialUnitsPivot!$A$10:$AM$20,L106-CommYr+1,0))),0,VLOOKUP($B$105,CommercialUnitsPivot!$A$32:$AM$43,L106-CommYr+2,0)/(VLOOKUP($B$105,CommercialUnitsPivot!$A$10:$AM$20,L106-CommYr+2,0)-VLOOKUP($B$105,CommercialUnitsPivot!$A$10:$AM$20,L106-CommYr+1,0)))</f>
        <v>0</v>
      </c>
      <c r="M107" s="67">
        <f>IF(ISERROR(VLOOKUP($B$105,CommercialUnitsPivot!$A$32:$AM$43,M106-CommYr+2,0)/(VLOOKUP($B$105,CommercialUnitsPivot!$A$10:$AM$20,M106-CommYr+2,0)-VLOOKUP($B$105,CommercialUnitsPivot!$A$10:$AM$20,M106-CommYr+1,0))),0,VLOOKUP($B$105,CommercialUnitsPivot!$A$32:$AM$43,M106-CommYr+2,0)/(VLOOKUP($B$105,CommercialUnitsPivot!$A$10:$AM$20,M106-CommYr+2,0)-VLOOKUP($B$105,CommercialUnitsPivot!$A$10:$AM$20,M106-CommYr+1,0)))</f>
        <v>0</v>
      </c>
      <c r="N107" s="67">
        <f>IF(ISERROR(VLOOKUP($B$105,CommercialUnitsPivot!$A$32:$AM$43,N106-CommYr+2,0)/(VLOOKUP($B$105,CommercialUnitsPivot!$A$10:$AM$20,N106-CommYr+2,0)-VLOOKUP($B$105,CommercialUnitsPivot!$A$10:$AM$20,N106-CommYr+1,0))),0,VLOOKUP($B$105,CommercialUnitsPivot!$A$32:$AM$43,N106-CommYr+2,0)/(VLOOKUP($B$105,CommercialUnitsPivot!$A$10:$AM$20,N106-CommYr+2,0)-VLOOKUP($B$105,CommercialUnitsPivot!$A$10:$AM$20,N106-CommYr+1,0)))</f>
        <v>299.99999999984652</v>
      </c>
      <c r="O107" s="67">
        <f>IF(ISERROR(VLOOKUP($B$105,CommercialUnitsPivot!$A$32:$AM$43,O106-CommYr+2,0)/(VLOOKUP($B$105,CommercialUnitsPivot!$A$10:$AM$20,O106-CommYr+2,0)-VLOOKUP($B$105,CommercialUnitsPivot!$A$10:$AM$20,O106-CommYr+1,0))),0,VLOOKUP($B$105,CommercialUnitsPivot!$A$32:$AM$43,O106-CommYr+2,0)/(VLOOKUP($B$105,CommercialUnitsPivot!$A$10:$AM$20,O106-CommYr+2,0)-VLOOKUP($B$105,CommercialUnitsPivot!$A$10:$AM$20,O106-CommYr+1,0)))</f>
        <v>299.99999999984652</v>
      </c>
      <c r="P107" s="67">
        <f>IF(ISERROR(VLOOKUP($B$105,CommercialUnitsPivot!$A$32:$AM$43,P106-CommYr+2,0)/(VLOOKUP($B$105,CommercialUnitsPivot!$A$10:$AM$20,P106-CommYr+2,0)-VLOOKUP($B$105,CommercialUnitsPivot!$A$10:$AM$20,P106-CommYr+1,0))),0,VLOOKUP($B$105,CommercialUnitsPivot!$A$32:$AM$43,P106-CommYr+2,0)/(VLOOKUP($B$105,CommercialUnitsPivot!$A$10:$AM$20,P106-CommYr+2,0)-VLOOKUP($B$105,CommercialUnitsPivot!$A$10:$AM$20,P106-CommYr+1,0)))</f>
        <v>321.00000000001825</v>
      </c>
      <c r="Q107" s="67">
        <f>IF(ISERROR(VLOOKUP($B$105,CommercialUnitsPivot!$A$32:$AM$43,Q106-CommYr+2,0)/(VLOOKUP($B$105,CommercialUnitsPivot!$A$10:$AM$20,Q106-CommYr+2,0)-VLOOKUP($B$105,CommercialUnitsPivot!$A$10:$AM$20,Q106-CommYr+1,0))),0,VLOOKUP($B$105,CommercialUnitsPivot!$A$32:$AM$43,Q106-CommYr+2,0)/(VLOOKUP($B$105,CommercialUnitsPivot!$A$10:$AM$20,Q106-CommYr+2,0)-VLOOKUP($B$105,CommercialUnitsPivot!$A$10:$AM$20,Q106-CommYr+1,0)))</f>
        <v>320.71428571431693</v>
      </c>
      <c r="R107" s="67">
        <f>IF(ISERROR(VLOOKUP($B$105,CommercialUnitsPivot!$A$32:$AM$43,R106-CommYr+2,0)/(VLOOKUP($B$105,CommercialUnitsPivot!$A$10:$AM$20,R106-CommYr+2,0)-VLOOKUP($B$105,CommercialUnitsPivot!$A$10:$AM$20,R106-CommYr+1,0))),0,VLOOKUP($B$105,CommercialUnitsPivot!$A$32:$AM$43,R106-CommYr+2,0)/(VLOOKUP($B$105,CommercialUnitsPivot!$A$10:$AM$20,R106-CommYr+2,0)-VLOOKUP($B$105,CommercialUnitsPivot!$A$10:$AM$20,R106-CommYr+1,0)))</f>
        <v>318.12499999995026</v>
      </c>
      <c r="S107" s="67">
        <f>IF(ISERROR(VLOOKUP($B$105,CommercialUnitsPivot!$A$32:$AM$43,S106-CommYr+2,0)/(VLOOKUP($B$105,CommercialUnitsPivot!$A$10:$AM$20,S106-CommYr+2,0)-VLOOKUP($B$105,CommercialUnitsPivot!$A$10:$AM$20,S106-CommYr+1,0))),0,VLOOKUP($B$105,CommercialUnitsPivot!$A$32:$AM$43,S106-CommYr+2,0)/(VLOOKUP($B$105,CommercialUnitsPivot!$A$10:$AM$20,S106-CommYr+2,0)-VLOOKUP($B$105,CommercialUnitsPivot!$A$10:$AM$20,S106-CommYr+1,0)))</f>
        <v>314.23000000004532</v>
      </c>
      <c r="T107" s="67">
        <f>IF(ISERROR(VLOOKUP($B$105,CommercialUnitsPivot!$A$32:$AM$43,T106-CommYr+2,0)/(VLOOKUP($B$105,CommercialUnitsPivot!$A$10:$AM$20,T106-CommYr+2,0)-VLOOKUP($B$105,CommercialUnitsPivot!$A$10:$AM$20,T106-CommYr+1,0))),0,VLOOKUP($B$105,CommercialUnitsPivot!$A$32:$AM$43,T106-CommYr+2,0)/(VLOOKUP($B$105,CommercialUnitsPivot!$A$10:$AM$20,T106-CommYr+2,0)-VLOOKUP($B$105,CommercialUnitsPivot!$A$10:$AM$20,T106-CommYr+1,0)))</f>
        <v>315.58776470587918</v>
      </c>
      <c r="U107" s="67">
        <f>IF(ISERROR(VLOOKUP($B$105,CommercialUnitsPivot!$A$32:$AM$43,U106-CommYr+2,0)/(VLOOKUP($B$105,CommercialUnitsPivot!$A$10:$AM$20,U106-CommYr+2,0)-VLOOKUP($B$105,CommercialUnitsPivot!$A$10:$AM$20,U106-CommYr+1,0))),0,VLOOKUP($B$105,CommercialUnitsPivot!$A$32:$AM$43,U106-CommYr+2,0)/(VLOOKUP($B$105,CommercialUnitsPivot!$A$10:$AM$20,U106-CommYr+2,0)-VLOOKUP($B$105,CommercialUnitsPivot!$A$10:$AM$20,U106-CommYr+1,0)))</f>
        <v>318.56439130434228</v>
      </c>
      <c r="V107" s="67">
        <f>IF(ISERROR(VLOOKUP($B$105,CommercialUnitsPivot!$A$32:$AM$43,V106-CommYr+2,0)/(VLOOKUP($B$105,CommercialUnitsPivot!$A$10:$AM$20,V106-CommYr+2,0)-VLOOKUP($B$105,CommercialUnitsPivot!$A$10:$AM$20,V106-CommYr+1,0))),0,VLOOKUP($B$105,CommercialUnitsPivot!$A$32:$AM$43,V106-CommYr+2,0)/(VLOOKUP($B$105,CommercialUnitsPivot!$A$10:$AM$20,V106-CommYr+2,0)-VLOOKUP($B$105,CommercialUnitsPivot!$A$10:$AM$20,V106-CommYr+1,0)))</f>
        <v>321.54770967743173</v>
      </c>
      <c r="W107" s="67">
        <f>IF(ISERROR(VLOOKUP($B$105,CommercialUnitsPivot!$A$32:$AM$43,W106-CommYr+2,0)/(VLOOKUP($B$105,CommercialUnitsPivot!$A$10:$AM$20,W106-CommYr+2,0)-VLOOKUP($B$105,CommercialUnitsPivot!$A$10:$AM$20,W106-CommYr+1,0))),0,VLOOKUP($B$105,CommercialUnitsPivot!$A$32:$AM$43,W106-CommYr+2,0)/(VLOOKUP($B$105,CommercialUnitsPivot!$A$10:$AM$20,W106-CommYr+2,0)-VLOOKUP($B$105,CommercialUnitsPivot!$A$10:$AM$20,W106-CommYr+1,0)))</f>
        <v>322.69959999999537</v>
      </c>
      <c r="X107" s="67">
        <f>IF(ISERROR(VLOOKUP($B$105,CommercialUnitsPivot!$A$32:$AM$43,X106-CommYr+2,0)/(VLOOKUP($B$105,CommercialUnitsPivot!$A$10:$AM$20,X106-CommYr+2,0)-VLOOKUP($B$105,CommercialUnitsPivot!$A$10:$AM$20,X106-CommYr+1,0))),0,VLOOKUP($B$105,CommercialUnitsPivot!$A$32:$AM$43,X106-CommYr+2,0)/(VLOOKUP($B$105,CommercialUnitsPivot!$A$10:$AM$20,X106-CommYr+2,0)-VLOOKUP($B$105,CommercialUnitsPivot!$A$10:$AM$20,X106-CommYr+1,0)))</f>
        <v>322.85474999999741</v>
      </c>
      <c r="Y107" s="67">
        <f>IF(ISERROR(VLOOKUP($B$105,CommercialUnitsPivot!$A$32:$AM$43,Y106-CommYr+2,0)/(VLOOKUP($B$105,CommercialUnitsPivot!$A$10:$AM$20,Y106-CommYr+2,0)-VLOOKUP($B$105,CommercialUnitsPivot!$A$10:$AM$20,Y106-CommYr+1,0))),0,VLOOKUP($B$105,CommercialUnitsPivot!$A$32:$AM$43,Y106-CommYr+2,0)/(VLOOKUP($B$105,CommercialUnitsPivot!$A$10:$AM$20,Y106-CommYr+2,0)-VLOOKUP($B$105,CommercialUnitsPivot!$A$10:$AM$20,Y106-CommYr+1,0)))</f>
        <v>324.19208510637407</v>
      </c>
      <c r="Z107" s="67">
        <f>IF(ISERROR(VLOOKUP($B$105,CommercialUnitsPivot!$A$32:$AM$43,Z106-CommYr+2,0)/(VLOOKUP($B$105,CommercialUnitsPivot!$A$10:$AM$20,Z106-CommYr+2,0)-VLOOKUP($B$105,CommercialUnitsPivot!$A$10:$AM$20,Z106-CommYr+1,0))),0,VLOOKUP($B$105,CommercialUnitsPivot!$A$32:$AM$43,Z106-CommYr+2,0)/(VLOOKUP($B$105,CommercialUnitsPivot!$A$10:$AM$20,Z106-CommYr+2,0)-VLOOKUP($B$105,CommercialUnitsPivot!$A$10:$AM$20,Z106-CommYr+1,0)))</f>
        <v>324.12040000000928</v>
      </c>
      <c r="AA107" s="67">
        <f>IF(ISERROR(VLOOKUP($B$105,CommercialUnitsPivot!$A$32:$AM$43,AA106-CommYr+2,0)/(VLOOKUP($B$105,CommercialUnitsPivot!$A$10:$AM$20,AA106-CommYr+2,0)-VLOOKUP($B$105,CommercialUnitsPivot!$A$10:$AM$20,AA106-CommYr+1,0))),0,VLOOKUP($B$105,CommercialUnitsPivot!$A$32:$AM$43,AA106-CommYr+2,0)/(VLOOKUP($B$105,CommercialUnitsPivot!$A$10:$AM$20,AA106-CommYr+2,0)-VLOOKUP($B$105,CommercialUnitsPivot!$A$10:$AM$20,AA106-CommYr+1,0)))</f>
        <v>323.14541935483641</v>
      </c>
      <c r="AB107" s="67">
        <f>IF(ISERROR(VLOOKUP($B$105,CommercialUnitsPivot!$A$32:$AM$43,AB106-CommYr+2,0)/(VLOOKUP($B$105,CommercialUnitsPivot!$A$10:$AM$20,AB106-CommYr+2,0)-VLOOKUP($B$105,CommercialUnitsPivot!$A$10:$AM$20,AB106-CommYr+1,0))),0,VLOOKUP($B$105,CommercialUnitsPivot!$A$32:$AM$43,AB106-CommYr+2,0)/(VLOOKUP($B$105,CommercialUnitsPivot!$A$10:$AM$20,AB106-CommYr+2,0)-VLOOKUP($B$105,CommercialUnitsPivot!$A$10:$AM$20,AB106-CommYr+1,0)))</f>
        <v>323.68829870130639</v>
      </c>
      <c r="AC107" s="67">
        <f>IF(ISERROR(VLOOKUP($B$105,CommercialUnitsPivot!$A$32:$AM$43,AC106-CommYr+2,0)/(VLOOKUP($B$105,CommercialUnitsPivot!$A$10:$AM$20,AC106-CommYr+2,0)-VLOOKUP($B$105,CommercialUnitsPivot!$A$10:$AM$20,AC106-CommYr+1,0))),0,VLOOKUP($B$105,CommercialUnitsPivot!$A$32:$AM$43,AC106-CommYr+2,0)/(VLOOKUP($B$105,CommercialUnitsPivot!$A$10:$AM$20,AC106-CommYr+2,0)-VLOOKUP($B$105,CommercialUnitsPivot!$A$10:$AM$20,AC106-CommYr+1,0)))</f>
        <v>323.59991578946784</v>
      </c>
      <c r="AD107" s="67">
        <f>IF(ISERROR(VLOOKUP($B$105,CommercialUnitsPivot!$A$32:$AM$43,AD106-CommYr+2,0)/(VLOOKUP($B$105,CommercialUnitsPivot!$A$10:$AM$20,AD106-CommYr+2,0)-VLOOKUP($B$105,CommercialUnitsPivot!$A$10:$AM$20,AD106-CommYr+1,0))),0,VLOOKUP($B$105,CommercialUnitsPivot!$A$32:$AM$43,AD106-CommYr+2,0)/(VLOOKUP($B$105,CommercialUnitsPivot!$A$10:$AM$20,AD106-CommYr+2,0)-VLOOKUP($B$105,CommercialUnitsPivot!$A$10:$AM$20,AD106-CommYr+1,0)))</f>
        <v>324.68910679611611</v>
      </c>
      <c r="AE107" s="67">
        <f>IF(ISERROR(VLOOKUP($B$105,CommercialUnitsPivot!$A$32:$AM$43,AE106-CommYr+2,0)/(VLOOKUP($B$105,CommercialUnitsPivot!$A$10:$AM$20,AE106-CommYr+2,0)-VLOOKUP($B$105,CommercialUnitsPivot!$A$10:$AM$20,AE106-CommYr+1,0))),0,VLOOKUP($B$105,CommercialUnitsPivot!$A$32:$AM$43,AE106-CommYr+2,0)/(VLOOKUP($B$105,CommercialUnitsPivot!$A$10:$AM$20,AE106-CommYr+2,0)-VLOOKUP($B$105,CommercialUnitsPivot!$A$10:$AM$20,AE106-CommYr+1,0)))</f>
        <v>324.53016239315798</v>
      </c>
      <c r="AF107" s="67">
        <f>IF(ISERROR(VLOOKUP($B$105,CommercialUnitsPivot!$A$32:$AM$43,AF106-CommYr+2,0)/(VLOOKUP($B$105,CommercialUnitsPivot!$A$10:$AM$20,AF106-CommYr+2,0)-VLOOKUP($B$105,CommercialUnitsPivot!$A$10:$AM$20,AF106-CommYr+1,0))),0,VLOOKUP($B$105,CommercialUnitsPivot!$A$32:$AM$43,AF106-CommYr+2,0)/(VLOOKUP($B$105,CommercialUnitsPivot!$A$10:$AM$20,AF106-CommYr+2,0)-VLOOKUP($B$105,CommercialUnitsPivot!$A$10:$AM$20,AF106-CommYr+1,0)))</f>
        <v>324.12326086956966</v>
      </c>
      <c r="AG107" s="67">
        <f>IF(ISERROR(VLOOKUP($B$105,CommercialUnitsPivot!$A$32:$AM$43,AG106-CommYr+2,0)/(VLOOKUP($B$105,CommercialUnitsPivot!$A$10:$AM$20,AG106-CommYr+2,0)-VLOOKUP($B$105,CommercialUnitsPivot!$A$10:$AM$20,AG106-CommYr+1,0))),0,VLOOKUP($B$105,CommercialUnitsPivot!$A$32:$AM$43,AG106-CommYr+2,0)/(VLOOKUP($B$105,CommercialUnitsPivot!$A$10:$AM$20,AG106-CommYr+2,0)-VLOOKUP($B$105,CommercialUnitsPivot!$A$10:$AM$20,AG106-CommYr+1,0)))</f>
        <v>324.1095161290358</v>
      </c>
      <c r="AH107" s="67">
        <f>IF(ISERROR(VLOOKUP($B$105,CommercialUnitsPivot!$A$32:$AM$43,AH106-CommYr+2,0)/(VLOOKUP($B$105,CommercialUnitsPivot!$A$10:$AM$20,AH106-CommYr+2,0)-VLOOKUP($B$105,CommercialUnitsPivot!$A$10:$AM$20,AH106-CommYr+1,0))),0,VLOOKUP($B$105,CommercialUnitsPivot!$A$32:$AM$43,AH106-CommYr+2,0)/(VLOOKUP($B$105,CommercialUnitsPivot!$A$10:$AM$20,AH106-CommYr+2,0)-VLOOKUP($B$105,CommercialUnitsPivot!$A$10:$AM$20,AH106-CommYr+1,0)))</f>
        <v>324.39774096385054</v>
      </c>
      <c r="AI107" s="67">
        <f>IF(ISERROR(VLOOKUP($B$105,CommercialUnitsPivot!$A$32:$AM$43,AI106-CommYr+2,0)/(VLOOKUP($B$105,CommercialUnitsPivot!$A$10:$AM$20,AI106-CommYr+2,0)-VLOOKUP($B$105,CommercialUnitsPivot!$A$10:$AM$20,AI106-CommYr+1,0))),0,VLOOKUP($B$105,CommercialUnitsPivot!$A$32:$AM$43,AI106-CommYr+2,0)/(VLOOKUP($B$105,CommercialUnitsPivot!$A$10:$AM$20,AI106-CommYr+2,0)-VLOOKUP($B$105,CommercialUnitsPivot!$A$10:$AM$20,AI106-CommYr+1,0)))</f>
        <v>324.51443999999742</v>
      </c>
      <c r="AJ107" s="67">
        <f>IF(ISERROR(VLOOKUP($B$105,CommercialUnitsPivot!$A$32:$AM$43,AJ106-CommYr+2,0)/(VLOOKUP($B$105,CommercialUnitsPivot!$A$10:$AM$20,AJ106-CommYr+2,0)-VLOOKUP($B$105,CommercialUnitsPivot!$A$10:$AM$20,AJ106-CommYr+1,0))),0,VLOOKUP($B$105,CommercialUnitsPivot!$A$32:$AM$43,AJ106-CommYr+2,0)/(VLOOKUP($B$105,CommercialUnitsPivot!$A$10:$AM$20,AJ106-CommYr+2,0)-VLOOKUP($B$105,CommercialUnitsPivot!$A$10:$AM$20,AJ106-CommYr+1,0)))</f>
        <v>324.25135384615805</v>
      </c>
      <c r="AK107" s="67">
        <f>IF(ISERROR(VLOOKUP($B$105,CommercialUnitsPivot!$A$32:$AM$43,AK106-CommYr+2,0)/(VLOOKUP($B$105,CommercialUnitsPivot!$A$10:$AM$20,AK106-CommYr+2,0)-VLOOKUP($B$105,CommercialUnitsPivot!$A$10:$AM$20,AK106-CommYr+1,0))),0,VLOOKUP($B$105,CommercialUnitsPivot!$A$32:$AM$43,AK106-CommYr+2,0)/(VLOOKUP($B$105,CommercialUnitsPivot!$A$10:$AM$20,AK106-CommYr+2,0)-VLOOKUP($B$105,CommercialUnitsPivot!$A$10:$AM$20,AK106-CommYr+1,0)))</f>
        <v>323.72421962616818</v>
      </c>
      <c r="AL107" s="67">
        <f>IF(ISERROR(VLOOKUP($B$105,CommercialUnitsPivot!$A$32:$AM$43,AL106-CommYr+2,0)/(VLOOKUP($B$105,CommercialUnitsPivot!$A$10:$AM$20,AL106-CommYr+2,0)-VLOOKUP($B$105,CommercialUnitsPivot!$A$10:$AM$20,AL106-CommYr+1,0))),0,VLOOKUP($B$105,CommercialUnitsPivot!$A$32:$AM$43,AL106-CommYr+2,0)/(VLOOKUP($B$105,CommercialUnitsPivot!$A$10:$AM$20,AL106-CommYr+2,0)-VLOOKUP($B$105,CommercialUnitsPivot!$A$10:$AM$20,AL106-CommYr+1,0)))</f>
        <v>323.44810775861771</v>
      </c>
      <c r="AM107" s="67">
        <f>IF(ISERROR(VLOOKUP($B$105,CommercialUnitsPivot!$A$32:$AM$43,AM106-CommYr+2,0)/(VLOOKUP($B$105,CommercialUnitsPivot!$A$10:$AM$20,AM106-CommYr+2,0)-VLOOKUP($B$105,CommercialUnitsPivot!$A$10:$AM$20,AM106-CommYr+1,0))),0,VLOOKUP($B$105,CommercialUnitsPivot!$A$32:$AM$43,AM106-CommYr+2,0)/(VLOOKUP($B$105,CommercialUnitsPivot!$A$10:$AM$20,AM106-CommYr+2,0)-VLOOKUP($B$105,CommercialUnitsPivot!$A$10:$AM$20,AM106-CommYr+1,0)))</f>
        <v>323.54973593074357</v>
      </c>
      <c r="AN107" s="67">
        <f>IF(ISERROR(VLOOKUP($B$105,CommercialUnitsPivot!$A$32:$AM$43,AN106-CommYr+2,0)/(VLOOKUP($B$105,CommercialUnitsPivot!$A$10:$AM$20,AN106-CommYr+2,0)-VLOOKUP($B$105,CommercialUnitsPivot!$A$10:$AM$20,AN106-CommYr+1,0))),0,VLOOKUP($B$105,CommercialUnitsPivot!$A$32:$AM$43,AN106-CommYr+2,0)/(VLOOKUP($B$105,CommercialUnitsPivot!$A$10:$AM$20,AN106-CommYr+2,0)-VLOOKUP($B$105,CommercialUnitsPivot!$A$10:$AM$20,AN106-CommYr+1,0)))</f>
        <v>323.72279653678828</v>
      </c>
      <c r="AO107" s="67">
        <f>IF(ISERROR(VLOOKUP($B$105,CommercialUnitsPivot!$A$32:$AM$43,AO106-CommYr+2,0)/(VLOOKUP($B$105,CommercialUnitsPivot!$A$10:$AM$20,AO106-CommYr+2,0)-VLOOKUP($B$105,CommercialUnitsPivot!$A$10:$AM$20,AO106-CommYr+1,0))),0,VLOOKUP($B$105,CommercialUnitsPivot!$A$32:$AM$43,AO106-CommYr+2,0)/(VLOOKUP($B$105,CommercialUnitsPivot!$A$10:$AM$20,AO106-CommYr+2,0)-VLOOKUP($B$105,CommercialUnitsPivot!$A$10:$AM$20,AO106-CommYr+1,0)))</f>
        <v>324.0349342105302</v>
      </c>
      <c r="AP107" s="67">
        <f>IF(ISERROR(VLOOKUP($B$105,CommercialUnitsPivot!$A$32:$AM$43,AP106-CommYr+2,0)/(VLOOKUP($B$105,CommercialUnitsPivot!$A$10:$AM$20,AP106-CommYr+2,0)-VLOOKUP($B$105,CommercialUnitsPivot!$A$10:$AM$20,AP106-CommYr+1,0))),0,VLOOKUP($B$105,CommercialUnitsPivot!$A$32:$AM$43,AP106-CommYr+2,0)/(VLOOKUP($B$105,CommercialUnitsPivot!$A$10:$AM$20,AP106-CommYr+2,0)-VLOOKUP($B$105,CommercialUnitsPivot!$A$10:$AM$20,AP106-CommYr+1,0)))</f>
        <v>324.33025000000282</v>
      </c>
      <c r="AQ107" s="67">
        <f>IF(ISERROR(VLOOKUP($B$105,CommercialUnitsPivot!$A$32:$AM$43,AQ106-CommYr+2,0)/(VLOOKUP($B$105,CommercialUnitsPivot!$A$10:$AM$20,AQ106-CommYr+2,0)-VLOOKUP($B$105,CommercialUnitsPivot!$A$10:$AM$20,AQ106-CommYr+1,0))),0,VLOOKUP($B$105,CommercialUnitsPivot!$A$32:$AM$43,AQ106-CommYr+2,0)/(VLOOKUP($B$105,CommercialUnitsPivot!$A$10:$AM$20,AQ106-CommYr+2,0)-VLOOKUP($B$105,CommercialUnitsPivot!$A$10:$AM$20,AQ106-CommYr+1,0)))</f>
        <v>324.27507798164612</v>
      </c>
      <c r="AR107" s="67">
        <f>IF(ISERROR(VLOOKUP($B$105,CommercialUnitsPivot!$A$32:$AM$43,AR106-CommYr+2,0)/(VLOOKUP($B$105,CommercialUnitsPivot!$A$10:$AM$20,AR106-CommYr+2,0)-VLOOKUP($B$105,CommercialUnitsPivot!$A$10:$AM$20,AR106-CommYr+1,0))),0,VLOOKUP($B$105,CommercialUnitsPivot!$A$32:$AM$43,AR106-CommYr+2,0)/(VLOOKUP($B$105,CommercialUnitsPivot!$A$10:$AM$20,AR106-CommYr+2,0)-VLOOKUP($B$105,CommercialUnitsPivot!$A$10:$AM$20,AR106-CommYr+1,0)))</f>
        <v>324.44868780488082</v>
      </c>
    </row>
    <row r="108" spans="2:44" x14ac:dyDescent="0.25">
      <c r="B108" s="72" t="s">
        <v>75</v>
      </c>
      <c r="C108" s="130" t="s">
        <v>52</v>
      </c>
      <c r="D108" s="130" t="s">
        <v>52</v>
      </c>
      <c r="E108" s="130" t="s">
        <v>52</v>
      </c>
      <c r="F108" s="130" t="s">
        <v>52</v>
      </c>
      <c r="G108" s="68">
        <f>IF(ISERROR(VLOOKUP($B$105,CommercialInvestPivot!$A$10:$AM$20,G106-CommYr+2,0)/(VLOOKUP($B$105,CommercialUnitsPivot!$A$10:$AM$20,G106-CommYr+2,0))*10^6*HLOOKUP(G106,GDP!$C$2:$BA$3,2,0)/HLOOKUP(GDPyear,GDP!$C$2:$BA$3,2,0)),0,VLOOKUP($B$105,CommercialInvestPivot!$A$10:$AM$20,G106-CommYr+2,0)/(VLOOKUP($B$105,CommercialUnitsPivot!$A$10:$AM$20,G106-CommYr+2,0))*10^6*HLOOKUP(G106,GDP!$C$2:$BA$3,2,0)/HLOOKUP(GDPyear,GDP!$C$2:$BA$3,2,0))</f>
        <v>0</v>
      </c>
      <c r="H108" s="68">
        <f>IF(ISERROR(VLOOKUP($B$105,CommercialInvestPivot!$A$10:$AM$20,H106-CommYr+2,0)/(VLOOKUP($B$105,CommercialUnitsPivot!$A$10:$AM$20,H106-CommYr+2,0)-VLOOKUP($B$105,CommercialUnitsPivot!$A$10:$AM$20,H106-CommYr+1,0))*10^6*HLOOKUP(H106,GDP!$C$2:$BA$3,2,0)/HLOOKUP(GDPyear,GDP!$C$2:$BA$3,2,0)),0,VLOOKUP($B$105,CommercialInvestPivot!$A$10:$AM$20,H106-CommYr+2,0)/(VLOOKUP($B$105,CommercialUnitsPivot!$A$10:$AM$20,H106-CommYr+2,0)-VLOOKUP($B$105,CommercialUnitsPivot!$A$10:$AM$20,H106-CommYr+1,0))*10^6*HLOOKUP(H106,GDP!$C$2:$BA$3,2,0)/HLOOKUP(GDPyear,GDP!$C$2:$BA$3,2,0))</f>
        <v>1002452.6272344338</v>
      </c>
      <c r="I108" s="68">
        <f>IF(ISERROR(VLOOKUP($B$105,CommercialInvestPivot!$A$10:$AM$20,I106-CommYr+2,0)/(VLOOKUP($B$105,CommercialUnitsPivot!$A$10:$AM$20,I106-CommYr+2,0)-VLOOKUP($B$105,CommercialUnitsPivot!$A$10:$AM$20,I106-CommYr+1,0))*10^6*HLOOKUP(I106,GDP!$C$2:$BA$3,2,0)/HLOOKUP(GDPyear,GDP!$C$2:$BA$3,2,0)),0,VLOOKUP($B$105,CommercialInvestPivot!$A$10:$AM$20,I106-CommYr+2,0)/(VLOOKUP($B$105,CommercialUnitsPivot!$A$10:$AM$20,I106-CommYr+2,0)-VLOOKUP($B$105,CommercialUnitsPivot!$A$10:$AM$20,I106-CommYr+1,0))*10^6*HLOOKUP(I106,GDP!$C$2:$BA$3,2,0)/HLOOKUP(GDPyear,GDP!$C$2:$BA$3,2,0))</f>
        <v>1011111.9817985757</v>
      </c>
      <c r="J108" s="68">
        <f>IF(ISERROR(VLOOKUP($B$105,CommercialInvestPivot!$A$10:$AM$20,J106-CommYr+2,0)/(VLOOKUP($B$105,CommercialUnitsPivot!$A$10:$AM$20,J106-CommYr+2,0)-VLOOKUP($B$105,CommercialUnitsPivot!$A$10:$AM$20,J106-CommYr+1,0))*10^6*HLOOKUP(J106,GDP!$C$2:$BA$3,2,0)/HLOOKUP(GDPyear,GDP!$C$2:$BA$3,2,0)),0,VLOOKUP($B$105,CommercialInvestPivot!$A$10:$AM$20,J106-CommYr+2,0)/(VLOOKUP($B$105,CommercialUnitsPivot!$A$10:$AM$20,J106-CommYr+2,0)-VLOOKUP($B$105,CommercialUnitsPivot!$A$10:$AM$20,J106-CommYr+1,0))*10^6*HLOOKUP(J106,GDP!$C$2:$BA$3,2,0)/HLOOKUP(GDPyear,GDP!$C$2:$BA$3,2,0))</f>
        <v>674928.04110039643</v>
      </c>
      <c r="K108" s="68">
        <f>IF(ISERROR(VLOOKUP($B$105,CommercialInvestPivot!$A$10:$AM$20,K106-CommYr+2,0)/(VLOOKUP($B$105,CommercialUnitsPivot!$A$10:$AM$20,K106-CommYr+2,0)-VLOOKUP($B$105,CommercialUnitsPivot!$A$10:$AM$20,K106-CommYr+1,0))*10^6*HLOOKUP(K106,GDP!$C$2:$BA$3,2,0)/HLOOKUP(GDPyear,GDP!$C$2:$BA$3,2,0)),0,VLOOKUP($B$105,CommercialInvestPivot!$A$10:$AM$20,K106-CommYr+2,0)/(VLOOKUP($B$105,CommercialUnitsPivot!$A$10:$AM$20,K106-CommYr+2,0)-VLOOKUP($B$105,CommercialUnitsPivot!$A$10:$AM$20,K106-CommYr+1,0))*10^6*HLOOKUP(K106,GDP!$C$2:$BA$3,2,0)/HLOOKUP(GDPyear,GDP!$C$2:$BA$3,2,0))</f>
        <v>0</v>
      </c>
      <c r="L108" s="68">
        <f>IF(ISERROR(VLOOKUP($B$105,CommercialInvestPivot!$A$10:$AM$20,L106-CommYr+2,0)/(VLOOKUP($B$105,CommercialUnitsPivot!$A$10:$AM$20,L106-CommYr+2,0)-VLOOKUP($B$105,CommercialUnitsPivot!$A$10:$AM$20,L106-CommYr+1,0))*10^6*HLOOKUP(L106,GDP!$C$2:$BA$3,2,0)/HLOOKUP(GDPyear,GDP!$C$2:$BA$3,2,0)),0,VLOOKUP($B$105,CommercialInvestPivot!$A$10:$AM$20,L106-CommYr+2,0)/(VLOOKUP($B$105,CommercialUnitsPivot!$A$10:$AM$20,L106-CommYr+2,0)-VLOOKUP($B$105,CommercialUnitsPivot!$A$10:$AM$20,L106-CommYr+1,0))*10^6*HLOOKUP(L106,GDP!$C$2:$BA$3,2,0)/HLOOKUP(GDPyear,GDP!$C$2:$BA$3,2,0))</f>
        <v>0</v>
      </c>
      <c r="M108" s="68">
        <f>IF(ISERROR(VLOOKUP($B$105,CommercialInvestPivot!$A$10:$AM$20,M106-CommYr+2,0)/(VLOOKUP($B$105,CommercialUnitsPivot!$A$10:$AM$20,M106-CommYr+2,0)-VLOOKUP($B$105,CommercialUnitsPivot!$A$10:$AM$20,M106-CommYr+1,0))*10^6*HLOOKUP(M106,GDP!$C$2:$BA$3,2,0)/HLOOKUP(GDPyear,GDP!$C$2:$BA$3,2,0)),0,VLOOKUP($B$105,CommercialInvestPivot!$A$10:$AM$20,M106-CommYr+2,0)/(VLOOKUP($B$105,CommercialUnitsPivot!$A$10:$AM$20,M106-CommYr+2,0)-VLOOKUP($B$105,CommercialUnitsPivot!$A$10:$AM$20,M106-CommYr+1,0))*10^6*HLOOKUP(M106,GDP!$C$2:$BA$3,2,0)/HLOOKUP(GDPyear,GDP!$C$2:$BA$3,2,0))</f>
        <v>0</v>
      </c>
      <c r="N108" s="68">
        <f>IF(ISERROR(VLOOKUP($B$105,CommercialInvestPivot!$A$10:$AM$20,N106-CommYr+2,0)/(VLOOKUP($B$105,CommercialUnitsPivot!$A$10:$AM$20,N106-CommYr+2,0)-VLOOKUP($B$105,CommercialUnitsPivot!$A$10:$AM$20,N106-CommYr+1,0))*10^6*HLOOKUP(N106,GDP!$C$2:$BA$3,2,0)/HLOOKUP(GDPyear,GDP!$C$2:$BA$3,2,0)),0,VLOOKUP($B$105,CommercialInvestPivot!$A$10:$AM$20,N106-CommYr+2,0)/(VLOOKUP($B$105,CommercialUnitsPivot!$A$10:$AM$20,N106-CommYr+2,0)-VLOOKUP($B$105,CommercialUnitsPivot!$A$10:$AM$20,N106-CommYr+1,0))*10^6*HLOOKUP(N106,GDP!$C$2:$BA$3,2,0)/HLOOKUP(GDPyear,GDP!$C$2:$BA$3,2,0))</f>
        <v>737475.26168785524</v>
      </c>
      <c r="O108" s="68">
        <f>IF(ISERROR(VLOOKUP($B$105,CommercialInvestPivot!$A$10:$AM$20,O106-CommYr+2,0)/(VLOOKUP($B$105,CommercialUnitsPivot!$A$10:$AM$20,O106-CommYr+2,0)-VLOOKUP($B$105,CommercialUnitsPivot!$A$10:$AM$20,O106-CommYr+1,0))*10^6*HLOOKUP(O106,GDP!$C$2:$BA$3,2,0)/HLOOKUP(GDPyear,GDP!$C$2:$BA$3,2,0)),0,VLOOKUP($B$105,CommercialInvestPivot!$A$10:$AM$20,O106-CommYr+2,0)/(VLOOKUP($B$105,CommercialUnitsPivot!$A$10:$AM$20,O106-CommYr+2,0)-VLOOKUP($B$105,CommercialUnitsPivot!$A$10:$AM$20,O106-CommYr+1,0))*10^6*HLOOKUP(O106,GDP!$C$2:$BA$3,2,0)/HLOOKUP(GDPyear,GDP!$C$2:$BA$3,2,0))</f>
        <v>748560.53638419963</v>
      </c>
      <c r="P108" s="68">
        <f>IF(ISERROR(VLOOKUP($B$105,CommercialInvestPivot!$A$10:$AM$20,P106-CommYr+2,0)/(VLOOKUP($B$105,CommercialUnitsPivot!$A$10:$AM$20,P106-CommYr+2,0)-VLOOKUP($B$105,CommercialUnitsPivot!$A$10:$AM$20,P106-CommYr+1,0))*10^6*HLOOKUP(P106,GDP!$C$2:$BA$3,2,0)/HLOOKUP(GDPyear,GDP!$C$2:$BA$3,2,0)),0,VLOOKUP($B$105,CommercialInvestPivot!$A$10:$AM$20,P106-CommYr+2,0)/(VLOOKUP($B$105,CommercialUnitsPivot!$A$10:$AM$20,P106-CommYr+2,0)-VLOOKUP($B$105,CommercialUnitsPivot!$A$10:$AM$20,P106-CommYr+1,0))*10^6*HLOOKUP(P106,GDP!$C$2:$BA$3,2,0)/HLOOKUP(GDPyear,GDP!$C$2:$BA$3,2,0))</f>
        <v>812523.66719250532</v>
      </c>
      <c r="Q108" s="68">
        <f>IF(ISERROR(VLOOKUP($B$105,CommercialInvestPivot!$A$10:$AM$20,Q106-CommYr+2,0)/(VLOOKUP($B$105,CommercialUnitsPivot!$A$10:$AM$20,Q106-CommYr+2,0)-VLOOKUP($B$105,CommercialUnitsPivot!$A$10:$AM$20,Q106-CommYr+1,0))*10^6*HLOOKUP(Q106,GDP!$C$2:$BA$3,2,0)/HLOOKUP(GDPyear,GDP!$C$2:$BA$3,2,0)),0,VLOOKUP($B$105,CommercialInvestPivot!$A$10:$AM$20,Q106-CommYr+2,0)/(VLOOKUP($B$105,CommercialUnitsPivot!$A$10:$AM$20,Q106-CommYr+2,0)-VLOOKUP($B$105,CommercialUnitsPivot!$A$10:$AM$20,Q106-CommYr+1,0))*10^6*HLOOKUP(Q106,GDP!$C$2:$BA$3,2,0)/HLOOKUP(GDPyear,GDP!$C$2:$BA$3,2,0))</f>
        <v>823828.18215241947</v>
      </c>
      <c r="R108" s="68">
        <f>IF(ISERROR(VLOOKUP($B$105,CommercialInvestPivot!$A$10:$AM$20,R106-CommYr+2,0)/(VLOOKUP($B$105,CommercialUnitsPivot!$A$10:$AM$20,R106-CommYr+2,0)-VLOOKUP($B$105,CommercialUnitsPivot!$A$10:$AM$20,R106-CommYr+1,0))*10^6*HLOOKUP(R106,GDP!$C$2:$BA$3,2,0)/HLOOKUP(GDPyear,GDP!$C$2:$BA$3,2,0)),0,VLOOKUP($B$105,CommercialInvestPivot!$A$10:$AM$20,R106-CommYr+2,0)/(VLOOKUP($B$105,CommercialUnitsPivot!$A$10:$AM$20,R106-CommYr+2,0)-VLOOKUP($B$105,CommercialUnitsPivot!$A$10:$AM$20,R106-CommYr+1,0))*10^6*HLOOKUP(R106,GDP!$C$2:$BA$3,2,0)/HLOOKUP(GDPyear,GDP!$C$2:$BA$3,2,0))</f>
        <v>828191.43891321577</v>
      </c>
      <c r="S108" s="68">
        <f>IF(ISERROR(VLOOKUP($B$105,CommercialInvestPivot!$A$10:$AM$20,S106-CommYr+2,0)/(VLOOKUP($B$105,CommercialUnitsPivot!$A$10:$AM$20,S106-CommYr+2,0)-VLOOKUP($B$105,CommercialUnitsPivot!$A$10:$AM$20,S106-CommYr+1,0))*10^6*HLOOKUP(S106,GDP!$C$2:$BA$3,2,0)/HLOOKUP(GDPyear,GDP!$C$2:$BA$3,2,0)),0,VLOOKUP($B$105,CommercialInvestPivot!$A$10:$AM$20,S106-CommYr+2,0)/(VLOOKUP($B$105,CommercialUnitsPivot!$A$10:$AM$20,S106-CommYr+2,0)-VLOOKUP($B$105,CommercialUnitsPivot!$A$10:$AM$20,S106-CommYr+1,0))*10^6*HLOOKUP(S106,GDP!$C$2:$BA$3,2,0)/HLOOKUP(GDPyear,GDP!$C$2:$BA$3,2,0))</f>
        <v>829751.90026955481</v>
      </c>
      <c r="T108" s="68">
        <f>IF(ISERROR(VLOOKUP($B$105,CommercialInvestPivot!$A$10:$AM$20,T106-CommYr+2,0)/(VLOOKUP($B$105,CommercialUnitsPivot!$A$10:$AM$20,T106-CommYr+2,0)-VLOOKUP($B$105,CommercialUnitsPivot!$A$10:$AM$20,T106-CommYr+1,0))*10^6*HLOOKUP(T106,GDP!$C$2:$BA$3,2,0)/HLOOKUP(GDPyear,GDP!$C$2:$BA$3,2,0)),0,VLOOKUP($B$105,CommercialInvestPivot!$A$10:$AM$20,T106-CommYr+2,0)/(VLOOKUP($B$105,CommercialUnitsPivot!$A$10:$AM$20,T106-CommYr+2,0)-VLOOKUP($B$105,CommercialUnitsPivot!$A$10:$AM$20,T106-CommYr+1,0))*10^6*HLOOKUP(T106,GDP!$C$2:$BA$3,2,0)/HLOOKUP(GDPyear,GDP!$C$2:$BA$3,2,0))</f>
        <v>849536.94102342543</v>
      </c>
      <c r="U108" s="68">
        <f>IF(ISERROR(VLOOKUP($B$105,CommercialInvestPivot!$A$10:$AM$20,U106-CommYr+2,0)/(VLOOKUP($B$105,CommercialUnitsPivot!$A$10:$AM$20,U106-CommYr+2,0)-VLOOKUP($B$105,CommercialUnitsPivot!$A$10:$AM$20,U106-CommYr+1,0))*10^6*HLOOKUP(U106,GDP!$C$2:$BA$3,2,0)/HLOOKUP(GDPyear,GDP!$C$2:$BA$3,2,0)),0,VLOOKUP($B$105,CommercialInvestPivot!$A$10:$AM$20,U106-CommYr+2,0)/(VLOOKUP($B$105,CommercialUnitsPivot!$A$10:$AM$20,U106-CommYr+2,0)-VLOOKUP($B$105,CommercialUnitsPivot!$A$10:$AM$20,U106-CommYr+1,0))*10^6*HLOOKUP(U106,GDP!$C$2:$BA$3,2,0)/HLOOKUP(GDPyear,GDP!$C$2:$BA$3,2,0))</f>
        <v>874568.36000731238</v>
      </c>
      <c r="V108" s="68">
        <f>IF(ISERROR(VLOOKUP($B$105,CommercialInvestPivot!$A$10:$AM$20,V106-CommYr+2,0)/(VLOOKUP($B$105,CommercialUnitsPivot!$A$10:$AM$20,V106-CommYr+2,0)-VLOOKUP($B$105,CommercialUnitsPivot!$A$10:$AM$20,V106-CommYr+1,0))*10^6*HLOOKUP(V106,GDP!$C$2:$BA$3,2,0)/HLOOKUP(GDPyear,GDP!$C$2:$BA$3,2,0)),0,VLOOKUP($B$105,CommercialInvestPivot!$A$10:$AM$20,V106-CommYr+2,0)/(VLOOKUP($B$105,CommercialUnitsPivot!$A$10:$AM$20,V106-CommYr+2,0)-VLOOKUP($B$105,CommercialUnitsPivot!$A$10:$AM$20,V106-CommYr+1,0))*10^6*HLOOKUP(V106,GDP!$C$2:$BA$3,2,0)/HLOOKUP(GDPyear,GDP!$C$2:$BA$3,2,0))</f>
        <v>900167.10577860579</v>
      </c>
      <c r="W108" s="68">
        <f>IF(ISERROR(VLOOKUP($B$105,CommercialInvestPivot!$A$10:$AM$20,W106-CommYr+2,0)/(VLOOKUP($B$105,CommercialUnitsPivot!$A$10:$AM$20,W106-CommYr+2,0)-VLOOKUP($B$105,CommercialUnitsPivot!$A$10:$AM$20,W106-CommYr+1,0))*10^6*HLOOKUP(W106,GDP!$C$2:$BA$3,2,0)/HLOOKUP(GDPyear,GDP!$C$2:$BA$3,2,0)),0,VLOOKUP($B$105,CommercialInvestPivot!$A$10:$AM$20,W106-CommYr+2,0)/(VLOOKUP($B$105,CommercialUnitsPivot!$A$10:$AM$20,W106-CommYr+2,0)-VLOOKUP($B$105,CommercialUnitsPivot!$A$10:$AM$20,W106-CommYr+1,0))*10^6*HLOOKUP(W106,GDP!$C$2:$BA$3,2,0)/HLOOKUP(GDPyear,GDP!$C$2:$BA$3,2,0))</f>
        <v>920461.03219686612</v>
      </c>
      <c r="X108" s="68">
        <f>IF(ISERROR(VLOOKUP($B$105,CommercialInvestPivot!$A$10:$AM$20,X106-CommYr+2,0)/(VLOOKUP($B$105,CommercialUnitsPivot!$A$10:$AM$20,X106-CommYr+2,0)-VLOOKUP($B$105,CommercialUnitsPivot!$A$10:$AM$20,X106-CommYr+1,0))*10^6*HLOOKUP(X106,GDP!$C$2:$BA$3,2,0)/HLOOKUP(GDPyear,GDP!$C$2:$BA$3,2,0)),0,VLOOKUP($B$105,CommercialInvestPivot!$A$10:$AM$20,X106-CommYr+2,0)/(VLOOKUP($B$105,CommercialUnitsPivot!$A$10:$AM$20,X106-CommYr+2,0)-VLOOKUP($B$105,CommercialUnitsPivot!$A$10:$AM$20,X106-CommYr+1,0))*10^6*HLOOKUP(X106,GDP!$C$2:$BA$3,2,0)/HLOOKUP(GDPyear,GDP!$C$2:$BA$3,2,0))</f>
        <v>938607.90723313123</v>
      </c>
      <c r="Y108" s="68">
        <f>IF(ISERROR(VLOOKUP($B$105,CommercialInvestPivot!$A$10:$AM$20,Y106-CommYr+2,0)/(VLOOKUP($B$105,CommercialUnitsPivot!$A$10:$AM$20,Y106-CommYr+2,0)-VLOOKUP($B$105,CommercialUnitsPivot!$A$10:$AM$20,Y106-CommYr+1,0))*10^6*HLOOKUP(Y106,GDP!$C$2:$BA$3,2,0)/HLOOKUP(GDPyear,GDP!$C$2:$BA$3,2,0)),0,VLOOKUP($B$105,CommercialInvestPivot!$A$10:$AM$20,Y106-CommYr+2,0)/(VLOOKUP($B$105,CommercialUnitsPivot!$A$10:$AM$20,Y106-CommYr+2,0)-VLOOKUP($B$105,CommercialUnitsPivot!$A$10:$AM$20,Y106-CommYr+1,0))*10^6*HLOOKUP(Y106,GDP!$C$2:$BA$3,2,0)/HLOOKUP(GDPyear,GDP!$C$2:$BA$3,2,0))</f>
        <v>958441.65978530503</v>
      </c>
      <c r="Z108" s="68">
        <f>IF(ISERROR(VLOOKUP($B$105,CommercialInvestPivot!$A$10:$AM$20,Z106-CommYr+2,0)/(VLOOKUP($B$105,CommercialUnitsPivot!$A$10:$AM$20,Z106-CommYr+2,0)-VLOOKUP($B$105,CommercialUnitsPivot!$A$10:$AM$20,Z106-CommYr+1,0))*10^6*HLOOKUP(Z106,GDP!$C$2:$BA$3,2,0)/HLOOKUP(GDPyear,GDP!$C$2:$BA$3,2,0)),0,VLOOKUP($B$105,CommercialInvestPivot!$A$10:$AM$20,Z106-CommYr+2,0)/(VLOOKUP($B$105,CommercialUnitsPivot!$A$10:$AM$20,Z106-CommYr+2,0)-VLOOKUP($B$105,CommercialUnitsPivot!$A$10:$AM$20,Z106-CommYr+1,0))*10^6*HLOOKUP(Z106,GDP!$C$2:$BA$3,2,0)/HLOOKUP(GDPyear,GDP!$C$2:$BA$3,2,0))</f>
        <v>973598.40742352384</v>
      </c>
      <c r="AA108" s="68">
        <f>IF(ISERROR(VLOOKUP($B$105,CommercialInvestPivot!$A$10:$AM$20,AA106-CommYr+2,0)/(VLOOKUP($B$105,CommercialUnitsPivot!$A$10:$AM$20,AA106-CommYr+2,0)-VLOOKUP($B$105,CommercialUnitsPivot!$A$10:$AM$20,AA106-CommYr+1,0))*10^6*HLOOKUP(AA106,GDP!$C$2:$BA$3,2,0)/HLOOKUP(GDPyear,GDP!$C$2:$BA$3,2,0)),0,VLOOKUP($B$105,CommercialInvestPivot!$A$10:$AM$20,AA106-CommYr+2,0)/(VLOOKUP($B$105,CommercialUnitsPivot!$A$10:$AM$20,AA106-CommYr+2,0)-VLOOKUP($B$105,CommercialUnitsPivot!$A$10:$AM$20,AA106-CommYr+1,0))*10^6*HLOOKUP(AA106,GDP!$C$2:$BA$3,2,0)/HLOOKUP(GDPyear,GDP!$C$2:$BA$3,2,0))</f>
        <v>985623.45278839173</v>
      </c>
      <c r="AB108" s="68">
        <f>IF(ISERROR(VLOOKUP($B$105,CommercialInvestPivot!$A$10:$AM$20,AB106-CommYr+2,0)/(VLOOKUP($B$105,CommercialUnitsPivot!$A$10:$AM$20,AB106-CommYr+2,0)-VLOOKUP($B$105,CommercialUnitsPivot!$A$10:$AM$20,AB106-CommYr+1,0))*10^6*HLOOKUP(AB106,GDP!$C$2:$BA$3,2,0)/HLOOKUP(GDPyear,GDP!$C$2:$BA$3,2,0)),0,VLOOKUP($B$105,CommercialInvestPivot!$A$10:$AM$20,AB106-CommYr+2,0)/(VLOOKUP($B$105,CommercialUnitsPivot!$A$10:$AM$20,AB106-CommYr+2,0)-VLOOKUP($B$105,CommercialUnitsPivot!$A$10:$AM$20,AB106-CommYr+1,0))*10^6*HLOOKUP(AB106,GDP!$C$2:$BA$3,2,0)/HLOOKUP(GDPyear,GDP!$C$2:$BA$3,2,0))</f>
        <v>1001541.7650241592</v>
      </c>
      <c r="AC108" s="68">
        <f>IF(ISERROR(VLOOKUP($B$105,CommercialInvestPivot!$A$10:$AM$20,AC106-CommYr+2,0)/(VLOOKUP($B$105,CommercialUnitsPivot!$A$10:$AM$20,AC106-CommYr+2,0)-VLOOKUP($B$105,CommercialUnitsPivot!$A$10:$AM$20,AC106-CommYr+1,0))*10^6*HLOOKUP(AC106,GDP!$C$2:$BA$3,2,0)/HLOOKUP(GDPyear,GDP!$C$2:$BA$3,2,0)),0,VLOOKUP($B$105,CommercialInvestPivot!$A$10:$AM$20,AC106-CommYr+2,0)/(VLOOKUP($B$105,CommercialUnitsPivot!$A$10:$AM$20,AC106-CommYr+2,0)-VLOOKUP($B$105,CommercialUnitsPivot!$A$10:$AM$20,AC106-CommYr+1,0))*10^6*HLOOKUP(AC106,GDP!$C$2:$BA$3,2,0)/HLOOKUP(GDPyear,GDP!$C$2:$BA$3,2,0))</f>
        <v>1015306.5547190035</v>
      </c>
      <c r="AD108" s="68">
        <f>IF(ISERROR(VLOOKUP($B$105,CommercialInvestPivot!$A$10:$AM$20,AD106-CommYr+2,0)/(VLOOKUP($B$105,CommercialUnitsPivot!$A$10:$AM$20,AD106-CommYr+2,0)-VLOOKUP($B$105,CommercialUnitsPivot!$A$10:$AM$20,AD106-CommYr+1,0))*10^6*HLOOKUP(AD106,GDP!$C$2:$BA$3,2,0)/HLOOKUP(GDPyear,GDP!$C$2:$BA$3,2,0)),0,VLOOKUP($B$105,CommercialInvestPivot!$A$10:$AM$20,AD106-CommYr+2,0)/(VLOOKUP($B$105,CommercialUnitsPivot!$A$10:$AM$20,AD106-CommYr+2,0)-VLOOKUP($B$105,CommercialUnitsPivot!$A$10:$AM$20,AD106-CommYr+1,0))*10^6*HLOOKUP(AD106,GDP!$C$2:$BA$3,2,0)/HLOOKUP(GDPyear,GDP!$C$2:$BA$3,2,0))</f>
        <v>1033398.4287062883</v>
      </c>
      <c r="AE108" s="68">
        <f>IF(ISERROR(VLOOKUP($B$105,CommercialInvestPivot!$A$10:$AM$20,AE106-CommYr+2,0)/(VLOOKUP($B$105,CommercialUnitsPivot!$A$10:$AM$20,AE106-CommYr+2,0)-VLOOKUP($B$105,CommercialUnitsPivot!$A$10:$AM$20,AE106-CommYr+1,0))*10^6*HLOOKUP(AE106,GDP!$C$2:$BA$3,2,0)/HLOOKUP(GDPyear,GDP!$C$2:$BA$3,2,0)),0,VLOOKUP($B$105,CommercialInvestPivot!$A$10:$AM$20,AE106-CommYr+2,0)/(VLOOKUP($B$105,CommercialUnitsPivot!$A$10:$AM$20,AE106-CommYr+2,0)-VLOOKUP($B$105,CommercialUnitsPivot!$A$10:$AM$20,AE106-CommYr+1,0))*10^6*HLOOKUP(AE106,GDP!$C$2:$BA$3,2,0)/HLOOKUP(GDPyear,GDP!$C$2:$BA$3,2,0))</f>
        <v>1047540.6995614228</v>
      </c>
      <c r="AF108" s="68">
        <f>IF(ISERROR(VLOOKUP($B$105,CommercialInvestPivot!$A$10:$AM$20,AF106-CommYr+2,0)/(VLOOKUP($B$105,CommercialUnitsPivot!$A$10:$AM$20,AF106-CommYr+2,0)-VLOOKUP($B$105,CommercialUnitsPivot!$A$10:$AM$20,AF106-CommYr+1,0))*10^6*HLOOKUP(AF106,GDP!$C$2:$BA$3,2,0)/HLOOKUP(GDPyear,GDP!$C$2:$BA$3,2,0)),0,VLOOKUP($B$105,CommercialInvestPivot!$A$10:$AM$20,AF106-CommYr+2,0)/(VLOOKUP($B$105,CommercialUnitsPivot!$A$10:$AM$20,AF106-CommYr+2,0)-VLOOKUP($B$105,CommercialUnitsPivot!$A$10:$AM$20,AF106-CommYr+1,0))*10^6*HLOOKUP(AF106,GDP!$C$2:$BA$3,2,0)/HLOOKUP(GDPyear,GDP!$C$2:$BA$3,2,0))</f>
        <v>1060829.8139572288</v>
      </c>
      <c r="AG108" s="68">
        <f>IF(ISERROR(VLOOKUP($B$105,CommercialInvestPivot!$A$10:$AM$20,AG106-CommYr+2,0)/(VLOOKUP($B$105,CommercialUnitsPivot!$A$10:$AM$20,AG106-CommYr+2,0)-VLOOKUP($B$105,CommercialUnitsPivot!$A$10:$AM$20,AG106-CommYr+1,0))*10^6*HLOOKUP(AG106,GDP!$C$2:$BA$3,2,0)/HLOOKUP(GDPyear,GDP!$C$2:$BA$3,2,0)),0,VLOOKUP($B$105,CommercialInvestPivot!$A$10:$AM$20,AG106-CommYr+2,0)/(VLOOKUP($B$105,CommercialUnitsPivot!$A$10:$AM$20,AG106-CommYr+2,0)-VLOOKUP($B$105,CommercialUnitsPivot!$A$10:$AM$20,AG106-CommYr+1,0))*10^6*HLOOKUP(AG106,GDP!$C$2:$BA$3,2,0)/HLOOKUP(GDPyear,GDP!$C$2:$BA$3,2,0))</f>
        <v>1076526.3815356959</v>
      </c>
      <c r="AH108" s="68">
        <f>IF(ISERROR(VLOOKUP($B$105,CommercialInvestPivot!$A$10:$AM$20,AH106-CommYr+2,0)/(VLOOKUP($B$105,CommercialUnitsPivot!$A$10:$AM$20,AH106-CommYr+2,0)-VLOOKUP($B$105,CommercialUnitsPivot!$A$10:$AM$20,AH106-CommYr+1,0))*10^6*HLOOKUP(AH106,GDP!$C$2:$BA$3,2,0)/HLOOKUP(GDPyear,GDP!$C$2:$BA$3,2,0)),0,VLOOKUP($B$105,CommercialInvestPivot!$A$10:$AM$20,AH106-CommYr+2,0)/(VLOOKUP($B$105,CommercialUnitsPivot!$A$10:$AM$20,AH106-CommYr+2,0)-VLOOKUP($B$105,CommercialUnitsPivot!$A$10:$AM$20,AH106-CommYr+1,0))*10^6*HLOOKUP(AH106,GDP!$C$2:$BA$3,2,0)/HLOOKUP(GDPyear,GDP!$C$2:$BA$3,2,0))</f>
        <v>1093795.5900717766</v>
      </c>
      <c r="AI108" s="68">
        <f>IF(ISERROR(VLOOKUP($B$105,CommercialInvestPivot!$A$10:$AM$20,AI106-CommYr+2,0)/(VLOOKUP($B$105,CommercialUnitsPivot!$A$10:$AM$20,AI106-CommYr+2,0)-VLOOKUP($B$105,CommercialUnitsPivot!$A$10:$AM$20,AI106-CommYr+1,0))*10^6*HLOOKUP(AI106,GDP!$C$2:$BA$3,2,0)/HLOOKUP(GDPyear,GDP!$C$2:$BA$3,2,0)),0,VLOOKUP($B$105,CommercialInvestPivot!$A$10:$AM$20,AI106-CommYr+2,0)/(VLOOKUP($B$105,CommercialUnitsPivot!$A$10:$AM$20,AI106-CommYr+2,0)-VLOOKUP($B$105,CommercialUnitsPivot!$A$10:$AM$20,AI106-CommYr+1,0))*10^6*HLOOKUP(AI106,GDP!$C$2:$BA$3,2,0)/HLOOKUP(GDPyear,GDP!$C$2:$BA$3,2,0))</f>
        <v>1116051.5046426137</v>
      </c>
      <c r="AJ108" s="68">
        <f>IF(ISERROR(VLOOKUP($B$105,CommercialInvestPivot!$A$10:$AM$20,AJ106-CommYr+2,0)/(VLOOKUP($B$105,CommercialUnitsPivot!$A$10:$AM$20,AJ106-CommYr+2,0)-VLOOKUP($B$105,CommercialUnitsPivot!$A$10:$AM$20,AJ106-CommYr+1,0))*10^6*HLOOKUP(AJ106,GDP!$C$2:$BA$3,2,0)/HLOOKUP(GDPyear,GDP!$C$2:$BA$3,2,0)),0,VLOOKUP($B$105,CommercialInvestPivot!$A$10:$AM$20,AJ106-CommYr+2,0)/(VLOOKUP($B$105,CommercialUnitsPivot!$A$10:$AM$20,AJ106-CommYr+2,0)-VLOOKUP($B$105,CommercialUnitsPivot!$A$10:$AM$20,AJ106-CommYr+1,0))*10^6*HLOOKUP(AJ106,GDP!$C$2:$BA$3,2,0)/HLOOKUP(GDPyear,GDP!$C$2:$BA$3,2,0))</f>
        <v>1137874.3097305449</v>
      </c>
      <c r="AK108" s="68">
        <f>IF(ISERROR(VLOOKUP($B$105,CommercialInvestPivot!$A$10:$AM$20,AK106-CommYr+2,0)/(VLOOKUP($B$105,CommercialUnitsPivot!$A$10:$AM$20,AK106-CommYr+2,0)-VLOOKUP($B$105,CommercialUnitsPivot!$A$10:$AM$20,AK106-CommYr+1,0))*10^6*HLOOKUP(AK106,GDP!$C$2:$BA$3,2,0)/HLOOKUP(GDPyear,GDP!$C$2:$BA$3,2,0)),0,VLOOKUP($B$105,CommercialInvestPivot!$A$10:$AM$20,AK106-CommYr+2,0)/(VLOOKUP($B$105,CommercialUnitsPivot!$A$10:$AM$20,AK106-CommYr+2,0)-VLOOKUP($B$105,CommercialUnitsPivot!$A$10:$AM$20,AK106-CommYr+1,0))*10^6*HLOOKUP(AK106,GDP!$C$2:$BA$3,2,0)/HLOOKUP(GDPyear,GDP!$C$2:$BA$3,2,0))</f>
        <v>1159820.93315481</v>
      </c>
      <c r="AL108" s="68">
        <f>IF(ISERROR(VLOOKUP($B$105,CommercialInvestPivot!$A$10:$AM$20,AL106-CommYr+2,0)/(VLOOKUP($B$105,CommercialUnitsPivot!$A$10:$AM$20,AL106-CommYr+2,0)-VLOOKUP($B$105,CommercialUnitsPivot!$A$10:$AM$20,AL106-CommYr+1,0))*10^6*HLOOKUP(AL106,GDP!$C$2:$BA$3,2,0)/HLOOKUP(GDPyear,GDP!$C$2:$BA$3,2,0)),0,VLOOKUP($B$105,CommercialInvestPivot!$A$10:$AM$20,AL106-CommYr+2,0)/(VLOOKUP($B$105,CommercialUnitsPivot!$A$10:$AM$20,AL106-CommYr+2,0)-VLOOKUP($B$105,CommercialUnitsPivot!$A$10:$AM$20,AL106-CommYr+1,0))*10^6*HLOOKUP(AL106,GDP!$C$2:$BA$3,2,0)/HLOOKUP(GDPyear,GDP!$C$2:$BA$3,2,0))</f>
        <v>1183539.0299676713</v>
      </c>
      <c r="AM108" s="68">
        <f>IF(ISERROR(VLOOKUP($B$105,CommercialInvestPivot!$A$10:$AM$20,AM106-CommYr+2,0)/(VLOOKUP($B$105,CommercialUnitsPivot!$A$10:$AM$20,AM106-CommYr+2,0)-VLOOKUP($B$105,CommercialUnitsPivot!$A$10:$AM$20,AM106-CommYr+1,0))*10^6*HLOOKUP(AM106,GDP!$C$2:$BA$3,2,0)/HLOOKUP(GDPyear,GDP!$C$2:$BA$3,2,0)),0,VLOOKUP($B$105,CommercialInvestPivot!$A$10:$AM$20,AM106-CommYr+2,0)/(VLOOKUP($B$105,CommercialUnitsPivot!$A$10:$AM$20,AM106-CommYr+2,0)-VLOOKUP($B$105,CommercialUnitsPivot!$A$10:$AM$20,AM106-CommYr+1,0))*10^6*HLOOKUP(AM106,GDP!$C$2:$BA$3,2,0)/HLOOKUP(GDPyear,GDP!$C$2:$BA$3,2,0))</f>
        <v>1209471.9048351722</v>
      </c>
      <c r="AN108" s="68">
        <f>IF(ISERROR(VLOOKUP($B$105,CommercialInvestPivot!$A$10:$AM$20,AN106-CommYr+2,0)/(VLOOKUP($B$105,CommercialUnitsPivot!$A$10:$AM$20,AN106-CommYr+2,0)-VLOOKUP($B$105,CommercialUnitsPivot!$A$10:$AM$20,AN106-CommYr+1,0))*10^6*HLOOKUP(AN106,GDP!$C$2:$BA$3,2,0)/HLOOKUP(GDPyear,GDP!$C$2:$BA$3,2,0)),0,VLOOKUP($B$105,CommercialInvestPivot!$A$10:$AM$20,AN106-CommYr+2,0)/(VLOOKUP($B$105,CommercialUnitsPivot!$A$10:$AM$20,AN106-CommYr+2,0)-VLOOKUP($B$105,CommercialUnitsPivot!$A$10:$AM$20,AN106-CommYr+1,0))*10^6*HLOOKUP(AN106,GDP!$C$2:$BA$3,2,0)/HLOOKUP(GDPyear,GDP!$C$2:$BA$3,2,0))</f>
        <v>1236488.2867366923</v>
      </c>
      <c r="AO108" s="68">
        <f>IF(ISERROR(VLOOKUP($B$105,CommercialInvestPivot!$A$10:$AM$20,AO106-CommYr+2,0)/(VLOOKUP($B$105,CommercialUnitsPivot!$A$10:$AM$20,AO106-CommYr+2,0)-VLOOKUP($B$105,CommercialUnitsPivot!$A$10:$AM$20,AO106-CommYr+1,0))*10^6*HLOOKUP(AO106,GDP!$C$2:$BA$3,2,0)/HLOOKUP(GDPyear,GDP!$C$2:$BA$3,2,0)),0,VLOOKUP($B$105,CommercialInvestPivot!$A$10:$AM$20,AO106-CommYr+2,0)/(VLOOKUP($B$105,CommercialUnitsPivot!$A$10:$AM$20,AO106-CommYr+2,0)-VLOOKUP($B$105,CommercialUnitsPivot!$A$10:$AM$20,AO106-CommYr+1,0))*10^6*HLOOKUP(AO106,GDP!$C$2:$BA$3,2,0)/HLOOKUP(GDPyear,GDP!$C$2:$BA$3,2,0))</f>
        <v>1264967.5569440343</v>
      </c>
      <c r="AP108" s="68">
        <f>IF(ISERROR(VLOOKUP($B$105,CommercialInvestPivot!$A$10:$AM$20,AP106-CommYr+2,0)/(VLOOKUP($B$105,CommercialUnitsPivot!$A$10:$AM$20,AP106-CommYr+2,0)-VLOOKUP($B$105,CommercialUnitsPivot!$A$10:$AM$20,AP106-CommYr+1,0))*10^6*HLOOKUP(AP106,GDP!$C$2:$BA$3,2,0)/HLOOKUP(GDPyear,GDP!$C$2:$BA$3,2,0)),0,VLOOKUP($B$105,CommercialInvestPivot!$A$10:$AM$20,AP106-CommYr+2,0)/(VLOOKUP($B$105,CommercialUnitsPivot!$A$10:$AM$20,AP106-CommYr+2,0)-VLOOKUP($B$105,CommercialUnitsPivot!$A$10:$AM$20,AP106-CommYr+1,0))*10^6*HLOOKUP(AP106,GDP!$C$2:$BA$3,2,0)/HLOOKUP(GDPyear,GDP!$C$2:$BA$3,2,0))</f>
        <v>1293660.0546858255</v>
      </c>
      <c r="AQ108" s="68">
        <f>IF(ISERROR(VLOOKUP($B$105,CommercialInvestPivot!$A$10:$AM$20,AQ106-CommYr+2,0)/(VLOOKUP($B$105,CommercialUnitsPivot!$A$10:$AM$20,AQ106-CommYr+2,0)-VLOOKUP($B$105,CommercialUnitsPivot!$A$10:$AM$20,AQ106-CommYr+1,0))*10^6*HLOOKUP(AQ106,GDP!$C$2:$BA$3,2,0)/HLOOKUP(GDPyear,GDP!$C$2:$BA$3,2,0)),0,VLOOKUP($B$105,CommercialInvestPivot!$A$10:$AM$20,AQ106-CommYr+2,0)/(VLOOKUP($B$105,CommercialUnitsPivot!$A$10:$AM$20,AQ106-CommYr+2,0)-VLOOKUP($B$105,CommercialUnitsPivot!$A$10:$AM$20,AQ106-CommYr+1,0))*10^6*HLOOKUP(AQ106,GDP!$C$2:$BA$3,2,0)/HLOOKUP(GDPyear,GDP!$C$2:$BA$3,2,0))</f>
        <v>1321386.4602714293</v>
      </c>
      <c r="AR108" s="68">
        <f>IF(ISERROR(VLOOKUP($B$105,CommercialInvestPivot!$A$10:$AM$20,AR106-CommYr+2,0)/(VLOOKUP($B$105,CommercialUnitsPivot!$A$10:$AM$20,AR106-CommYr+2,0)-VLOOKUP($B$105,CommercialUnitsPivot!$A$10:$AM$20,AR106-CommYr+1,0))*10^6*HLOOKUP(AR106,GDP!$C$2:$BA$3,2,0)/HLOOKUP(GDPyear,GDP!$C$2:$BA$3,2,0)),0,VLOOKUP($B$105,CommercialInvestPivot!$A$10:$AM$20,AR106-CommYr+2,0)/(VLOOKUP($B$105,CommercialUnitsPivot!$A$10:$AM$20,AR106-CommYr+2,0)-VLOOKUP($B$105,CommercialUnitsPivot!$A$10:$AM$20,AR106-CommYr+1,0))*10^6*HLOOKUP(AR106,GDP!$C$2:$BA$3,2,0)/HLOOKUP(GDPyear,GDP!$C$2:$BA$3,2,0))</f>
        <v>1350101.7647057157</v>
      </c>
    </row>
    <row r="109" spans="2:44" x14ac:dyDescent="0.25">
      <c r="B109" s="72" t="s">
        <v>76</v>
      </c>
      <c r="C109" s="130" t="s">
        <v>52</v>
      </c>
      <c r="D109" s="130" t="s">
        <v>52</v>
      </c>
      <c r="E109" s="130" t="s">
        <v>52</v>
      </c>
      <c r="F109" s="130" t="s">
        <v>52</v>
      </c>
      <c r="G109" s="68">
        <f>IF(ISERROR(G108/G107),0,G108/G107)</f>
        <v>0</v>
      </c>
      <c r="H109" s="68">
        <f>IF(ISERROR(H108/H107),0,H108/H107)</f>
        <v>2973.4022067108963</v>
      </c>
      <c r="I109" s="68">
        <f t="shared" ref="I109:AR109" si="616">IF(ISERROR(I108/I107),0,I108/I107)</f>
        <v>2978.16326684468</v>
      </c>
      <c r="J109" s="68">
        <f t="shared" si="616"/>
        <v>2249.7601370016732</v>
      </c>
      <c r="K109" s="68">
        <f t="shared" si="616"/>
        <v>0</v>
      </c>
      <c r="L109" s="68">
        <f t="shared" si="616"/>
        <v>0</v>
      </c>
      <c r="M109" s="68">
        <f t="shared" si="616"/>
        <v>0</v>
      </c>
      <c r="N109" s="68">
        <f t="shared" si="616"/>
        <v>2458.2508722941084</v>
      </c>
      <c r="O109" s="68">
        <f t="shared" si="616"/>
        <v>2495.2017879486084</v>
      </c>
      <c r="P109" s="68">
        <f t="shared" si="616"/>
        <v>2531.2263775466017</v>
      </c>
      <c r="Q109" s="68">
        <f t="shared" si="616"/>
        <v>2568.7292984705455</v>
      </c>
      <c r="R109" s="68">
        <f t="shared" si="616"/>
        <v>2603.3522637747592</v>
      </c>
      <c r="S109" s="68">
        <f t="shared" si="616"/>
        <v>2640.5877868740577</v>
      </c>
      <c r="T109" s="68">
        <f t="shared" si="616"/>
        <v>2691.9197637943125</v>
      </c>
      <c r="U109" s="68">
        <f t="shared" si="616"/>
        <v>2745.3424923810412</v>
      </c>
      <c r="V109" s="68">
        <f t="shared" si="616"/>
        <v>2799.4822500263799</v>
      </c>
      <c r="W109" s="68">
        <f t="shared" si="616"/>
        <v>2852.3773571361085</v>
      </c>
      <c r="X109" s="68">
        <f t="shared" si="616"/>
        <v>2907.2141798537541</v>
      </c>
      <c r="Y109" s="68">
        <f t="shared" si="616"/>
        <v>2956.4005533041336</v>
      </c>
      <c r="Z109" s="68">
        <f t="shared" si="616"/>
        <v>3003.8171229687978</v>
      </c>
      <c r="AA109" s="68">
        <f t="shared" si="616"/>
        <v>3050.0926015172995</v>
      </c>
      <c r="AB109" s="68">
        <f t="shared" si="616"/>
        <v>3094.1549912138266</v>
      </c>
      <c r="AC109" s="68">
        <f t="shared" si="616"/>
        <v>3137.5365232775766</v>
      </c>
      <c r="AD109" s="68">
        <f t="shared" si="616"/>
        <v>3182.7320568385935</v>
      </c>
      <c r="AE109" s="68">
        <f t="shared" si="616"/>
        <v>3227.8685341190585</v>
      </c>
      <c r="AF109" s="68">
        <f t="shared" si="616"/>
        <v>3272.9209594868198</v>
      </c>
      <c r="AG109" s="68">
        <f t="shared" si="616"/>
        <v>3321.4895828825488</v>
      </c>
      <c r="AH109" s="68">
        <f t="shared" si="616"/>
        <v>3371.7731412737071</v>
      </c>
      <c r="AI109" s="68">
        <f t="shared" si="616"/>
        <v>3439.1428148547798</v>
      </c>
      <c r="AJ109" s="68">
        <f t="shared" si="616"/>
        <v>3509.235339293024</v>
      </c>
      <c r="AK109" s="68">
        <f t="shared" si="616"/>
        <v>3582.7437764593383</v>
      </c>
      <c r="AL109" s="68">
        <f t="shared" si="616"/>
        <v>3659.1310988621417</v>
      </c>
      <c r="AM109" s="68">
        <f t="shared" si="616"/>
        <v>3738.1328757877955</v>
      </c>
      <c r="AN109" s="68">
        <f t="shared" si="616"/>
        <v>3819.5897847316915</v>
      </c>
      <c r="AO109" s="68">
        <f t="shared" si="616"/>
        <v>3903.7999406637018</v>
      </c>
      <c r="AP109" s="68">
        <f t="shared" si="616"/>
        <v>3988.7122915171008</v>
      </c>
      <c r="AQ109" s="68">
        <f t="shared" si="616"/>
        <v>4074.8936628001347</v>
      </c>
      <c r="AR109" s="68">
        <f t="shared" si="616"/>
        <v>4161.2181384985261</v>
      </c>
    </row>
    <row r="110" spans="2:44" x14ac:dyDescent="0.25">
      <c r="B110" s="72" t="s">
        <v>74</v>
      </c>
      <c r="C110" s="130" t="s">
        <v>52</v>
      </c>
      <c r="D110" s="130" t="s">
        <v>52</v>
      </c>
      <c r="E110" s="130" t="s">
        <v>52</v>
      </c>
      <c r="F110" s="130" t="s">
        <v>52</v>
      </c>
      <c r="G110" s="68">
        <f>G108*VLOOKUP($B$105,'Tax Credits'!$C$6:$AS$16,G$4-TaxMin+2,0)</f>
        <v>0</v>
      </c>
      <c r="H110" s="68">
        <f>H108*VLOOKUP($B$105,'Tax Credits'!$C$6:$AS$16,H$4-TaxMin+2,0)</f>
        <v>100245.26272344339</v>
      </c>
      <c r="I110" s="68">
        <f>I108*VLOOKUP($B$105,'Tax Credits'!$C$6:$AS$16,I$4-TaxMin+2,0)</f>
        <v>101111.19817985757</v>
      </c>
      <c r="J110" s="68">
        <f>J108*VLOOKUP($B$105,'Tax Credits'!$C$6:$AS$16,J$4-TaxMin+2,0)</f>
        <v>67492.804110039651</v>
      </c>
      <c r="K110" s="68">
        <f>K108*VLOOKUP($B$105,'Tax Credits'!$C$6:$AS$16,K$4-TaxMin+2,0)</f>
        <v>0</v>
      </c>
      <c r="L110" s="68">
        <f>L108*VLOOKUP($B$105,'Tax Credits'!$C$6:$AS$16,L$4-TaxMin+2,0)</f>
        <v>0</v>
      </c>
      <c r="M110" s="68">
        <f>M108*VLOOKUP($B$105,'Tax Credits'!$C$6:$AS$16,M$4-TaxMin+2,0)</f>
        <v>0</v>
      </c>
      <c r="N110" s="68">
        <f>N108*VLOOKUP($B$105,'Tax Credits'!$C$6:$AS$16,N$4-TaxMin+2,0)</f>
        <v>0</v>
      </c>
      <c r="O110" s="68">
        <f>O108*VLOOKUP($B$105,'Tax Credits'!$C$6:$AS$16,O$4-TaxMin+2,0)</f>
        <v>0</v>
      </c>
      <c r="P110" s="68">
        <f>P108*VLOOKUP($B$105,'Tax Credits'!$C$6:$AS$16,P$4-TaxMin+2,0)</f>
        <v>0</v>
      </c>
      <c r="Q110" s="68">
        <f>Q108*VLOOKUP($B$105,'Tax Credits'!$C$6:$AS$16,Q$4-TaxMin+2,0)</f>
        <v>0</v>
      </c>
      <c r="R110" s="68">
        <f>R108*VLOOKUP($B$105,'Tax Credits'!$C$6:$AS$16,R$4-TaxMin+2,0)</f>
        <v>0</v>
      </c>
      <c r="S110" s="68">
        <f>S108*VLOOKUP($B$105,'Tax Credits'!$C$6:$AS$16,S$4-TaxMin+2,0)</f>
        <v>0</v>
      </c>
      <c r="T110" s="68">
        <f>T108*VLOOKUP($B$105,'Tax Credits'!$C$6:$AS$16,T$4-TaxMin+2,0)</f>
        <v>0</v>
      </c>
      <c r="U110" s="68">
        <f>U108*VLOOKUP($B$105,'Tax Credits'!$C$6:$AS$16,U$4-TaxMin+2,0)</f>
        <v>0</v>
      </c>
      <c r="V110" s="68">
        <f>V108*VLOOKUP($B$105,'Tax Credits'!$C$6:$AS$16,V$4-TaxMin+2,0)</f>
        <v>0</v>
      </c>
      <c r="W110" s="68">
        <f>W108*VLOOKUP($B$105,'Tax Credits'!$C$6:$AS$16,W$4-TaxMin+2,0)</f>
        <v>0</v>
      </c>
      <c r="X110" s="68">
        <f>X108*VLOOKUP($B$105,'Tax Credits'!$C$6:$AS$16,X$4-TaxMin+2,0)</f>
        <v>0</v>
      </c>
      <c r="Y110" s="68">
        <f>Y108*VLOOKUP($B$105,'Tax Credits'!$C$6:$AS$16,Y$4-TaxMin+2,0)</f>
        <v>0</v>
      </c>
      <c r="Z110" s="68">
        <f>Z108*VLOOKUP($B$105,'Tax Credits'!$C$6:$AS$16,Z$4-TaxMin+2,0)</f>
        <v>0</v>
      </c>
      <c r="AA110" s="68">
        <f>AA108*VLOOKUP($B$105,'Tax Credits'!$C$6:$AS$16,AA$4-TaxMin+2,0)</f>
        <v>0</v>
      </c>
      <c r="AB110" s="68">
        <f>AB108*VLOOKUP($B$105,'Tax Credits'!$C$6:$AS$16,AB$4-TaxMin+2,0)</f>
        <v>0</v>
      </c>
      <c r="AC110" s="68">
        <f>AC108*VLOOKUP($B$105,'Tax Credits'!$C$6:$AS$16,AC$4-TaxMin+2,0)</f>
        <v>0</v>
      </c>
      <c r="AD110" s="68">
        <f>AD108*VLOOKUP($B$105,'Tax Credits'!$C$6:$AS$16,AD$4-TaxMin+2,0)</f>
        <v>0</v>
      </c>
      <c r="AE110" s="68">
        <f>AE108*VLOOKUP($B$105,'Tax Credits'!$C$6:$AS$16,AE$4-TaxMin+2,0)</f>
        <v>0</v>
      </c>
      <c r="AF110" s="68">
        <f>AF108*VLOOKUP($B$105,'Tax Credits'!$C$6:$AS$16,AF$4-TaxMin+2,0)</f>
        <v>0</v>
      </c>
      <c r="AG110" s="68">
        <f>AG108*VLOOKUP($B$105,'Tax Credits'!$C$6:$AS$16,AG$4-TaxMin+2,0)</f>
        <v>0</v>
      </c>
      <c r="AH110" s="68">
        <f>AH108*VLOOKUP($B$105,'Tax Credits'!$C$6:$AS$16,AH$4-TaxMin+2,0)</f>
        <v>0</v>
      </c>
      <c r="AI110" s="68">
        <f>AI108*VLOOKUP($B$105,'Tax Credits'!$C$6:$AS$16,AI$4-TaxMin+2,0)</f>
        <v>0</v>
      </c>
      <c r="AJ110" s="68">
        <f>AJ108*VLOOKUP($B$105,'Tax Credits'!$C$6:$AS$16,AJ$4-TaxMin+2,0)</f>
        <v>0</v>
      </c>
      <c r="AK110" s="68">
        <f>AK108*VLOOKUP($B$105,'Tax Credits'!$C$6:$AS$16,AK$4-TaxMin+2,0)</f>
        <v>0</v>
      </c>
      <c r="AL110" s="68">
        <f>AL108*VLOOKUP($B$105,'Tax Credits'!$C$6:$AS$16,AL$4-TaxMin+2,0)</f>
        <v>0</v>
      </c>
      <c r="AM110" s="68">
        <f>AM108*VLOOKUP($B$105,'Tax Credits'!$C$6:$AS$16,AM$4-TaxMin+2,0)</f>
        <v>0</v>
      </c>
      <c r="AN110" s="68">
        <f>AN108*VLOOKUP($B$105,'Tax Credits'!$C$6:$AS$16,AN$4-TaxMin+2,0)</f>
        <v>0</v>
      </c>
      <c r="AO110" s="68">
        <f>AO108*VLOOKUP($B$105,'Tax Credits'!$C$6:$AS$16,AO$4-TaxMin+2,0)</f>
        <v>0</v>
      </c>
      <c r="AP110" s="68">
        <f>AP108*VLOOKUP($B$105,'Tax Credits'!$C$6:$AS$16,AP$4-TaxMin+2,0)</f>
        <v>0</v>
      </c>
      <c r="AQ110" s="68">
        <f>AQ108*VLOOKUP($B$105,'Tax Credits'!$C$6:$AS$16,AQ$4-TaxMin+2,0)</f>
        <v>0</v>
      </c>
      <c r="AR110" s="68">
        <f>AR108*VLOOKUP($B$105,'Tax Credits'!$C$6:$AS$16,AR$4-TaxMin+2,0)</f>
        <v>0</v>
      </c>
    </row>
    <row r="111" spans="2:44" x14ac:dyDescent="0.25">
      <c r="B111" s="72" t="s">
        <v>77</v>
      </c>
      <c r="C111" s="130" t="s">
        <v>52</v>
      </c>
      <c r="D111" s="130" t="s">
        <v>52</v>
      </c>
      <c r="E111" s="130" t="s">
        <v>52</v>
      </c>
      <c r="F111" s="130" t="s">
        <v>52</v>
      </c>
      <c r="G111" s="68">
        <f>IF(ISERROR((G108-G110)/G107),0,(G108-G110)/G107)</f>
        <v>0</v>
      </c>
      <c r="H111" s="68">
        <f>IF(ISERROR((H108-H110)/H107),0,(H108-H110)/H107)</f>
        <v>2676.0619860398065</v>
      </c>
      <c r="I111" s="68">
        <f t="shared" ref="I111:AR111" si="617">IF(ISERROR((I108-I110)/I107),0,(I108-I110)/I107)</f>
        <v>2680.3469401602119</v>
      </c>
      <c r="J111" s="68">
        <f t="shared" si="617"/>
        <v>2024.7841233015058</v>
      </c>
      <c r="K111" s="68">
        <f t="shared" si="617"/>
        <v>0</v>
      </c>
      <c r="L111" s="68">
        <f t="shared" si="617"/>
        <v>0</v>
      </c>
      <c r="M111" s="68">
        <f t="shared" si="617"/>
        <v>0</v>
      </c>
      <c r="N111" s="68">
        <f t="shared" si="617"/>
        <v>2458.2508722941084</v>
      </c>
      <c r="O111" s="68">
        <f t="shared" si="617"/>
        <v>2495.2017879486084</v>
      </c>
      <c r="P111" s="68">
        <f t="shared" si="617"/>
        <v>2531.2263775466017</v>
      </c>
      <c r="Q111" s="68">
        <f t="shared" si="617"/>
        <v>2568.7292984705455</v>
      </c>
      <c r="R111" s="68">
        <f t="shared" si="617"/>
        <v>2603.3522637747592</v>
      </c>
      <c r="S111" s="68">
        <f t="shared" si="617"/>
        <v>2640.5877868740577</v>
      </c>
      <c r="T111" s="68">
        <f t="shared" si="617"/>
        <v>2691.9197637943125</v>
      </c>
      <c r="U111" s="68">
        <f t="shared" si="617"/>
        <v>2745.3424923810412</v>
      </c>
      <c r="V111" s="68">
        <f t="shared" si="617"/>
        <v>2799.4822500263799</v>
      </c>
      <c r="W111" s="68">
        <f t="shared" si="617"/>
        <v>2852.3773571361085</v>
      </c>
      <c r="X111" s="68">
        <f t="shared" si="617"/>
        <v>2907.2141798537541</v>
      </c>
      <c r="Y111" s="68">
        <f t="shared" si="617"/>
        <v>2956.4005533041336</v>
      </c>
      <c r="Z111" s="68">
        <f t="shared" si="617"/>
        <v>3003.8171229687978</v>
      </c>
      <c r="AA111" s="68">
        <f t="shared" si="617"/>
        <v>3050.0926015172995</v>
      </c>
      <c r="AB111" s="68">
        <f t="shared" si="617"/>
        <v>3094.1549912138266</v>
      </c>
      <c r="AC111" s="68">
        <f t="shared" si="617"/>
        <v>3137.5365232775766</v>
      </c>
      <c r="AD111" s="68">
        <f t="shared" si="617"/>
        <v>3182.7320568385935</v>
      </c>
      <c r="AE111" s="68">
        <f t="shared" si="617"/>
        <v>3227.8685341190585</v>
      </c>
      <c r="AF111" s="68">
        <f t="shared" si="617"/>
        <v>3272.9209594868198</v>
      </c>
      <c r="AG111" s="68">
        <f t="shared" si="617"/>
        <v>3321.4895828825488</v>
      </c>
      <c r="AH111" s="68">
        <f t="shared" si="617"/>
        <v>3371.7731412737071</v>
      </c>
      <c r="AI111" s="68">
        <f t="shared" si="617"/>
        <v>3439.1428148547798</v>
      </c>
      <c r="AJ111" s="68">
        <f t="shared" si="617"/>
        <v>3509.235339293024</v>
      </c>
      <c r="AK111" s="68">
        <f t="shared" si="617"/>
        <v>3582.7437764593383</v>
      </c>
      <c r="AL111" s="68">
        <f t="shared" si="617"/>
        <v>3659.1310988621417</v>
      </c>
      <c r="AM111" s="68">
        <f t="shared" si="617"/>
        <v>3738.1328757877955</v>
      </c>
      <c r="AN111" s="68">
        <f t="shared" si="617"/>
        <v>3819.5897847316915</v>
      </c>
      <c r="AO111" s="68">
        <f t="shared" si="617"/>
        <v>3903.7999406637018</v>
      </c>
      <c r="AP111" s="68">
        <f t="shared" si="617"/>
        <v>3988.7122915171008</v>
      </c>
      <c r="AQ111" s="68">
        <f t="shared" si="617"/>
        <v>4074.8936628001347</v>
      </c>
      <c r="AR111" s="68">
        <f t="shared" si="617"/>
        <v>4161.2181384985261</v>
      </c>
    </row>
    <row r="112" spans="2:44" x14ac:dyDescent="0.25">
      <c r="B112" s="72" t="s">
        <v>162</v>
      </c>
      <c r="C112" s="130" t="s">
        <v>52</v>
      </c>
      <c r="D112" s="130" t="s">
        <v>52</v>
      </c>
      <c r="E112" s="130" t="s">
        <v>52</v>
      </c>
      <c r="F112" s="130" t="s">
        <v>52</v>
      </c>
      <c r="G112" s="69">
        <f>VLOOKUP($B$105,CommercialUnitsPivot!$A$10:$AM$21,G106-CommYr+2,0)</f>
        <v>51.229999999999976</v>
      </c>
      <c r="H112" s="69">
        <f>VLOOKUP($B$105,CommercialUnitsPivot!$A$10:$AM$21,H106-CommYr+2,0)-VLOOKUP($B$105,CommercialUnitsPivot!$A$10:$AM$21,H106-CommYr+1,0)</f>
        <v>53.07000000000005</v>
      </c>
      <c r="I112" s="69">
        <f>VLOOKUP($B$105,CommercialUnitsPivot!$A$10:$AM$21,I106-CommYr+2,0)-VLOOKUP($B$105,CommercialUnitsPivot!$A$10:$AM$21,I106-CommYr+1,0)</f>
        <v>-9.3100000000000023</v>
      </c>
      <c r="J112" s="69">
        <f>VLOOKUP($B$105,CommercialUnitsPivot!$A$10:$AM$21,J106-CommYr+2,0)-VLOOKUP($B$105,CommercialUnitsPivot!$A$10:$AM$21,J106-CommYr+1,0)</f>
        <v>4.0000000000006253E-2</v>
      </c>
      <c r="K112" s="69">
        <f>VLOOKUP($B$105,CommercialUnitsPivot!$A$10:$AM$21,K106-CommYr+2,0)-VLOOKUP($B$105,CommercialUnitsPivot!$A$10:$AM$21,K106-CommYr+1,0)</f>
        <v>0</v>
      </c>
      <c r="L112" s="69">
        <f>VLOOKUP($B$105,CommercialUnitsPivot!$A$10:$AM$21,L106-CommYr+2,0)-VLOOKUP($B$105,CommercialUnitsPivot!$A$10:$AM$21,L106-CommYr+1,0)</f>
        <v>0</v>
      </c>
      <c r="M112" s="69">
        <f>VLOOKUP($B$105,CommercialUnitsPivot!$A$10:$AM$21,M106-CommYr+2,0)-VLOOKUP($B$105,CommercialUnitsPivot!$A$10:$AM$21,M106-CommYr+1,0)</f>
        <v>0</v>
      </c>
      <c r="N112" s="69">
        <f>VLOOKUP($B$105,CommercialUnitsPivot!$A$10:$AM$21,N106-CommYr+2,0)-VLOOKUP($B$105,CommercialUnitsPivot!$A$10:$AM$21,N106-CommYr+1,0)</f>
        <v>1.0000000000005116E-2</v>
      </c>
      <c r="O112" s="69">
        <f>VLOOKUP($B$105,CommercialUnitsPivot!$A$10:$AM$21,O106-CommYr+2,0)-VLOOKUP($B$105,CommercialUnitsPivot!$A$10:$AM$21,O106-CommYr+1,0)</f>
        <v>1.0000000000005116E-2</v>
      </c>
      <c r="P112" s="69">
        <f>VLOOKUP($B$105,CommercialUnitsPivot!$A$10:$AM$21,P106-CommYr+2,0)-VLOOKUP($B$105,CommercialUnitsPivot!$A$10:$AM$21,P106-CommYr+1,0)</f>
        <v>4.9999999999997158E-2</v>
      </c>
      <c r="Q112" s="69">
        <f>VLOOKUP($B$105,CommercialUnitsPivot!$A$10:$AM$21,Q106-CommYr+2,0)-VLOOKUP($B$105,CommercialUnitsPivot!$A$10:$AM$21,Q106-CommYr+1,0)</f>
        <v>6.9999999999993179E-2</v>
      </c>
      <c r="R112" s="69">
        <f>VLOOKUP($B$105,CommercialUnitsPivot!$A$10:$AM$21,R106-CommYr+2,0)-VLOOKUP($B$105,CommercialUnitsPivot!$A$10:$AM$21,R106-CommYr+1,0)</f>
        <v>8.0000000000012506E-2</v>
      </c>
      <c r="S112" s="69">
        <f>VLOOKUP($B$105,CommercialUnitsPivot!$A$10:$AM$21,S106-CommYr+2,0)-VLOOKUP($B$105,CommercialUnitsPivot!$A$10:$AM$21,S106-CommYr+1,0)</f>
        <v>0.12999999999998124</v>
      </c>
      <c r="T112" s="69">
        <f>VLOOKUP($B$105,CommercialUnitsPivot!$A$10:$AM$21,T106-CommYr+2,0)-VLOOKUP($B$105,CommercialUnitsPivot!$A$10:$AM$21,T106-CommYr+1,0)</f>
        <v>0.17000000000000171</v>
      </c>
      <c r="U112" s="69">
        <f>VLOOKUP($B$105,CommercialUnitsPivot!$A$10:$AM$21,U106-CommYr+2,0)-VLOOKUP($B$105,CommercialUnitsPivot!$A$10:$AM$21,U106-CommYr+1,0)</f>
        <v>0.23000000000000398</v>
      </c>
      <c r="V112" s="69">
        <f>VLOOKUP($B$105,CommercialUnitsPivot!$A$10:$AM$21,V106-CommYr+2,0)-VLOOKUP($B$105,CommercialUnitsPivot!$A$10:$AM$21,V106-CommYr+1,0)</f>
        <v>0.30999999999998806</v>
      </c>
      <c r="W112" s="69">
        <f>VLOOKUP($B$105,CommercialUnitsPivot!$A$10:$AM$21,W106-CommYr+2,0)-VLOOKUP($B$105,CommercialUnitsPivot!$A$10:$AM$21,W106-CommYr+1,0)</f>
        <v>0.40000000000000568</v>
      </c>
      <c r="X112" s="69">
        <f>VLOOKUP($B$105,CommercialUnitsPivot!$A$10:$AM$21,X106-CommYr+2,0)-VLOOKUP($B$105,CommercialUnitsPivot!$A$10:$AM$21,X106-CommYr+1,0)</f>
        <v>0.48000000000000398</v>
      </c>
      <c r="Y112" s="69">
        <f>VLOOKUP($B$105,CommercialUnitsPivot!$A$10:$AM$21,Y106-CommYr+2,0)-VLOOKUP($B$105,CommercialUnitsPivot!$A$10:$AM$21,Y106-CommYr+1,0)</f>
        <v>0.47000000000001307</v>
      </c>
      <c r="Z112" s="69">
        <f>VLOOKUP($B$105,CommercialUnitsPivot!$A$10:$AM$21,Z106-CommYr+2,0)-VLOOKUP($B$105,CommercialUnitsPivot!$A$10:$AM$21,Z106-CommYr+1,0)</f>
        <v>0.49999999999998579</v>
      </c>
      <c r="AA112" s="69">
        <f>VLOOKUP($B$105,CommercialUnitsPivot!$A$10:$AM$21,AA106-CommYr+2,0)-VLOOKUP($B$105,CommercialUnitsPivot!$A$10:$AM$21,AA106-CommYr+1,0)</f>
        <v>0.62000000000000455</v>
      </c>
      <c r="AB112" s="69">
        <f>VLOOKUP($B$105,CommercialUnitsPivot!$A$10:$AM$21,AB106-CommYr+2,0)-VLOOKUP($B$105,CommercialUnitsPivot!$A$10:$AM$21,AB106-CommYr+1,0)</f>
        <v>0.76999999999998181</v>
      </c>
      <c r="AC112" s="69">
        <f>VLOOKUP($B$105,CommercialUnitsPivot!$A$10:$AM$21,AC106-CommYr+2,0)-VLOOKUP($B$105,CommercialUnitsPivot!$A$10:$AM$21,AC106-CommYr+1,0)</f>
        <v>0.95000000000001705</v>
      </c>
      <c r="AD112" s="69">
        <f>VLOOKUP($B$105,CommercialUnitsPivot!$A$10:$AM$21,AD106-CommYr+2,0)-VLOOKUP($B$105,CommercialUnitsPivot!$A$10:$AM$21,AD106-CommYr+1,0)</f>
        <v>1.0300000000000011</v>
      </c>
      <c r="AE112" s="69">
        <f>VLOOKUP($B$105,CommercialUnitsPivot!$A$10:$AM$21,AE106-CommYr+2,0)-VLOOKUP($B$105,CommercialUnitsPivot!$A$10:$AM$21,AE106-CommYr+1,0)</f>
        <v>1.1700000000000159</v>
      </c>
      <c r="AF112" s="69">
        <f>VLOOKUP($B$105,CommercialUnitsPivot!$A$10:$AM$21,AF106-CommYr+2,0)-VLOOKUP($B$105,CommercialUnitsPivot!$A$10:$AM$21,AF106-CommYr+1,0)</f>
        <v>1.3799999999999812</v>
      </c>
      <c r="AG112" s="69">
        <f>VLOOKUP($B$105,CommercialUnitsPivot!$A$10:$AM$21,AG106-CommYr+2,0)-VLOOKUP($B$105,CommercialUnitsPivot!$A$10:$AM$21,AG106-CommYr+1,0)</f>
        <v>1.5499999999999829</v>
      </c>
      <c r="AH112" s="69">
        <f>VLOOKUP($B$105,CommercialUnitsPivot!$A$10:$AM$21,AH106-CommYr+2,0)-VLOOKUP($B$105,CommercialUnitsPivot!$A$10:$AM$21,AH106-CommYr+1,0)</f>
        <v>1.660000000000025</v>
      </c>
      <c r="AI112" s="69">
        <f>VLOOKUP($B$105,CommercialUnitsPivot!$A$10:$AM$21,AI106-CommYr+2,0)-VLOOKUP($B$105,CommercialUnitsPivot!$A$10:$AM$21,AI106-CommYr+1,0)</f>
        <v>1.7500000000000142</v>
      </c>
      <c r="AJ112" s="69">
        <f>VLOOKUP($B$105,CommercialUnitsPivot!$A$10:$AM$21,AJ106-CommYr+2,0)-VLOOKUP($B$105,CommercialUnitsPivot!$A$10:$AM$21,AJ106-CommYr+1,0)</f>
        <v>1.9499999999999744</v>
      </c>
      <c r="AK112" s="69">
        <f>VLOOKUP($B$105,CommercialUnitsPivot!$A$10:$AM$21,AK106-CommYr+2,0)-VLOOKUP($B$105,CommercialUnitsPivot!$A$10:$AM$21,AK106-CommYr+1,0)</f>
        <v>2.1400000000000006</v>
      </c>
      <c r="AL112" s="69">
        <f>VLOOKUP($B$105,CommercialUnitsPivot!$A$10:$AM$21,AL106-CommYr+2,0)-VLOOKUP($B$105,CommercialUnitsPivot!$A$10:$AM$21,AL106-CommYr+1,0)</f>
        <v>2.3200000000000216</v>
      </c>
      <c r="AM112" s="69">
        <f>VLOOKUP($B$105,CommercialUnitsPivot!$A$10:$AM$21,AM106-CommYr+2,0)-VLOOKUP($B$105,CommercialUnitsPivot!$A$10:$AM$21,AM106-CommYr+1,0)</f>
        <v>2.3099999999999454</v>
      </c>
      <c r="AN112" s="69">
        <f>VLOOKUP($B$105,CommercialUnitsPivot!$A$10:$AM$21,AN106-CommYr+2,0)-VLOOKUP($B$105,CommercialUnitsPivot!$A$10:$AM$21,AN106-CommYr+1,0)</f>
        <v>2.3100000000000591</v>
      </c>
      <c r="AO112" s="69">
        <f>VLOOKUP($B$105,CommercialUnitsPivot!$A$10:$AM$21,AO106-CommYr+2,0)-VLOOKUP($B$105,CommercialUnitsPivot!$A$10:$AM$21,AO106-CommYr+1,0)</f>
        <v>2.2799999999999727</v>
      </c>
      <c r="AP112" s="69">
        <f>VLOOKUP($B$105,CommercialUnitsPivot!$A$10:$AM$21,AP106-CommYr+2,0)-VLOOKUP($B$105,CommercialUnitsPivot!$A$10:$AM$21,AP106-CommYr+1,0)</f>
        <v>2.2399999999999807</v>
      </c>
      <c r="AQ112" s="69">
        <f>VLOOKUP($B$105,CommercialUnitsPivot!$A$10:$AM$21,AQ106-CommYr+2,0)-VLOOKUP($B$105,CommercialUnitsPivot!$A$10:$AM$21,AQ106-CommYr+1,0)</f>
        <v>2.1800000000000352</v>
      </c>
      <c r="AR112" s="69">
        <f>VLOOKUP($B$105,CommercialUnitsPivot!$A$10:$AM$21,AR106-CommYr+2,0)-VLOOKUP($B$105,CommercialUnitsPivot!$A$10:$AM$21,AR106-CommYr+1,0)</f>
        <v>2.0499999999999829</v>
      </c>
    </row>
    <row r="113" spans="2:44" x14ac:dyDescent="0.25">
      <c r="B113" s="72" t="s">
        <v>78</v>
      </c>
      <c r="C113" s="130" t="s">
        <v>52</v>
      </c>
      <c r="D113" s="130" t="s">
        <v>52</v>
      </c>
      <c r="E113" s="130" t="s">
        <v>52</v>
      </c>
      <c r="F113" s="130" t="s">
        <v>52</v>
      </c>
      <c r="G113" s="68">
        <f t="shared" ref="G113:H113" si="618">G112*G110/10^6</f>
        <v>0</v>
      </c>
      <c r="H113" s="68">
        <f t="shared" si="618"/>
        <v>5.3200160927331455</v>
      </c>
      <c r="I113" s="68">
        <f t="shared" ref="I113:AR113" si="619">I112*I110/10^6</f>
        <v>-0.94134525505447419</v>
      </c>
      <c r="J113" s="68">
        <f t="shared" si="619"/>
        <v>2.699712164402008E-3</v>
      </c>
      <c r="K113" s="68">
        <f t="shared" si="619"/>
        <v>0</v>
      </c>
      <c r="L113" s="68">
        <f t="shared" si="619"/>
        <v>0</v>
      </c>
      <c r="M113" s="68">
        <f t="shared" si="619"/>
        <v>0</v>
      </c>
      <c r="N113" s="68">
        <f t="shared" si="619"/>
        <v>0</v>
      </c>
      <c r="O113" s="68">
        <f t="shared" si="619"/>
        <v>0</v>
      </c>
      <c r="P113" s="68">
        <f t="shared" si="619"/>
        <v>0</v>
      </c>
      <c r="Q113" s="68">
        <f t="shared" si="619"/>
        <v>0</v>
      </c>
      <c r="R113" s="68">
        <f t="shared" si="619"/>
        <v>0</v>
      </c>
      <c r="S113" s="68">
        <f t="shared" si="619"/>
        <v>0</v>
      </c>
      <c r="T113" s="68">
        <f t="shared" si="619"/>
        <v>0</v>
      </c>
      <c r="U113" s="68">
        <f t="shared" si="619"/>
        <v>0</v>
      </c>
      <c r="V113" s="68">
        <f t="shared" si="619"/>
        <v>0</v>
      </c>
      <c r="W113" s="68">
        <f t="shared" si="619"/>
        <v>0</v>
      </c>
      <c r="X113" s="68">
        <f t="shared" si="619"/>
        <v>0</v>
      </c>
      <c r="Y113" s="68">
        <f t="shared" si="619"/>
        <v>0</v>
      </c>
      <c r="Z113" s="68">
        <f t="shared" si="619"/>
        <v>0</v>
      </c>
      <c r="AA113" s="68">
        <f t="shared" si="619"/>
        <v>0</v>
      </c>
      <c r="AB113" s="68">
        <f t="shared" si="619"/>
        <v>0</v>
      </c>
      <c r="AC113" s="68">
        <f t="shared" si="619"/>
        <v>0</v>
      </c>
      <c r="AD113" s="68">
        <f t="shared" si="619"/>
        <v>0</v>
      </c>
      <c r="AE113" s="68">
        <f t="shared" si="619"/>
        <v>0</v>
      </c>
      <c r="AF113" s="68">
        <f t="shared" si="619"/>
        <v>0</v>
      </c>
      <c r="AG113" s="68">
        <f t="shared" si="619"/>
        <v>0</v>
      </c>
      <c r="AH113" s="68">
        <f t="shared" si="619"/>
        <v>0</v>
      </c>
      <c r="AI113" s="68">
        <f t="shared" si="619"/>
        <v>0</v>
      </c>
      <c r="AJ113" s="68">
        <f t="shared" si="619"/>
        <v>0</v>
      </c>
      <c r="AK113" s="68">
        <f t="shared" si="619"/>
        <v>0</v>
      </c>
      <c r="AL113" s="68">
        <f t="shared" si="619"/>
        <v>0</v>
      </c>
      <c r="AM113" s="68">
        <f t="shared" si="619"/>
        <v>0</v>
      </c>
      <c r="AN113" s="68">
        <f t="shared" si="619"/>
        <v>0</v>
      </c>
      <c r="AO113" s="68">
        <f t="shared" si="619"/>
        <v>0</v>
      </c>
      <c r="AP113" s="68">
        <f t="shared" si="619"/>
        <v>0</v>
      </c>
      <c r="AQ113" s="68">
        <f t="shared" si="619"/>
        <v>0</v>
      </c>
      <c r="AR113" s="68">
        <f t="shared" si="619"/>
        <v>0</v>
      </c>
    </row>
    <row r="114" spans="2:44" customFormat="1" x14ac:dyDescent="0.25"/>
    <row r="115" spans="2:44" ht="27.6" x14ac:dyDescent="0.25">
      <c r="B115" s="133" t="s">
        <v>85</v>
      </c>
      <c r="C115" s="130" t="s">
        <v>52</v>
      </c>
      <c r="D115" s="130" t="s">
        <v>52</v>
      </c>
      <c r="E115" s="130" t="s">
        <v>52</v>
      </c>
      <c r="F115" s="130" t="s">
        <v>52</v>
      </c>
      <c r="G115" s="70">
        <f t="shared" ref="G115:AR115" si="620">G80+G91+G102+G113</f>
        <v>0</v>
      </c>
      <c r="H115" s="70">
        <f t="shared" si="620"/>
        <v>20.445871515735391</v>
      </c>
      <c r="I115" s="70">
        <f t="shared" si="620"/>
        <v>16.867810368297452</v>
      </c>
      <c r="J115" s="70">
        <f t="shared" si="620"/>
        <v>23.123021582089773</v>
      </c>
      <c r="K115" s="70">
        <f t="shared" si="620"/>
        <v>0</v>
      </c>
      <c r="L115" s="70">
        <f t="shared" si="620"/>
        <v>0</v>
      </c>
      <c r="M115" s="70">
        <f t="shared" si="620"/>
        <v>0</v>
      </c>
      <c r="N115" s="70">
        <f t="shared" si="620"/>
        <v>0</v>
      </c>
      <c r="O115" s="70">
        <f t="shared" si="620"/>
        <v>0</v>
      </c>
      <c r="P115" s="70">
        <f t="shared" si="620"/>
        <v>0</v>
      </c>
      <c r="Q115" s="70">
        <f t="shared" si="620"/>
        <v>0</v>
      </c>
      <c r="R115" s="70">
        <f t="shared" si="620"/>
        <v>0</v>
      </c>
      <c r="S115" s="70">
        <f t="shared" si="620"/>
        <v>0</v>
      </c>
      <c r="T115" s="70">
        <f t="shared" si="620"/>
        <v>0</v>
      </c>
      <c r="U115" s="70">
        <f t="shared" si="620"/>
        <v>0</v>
      </c>
      <c r="V115" s="70">
        <f t="shared" si="620"/>
        <v>0</v>
      </c>
      <c r="W115" s="70">
        <f t="shared" si="620"/>
        <v>0</v>
      </c>
      <c r="X115" s="70">
        <f t="shared" si="620"/>
        <v>0</v>
      </c>
      <c r="Y115" s="70">
        <f t="shared" si="620"/>
        <v>0</v>
      </c>
      <c r="Z115" s="70">
        <f t="shared" si="620"/>
        <v>0</v>
      </c>
      <c r="AA115" s="70">
        <f t="shared" si="620"/>
        <v>0</v>
      </c>
      <c r="AB115" s="70">
        <f t="shared" si="620"/>
        <v>0</v>
      </c>
      <c r="AC115" s="70">
        <f t="shared" si="620"/>
        <v>0</v>
      </c>
      <c r="AD115" s="70">
        <f t="shared" si="620"/>
        <v>0</v>
      </c>
      <c r="AE115" s="70">
        <f t="shared" si="620"/>
        <v>0</v>
      </c>
      <c r="AF115" s="70">
        <f t="shared" si="620"/>
        <v>0</v>
      </c>
      <c r="AG115" s="70">
        <f t="shared" si="620"/>
        <v>0</v>
      </c>
      <c r="AH115" s="70">
        <f t="shared" si="620"/>
        <v>0</v>
      </c>
      <c r="AI115" s="70">
        <f t="shared" si="620"/>
        <v>0</v>
      </c>
      <c r="AJ115" s="70">
        <f t="shared" si="620"/>
        <v>0</v>
      </c>
      <c r="AK115" s="70">
        <f t="shared" si="620"/>
        <v>0</v>
      </c>
      <c r="AL115" s="70">
        <f t="shared" si="620"/>
        <v>0</v>
      </c>
      <c r="AM115" s="70">
        <f t="shared" si="620"/>
        <v>0</v>
      </c>
      <c r="AN115" s="70">
        <f t="shared" si="620"/>
        <v>0</v>
      </c>
      <c r="AO115" s="70">
        <f t="shared" si="620"/>
        <v>0</v>
      </c>
      <c r="AP115" s="70">
        <f t="shared" si="620"/>
        <v>0</v>
      </c>
      <c r="AQ115" s="70">
        <f t="shared" si="620"/>
        <v>0</v>
      </c>
      <c r="AR115" s="70">
        <f t="shared" si="620"/>
        <v>0</v>
      </c>
    </row>
    <row r="116" spans="2:44" customFormat="1" x14ac:dyDescent="0.25"/>
    <row r="117" spans="2:44" customFormat="1" x14ac:dyDescent="0.25"/>
    <row r="118" spans="2:44" customFormat="1" x14ac:dyDescent="0.25">
      <c r="B118" s="136" t="s">
        <v>90</v>
      </c>
    </row>
    <row r="119" spans="2:44" customFormat="1" x14ac:dyDescent="0.25">
      <c r="C119" s="5">
        <v>2009</v>
      </c>
      <c r="D119" s="5">
        <v>2010</v>
      </c>
      <c r="E119" s="5">
        <v>2011</v>
      </c>
      <c r="F119" s="5">
        <v>2012</v>
      </c>
      <c r="G119" s="5">
        <v>2013</v>
      </c>
      <c r="H119" s="5">
        <v>2014</v>
      </c>
      <c r="I119" s="5">
        <v>2015</v>
      </c>
      <c r="J119" s="5">
        <v>2016</v>
      </c>
      <c r="K119" s="5">
        <v>2017</v>
      </c>
      <c r="L119" s="5">
        <v>2018</v>
      </c>
      <c r="M119" s="5">
        <v>2019</v>
      </c>
      <c r="N119" s="5">
        <v>2020</v>
      </c>
      <c r="O119" s="5">
        <v>2021</v>
      </c>
      <c r="P119" s="5">
        <v>2022</v>
      </c>
      <c r="Q119" s="5">
        <v>2023</v>
      </c>
      <c r="R119" s="5">
        <v>2024</v>
      </c>
      <c r="S119" s="5">
        <v>2025</v>
      </c>
      <c r="T119" s="5">
        <v>2026</v>
      </c>
      <c r="U119" s="5">
        <v>2027</v>
      </c>
      <c r="V119" s="5">
        <v>2028</v>
      </c>
      <c r="W119" s="5">
        <v>2029</v>
      </c>
      <c r="X119" s="5">
        <v>2030</v>
      </c>
      <c r="Y119" s="5">
        <v>2031</v>
      </c>
      <c r="Z119" s="5">
        <v>2032</v>
      </c>
      <c r="AA119" s="5">
        <v>2033</v>
      </c>
      <c r="AB119" s="5">
        <v>2034</v>
      </c>
      <c r="AC119" s="5">
        <v>2035</v>
      </c>
      <c r="AD119" s="5">
        <v>2036</v>
      </c>
      <c r="AE119" s="5">
        <v>2037</v>
      </c>
      <c r="AF119" s="5">
        <v>2038</v>
      </c>
      <c r="AG119" s="5">
        <v>2039</v>
      </c>
      <c r="AH119" s="5">
        <v>2040</v>
      </c>
      <c r="AI119" s="5">
        <v>2041</v>
      </c>
      <c r="AJ119" s="5">
        <v>2042</v>
      </c>
      <c r="AK119" s="5">
        <v>2043</v>
      </c>
      <c r="AL119" s="5">
        <v>2044</v>
      </c>
      <c r="AM119" s="5">
        <v>2045</v>
      </c>
      <c r="AN119" s="5">
        <v>2046</v>
      </c>
      <c r="AO119" s="5">
        <v>2047</v>
      </c>
      <c r="AP119" s="5">
        <v>2048</v>
      </c>
      <c r="AQ119" s="5">
        <v>2049</v>
      </c>
      <c r="AR119" s="5">
        <v>2050</v>
      </c>
    </row>
    <row r="120" spans="2:44" x14ac:dyDescent="0.25">
      <c r="B120" s="3" t="s">
        <v>91</v>
      </c>
      <c r="C120" s="68">
        <f t="shared" ref="C120:F120" si="621">C11+C34+C57</f>
        <v>1090.8344939999999</v>
      </c>
      <c r="D120" s="68">
        <f t="shared" si="621"/>
        <v>641.63517186381398</v>
      </c>
      <c r="E120" s="68">
        <f t="shared" si="621"/>
        <v>713.19199877742994</v>
      </c>
      <c r="F120" s="68">
        <f t="shared" si="621"/>
        <v>1043.8655793578944</v>
      </c>
      <c r="G120" s="68">
        <f t="shared" ref="G120" si="622">G11+G34+G57</f>
        <v>1904.8630081194519</v>
      </c>
      <c r="H120" s="68">
        <f t="shared" ref="H120:AR120" si="623">H11+H34+H57</f>
        <v>7692.2699302696738</v>
      </c>
      <c r="I120" s="68">
        <f t="shared" si="623"/>
        <v>9092.1952152636586</v>
      </c>
      <c r="J120" s="68">
        <f t="shared" si="623"/>
        <v>10166.842746718914</v>
      </c>
      <c r="K120" s="68">
        <f t="shared" si="623"/>
        <v>7873.0485765324975</v>
      </c>
      <c r="L120" s="68">
        <f t="shared" si="623"/>
        <v>7612.8905868473021</v>
      </c>
      <c r="M120" s="68">
        <f t="shared" si="623"/>
        <v>7499.3530410359499</v>
      </c>
      <c r="N120" s="68">
        <f t="shared" si="623"/>
        <v>6362.7540628000297</v>
      </c>
      <c r="O120" s="68">
        <f t="shared" si="623"/>
        <v>5449.843197647956</v>
      </c>
      <c r="P120" s="68">
        <f t="shared" si="623"/>
        <v>0</v>
      </c>
      <c r="Q120" s="68">
        <f t="shared" si="623"/>
        <v>0</v>
      </c>
      <c r="R120" s="68">
        <f t="shared" si="623"/>
        <v>0</v>
      </c>
      <c r="S120" s="68">
        <f t="shared" si="623"/>
        <v>0</v>
      </c>
      <c r="T120" s="68">
        <f t="shared" si="623"/>
        <v>0</v>
      </c>
      <c r="U120" s="68">
        <f t="shared" si="623"/>
        <v>0</v>
      </c>
      <c r="V120" s="68">
        <f t="shared" si="623"/>
        <v>0</v>
      </c>
      <c r="W120" s="68">
        <f t="shared" si="623"/>
        <v>0</v>
      </c>
      <c r="X120" s="68">
        <f t="shared" si="623"/>
        <v>0</v>
      </c>
      <c r="Y120" s="68">
        <f t="shared" si="623"/>
        <v>0</v>
      </c>
      <c r="Z120" s="68">
        <f t="shared" si="623"/>
        <v>0</v>
      </c>
      <c r="AA120" s="68">
        <f t="shared" si="623"/>
        <v>0</v>
      </c>
      <c r="AB120" s="68">
        <f t="shared" si="623"/>
        <v>0</v>
      </c>
      <c r="AC120" s="68">
        <f t="shared" si="623"/>
        <v>0</v>
      </c>
      <c r="AD120" s="68">
        <f t="shared" si="623"/>
        <v>0</v>
      </c>
      <c r="AE120" s="68">
        <f t="shared" si="623"/>
        <v>0</v>
      </c>
      <c r="AF120" s="68">
        <f t="shared" si="623"/>
        <v>0</v>
      </c>
      <c r="AG120" s="68">
        <f t="shared" si="623"/>
        <v>0</v>
      </c>
      <c r="AH120" s="68">
        <f t="shared" si="623"/>
        <v>0</v>
      </c>
      <c r="AI120" s="68">
        <f t="shared" si="623"/>
        <v>0</v>
      </c>
      <c r="AJ120" s="68">
        <f t="shared" si="623"/>
        <v>0</v>
      </c>
      <c r="AK120" s="68">
        <f t="shared" si="623"/>
        <v>0</v>
      </c>
      <c r="AL120" s="68">
        <f t="shared" si="623"/>
        <v>0</v>
      </c>
      <c r="AM120" s="68">
        <f t="shared" si="623"/>
        <v>0</v>
      </c>
      <c r="AN120" s="68">
        <f t="shared" si="623"/>
        <v>0</v>
      </c>
      <c r="AO120" s="68">
        <f t="shared" si="623"/>
        <v>0</v>
      </c>
      <c r="AP120" s="68">
        <f t="shared" si="623"/>
        <v>0</v>
      </c>
      <c r="AQ120" s="68">
        <f t="shared" si="623"/>
        <v>0</v>
      </c>
      <c r="AR120" s="68">
        <f t="shared" si="623"/>
        <v>0</v>
      </c>
    </row>
    <row r="121" spans="2:44" x14ac:dyDescent="0.25">
      <c r="B121" s="133" t="s">
        <v>46</v>
      </c>
      <c r="C121" s="68">
        <f t="shared" ref="C121:F121" si="624">(C6*C10+C29*C33+C52*C56)/10^6</f>
        <v>3636.1149799999998</v>
      </c>
      <c r="D121" s="68">
        <f t="shared" si="624"/>
        <v>2138.7839062127136</v>
      </c>
      <c r="E121" s="68">
        <f t="shared" si="624"/>
        <v>2377.3066625914335</v>
      </c>
      <c r="F121" s="68">
        <f t="shared" si="624"/>
        <v>3479.551931192982</v>
      </c>
      <c r="G121" s="68">
        <f t="shared" ref="G121" si="625">(G6*G10+G29*G33+G52*G56)/10^6</f>
        <v>6349.5433603981737</v>
      </c>
      <c r="H121" s="68">
        <f t="shared" ref="H121:AR121" si="626">(H6*H10+H29*H33+H52*H56)/10^6</f>
        <v>25640.899767565581</v>
      </c>
      <c r="I121" s="68">
        <f t="shared" si="626"/>
        <v>30307.317384212198</v>
      </c>
      <c r="J121" s="68">
        <f t="shared" si="626"/>
        <v>33889.475822396387</v>
      </c>
      <c r="K121" s="68">
        <f t="shared" si="626"/>
        <v>26243.497944692703</v>
      </c>
      <c r="L121" s="68">
        <f t="shared" si="626"/>
        <v>25376.302734757217</v>
      </c>
      <c r="M121" s="68">
        <f t="shared" si="626"/>
        <v>24997.843470119835</v>
      </c>
      <c r="N121" s="68">
        <f t="shared" si="626"/>
        <v>24472.131010769343</v>
      </c>
      <c r="O121" s="68">
        <f t="shared" si="626"/>
        <v>24772.019554084916</v>
      </c>
      <c r="P121" s="68">
        <f t="shared" si="626"/>
        <v>21674.6635663669</v>
      </c>
      <c r="Q121" s="68">
        <f t="shared" si="626"/>
        <v>24636.065849607137</v>
      </c>
      <c r="R121" s="68">
        <f t="shared" si="626"/>
        <v>26179.831385858346</v>
      </c>
      <c r="S121" s="68">
        <f t="shared" si="626"/>
        <v>27959.797910840731</v>
      </c>
      <c r="T121" s="68">
        <f t="shared" si="626"/>
        <v>30447.549190342219</v>
      </c>
      <c r="U121" s="68">
        <f t="shared" si="626"/>
        <v>32500.304794105949</v>
      </c>
      <c r="V121" s="68">
        <f t="shared" si="626"/>
        <v>34472.857351180501</v>
      </c>
      <c r="W121" s="68">
        <f t="shared" si="626"/>
        <v>36429.173203481885</v>
      </c>
      <c r="X121" s="68">
        <f t="shared" si="626"/>
        <v>38741.164104401178</v>
      </c>
      <c r="Y121" s="68">
        <f t="shared" si="626"/>
        <v>41656.079095872316</v>
      </c>
      <c r="Z121" s="68">
        <f t="shared" si="626"/>
        <v>44427.714032244461</v>
      </c>
      <c r="AA121" s="68">
        <f t="shared" si="626"/>
        <v>47293.112242279269</v>
      </c>
      <c r="AB121" s="68">
        <f t="shared" si="626"/>
        <v>50378.564622155733</v>
      </c>
      <c r="AC121" s="68">
        <f t="shared" si="626"/>
        <v>53844.34171262943</v>
      </c>
      <c r="AD121" s="68">
        <f t="shared" si="626"/>
        <v>57378.463325584205</v>
      </c>
      <c r="AE121" s="68">
        <f t="shared" si="626"/>
        <v>61297.07473217092</v>
      </c>
      <c r="AF121" s="68">
        <f t="shared" si="626"/>
        <v>65319.703875264357</v>
      </c>
      <c r="AG121" s="68">
        <f t="shared" si="626"/>
        <v>69537.063111272248</v>
      </c>
      <c r="AH121" s="68">
        <f t="shared" si="626"/>
        <v>74421.130229871589</v>
      </c>
      <c r="AI121" s="68">
        <f t="shared" si="626"/>
        <v>79905.017016018115</v>
      </c>
      <c r="AJ121" s="68">
        <f t="shared" si="626"/>
        <v>85800.924215994834</v>
      </c>
      <c r="AK121" s="68">
        <f t="shared" si="626"/>
        <v>92112.590961384121</v>
      </c>
      <c r="AL121" s="68">
        <f t="shared" si="626"/>
        <v>99177.814008338974</v>
      </c>
      <c r="AM121" s="68">
        <f t="shared" si="626"/>
        <v>106931.64208837446</v>
      </c>
      <c r="AN121" s="68">
        <f t="shared" si="626"/>
        <v>115481.14107360481</v>
      </c>
      <c r="AO121" s="68">
        <f t="shared" si="626"/>
        <v>124621.93856754593</v>
      </c>
      <c r="AP121" s="68">
        <f t="shared" si="626"/>
        <v>134404.39150428632</v>
      </c>
      <c r="AQ121" s="68">
        <f t="shared" si="626"/>
        <v>144637.75685199333</v>
      </c>
      <c r="AR121" s="68">
        <f t="shared" si="626"/>
        <v>156013.09612535671</v>
      </c>
    </row>
    <row r="122" spans="2:44" x14ac:dyDescent="0.25">
      <c r="B122" s="161" t="str">
        <f>"Total Investment before credit (real "&amp;AEOdollarYr&amp;" dollars)"</f>
        <v>Total Investment before credit (real 2012 dollars)</v>
      </c>
      <c r="C122" s="74">
        <f>C121*HLOOKUP(AEOdollarYr,GDP!$C$2:$BA$3,2,0)/HLOOKUP(C119,GDP!$C$2:$BA$3,2,0)</f>
        <v>3825.9295717113851</v>
      </c>
      <c r="D122" s="74">
        <f>D121*HLOOKUP(AEOdollarYr,GDP!$C$2:$BA$3,2,0)/HLOOKUP(D119,GDP!$C$2:$BA$3,2,0)</f>
        <v>2223.1668808745681</v>
      </c>
      <c r="E122" s="74">
        <f>E121*HLOOKUP(AEOdollarYr,GDP!$C$2:$BA$3,2,0)/HLOOKUP(E119,GDP!$C$2:$BA$3,2,0)</f>
        <v>2421.1294005764125</v>
      </c>
      <c r="F122" s="74">
        <f>F121*HLOOKUP(AEOdollarYr,GDP!$C$2:$BA$3,2,0)/HLOOKUP(F119,GDP!$C$2:$BA$3,2,0)</f>
        <v>3479.551931192982</v>
      </c>
      <c r="G122" s="74">
        <f>G121*HLOOKUP(AEOdollarYr,GDP!$C$2:$BA$3,2,0)/HLOOKUP(G119,GDP!$C$2:$BA$3,2,0)</f>
        <v>6248.7473049853743</v>
      </c>
      <c r="H122" s="74">
        <f>H121*HLOOKUP(AEOdollarYr,GDP!$C$2:$BA$3,2,0)/HLOOKUP(H119,GDP!$C$2:$BA$3,2,0)</f>
        <v>24788.485130116573</v>
      </c>
      <c r="I122" s="74">
        <f>I121*HLOOKUP(AEOdollarYr,GDP!$C$2:$BA$3,2,0)/HLOOKUP(I119,GDP!$C$2:$BA$3,2,0)</f>
        <v>28990.654830182124</v>
      </c>
      <c r="J122" s="74">
        <f>J121*HLOOKUP(AEOdollarYr,GDP!$C$2:$BA$3,2,0)/HLOOKUP(J119,GDP!$C$2:$BA$3,2,0)</f>
        <v>31964.073265909246</v>
      </c>
      <c r="K122" s="74">
        <f>K121*HLOOKUP(AEOdollarYr,GDP!$C$2:$BA$3,2,0)/HLOOKUP(K119,GDP!$C$2:$BA$3,2,0)</f>
        <v>24229.693104213959</v>
      </c>
      <c r="L122" s="74">
        <f>L121*HLOOKUP(AEOdollarYr,GDP!$C$2:$BA$3,2,0)/HLOOKUP(L119,GDP!$C$2:$BA$3,2,0)</f>
        <v>22976.737781866927</v>
      </c>
      <c r="M122" s="74">
        <f>M121*HLOOKUP(AEOdollarYr,GDP!$C$2:$BA$3,2,0)/HLOOKUP(M119,GDP!$C$2:$BA$3,2,0)</f>
        <v>22167.017325885325</v>
      </c>
      <c r="N122" s="74">
        <f>N121*HLOOKUP(AEOdollarYr,GDP!$C$2:$BA$3,2,0)/HLOOKUP(N119,GDP!$C$2:$BA$3,2,0)</f>
        <v>21228.88942327883</v>
      </c>
      <c r="O122" s="74">
        <f>O121*HLOOKUP(AEOdollarYr,GDP!$C$2:$BA$3,2,0)/HLOOKUP(O119,GDP!$C$2:$BA$3,2,0)</f>
        <v>21031.52615399169</v>
      </c>
      <c r="P122" s="74">
        <f>P121*HLOOKUP(AEOdollarYr,GDP!$C$2:$BA$3,2,0)/HLOOKUP(P119,GDP!$C$2:$BA$3,2,0)</f>
        <v>17997.377331459538</v>
      </c>
      <c r="Q122" s="74">
        <f>Q121*HLOOKUP(AEOdollarYr,GDP!$C$2:$BA$3,2,0)/HLOOKUP(Q119,GDP!$C$2:$BA$3,2,0)</f>
        <v>20021.022223184944</v>
      </c>
      <c r="R122" s="74">
        <f>R121*HLOOKUP(AEOdollarYr,GDP!$C$2:$BA$3,2,0)/HLOOKUP(R119,GDP!$C$2:$BA$3,2,0)</f>
        <v>20846.339877881837</v>
      </c>
      <c r="S122" s="74">
        <f>S121*HLOOKUP(AEOdollarYr,GDP!$C$2:$BA$3,2,0)/HLOOKUP(S119,GDP!$C$2:$BA$3,2,0)</f>
        <v>21794.299466719662</v>
      </c>
      <c r="T122" s="74">
        <f>T121*HLOOKUP(AEOdollarYr,GDP!$C$2:$BA$3,2,0)/HLOOKUP(T119,GDP!$C$2:$BA$3,2,0)</f>
        <v>23216.740371815256</v>
      </c>
      <c r="U122" s="74">
        <f>U121*HLOOKUP(AEOdollarYr,GDP!$C$2:$BA$3,2,0)/HLOOKUP(U119,GDP!$C$2:$BA$3,2,0)</f>
        <v>24225.908026386463</v>
      </c>
      <c r="V122" s="74">
        <f>V121*HLOOKUP(AEOdollarYr,GDP!$C$2:$BA$3,2,0)/HLOOKUP(V119,GDP!$C$2:$BA$3,2,0)</f>
        <v>25137.716638655056</v>
      </c>
      <c r="W122" s="74">
        <f>W121*HLOOKUP(AEOdollarYr,GDP!$C$2:$BA$3,2,0)/HLOOKUP(W119,GDP!$C$2:$BA$3,2,0)</f>
        <v>25990.512879451046</v>
      </c>
      <c r="X122" s="74">
        <f>X121*HLOOKUP(AEOdollarYr,GDP!$C$2:$BA$3,2,0)/HLOOKUP(X119,GDP!$C$2:$BA$3,2,0)</f>
        <v>27046.812223086803</v>
      </c>
      <c r="Y122" s="74">
        <f>Y121*HLOOKUP(AEOdollarYr,GDP!$C$2:$BA$3,2,0)/HLOOKUP(Y119,GDP!$C$2:$BA$3,2,0)</f>
        <v>28466.177918827088</v>
      </c>
      <c r="Z122" s="74">
        <f>Z121*HLOOKUP(AEOdollarYr,GDP!$C$2:$BA$3,2,0)/HLOOKUP(Z119,GDP!$C$2:$BA$3,2,0)</f>
        <v>29739.293979275437</v>
      </c>
      <c r="AA122" s="74">
        <f>AA121*HLOOKUP(AEOdollarYr,GDP!$C$2:$BA$3,2,0)/HLOOKUP(AA119,GDP!$C$2:$BA$3,2,0)</f>
        <v>31032.880746183862</v>
      </c>
      <c r="AB122" s="74">
        <f>AB121*HLOOKUP(AEOdollarYr,GDP!$C$2:$BA$3,2,0)/HLOOKUP(AB119,GDP!$C$2:$BA$3,2,0)</f>
        <v>32431.102252157198</v>
      </c>
      <c r="AC122" s="74">
        <f>AC121*HLOOKUP(AEOdollarYr,GDP!$C$2:$BA$3,2,0)/HLOOKUP(AC119,GDP!$C$2:$BA$3,2,0)</f>
        <v>34021.596629154599</v>
      </c>
      <c r="AD122" s="74">
        <f>AD121*HLOOKUP(AEOdollarYr,GDP!$C$2:$BA$3,2,0)/HLOOKUP(AD119,GDP!$C$2:$BA$3,2,0)</f>
        <v>35586.137051072743</v>
      </c>
      <c r="AE122" s="74">
        <f>AE121*HLOOKUP(AEOdollarYr,GDP!$C$2:$BA$3,2,0)/HLOOKUP(AE119,GDP!$C$2:$BA$3,2,0)</f>
        <v>37323.968409510693</v>
      </c>
      <c r="AF122" s="74">
        <f>AF121*HLOOKUP(AEOdollarYr,GDP!$C$2:$BA$3,2,0)/HLOOKUP(AF119,GDP!$C$2:$BA$3,2,0)</f>
        <v>39038.351201916201</v>
      </c>
      <c r="AG122" s="74">
        <f>AG121*HLOOKUP(AEOdollarYr,GDP!$C$2:$BA$3,2,0)/HLOOKUP(AG119,GDP!$C$2:$BA$3,2,0)</f>
        <v>40774.274212096614</v>
      </c>
      <c r="AH122" s="74">
        <f>AH121*HLOOKUP(AEOdollarYr,GDP!$C$2:$BA$3,2,0)/HLOOKUP(AH119,GDP!$C$2:$BA$3,2,0)</f>
        <v>42802.031332476421</v>
      </c>
      <c r="AI122" s="74">
        <f>AI121*HLOOKUP(AEOdollarYr,GDP!$C$2:$BA$3,2,0)/HLOOKUP(AI119,GDP!$C$2:$BA$3,2,0)</f>
        <v>45055.996919478457</v>
      </c>
      <c r="AJ122" s="74">
        <f>AJ121*HLOOKUP(AEOdollarYr,GDP!$C$2:$BA$3,2,0)/HLOOKUP(AJ119,GDP!$C$2:$BA$3,2,0)</f>
        <v>47414.112495815731</v>
      </c>
      <c r="AK122" s="74">
        <f>AK121*HLOOKUP(AEOdollarYr,GDP!$C$2:$BA$3,2,0)/HLOOKUP(AK119,GDP!$C$2:$BA$3,2,0)</f>
        <v>49857.410300152755</v>
      </c>
      <c r="AL122" s="74">
        <f>AL121*HLOOKUP(AEOdollarYr,GDP!$C$2:$BA$3,2,0)/HLOOKUP(AL119,GDP!$C$2:$BA$3,2,0)</f>
        <v>52560.848273560594</v>
      </c>
      <c r="AM122" s="74">
        <f>AM121*HLOOKUP(AEOdollarYr,GDP!$C$2:$BA$3,2,0)/HLOOKUP(AM119,GDP!$C$2:$BA$3,2,0)</f>
        <v>55472.786796495173</v>
      </c>
      <c r="AN122" s="74">
        <f>AN121*HLOOKUP(AEOdollarYr,GDP!$C$2:$BA$3,2,0)/HLOOKUP(AN119,GDP!$C$2:$BA$3,2,0)</f>
        <v>58630.107284558333</v>
      </c>
      <c r="AO122" s="74">
        <f>AO121*HLOOKUP(AEOdollarYr,GDP!$C$2:$BA$3,2,0)/HLOOKUP(AO119,GDP!$C$2:$BA$3,2,0)</f>
        <v>61905.94594596776</v>
      </c>
      <c r="AP122" s="74">
        <f>AP121*HLOOKUP(AEOdollarYr,GDP!$C$2:$BA$3,2,0)/HLOOKUP(AP119,GDP!$C$2:$BA$3,2,0)</f>
        <v>65344.005362616081</v>
      </c>
      <c r="AQ122" s="74">
        <f>AQ121*HLOOKUP(AEOdollarYr,GDP!$C$2:$BA$3,2,0)/HLOOKUP(AQ119,GDP!$C$2:$BA$3,2,0)</f>
        <v>68832.326034469661</v>
      </c>
      <c r="AR122" s="74">
        <f>AR121*HLOOKUP(AEOdollarYr,GDP!$C$2:$BA$3,2,0)/HLOOKUP(AR119,GDP!$C$2:$BA$3,2,0)</f>
        <v>72706.007800152438</v>
      </c>
    </row>
    <row r="123" spans="2:44" x14ac:dyDescent="0.25">
      <c r="B123" s="133" t="s">
        <v>47</v>
      </c>
      <c r="C123" s="68">
        <f t="shared" ref="C123:F123" si="627">((C6-C8)*C10+(C29-C31)*C33+(C52-C54)*C56)/10^6</f>
        <v>2545.2804860000001</v>
      </c>
      <c r="D123" s="68">
        <f t="shared" si="627"/>
        <v>1497.1487343488993</v>
      </c>
      <c r="E123" s="68">
        <f t="shared" si="627"/>
        <v>1664.1146638140033</v>
      </c>
      <c r="F123" s="68">
        <f t="shared" si="627"/>
        <v>2435.6863518350879</v>
      </c>
      <c r="G123" s="68">
        <f t="shared" ref="G123" si="628">((G6-G8)*G10+(G29-G31)*G33+(G52-G54)*G56)/10^6</f>
        <v>4444.6803522787204</v>
      </c>
      <c r="H123" s="68">
        <f t="shared" ref="H123:AR123" si="629">((H6-H8)*H10+(H29-H31)*H33+(H52-H54)*H56)/10^6</f>
        <v>17948.629837295906</v>
      </c>
      <c r="I123" s="68">
        <f t="shared" si="629"/>
        <v>21215.122168948536</v>
      </c>
      <c r="J123" s="68">
        <f t="shared" si="629"/>
        <v>23722.633075677466</v>
      </c>
      <c r="K123" s="68">
        <f t="shared" si="629"/>
        <v>18370.449368160211</v>
      </c>
      <c r="L123" s="68">
        <f t="shared" si="629"/>
        <v>17763.412147909919</v>
      </c>
      <c r="M123" s="68">
        <f t="shared" si="629"/>
        <v>17498.490429083886</v>
      </c>
      <c r="N123" s="68">
        <f t="shared" si="629"/>
        <v>18109.376947969315</v>
      </c>
      <c r="O123" s="68">
        <f t="shared" si="629"/>
        <v>19322.176356436958</v>
      </c>
      <c r="P123" s="68">
        <f t="shared" si="629"/>
        <v>21674.6635663669</v>
      </c>
      <c r="Q123" s="68">
        <f t="shared" si="629"/>
        <v>24636.065849607137</v>
      </c>
      <c r="R123" s="68">
        <f t="shared" si="629"/>
        <v>26179.831385858346</v>
      </c>
      <c r="S123" s="68">
        <f t="shared" si="629"/>
        <v>27959.797910840731</v>
      </c>
      <c r="T123" s="68">
        <f t="shared" si="629"/>
        <v>30447.549190342219</v>
      </c>
      <c r="U123" s="68">
        <f t="shared" si="629"/>
        <v>32500.304794105949</v>
      </c>
      <c r="V123" s="68">
        <f t="shared" si="629"/>
        <v>34472.857351180501</v>
      </c>
      <c r="W123" s="68">
        <f t="shared" si="629"/>
        <v>36429.173203481885</v>
      </c>
      <c r="X123" s="68">
        <f t="shared" si="629"/>
        <v>38741.164104401178</v>
      </c>
      <c r="Y123" s="68">
        <f t="shared" si="629"/>
        <v>41656.079095872316</v>
      </c>
      <c r="Z123" s="68">
        <f t="shared" si="629"/>
        <v>44427.714032244461</v>
      </c>
      <c r="AA123" s="68">
        <f t="shared" si="629"/>
        <v>47293.112242279269</v>
      </c>
      <c r="AB123" s="68">
        <f t="shared" si="629"/>
        <v>50378.564622155733</v>
      </c>
      <c r="AC123" s="68">
        <f t="shared" si="629"/>
        <v>53844.34171262943</v>
      </c>
      <c r="AD123" s="68">
        <f t="shared" si="629"/>
        <v>57378.463325584205</v>
      </c>
      <c r="AE123" s="68">
        <f t="shared" si="629"/>
        <v>61297.07473217092</v>
      </c>
      <c r="AF123" s="68">
        <f t="shared" si="629"/>
        <v>65319.703875264357</v>
      </c>
      <c r="AG123" s="68">
        <f t="shared" si="629"/>
        <v>69537.063111272248</v>
      </c>
      <c r="AH123" s="68">
        <f t="shared" si="629"/>
        <v>74421.130229871589</v>
      </c>
      <c r="AI123" s="68">
        <f t="shared" si="629"/>
        <v>79905.017016018115</v>
      </c>
      <c r="AJ123" s="68">
        <f t="shared" si="629"/>
        <v>85800.924215994834</v>
      </c>
      <c r="AK123" s="68">
        <f t="shared" si="629"/>
        <v>92112.590961384121</v>
      </c>
      <c r="AL123" s="68">
        <f t="shared" si="629"/>
        <v>99177.814008338974</v>
      </c>
      <c r="AM123" s="68">
        <f t="shared" si="629"/>
        <v>106931.64208837446</v>
      </c>
      <c r="AN123" s="68">
        <f t="shared" si="629"/>
        <v>115481.14107360481</v>
      </c>
      <c r="AO123" s="68">
        <f t="shared" si="629"/>
        <v>124621.93856754593</v>
      </c>
      <c r="AP123" s="68">
        <f t="shared" si="629"/>
        <v>134404.39150428632</v>
      </c>
      <c r="AQ123" s="68">
        <f t="shared" si="629"/>
        <v>144637.75685199333</v>
      </c>
      <c r="AR123" s="68">
        <f t="shared" si="629"/>
        <v>156013.09612535671</v>
      </c>
    </row>
    <row r="124" spans="2:44" x14ac:dyDescent="0.25">
      <c r="B124" s="161" t="str">
        <f>"Net Investment after credit (real "&amp;AEOdollarYr&amp;" dollars)"</f>
        <v>Net Investment after credit (real 2012 dollars)</v>
      </c>
      <c r="C124" s="74">
        <f>C123*HLOOKUP(AEOdollarYr,GDP!$C$2:$BA$3,2,0)/HLOOKUP(C119,GDP!$C$2:$BA$3,2,0)</f>
        <v>2678.1507001979699</v>
      </c>
      <c r="D124" s="68">
        <f>D123*HLOOKUP(AEOdollarYr,GDP!$C$2:$BA$3,2,0)/HLOOKUP(D119,GDP!$C$2:$BA$3,2,0)</f>
        <v>1556.2168166121974</v>
      </c>
      <c r="E124" s="68">
        <f>E123*HLOOKUP(AEOdollarYr,GDP!$C$2:$BA$3,2,0)/HLOOKUP(E119,GDP!$C$2:$BA$3,2,0)</f>
        <v>1694.7905804034888</v>
      </c>
      <c r="F124" s="68">
        <f>F123*HLOOKUP(AEOdollarYr,GDP!$C$2:$BA$3,2,0)/HLOOKUP(F119,GDP!$C$2:$BA$3,2,0)</f>
        <v>2435.6863518350879</v>
      </c>
      <c r="G124" s="68">
        <f>G123*HLOOKUP(AEOdollarYr,GDP!$C$2:$BA$3,2,0)/HLOOKUP(G119,GDP!$C$2:$BA$3,2,0)</f>
        <v>4374.1231134897607</v>
      </c>
      <c r="H124" s="68">
        <f>H123*HLOOKUP(AEOdollarYr,GDP!$C$2:$BA$3,2,0)/HLOOKUP(H119,GDP!$C$2:$BA$3,2,0)</f>
        <v>17351.939591081598</v>
      </c>
      <c r="I124" s="68">
        <f>I123*HLOOKUP(AEOdollarYr,GDP!$C$2:$BA$3,2,0)/HLOOKUP(I119,GDP!$C$2:$BA$3,2,0)</f>
        <v>20293.458381127482</v>
      </c>
      <c r="J124" s="68">
        <f>J123*HLOOKUP(AEOdollarYr,GDP!$C$2:$BA$3,2,0)/HLOOKUP(J119,GDP!$C$2:$BA$3,2,0)</f>
        <v>22374.851286136469</v>
      </c>
      <c r="K124" s="68">
        <f>K123*HLOOKUP(AEOdollarYr,GDP!$C$2:$BA$3,2,0)/HLOOKUP(K119,GDP!$C$2:$BA$3,2,0)</f>
        <v>16960.785917909201</v>
      </c>
      <c r="L124" s="68">
        <f>L123*HLOOKUP(AEOdollarYr,GDP!$C$2:$BA$3,2,0)/HLOOKUP(L119,GDP!$C$2:$BA$3,2,0)</f>
        <v>16083.716658799573</v>
      </c>
      <c r="M124" s="68">
        <f>M123*HLOOKUP(AEOdollarYr,GDP!$C$2:$BA$3,2,0)/HLOOKUP(M119,GDP!$C$2:$BA$3,2,0)</f>
        <v>15516.912128119729</v>
      </c>
      <c r="N124" s="68">
        <f>N123*HLOOKUP(AEOdollarYr,GDP!$C$2:$BA$3,2,0)/HLOOKUP(N119,GDP!$C$2:$BA$3,2,0)</f>
        <v>15709.378173226336</v>
      </c>
      <c r="O124" s="68">
        <f>O123*HLOOKUP(AEOdollarYr,GDP!$C$2:$BA$3,2,0)/HLOOKUP(O119,GDP!$C$2:$BA$3,2,0)</f>
        <v>16404.591337626018</v>
      </c>
      <c r="P124" s="68">
        <f>P123*HLOOKUP(AEOdollarYr,GDP!$C$2:$BA$3,2,0)/HLOOKUP(P119,GDP!$C$2:$BA$3,2,0)</f>
        <v>17997.377331459538</v>
      </c>
      <c r="Q124" s="68">
        <f>Q123*HLOOKUP(AEOdollarYr,GDP!$C$2:$BA$3,2,0)/HLOOKUP(Q119,GDP!$C$2:$BA$3,2,0)</f>
        <v>20021.022223184944</v>
      </c>
      <c r="R124" s="68">
        <f>R123*HLOOKUP(AEOdollarYr,GDP!$C$2:$BA$3,2,0)/HLOOKUP(R119,GDP!$C$2:$BA$3,2,0)</f>
        <v>20846.339877881837</v>
      </c>
      <c r="S124" s="68">
        <f>S123*HLOOKUP(AEOdollarYr,GDP!$C$2:$BA$3,2,0)/HLOOKUP(S119,GDP!$C$2:$BA$3,2,0)</f>
        <v>21794.299466719662</v>
      </c>
      <c r="T124" s="68">
        <f>T123*HLOOKUP(AEOdollarYr,GDP!$C$2:$BA$3,2,0)/HLOOKUP(T119,GDP!$C$2:$BA$3,2,0)</f>
        <v>23216.740371815256</v>
      </c>
      <c r="U124" s="68">
        <f>U123*HLOOKUP(AEOdollarYr,GDP!$C$2:$BA$3,2,0)/HLOOKUP(U119,GDP!$C$2:$BA$3,2,0)</f>
        <v>24225.908026386463</v>
      </c>
      <c r="V124" s="68">
        <f>V123*HLOOKUP(AEOdollarYr,GDP!$C$2:$BA$3,2,0)/HLOOKUP(V119,GDP!$C$2:$BA$3,2,0)</f>
        <v>25137.716638655056</v>
      </c>
      <c r="W124" s="68">
        <f>W123*HLOOKUP(AEOdollarYr,GDP!$C$2:$BA$3,2,0)/HLOOKUP(W119,GDP!$C$2:$BA$3,2,0)</f>
        <v>25990.512879451046</v>
      </c>
      <c r="X124" s="68">
        <f>X123*HLOOKUP(AEOdollarYr,GDP!$C$2:$BA$3,2,0)/HLOOKUP(X119,GDP!$C$2:$BA$3,2,0)</f>
        <v>27046.812223086803</v>
      </c>
      <c r="Y124" s="68">
        <f>Y123*HLOOKUP(AEOdollarYr,GDP!$C$2:$BA$3,2,0)/HLOOKUP(Y119,GDP!$C$2:$BA$3,2,0)</f>
        <v>28466.177918827088</v>
      </c>
      <c r="Z124" s="68">
        <f>Z123*HLOOKUP(AEOdollarYr,GDP!$C$2:$BA$3,2,0)/HLOOKUP(Z119,GDP!$C$2:$BA$3,2,0)</f>
        <v>29739.293979275437</v>
      </c>
      <c r="AA124" s="68">
        <f>AA123*HLOOKUP(AEOdollarYr,GDP!$C$2:$BA$3,2,0)/HLOOKUP(AA119,GDP!$C$2:$BA$3,2,0)</f>
        <v>31032.880746183862</v>
      </c>
      <c r="AB124" s="68">
        <f>AB123*HLOOKUP(AEOdollarYr,GDP!$C$2:$BA$3,2,0)/HLOOKUP(AB119,GDP!$C$2:$BA$3,2,0)</f>
        <v>32431.102252157198</v>
      </c>
      <c r="AC124" s="68">
        <f>AC123*HLOOKUP(AEOdollarYr,GDP!$C$2:$BA$3,2,0)/HLOOKUP(AC119,GDP!$C$2:$BA$3,2,0)</f>
        <v>34021.596629154599</v>
      </c>
      <c r="AD124" s="68">
        <f>AD123*HLOOKUP(AEOdollarYr,GDP!$C$2:$BA$3,2,0)/HLOOKUP(AD119,GDP!$C$2:$BA$3,2,0)</f>
        <v>35586.137051072743</v>
      </c>
      <c r="AE124" s="68">
        <f>AE123*HLOOKUP(AEOdollarYr,GDP!$C$2:$BA$3,2,0)/HLOOKUP(AE119,GDP!$C$2:$BA$3,2,0)</f>
        <v>37323.968409510693</v>
      </c>
      <c r="AF124" s="68">
        <f>AF123*HLOOKUP(AEOdollarYr,GDP!$C$2:$BA$3,2,0)/HLOOKUP(AF119,GDP!$C$2:$BA$3,2,0)</f>
        <v>39038.351201916201</v>
      </c>
      <c r="AG124" s="68">
        <f>AG123*HLOOKUP(AEOdollarYr,GDP!$C$2:$BA$3,2,0)/HLOOKUP(AG119,GDP!$C$2:$BA$3,2,0)</f>
        <v>40774.274212096614</v>
      </c>
      <c r="AH124" s="68">
        <f>AH123*HLOOKUP(AEOdollarYr,GDP!$C$2:$BA$3,2,0)/HLOOKUP(AH119,GDP!$C$2:$BA$3,2,0)</f>
        <v>42802.031332476421</v>
      </c>
      <c r="AI124" s="68">
        <f>AI123*HLOOKUP(AEOdollarYr,GDP!$C$2:$BA$3,2,0)/HLOOKUP(AI119,GDP!$C$2:$BA$3,2,0)</f>
        <v>45055.996919478457</v>
      </c>
      <c r="AJ124" s="68">
        <f>AJ123*HLOOKUP(AEOdollarYr,GDP!$C$2:$BA$3,2,0)/HLOOKUP(AJ119,GDP!$C$2:$BA$3,2,0)</f>
        <v>47414.112495815731</v>
      </c>
      <c r="AK124" s="68">
        <f>AK123*HLOOKUP(AEOdollarYr,GDP!$C$2:$BA$3,2,0)/HLOOKUP(AK119,GDP!$C$2:$BA$3,2,0)</f>
        <v>49857.410300152755</v>
      </c>
      <c r="AL124" s="68">
        <f>AL123*HLOOKUP(AEOdollarYr,GDP!$C$2:$BA$3,2,0)/HLOOKUP(AL119,GDP!$C$2:$BA$3,2,0)</f>
        <v>52560.848273560594</v>
      </c>
      <c r="AM124" s="68">
        <f>AM123*HLOOKUP(AEOdollarYr,GDP!$C$2:$BA$3,2,0)/HLOOKUP(AM119,GDP!$C$2:$BA$3,2,0)</f>
        <v>55472.786796495173</v>
      </c>
      <c r="AN124" s="68">
        <f>AN123*HLOOKUP(AEOdollarYr,GDP!$C$2:$BA$3,2,0)/HLOOKUP(AN119,GDP!$C$2:$BA$3,2,0)</f>
        <v>58630.107284558333</v>
      </c>
      <c r="AO124" s="68">
        <f>AO123*HLOOKUP(AEOdollarYr,GDP!$C$2:$BA$3,2,0)/HLOOKUP(AO119,GDP!$C$2:$BA$3,2,0)</f>
        <v>61905.94594596776</v>
      </c>
      <c r="AP124" s="68">
        <f>AP123*HLOOKUP(AEOdollarYr,GDP!$C$2:$BA$3,2,0)/HLOOKUP(AP119,GDP!$C$2:$BA$3,2,0)</f>
        <v>65344.005362616081</v>
      </c>
      <c r="AQ124" s="68">
        <f>AQ123*HLOOKUP(AEOdollarYr,GDP!$C$2:$BA$3,2,0)/HLOOKUP(AQ119,GDP!$C$2:$BA$3,2,0)</f>
        <v>68832.326034469661</v>
      </c>
      <c r="AR124" s="68">
        <f>AR123*HLOOKUP(AEOdollarYr,GDP!$C$2:$BA$3,2,0)/HLOOKUP(AR119,GDP!$C$2:$BA$3,2,0)</f>
        <v>72706.007800152438</v>
      </c>
    </row>
    <row r="125" spans="2:44" ht="27.6" x14ac:dyDescent="0.25">
      <c r="B125" s="161" t="str">
        <f>"Net Investment after credit (real "&amp;AEOdollarYr&amp;" dollars) ($billions)"</f>
        <v>Net Investment after credit (real 2012 dollars) ($billions)</v>
      </c>
      <c r="C125" s="137">
        <f t="shared" ref="C125:F125" si="630">C124/1000</f>
        <v>2.6781507001979699</v>
      </c>
      <c r="D125" s="137">
        <f t="shared" si="630"/>
        <v>1.5562168166121975</v>
      </c>
      <c r="E125" s="137">
        <f t="shared" si="630"/>
        <v>1.6947905804034888</v>
      </c>
      <c r="F125" s="137">
        <f t="shared" si="630"/>
        <v>2.4356863518350877</v>
      </c>
      <c r="G125" s="137">
        <f t="shared" ref="G125" si="631">G124/1000</f>
        <v>4.3741231134897607</v>
      </c>
      <c r="H125" s="137">
        <f t="shared" ref="H125:AR125" si="632">H124/1000</f>
        <v>17.351939591081599</v>
      </c>
      <c r="I125" s="137">
        <f t="shared" si="632"/>
        <v>20.293458381127483</v>
      </c>
      <c r="J125" s="137">
        <f t="shared" si="632"/>
        <v>22.374851286136469</v>
      </c>
      <c r="K125" s="137">
        <f t="shared" si="632"/>
        <v>16.960785917909202</v>
      </c>
      <c r="L125" s="137">
        <f t="shared" si="632"/>
        <v>16.083716658799574</v>
      </c>
      <c r="M125" s="137">
        <f t="shared" si="632"/>
        <v>15.51691212811973</v>
      </c>
      <c r="N125" s="137">
        <f t="shared" si="632"/>
        <v>15.709378173226336</v>
      </c>
      <c r="O125" s="137">
        <f t="shared" si="632"/>
        <v>16.40459133762602</v>
      </c>
      <c r="P125" s="137">
        <f t="shared" si="632"/>
        <v>17.997377331459539</v>
      </c>
      <c r="Q125" s="137">
        <f t="shared" si="632"/>
        <v>20.021022223184943</v>
      </c>
      <c r="R125" s="137">
        <f t="shared" si="632"/>
        <v>20.846339877881839</v>
      </c>
      <c r="S125" s="137">
        <f t="shared" si="632"/>
        <v>21.794299466719661</v>
      </c>
      <c r="T125" s="137">
        <f t="shared" si="632"/>
        <v>23.216740371815256</v>
      </c>
      <c r="U125" s="137">
        <f t="shared" si="632"/>
        <v>24.225908026386463</v>
      </c>
      <c r="V125" s="137">
        <f t="shared" si="632"/>
        <v>25.137716638655057</v>
      </c>
      <c r="W125" s="137">
        <f t="shared" si="632"/>
        <v>25.990512879451046</v>
      </c>
      <c r="X125" s="137">
        <f t="shared" si="632"/>
        <v>27.046812223086803</v>
      </c>
      <c r="Y125" s="137">
        <f t="shared" si="632"/>
        <v>28.466177918827089</v>
      </c>
      <c r="Z125" s="137">
        <f t="shared" si="632"/>
        <v>29.739293979275438</v>
      </c>
      <c r="AA125" s="137">
        <f t="shared" si="632"/>
        <v>31.032880746183864</v>
      </c>
      <c r="AB125" s="137">
        <f t="shared" si="632"/>
        <v>32.431102252157196</v>
      </c>
      <c r="AC125" s="137">
        <f t="shared" si="632"/>
        <v>34.021596629154601</v>
      </c>
      <c r="AD125" s="137">
        <f t="shared" si="632"/>
        <v>35.58613705107274</v>
      </c>
      <c r="AE125" s="137">
        <f t="shared" si="632"/>
        <v>37.323968409510691</v>
      </c>
      <c r="AF125" s="137">
        <f t="shared" si="632"/>
        <v>39.0383512019162</v>
      </c>
      <c r="AG125" s="137">
        <f t="shared" si="632"/>
        <v>40.774274212096614</v>
      </c>
      <c r="AH125" s="137">
        <f t="shared" si="632"/>
        <v>42.802031332476425</v>
      </c>
      <c r="AI125" s="137">
        <f t="shared" si="632"/>
        <v>45.05599691947846</v>
      </c>
      <c r="AJ125" s="137">
        <f t="shared" si="632"/>
        <v>47.414112495815729</v>
      </c>
      <c r="AK125" s="137">
        <f t="shared" si="632"/>
        <v>49.857410300152758</v>
      </c>
      <c r="AL125" s="137">
        <f t="shared" si="632"/>
        <v>52.560848273560595</v>
      </c>
      <c r="AM125" s="137">
        <f t="shared" si="632"/>
        <v>55.472786796495171</v>
      </c>
      <c r="AN125" s="137">
        <f t="shared" si="632"/>
        <v>58.630107284558335</v>
      </c>
      <c r="AO125" s="137">
        <f t="shared" si="632"/>
        <v>61.905945945967758</v>
      </c>
      <c r="AP125" s="137">
        <f t="shared" si="632"/>
        <v>65.344005362616087</v>
      </c>
      <c r="AQ125" s="137">
        <f t="shared" si="632"/>
        <v>68.832326034469659</v>
      </c>
      <c r="AR125" s="137">
        <f t="shared" si="632"/>
        <v>72.706007800152435</v>
      </c>
    </row>
    <row r="126" spans="2:44" x14ac:dyDescent="0.25">
      <c r="B126" s="133" t="s">
        <v>48</v>
      </c>
      <c r="C126" s="68">
        <f t="shared" ref="C126:F126" si="633">C121-C123</f>
        <v>1090.8344939999997</v>
      </c>
      <c r="D126" s="68">
        <f t="shared" si="633"/>
        <v>641.63517186381432</v>
      </c>
      <c r="E126" s="68">
        <f t="shared" si="633"/>
        <v>713.19199877743017</v>
      </c>
      <c r="F126" s="68">
        <f t="shared" si="633"/>
        <v>1043.8655793578941</v>
      </c>
      <c r="G126" s="68">
        <f>G121-G123</f>
        <v>1904.8630081194533</v>
      </c>
      <c r="H126" s="68">
        <f t="shared" ref="H126:AR126" si="634">H121-H123</f>
        <v>7692.2699302696747</v>
      </c>
      <c r="I126" s="68">
        <f t="shared" si="634"/>
        <v>9092.1952152636622</v>
      </c>
      <c r="J126" s="68">
        <f t="shared" si="634"/>
        <v>10166.842746718921</v>
      </c>
      <c r="K126" s="68">
        <f t="shared" si="634"/>
        <v>7873.048576532492</v>
      </c>
      <c r="L126" s="68">
        <f t="shared" si="634"/>
        <v>7612.8905868472975</v>
      </c>
      <c r="M126" s="68">
        <f t="shared" si="634"/>
        <v>7499.353041035949</v>
      </c>
      <c r="N126" s="68">
        <f t="shared" si="634"/>
        <v>6362.7540628000279</v>
      </c>
      <c r="O126" s="68">
        <f t="shared" si="634"/>
        <v>5449.8431976479587</v>
      </c>
      <c r="P126" s="68">
        <f t="shared" si="634"/>
        <v>0</v>
      </c>
      <c r="Q126" s="68">
        <f t="shared" si="634"/>
        <v>0</v>
      </c>
      <c r="R126" s="68">
        <f t="shared" si="634"/>
        <v>0</v>
      </c>
      <c r="S126" s="68">
        <f t="shared" si="634"/>
        <v>0</v>
      </c>
      <c r="T126" s="68">
        <f t="shared" si="634"/>
        <v>0</v>
      </c>
      <c r="U126" s="68">
        <f t="shared" si="634"/>
        <v>0</v>
      </c>
      <c r="V126" s="68">
        <f t="shared" si="634"/>
        <v>0</v>
      </c>
      <c r="W126" s="68">
        <f t="shared" si="634"/>
        <v>0</v>
      </c>
      <c r="X126" s="68">
        <f t="shared" si="634"/>
        <v>0</v>
      </c>
      <c r="Y126" s="68">
        <f t="shared" si="634"/>
        <v>0</v>
      </c>
      <c r="Z126" s="68">
        <f t="shared" si="634"/>
        <v>0</v>
      </c>
      <c r="AA126" s="68">
        <f t="shared" si="634"/>
        <v>0</v>
      </c>
      <c r="AB126" s="68">
        <f t="shared" si="634"/>
        <v>0</v>
      </c>
      <c r="AC126" s="68">
        <f t="shared" si="634"/>
        <v>0</v>
      </c>
      <c r="AD126" s="68">
        <f t="shared" si="634"/>
        <v>0</v>
      </c>
      <c r="AE126" s="68">
        <f t="shared" si="634"/>
        <v>0</v>
      </c>
      <c r="AF126" s="68">
        <f t="shared" si="634"/>
        <v>0</v>
      </c>
      <c r="AG126" s="68">
        <f t="shared" si="634"/>
        <v>0</v>
      </c>
      <c r="AH126" s="68">
        <f t="shared" si="634"/>
        <v>0</v>
      </c>
      <c r="AI126" s="68">
        <f t="shared" si="634"/>
        <v>0</v>
      </c>
      <c r="AJ126" s="68">
        <f t="shared" si="634"/>
        <v>0</v>
      </c>
      <c r="AK126" s="68">
        <f t="shared" si="634"/>
        <v>0</v>
      </c>
      <c r="AL126" s="68">
        <f t="shared" si="634"/>
        <v>0</v>
      </c>
      <c r="AM126" s="68">
        <f t="shared" si="634"/>
        <v>0</v>
      </c>
      <c r="AN126" s="68">
        <f t="shared" si="634"/>
        <v>0</v>
      </c>
      <c r="AO126" s="68">
        <f t="shared" si="634"/>
        <v>0</v>
      </c>
      <c r="AP126" s="68">
        <f t="shared" si="634"/>
        <v>0</v>
      </c>
      <c r="AQ126" s="68">
        <f t="shared" si="634"/>
        <v>0</v>
      </c>
      <c r="AR126" s="68">
        <f t="shared" si="634"/>
        <v>0</v>
      </c>
    </row>
    <row r="127" spans="2:44" x14ac:dyDescent="0.25">
      <c r="B127" s="161" t="str">
        <f>"Total Tax Credits (real "&amp;AEOdollarYr&amp;" dollars)"</f>
        <v>Total Tax Credits (real 2012 dollars)</v>
      </c>
      <c r="C127" s="68">
        <f t="shared" ref="C127:F127" si="635">C122-C124</f>
        <v>1147.7788715134152</v>
      </c>
      <c r="D127" s="68">
        <f t="shared" si="635"/>
        <v>666.95006426237069</v>
      </c>
      <c r="E127" s="68">
        <f t="shared" si="635"/>
        <v>726.33882017292376</v>
      </c>
      <c r="F127" s="68">
        <f t="shared" si="635"/>
        <v>1043.8655793578941</v>
      </c>
      <c r="G127" s="68">
        <f>G122-G124</f>
        <v>1874.6241914956136</v>
      </c>
      <c r="H127" s="68">
        <f t="shared" ref="H127:AR127" si="636">H122-H124</f>
        <v>7436.5455390349744</v>
      </c>
      <c r="I127" s="68">
        <f t="shared" si="636"/>
        <v>8697.1964490546416</v>
      </c>
      <c r="J127" s="68">
        <f t="shared" si="636"/>
        <v>9589.2219797727776</v>
      </c>
      <c r="K127" s="68">
        <f t="shared" si="636"/>
        <v>7268.9071863047575</v>
      </c>
      <c r="L127" s="68">
        <f t="shared" si="636"/>
        <v>6893.021123067354</v>
      </c>
      <c r="M127" s="68">
        <f t="shared" si="636"/>
        <v>6650.1051977655952</v>
      </c>
      <c r="N127" s="68">
        <f t="shared" si="636"/>
        <v>5519.5112500524938</v>
      </c>
      <c r="O127" s="68">
        <f t="shared" si="636"/>
        <v>4626.9348163656723</v>
      </c>
      <c r="P127" s="68">
        <f t="shared" si="636"/>
        <v>0</v>
      </c>
      <c r="Q127" s="68">
        <f t="shared" si="636"/>
        <v>0</v>
      </c>
      <c r="R127" s="68">
        <f t="shared" si="636"/>
        <v>0</v>
      </c>
      <c r="S127" s="68">
        <f t="shared" si="636"/>
        <v>0</v>
      </c>
      <c r="T127" s="68">
        <f t="shared" si="636"/>
        <v>0</v>
      </c>
      <c r="U127" s="68">
        <f t="shared" si="636"/>
        <v>0</v>
      </c>
      <c r="V127" s="68">
        <f t="shared" si="636"/>
        <v>0</v>
      </c>
      <c r="W127" s="68">
        <f t="shared" si="636"/>
        <v>0</v>
      </c>
      <c r="X127" s="68">
        <f t="shared" si="636"/>
        <v>0</v>
      </c>
      <c r="Y127" s="68">
        <f t="shared" si="636"/>
        <v>0</v>
      </c>
      <c r="Z127" s="68">
        <f t="shared" si="636"/>
        <v>0</v>
      </c>
      <c r="AA127" s="68">
        <f t="shared" si="636"/>
        <v>0</v>
      </c>
      <c r="AB127" s="68">
        <f t="shared" si="636"/>
        <v>0</v>
      </c>
      <c r="AC127" s="68">
        <f t="shared" si="636"/>
        <v>0</v>
      </c>
      <c r="AD127" s="68">
        <f t="shared" si="636"/>
        <v>0</v>
      </c>
      <c r="AE127" s="68">
        <f t="shared" si="636"/>
        <v>0</v>
      </c>
      <c r="AF127" s="68">
        <f t="shared" si="636"/>
        <v>0</v>
      </c>
      <c r="AG127" s="68">
        <f t="shared" si="636"/>
        <v>0</v>
      </c>
      <c r="AH127" s="68">
        <f t="shared" si="636"/>
        <v>0</v>
      </c>
      <c r="AI127" s="68">
        <f t="shared" si="636"/>
        <v>0</v>
      </c>
      <c r="AJ127" s="68">
        <f t="shared" si="636"/>
        <v>0</v>
      </c>
      <c r="AK127" s="68">
        <f t="shared" si="636"/>
        <v>0</v>
      </c>
      <c r="AL127" s="68">
        <f t="shared" si="636"/>
        <v>0</v>
      </c>
      <c r="AM127" s="68">
        <f t="shared" si="636"/>
        <v>0</v>
      </c>
      <c r="AN127" s="68">
        <f t="shared" si="636"/>
        <v>0</v>
      </c>
      <c r="AO127" s="68">
        <f t="shared" si="636"/>
        <v>0</v>
      </c>
      <c r="AP127" s="68">
        <f t="shared" si="636"/>
        <v>0</v>
      </c>
      <c r="AQ127" s="68">
        <f t="shared" si="636"/>
        <v>0</v>
      </c>
      <c r="AR127" s="68">
        <f t="shared" si="636"/>
        <v>0</v>
      </c>
    </row>
    <row r="128" spans="2:44" customFormat="1" x14ac:dyDescent="0.25"/>
    <row r="129" spans="2:44" customFormat="1" x14ac:dyDescent="0.25"/>
    <row r="130" spans="2:44" customFormat="1" x14ac:dyDescent="0.25">
      <c r="B130" s="136" t="s">
        <v>92</v>
      </c>
    </row>
    <row r="131" spans="2:44" customFormat="1" x14ac:dyDescent="0.25">
      <c r="C131" s="5">
        <v>2009</v>
      </c>
      <c r="D131" s="5">
        <v>2010</v>
      </c>
      <c r="E131" s="5">
        <v>2011</v>
      </c>
      <c r="F131" s="5">
        <v>2012</v>
      </c>
      <c r="G131" s="5">
        <v>2013</v>
      </c>
      <c r="H131" s="5">
        <v>2014</v>
      </c>
      <c r="I131" s="5">
        <v>2015</v>
      </c>
      <c r="J131" s="5">
        <v>2016</v>
      </c>
      <c r="K131" s="5">
        <v>2017</v>
      </c>
      <c r="L131" s="5">
        <v>2018</v>
      </c>
      <c r="M131" s="5">
        <v>2019</v>
      </c>
      <c r="N131" s="5">
        <v>2020</v>
      </c>
      <c r="O131" s="5">
        <v>2021</v>
      </c>
      <c r="P131" s="5">
        <v>2022</v>
      </c>
      <c r="Q131" s="5">
        <v>2023</v>
      </c>
      <c r="R131" s="5">
        <v>2024</v>
      </c>
      <c r="S131" s="5">
        <v>2025</v>
      </c>
      <c r="T131" s="5">
        <v>2026</v>
      </c>
      <c r="U131" s="5">
        <v>2027</v>
      </c>
      <c r="V131" s="5">
        <v>2028</v>
      </c>
      <c r="W131" s="5">
        <v>2029</v>
      </c>
      <c r="X131" s="5">
        <v>2030</v>
      </c>
      <c r="Y131" s="5">
        <v>2031</v>
      </c>
      <c r="Z131" s="5">
        <v>2032</v>
      </c>
      <c r="AA131" s="5">
        <v>2033</v>
      </c>
      <c r="AB131" s="5">
        <v>2034</v>
      </c>
      <c r="AC131" s="5">
        <v>2035</v>
      </c>
      <c r="AD131" s="5">
        <v>2036</v>
      </c>
      <c r="AE131" s="5">
        <v>2037</v>
      </c>
      <c r="AF131" s="5">
        <v>2038</v>
      </c>
      <c r="AG131" s="5">
        <v>2039</v>
      </c>
      <c r="AH131" s="5">
        <v>2040</v>
      </c>
      <c r="AI131" s="5">
        <v>2041</v>
      </c>
      <c r="AJ131" s="5">
        <v>2042</v>
      </c>
      <c r="AK131" s="5">
        <v>2043</v>
      </c>
      <c r="AL131" s="5">
        <v>2044</v>
      </c>
      <c r="AM131" s="5">
        <v>2045</v>
      </c>
      <c r="AN131" s="5">
        <v>2046</v>
      </c>
      <c r="AO131" s="5">
        <v>2047</v>
      </c>
      <c r="AP131" s="5">
        <v>2048</v>
      </c>
      <c r="AQ131" s="5">
        <v>2049</v>
      </c>
      <c r="AR131" s="5">
        <v>2050</v>
      </c>
    </row>
    <row r="132" spans="2:44" x14ac:dyDescent="0.25">
      <c r="B132" s="3" t="s">
        <v>91</v>
      </c>
      <c r="C132" s="130" t="s">
        <v>52</v>
      </c>
      <c r="D132" s="130" t="s">
        <v>52</v>
      </c>
      <c r="E132" s="130" t="s">
        <v>52</v>
      </c>
      <c r="F132" s="130" t="s">
        <v>52</v>
      </c>
      <c r="G132" s="68">
        <f t="shared" ref="G132:AR132" si="637">G115+G66+G43+G20</f>
        <v>0</v>
      </c>
      <c r="H132" s="68">
        <f t="shared" si="637"/>
        <v>1368.3697383895069</v>
      </c>
      <c r="I132" s="68">
        <f t="shared" si="637"/>
        <v>1113.0414569822649</v>
      </c>
      <c r="J132" s="68">
        <f t="shared" si="637"/>
        <v>694.04478577080351</v>
      </c>
      <c r="K132" s="68">
        <f t="shared" si="637"/>
        <v>754.17823231384841</v>
      </c>
      <c r="L132" s="68">
        <f t="shared" si="637"/>
        <v>855.97045606903544</v>
      </c>
      <c r="M132" s="68">
        <f t="shared" si="637"/>
        <v>983.29173420571078</v>
      </c>
      <c r="N132" s="68">
        <f t="shared" si="637"/>
        <v>854.31676929742912</v>
      </c>
      <c r="O132" s="68">
        <f t="shared" si="637"/>
        <v>701.71598337466537</v>
      </c>
      <c r="P132" s="68">
        <f t="shared" si="637"/>
        <v>267.33252378182448</v>
      </c>
      <c r="Q132" s="68">
        <f t="shared" si="637"/>
        <v>106.76188840340188</v>
      </c>
      <c r="R132" s="68">
        <f t="shared" si="637"/>
        <v>119.37148900118348</v>
      </c>
      <c r="S132" s="68">
        <f t="shared" si="637"/>
        <v>142.17761295241218</v>
      </c>
      <c r="T132" s="68">
        <f t="shared" si="637"/>
        <v>165.49639199539806</v>
      </c>
      <c r="U132" s="68">
        <f t="shared" si="637"/>
        <v>190.94801936101911</v>
      </c>
      <c r="V132" s="68">
        <f t="shared" si="637"/>
        <v>217.53535449187086</v>
      </c>
      <c r="W132" s="68">
        <f t="shared" si="637"/>
        <v>248.33333545656396</v>
      </c>
      <c r="X132" s="68">
        <f t="shared" si="637"/>
        <v>278.17853836670525</v>
      </c>
      <c r="Y132" s="68">
        <f t="shared" si="637"/>
        <v>303.6079614606013</v>
      </c>
      <c r="Z132" s="68">
        <f t="shared" si="637"/>
        <v>328.14548163717978</v>
      </c>
      <c r="AA132" s="68">
        <f t="shared" si="637"/>
        <v>350.64217063787873</v>
      </c>
      <c r="AB132" s="68">
        <f t="shared" si="637"/>
        <v>370.26638920752708</v>
      </c>
      <c r="AC132" s="68">
        <f t="shared" si="637"/>
        <v>389.19070149936675</v>
      </c>
      <c r="AD132" s="68">
        <f t="shared" si="637"/>
        <v>403.04289241040829</v>
      </c>
      <c r="AE132" s="68">
        <f t="shared" si="637"/>
        <v>414.885345656288</v>
      </c>
      <c r="AF132" s="68">
        <f t="shared" si="637"/>
        <v>425.15668547538786</v>
      </c>
      <c r="AG132" s="68">
        <f t="shared" si="637"/>
        <v>435.75897543404955</v>
      </c>
      <c r="AH132" s="68">
        <f t="shared" si="637"/>
        <v>445.35169493793455</v>
      </c>
      <c r="AI132" s="68">
        <f t="shared" si="637"/>
        <v>450.59529079712576</v>
      </c>
      <c r="AJ132" s="68">
        <f t="shared" si="637"/>
        <v>454.79901640666884</v>
      </c>
      <c r="AK132" s="68">
        <f t="shared" si="637"/>
        <v>461.32359251046756</v>
      </c>
      <c r="AL132" s="68">
        <f t="shared" si="637"/>
        <v>469.14195087074364</v>
      </c>
      <c r="AM132" s="68">
        <f t="shared" si="637"/>
        <v>478.9355643586033</v>
      </c>
      <c r="AN132" s="68">
        <f t="shared" si="637"/>
        <v>489.42295763559025</v>
      </c>
      <c r="AO132" s="68">
        <f t="shared" si="637"/>
        <v>501.09484220325356</v>
      </c>
      <c r="AP132" s="68">
        <f t="shared" si="637"/>
        <v>511.08506130398399</v>
      </c>
      <c r="AQ132" s="68">
        <f t="shared" si="637"/>
        <v>520.65491210802827</v>
      </c>
      <c r="AR132" s="68">
        <f t="shared" si="637"/>
        <v>530.36992682054324</v>
      </c>
    </row>
    <row r="133" spans="2:44" x14ac:dyDescent="0.25">
      <c r="B133" s="133" t="s">
        <v>46</v>
      </c>
      <c r="C133" s="130" t="s">
        <v>52</v>
      </c>
      <c r="D133" s="130" t="s">
        <v>52</v>
      </c>
      <c r="E133" s="130" t="s">
        <v>52</v>
      </c>
      <c r="F133" s="130" t="s">
        <v>52</v>
      </c>
      <c r="G133" s="68">
        <f t="shared" ref="G133:AR133" si="638">(G15*G19+G38*G42+G61*G65+G75*G79+G86*G90+G97*G101+G108*G112)/10^6</f>
        <v>0</v>
      </c>
      <c r="H133" s="68">
        <f t="shared" si="638"/>
        <v>4697.5382714032594</v>
      </c>
      <c r="I133" s="68">
        <f t="shared" si="638"/>
        <v>3822.5902590628648</v>
      </c>
      <c r="J133" s="68">
        <f t="shared" si="638"/>
        <v>2476.485426595737</v>
      </c>
      <c r="K133" s="68">
        <f t="shared" si="638"/>
        <v>2717.8002276945704</v>
      </c>
      <c r="L133" s="68">
        <f t="shared" si="638"/>
        <v>3055.9159588855928</v>
      </c>
      <c r="M133" s="68">
        <f t="shared" si="638"/>
        <v>3493.5594438990356</v>
      </c>
      <c r="N133" s="68">
        <f t="shared" si="638"/>
        <v>3514.5571197773638</v>
      </c>
      <c r="O133" s="68">
        <f t="shared" si="638"/>
        <v>3453.5195788423634</v>
      </c>
      <c r="P133" s="68">
        <f t="shared" si="638"/>
        <v>2990.0489654536113</v>
      </c>
      <c r="Q133" s="68">
        <f t="shared" si="638"/>
        <v>1441.4947489485744</v>
      </c>
      <c r="R133" s="68">
        <f t="shared" si="638"/>
        <v>1625.6156220308301</v>
      </c>
      <c r="S133" s="68">
        <f t="shared" si="638"/>
        <v>1954.673009865623</v>
      </c>
      <c r="T133" s="68">
        <f t="shared" si="638"/>
        <v>2254.5866129592373</v>
      </c>
      <c r="U133" s="68">
        <f t="shared" si="638"/>
        <v>2569.6463636602157</v>
      </c>
      <c r="V133" s="68">
        <f t="shared" si="638"/>
        <v>2912.9637916698302</v>
      </c>
      <c r="W133" s="68">
        <f t="shared" si="638"/>
        <v>3317.0956662375966</v>
      </c>
      <c r="X133" s="68">
        <f t="shared" si="638"/>
        <v>3689.9678230951727</v>
      </c>
      <c r="Y133" s="68">
        <f t="shared" si="638"/>
        <v>3998.4839831459062</v>
      </c>
      <c r="Z133" s="68">
        <f t="shared" si="638"/>
        <v>4325.3160216715733</v>
      </c>
      <c r="AA133" s="68">
        <f t="shared" si="638"/>
        <v>4671.4650994443291</v>
      </c>
      <c r="AB133" s="68">
        <f t="shared" si="638"/>
        <v>4953.2118818179588</v>
      </c>
      <c r="AC133" s="68">
        <f t="shared" si="638"/>
        <v>5215.6352617249486</v>
      </c>
      <c r="AD133" s="68">
        <f t="shared" si="638"/>
        <v>5409.6580166477243</v>
      </c>
      <c r="AE133" s="68">
        <f t="shared" si="638"/>
        <v>5605.664174349472</v>
      </c>
      <c r="AF133" s="68">
        <f t="shared" si="638"/>
        <v>5800.5744960569364</v>
      </c>
      <c r="AG133" s="68">
        <f t="shared" si="638"/>
        <v>6013.8964004425898</v>
      </c>
      <c r="AH133" s="68">
        <f t="shared" si="638"/>
        <v>6236.6337179263328</v>
      </c>
      <c r="AI133" s="68">
        <f t="shared" si="638"/>
        <v>6402.5344418611803</v>
      </c>
      <c r="AJ133" s="68">
        <f t="shared" si="638"/>
        <v>6583.8646351212483</v>
      </c>
      <c r="AK133" s="68">
        <f t="shared" si="638"/>
        <v>6842.3998317614742</v>
      </c>
      <c r="AL133" s="68">
        <f t="shared" si="638"/>
        <v>7184.8664641196337</v>
      </c>
      <c r="AM133" s="68">
        <f t="shared" si="638"/>
        <v>7353.1581445834472</v>
      </c>
      <c r="AN133" s="68">
        <f t="shared" si="638"/>
        <v>7404.5346887768637</v>
      </c>
      <c r="AO133" s="68">
        <f t="shared" si="638"/>
        <v>7689.2198373383626</v>
      </c>
      <c r="AP133" s="68">
        <f t="shared" si="638"/>
        <v>7795.1441649406916</v>
      </c>
      <c r="AQ133" s="68">
        <f t="shared" si="638"/>
        <v>8010.1302421011305</v>
      </c>
      <c r="AR133" s="68">
        <f t="shared" si="638"/>
        <v>8096.417443069925</v>
      </c>
    </row>
    <row r="134" spans="2:44" x14ac:dyDescent="0.25">
      <c r="B134" s="161" t="str">
        <f>"Total Investment before credit (real "&amp;AEOdollarYr&amp;" dollars)"</f>
        <v>Total Investment before credit (real 2012 dollars)</v>
      </c>
      <c r="C134" s="130" t="s">
        <v>52</v>
      </c>
      <c r="D134" s="130" t="s">
        <v>52</v>
      </c>
      <c r="E134" s="130" t="s">
        <v>52</v>
      </c>
      <c r="F134" s="130" t="s">
        <v>52</v>
      </c>
      <c r="G134" s="68">
        <f>G133*HLOOKUP(AEOdollarYr,GDP!$C$2:$BA$3,2,0)/HLOOKUP(G131,GDP!$C$2:$BA$3,2,0)</f>
        <v>0</v>
      </c>
      <c r="H134" s="68">
        <f>H133*HLOOKUP(AEOdollarYr,GDP!$C$2:$BA$3,2,0)/HLOOKUP(H131,GDP!$C$2:$BA$3,2,0)</f>
        <v>4541.3717398532926</v>
      </c>
      <c r="I134" s="68">
        <f>I133*HLOOKUP(AEOdollarYr,GDP!$C$2:$BA$3,2,0)/HLOOKUP(I131,GDP!$C$2:$BA$3,2,0)</f>
        <v>3656.5227252820614</v>
      </c>
      <c r="J134" s="68">
        <f>J133*HLOOKUP(AEOdollarYr,GDP!$C$2:$BA$3,2,0)/HLOOKUP(J131,GDP!$C$2:$BA$3,2,0)</f>
        <v>2335.7859540969789</v>
      </c>
      <c r="K134" s="68">
        <f>K133*HLOOKUP(AEOdollarYr,GDP!$C$2:$BA$3,2,0)/HLOOKUP(K131,GDP!$C$2:$BA$3,2,0)</f>
        <v>2509.2487889526778</v>
      </c>
      <c r="L134" s="68">
        <f>L133*HLOOKUP(AEOdollarYr,GDP!$C$2:$BA$3,2,0)/HLOOKUP(L131,GDP!$C$2:$BA$3,2,0)</f>
        <v>2766.9507415895218</v>
      </c>
      <c r="M134" s="68">
        <f>M133*HLOOKUP(AEOdollarYr,GDP!$C$2:$BA$3,2,0)/HLOOKUP(M131,GDP!$C$2:$BA$3,2,0)</f>
        <v>3097.9389407925191</v>
      </c>
      <c r="N134" s="68">
        <f>N133*HLOOKUP(AEOdollarYr,GDP!$C$2:$BA$3,2,0)/HLOOKUP(N131,GDP!$C$2:$BA$3,2,0)</f>
        <v>3048.7800361446916</v>
      </c>
      <c r="O134" s="68">
        <f>O133*HLOOKUP(AEOdollarYr,GDP!$C$2:$BA$3,2,0)/HLOOKUP(O131,GDP!$C$2:$BA$3,2,0)</f>
        <v>2932.0494918537379</v>
      </c>
      <c r="P134" s="68">
        <f>P133*HLOOKUP(AEOdollarYr,GDP!$C$2:$BA$3,2,0)/HLOOKUP(P131,GDP!$C$2:$BA$3,2,0)</f>
        <v>2482.7623878006516</v>
      </c>
      <c r="Q134" s="68">
        <f>Q133*HLOOKUP(AEOdollarYr,GDP!$C$2:$BA$3,2,0)/HLOOKUP(Q131,GDP!$C$2:$BA$3,2,0)</f>
        <v>1171.4613274490835</v>
      </c>
      <c r="R134" s="68">
        <f>R133*HLOOKUP(AEOdollarYr,GDP!$C$2:$BA$3,2,0)/HLOOKUP(R131,GDP!$C$2:$BA$3,2,0)</f>
        <v>1294.4367466764686</v>
      </c>
      <c r="S134" s="68">
        <f>S133*HLOOKUP(AEOdollarYr,GDP!$C$2:$BA$3,2,0)/HLOOKUP(S131,GDP!$C$2:$BA$3,2,0)</f>
        <v>1523.642233480102</v>
      </c>
      <c r="T134" s="68">
        <f>T133*HLOOKUP(AEOdollarYr,GDP!$C$2:$BA$3,2,0)/HLOOKUP(T131,GDP!$C$2:$BA$3,2,0)</f>
        <v>1719.1581401713672</v>
      </c>
      <c r="U134" s="68">
        <f>U133*HLOOKUP(AEOdollarYr,GDP!$C$2:$BA$3,2,0)/HLOOKUP(U131,GDP!$C$2:$BA$3,2,0)</f>
        <v>1915.4286970767253</v>
      </c>
      <c r="V134" s="68">
        <f>V133*HLOOKUP(AEOdollarYr,GDP!$C$2:$BA$3,2,0)/HLOOKUP(V131,GDP!$C$2:$BA$3,2,0)</f>
        <v>2124.1424123246015</v>
      </c>
      <c r="W134" s="68">
        <f>W133*HLOOKUP(AEOdollarYr,GDP!$C$2:$BA$3,2,0)/HLOOKUP(W131,GDP!$C$2:$BA$3,2,0)</f>
        <v>2366.592762184328</v>
      </c>
      <c r="X134" s="68">
        <f>X133*HLOOKUP(AEOdollarYr,GDP!$C$2:$BA$3,2,0)/HLOOKUP(X131,GDP!$C$2:$BA$3,2,0)</f>
        <v>2576.1194617574633</v>
      </c>
      <c r="Y134" s="68">
        <f>Y133*HLOOKUP(AEOdollarYr,GDP!$C$2:$BA$3,2,0)/HLOOKUP(Y131,GDP!$C$2:$BA$3,2,0)</f>
        <v>2732.4116657222862</v>
      </c>
      <c r="Z134" s="68">
        <f>Z133*HLOOKUP(AEOdollarYr,GDP!$C$2:$BA$3,2,0)/HLOOKUP(Z131,GDP!$C$2:$BA$3,2,0)</f>
        <v>2895.3063988033105</v>
      </c>
      <c r="AA134" s="68">
        <f>AA133*HLOOKUP(AEOdollarYr,GDP!$C$2:$BA$3,2,0)/HLOOKUP(AA131,GDP!$C$2:$BA$3,2,0)</f>
        <v>3065.3304988335249</v>
      </c>
      <c r="AB134" s="68">
        <f>AB133*HLOOKUP(AEOdollarYr,GDP!$C$2:$BA$3,2,0)/HLOOKUP(AB131,GDP!$C$2:$BA$3,2,0)</f>
        <v>3188.62044245683</v>
      </c>
      <c r="AC134" s="68">
        <f>AC133*HLOOKUP(AEOdollarYr,GDP!$C$2:$BA$3,2,0)/HLOOKUP(AC131,GDP!$C$2:$BA$3,2,0)</f>
        <v>3295.5039173146965</v>
      </c>
      <c r="AD134" s="68">
        <f>AD133*HLOOKUP(AEOdollarYr,GDP!$C$2:$BA$3,2,0)/HLOOKUP(AD131,GDP!$C$2:$BA$3,2,0)</f>
        <v>3355.0712309512728</v>
      </c>
      <c r="AE134" s="68">
        <f>AE133*HLOOKUP(AEOdollarYr,GDP!$C$2:$BA$3,2,0)/HLOOKUP(AE131,GDP!$C$2:$BA$3,2,0)</f>
        <v>3413.3053407838461</v>
      </c>
      <c r="AF134" s="68">
        <f>AF133*HLOOKUP(AEOdollarYr,GDP!$C$2:$BA$3,2,0)/HLOOKUP(AF131,GDP!$C$2:$BA$3,2,0)</f>
        <v>3466.7160277145745</v>
      </c>
      <c r="AG134" s="68">
        <f>AG133*HLOOKUP(AEOdollarYr,GDP!$C$2:$BA$3,2,0)/HLOOKUP(AG131,GDP!$C$2:$BA$3,2,0)</f>
        <v>3526.3534285651617</v>
      </c>
      <c r="AH134" s="68">
        <f>AH133*HLOOKUP(AEOdollarYr,GDP!$C$2:$BA$3,2,0)/HLOOKUP(AH131,GDP!$C$2:$BA$3,2,0)</f>
        <v>3586.8924723306022</v>
      </c>
      <c r="AI134" s="68">
        <f>AI133*HLOOKUP(AEOdollarYr,GDP!$C$2:$BA$3,2,0)/HLOOKUP(AI131,GDP!$C$2:$BA$3,2,0)</f>
        <v>3610.1934879949222</v>
      </c>
      <c r="AJ134" s="68">
        <f>AJ133*HLOOKUP(AEOdollarYr,GDP!$C$2:$BA$3,2,0)/HLOOKUP(AJ131,GDP!$C$2:$BA$3,2,0)</f>
        <v>3638.28363527893</v>
      </c>
      <c r="AK134" s="68">
        <f>AK133*HLOOKUP(AEOdollarYr,GDP!$C$2:$BA$3,2,0)/HLOOKUP(AK131,GDP!$C$2:$BA$3,2,0)</f>
        <v>3703.5581378103257</v>
      </c>
      <c r="AL134" s="68">
        <f>AL133*HLOOKUP(AEOdollarYr,GDP!$C$2:$BA$3,2,0)/HLOOKUP(AL131,GDP!$C$2:$BA$3,2,0)</f>
        <v>3807.7334115736135</v>
      </c>
      <c r="AM134" s="68">
        <f>AM133*HLOOKUP(AEOdollarYr,GDP!$C$2:$BA$3,2,0)/HLOOKUP(AM131,GDP!$C$2:$BA$3,2,0)</f>
        <v>3814.5881431267785</v>
      </c>
      <c r="AN134" s="68">
        <f>AN133*HLOOKUP(AEOdollarYr,GDP!$C$2:$BA$3,2,0)/HLOOKUP(AN131,GDP!$C$2:$BA$3,2,0)</f>
        <v>3759.3035465290254</v>
      </c>
      <c r="AO134" s="68">
        <f>AO133*HLOOKUP(AEOdollarYr,GDP!$C$2:$BA$3,2,0)/HLOOKUP(AO131,GDP!$C$2:$BA$3,2,0)</f>
        <v>3819.6198284857519</v>
      </c>
      <c r="AP134" s="68">
        <f>AP133*HLOOKUP(AEOdollarYr,GDP!$C$2:$BA$3,2,0)/HLOOKUP(AP131,GDP!$C$2:$BA$3,2,0)</f>
        <v>3789.801333239961</v>
      </c>
      <c r="AQ134" s="68">
        <f>AQ133*HLOOKUP(AEOdollarYr,GDP!$C$2:$BA$3,2,0)/HLOOKUP(AQ131,GDP!$C$2:$BA$3,2,0)</f>
        <v>3811.9776495639967</v>
      </c>
      <c r="AR134" s="68">
        <f>AR133*HLOOKUP(AEOdollarYr,GDP!$C$2:$BA$3,2,0)/HLOOKUP(AR131,GDP!$C$2:$BA$3,2,0)</f>
        <v>3773.1331816922902</v>
      </c>
    </row>
    <row r="135" spans="2:44" x14ac:dyDescent="0.25">
      <c r="B135" s="133" t="s">
        <v>47</v>
      </c>
      <c r="C135" s="130" t="s">
        <v>52</v>
      </c>
      <c r="D135" s="130" t="s">
        <v>52</v>
      </c>
      <c r="E135" s="130" t="s">
        <v>52</v>
      </c>
      <c r="F135" s="130" t="s">
        <v>52</v>
      </c>
      <c r="G135" s="68">
        <f t="shared" ref="G135:AR135" si="639">((G15-G17)*G19+(G38-G40)*G42+(G61-G63)*G65+(G75-G77)*G79+(G86-G88)*G90+(G97-G99)*G101+(G108-G110)*G112)/10^6</f>
        <v>0</v>
      </c>
      <c r="H135" s="68">
        <f t="shared" si="639"/>
        <v>3329.1685330137525</v>
      </c>
      <c r="I135" s="68">
        <f t="shared" si="639"/>
        <v>2709.5488020806001</v>
      </c>
      <c r="J135" s="68">
        <f t="shared" si="639"/>
        <v>1782.4406408249333</v>
      </c>
      <c r="K135" s="68">
        <f t="shared" si="639"/>
        <v>1963.6219953807224</v>
      </c>
      <c r="L135" s="68">
        <f t="shared" si="639"/>
        <v>2199.945502816558</v>
      </c>
      <c r="M135" s="68">
        <f t="shared" si="639"/>
        <v>2510.2677096933248</v>
      </c>
      <c r="N135" s="68">
        <f t="shared" si="639"/>
        <v>2660.240350479934</v>
      </c>
      <c r="O135" s="68">
        <f t="shared" si="639"/>
        <v>2751.8035954676975</v>
      </c>
      <c r="P135" s="68">
        <f t="shared" si="639"/>
        <v>2722.7164416717869</v>
      </c>
      <c r="Q135" s="68">
        <f t="shared" si="639"/>
        <v>1334.7328605451723</v>
      </c>
      <c r="R135" s="68">
        <f t="shared" si="639"/>
        <v>1506.2441330296467</v>
      </c>
      <c r="S135" s="68">
        <f t="shared" si="639"/>
        <v>1812.4953969132109</v>
      </c>
      <c r="T135" s="68">
        <f t="shared" si="639"/>
        <v>2089.0902209638389</v>
      </c>
      <c r="U135" s="68">
        <f t="shared" si="639"/>
        <v>2378.6983442991973</v>
      </c>
      <c r="V135" s="68">
        <f t="shared" si="639"/>
        <v>2695.4284371779595</v>
      </c>
      <c r="W135" s="68">
        <f t="shared" si="639"/>
        <v>3068.7623307810327</v>
      </c>
      <c r="X135" s="68">
        <f t="shared" si="639"/>
        <v>3411.789284728467</v>
      </c>
      <c r="Y135" s="68">
        <f t="shared" si="639"/>
        <v>3694.8760216853052</v>
      </c>
      <c r="Z135" s="68">
        <f t="shared" si="639"/>
        <v>3997.1705400343944</v>
      </c>
      <c r="AA135" s="68">
        <f t="shared" si="639"/>
        <v>4320.8229288064513</v>
      </c>
      <c r="AB135" s="68">
        <f t="shared" si="639"/>
        <v>4582.9454926104318</v>
      </c>
      <c r="AC135" s="68">
        <f t="shared" si="639"/>
        <v>4826.4445602255819</v>
      </c>
      <c r="AD135" s="68">
        <f t="shared" si="639"/>
        <v>5006.6151242373162</v>
      </c>
      <c r="AE135" s="68">
        <f t="shared" si="639"/>
        <v>5190.7788286931836</v>
      </c>
      <c r="AF135" s="68">
        <f t="shared" si="639"/>
        <v>5375.417810581549</v>
      </c>
      <c r="AG135" s="68">
        <f t="shared" si="639"/>
        <v>5578.13742500854</v>
      </c>
      <c r="AH135" s="68">
        <f t="shared" si="639"/>
        <v>5791.2820229883973</v>
      </c>
      <c r="AI135" s="68">
        <f t="shared" si="639"/>
        <v>5951.9391510640544</v>
      </c>
      <c r="AJ135" s="68">
        <f t="shared" si="639"/>
        <v>6129.0656187145787</v>
      </c>
      <c r="AK135" s="68">
        <f t="shared" si="639"/>
        <v>6381.0762392510069</v>
      </c>
      <c r="AL135" s="68">
        <f t="shared" si="639"/>
        <v>6715.7245132488906</v>
      </c>
      <c r="AM135" s="68">
        <f t="shared" si="639"/>
        <v>6874.222580224844</v>
      </c>
      <c r="AN135" s="68">
        <f t="shared" si="639"/>
        <v>6915.1117311412745</v>
      </c>
      <c r="AO135" s="68">
        <f t="shared" si="639"/>
        <v>7188.1249951351092</v>
      </c>
      <c r="AP135" s="68">
        <f t="shared" si="639"/>
        <v>7284.0591036367086</v>
      </c>
      <c r="AQ135" s="68">
        <f t="shared" si="639"/>
        <v>7489.4753299931017</v>
      </c>
      <c r="AR135" s="68">
        <f t="shared" si="639"/>
        <v>7566.0475162493822</v>
      </c>
    </row>
    <row r="136" spans="2:44" x14ac:dyDescent="0.25">
      <c r="B136" s="161" t="str">
        <f>"Net Investment after credit (real "&amp;AEOdollarYr&amp;" dollars)"</f>
        <v>Net Investment after credit (real 2012 dollars)</v>
      </c>
      <c r="C136" s="130" t="s">
        <v>52</v>
      </c>
      <c r="D136" s="130" t="s">
        <v>52</v>
      </c>
      <c r="E136" s="130" t="s">
        <v>52</v>
      </c>
      <c r="F136" s="130" t="s">
        <v>52</v>
      </c>
      <c r="G136" s="68">
        <f>G135*HLOOKUP(AEOdollarYr,GDP!$C$2:$BA$3,2,0)/HLOOKUP(G131,GDP!$C$2:$BA$3,2,0)</f>
        <v>0</v>
      </c>
      <c r="H136" s="74">
        <f>H135*HLOOKUP(AEOdollarYr,GDP!$C$2:$BA$3,2,0)/HLOOKUP(H131,GDP!$C$2:$BA$3,2,0)</f>
        <v>3218.4925421631788</v>
      </c>
      <c r="I136" s="74">
        <f>I135*HLOOKUP(AEOdollarYr,GDP!$C$2:$BA$3,2,0)/HLOOKUP(I131,GDP!$C$2:$BA$3,2,0)</f>
        <v>2591.8359276354668</v>
      </c>
      <c r="J136" s="68">
        <f>J135*HLOOKUP(AEOdollarYr,GDP!$C$2:$BA$3,2,0)/HLOOKUP(J131,GDP!$C$2:$BA$3,2,0)</f>
        <v>1681.1727491462173</v>
      </c>
      <c r="K136" s="68">
        <f>K135*HLOOKUP(AEOdollarYr,GDP!$C$2:$BA$3,2,0)/HLOOKUP(K131,GDP!$C$2:$BA$3,2,0)</f>
        <v>1812.9427114109599</v>
      </c>
      <c r="L136" s="68">
        <f>L135*HLOOKUP(AEOdollarYr,GDP!$C$2:$BA$3,2,0)/HLOOKUP(L131,GDP!$C$2:$BA$3,2,0)</f>
        <v>1991.9202368034425</v>
      </c>
      <c r="M136" s="68">
        <f>M135*HLOOKUP(AEOdollarYr,GDP!$C$2:$BA$3,2,0)/HLOOKUP(M131,GDP!$C$2:$BA$3,2,0)</f>
        <v>2225.9979297772461</v>
      </c>
      <c r="N136" s="68">
        <f>N135*HLOOKUP(AEOdollarYr,GDP!$C$2:$BA$3,2,0)/HLOOKUP(N131,GDP!$C$2:$BA$3,2,0)</f>
        <v>2307.6841250494613</v>
      </c>
      <c r="O136" s="68">
        <f>O135*HLOOKUP(AEOdollarYr,GDP!$C$2:$BA$3,2,0)/HLOOKUP(O131,GDP!$C$2:$BA$3,2,0)</f>
        <v>2336.2903118322342</v>
      </c>
      <c r="P136" s="68">
        <f>P135*HLOOKUP(AEOdollarYr,GDP!$C$2:$BA$3,2,0)/HLOOKUP(P131,GDP!$C$2:$BA$3,2,0)</f>
        <v>2260.7850413592209</v>
      </c>
      <c r="Q136" s="68">
        <f>Q135*HLOOKUP(AEOdollarYr,GDP!$C$2:$BA$3,2,0)/HLOOKUP(Q131,GDP!$C$2:$BA$3,2,0)</f>
        <v>1084.6990110402</v>
      </c>
      <c r="R136" s="68">
        <f>R135*HLOOKUP(AEOdollarYr,GDP!$C$2:$BA$3,2,0)/HLOOKUP(R131,GDP!$C$2:$BA$3,2,0)</f>
        <v>1199.3842387068528</v>
      </c>
      <c r="S136" s="68">
        <f>S135*HLOOKUP(AEOdollarYr,GDP!$C$2:$BA$3,2,0)/HLOOKUP(S131,GDP!$C$2:$BA$3,2,0)</f>
        <v>1412.8166300894998</v>
      </c>
      <c r="T136" s="68">
        <f>T135*HLOOKUP(AEOdollarYr,GDP!$C$2:$BA$3,2,0)/HLOOKUP(T131,GDP!$C$2:$BA$3,2,0)</f>
        <v>1592.964509892314</v>
      </c>
      <c r="U136" s="68">
        <f>U135*HLOOKUP(AEOdollarYr,GDP!$C$2:$BA$3,2,0)/HLOOKUP(U131,GDP!$C$2:$BA$3,2,0)</f>
        <v>1773.0949810034037</v>
      </c>
      <c r="V136" s="68">
        <f>V135*HLOOKUP(AEOdollarYr,GDP!$C$2:$BA$3,2,0)/HLOOKUP(V131,GDP!$C$2:$BA$3,2,0)</f>
        <v>1965.5149436352744</v>
      </c>
      <c r="W136" s="68">
        <f>W135*HLOOKUP(AEOdollarYr,GDP!$C$2:$BA$3,2,0)/HLOOKUP(W131,GDP!$C$2:$BA$3,2,0)</f>
        <v>2189.4185310391654</v>
      </c>
      <c r="X136" s="68">
        <f>X135*HLOOKUP(AEOdollarYr,GDP!$C$2:$BA$3,2,0)/HLOOKUP(X131,GDP!$C$2:$BA$3,2,0)</f>
        <v>2381.9114954861998</v>
      </c>
      <c r="Y136" s="68">
        <f>Y135*HLOOKUP(AEOdollarYr,GDP!$C$2:$BA$3,2,0)/HLOOKUP(Y131,GDP!$C$2:$BA$3,2,0)</f>
        <v>2524.9375482322835</v>
      </c>
      <c r="Z136" s="68">
        <f>Z135*HLOOKUP(AEOdollarYr,GDP!$C$2:$BA$3,2,0)/HLOOKUP(Z131,GDP!$C$2:$BA$3,2,0)</f>
        <v>2675.6503764543704</v>
      </c>
      <c r="AA136" s="68">
        <f>AA135*HLOOKUP(AEOdollarYr,GDP!$C$2:$BA$3,2,0)/HLOOKUP(AA131,GDP!$C$2:$BA$3,2,0)</f>
        <v>2835.245479047906</v>
      </c>
      <c r="AB136" s="68">
        <f>AB135*HLOOKUP(AEOdollarYr,GDP!$C$2:$BA$3,2,0)/HLOOKUP(AB131,GDP!$C$2:$BA$3,2,0)</f>
        <v>2950.2621799896747</v>
      </c>
      <c r="AC136" s="68">
        <f>AC135*HLOOKUP(AEOdollarYr,GDP!$C$2:$BA$3,2,0)/HLOOKUP(AC131,GDP!$C$2:$BA$3,2,0)</f>
        <v>3049.5934160981228</v>
      </c>
      <c r="AD136" s="68">
        <f>AD135*HLOOKUP(AEOdollarYr,GDP!$C$2:$BA$3,2,0)/HLOOKUP(AD131,GDP!$C$2:$BA$3,2,0)</f>
        <v>3105.1039300601328</v>
      </c>
      <c r="AE136" s="68">
        <f>AE135*HLOOKUP(AEOdollarYr,GDP!$C$2:$BA$3,2,0)/HLOOKUP(AE131,GDP!$C$2:$BA$3,2,0)</f>
        <v>3160.680438168109</v>
      </c>
      <c r="AF136" s="68">
        <f>AF135*HLOOKUP(AEOdollarYr,GDP!$C$2:$BA$3,2,0)/HLOOKUP(AF131,GDP!$C$2:$BA$3,2,0)</f>
        <v>3212.6209381972449</v>
      </c>
      <c r="AG136" s="68">
        <f>AG135*HLOOKUP(AEOdollarYr,GDP!$C$2:$BA$3,2,0)/HLOOKUP(AG131,GDP!$C$2:$BA$3,2,0)</f>
        <v>3270.8385252926655</v>
      </c>
      <c r="AH136" s="68">
        <f>AH135*HLOOKUP(AEOdollarYr,GDP!$C$2:$BA$3,2,0)/HLOOKUP(AH131,GDP!$C$2:$BA$3,2,0)</f>
        <v>3330.756115064507</v>
      </c>
      <c r="AI136" s="68">
        <f>AI135*HLOOKUP(AEOdollarYr,GDP!$C$2:$BA$3,2,0)/HLOOKUP(AI131,GDP!$C$2:$BA$3,2,0)</f>
        <v>3356.1165752772013</v>
      </c>
      <c r="AJ136" s="68">
        <f>AJ135*HLOOKUP(AEOdollarYr,GDP!$C$2:$BA$3,2,0)/HLOOKUP(AJ131,GDP!$C$2:$BA$3,2,0)</f>
        <v>3386.9589330809986</v>
      </c>
      <c r="AK136" s="68">
        <f>AK135*HLOOKUP(AEOdollarYr,GDP!$C$2:$BA$3,2,0)/HLOOKUP(AK131,GDP!$C$2:$BA$3,2,0)</f>
        <v>3453.8593790100526</v>
      </c>
      <c r="AL136" s="68">
        <f>AL135*HLOOKUP(AEOdollarYr,GDP!$C$2:$BA$3,2,0)/HLOOKUP(AL131,GDP!$C$2:$BA$3,2,0)</f>
        <v>3559.1042282725371</v>
      </c>
      <c r="AM136" s="68">
        <f>AM135*HLOOKUP(AEOdollarYr,GDP!$C$2:$BA$3,2,0)/HLOOKUP(AM131,GDP!$C$2:$BA$3,2,0)</f>
        <v>3566.1313726886456</v>
      </c>
      <c r="AN136" s="68">
        <f>AN135*HLOOKUP(AEOdollarYr,GDP!$C$2:$BA$3,2,0)/HLOOKUP(AN131,GDP!$C$2:$BA$3,2,0)</f>
        <v>3510.8221040447415</v>
      </c>
      <c r="AO136" s="68">
        <f>AO135*HLOOKUP(AEOdollarYr,GDP!$C$2:$BA$3,2,0)/HLOOKUP(AO131,GDP!$C$2:$BA$3,2,0)</f>
        <v>3570.7009738137517</v>
      </c>
      <c r="AP136" s="68">
        <f>AP135*HLOOKUP(AEOdollarYr,GDP!$C$2:$BA$3,2,0)/HLOOKUP(AP131,GDP!$C$2:$BA$3,2,0)</f>
        <v>3541.3247424617839</v>
      </c>
      <c r="AQ136" s="68">
        <f>AQ135*HLOOKUP(AEOdollarYr,GDP!$C$2:$BA$3,2,0)/HLOOKUP(AQ131,GDP!$C$2:$BA$3,2,0)</f>
        <v>3564.2007934949374</v>
      </c>
      <c r="AR136" s="68">
        <f>AR135*HLOOKUP(AEOdollarYr,GDP!$C$2:$BA$3,2,0)/HLOOKUP(AR131,GDP!$C$2:$BA$3,2,0)</f>
        <v>3525.9675206416514</v>
      </c>
    </row>
    <row r="137" spans="2:44" ht="27.6" x14ac:dyDescent="0.25">
      <c r="B137" s="161" t="str">
        <f>"Net Investment after credit (real "&amp;AEOdollarYr&amp;" dollars) ($billions)"</f>
        <v>Net Investment after credit (real 2012 dollars) ($billions)</v>
      </c>
      <c r="C137" s="130" t="s">
        <v>52</v>
      </c>
      <c r="D137" s="130" t="s">
        <v>52</v>
      </c>
      <c r="E137" s="130" t="s">
        <v>52</v>
      </c>
      <c r="F137" s="130" t="s">
        <v>52</v>
      </c>
      <c r="G137" s="137">
        <f t="shared" ref="G137:X137" si="640">G136/1000</f>
        <v>0</v>
      </c>
      <c r="H137" s="137">
        <f t="shared" si="640"/>
        <v>3.2184925421631787</v>
      </c>
      <c r="I137" s="137">
        <f t="shared" si="640"/>
        <v>2.5918359276354668</v>
      </c>
      <c r="J137" s="137">
        <f t="shared" si="640"/>
        <v>1.6811727491462172</v>
      </c>
      <c r="K137" s="137">
        <f t="shared" si="640"/>
        <v>1.81294271141096</v>
      </c>
      <c r="L137" s="137">
        <f t="shared" si="640"/>
        <v>1.9919202368034425</v>
      </c>
      <c r="M137" s="137">
        <f t="shared" si="640"/>
        <v>2.2259979297772463</v>
      </c>
      <c r="N137" s="137">
        <f t="shared" si="640"/>
        <v>2.3076841250494611</v>
      </c>
      <c r="O137" s="137">
        <f t="shared" si="640"/>
        <v>2.3362903118322342</v>
      </c>
      <c r="P137" s="137">
        <f t="shared" si="640"/>
        <v>2.2607850413592208</v>
      </c>
      <c r="Q137" s="137">
        <f t="shared" si="640"/>
        <v>1.0846990110401999</v>
      </c>
      <c r="R137" s="137">
        <f t="shared" si="640"/>
        <v>1.1993842387068527</v>
      </c>
      <c r="S137" s="137">
        <f t="shared" si="640"/>
        <v>1.4128166300894998</v>
      </c>
      <c r="T137" s="137">
        <f t="shared" si="640"/>
        <v>1.592964509892314</v>
      </c>
      <c r="U137" s="137">
        <f t="shared" si="640"/>
        <v>1.7730949810034038</v>
      </c>
      <c r="V137" s="137">
        <f t="shared" si="640"/>
        <v>1.9655149436352743</v>
      </c>
      <c r="W137" s="137">
        <f t="shared" si="640"/>
        <v>2.1894185310391654</v>
      </c>
      <c r="X137" s="137">
        <f t="shared" si="640"/>
        <v>2.3819114954861997</v>
      </c>
      <c r="Y137" s="137">
        <f>Y136/1000</f>
        <v>2.5249375482322836</v>
      </c>
      <c r="Z137" s="137">
        <f>Z136/1000</f>
        <v>2.6756503764543704</v>
      </c>
      <c r="AA137" s="137">
        <f>AA136/1000</f>
        <v>2.8352454790479058</v>
      </c>
      <c r="AB137" s="137">
        <f>AB136/1000</f>
        <v>2.9502621799896747</v>
      </c>
      <c r="AC137" s="137">
        <f t="shared" ref="AC137:AR137" si="641">AC136/1000</f>
        <v>3.0495934160981228</v>
      </c>
      <c r="AD137" s="137">
        <f t="shared" si="641"/>
        <v>3.1051039300601326</v>
      </c>
      <c r="AE137" s="137">
        <f t="shared" si="641"/>
        <v>3.1606804381681091</v>
      </c>
      <c r="AF137" s="137">
        <f t="shared" si="641"/>
        <v>3.212620938197245</v>
      </c>
      <c r="AG137" s="137">
        <f t="shared" si="641"/>
        <v>3.2708385252926657</v>
      </c>
      <c r="AH137" s="137">
        <f t="shared" si="641"/>
        <v>3.3307561150645069</v>
      </c>
      <c r="AI137" s="137">
        <f t="shared" si="641"/>
        <v>3.3561165752772011</v>
      </c>
      <c r="AJ137" s="137">
        <f t="shared" si="641"/>
        <v>3.3869589330809986</v>
      </c>
      <c r="AK137" s="137">
        <f t="shared" si="641"/>
        <v>3.4538593790100527</v>
      </c>
      <c r="AL137" s="137">
        <f t="shared" si="641"/>
        <v>3.5591042282725369</v>
      </c>
      <c r="AM137" s="137">
        <f t="shared" si="641"/>
        <v>3.5661313726886457</v>
      </c>
      <c r="AN137" s="137">
        <f t="shared" si="641"/>
        <v>3.5108221040447414</v>
      </c>
      <c r="AO137" s="137">
        <f t="shared" si="641"/>
        <v>3.5707009738137518</v>
      </c>
      <c r="AP137" s="137">
        <f t="shared" si="641"/>
        <v>3.541324742461784</v>
      </c>
      <c r="AQ137" s="137">
        <f t="shared" si="641"/>
        <v>3.5642007934949373</v>
      </c>
      <c r="AR137" s="137">
        <f t="shared" si="641"/>
        <v>3.5259675206416512</v>
      </c>
    </row>
    <row r="138" spans="2:44" x14ac:dyDescent="0.25">
      <c r="B138" s="133" t="s">
        <v>48</v>
      </c>
      <c r="C138" s="130" t="s">
        <v>52</v>
      </c>
      <c r="D138" s="130" t="s">
        <v>52</v>
      </c>
      <c r="E138" s="130" t="s">
        <v>52</v>
      </c>
      <c r="F138" s="130" t="s">
        <v>52</v>
      </c>
      <c r="G138" s="68">
        <f>G133-G135</f>
        <v>0</v>
      </c>
      <c r="H138" s="68">
        <f t="shared" ref="H138:AR138" si="642">H133-H135</f>
        <v>1368.3697383895069</v>
      </c>
      <c r="I138" s="68">
        <f t="shared" si="642"/>
        <v>1113.0414569822647</v>
      </c>
      <c r="J138" s="68">
        <f t="shared" si="642"/>
        <v>694.04478577080363</v>
      </c>
      <c r="K138" s="68">
        <f t="shared" si="642"/>
        <v>754.17823231384796</v>
      </c>
      <c r="L138" s="68">
        <f t="shared" si="642"/>
        <v>855.97045606903475</v>
      </c>
      <c r="M138" s="68">
        <f t="shared" si="642"/>
        <v>983.29173420571078</v>
      </c>
      <c r="N138" s="68">
        <f t="shared" si="642"/>
        <v>854.3167692974298</v>
      </c>
      <c r="O138" s="68">
        <f t="shared" si="642"/>
        <v>701.71598337466594</v>
      </c>
      <c r="P138" s="68">
        <f t="shared" si="642"/>
        <v>267.33252378182442</v>
      </c>
      <c r="Q138" s="68">
        <f t="shared" si="642"/>
        <v>106.76188840340205</v>
      </c>
      <c r="R138" s="68">
        <f t="shared" si="642"/>
        <v>119.37148900118336</v>
      </c>
      <c r="S138" s="68">
        <f t="shared" si="642"/>
        <v>142.17761295241212</v>
      </c>
      <c r="T138" s="68">
        <f t="shared" si="642"/>
        <v>165.49639199539843</v>
      </c>
      <c r="U138" s="68">
        <f t="shared" si="642"/>
        <v>190.9480193610184</v>
      </c>
      <c r="V138" s="68">
        <f t="shared" si="642"/>
        <v>217.53535449187075</v>
      </c>
      <c r="W138" s="68">
        <f t="shared" si="642"/>
        <v>248.33333545656387</v>
      </c>
      <c r="X138" s="68">
        <f t="shared" si="642"/>
        <v>278.17853836670565</v>
      </c>
      <c r="Y138" s="68">
        <f t="shared" si="642"/>
        <v>303.60796146060102</v>
      </c>
      <c r="Z138" s="68">
        <f t="shared" si="642"/>
        <v>328.14548163717882</v>
      </c>
      <c r="AA138" s="68">
        <f t="shared" si="642"/>
        <v>350.64217063787783</v>
      </c>
      <c r="AB138" s="68">
        <f t="shared" si="642"/>
        <v>370.26638920752703</v>
      </c>
      <c r="AC138" s="68">
        <f t="shared" si="642"/>
        <v>389.1907014993667</v>
      </c>
      <c r="AD138" s="68">
        <f t="shared" si="642"/>
        <v>403.04289241040806</v>
      </c>
      <c r="AE138" s="68">
        <f t="shared" si="642"/>
        <v>414.88534565628834</v>
      </c>
      <c r="AF138" s="68">
        <f t="shared" si="642"/>
        <v>425.15668547538735</v>
      </c>
      <c r="AG138" s="68">
        <f t="shared" si="642"/>
        <v>435.75897543404972</v>
      </c>
      <c r="AH138" s="68">
        <f t="shared" si="642"/>
        <v>445.35169493793546</v>
      </c>
      <c r="AI138" s="68">
        <f t="shared" si="642"/>
        <v>450.59529079712593</v>
      </c>
      <c r="AJ138" s="68">
        <f t="shared" si="642"/>
        <v>454.79901640666958</v>
      </c>
      <c r="AK138" s="68">
        <f t="shared" si="642"/>
        <v>461.32359251046728</v>
      </c>
      <c r="AL138" s="68">
        <f t="shared" si="642"/>
        <v>469.14195087074313</v>
      </c>
      <c r="AM138" s="68">
        <f t="shared" si="642"/>
        <v>478.93556435860319</v>
      </c>
      <c r="AN138" s="68">
        <f t="shared" si="642"/>
        <v>489.42295763558923</v>
      </c>
      <c r="AO138" s="68">
        <f t="shared" si="642"/>
        <v>501.09484220325339</v>
      </c>
      <c r="AP138" s="68">
        <f t="shared" si="642"/>
        <v>511.08506130398291</v>
      </c>
      <c r="AQ138" s="68">
        <f t="shared" si="642"/>
        <v>520.65491210802884</v>
      </c>
      <c r="AR138" s="68">
        <f t="shared" si="642"/>
        <v>530.36992682054279</v>
      </c>
    </row>
    <row r="139" spans="2:44" x14ac:dyDescent="0.25">
      <c r="B139" s="161" t="str">
        <f>"Total Tax Credits (real "&amp;AEOdollarYr&amp;" dollars)"</f>
        <v>Total Tax Credits (real 2012 dollars)</v>
      </c>
      <c r="C139" s="130" t="s">
        <v>52</v>
      </c>
      <c r="D139" s="130" t="s">
        <v>52</v>
      </c>
      <c r="E139" s="130" t="s">
        <v>52</v>
      </c>
      <c r="F139" s="130" t="s">
        <v>52</v>
      </c>
      <c r="G139" s="68">
        <f>G134-G136</f>
        <v>0</v>
      </c>
      <c r="H139" s="68">
        <f t="shared" ref="H139:AR139" si="643">H134-H136</f>
        <v>1322.8791976901139</v>
      </c>
      <c r="I139" s="68">
        <f t="shared" si="643"/>
        <v>1064.6867976465946</v>
      </c>
      <c r="J139" s="68">
        <f t="shared" si="643"/>
        <v>654.61320495076166</v>
      </c>
      <c r="K139" s="68">
        <f t="shared" si="643"/>
        <v>696.30607754171797</v>
      </c>
      <c r="L139" s="68">
        <f t="shared" si="643"/>
        <v>775.03050478607929</v>
      </c>
      <c r="M139" s="68">
        <f t="shared" si="643"/>
        <v>871.94101101527303</v>
      </c>
      <c r="N139" s="68">
        <f t="shared" si="643"/>
        <v>741.09591109523035</v>
      </c>
      <c r="O139" s="68">
        <f t="shared" si="643"/>
        <v>595.75918002150365</v>
      </c>
      <c r="P139" s="68">
        <f t="shared" si="643"/>
        <v>221.97734644143065</v>
      </c>
      <c r="Q139" s="68">
        <f t="shared" si="643"/>
        <v>86.762316408883407</v>
      </c>
      <c r="R139" s="68">
        <f t="shared" si="643"/>
        <v>95.052507969615817</v>
      </c>
      <c r="S139" s="68">
        <f t="shared" si="643"/>
        <v>110.82560339060228</v>
      </c>
      <c r="T139" s="68">
        <f t="shared" si="643"/>
        <v>126.1936302790532</v>
      </c>
      <c r="U139" s="68">
        <f t="shared" si="643"/>
        <v>142.33371607332151</v>
      </c>
      <c r="V139" s="68">
        <f t="shared" si="643"/>
        <v>158.62746868932709</v>
      </c>
      <c r="W139" s="68">
        <f t="shared" si="643"/>
        <v>177.17423114516259</v>
      </c>
      <c r="X139" s="68">
        <f t="shared" si="643"/>
        <v>194.20796627126356</v>
      </c>
      <c r="Y139" s="68">
        <f t="shared" si="643"/>
        <v>207.47411749000275</v>
      </c>
      <c r="Z139" s="68">
        <f t="shared" si="643"/>
        <v>219.65602234894004</v>
      </c>
      <c r="AA139" s="68">
        <f t="shared" si="643"/>
        <v>230.0850197856189</v>
      </c>
      <c r="AB139" s="68">
        <f t="shared" si="643"/>
        <v>238.35826246715533</v>
      </c>
      <c r="AC139" s="68">
        <f t="shared" si="643"/>
        <v>245.91050121657372</v>
      </c>
      <c r="AD139" s="68">
        <f t="shared" si="643"/>
        <v>249.96730089113998</v>
      </c>
      <c r="AE139" s="68">
        <f t="shared" si="643"/>
        <v>252.62490261573703</v>
      </c>
      <c r="AF139" s="68">
        <f t="shared" si="643"/>
        <v>254.0950895173296</v>
      </c>
      <c r="AG139" s="68">
        <f t="shared" si="643"/>
        <v>255.51490327249621</v>
      </c>
      <c r="AH139" s="68">
        <f t="shared" si="643"/>
        <v>256.13635726609527</v>
      </c>
      <c r="AI139" s="68">
        <f t="shared" si="643"/>
        <v>254.07691271772092</v>
      </c>
      <c r="AJ139" s="68">
        <f t="shared" si="643"/>
        <v>251.3247021979314</v>
      </c>
      <c r="AK139" s="68">
        <f t="shared" si="643"/>
        <v>249.69875880027303</v>
      </c>
      <c r="AL139" s="68">
        <f t="shared" si="643"/>
        <v>248.62918330107641</v>
      </c>
      <c r="AM139" s="68">
        <f t="shared" si="643"/>
        <v>248.45677043813293</v>
      </c>
      <c r="AN139" s="68">
        <f t="shared" si="643"/>
        <v>248.48144248428389</v>
      </c>
      <c r="AO139" s="68">
        <f t="shared" si="643"/>
        <v>248.91885467200018</v>
      </c>
      <c r="AP139" s="68">
        <f t="shared" si="643"/>
        <v>248.47659077817707</v>
      </c>
      <c r="AQ139" s="68">
        <f t="shared" si="643"/>
        <v>247.77685606905925</v>
      </c>
      <c r="AR139" s="68">
        <f t="shared" si="643"/>
        <v>247.16566105063885</v>
      </c>
    </row>
    <row r="140" spans="2:44" customFormat="1" x14ac:dyDescent="0.25"/>
    <row r="141" spans="2:44" customFormat="1" x14ac:dyDescent="0.25"/>
    <row r="142" spans="2:44" customFormat="1" x14ac:dyDescent="0.25">
      <c r="B142" s="136" t="s">
        <v>93</v>
      </c>
    </row>
    <row r="143" spans="2:44" customFormat="1" x14ac:dyDescent="0.25">
      <c r="C143" s="5">
        <v>2009</v>
      </c>
      <c r="D143" s="5">
        <v>2010</v>
      </c>
      <c r="E143" s="5">
        <v>2011</v>
      </c>
      <c r="F143" s="5">
        <v>2012</v>
      </c>
      <c r="G143" s="5">
        <v>2013</v>
      </c>
      <c r="H143" s="5">
        <v>2014</v>
      </c>
      <c r="I143" s="5">
        <v>2015</v>
      </c>
      <c r="J143" s="5">
        <v>2016</v>
      </c>
      <c r="K143" s="5">
        <v>2017</v>
      </c>
      <c r="L143" s="5">
        <v>2018</v>
      </c>
      <c r="M143" s="5">
        <v>2019</v>
      </c>
      <c r="N143" s="5">
        <v>2020</v>
      </c>
      <c r="O143" s="5">
        <v>2021</v>
      </c>
      <c r="P143" s="5">
        <v>2022</v>
      </c>
      <c r="Q143" s="5">
        <v>2023</v>
      </c>
      <c r="R143" s="5">
        <v>2024</v>
      </c>
      <c r="S143" s="5">
        <v>2025</v>
      </c>
      <c r="T143" s="5">
        <v>2026</v>
      </c>
      <c r="U143" s="5">
        <v>2027</v>
      </c>
      <c r="V143" s="5">
        <v>2028</v>
      </c>
      <c r="W143" s="5">
        <v>2029</v>
      </c>
      <c r="X143" s="5">
        <v>2030</v>
      </c>
      <c r="Y143" s="5">
        <v>2031</v>
      </c>
      <c r="Z143" s="5">
        <v>2032</v>
      </c>
      <c r="AA143" s="5">
        <v>2033</v>
      </c>
      <c r="AB143" s="5">
        <v>2034</v>
      </c>
      <c r="AC143" s="5">
        <v>2035</v>
      </c>
      <c r="AD143" s="5">
        <v>2036</v>
      </c>
      <c r="AE143" s="5">
        <v>2037</v>
      </c>
      <c r="AF143" s="5">
        <v>2038</v>
      </c>
      <c r="AG143" s="5">
        <v>2039</v>
      </c>
      <c r="AH143" s="5">
        <v>2040</v>
      </c>
      <c r="AI143" s="5">
        <v>2041</v>
      </c>
      <c r="AJ143" s="5">
        <v>2042</v>
      </c>
      <c r="AK143" s="5">
        <v>2043</v>
      </c>
      <c r="AL143" s="5">
        <v>2044</v>
      </c>
      <c r="AM143" s="5">
        <v>2045</v>
      </c>
      <c r="AN143" s="5">
        <v>2046</v>
      </c>
      <c r="AO143" s="5">
        <v>2047</v>
      </c>
      <c r="AP143" s="5">
        <v>2048</v>
      </c>
      <c r="AQ143" s="5">
        <v>2049</v>
      </c>
      <c r="AR143" s="5">
        <v>2050</v>
      </c>
    </row>
    <row r="144" spans="2:44" x14ac:dyDescent="0.25">
      <c r="B144" s="3" t="s">
        <v>91</v>
      </c>
      <c r="C144" s="71">
        <f>C120</f>
        <v>1090.8344939999999</v>
      </c>
      <c r="D144" s="71">
        <f t="shared" ref="D144:F144" si="644">D120</f>
        <v>641.63517186381398</v>
      </c>
      <c r="E144" s="71">
        <f>E120</f>
        <v>713.19199877742994</v>
      </c>
      <c r="F144" s="71">
        <f t="shared" si="644"/>
        <v>1043.8655793578944</v>
      </c>
      <c r="G144" s="68">
        <f>IF(G132="-",G120,G120+G132)</f>
        <v>1904.8630081194519</v>
      </c>
      <c r="H144" s="68">
        <f t="shared" ref="H144:AR144" si="645">IF(H132="-",H120,H120+H132)</f>
        <v>9060.6396686591797</v>
      </c>
      <c r="I144" s="68">
        <f t="shared" si="645"/>
        <v>10205.236672245923</v>
      </c>
      <c r="J144" s="68">
        <f t="shared" si="645"/>
        <v>10860.887532489718</v>
      </c>
      <c r="K144" s="68">
        <f t="shared" si="645"/>
        <v>8627.2268088463461</v>
      </c>
      <c r="L144" s="68">
        <f t="shared" si="645"/>
        <v>8468.8610429163382</v>
      </c>
      <c r="M144" s="68">
        <f t="shared" si="645"/>
        <v>8482.6447752416607</v>
      </c>
      <c r="N144" s="68">
        <f t="shared" si="645"/>
        <v>7217.0708320974591</v>
      </c>
      <c r="O144" s="68">
        <f t="shared" si="645"/>
        <v>6151.5591810226215</v>
      </c>
      <c r="P144" s="68">
        <f t="shared" si="645"/>
        <v>267.33252378182448</v>
      </c>
      <c r="Q144" s="68">
        <f t="shared" si="645"/>
        <v>106.76188840340188</v>
      </c>
      <c r="R144" s="68">
        <f t="shared" si="645"/>
        <v>119.37148900118348</v>
      </c>
      <c r="S144" s="68">
        <f t="shared" si="645"/>
        <v>142.17761295241218</v>
      </c>
      <c r="T144" s="68">
        <f t="shared" si="645"/>
        <v>165.49639199539806</v>
      </c>
      <c r="U144" s="68">
        <f t="shared" si="645"/>
        <v>190.94801936101911</v>
      </c>
      <c r="V144" s="68">
        <f t="shared" si="645"/>
        <v>217.53535449187086</v>
      </c>
      <c r="W144" s="68">
        <f t="shared" si="645"/>
        <v>248.33333545656396</v>
      </c>
      <c r="X144" s="68">
        <f t="shared" si="645"/>
        <v>278.17853836670525</v>
      </c>
      <c r="Y144" s="68">
        <f t="shared" si="645"/>
        <v>303.6079614606013</v>
      </c>
      <c r="Z144" s="68">
        <f t="shared" si="645"/>
        <v>328.14548163717978</v>
      </c>
      <c r="AA144" s="68">
        <f t="shared" si="645"/>
        <v>350.64217063787873</v>
      </c>
      <c r="AB144" s="68">
        <f t="shared" si="645"/>
        <v>370.26638920752708</v>
      </c>
      <c r="AC144" s="68">
        <f t="shared" si="645"/>
        <v>389.19070149936675</v>
      </c>
      <c r="AD144" s="68">
        <f t="shared" si="645"/>
        <v>403.04289241040829</v>
      </c>
      <c r="AE144" s="68">
        <f t="shared" si="645"/>
        <v>414.885345656288</v>
      </c>
      <c r="AF144" s="68">
        <f t="shared" si="645"/>
        <v>425.15668547538786</v>
      </c>
      <c r="AG144" s="68">
        <f t="shared" si="645"/>
        <v>435.75897543404955</v>
      </c>
      <c r="AH144" s="68">
        <f t="shared" si="645"/>
        <v>445.35169493793455</v>
      </c>
      <c r="AI144" s="68">
        <f t="shared" si="645"/>
        <v>450.59529079712576</v>
      </c>
      <c r="AJ144" s="68">
        <f t="shared" si="645"/>
        <v>454.79901640666884</v>
      </c>
      <c r="AK144" s="68">
        <f t="shared" si="645"/>
        <v>461.32359251046756</v>
      </c>
      <c r="AL144" s="68">
        <f t="shared" si="645"/>
        <v>469.14195087074364</v>
      </c>
      <c r="AM144" s="68">
        <f t="shared" si="645"/>
        <v>478.9355643586033</v>
      </c>
      <c r="AN144" s="68">
        <f t="shared" si="645"/>
        <v>489.42295763559025</v>
      </c>
      <c r="AO144" s="68">
        <f t="shared" si="645"/>
        <v>501.09484220325356</v>
      </c>
      <c r="AP144" s="68">
        <f t="shared" si="645"/>
        <v>511.08506130398399</v>
      </c>
      <c r="AQ144" s="68">
        <f t="shared" si="645"/>
        <v>520.65491210802827</v>
      </c>
      <c r="AR144" s="68">
        <f t="shared" si="645"/>
        <v>530.36992682054324</v>
      </c>
    </row>
    <row r="145" spans="2:44" x14ac:dyDescent="0.25">
      <c r="B145" s="133" t="s">
        <v>46</v>
      </c>
      <c r="C145" s="71">
        <f t="shared" ref="C145:F145" si="646">C121</f>
        <v>3636.1149799999998</v>
      </c>
      <c r="D145" s="71">
        <f t="shared" si="646"/>
        <v>2138.7839062127136</v>
      </c>
      <c r="E145" s="71">
        <f t="shared" si="646"/>
        <v>2377.3066625914335</v>
      </c>
      <c r="F145" s="71">
        <f t="shared" si="646"/>
        <v>3479.551931192982</v>
      </c>
      <c r="G145" s="68">
        <f t="shared" ref="G145" si="647">IF(ISERROR(G121+G133),"-",G121+G133)</f>
        <v>6349.5433603981737</v>
      </c>
      <c r="H145" s="68">
        <f t="shared" ref="H145:AR145" si="648">IF(ISERROR(H121+H133),"-",H121+H133)</f>
        <v>30338.438038968841</v>
      </c>
      <c r="I145" s="68">
        <f t="shared" si="648"/>
        <v>34129.907643275059</v>
      </c>
      <c r="J145" s="68">
        <f t="shared" si="648"/>
        <v>36365.961248992127</v>
      </c>
      <c r="K145" s="68">
        <f t="shared" si="648"/>
        <v>28961.298172387273</v>
      </c>
      <c r="L145" s="68">
        <f t="shared" si="648"/>
        <v>28432.218693642812</v>
      </c>
      <c r="M145" s="68">
        <f t="shared" si="648"/>
        <v>28491.402914018872</v>
      </c>
      <c r="N145" s="68">
        <f t="shared" si="648"/>
        <v>27986.688130546707</v>
      </c>
      <c r="O145" s="68">
        <f t="shared" si="648"/>
        <v>28225.539132927279</v>
      </c>
      <c r="P145" s="68">
        <f t="shared" si="648"/>
        <v>24664.712531820511</v>
      </c>
      <c r="Q145" s="68">
        <f t="shared" si="648"/>
        <v>26077.560598555712</v>
      </c>
      <c r="R145" s="68">
        <f t="shared" si="648"/>
        <v>27805.447007889175</v>
      </c>
      <c r="S145" s="68">
        <f t="shared" si="648"/>
        <v>29914.470920706353</v>
      </c>
      <c r="T145" s="68">
        <f t="shared" si="648"/>
        <v>32702.135803301455</v>
      </c>
      <c r="U145" s="68">
        <f t="shared" si="648"/>
        <v>35069.951157766161</v>
      </c>
      <c r="V145" s="68">
        <f t="shared" si="648"/>
        <v>37385.821142850327</v>
      </c>
      <c r="W145" s="68">
        <f t="shared" si="648"/>
        <v>39746.268869719483</v>
      </c>
      <c r="X145" s="68">
        <f t="shared" si="648"/>
        <v>42431.131927496353</v>
      </c>
      <c r="Y145" s="68">
        <f t="shared" si="648"/>
        <v>45654.563079018219</v>
      </c>
      <c r="Z145" s="68">
        <f t="shared" si="648"/>
        <v>48753.030053916038</v>
      </c>
      <c r="AA145" s="68">
        <f t="shared" si="648"/>
        <v>51964.577341723598</v>
      </c>
      <c r="AB145" s="68">
        <f t="shared" si="648"/>
        <v>55331.776503973691</v>
      </c>
      <c r="AC145" s="68">
        <f t="shared" si="648"/>
        <v>59059.97697435438</v>
      </c>
      <c r="AD145" s="68">
        <f t="shared" si="648"/>
        <v>62788.121342231927</v>
      </c>
      <c r="AE145" s="68">
        <f t="shared" si="648"/>
        <v>66902.73890652039</v>
      </c>
      <c r="AF145" s="68">
        <f t="shared" si="648"/>
        <v>71120.278371321299</v>
      </c>
      <c r="AG145" s="68">
        <f t="shared" si="648"/>
        <v>75550.959511714842</v>
      </c>
      <c r="AH145" s="68">
        <f t="shared" si="648"/>
        <v>80657.763947797925</v>
      </c>
      <c r="AI145" s="68">
        <f t="shared" si="648"/>
        <v>86307.551457879294</v>
      </c>
      <c r="AJ145" s="68">
        <f t="shared" si="648"/>
        <v>92384.788851116085</v>
      </c>
      <c r="AK145" s="68">
        <f t="shared" si="648"/>
        <v>98954.990793145596</v>
      </c>
      <c r="AL145" s="68">
        <f t="shared" si="648"/>
        <v>106362.68047245861</v>
      </c>
      <c r="AM145" s="68">
        <f t="shared" si="648"/>
        <v>114284.8002329579</v>
      </c>
      <c r="AN145" s="68">
        <f t="shared" si="648"/>
        <v>122885.67576238168</v>
      </c>
      <c r="AO145" s="68">
        <f t="shared" si="648"/>
        <v>132311.15840488431</v>
      </c>
      <c r="AP145" s="68">
        <f t="shared" si="648"/>
        <v>142199.53566922701</v>
      </c>
      <c r="AQ145" s="68">
        <f t="shared" si="648"/>
        <v>152647.88709409445</v>
      </c>
      <c r="AR145" s="68">
        <f t="shared" si="648"/>
        <v>164109.51356842663</v>
      </c>
    </row>
    <row r="146" spans="2:44" x14ac:dyDescent="0.25">
      <c r="B146" s="161" t="str">
        <f>"Total Investment before credit (real "&amp;AEOdollarYr&amp;" dollars)"</f>
        <v>Total Investment before credit (real 2012 dollars)</v>
      </c>
      <c r="C146" s="68">
        <f>C145*HLOOKUP(AEOdollarYr,GDP!$C$2:$BA$3,2,0)/HLOOKUP(C143,GDP!$C$2:$BA$3,2,0)</f>
        <v>3825.9295717113851</v>
      </c>
      <c r="D146" s="68">
        <f>D145*HLOOKUP(AEOdollarYr,GDP!$C$2:$BA$3,2,0)/HLOOKUP(D143,GDP!$C$2:$BA$3,2,0)</f>
        <v>2223.1668808745681</v>
      </c>
      <c r="E146" s="68">
        <f>E145*HLOOKUP(AEOdollarYr,GDP!$C$2:$BA$3,2,0)/HLOOKUP(E143,GDP!$C$2:$BA$3,2,0)</f>
        <v>2421.1294005764125</v>
      </c>
      <c r="F146" s="68">
        <f>F145*HLOOKUP(AEOdollarYr,GDP!$C$2:$BA$3,2,0)/HLOOKUP(F143,GDP!$C$2:$BA$3,2,0)</f>
        <v>3479.551931192982</v>
      </c>
      <c r="G146" s="68">
        <f>G145*HLOOKUP(AEOdollarYr,GDP!$C$2:$BA$3,2,0)/HLOOKUP(G143,GDP!$C$2:$BA$3,2,0)</f>
        <v>6248.7473049853743</v>
      </c>
      <c r="H146" s="68">
        <f>H145*HLOOKUP(AEOdollarYr,GDP!$C$2:$BA$3,2,0)/HLOOKUP(H143,GDP!$C$2:$BA$3,2,0)</f>
        <v>29329.856869969866</v>
      </c>
      <c r="I146" s="68">
        <f>I145*HLOOKUP(AEOdollarYr,GDP!$C$2:$BA$3,2,0)/HLOOKUP(I143,GDP!$C$2:$BA$3,2,0)</f>
        <v>32647.177555464179</v>
      </c>
      <c r="J146" s="68">
        <f>J145*HLOOKUP(AEOdollarYr,GDP!$C$2:$BA$3,2,0)/HLOOKUP(J143,GDP!$C$2:$BA$3,2,0)</f>
        <v>34299.859220006234</v>
      </c>
      <c r="K146" s="68">
        <f>K145*HLOOKUP(AEOdollarYr,GDP!$C$2:$BA$3,2,0)/HLOOKUP(K143,GDP!$C$2:$BA$3,2,0)</f>
        <v>26738.941893166637</v>
      </c>
      <c r="L146" s="68">
        <f>L145*HLOOKUP(AEOdollarYr,GDP!$C$2:$BA$3,2,0)/HLOOKUP(L143,GDP!$C$2:$BA$3,2,0)</f>
        <v>25743.688523456451</v>
      </c>
      <c r="M146" s="68">
        <f>M145*HLOOKUP(AEOdollarYr,GDP!$C$2:$BA$3,2,0)/HLOOKUP(M143,GDP!$C$2:$BA$3,2,0)</f>
        <v>25264.956266677847</v>
      </c>
      <c r="N146" s="68">
        <f>N145*HLOOKUP(AEOdollarYr,GDP!$C$2:$BA$3,2,0)/HLOOKUP(N143,GDP!$C$2:$BA$3,2,0)</f>
        <v>24277.669459423523</v>
      </c>
      <c r="O146" s="68">
        <f>O145*HLOOKUP(AEOdollarYr,GDP!$C$2:$BA$3,2,0)/HLOOKUP(O143,GDP!$C$2:$BA$3,2,0)</f>
        <v>23963.575645845431</v>
      </c>
      <c r="P146" s="68">
        <f>P145*HLOOKUP(AEOdollarYr,GDP!$C$2:$BA$3,2,0)/HLOOKUP(P143,GDP!$C$2:$BA$3,2,0)</f>
        <v>20480.139719260191</v>
      </c>
      <c r="Q146" s="68">
        <f>Q145*HLOOKUP(AEOdollarYr,GDP!$C$2:$BA$3,2,0)/HLOOKUP(Q143,GDP!$C$2:$BA$3,2,0)</f>
        <v>21192.483550634031</v>
      </c>
      <c r="R146" s="68">
        <f>R145*HLOOKUP(AEOdollarYr,GDP!$C$2:$BA$3,2,0)/HLOOKUP(R143,GDP!$C$2:$BA$3,2,0)</f>
        <v>22140.776624558304</v>
      </c>
      <c r="S146" s="68">
        <f>S145*HLOOKUP(AEOdollarYr,GDP!$C$2:$BA$3,2,0)/HLOOKUP(S143,GDP!$C$2:$BA$3,2,0)</f>
        <v>23317.941700199764</v>
      </c>
      <c r="T146" s="68">
        <f>T145*HLOOKUP(AEOdollarYr,GDP!$C$2:$BA$3,2,0)/HLOOKUP(T143,GDP!$C$2:$BA$3,2,0)</f>
        <v>24935.898511986619</v>
      </c>
      <c r="U146" s="68">
        <f>U145*HLOOKUP(AEOdollarYr,GDP!$C$2:$BA$3,2,0)/HLOOKUP(U143,GDP!$C$2:$BA$3,2,0)</f>
        <v>26141.336723463188</v>
      </c>
      <c r="V146" s="68">
        <f>V145*HLOOKUP(AEOdollarYr,GDP!$C$2:$BA$3,2,0)/HLOOKUP(V143,GDP!$C$2:$BA$3,2,0)</f>
        <v>27261.859050979656</v>
      </c>
      <c r="W146" s="68">
        <f>W145*HLOOKUP(AEOdollarYr,GDP!$C$2:$BA$3,2,0)/HLOOKUP(W143,GDP!$C$2:$BA$3,2,0)</f>
        <v>28357.105641635375</v>
      </c>
      <c r="X146" s="68">
        <f>X145*HLOOKUP(AEOdollarYr,GDP!$C$2:$BA$3,2,0)/HLOOKUP(X143,GDP!$C$2:$BA$3,2,0)</f>
        <v>29622.931684844265</v>
      </c>
      <c r="Y146" s="68">
        <f>Y145*HLOOKUP(AEOdollarYr,GDP!$C$2:$BA$3,2,0)/HLOOKUP(Y143,GDP!$C$2:$BA$3,2,0)</f>
        <v>31198.589584549376</v>
      </c>
      <c r="Z146" s="68">
        <f>Z145*HLOOKUP(AEOdollarYr,GDP!$C$2:$BA$3,2,0)/HLOOKUP(Z143,GDP!$C$2:$BA$3,2,0)</f>
        <v>32634.600378078747</v>
      </c>
      <c r="AA146" s="68">
        <f>AA145*HLOOKUP(AEOdollarYr,GDP!$C$2:$BA$3,2,0)/HLOOKUP(AA143,GDP!$C$2:$BA$3,2,0)</f>
        <v>34098.211245017388</v>
      </c>
      <c r="AB146" s="68">
        <f>AB145*HLOOKUP(AEOdollarYr,GDP!$C$2:$BA$3,2,0)/HLOOKUP(AB143,GDP!$C$2:$BA$3,2,0)</f>
        <v>35619.722694614029</v>
      </c>
      <c r="AC146" s="68">
        <f>AC145*HLOOKUP(AEOdollarYr,GDP!$C$2:$BA$3,2,0)/HLOOKUP(AC143,GDP!$C$2:$BA$3,2,0)</f>
        <v>37317.100546469301</v>
      </c>
      <c r="AD146" s="68">
        <f>AD145*HLOOKUP(AEOdollarYr,GDP!$C$2:$BA$3,2,0)/HLOOKUP(AD143,GDP!$C$2:$BA$3,2,0)</f>
        <v>38941.208282024018</v>
      </c>
      <c r="AE146" s="68">
        <f>AE145*HLOOKUP(AEOdollarYr,GDP!$C$2:$BA$3,2,0)/HLOOKUP(AE143,GDP!$C$2:$BA$3,2,0)</f>
        <v>40737.273750294538</v>
      </c>
      <c r="AF146" s="68">
        <f>AF145*HLOOKUP(AEOdollarYr,GDP!$C$2:$BA$3,2,0)/HLOOKUP(AF143,GDP!$C$2:$BA$3,2,0)</f>
        <v>42505.067229630782</v>
      </c>
      <c r="AG146" s="68">
        <f>AG145*HLOOKUP(AEOdollarYr,GDP!$C$2:$BA$3,2,0)/HLOOKUP(AG143,GDP!$C$2:$BA$3,2,0)</f>
        <v>44300.627640661776</v>
      </c>
      <c r="AH146" s="68">
        <f>AH145*HLOOKUP(AEOdollarYr,GDP!$C$2:$BA$3,2,0)/HLOOKUP(AH143,GDP!$C$2:$BA$3,2,0)</f>
        <v>46388.923804807026</v>
      </c>
      <c r="AI146" s="68">
        <f>AI145*HLOOKUP(AEOdollarYr,GDP!$C$2:$BA$3,2,0)/HLOOKUP(AI143,GDP!$C$2:$BA$3,2,0)</f>
        <v>48666.190407473368</v>
      </c>
      <c r="AJ146" s="68">
        <f>AJ145*HLOOKUP(AEOdollarYr,GDP!$C$2:$BA$3,2,0)/HLOOKUP(AJ143,GDP!$C$2:$BA$3,2,0)</f>
        <v>51052.396131094662</v>
      </c>
      <c r="AK146" s="68">
        <f>AK145*HLOOKUP(AEOdollarYr,GDP!$C$2:$BA$3,2,0)/HLOOKUP(AK143,GDP!$C$2:$BA$3,2,0)</f>
        <v>53560.968437963078</v>
      </c>
      <c r="AL146" s="68">
        <f>AL145*HLOOKUP(AEOdollarYr,GDP!$C$2:$BA$3,2,0)/HLOOKUP(AL143,GDP!$C$2:$BA$3,2,0)</f>
        <v>56368.58168513421</v>
      </c>
      <c r="AM146" s="68">
        <f>AM145*HLOOKUP(AEOdollarYr,GDP!$C$2:$BA$3,2,0)/HLOOKUP(AM143,GDP!$C$2:$BA$3,2,0)</f>
        <v>59287.37493962195</v>
      </c>
      <c r="AN146" s="68">
        <f>AN145*HLOOKUP(AEOdollarYr,GDP!$C$2:$BA$3,2,0)/HLOOKUP(AN143,GDP!$C$2:$BA$3,2,0)</f>
        <v>62389.410831087363</v>
      </c>
      <c r="AO146" s="68">
        <f>AO145*HLOOKUP(AEOdollarYr,GDP!$C$2:$BA$3,2,0)/HLOOKUP(AO143,GDP!$C$2:$BA$3,2,0)</f>
        <v>65725.565774453513</v>
      </c>
      <c r="AP146" s="68">
        <f>AP145*HLOOKUP(AEOdollarYr,GDP!$C$2:$BA$3,2,0)/HLOOKUP(AP143,GDP!$C$2:$BA$3,2,0)</f>
        <v>69133.806695856038</v>
      </c>
      <c r="AQ146" s="68">
        <f>AQ145*HLOOKUP(AEOdollarYr,GDP!$C$2:$BA$3,2,0)/HLOOKUP(AQ143,GDP!$C$2:$BA$3,2,0)</f>
        <v>72644.303684033657</v>
      </c>
      <c r="AR146" s="68">
        <f>AR145*HLOOKUP(AEOdollarYr,GDP!$C$2:$BA$3,2,0)/HLOOKUP(AR143,GDP!$C$2:$BA$3,2,0)</f>
        <v>76479.140981844728</v>
      </c>
    </row>
    <row r="147" spans="2:44" x14ac:dyDescent="0.25">
      <c r="B147" s="133" t="s">
        <v>47</v>
      </c>
      <c r="C147" s="71">
        <f t="shared" ref="C147:F147" si="649">C123</f>
        <v>2545.2804860000001</v>
      </c>
      <c r="D147" s="71">
        <f t="shared" si="649"/>
        <v>1497.1487343488993</v>
      </c>
      <c r="E147" s="71">
        <f t="shared" si="649"/>
        <v>1664.1146638140033</v>
      </c>
      <c r="F147" s="71">
        <f t="shared" si="649"/>
        <v>2435.6863518350879</v>
      </c>
      <c r="G147" s="68">
        <f t="shared" ref="G147" si="650">IF(ISERROR(G123+G135),"-",G123+G135)</f>
        <v>4444.6803522787204</v>
      </c>
      <c r="H147" s="68">
        <f t="shared" ref="H147:AR147" si="651">IF(ISERROR(H123+H135),"-",H123+H135)</f>
        <v>21277.798370309658</v>
      </c>
      <c r="I147" s="68">
        <f t="shared" si="651"/>
        <v>23924.670971029136</v>
      </c>
      <c r="J147" s="68">
        <f t="shared" si="651"/>
        <v>25505.0737165024</v>
      </c>
      <c r="K147" s="68">
        <f t="shared" si="651"/>
        <v>20334.071363540934</v>
      </c>
      <c r="L147" s="68">
        <f t="shared" si="651"/>
        <v>19963.357650726477</v>
      </c>
      <c r="M147" s="68">
        <f t="shared" si="651"/>
        <v>20008.758138777212</v>
      </c>
      <c r="N147" s="68">
        <f t="shared" si="651"/>
        <v>20769.617298449248</v>
      </c>
      <c r="O147" s="68">
        <f t="shared" si="651"/>
        <v>22073.979951904654</v>
      </c>
      <c r="P147" s="68">
        <f t="shared" si="651"/>
        <v>24397.380008038686</v>
      </c>
      <c r="Q147" s="68">
        <f t="shared" si="651"/>
        <v>25970.79871015231</v>
      </c>
      <c r="R147" s="68">
        <f t="shared" si="651"/>
        <v>27686.075518887992</v>
      </c>
      <c r="S147" s="68">
        <f t="shared" si="651"/>
        <v>29772.293307753942</v>
      </c>
      <c r="T147" s="68">
        <f t="shared" si="651"/>
        <v>32536.63941130606</v>
      </c>
      <c r="U147" s="68">
        <f t="shared" si="651"/>
        <v>34879.003138405147</v>
      </c>
      <c r="V147" s="68">
        <f t="shared" si="651"/>
        <v>37168.285788358458</v>
      </c>
      <c r="W147" s="68">
        <f t="shared" si="651"/>
        <v>39497.935534262921</v>
      </c>
      <c r="X147" s="68">
        <f t="shared" si="651"/>
        <v>42152.953389129645</v>
      </c>
      <c r="Y147" s="68">
        <f t="shared" si="651"/>
        <v>45350.95511755762</v>
      </c>
      <c r="Z147" s="68">
        <f t="shared" si="651"/>
        <v>48424.884572278854</v>
      </c>
      <c r="AA147" s="68">
        <f t="shared" si="651"/>
        <v>51613.935171085723</v>
      </c>
      <c r="AB147" s="68">
        <f t="shared" si="651"/>
        <v>54961.510114766163</v>
      </c>
      <c r="AC147" s="68">
        <f t="shared" si="651"/>
        <v>58670.78627285501</v>
      </c>
      <c r="AD147" s="68">
        <f t="shared" si="651"/>
        <v>62385.078449821522</v>
      </c>
      <c r="AE147" s="68">
        <f t="shared" si="651"/>
        <v>66487.85356086411</v>
      </c>
      <c r="AF147" s="68">
        <f t="shared" si="651"/>
        <v>70695.121685845908</v>
      </c>
      <c r="AG147" s="68">
        <f t="shared" si="651"/>
        <v>75115.200536280783</v>
      </c>
      <c r="AH147" s="68">
        <f t="shared" si="651"/>
        <v>80212.412252859984</v>
      </c>
      <c r="AI147" s="68">
        <f t="shared" si="651"/>
        <v>85856.956167082171</v>
      </c>
      <c r="AJ147" s="68">
        <f t="shared" si="651"/>
        <v>91929.989834709413</v>
      </c>
      <c r="AK147" s="68">
        <f t="shared" si="651"/>
        <v>98493.667200635129</v>
      </c>
      <c r="AL147" s="68">
        <f t="shared" si="651"/>
        <v>105893.53852158786</v>
      </c>
      <c r="AM147" s="68">
        <f t="shared" si="651"/>
        <v>113805.8646685993</v>
      </c>
      <c r="AN147" s="68">
        <f t="shared" si="651"/>
        <v>122396.25280474609</v>
      </c>
      <c r="AO147" s="68">
        <f t="shared" si="651"/>
        <v>131810.06356268105</v>
      </c>
      <c r="AP147" s="68">
        <f t="shared" si="651"/>
        <v>141688.45060792303</v>
      </c>
      <c r="AQ147" s="68">
        <f t="shared" si="651"/>
        <v>152127.23218198642</v>
      </c>
      <c r="AR147" s="68">
        <f t="shared" si="651"/>
        <v>163579.14364160609</v>
      </c>
    </row>
    <row r="148" spans="2:44" x14ac:dyDescent="0.25">
      <c r="B148" s="161" t="str">
        <f>"Net Investment after credit (real "&amp;AEOdollarYr&amp;" dollars)"</f>
        <v>Net Investment after credit (real 2012 dollars)</v>
      </c>
      <c r="C148" s="68">
        <f>C147*HLOOKUP(AEOdollarYr,GDP!$C$2:$BA$3,2,0)/HLOOKUP(C143,GDP!$C$2:$BA$3,2,0)</f>
        <v>2678.1507001979699</v>
      </c>
      <c r="D148" s="68">
        <f>D147*HLOOKUP(AEOdollarYr,GDP!$C$2:$BA$3,2,0)/HLOOKUP(D143,GDP!$C$2:$BA$3,2,0)</f>
        <v>1556.2168166121974</v>
      </c>
      <c r="E148" s="68">
        <f>E147*HLOOKUP(AEOdollarYr,GDP!$C$2:$BA$3,2,0)/HLOOKUP(E143,GDP!$C$2:$BA$3,2,0)</f>
        <v>1694.7905804034888</v>
      </c>
      <c r="F148" s="68">
        <f>F147*HLOOKUP(AEOdollarYr,GDP!$C$2:$BA$3,2,0)/HLOOKUP(F143,GDP!$C$2:$BA$3,2,0)</f>
        <v>2435.6863518350879</v>
      </c>
      <c r="G148" s="68">
        <f>G147*HLOOKUP(AEOdollarYr,GDP!$C$2:$BA$3,2,0)/HLOOKUP(G143,GDP!$C$2:$BA$3,2,0)</f>
        <v>4374.1231134897607</v>
      </c>
      <c r="H148" s="68">
        <f>H147*HLOOKUP(AEOdollarYr,GDP!$C$2:$BA$3,2,0)/HLOOKUP(H143,GDP!$C$2:$BA$3,2,0)</f>
        <v>20570.43213324478</v>
      </c>
      <c r="I148" s="68">
        <f>I147*HLOOKUP(AEOdollarYr,GDP!$C$2:$BA$3,2,0)/HLOOKUP(I143,GDP!$C$2:$BA$3,2,0)</f>
        <v>22885.29430876295</v>
      </c>
      <c r="J148" s="68">
        <f>J147*HLOOKUP(AEOdollarYr,GDP!$C$2:$BA$3,2,0)/HLOOKUP(J143,GDP!$C$2:$BA$3,2,0)</f>
        <v>24056.024035282684</v>
      </c>
      <c r="K148" s="68">
        <f>K147*HLOOKUP(AEOdollarYr,GDP!$C$2:$BA$3,2,0)/HLOOKUP(K143,GDP!$C$2:$BA$3,2,0)</f>
        <v>18773.728629320161</v>
      </c>
      <c r="L148" s="68">
        <f>L147*HLOOKUP(AEOdollarYr,GDP!$C$2:$BA$3,2,0)/HLOOKUP(L143,GDP!$C$2:$BA$3,2,0)</f>
        <v>18075.636895603013</v>
      </c>
      <c r="M148" s="68">
        <f>M147*HLOOKUP(AEOdollarYr,GDP!$C$2:$BA$3,2,0)/HLOOKUP(M143,GDP!$C$2:$BA$3,2,0)</f>
        <v>17742.910057896977</v>
      </c>
      <c r="N148" s="68">
        <f>N147*HLOOKUP(AEOdollarYr,GDP!$C$2:$BA$3,2,0)/HLOOKUP(N143,GDP!$C$2:$BA$3,2,0)</f>
        <v>18017.062298275796</v>
      </c>
      <c r="O148" s="68">
        <f>O147*HLOOKUP(AEOdollarYr,GDP!$C$2:$BA$3,2,0)/HLOOKUP(O143,GDP!$C$2:$BA$3,2,0)</f>
        <v>18740.88164945825</v>
      </c>
      <c r="P148" s="68">
        <f>P147*HLOOKUP(AEOdollarYr,GDP!$C$2:$BA$3,2,0)/HLOOKUP(P143,GDP!$C$2:$BA$3,2,0)</f>
        <v>20258.162372818759</v>
      </c>
      <c r="Q148" s="68">
        <f>Q147*HLOOKUP(AEOdollarYr,GDP!$C$2:$BA$3,2,0)/HLOOKUP(Q143,GDP!$C$2:$BA$3,2,0)</f>
        <v>21105.721234225148</v>
      </c>
      <c r="R148" s="68">
        <f>R147*HLOOKUP(AEOdollarYr,GDP!$C$2:$BA$3,2,0)/HLOOKUP(R143,GDP!$C$2:$BA$3,2,0)</f>
        <v>22045.724116588692</v>
      </c>
      <c r="S148" s="68">
        <f>S147*HLOOKUP(AEOdollarYr,GDP!$C$2:$BA$3,2,0)/HLOOKUP(S143,GDP!$C$2:$BA$3,2,0)</f>
        <v>23207.116096809164</v>
      </c>
      <c r="T148" s="68">
        <f>T147*HLOOKUP(AEOdollarYr,GDP!$C$2:$BA$3,2,0)/HLOOKUP(T143,GDP!$C$2:$BA$3,2,0)</f>
        <v>24809.704881707574</v>
      </c>
      <c r="U148" s="68">
        <f>U147*HLOOKUP(AEOdollarYr,GDP!$C$2:$BA$3,2,0)/HLOOKUP(U143,GDP!$C$2:$BA$3,2,0)</f>
        <v>25999.003007389871</v>
      </c>
      <c r="V148" s="68">
        <f>V147*HLOOKUP(AEOdollarYr,GDP!$C$2:$BA$3,2,0)/HLOOKUP(V143,GDP!$C$2:$BA$3,2,0)</f>
        <v>27103.231582290337</v>
      </c>
      <c r="W148" s="68">
        <f>W147*HLOOKUP(AEOdollarYr,GDP!$C$2:$BA$3,2,0)/HLOOKUP(W143,GDP!$C$2:$BA$3,2,0)</f>
        <v>28179.931410490215</v>
      </c>
      <c r="X148" s="68">
        <f>X147*HLOOKUP(AEOdollarYr,GDP!$C$2:$BA$3,2,0)/HLOOKUP(X143,GDP!$C$2:$BA$3,2,0)</f>
        <v>29428.723718573005</v>
      </c>
      <c r="Y148" s="68">
        <f>Y147*HLOOKUP(AEOdollarYr,GDP!$C$2:$BA$3,2,0)/HLOOKUP(Y143,GDP!$C$2:$BA$3,2,0)</f>
        <v>30991.115467059371</v>
      </c>
      <c r="Z148" s="68">
        <f>Z147*HLOOKUP(AEOdollarYr,GDP!$C$2:$BA$3,2,0)/HLOOKUP(Z143,GDP!$C$2:$BA$3,2,0)</f>
        <v>32414.944355729807</v>
      </c>
      <c r="AA148" s="68">
        <f>AA147*HLOOKUP(AEOdollarYr,GDP!$C$2:$BA$3,2,0)/HLOOKUP(AA143,GDP!$C$2:$BA$3,2,0)</f>
        <v>33868.126225231768</v>
      </c>
      <c r="AB148" s="68">
        <f>AB147*HLOOKUP(AEOdollarYr,GDP!$C$2:$BA$3,2,0)/HLOOKUP(AB143,GDP!$C$2:$BA$3,2,0)</f>
        <v>35381.364432146875</v>
      </c>
      <c r="AC148" s="68">
        <f>AC147*HLOOKUP(AEOdollarYr,GDP!$C$2:$BA$3,2,0)/HLOOKUP(AC143,GDP!$C$2:$BA$3,2,0)</f>
        <v>37071.190045252726</v>
      </c>
      <c r="AD148" s="68">
        <f>AD147*HLOOKUP(AEOdollarYr,GDP!$C$2:$BA$3,2,0)/HLOOKUP(AD143,GDP!$C$2:$BA$3,2,0)</f>
        <v>38691.240981132876</v>
      </c>
      <c r="AE148" s="68">
        <f>AE147*HLOOKUP(AEOdollarYr,GDP!$C$2:$BA$3,2,0)/HLOOKUP(AE143,GDP!$C$2:$BA$3,2,0)</f>
        <v>40484.648847678807</v>
      </c>
      <c r="AF148" s="68">
        <f>AF147*HLOOKUP(AEOdollarYr,GDP!$C$2:$BA$3,2,0)/HLOOKUP(AF143,GDP!$C$2:$BA$3,2,0)</f>
        <v>42250.972140113445</v>
      </c>
      <c r="AG148" s="68">
        <f>AG147*HLOOKUP(AEOdollarYr,GDP!$C$2:$BA$3,2,0)/HLOOKUP(AG143,GDP!$C$2:$BA$3,2,0)</f>
        <v>44045.112737389274</v>
      </c>
      <c r="AH148" s="68">
        <f>AH147*HLOOKUP(AEOdollarYr,GDP!$C$2:$BA$3,2,0)/HLOOKUP(AH143,GDP!$C$2:$BA$3,2,0)</f>
        <v>46132.787447540926</v>
      </c>
      <c r="AI148" s="68">
        <f>AI147*HLOOKUP(AEOdollarYr,GDP!$C$2:$BA$3,2,0)/HLOOKUP(AI143,GDP!$C$2:$BA$3,2,0)</f>
        <v>48412.113494755657</v>
      </c>
      <c r="AJ148" s="68">
        <f>AJ147*HLOOKUP(AEOdollarYr,GDP!$C$2:$BA$3,2,0)/HLOOKUP(AJ143,GDP!$C$2:$BA$3,2,0)</f>
        <v>50801.071428896728</v>
      </c>
      <c r="AK148" s="68">
        <f>AK147*HLOOKUP(AEOdollarYr,GDP!$C$2:$BA$3,2,0)/HLOOKUP(AK143,GDP!$C$2:$BA$3,2,0)</f>
        <v>53311.269679162804</v>
      </c>
      <c r="AL148" s="68">
        <f>AL147*HLOOKUP(AEOdollarYr,GDP!$C$2:$BA$3,2,0)/HLOOKUP(AL143,GDP!$C$2:$BA$3,2,0)</f>
        <v>56119.952501833126</v>
      </c>
      <c r="AM148" s="68">
        <f>AM147*HLOOKUP(AEOdollarYr,GDP!$C$2:$BA$3,2,0)/HLOOKUP(AM143,GDP!$C$2:$BA$3,2,0)</f>
        <v>59038.918169183824</v>
      </c>
      <c r="AN148" s="68">
        <f>AN147*HLOOKUP(AEOdollarYr,GDP!$C$2:$BA$3,2,0)/HLOOKUP(AN143,GDP!$C$2:$BA$3,2,0)</f>
        <v>62140.929388603079</v>
      </c>
      <c r="AO148" s="68">
        <f>AO147*HLOOKUP(AEOdollarYr,GDP!$C$2:$BA$3,2,0)/HLOOKUP(AO143,GDP!$C$2:$BA$3,2,0)</f>
        <v>65476.646919781517</v>
      </c>
      <c r="AP148" s="68">
        <f>AP147*HLOOKUP(AEOdollarYr,GDP!$C$2:$BA$3,2,0)/HLOOKUP(AP143,GDP!$C$2:$BA$3,2,0)</f>
        <v>68885.330105077868</v>
      </c>
      <c r="AQ148" s="68">
        <f>AQ147*HLOOKUP(AEOdollarYr,GDP!$C$2:$BA$3,2,0)/HLOOKUP(AQ143,GDP!$C$2:$BA$3,2,0)</f>
        <v>72396.526827964597</v>
      </c>
      <c r="AR148" s="68">
        <f>AR147*HLOOKUP(AEOdollarYr,GDP!$C$2:$BA$3,2,0)/HLOOKUP(AR143,GDP!$C$2:$BA$3,2,0)</f>
        <v>76231.975320794096</v>
      </c>
    </row>
    <row r="149" spans="2:44" ht="27.6" x14ac:dyDescent="0.25">
      <c r="B149" s="161" t="str">
        <f>"Net Investment after credit (real "&amp;AEOdollarYr&amp;" dollars) ($billions)"</f>
        <v>Net Investment after credit (real 2012 dollars) ($billions)</v>
      </c>
      <c r="C149" s="162">
        <f t="shared" ref="C149:F149" si="652">C125</f>
        <v>2.6781507001979699</v>
      </c>
      <c r="D149" s="162">
        <f t="shared" si="652"/>
        <v>1.5562168166121975</v>
      </c>
      <c r="E149" s="162">
        <f t="shared" si="652"/>
        <v>1.6947905804034888</v>
      </c>
      <c r="F149" s="162">
        <f t="shared" si="652"/>
        <v>2.4356863518350877</v>
      </c>
      <c r="G149" s="137">
        <f t="shared" ref="G149" si="653">IF(ISERROR(G148/1000),"-",G148/1000)</f>
        <v>4.3741231134897607</v>
      </c>
      <c r="H149" s="137">
        <f t="shared" ref="H149:AR149" si="654">IF(ISERROR(H148/1000),"-",H148/1000)</f>
        <v>20.570432133244779</v>
      </c>
      <c r="I149" s="137">
        <f t="shared" si="654"/>
        <v>22.885294308762951</v>
      </c>
      <c r="J149" s="137">
        <f t="shared" si="654"/>
        <v>24.056024035282682</v>
      </c>
      <c r="K149" s="137">
        <f t="shared" si="654"/>
        <v>18.773728629320161</v>
      </c>
      <c r="L149" s="137">
        <f t="shared" si="654"/>
        <v>18.075636895603012</v>
      </c>
      <c r="M149" s="137">
        <f t="shared" si="654"/>
        <v>17.742910057896978</v>
      </c>
      <c r="N149" s="137">
        <f t="shared" si="654"/>
        <v>18.017062298275796</v>
      </c>
      <c r="O149" s="137">
        <f t="shared" si="654"/>
        <v>18.740881649458249</v>
      </c>
      <c r="P149" s="137">
        <f t="shared" si="654"/>
        <v>20.258162372818759</v>
      </c>
      <c r="Q149" s="137">
        <f t="shared" si="654"/>
        <v>21.105721234225147</v>
      </c>
      <c r="R149" s="137">
        <f t="shared" si="654"/>
        <v>22.045724116588691</v>
      </c>
      <c r="S149" s="137">
        <f t="shared" si="654"/>
        <v>23.207116096809166</v>
      </c>
      <c r="T149" s="137">
        <f t="shared" si="654"/>
        <v>24.809704881707574</v>
      </c>
      <c r="U149" s="137">
        <f t="shared" si="654"/>
        <v>25.99900300738987</v>
      </c>
      <c r="V149" s="137">
        <f t="shared" si="654"/>
        <v>27.103231582290338</v>
      </c>
      <c r="W149" s="137">
        <f t="shared" si="654"/>
        <v>28.179931410490216</v>
      </c>
      <c r="X149" s="137">
        <f t="shared" si="654"/>
        <v>29.428723718573004</v>
      </c>
      <c r="Y149" s="137">
        <f t="shared" si="654"/>
        <v>30.991115467059373</v>
      </c>
      <c r="Z149" s="137">
        <f t="shared" si="654"/>
        <v>32.414944355729808</v>
      </c>
      <c r="AA149" s="137">
        <f t="shared" si="654"/>
        <v>33.868126225231769</v>
      </c>
      <c r="AB149" s="137">
        <f t="shared" si="654"/>
        <v>35.381364432146874</v>
      </c>
      <c r="AC149" s="137">
        <f t="shared" si="654"/>
        <v>37.071190045252727</v>
      </c>
      <c r="AD149" s="137">
        <f t="shared" si="654"/>
        <v>38.691240981132879</v>
      </c>
      <c r="AE149" s="137">
        <f t="shared" si="654"/>
        <v>40.484648847678805</v>
      </c>
      <c r="AF149" s="137">
        <f t="shared" si="654"/>
        <v>42.250972140113447</v>
      </c>
      <c r="AG149" s="137">
        <f t="shared" si="654"/>
        <v>44.045112737389275</v>
      </c>
      <c r="AH149" s="137">
        <f t="shared" si="654"/>
        <v>46.132787447540927</v>
      </c>
      <c r="AI149" s="137">
        <f t="shared" si="654"/>
        <v>48.412113494755658</v>
      </c>
      <c r="AJ149" s="137">
        <f t="shared" si="654"/>
        <v>50.801071428896726</v>
      </c>
      <c r="AK149" s="137">
        <f t="shared" si="654"/>
        <v>53.311269679162805</v>
      </c>
      <c r="AL149" s="137">
        <f t="shared" si="654"/>
        <v>56.119952501833126</v>
      </c>
      <c r="AM149" s="137">
        <f t="shared" si="654"/>
        <v>59.038918169183823</v>
      </c>
      <c r="AN149" s="137">
        <f t="shared" si="654"/>
        <v>62.140929388603077</v>
      </c>
      <c r="AO149" s="137">
        <f t="shared" si="654"/>
        <v>65.476646919781516</v>
      </c>
      <c r="AP149" s="137">
        <f t="shared" si="654"/>
        <v>68.88533010507787</v>
      </c>
      <c r="AQ149" s="137">
        <f t="shared" si="654"/>
        <v>72.396526827964593</v>
      </c>
      <c r="AR149" s="137">
        <f t="shared" si="654"/>
        <v>76.231975320794092</v>
      </c>
    </row>
    <row r="150" spans="2:44" x14ac:dyDescent="0.25">
      <c r="B150" s="133" t="s">
        <v>48</v>
      </c>
      <c r="C150" s="71">
        <f t="shared" ref="C150:F150" si="655">C126</f>
        <v>1090.8344939999997</v>
      </c>
      <c r="D150" s="71">
        <f t="shared" si="655"/>
        <v>641.63517186381432</v>
      </c>
      <c r="E150" s="71">
        <f t="shared" si="655"/>
        <v>713.19199877743017</v>
      </c>
      <c r="F150" s="71">
        <f t="shared" si="655"/>
        <v>1043.8655793578941</v>
      </c>
      <c r="G150" s="68">
        <f t="shared" ref="G150" si="656">IF(ISERROR(G145-G147),"-",G145-G147)</f>
        <v>1904.8630081194533</v>
      </c>
      <c r="H150" s="68">
        <f t="shared" ref="H150:AR150" si="657">IF(ISERROR(H145-H147),"-",H145-H147)</f>
        <v>9060.6396686591834</v>
      </c>
      <c r="I150" s="68">
        <f t="shared" si="657"/>
        <v>10205.236672245923</v>
      </c>
      <c r="J150" s="68">
        <f t="shared" si="657"/>
        <v>10860.887532489727</v>
      </c>
      <c r="K150" s="68">
        <f t="shared" si="657"/>
        <v>8627.2268088463388</v>
      </c>
      <c r="L150" s="68">
        <f t="shared" si="657"/>
        <v>8468.8610429163346</v>
      </c>
      <c r="M150" s="68">
        <f t="shared" si="657"/>
        <v>8482.6447752416607</v>
      </c>
      <c r="N150" s="68">
        <f t="shared" si="657"/>
        <v>7217.0708320974591</v>
      </c>
      <c r="O150" s="68">
        <f t="shared" si="657"/>
        <v>6151.5591810226251</v>
      </c>
      <c r="P150" s="68">
        <f t="shared" si="657"/>
        <v>267.33252378182442</v>
      </c>
      <c r="Q150" s="68">
        <f t="shared" si="657"/>
        <v>106.76188840340183</v>
      </c>
      <c r="R150" s="68">
        <f t="shared" si="657"/>
        <v>119.37148900118336</v>
      </c>
      <c r="S150" s="68">
        <f t="shared" si="657"/>
        <v>142.17761295241144</v>
      </c>
      <c r="T150" s="68">
        <f t="shared" si="657"/>
        <v>165.49639199539524</v>
      </c>
      <c r="U150" s="68">
        <f t="shared" si="657"/>
        <v>190.9480193610143</v>
      </c>
      <c r="V150" s="68">
        <f t="shared" si="657"/>
        <v>217.53535449186893</v>
      </c>
      <c r="W150" s="68">
        <f t="shared" si="657"/>
        <v>248.33333545656205</v>
      </c>
      <c r="X150" s="68">
        <f t="shared" si="657"/>
        <v>278.17853836670838</v>
      </c>
      <c r="Y150" s="68">
        <f t="shared" si="657"/>
        <v>303.60796146059874</v>
      </c>
      <c r="Z150" s="68">
        <f t="shared" si="657"/>
        <v>328.14548163718428</v>
      </c>
      <c r="AA150" s="68">
        <f t="shared" si="657"/>
        <v>350.6421706378751</v>
      </c>
      <c r="AB150" s="68">
        <f t="shared" si="657"/>
        <v>370.26638920752885</v>
      </c>
      <c r="AC150" s="68">
        <f t="shared" si="657"/>
        <v>389.19070149937033</v>
      </c>
      <c r="AD150" s="68">
        <f t="shared" si="657"/>
        <v>403.04289241040533</v>
      </c>
      <c r="AE150" s="68">
        <f t="shared" si="657"/>
        <v>414.88534565627924</v>
      </c>
      <c r="AF150" s="68">
        <f t="shared" si="657"/>
        <v>425.15668547539099</v>
      </c>
      <c r="AG150" s="68">
        <f t="shared" si="657"/>
        <v>435.75897543405881</v>
      </c>
      <c r="AH150" s="68">
        <f t="shared" si="657"/>
        <v>445.35169493794092</v>
      </c>
      <c r="AI150" s="68">
        <f t="shared" si="657"/>
        <v>450.59529079712229</v>
      </c>
      <c r="AJ150" s="68">
        <f t="shared" si="657"/>
        <v>454.79901640667231</v>
      </c>
      <c r="AK150" s="68">
        <f t="shared" si="657"/>
        <v>461.32359251046728</v>
      </c>
      <c r="AL150" s="68">
        <f t="shared" si="657"/>
        <v>469.14195087074768</v>
      </c>
      <c r="AM150" s="68">
        <f t="shared" si="657"/>
        <v>478.93556435860228</v>
      </c>
      <c r="AN150" s="68">
        <f t="shared" si="657"/>
        <v>489.4229576355865</v>
      </c>
      <c r="AO150" s="68">
        <f t="shared" si="657"/>
        <v>501.09484220325248</v>
      </c>
      <c r="AP150" s="68">
        <f t="shared" si="657"/>
        <v>511.08506130398018</v>
      </c>
      <c r="AQ150" s="68">
        <f t="shared" si="657"/>
        <v>520.65491210803157</v>
      </c>
      <c r="AR150" s="68">
        <f t="shared" si="657"/>
        <v>530.36992682053824</v>
      </c>
    </row>
    <row r="151" spans="2:44" x14ac:dyDescent="0.25">
      <c r="B151" s="161" t="str">
        <f>"Total Tax Credits (real "&amp;AEOdollarYr&amp;" dollars)"</f>
        <v>Total Tax Credits (real 2012 dollars)</v>
      </c>
      <c r="C151" s="71">
        <f t="shared" ref="C151:F151" si="658">C127</f>
        <v>1147.7788715134152</v>
      </c>
      <c r="D151" s="71">
        <f t="shared" si="658"/>
        <v>666.95006426237069</v>
      </c>
      <c r="E151" s="71">
        <f t="shared" si="658"/>
        <v>726.33882017292376</v>
      </c>
      <c r="F151" s="71">
        <f t="shared" si="658"/>
        <v>1043.8655793578941</v>
      </c>
      <c r="G151" s="68">
        <f t="shared" ref="G151" si="659">IF(ISERROR(G146-G148),"-",G146-G148)</f>
        <v>1874.6241914956136</v>
      </c>
      <c r="H151" s="68">
        <f t="shared" ref="H151:AR151" si="660">IF(ISERROR(H146-H148),"-",H146-H148)</f>
        <v>8759.4247367250864</v>
      </c>
      <c r="I151" s="68">
        <f t="shared" si="660"/>
        <v>9761.8832467012289</v>
      </c>
      <c r="J151" s="68">
        <f t="shared" si="660"/>
        <v>10243.83518472355</v>
      </c>
      <c r="K151" s="68">
        <f t="shared" si="660"/>
        <v>7965.2132638464755</v>
      </c>
      <c r="L151" s="68">
        <f t="shared" si="660"/>
        <v>7668.0516278534378</v>
      </c>
      <c r="M151" s="68">
        <f t="shared" si="660"/>
        <v>7522.0462087808701</v>
      </c>
      <c r="N151" s="68">
        <f t="shared" si="660"/>
        <v>6260.6071611477273</v>
      </c>
      <c r="O151" s="68">
        <f t="shared" si="660"/>
        <v>5222.693996387181</v>
      </c>
      <c r="P151" s="68">
        <f t="shared" si="660"/>
        <v>221.97734644143202</v>
      </c>
      <c r="Q151" s="68">
        <f t="shared" si="660"/>
        <v>86.762316408883635</v>
      </c>
      <c r="R151" s="68">
        <f t="shared" si="660"/>
        <v>95.052507969612634</v>
      </c>
      <c r="S151" s="68">
        <f t="shared" si="660"/>
        <v>110.82560339060001</v>
      </c>
      <c r="T151" s="68">
        <f t="shared" si="660"/>
        <v>126.19363027904546</v>
      </c>
      <c r="U151" s="68">
        <f t="shared" si="660"/>
        <v>142.33371607331719</v>
      </c>
      <c r="V151" s="68">
        <f t="shared" si="660"/>
        <v>158.62746868931936</v>
      </c>
      <c r="W151" s="68">
        <f t="shared" si="660"/>
        <v>177.17423114515987</v>
      </c>
      <c r="X151" s="68">
        <f t="shared" si="660"/>
        <v>194.20796627126037</v>
      </c>
      <c r="Y151" s="68">
        <f t="shared" si="660"/>
        <v>207.47411749000457</v>
      </c>
      <c r="Z151" s="68">
        <f t="shared" si="660"/>
        <v>219.65602234893959</v>
      </c>
      <c r="AA151" s="68">
        <f t="shared" si="660"/>
        <v>230.08501978561981</v>
      </c>
      <c r="AB151" s="68">
        <f t="shared" si="660"/>
        <v>238.35826246715442</v>
      </c>
      <c r="AC151" s="68">
        <f t="shared" si="660"/>
        <v>245.91050121657463</v>
      </c>
      <c r="AD151" s="68">
        <f t="shared" si="660"/>
        <v>249.96730089114135</v>
      </c>
      <c r="AE151" s="68">
        <f t="shared" si="660"/>
        <v>252.62490261573112</v>
      </c>
      <c r="AF151" s="68">
        <f t="shared" si="660"/>
        <v>254.09508951733733</v>
      </c>
      <c r="AG151" s="68">
        <f t="shared" si="660"/>
        <v>255.51490327250212</v>
      </c>
      <c r="AH151" s="68">
        <f t="shared" si="660"/>
        <v>256.13635726609937</v>
      </c>
      <c r="AI151" s="68">
        <f t="shared" si="660"/>
        <v>254.07691271771182</v>
      </c>
      <c r="AJ151" s="68">
        <f t="shared" si="660"/>
        <v>251.32470219793322</v>
      </c>
      <c r="AK151" s="68">
        <f t="shared" si="660"/>
        <v>249.69875880027394</v>
      </c>
      <c r="AL151" s="68">
        <f t="shared" si="660"/>
        <v>248.62918330108369</v>
      </c>
      <c r="AM151" s="68">
        <f t="shared" si="660"/>
        <v>248.45677043812611</v>
      </c>
      <c r="AN151" s="68">
        <f t="shared" si="660"/>
        <v>248.48144248428434</v>
      </c>
      <c r="AO151" s="68">
        <f t="shared" si="660"/>
        <v>248.91885467199609</v>
      </c>
      <c r="AP151" s="68">
        <f t="shared" si="660"/>
        <v>248.47659077816934</v>
      </c>
      <c r="AQ151" s="68">
        <f t="shared" si="660"/>
        <v>247.77685606906016</v>
      </c>
      <c r="AR151" s="68">
        <f t="shared" si="660"/>
        <v>247.16566105063248</v>
      </c>
    </row>
  </sheetData>
  <pageMargins left="0.25" right="0.25" top="0.75" bottom="0.75" header="0.3" footer="0.3"/>
  <pageSetup scale="60" orientation="landscape" r:id="rId1"/>
  <headerFooter alignWithMargins="0">
    <oddFooter>&amp;C&amp;P of &amp;N</oddFooter>
  </headerFooter>
  <rowBreaks count="4" manualBreakCount="4">
    <brk id="24" min="1" max="12" man="1"/>
    <brk id="47" min="1" max="12" man="1"/>
    <brk id="70" min="1" max="12" man="1"/>
    <brk id="81" min="1" max="12" man="1"/>
  </rowBreaks>
  <ignoredErrors>
    <ignoredError sqref="G135:AR135 C146:AR146 C148:F148" formula="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8">
    <tabColor theme="9" tint="0.79998168889431442"/>
  </sheetPr>
  <dimension ref="A1:BA3"/>
  <sheetViews>
    <sheetView zoomScale="85" zoomScaleNormal="85" workbookViewId="0">
      <selection activeCell="A3" sqref="A3"/>
    </sheetView>
  </sheetViews>
  <sheetFormatPr defaultColWidth="9" defaultRowHeight="13.8" x14ac:dyDescent="0.25"/>
  <cols>
    <col min="1" max="1" width="9" style="75"/>
    <col min="2" max="2" width="38.69921875" style="75" bestFit="1" customWidth="1"/>
    <col min="3" max="16384" width="9" style="75"/>
  </cols>
  <sheetData>
    <row r="1" spans="1:53" ht="14.4" thickBot="1" x14ac:dyDescent="0.3"/>
    <row r="2" spans="1:53" s="77" customFormat="1" ht="14.4" thickBot="1" x14ac:dyDescent="0.3">
      <c r="B2" s="76" t="s">
        <v>49</v>
      </c>
      <c r="C2" s="78">
        <v>2000</v>
      </c>
      <c r="D2" s="79">
        <v>2001</v>
      </c>
      <c r="E2" s="79">
        <v>2002</v>
      </c>
      <c r="F2" s="79">
        <v>2003</v>
      </c>
      <c r="G2" s="79">
        <v>2004</v>
      </c>
      <c r="H2" s="79">
        <v>2005</v>
      </c>
      <c r="I2" s="79">
        <v>2006</v>
      </c>
      <c r="J2" s="79">
        <v>2007</v>
      </c>
      <c r="K2" s="79">
        <v>2008</v>
      </c>
      <c r="L2" s="79">
        <v>2009</v>
      </c>
      <c r="M2" s="79">
        <v>2010</v>
      </c>
      <c r="N2" s="79">
        <v>2011</v>
      </c>
      <c r="O2" s="79">
        <v>2012</v>
      </c>
      <c r="P2" s="79">
        <v>2013</v>
      </c>
      <c r="Q2" s="79">
        <v>2014</v>
      </c>
      <c r="R2" s="79">
        <v>2015</v>
      </c>
      <c r="S2" s="79">
        <v>2016</v>
      </c>
      <c r="T2" s="79">
        <v>2017</v>
      </c>
      <c r="U2" s="79">
        <v>2018</v>
      </c>
      <c r="V2" s="79">
        <v>2019</v>
      </c>
      <c r="W2" s="79">
        <v>2020</v>
      </c>
      <c r="X2" s="79">
        <v>2021</v>
      </c>
      <c r="Y2" s="79">
        <v>2022</v>
      </c>
      <c r="Z2" s="79">
        <v>2023</v>
      </c>
      <c r="AA2" s="79">
        <v>2024</v>
      </c>
      <c r="AB2" s="79">
        <v>2025</v>
      </c>
      <c r="AC2" s="79">
        <v>2026</v>
      </c>
      <c r="AD2" s="79">
        <v>2027</v>
      </c>
      <c r="AE2" s="79">
        <v>2028</v>
      </c>
      <c r="AF2" s="79">
        <v>2029</v>
      </c>
      <c r="AG2" s="79">
        <v>2030</v>
      </c>
      <c r="AH2" s="79">
        <v>2031</v>
      </c>
      <c r="AI2" s="79">
        <v>2032</v>
      </c>
      <c r="AJ2" s="79">
        <v>2033</v>
      </c>
      <c r="AK2" s="79">
        <v>2034</v>
      </c>
      <c r="AL2" s="79">
        <v>2035</v>
      </c>
      <c r="AM2" s="79">
        <v>2036</v>
      </c>
      <c r="AN2" s="79">
        <v>2037</v>
      </c>
      <c r="AO2" s="79">
        <v>2038</v>
      </c>
      <c r="AP2" s="79">
        <v>2039</v>
      </c>
      <c r="AQ2" s="79">
        <v>2040</v>
      </c>
      <c r="AR2" s="79">
        <v>2041</v>
      </c>
      <c r="AS2" s="79">
        <v>2042</v>
      </c>
      <c r="AT2" s="79">
        <v>2043</v>
      </c>
      <c r="AU2" s="79">
        <v>2044</v>
      </c>
      <c r="AV2" s="79">
        <v>2045</v>
      </c>
      <c r="AW2" s="79">
        <v>2046</v>
      </c>
      <c r="AX2" s="79">
        <v>2047</v>
      </c>
      <c r="AY2" s="79">
        <v>2048</v>
      </c>
      <c r="AZ2" s="79">
        <v>2049</v>
      </c>
      <c r="BA2" s="80">
        <v>2050</v>
      </c>
    </row>
    <row r="3" spans="1:53" s="77" customFormat="1" ht="14.4" thickBot="1" x14ac:dyDescent="0.3">
      <c r="A3" s="91" t="s">
        <v>50</v>
      </c>
      <c r="B3" s="182" t="s">
        <v>51</v>
      </c>
      <c r="C3" s="183">
        <v>0.81890201568603516</v>
      </c>
      <c r="D3" s="184">
        <v>0.83754962682723999</v>
      </c>
      <c r="E3" s="184">
        <v>0.85040706396102905</v>
      </c>
      <c r="F3" s="184">
        <v>0.86735713481903076</v>
      </c>
      <c r="G3" s="184">
        <v>0.89118218421936035</v>
      </c>
      <c r="H3" s="184">
        <v>0.91985231637954712</v>
      </c>
      <c r="I3" s="184">
        <v>0.94811737537384033</v>
      </c>
      <c r="J3" s="184">
        <v>0.97339743375778198</v>
      </c>
      <c r="K3" s="184">
        <v>0.9921799898147583</v>
      </c>
      <c r="L3" s="184">
        <v>1</v>
      </c>
      <c r="M3" s="184">
        <v>1.0122649669647217</v>
      </c>
      <c r="N3" s="184">
        <v>1.0331575870513916</v>
      </c>
      <c r="O3" s="184">
        <v>1.052202582359314</v>
      </c>
      <c r="P3" s="184">
        <v>1.0691752433776855</v>
      </c>
      <c r="Q3" s="184">
        <v>1.0883852243423462</v>
      </c>
      <c r="R3" s="184">
        <v>1.0999902486801147</v>
      </c>
      <c r="S3" s="184">
        <v>1.1155835390090942</v>
      </c>
      <c r="T3" s="184">
        <v>1.1396543979644775</v>
      </c>
      <c r="U3" s="184">
        <v>1.1620888710021973</v>
      </c>
      <c r="V3" s="184">
        <v>1.1865735054016113</v>
      </c>
      <c r="W3" s="184">
        <v>1.212952733039856</v>
      </c>
      <c r="X3" s="184">
        <v>1.2393386363983154</v>
      </c>
      <c r="Y3" s="184">
        <v>1.2671922445297241</v>
      </c>
      <c r="Z3" s="184">
        <v>1.2947456836700439</v>
      </c>
      <c r="AA3" s="184">
        <v>1.321406364440918</v>
      </c>
      <c r="AB3" s="184">
        <v>1.3498654365539551</v>
      </c>
      <c r="AC3" s="184">
        <v>1.3799090385437012</v>
      </c>
      <c r="AD3" s="184">
        <v>1.4115840196609497</v>
      </c>
      <c r="AE3" s="184">
        <v>1.4429484605789185</v>
      </c>
      <c r="AF3" s="184">
        <v>1.4748023748397827</v>
      </c>
      <c r="AG3" s="184">
        <v>1.5071481466293335</v>
      </c>
      <c r="AH3" s="184">
        <v>1.5397442579269409</v>
      </c>
      <c r="AI3" s="184">
        <v>1.5718919038772583</v>
      </c>
      <c r="AJ3" s="184">
        <v>1.6035228967666626</v>
      </c>
      <c r="AK3" s="184">
        <v>1.634494423866272</v>
      </c>
      <c r="AL3" s="184">
        <v>1.6652703285217285</v>
      </c>
      <c r="AM3" s="184">
        <v>1.6965529918670654</v>
      </c>
      <c r="AN3" s="184">
        <v>1.7280300855636597</v>
      </c>
      <c r="AO3" s="184">
        <v>1.7605651617050171</v>
      </c>
      <c r="AP3" s="184">
        <v>1.7944421768188477</v>
      </c>
      <c r="AQ3" s="184">
        <v>1.8294950723648071</v>
      </c>
      <c r="AR3" s="184">
        <v>1.8660393953323364</v>
      </c>
      <c r="AS3" s="184">
        <v>1.9040734767913818</v>
      </c>
      <c r="AT3" s="184">
        <v>1.9439659118652344</v>
      </c>
      <c r="AU3" s="184">
        <v>1.985416054725647</v>
      </c>
      <c r="AV3" s="184">
        <v>2.0282692909240723</v>
      </c>
      <c r="AW3" s="184">
        <v>2.0724771022796631</v>
      </c>
      <c r="AX3" s="184">
        <v>2.118173360824585</v>
      </c>
      <c r="AY3" s="184">
        <v>2.1642482280731201</v>
      </c>
      <c r="AZ3" s="184">
        <v>2.2109992504119873</v>
      </c>
      <c r="BA3" s="185">
        <v>2.257824182510376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tabColor theme="9" tint="0.79998168889431442"/>
  </sheetPr>
  <dimension ref="B1:AS24"/>
  <sheetViews>
    <sheetView zoomScale="85" zoomScaleNormal="85" workbookViewId="0">
      <selection activeCell="J4" sqref="J4"/>
    </sheetView>
  </sheetViews>
  <sheetFormatPr defaultColWidth="9" defaultRowHeight="13.8" x14ac:dyDescent="0.25"/>
  <cols>
    <col min="1" max="1" width="9" style="81"/>
    <col min="2" max="2" width="12.09765625" style="81" customWidth="1"/>
    <col min="3" max="3" width="11.3984375" style="81" customWidth="1"/>
    <col min="4" max="45" width="5.09765625" style="81" bestFit="1" customWidth="1"/>
    <col min="46" max="16384" width="9" style="81"/>
  </cols>
  <sheetData>
    <row r="1" spans="2:45" ht="14.4" thickBot="1" x14ac:dyDescent="0.3"/>
    <row r="2" spans="2:45" ht="14.4" thickBot="1" x14ac:dyDescent="0.3">
      <c r="B2" s="104" t="s">
        <v>69</v>
      </c>
      <c r="C2" s="126" t="s">
        <v>70</v>
      </c>
      <c r="D2" s="104">
        <v>2009</v>
      </c>
      <c r="E2" s="105">
        <v>2010</v>
      </c>
      <c r="F2" s="105">
        <v>2011</v>
      </c>
      <c r="G2" s="105">
        <v>2012</v>
      </c>
      <c r="H2" s="105">
        <v>2013</v>
      </c>
      <c r="I2" s="105">
        <v>2014</v>
      </c>
      <c r="J2" s="105">
        <v>2015</v>
      </c>
      <c r="K2" s="105">
        <v>2016</v>
      </c>
      <c r="L2" s="105">
        <v>2017</v>
      </c>
      <c r="M2" s="105">
        <v>2018</v>
      </c>
      <c r="N2" s="105">
        <v>2019</v>
      </c>
      <c r="O2" s="105">
        <v>2020</v>
      </c>
      <c r="P2" s="105">
        <v>2021</v>
      </c>
      <c r="Q2" s="105">
        <v>2022</v>
      </c>
      <c r="R2" s="105">
        <v>2023</v>
      </c>
      <c r="S2" s="105">
        <v>2024</v>
      </c>
      <c r="T2" s="105">
        <v>2025</v>
      </c>
      <c r="U2" s="105">
        <v>2026</v>
      </c>
      <c r="V2" s="105">
        <v>2027</v>
      </c>
      <c r="W2" s="105">
        <v>2028</v>
      </c>
      <c r="X2" s="105">
        <v>2029</v>
      </c>
      <c r="Y2" s="105">
        <v>2030</v>
      </c>
      <c r="Z2" s="105">
        <v>2031</v>
      </c>
      <c r="AA2" s="105">
        <v>2032</v>
      </c>
      <c r="AB2" s="105">
        <v>2033</v>
      </c>
      <c r="AC2" s="105">
        <v>2034</v>
      </c>
      <c r="AD2" s="105">
        <v>2035</v>
      </c>
      <c r="AE2" s="105">
        <v>2036</v>
      </c>
      <c r="AF2" s="105">
        <v>2037</v>
      </c>
      <c r="AG2" s="105">
        <v>2038</v>
      </c>
      <c r="AH2" s="105">
        <v>2039</v>
      </c>
      <c r="AI2" s="105">
        <v>2040</v>
      </c>
      <c r="AJ2" s="105">
        <v>2041</v>
      </c>
      <c r="AK2" s="105">
        <v>2042</v>
      </c>
      <c r="AL2" s="105">
        <v>2043</v>
      </c>
      <c r="AM2" s="105">
        <v>2044</v>
      </c>
      <c r="AN2" s="105">
        <v>2045</v>
      </c>
      <c r="AO2" s="105">
        <v>2046</v>
      </c>
      <c r="AP2" s="105">
        <v>2047</v>
      </c>
      <c r="AQ2" s="105">
        <v>2048</v>
      </c>
      <c r="AR2" s="105">
        <v>2049</v>
      </c>
      <c r="AS2" s="106">
        <v>2050</v>
      </c>
    </row>
    <row r="3" spans="2:45" x14ac:dyDescent="0.25">
      <c r="B3" s="122" t="s">
        <v>43</v>
      </c>
      <c r="C3" s="127" t="s">
        <v>15</v>
      </c>
      <c r="D3" s="116">
        <v>0.3</v>
      </c>
      <c r="E3" s="107">
        <v>0.3</v>
      </c>
      <c r="F3" s="107">
        <v>0.3</v>
      </c>
      <c r="G3" s="107">
        <v>0.3</v>
      </c>
      <c r="H3" s="107">
        <v>0.3</v>
      </c>
      <c r="I3" s="107">
        <v>0.3</v>
      </c>
      <c r="J3" s="107">
        <v>0.3</v>
      </c>
      <c r="K3" s="107">
        <v>0.3</v>
      </c>
      <c r="L3" s="107">
        <v>0</v>
      </c>
      <c r="M3" s="107">
        <v>0</v>
      </c>
      <c r="N3" s="107">
        <v>0</v>
      </c>
      <c r="O3" s="107">
        <v>0</v>
      </c>
      <c r="P3" s="107">
        <v>0</v>
      </c>
      <c r="Q3" s="107">
        <v>0</v>
      </c>
      <c r="R3" s="107">
        <v>0</v>
      </c>
      <c r="S3" s="107">
        <v>0</v>
      </c>
      <c r="T3" s="107">
        <v>0</v>
      </c>
      <c r="U3" s="107">
        <v>0</v>
      </c>
      <c r="V3" s="107">
        <v>0</v>
      </c>
      <c r="W3" s="107">
        <v>0</v>
      </c>
      <c r="X3" s="107">
        <v>0</v>
      </c>
      <c r="Y3" s="107">
        <v>0</v>
      </c>
      <c r="Z3" s="107">
        <v>0</v>
      </c>
      <c r="AA3" s="107">
        <v>0</v>
      </c>
      <c r="AB3" s="107">
        <v>0</v>
      </c>
      <c r="AC3" s="107">
        <v>0</v>
      </c>
      <c r="AD3" s="107">
        <v>0</v>
      </c>
      <c r="AE3" s="107">
        <v>0</v>
      </c>
      <c r="AF3" s="107">
        <v>0</v>
      </c>
      <c r="AG3" s="107">
        <v>0</v>
      </c>
      <c r="AH3" s="107">
        <v>0</v>
      </c>
      <c r="AI3" s="107">
        <v>0</v>
      </c>
      <c r="AJ3" s="107">
        <v>0</v>
      </c>
      <c r="AK3" s="107">
        <v>0</v>
      </c>
      <c r="AL3" s="107">
        <v>0</v>
      </c>
      <c r="AM3" s="107">
        <v>0</v>
      </c>
      <c r="AN3" s="107">
        <v>0</v>
      </c>
      <c r="AO3" s="107">
        <v>0</v>
      </c>
      <c r="AP3" s="107">
        <v>0</v>
      </c>
      <c r="AQ3" s="107">
        <v>0</v>
      </c>
      <c r="AR3" s="107">
        <v>0</v>
      </c>
      <c r="AS3" s="108">
        <v>0</v>
      </c>
    </row>
    <row r="4" spans="2:45" x14ac:dyDescent="0.25">
      <c r="B4" s="123" t="s">
        <v>43</v>
      </c>
      <c r="C4" s="128" t="s">
        <v>20</v>
      </c>
      <c r="D4" s="117">
        <v>0.3</v>
      </c>
      <c r="E4" s="109">
        <v>0.3</v>
      </c>
      <c r="F4" s="109">
        <v>0.3</v>
      </c>
      <c r="G4" s="109">
        <v>0.3</v>
      </c>
      <c r="H4" s="109">
        <v>0.3</v>
      </c>
      <c r="I4" s="109">
        <v>0.3</v>
      </c>
      <c r="J4" s="109">
        <v>0.3</v>
      </c>
      <c r="K4" s="109">
        <v>0.3</v>
      </c>
      <c r="L4" s="109">
        <v>0.3</v>
      </c>
      <c r="M4" s="109">
        <v>0.3</v>
      </c>
      <c r="N4" s="109">
        <v>0.3</v>
      </c>
      <c r="O4" s="109">
        <v>0.26</v>
      </c>
      <c r="P4" s="109">
        <v>0.22</v>
      </c>
      <c r="Q4" s="109">
        <v>0</v>
      </c>
      <c r="R4" s="109">
        <v>0</v>
      </c>
      <c r="S4" s="109">
        <v>0</v>
      </c>
      <c r="T4" s="109">
        <v>0</v>
      </c>
      <c r="U4" s="109">
        <v>0</v>
      </c>
      <c r="V4" s="109">
        <v>0</v>
      </c>
      <c r="W4" s="109">
        <v>0</v>
      </c>
      <c r="X4" s="109">
        <v>0</v>
      </c>
      <c r="Y4" s="109">
        <v>0</v>
      </c>
      <c r="Z4" s="109">
        <v>0</v>
      </c>
      <c r="AA4" s="109">
        <v>0</v>
      </c>
      <c r="AB4" s="109">
        <v>0</v>
      </c>
      <c r="AC4" s="109">
        <v>0</v>
      </c>
      <c r="AD4" s="109">
        <v>0</v>
      </c>
      <c r="AE4" s="109">
        <v>0</v>
      </c>
      <c r="AF4" s="109">
        <v>0</v>
      </c>
      <c r="AG4" s="109">
        <v>0</v>
      </c>
      <c r="AH4" s="109">
        <v>0</v>
      </c>
      <c r="AI4" s="109">
        <v>0</v>
      </c>
      <c r="AJ4" s="109">
        <v>0</v>
      </c>
      <c r="AK4" s="109">
        <v>0</v>
      </c>
      <c r="AL4" s="109">
        <v>0</v>
      </c>
      <c r="AM4" s="109">
        <v>0</v>
      </c>
      <c r="AN4" s="109">
        <v>0</v>
      </c>
      <c r="AO4" s="109">
        <v>0</v>
      </c>
      <c r="AP4" s="109">
        <v>0</v>
      </c>
      <c r="AQ4" s="109">
        <v>0</v>
      </c>
      <c r="AR4" s="109">
        <v>0</v>
      </c>
      <c r="AS4" s="110">
        <v>0</v>
      </c>
    </row>
    <row r="5" spans="2:45" ht="14.4" thickBot="1" x14ac:dyDescent="0.3">
      <c r="B5" s="124" t="s">
        <v>43</v>
      </c>
      <c r="C5" s="129" t="s">
        <v>22</v>
      </c>
      <c r="D5" s="118">
        <v>0.3</v>
      </c>
      <c r="E5" s="111">
        <v>0.3</v>
      </c>
      <c r="F5" s="111">
        <v>0.3</v>
      </c>
      <c r="G5" s="111">
        <v>0.3</v>
      </c>
      <c r="H5" s="111">
        <v>0.3</v>
      </c>
      <c r="I5" s="111">
        <v>0.3</v>
      </c>
      <c r="J5" s="111">
        <v>0.3</v>
      </c>
      <c r="K5" s="111">
        <v>0.3</v>
      </c>
      <c r="L5" s="111">
        <v>0</v>
      </c>
      <c r="M5" s="111">
        <v>0</v>
      </c>
      <c r="N5" s="111">
        <v>0</v>
      </c>
      <c r="O5" s="111">
        <v>0</v>
      </c>
      <c r="P5" s="111">
        <v>0</v>
      </c>
      <c r="Q5" s="111">
        <v>0</v>
      </c>
      <c r="R5" s="111">
        <v>0</v>
      </c>
      <c r="S5" s="111">
        <v>0</v>
      </c>
      <c r="T5" s="111">
        <v>0</v>
      </c>
      <c r="U5" s="111">
        <v>0</v>
      </c>
      <c r="V5" s="111">
        <v>0</v>
      </c>
      <c r="W5" s="111">
        <v>0</v>
      </c>
      <c r="X5" s="111">
        <v>0</v>
      </c>
      <c r="Y5" s="111">
        <v>0</v>
      </c>
      <c r="Z5" s="111">
        <v>0</v>
      </c>
      <c r="AA5" s="111">
        <v>0</v>
      </c>
      <c r="AB5" s="111">
        <v>0</v>
      </c>
      <c r="AC5" s="111">
        <v>0</v>
      </c>
      <c r="AD5" s="111">
        <v>0</v>
      </c>
      <c r="AE5" s="111">
        <v>0</v>
      </c>
      <c r="AF5" s="111">
        <v>0</v>
      </c>
      <c r="AG5" s="111">
        <v>0</v>
      </c>
      <c r="AH5" s="111">
        <v>0</v>
      </c>
      <c r="AI5" s="111">
        <v>0</v>
      </c>
      <c r="AJ5" s="111">
        <v>0</v>
      </c>
      <c r="AK5" s="111">
        <v>0</v>
      </c>
      <c r="AL5" s="111">
        <v>0</v>
      </c>
      <c r="AM5" s="111">
        <v>0</v>
      </c>
      <c r="AN5" s="111">
        <v>0</v>
      </c>
      <c r="AO5" s="111">
        <v>0</v>
      </c>
      <c r="AP5" s="111">
        <v>0</v>
      </c>
      <c r="AQ5" s="111">
        <v>0</v>
      </c>
      <c r="AR5" s="111">
        <v>0</v>
      </c>
      <c r="AS5" s="112">
        <v>0</v>
      </c>
    </row>
    <row r="6" spans="2:45" x14ac:dyDescent="0.25">
      <c r="B6" s="122" t="s">
        <v>45</v>
      </c>
      <c r="C6" s="127" t="s">
        <v>12</v>
      </c>
      <c r="D6" s="119" t="s">
        <v>52</v>
      </c>
      <c r="E6" s="113" t="s">
        <v>52</v>
      </c>
      <c r="F6" s="113" t="s">
        <v>52</v>
      </c>
      <c r="G6" s="107">
        <v>0</v>
      </c>
      <c r="H6" s="107">
        <v>0</v>
      </c>
      <c r="I6" s="107">
        <v>0</v>
      </c>
      <c r="J6" s="107">
        <v>0</v>
      </c>
      <c r="K6" s="107">
        <v>0</v>
      </c>
      <c r="L6" s="107">
        <v>0</v>
      </c>
      <c r="M6" s="107">
        <v>0</v>
      </c>
      <c r="N6" s="107">
        <v>0</v>
      </c>
      <c r="O6" s="107">
        <v>0</v>
      </c>
      <c r="P6" s="107">
        <v>0</v>
      </c>
      <c r="Q6" s="107">
        <v>0</v>
      </c>
      <c r="R6" s="107">
        <v>0</v>
      </c>
      <c r="S6" s="107">
        <v>0</v>
      </c>
      <c r="T6" s="107">
        <v>0</v>
      </c>
      <c r="U6" s="107">
        <v>0</v>
      </c>
      <c r="V6" s="107">
        <v>0</v>
      </c>
      <c r="W6" s="107">
        <v>0</v>
      </c>
      <c r="X6" s="107">
        <v>0</v>
      </c>
      <c r="Y6" s="107">
        <v>0</v>
      </c>
      <c r="Z6" s="107">
        <v>0</v>
      </c>
      <c r="AA6" s="107">
        <v>0</v>
      </c>
      <c r="AB6" s="107">
        <v>0</v>
      </c>
      <c r="AC6" s="107">
        <v>0</v>
      </c>
      <c r="AD6" s="107">
        <v>0</v>
      </c>
      <c r="AE6" s="107">
        <v>0</v>
      </c>
      <c r="AF6" s="107">
        <v>0</v>
      </c>
      <c r="AG6" s="107">
        <v>0</v>
      </c>
      <c r="AH6" s="107">
        <v>0</v>
      </c>
      <c r="AI6" s="107">
        <v>0</v>
      </c>
      <c r="AJ6" s="107">
        <v>0</v>
      </c>
      <c r="AK6" s="107">
        <v>0</v>
      </c>
      <c r="AL6" s="107">
        <v>0</v>
      </c>
      <c r="AM6" s="107">
        <v>0</v>
      </c>
      <c r="AN6" s="107">
        <v>0</v>
      </c>
      <c r="AO6" s="107">
        <v>0</v>
      </c>
      <c r="AP6" s="107">
        <v>0</v>
      </c>
      <c r="AQ6" s="107">
        <v>0</v>
      </c>
      <c r="AR6" s="107">
        <v>0</v>
      </c>
      <c r="AS6" s="108">
        <v>0</v>
      </c>
    </row>
    <row r="7" spans="2:45" x14ac:dyDescent="0.25">
      <c r="B7" s="123" t="s">
        <v>45</v>
      </c>
      <c r="C7" s="128" t="s">
        <v>13</v>
      </c>
      <c r="D7" s="120" t="s">
        <v>52</v>
      </c>
      <c r="E7" s="114" t="s">
        <v>52</v>
      </c>
      <c r="F7" s="114" t="s">
        <v>52</v>
      </c>
      <c r="G7" s="109">
        <v>0</v>
      </c>
      <c r="H7" s="109">
        <v>0</v>
      </c>
      <c r="I7" s="109">
        <v>0</v>
      </c>
      <c r="J7" s="109">
        <v>0</v>
      </c>
      <c r="K7" s="109">
        <v>0</v>
      </c>
      <c r="L7" s="109">
        <v>0</v>
      </c>
      <c r="M7" s="109">
        <v>0</v>
      </c>
      <c r="N7" s="109">
        <v>0</v>
      </c>
      <c r="O7" s="109">
        <v>0</v>
      </c>
      <c r="P7" s="109">
        <v>0</v>
      </c>
      <c r="Q7" s="109">
        <v>0</v>
      </c>
      <c r="R7" s="109">
        <v>0</v>
      </c>
      <c r="S7" s="109">
        <v>0</v>
      </c>
      <c r="T7" s="109">
        <v>0</v>
      </c>
      <c r="U7" s="109">
        <v>0</v>
      </c>
      <c r="V7" s="109">
        <v>0</v>
      </c>
      <c r="W7" s="109">
        <v>0</v>
      </c>
      <c r="X7" s="109">
        <v>0</v>
      </c>
      <c r="Y7" s="109">
        <v>0</v>
      </c>
      <c r="Z7" s="109">
        <v>0</v>
      </c>
      <c r="AA7" s="109">
        <v>0</v>
      </c>
      <c r="AB7" s="109">
        <v>0</v>
      </c>
      <c r="AC7" s="109">
        <v>0</v>
      </c>
      <c r="AD7" s="109">
        <v>0</v>
      </c>
      <c r="AE7" s="109">
        <v>0</v>
      </c>
      <c r="AF7" s="109">
        <v>0</v>
      </c>
      <c r="AG7" s="109">
        <v>0</v>
      </c>
      <c r="AH7" s="109">
        <v>0</v>
      </c>
      <c r="AI7" s="109">
        <v>0</v>
      </c>
      <c r="AJ7" s="109">
        <v>0</v>
      </c>
      <c r="AK7" s="109">
        <v>0</v>
      </c>
      <c r="AL7" s="109">
        <v>0</v>
      </c>
      <c r="AM7" s="109">
        <v>0</v>
      </c>
      <c r="AN7" s="109">
        <v>0</v>
      </c>
      <c r="AO7" s="109">
        <v>0</v>
      </c>
      <c r="AP7" s="109">
        <v>0</v>
      </c>
      <c r="AQ7" s="109">
        <v>0</v>
      </c>
      <c r="AR7" s="109">
        <v>0</v>
      </c>
      <c r="AS7" s="110">
        <v>0</v>
      </c>
    </row>
    <row r="8" spans="2:45" x14ac:dyDescent="0.25">
      <c r="B8" s="123" t="s">
        <v>45</v>
      </c>
      <c r="C8" s="128" t="s">
        <v>14</v>
      </c>
      <c r="D8" s="120" t="s">
        <v>52</v>
      </c>
      <c r="E8" s="114" t="s">
        <v>52</v>
      </c>
      <c r="F8" s="114" t="s">
        <v>52</v>
      </c>
      <c r="G8" s="109">
        <v>0.1</v>
      </c>
      <c r="H8" s="109">
        <v>0.1</v>
      </c>
      <c r="I8" s="109">
        <v>0.1</v>
      </c>
      <c r="J8" s="109">
        <v>0.1</v>
      </c>
      <c r="K8" s="109">
        <v>0.1</v>
      </c>
      <c r="L8" s="109">
        <v>0</v>
      </c>
      <c r="M8" s="109">
        <v>0</v>
      </c>
      <c r="N8" s="109">
        <v>0</v>
      </c>
      <c r="O8" s="109">
        <v>0</v>
      </c>
      <c r="P8" s="109">
        <v>0</v>
      </c>
      <c r="Q8" s="109">
        <v>0</v>
      </c>
      <c r="R8" s="109">
        <v>0</v>
      </c>
      <c r="S8" s="109">
        <v>0</v>
      </c>
      <c r="T8" s="109">
        <v>0</v>
      </c>
      <c r="U8" s="109">
        <v>0</v>
      </c>
      <c r="V8" s="109">
        <v>0</v>
      </c>
      <c r="W8" s="109">
        <v>0</v>
      </c>
      <c r="X8" s="109">
        <v>0</v>
      </c>
      <c r="Y8" s="109">
        <v>0</v>
      </c>
      <c r="Z8" s="109">
        <v>0</v>
      </c>
      <c r="AA8" s="109">
        <v>0</v>
      </c>
      <c r="AB8" s="109">
        <v>0</v>
      </c>
      <c r="AC8" s="109">
        <v>0</v>
      </c>
      <c r="AD8" s="109">
        <v>0</v>
      </c>
      <c r="AE8" s="109">
        <v>0</v>
      </c>
      <c r="AF8" s="109">
        <v>0</v>
      </c>
      <c r="AG8" s="109">
        <v>0</v>
      </c>
      <c r="AH8" s="109">
        <v>0</v>
      </c>
      <c r="AI8" s="109">
        <v>0</v>
      </c>
      <c r="AJ8" s="109">
        <v>0</v>
      </c>
      <c r="AK8" s="109">
        <v>0</v>
      </c>
      <c r="AL8" s="109">
        <v>0</v>
      </c>
      <c r="AM8" s="109">
        <v>0</v>
      </c>
      <c r="AN8" s="109">
        <v>0</v>
      </c>
      <c r="AO8" s="109">
        <v>0</v>
      </c>
      <c r="AP8" s="109">
        <v>0</v>
      </c>
      <c r="AQ8" s="109">
        <v>0</v>
      </c>
      <c r="AR8" s="109">
        <v>0</v>
      </c>
      <c r="AS8" s="110">
        <v>0</v>
      </c>
    </row>
    <row r="9" spans="2:45" x14ac:dyDescent="0.25">
      <c r="B9" s="123" t="s">
        <v>45</v>
      </c>
      <c r="C9" s="128" t="s">
        <v>15</v>
      </c>
      <c r="D9" s="120" t="s">
        <v>52</v>
      </c>
      <c r="E9" s="114" t="s">
        <v>52</v>
      </c>
      <c r="F9" s="114" t="s">
        <v>52</v>
      </c>
      <c r="G9" s="109">
        <v>0.3</v>
      </c>
      <c r="H9" s="109">
        <v>0.3</v>
      </c>
      <c r="I9" s="109">
        <v>0.3</v>
      </c>
      <c r="J9" s="109">
        <v>0.3</v>
      </c>
      <c r="K9" s="109">
        <v>0.3</v>
      </c>
      <c r="L9" s="109">
        <v>0</v>
      </c>
      <c r="M9" s="109">
        <v>0</v>
      </c>
      <c r="N9" s="109">
        <v>0</v>
      </c>
      <c r="O9" s="109">
        <v>0</v>
      </c>
      <c r="P9" s="109">
        <v>0</v>
      </c>
      <c r="Q9" s="109">
        <v>0</v>
      </c>
      <c r="R9" s="109">
        <v>0</v>
      </c>
      <c r="S9" s="109">
        <v>0</v>
      </c>
      <c r="T9" s="109">
        <v>0</v>
      </c>
      <c r="U9" s="109">
        <v>0</v>
      </c>
      <c r="V9" s="109">
        <v>0</v>
      </c>
      <c r="W9" s="109">
        <v>0</v>
      </c>
      <c r="X9" s="109">
        <v>0</v>
      </c>
      <c r="Y9" s="109">
        <v>0</v>
      </c>
      <c r="Z9" s="109">
        <v>0</v>
      </c>
      <c r="AA9" s="109">
        <v>0</v>
      </c>
      <c r="AB9" s="109">
        <v>0</v>
      </c>
      <c r="AC9" s="109">
        <v>0</v>
      </c>
      <c r="AD9" s="109">
        <v>0</v>
      </c>
      <c r="AE9" s="109">
        <v>0</v>
      </c>
      <c r="AF9" s="109">
        <v>0</v>
      </c>
      <c r="AG9" s="109">
        <v>0</v>
      </c>
      <c r="AH9" s="109">
        <v>0</v>
      </c>
      <c r="AI9" s="109">
        <v>0</v>
      </c>
      <c r="AJ9" s="109">
        <v>0</v>
      </c>
      <c r="AK9" s="109">
        <v>0</v>
      </c>
      <c r="AL9" s="109">
        <v>0</v>
      </c>
      <c r="AM9" s="109">
        <v>0</v>
      </c>
      <c r="AN9" s="109">
        <v>0</v>
      </c>
      <c r="AO9" s="109">
        <v>0</v>
      </c>
      <c r="AP9" s="109">
        <v>0</v>
      </c>
      <c r="AQ9" s="109">
        <v>0</v>
      </c>
      <c r="AR9" s="109">
        <v>0</v>
      </c>
      <c r="AS9" s="110">
        <v>0</v>
      </c>
    </row>
    <row r="10" spans="2:45" x14ac:dyDescent="0.25">
      <c r="B10" s="123" t="s">
        <v>45</v>
      </c>
      <c r="C10" s="128" t="s">
        <v>16</v>
      </c>
      <c r="D10" s="120" t="s">
        <v>52</v>
      </c>
      <c r="E10" s="114" t="s">
        <v>52</v>
      </c>
      <c r="F10" s="114" t="s">
        <v>52</v>
      </c>
      <c r="G10" s="109">
        <v>0.1</v>
      </c>
      <c r="H10" s="109">
        <v>0.1</v>
      </c>
      <c r="I10" s="109">
        <v>0.1</v>
      </c>
      <c r="J10" s="109">
        <v>0.1</v>
      </c>
      <c r="K10" s="109">
        <v>0.1</v>
      </c>
      <c r="L10" s="109">
        <v>0</v>
      </c>
      <c r="M10" s="109">
        <v>0</v>
      </c>
      <c r="N10" s="109">
        <v>0</v>
      </c>
      <c r="O10" s="109">
        <v>0</v>
      </c>
      <c r="P10" s="109">
        <v>0</v>
      </c>
      <c r="Q10" s="109">
        <v>0</v>
      </c>
      <c r="R10" s="109">
        <v>0</v>
      </c>
      <c r="S10" s="109">
        <v>0</v>
      </c>
      <c r="T10" s="109">
        <v>0</v>
      </c>
      <c r="U10" s="109">
        <v>0</v>
      </c>
      <c r="V10" s="109">
        <v>0</v>
      </c>
      <c r="W10" s="109">
        <v>0</v>
      </c>
      <c r="X10" s="109">
        <v>0</v>
      </c>
      <c r="Y10" s="109">
        <v>0</v>
      </c>
      <c r="Z10" s="109">
        <v>0</v>
      </c>
      <c r="AA10" s="109">
        <v>0</v>
      </c>
      <c r="AB10" s="109">
        <v>0</v>
      </c>
      <c r="AC10" s="109">
        <v>0</v>
      </c>
      <c r="AD10" s="109">
        <v>0</v>
      </c>
      <c r="AE10" s="109">
        <v>0</v>
      </c>
      <c r="AF10" s="109">
        <v>0</v>
      </c>
      <c r="AG10" s="109">
        <v>0</v>
      </c>
      <c r="AH10" s="109">
        <v>0</v>
      </c>
      <c r="AI10" s="109">
        <v>0</v>
      </c>
      <c r="AJ10" s="109">
        <v>0</v>
      </c>
      <c r="AK10" s="109">
        <v>0</v>
      </c>
      <c r="AL10" s="109">
        <v>0</v>
      </c>
      <c r="AM10" s="109">
        <v>0</v>
      </c>
      <c r="AN10" s="109">
        <v>0</v>
      </c>
      <c r="AO10" s="109">
        <v>0</v>
      </c>
      <c r="AP10" s="109">
        <v>0</v>
      </c>
      <c r="AQ10" s="109">
        <v>0</v>
      </c>
      <c r="AR10" s="109">
        <v>0</v>
      </c>
      <c r="AS10" s="110">
        <v>0</v>
      </c>
    </row>
    <row r="11" spans="2:45" x14ac:dyDescent="0.25">
      <c r="B11" s="123" t="s">
        <v>45</v>
      </c>
      <c r="C11" s="128" t="s">
        <v>17</v>
      </c>
      <c r="D11" s="120" t="s">
        <v>52</v>
      </c>
      <c r="E11" s="114" t="s">
        <v>52</v>
      </c>
      <c r="F11" s="114" t="s">
        <v>52</v>
      </c>
      <c r="G11" s="109">
        <v>0.1</v>
      </c>
      <c r="H11" s="109">
        <v>0.1</v>
      </c>
      <c r="I11" s="109">
        <v>0.1</v>
      </c>
      <c r="J11" s="109">
        <v>0.1</v>
      </c>
      <c r="K11" s="109">
        <v>0.1</v>
      </c>
      <c r="L11" s="109">
        <v>0</v>
      </c>
      <c r="M11" s="109">
        <v>0</v>
      </c>
      <c r="N11" s="109">
        <v>0</v>
      </c>
      <c r="O11" s="109">
        <v>0</v>
      </c>
      <c r="P11" s="109">
        <v>0</v>
      </c>
      <c r="Q11" s="109">
        <v>0</v>
      </c>
      <c r="R11" s="109">
        <v>0</v>
      </c>
      <c r="S11" s="109">
        <v>0</v>
      </c>
      <c r="T11" s="109">
        <v>0</v>
      </c>
      <c r="U11" s="109">
        <v>0</v>
      </c>
      <c r="V11" s="109">
        <v>0</v>
      </c>
      <c r="W11" s="109">
        <v>0</v>
      </c>
      <c r="X11" s="109">
        <v>0</v>
      </c>
      <c r="Y11" s="109">
        <v>0</v>
      </c>
      <c r="Z11" s="109">
        <v>0</v>
      </c>
      <c r="AA11" s="109">
        <v>0</v>
      </c>
      <c r="AB11" s="109">
        <v>0</v>
      </c>
      <c r="AC11" s="109">
        <v>0</v>
      </c>
      <c r="AD11" s="109">
        <v>0</v>
      </c>
      <c r="AE11" s="109">
        <v>0</v>
      </c>
      <c r="AF11" s="109">
        <v>0</v>
      </c>
      <c r="AG11" s="109">
        <v>0</v>
      </c>
      <c r="AH11" s="109">
        <v>0</v>
      </c>
      <c r="AI11" s="109">
        <v>0</v>
      </c>
      <c r="AJ11" s="109">
        <v>0</v>
      </c>
      <c r="AK11" s="109">
        <v>0</v>
      </c>
      <c r="AL11" s="109">
        <v>0</v>
      </c>
      <c r="AM11" s="109">
        <v>0</v>
      </c>
      <c r="AN11" s="109">
        <v>0</v>
      </c>
      <c r="AO11" s="109">
        <v>0</v>
      </c>
      <c r="AP11" s="109">
        <v>0</v>
      </c>
      <c r="AQ11" s="109">
        <v>0</v>
      </c>
      <c r="AR11" s="109">
        <v>0</v>
      </c>
      <c r="AS11" s="110">
        <v>0</v>
      </c>
    </row>
    <row r="12" spans="2:45" x14ac:dyDescent="0.25">
      <c r="B12" s="123" t="s">
        <v>45</v>
      </c>
      <c r="C12" s="128" t="s">
        <v>18</v>
      </c>
      <c r="D12" s="120" t="s">
        <v>52</v>
      </c>
      <c r="E12" s="114" t="s">
        <v>52</v>
      </c>
      <c r="F12" s="114" t="s">
        <v>52</v>
      </c>
      <c r="G12" s="109">
        <v>0</v>
      </c>
      <c r="H12" s="109">
        <v>0</v>
      </c>
      <c r="I12" s="109">
        <v>0</v>
      </c>
      <c r="J12" s="109">
        <v>0</v>
      </c>
      <c r="K12" s="109">
        <v>0</v>
      </c>
      <c r="L12" s="109">
        <v>0</v>
      </c>
      <c r="M12" s="109">
        <v>0</v>
      </c>
      <c r="N12" s="109">
        <v>0</v>
      </c>
      <c r="O12" s="109">
        <v>0</v>
      </c>
      <c r="P12" s="109">
        <v>0</v>
      </c>
      <c r="Q12" s="109">
        <v>0</v>
      </c>
      <c r="R12" s="109">
        <v>0</v>
      </c>
      <c r="S12" s="109">
        <v>0</v>
      </c>
      <c r="T12" s="109">
        <v>0</v>
      </c>
      <c r="U12" s="109">
        <v>0</v>
      </c>
      <c r="V12" s="109">
        <v>0</v>
      </c>
      <c r="W12" s="109">
        <v>0</v>
      </c>
      <c r="X12" s="109">
        <v>0</v>
      </c>
      <c r="Y12" s="109">
        <v>0</v>
      </c>
      <c r="Z12" s="109">
        <v>0</v>
      </c>
      <c r="AA12" s="109">
        <v>0</v>
      </c>
      <c r="AB12" s="109">
        <v>0</v>
      </c>
      <c r="AC12" s="109">
        <v>0</v>
      </c>
      <c r="AD12" s="109">
        <v>0</v>
      </c>
      <c r="AE12" s="109">
        <v>0</v>
      </c>
      <c r="AF12" s="109">
        <v>0</v>
      </c>
      <c r="AG12" s="109">
        <v>0</v>
      </c>
      <c r="AH12" s="109">
        <v>0</v>
      </c>
      <c r="AI12" s="109">
        <v>0</v>
      </c>
      <c r="AJ12" s="109">
        <v>0</v>
      </c>
      <c r="AK12" s="109">
        <v>0</v>
      </c>
      <c r="AL12" s="109">
        <v>0</v>
      </c>
      <c r="AM12" s="109">
        <v>0</v>
      </c>
      <c r="AN12" s="109">
        <v>0</v>
      </c>
      <c r="AO12" s="109">
        <v>0</v>
      </c>
      <c r="AP12" s="109">
        <v>0</v>
      </c>
      <c r="AQ12" s="109">
        <v>0</v>
      </c>
      <c r="AR12" s="109">
        <v>0</v>
      </c>
      <c r="AS12" s="110">
        <v>0</v>
      </c>
    </row>
    <row r="13" spans="2:45" x14ac:dyDescent="0.25">
      <c r="B13" s="123" t="s">
        <v>45</v>
      </c>
      <c r="C13" s="128" t="s">
        <v>19</v>
      </c>
      <c r="D13" s="120" t="s">
        <v>52</v>
      </c>
      <c r="E13" s="114" t="s">
        <v>52</v>
      </c>
      <c r="F13" s="114" t="s">
        <v>52</v>
      </c>
      <c r="G13" s="109">
        <v>0.1</v>
      </c>
      <c r="H13" s="109">
        <v>0.1</v>
      </c>
      <c r="I13" s="109">
        <v>0.1</v>
      </c>
      <c r="J13" s="109">
        <v>0.1</v>
      </c>
      <c r="K13" s="109">
        <v>0.1</v>
      </c>
      <c r="L13" s="109">
        <v>0</v>
      </c>
      <c r="M13" s="109">
        <v>0</v>
      </c>
      <c r="N13" s="109">
        <v>0</v>
      </c>
      <c r="O13" s="109">
        <v>0</v>
      </c>
      <c r="P13" s="109">
        <v>0</v>
      </c>
      <c r="Q13" s="109">
        <v>0</v>
      </c>
      <c r="R13" s="109">
        <v>0</v>
      </c>
      <c r="S13" s="109">
        <v>0</v>
      </c>
      <c r="T13" s="109">
        <v>0</v>
      </c>
      <c r="U13" s="109">
        <v>0</v>
      </c>
      <c r="V13" s="109">
        <v>0</v>
      </c>
      <c r="W13" s="109">
        <v>0</v>
      </c>
      <c r="X13" s="109">
        <v>0</v>
      </c>
      <c r="Y13" s="109">
        <v>0</v>
      </c>
      <c r="Z13" s="109">
        <v>0</v>
      </c>
      <c r="AA13" s="109">
        <v>0</v>
      </c>
      <c r="AB13" s="109">
        <v>0</v>
      </c>
      <c r="AC13" s="109">
        <v>0</v>
      </c>
      <c r="AD13" s="109">
        <v>0</v>
      </c>
      <c r="AE13" s="109">
        <v>0</v>
      </c>
      <c r="AF13" s="109">
        <v>0</v>
      </c>
      <c r="AG13" s="109">
        <v>0</v>
      </c>
      <c r="AH13" s="109">
        <v>0</v>
      </c>
      <c r="AI13" s="109">
        <v>0</v>
      </c>
      <c r="AJ13" s="109">
        <v>0</v>
      </c>
      <c r="AK13" s="109">
        <v>0</v>
      </c>
      <c r="AL13" s="109">
        <v>0</v>
      </c>
      <c r="AM13" s="109">
        <v>0</v>
      </c>
      <c r="AN13" s="109">
        <v>0</v>
      </c>
      <c r="AO13" s="109">
        <v>0</v>
      </c>
      <c r="AP13" s="109">
        <v>0</v>
      </c>
      <c r="AQ13" s="109">
        <v>0</v>
      </c>
      <c r="AR13" s="109">
        <v>0</v>
      </c>
      <c r="AS13" s="110">
        <v>0</v>
      </c>
    </row>
    <row r="14" spans="2:45" x14ac:dyDescent="0.25">
      <c r="B14" s="123" t="s">
        <v>45</v>
      </c>
      <c r="C14" s="128" t="s">
        <v>20</v>
      </c>
      <c r="D14" s="120" t="s">
        <v>52</v>
      </c>
      <c r="E14" s="114" t="s">
        <v>52</v>
      </c>
      <c r="F14" s="114" t="s">
        <v>52</v>
      </c>
      <c r="G14" s="109">
        <v>0.3</v>
      </c>
      <c r="H14" s="109">
        <v>0.3</v>
      </c>
      <c r="I14" s="109">
        <v>0.3</v>
      </c>
      <c r="J14" s="109">
        <v>0.3</v>
      </c>
      <c r="K14" s="109">
        <v>0.3</v>
      </c>
      <c r="L14" s="109">
        <v>0.3</v>
      </c>
      <c r="M14" s="109">
        <v>0.3</v>
      </c>
      <c r="N14" s="109">
        <v>0.3</v>
      </c>
      <c r="O14" s="109">
        <v>0.26</v>
      </c>
      <c r="P14" s="109">
        <v>0.22</v>
      </c>
      <c r="Q14" s="109">
        <v>0.1</v>
      </c>
      <c r="R14" s="109">
        <v>0.1</v>
      </c>
      <c r="S14" s="109">
        <v>0.1</v>
      </c>
      <c r="T14" s="109">
        <v>0.1</v>
      </c>
      <c r="U14" s="109">
        <v>0.1</v>
      </c>
      <c r="V14" s="109">
        <v>0.1</v>
      </c>
      <c r="W14" s="109">
        <v>0.1</v>
      </c>
      <c r="X14" s="109">
        <v>0.1</v>
      </c>
      <c r="Y14" s="109">
        <v>0.1</v>
      </c>
      <c r="Z14" s="109">
        <v>0.1</v>
      </c>
      <c r="AA14" s="109">
        <v>0.1</v>
      </c>
      <c r="AB14" s="109">
        <v>0.1</v>
      </c>
      <c r="AC14" s="109">
        <v>0.1</v>
      </c>
      <c r="AD14" s="109">
        <v>0.1</v>
      </c>
      <c r="AE14" s="109">
        <v>0.1</v>
      </c>
      <c r="AF14" s="109">
        <v>0.1</v>
      </c>
      <c r="AG14" s="109">
        <v>0.1</v>
      </c>
      <c r="AH14" s="109">
        <v>0.1</v>
      </c>
      <c r="AI14" s="109">
        <v>0.1</v>
      </c>
      <c r="AJ14" s="109">
        <v>0.1</v>
      </c>
      <c r="AK14" s="109">
        <v>0.1</v>
      </c>
      <c r="AL14" s="109">
        <v>0.1</v>
      </c>
      <c r="AM14" s="109">
        <v>0.1</v>
      </c>
      <c r="AN14" s="109">
        <v>0.1</v>
      </c>
      <c r="AO14" s="109">
        <v>0.1</v>
      </c>
      <c r="AP14" s="109">
        <v>0.1</v>
      </c>
      <c r="AQ14" s="109">
        <v>0.1</v>
      </c>
      <c r="AR14" s="109">
        <v>0.1</v>
      </c>
      <c r="AS14" s="110">
        <v>0.1</v>
      </c>
    </row>
    <row r="15" spans="2:45" x14ac:dyDescent="0.25">
      <c r="B15" s="123" t="s">
        <v>45</v>
      </c>
      <c r="C15" s="128" t="s">
        <v>22</v>
      </c>
      <c r="D15" s="120" t="s">
        <v>52</v>
      </c>
      <c r="E15" s="114" t="s">
        <v>52</v>
      </c>
      <c r="F15" s="114" t="s">
        <v>52</v>
      </c>
      <c r="G15" s="109">
        <v>0.3</v>
      </c>
      <c r="H15" s="109">
        <v>0.3</v>
      </c>
      <c r="I15" s="109">
        <v>0.3</v>
      </c>
      <c r="J15" s="109">
        <v>0.3</v>
      </c>
      <c r="K15" s="109">
        <v>0.3</v>
      </c>
      <c r="L15" s="109">
        <v>0</v>
      </c>
      <c r="M15" s="109">
        <v>0</v>
      </c>
      <c r="N15" s="109">
        <v>0</v>
      </c>
      <c r="O15" s="109">
        <v>0</v>
      </c>
      <c r="P15" s="109">
        <v>0</v>
      </c>
      <c r="Q15" s="109">
        <v>0</v>
      </c>
      <c r="R15" s="109">
        <v>0</v>
      </c>
      <c r="S15" s="109">
        <v>0</v>
      </c>
      <c r="T15" s="109">
        <v>0</v>
      </c>
      <c r="U15" s="109">
        <v>0</v>
      </c>
      <c r="V15" s="109">
        <v>0</v>
      </c>
      <c r="W15" s="109">
        <v>0</v>
      </c>
      <c r="X15" s="109">
        <v>0</v>
      </c>
      <c r="Y15" s="109">
        <v>0</v>
      </c>
      <c r="Z15" s="109">
        <v>0</v>
      </c>
      <c r="AA15" s="109">
        <v>0</v>
      </c>
      <c r="AB15" s="109">
        <v>0</v>
      </c>
      <c r="AC15" s="109">
        <v>0</v>
      </c>
      <c r="AD15" s="109">
        <v>0</v>
      </c>
      <c r="AE15" s="109">
        <v>0</v>
      </c>
      <c r="AF15" s="109">
        <v>0</v>
      </c>
      <c r="AG15" s="109">
        <v>0</v>
      </c>
      <c r="AH15" s="109">
        <v>0</v>
      </c>
      <c r="AI15" s="109">
        <v>0</v>
      </c>
      <c r="AJ15" s="109">
        <v>0</v>
      </c>
      <c r="AK15" s="109">
        <v>0</v>
      </c>
      <c r="AL15" s="109">
        <v>0</v>
      </c>
      <c r="AM15" s="109">
        <v>0</v>
      </c>
      <c r="AN15" s="109">
        <v>0</v>
      </c>
      <c r="AO15" s="109">
        <v>0</v>
      </c>
      <c r="AP15" s="109">
        <v>0</v>
      </c>
      <c r="AQ15" s="109">
        <v>0</v>
      </c>
      <c r="AR15" s="109">
        <v>0</v>
      </c>
      <c r="AS15" s="110">
        <v>0</v>
      </c>
    </row>
    <row r="16" spans="2:45" ht="14.4" thickBot="1" x14ac:dyDescent="0.3">
      <c r="B16" s="124" t="s">
        <v>45</v>
      </c>
      <c r="C16" s="129" t="s">
        <v>21</v>
      </c>
      <c r="D16" s="121" t="s">
        <v>52</v>
      </c>
      <c r="E16" s="115" t="s">
        <v>52</v>
      </c>
      <c r="F16" s="115" t="s">
        <v>52</v>
      </c>
      <c r="G16" s="111">
        <v>0</v>
      </c>
      <c r="H16" s="111">
        <v>0</v>
      </c>
      <c r="I16" s="111">
        <v>0</v>
      </c>
      <c r="J16" s="111">
        <v>0</v>
      </c>
      <c r="K16" s="111">
        <v>0</v>
      </c>
      <c r="L16" s="111">
        <v>0</v>
      </c>
      <c r="M16" s="111">
        <v>0</v>
      </c>
      <c r="N16" s="111">
        <v>0</v>
      </c>
      <c r="O16" s="111">
        <v>0</v>
      </c>
      <c r="P16" s="111">
        <v>0</v>
      </c>
      <c r="Q16" s="111">
        <v>0</v>
      </c>
      <c r="R16" s="111">
        <v>0</v>
      </c>
      <c r="S16" s="111">
        <v>0</v>
      </c>
      <c r="T16" s="111">
        <v>0</v>
      </c>
      <c r="U16" s="111">
        <v>0</v>
      </c>
      <c r="V16" s="111">
        <v>0</v>
      </c>
      <c r="W16" s="111">
        <v>0</v>
      </c>
      <c r="X16" s="111">
        <v>0</v>
      </c>
      <c r="Y16" s="111">
        <v>0</v>
      </c>
      <c r="Z16" s="111">
        <v>0</v>
      </c>
      <c r="AA16" s="111">
        <v>0</v>
      </c>
      <c r="AB16" s="111">
        <v>0</v>
      </c>
      <c r="AC16" s="111">
        <v>0</v>
      </c>
      <c r="AD16" s="111">
        <v>0</v>
      </c>
      <c r="AE16" s="111">
        <v>0</v>
      </c>
      <c r="AF16" s="111">
        <v>0</v>
      </c>
      <c r="AG16" s="111">
        <v>0</v>
      </c>
      <c r="AH16" s="111">
        <v>0</v>
      </c>
      <c r="AI16" s="111">
        <v>0</v>
      </c>
      <c r="AJ16" s="111">
        <v>0</v>
      </c>
      <c r="AK16" s="111">
        <v>0</v>
      </c>
      <c r="AL16" s="111">
        <v>0</v>
      </c>
      <c r="AM16" s="111">
        <v>0</v>
      </c>
      <c r="AN16" s="111">
        <v>0</v>
      </c>
      <c r="AO16" s="111">
        <v>0</v>
      </c>
      <c r="AP16" s="111">
        <v>0</v>
      </c>
      <c r="AQ16" s="111">
        <v>0</v>
      </c>
      <c r="AR16" s="111">
        <v>0</v>
      </c>
      <c r="AS16" s="112">
        <v>0</v>
      </c>
    </row>
    <row r="18" spans="2:3" ht="14.4" x14ac:dyDescent="0.3">
      <c r="B18" s="83" t="s">
        <v>73</v>
      </c>
    </row>
    <row r="19" spans="2:3" x14ac:dyDescent="0.25">
      <c r="B19" s="82" t="s">
        <v>72</v>
      </c>
      <c r="C19" s="132">
        <f>MIN(D2:AS2)</f>
        <v>2009</v>
      </c>
    </row>
    <row r="21" spans="2:3" x14ac:dyDescent="0.25">
      <c r="B21" s="156" t="s">
        <v>159</v>
      </c>
    </row>
    <row r="22" spans="2:3" x14ac:dyDescent="0.25">
      <c r="B22" s="156" t="s">
        <v>160</v>
      </c>
    </row>
    <row r="24" spans="2:3" ht="14.4" x14ac:dyDescent="0.3">
      <c r="B24" s="125" t="s">
        <v>71</v>
      </c>
    </row>
  </sheetData>
  <hyperlinks>
    <hyperlink ref="B21" r:id="rId1" xr:uid="{00000000-0004-0000-0900-000000000000}"/>
    <hyperlink ref="B22" r:id="rId2" xr:uid="{00000000-0004-0000-0900-000001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0">
    <tabColor theme="9" tint="0.79998168889431442"/>
  </sheetPr>
  <dimension ref="B2:D7"/>
  <sheetViews>
    <sheetView workbookViewId="0">
      <selection activeCell="I7" sqref="I7"/>
    </sheetView>
  </sheetViews>
  <sheetFormatPr defaultColWidth="9" defaultRowHeight="13.8" x14ac:dyDescent="0.25"/>
  <cols>
    <col min="1" max="1" width="9" style="84"/>
    <col min="2" max="2" width="11.69921875" style="84" bestFit="1" customWidth="1"/>
    <col min="3" max="3" width="10.59765625" style="84" customWidth="1"/>
    <col min="4" max="4" width="33.69921875" style="84" customWidth="1"/>
    <col min="5" max="16384" width="9" style="84"/>
  </cols>
  <sheetData>
    <row r="2" spans="2:4" x14ac:dyDescent="0.25">
      <c r="C2" s="103" t="s">
        <v>57</v>
      </c>
      <c r="D2" s="102" t="s">
        <v>68</v>
      </c>
    </row>
    <row r="3" spans="2:4" ht="43.2" x14ac:dyDescent="0.25">
      <c r="B3" s="160" t="s">
        <v>164</v>
      </c>
      <c r="C3" s="157">
        <v>2009</v>
      </c>
      <c r="D3" s="158" t="s">
        <v>168</v>
      </c>
    </row>
    <row r="4" spans="2:4" ht="28.8" x14ac:dyDescent="0.25">
      <c r="B4" s="160" t="s">
        <v>165</v>
      </c>
      <c r="C4" s="157">
        <v>2012</v>
      </c>
      <c r="D4" s="158" t="s">
        <v>167</v>
      </c>
    </row>
    <row r="5" spans="2:4" ht="28.8" x14ac:dyDescent="0.25">
      <c r="B5" s="160" t="s">
        <v>169</v>
      </c>
      <c r="C5" s="159">
        <f>C4+1</f>
        <v>2013</v>
      </c>
      <c r="D5" s="158" t="s">
        <v>166</v>
      </c>
    </row>
    <row r="6" spans="2:4" ht="27.6" x14ac:dyDescent="0.25">
      <c r="B6" s="160" t="s">
        <v>172</v>
      </c>
      <c r="C6" s="157">
        <v>2012</v>
      </c>
      <c r="D6" s="158" t="s">
        <v>172</v>
      </c>
    </row>
    <row r="7" spans="2:4" ht="28.8" x14ac:dyDescent="0.25">
      <c r="B7" s="160" t="s">
        <v>163</v>
      </c>
      <c r="C7" s="159">
        <f>VALUE(MID(GDP!$B$3,FIND("(",GDP!$B$3)+1,4))</f>
        <v>2009</v>
      </c>
      <c r="D7" s="158" t="s">
        <v>171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5"/>
  <dimension ref="A1:AY22"/>
  <sheetViews>
    <sheetView topLeftCell="AA1" zoomScale="75" workbookViewId="0">
      <selection activeCell="AR1" sqref="AR1:AR1048576"/>
    </sheetView>
  </sheetViews>
  <sheetFormatPr defaultColWidth="8.09765625" defaultRowHeight="13.8" x14ac:dyDescent="0.25"/>
  <cols>
    <col min="1" max="1" width="15.69921875" style="85" customWidth="1"/>
    <col min="2" max="5" width="8.09765625" style="85" customWidth="1"/>
    <col min="6" max="13" width="9.09765625" style="85" customWidth="1"/>
    <col min="14" max="43" width="10.09765625" style="85" customWidth="1"/>
    <col min="44" max="51" width="10.09765625" style="85" bestFit="1" customWidth="1"/>
    <col min="52" max="16384" width="8.09765625" style="85"/>
  </cols>
  <sheetData>
    <row r="1" spans="1:51" s="2" customFormat="1" x14ac:dyDescent="0.2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row>
    <row r="2" spans="1:51" s="2" customFormat="1" x14ac:dyDescent="0.25">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row>
    <row r="3" spans="1:51" s="2" customFormat="1"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row>
    <row r="4" spans="1:51" s="2" customFormat="1" x14ac:dyDescent="0.25">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row>
    <row r="5" spans="1:51" s="2" customFormat="1" x14ac:dyDescent="0.25">
      <c r="A5" s="169" t="s">
        <v>53</v>
      </c>
      <c r="B5" s="165" t="s">
        <v>54</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row>
    <row r="6" spans="1:51" s="2" customFormat="1" x14ac:dyDescent="0.25">
      <c r="A6" s="169" t="s">
        <v>55</v>
      </c>
      <c r="B6" s="165" t="s">
        <v>54</v>
      </c>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row>
    <row r="7" spans="1:51" s="2" customFormat="1" x14ac:dyDescent="0.25">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row>
    <row r="8" spans="1:51" s="2" customFormat="1" x14ac:dyDescent="0.25">
      <c r="A8" s="168" t="s">
        <v>56</v>
      </c>
      <c r="B8" s="168" t="s">
        <v>57</v>
      </c>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7"/>
      <c r="AR8"/>
      <c r="AS8"/>
      <c r="AT8"/>
      <c r="AU8"/>
      <c r="AV8"/>
      <c r="AW8"/>
      <c r="AX8"/>
      <c r="AY8"/>
    </row>
    <row r="9" spans="1:51" s="2" customFormat="1" x14ac:dyDescent="0.25">
      <c r="A9" s="168" t="s">
        <v>58</v>
      </c>
      <c r="B9" s="163">
        <v>2009</v>
      </c>
      <c r="C9" s="170">
        <v>2010</v>
      </c>
      <c r="D9" s="170">
        <v>2011</v>
      </c>
      <c r="E9" s="170">
        <v>2012</v>
      </c>
      <c r="F9" s="170">
        <v>2013</v>
      </c>
      <c r="G9" s="170">
        <v>2014</v>
      </c>
      <c r="H9" s="170">
        <v>2015</v>
      </c>
      <c r="I9" s="170">
        <v>2016</v>
      </c>
      <c r="J9" s="170">
        <v>2017</v>
      </c>
      <c r="K9" s="170">
        <v>2018</v>
      </c>
      <c r="L9" s="170">
        <v>2019</v>
      </c>
      <c r="M9" s="170">
        <v>2020</v>
      </c>
      <c r="N9" s="170">
        <v>2021</v>
      </c>
      <c r="O9" s="170">
        <v>2022</v>
      </c>
      <c r="P9" s="170">
        <v>2023</v>
      </c>
      <c r="Q9" s="170">
        <v>2024</v>
      </c>
      <c r="R9" s="170">
        <v>2025</v>
      </c>
      <c r="S9" s="170">
        <v>2026</v>
      </c>
      <c r="T9" s="170">
        <v>2027</v>
      </c>
      <c r="U9" s="170">
        <v>2028</v>
      </c>
      <c r="V9" s="170">
        <v>2029</v>
      </c>
      <c r="W9" s="170">
        <v>2030</v>
      </c>
      <c r="X9" s="170">
        <v>2031</v>
      </c>
      <c r="Y9" s="170">
        <v>2032</v>
      </c>
      <c r="Z9" s="170">
        <v>2033</v>
      </c>
      <c r="AA9" s="170">
        <v>2034</v>
      </c>
      <c r="AB9" s="170">
        <v>2035</v>
      </c>
      <c r="AC9" s="170">
        <v>2036</v>
      </c>
      <c r="AD9" s="170">
        <v>2037</v>
      </c>
      <c r="AE9" s="170">
        <v>2038</v>
      </c>
      <c r="AF9" s="170">
        <v>2039</v>
      </c>
      <c r="AG9" s="170">
        <v>2040</v>
      </c>
      <c r="AH9" s="170">
        <v>2041</v>
      </c>
      <c r="AI9" s="170">
        <v>2042</v>
      </c>
      <c r="AJ9" s="170">
        <v>2043</v>
      </c>
      <c r="AK9" s="170">
        <v>2044</v>
      </c>
      <c r="AL9" s="170">
        <v>2045</v>
      </c>
      <c r="AM9" s="170">
        <v>2046</v>
      </c>
      <c r="AN9" s="170">
        <v>2047</v>
      </c>
      <c r="AO9" s="170">
        <v>2048</v>
      </c>
      <c r="AP9" s="170">
        <v>2049</v>
      </c>
      <c r="AQ9" s="171">
        <v>2050</v>
      </c>
      <c r="AR9"/>
      <c r="AS9"/>
      <c r="AT9"/>
      <c r="AU9"/>
      <c r="AV9"/>
      <c r="AW9"/>
      <c r="AX9"/>
      <c r="AY9"/>
    </row>
    <row r="10" spans="1:51" s="2" customFormat="1" x14ac:dyDescent="0.25">
      <c r="A10" s="163" t="s">
        <v>15</v>
      </c>
      <c r="B10" s="172">
        <v>0</v>
      </c>
      <c r="C10" s="173">
        <v>0</v>
      </c>
      <c r="D10" s="173">
        <v>0</v>
      </c>
      <c r="E10" s="173">
        <v>0</v>
      </c>
      <c r="F10" s="173">
        <v>0</v>
      </c>
      <c r="G10" s="173">
        <v>0</v>
      </c>
      <c r="H10" s="173">
        <v>0</v>
      </c>
      <c r="I10" s="173">
        <v>0</v>
      </c>
      <c r="J10" s="173">
        <v>0</v>
      </c>
      <c r="K10" s="173">
        <v>0</v>
      </c>
      <c r="L10" s="173">
        <v>0</v>
      </c>
      <c r="M10" s="173">
        <v>0</v>
      </c>
      <c r="N10" s="173">
        <v>0</v>
      </c>
      <c r="O10" s="173">
        <v>0</v>
      </c>
      <c r="P10" s="173">
        <v>0</v>
      </c>
      <c r="Q10" s="173">
        <v>0</v>
      </c>
      <c r="R10" s="173">
        <v>0</v>
      </c>
      <c r="S10" s="173">
        <v>0</v>
      </c>
      <c r="T10" s="173">
        <v>0</v>
      </c>
      <c r="U10" s="173">
        <v>1.0000000000000001E-5</v>
      </c>
      <c r="V10" s="173">
        <v>6.0000000000000002E-5</v>
      </c>
      <c r="W10" s="173">
        <v>1.1E-4</v>
      </c>
      <c r="X10" s="173">
        <v>2.3000000000000001E-4</v>
      </c>
      <c r="Y10" s="173">
        <v>4.4000000000000002E-4</v>
      </c>
      <c r="Z10" s="173">
        <v>8.0999999999999996E-4</v>
      </c>
      <c r="AA10" s="173">
        <v>1.49E-3</v>
      </c>
      <c r="AB10" s="173">
        <v>2.7599999999999999E-3</v>
      </c>
      <c r="AC10" s="173">
        <v>4.0400000000000002E-3</v>
      </c>
      <c r="AD10" s="173">
        <v>5.3400000000000001E-3</v>
      </c>
      <c r="AE10" s="173">
        <v>6.6299999999999996E-3</v>
      </c>
      <c r="AF10" s="173">
        <v>7.9299999999999995E-3</v>
      </c>
      <c r="AG10" s="173">
        <v>9.2299999999999986E-3</v>
      </c>
      <c r="AH10" s="173">
        <v>1.0529999999999999E-2</v>
      </c>
      <c r="AI10" s="173">
        <v>1.184E-2</v>
      </c>
      <c r="AJ10" s="173">
        <v>1.316E-2</v>
      </c>
      <c r="AK10" s="173">
        <v>1.451E-2</v>
      </c>
      <c r="AL10" s="173">
        <v>1.5860000000000003E-2</v>
      </c>
      <c r="AM10" s="173">
        <v>1.7210000000000003E-2</v>
      </c>
      <c r="AN10" s="173">
        <v>1.8600000000000002E-2</v>
      </c>
      <c r="AO10" s="173">
        <v>1.9949999999999999E-2</v>
      </c>
      <c r="AP10" s="173">
        <v>2.1329999999999998E-2</v>
      </c>
      <c r="AQ10" s="174">
        <v>2.2699999999999998E-2</v>
      </c>
      <c r="AR10"/>
      <c r="AS10"/>
      <c r="AT10"/>
      <c r="AU10"/>
      <c r="AV10"/>
      <c r="AW10"/>
      <c r="AX10"/>
      <c r="AY10"/>
    </row>
    <row r="11" spans="1:51" s="2" customFormat="1" x14ac:dyDescent="0.25">
      <c r="A11" s="175" t="s">
        <v>20</v>
      </c>
      <c r="B11" s="176">
        <v>1.9833499999999999</v>
      </c>
      <c r="C11" s="177">
        <v>3.27827</v>
      </c>
      <c r="D11" s="177">
        <v>4.84138</v>
      </c>
      <c r="E11" s="177">
        <v>7.3825799999999999</v>
      </c>
      <c r="F11" s="177">
        <v>11.66446</v>
      </c>
      <c r="G11" s="177">
        <v>17.621490000000001</v>
      </c>
      <c r="H11" s="177">
        <v>27.423850000000002</v>
      </c>
      <c r="I11" s="177">
        <v>37.976929999999996</v>
      </c>
      <c r="J11" s="177">
        <v>48.838530000000006</v>
      </c>
      <c r="K11" s="177">
        <v>59.821060000000003</v>
      </c>
      <c r="L11" s="177">
        <v>71.078949999999992</v>
      </c>
      <c r="M11" s="177">
        <v>82.579340000000002</v>
      </c>
      <c r="N11" s="177">
        <v>94.36412</v>
      </c>
      <c r="O11" s="177">
        <v>105.43075999999999</v>
      </c>
      <c r="P11" s="177">
        <v>117.63475</v>
      </c>
      <c r="Q11" s="177">
        <v>130.62353000000002</v>
      </c>
      <c r="R11" s="177">
        <v>144.54556000000002</v>
      </c>
      <c r="S11" s="177">
        <v>159.39170999999999</v>
      </c>
      <c r="T11" s="177">
        <v>175.03498000000002</v>
      </c>
      <c r="U11" s="177">
        <v>191.48068999999998</v>
      </c>
      <c r="V11" s="177">
        <v>208.75362000000001</v>
      </c>
      <c r="W11" s="177">
        <v>226.97973000000002</v>
      </c>
      <c r="X11" s="177">
        <v>246.12571000000003</v>
      </c>
      <c r="Y11" s="177">
        <v>266.19899999999996</v>
      </c>
      <c r="Z11" s="177">
        <v>287.20897000000002</v>
      </c>
      <c r="AA11" s="177">
        <v>309.24306999999999</v>
      </c>
      <c r="AB11" s="177">
        <v>332.44054</v>
      </c>
      <c r="AC11" s="177">
        <v>356.84010999999998</v>
      </c>
      <c r="AD11" s="177">
        <v>382.57078000000001</v>
      </c>
      <c r="AE11" s="177">
        <v>409.66628000000003</v>
      </c>
      <c r="AF11" s="177">
        <v>438.18372000000005</v>
      </c>
      <c r="AG11" s="177">
        <v>468.36806999999999</v>
      </c>
      <c r="AH11" s="177">
        <v>500.23687000000001</v>
      </c>
      <c r="AI11" s="177">
        <v>533.89242000000002</v>
      </c>
      <c r="AJ11" s="177">
        <v>569.42986999999994</v>
      </c>
      <c r="AK11" s="177">
        <v>607.06579999999997</v>
      </c>
      <c r="AL11" s="177">
        <v>646.98298</v>
      </c>
      <c r="AM11" s="177">
        <v>689.40227000000004</v>
      </c>
      <c r="AN11" s="177">
        <v>734.43751999999995</v>
      </c>
      <c r="AO11" s="177">
        <v>782.29196000000002</v>
      </c>
      <c r="AP11" s="177">
        <v>833.1099200000001</v>
      </c>
      <c r="AQ11" s="178">
        <v>887.20119999999997</v>
      </c>
      <c r="AR11"/>
      <c r="AS11"/>
      <c r="AT11"/>
      <c r="AU11"/>
      <c r="AV11"/>
      <c r="AW11"/>
      <c r="AX11"/>
      <c r="AY11"/>
    </row>
    <row r="12" spans="1:51" s="2" customFormat="1" x14ac:dyDescent="0.25">
      <c r="A12" s="175" t="s">
        <v>22</v>
      </c>
      <c r="B12" s="176">
        <v>0.14615</v>
      </c>
      <c r="C12" s="177">
        <v>0.22594999999999998</v>
      </c>
      <c r="D12" s="177">
        <v>0.36027000000000003</v>
      </c>
      <c r="E12" s="177">
        <v>0.64969999999999994</v>
      </c>
      <c r="F12" s="177">
        <v>1.76047</v>
      </c>
      <c r="G12" s="177">
        <v>3.6563099999999999</v>
      </c>
      <c r="H12" s="177">
        <v>7.0596800000000011</v>
      </c>
      <c r="I12" s="177">
        <v>11.371049999999999</v>
      </c>
      <c r="J12" s="177">
        <v>11.371049999999999</v>
      </c>
      <c r="K12" s="177">
        <v>11.37106</v>
      </c>
      <c r="L12" s="177">
        <v>11.37106</v>
      </c>
      <c r="M12" s="177">
        <v>11.37106</v>
      </c>
      <c r="N12" s="177">
        <v>11.37106</v>
      </c>
      <c r="O12" s="177">
        <v>11.37106</v>
      </c>
      <c r="P12" s="177">
        <v>11.371079999999999</v>
      </c>
      <c r="Q12" s="177">
        <v>11.371119999999999</v>
      </c>
      <c r="R12" s="177">
        <v>11.371289999999998</v>
      </c>
      <c r="S12" s="177">
        <v>11.37166</v>
      </c>
      <c r="T12" s="177">
        <v>11.37256</v>
      </c>
      <c r="U12" s="177">
        <v>11.374169999999999</v>
      </c>
      <c r="V12" s="177">
        <v>11.37698</v>
      </c>
      <c r="W12" s="177">
        <v>11.427530000000001</v>
      </c>
      <c r="X12" s="177">
        <v>11.52459</v>
      </c>
      <c r="Y12" s="177">
        <v>11.623480000000001</v>
      </c>
      <c r="Z12" s="177">
        <v>11.725899999999999</v>
      </c>
      <c r="AA12" s="177">
        <v>11.83117</v>
      </c>
      <c r="AB12" s="177">
        <v>11.941029999999998</v>
      </c>
      <c r="AC12" s="177">
        <v>12.053550000000001</v>
      </c>
      <c r="AD12" s="177">
        <v>12.169350000000001</v>
      </c>
      <c r="AE12" s="177">
        <v>12.28715</v>
      </c>
      <c r="AF12" s="177">
        <v>12.412990000000001</v>
      </c>
      <c r="AG12" s="177">
        <v>12.54238</v>
      </c>
      <c r="AH12" s="177">
        <v>12.674440000000001</v>
      </c>
      <c r="AI12" s="177">
        <v>12.813190000000001</v>
      </c>
      <c r="AJ12" s="177">
        <v>12.95734</v>
      </c>
      <c r="AK12" s="177">
        <v>13.106919999999999</v>
      </c>
      <c r="AL12" s="177">
        <v>13.265889999999999</v>
      </c>
      <c r="AM12" s="177">
        <v>13.431729999999998</v>
      </c>
      <c r="AN12" s="177">
        <v>13.633930000000001</v>
      </c>
      <c r="AO12" s="177">
        <v>13.843179999999998</v>
      </c>
      <c r="AP12" s="177">
        <v>14.058009999999999</v>
      </c>
      <c r="AQ12" s="178">
        <v>14.279160000000001</v>
      </c>
      <c r="AR12"/>
      <c r="AS12"/>
      <c r="AT12"/>
      <c r="AU12"/>
      <c r="AV12"/>
      <c r="AW12"/>
      <c r="AX12"/>
      <c r="AY12"/>
    </row>
    <row r="13" spans="1:51" s="2" customFormat="1" x14ac:dyDescent="0.25">
      <c r="A13" s="164" t="s">
        <v>59</v>
      </c>
      <c r="B13" s="179">
        <v>2.1295000000000002</v>
      </c>
      <c r="C13" s="180">
        <v>3.5042200000000001</v>
      </c>
      <c r="D13" s="180">
        <v>5.2016499999999999</v>
      </c>
      <c r="E13" s="180">
        <v>8.0322800000000001</v>
      </c>
      <c r="F13" s="180">
        <v>13.42493</v>
      </c>
      <c r="G13" s="180">
        <v>21.277800000000003</v>
      </c>
      <c r="H13" s="180">
        <v>34.483530000000002</v>
      </c>
      <c r="I13" s="180">
        <v>49.347979999999993</v>
      </c>
      <c r="J13" s="180">
        <v>60.209580000000003</v>
      </c>
      <c r="K13" s="180">
        <v>71.192120000000003</v>
      </c>
      <c r="L13" s="180">
        <v>82.450009999999992</v>
      </c>
      <c r="M13" s="180">
        <v>93.950400000000002</v>
      </c>
      <c r="N13" s="180">
        <v>105.73518</v>
      </c>
      <c r="O13" s="180">
        <v>116.80181999999999</v>
      </c>
      <c r="P13" s="180">
        <v>129.00583</v>
      </c>
      <c r="Q13" s="180">
        <v>141.99465000000001</v>
      </c>
      <c r="R13" s="180">
        <v>155.91685000000001</v>
      </c>
      <c r="S13" s="180">
        <v>170.76336999999998</v>
      </c>
      <c r="T13" s="180">
        <v>186.40754000000001</v>
      </c>
      <c r="U13" s="180">
        <v>202.85486999999998</v>
      </c>
      <c r="V13" s="180">
        <v>220.13066000000001</v>
      </c>
      <c r="W13" s="180">
        <v>238.40737000000001</v>
      </c>
      <c r="X13" s="180">
        <v>257.65053</v>
      </c>
      <c r="Y13" s="180">
        <v>277.82291999999995</v>
      </c>
      <c r="Z13" s="180">
        <v>298.93568000000005</v>
      </c>
      <c r="AA13" s="180">
        <v>321.07572999999996</v>
      </c>
      <c r="AB13" s="180">
        <v>344.38433000000003</v>
      </c>
      <c r="AC13" s="180">
        <v>368.89769999999999</v>
      </c>
      <c r="AD13" s="180">
        <v>394.74547000000001</v>
      </c>
      <c r="AE13" s="180">
        <v>421.96006</v>
      </c>
      <c r="AF13" s="180">
        <v>450.60464000000002</v>
      </c>
      <c r="AG13" s="180">
        <v>480.91967999999997</v>
      </c>
      <c r="AH13" s="180">
        <v>512.92183999999997</v>
      </c>
      <c r="AI13" s="180">
        <v>546.71744999999999</v>
      </c>
      <c r="AJ13" s="180">
        <v>582.40036999999995</v>
      </c>
      <c r="AK13" s="180">
        <v>620.18722999999989</v>
      </c>
      <c r="AL13" s="180">
        <v>660.26472999999999</v>
      </c>
      <c r="AM13" s="180">
        <v>702.85121000000004</v>
      </c>
      <c r="AN13" s="180">
        <v>748.09004999999991</v>
      </c>
      <c r="AO13" s="180">
        <v>796.15508999999997</v>
      </c>
      <c r="AP13" s="180">
        <v>847.1892600000001</v>
      </c>
      <c r="AQ13" s="181">
        <v>901.50306</v>
      </c>
      <c r="AR13"/>
      <c r="AS13"/>
      <c r="AT13"/>
      <c r="AU13"/>
      <c r="AV13"/>
      <c r="AW13"/>
      <c r="AX13"/>
      <c r="AY13"/>
    </row>
    <row r="14" spans="1:51"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row>
    <row r="15" spans="1:51"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row>
    <row r="16" spans="1:51"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row>
    <row r="17" spans="1:51"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row>
    <row r="18" spans="1:51"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row>
    <row r="19" spans="1:51"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row>
    <row r="20" spans="1:51"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row>
    <row r="21" spans="1:5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row>
    <row r="22" spans="1:51"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1:AZ22"/>
  <sheetViews>
    <sheetView topLeftCell="AA1" zoomScale="75" workbookViewId="0">
      <selection activeCell="G11" sqref="G11"/>
    </sheetView>
  </sheetViews>
  <sheetFormatPr defaultColWidth="9" defaultRowHeight="13.8" x14ac:dyDescent="0.25"/>
  <cols>
    <col min="1" max="1" width="15.3984375" style="2" customWidth="1"/>
    <col min="2" max="2" width="7.69921875" style="2" customWidth="1"/>
    <col min="3" max="5" width="5.09765625" style="2" customWidth="1"/>
    <col min="6" max="14" width="8.09765625" style="2" customWidth="1"/>
    <col min="15" max="52" width="9.09765625" style="2" customWidth="1"/>
    <col min="53" max="16384" width="9" style="2"/>
  </cols>
  <sheetData>
    <row r="1" spans="1:52" x14ac:dyDescent="0.2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spans="1:52" x14ac:dyDescent="0.25">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spans="1:52"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52" x14ac:dyDescent="0.25">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row>
    <row r="5" spans="1:52" x14ac:dyDescent="0.25">
      <c r="A5" s="169" t="s">
        <v>53</v>
      </c>
      <c r="B5" s="165" t="s">
        <v>54</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row>
    <row r="6" spans="1:52" x14ac:dyDescent="0.25">
      <c r="A6" s="169" t="s">
        <v>55</v>
      </c>
      <c r="B6" s="165" t="s">
        <v>54</v>
      </c>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2" x14ac:dyDescent="0.25">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row>
    <row r="8" spans="1:52" x14ac:dyDescent="0.25">
      <c r="A8" s="168" t="s">
        <v>60</v>
      </c>
      <c r="B8" s="168" t="s">
        <v>57</v>
      </c>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7"/>
      <c r="AR8"/>
      <c r="AS8"/>
      <c r="AT8"/>
      <c r="AU8"/>
      <c r="AV8"/>
      <c r="AW8"/>
      <c r="AX8"/>
      <c r="AY8"/>
      <c r="AZ8"/>
    </row>
    <row r="9" spans="1:52" x14ac:dyDescent="0.25">
      <c r="A9" s="168" t="s">
        <v>58</v>
      </c>
      <c r="B9" s="163">
        <v>2009</v>
      </c>
      <c r="C9" s="170">
        <v>2010</v>
      </c>
      <c r="D9" s="170">
        <v>2011</v>
      </c>
      <c r="E9" s="170">
        <v>2012</v>
      </c>
      <c r="F9" s="170">
        <v>2013</v>
      </c>
      <c r="G9" s="170">
        <v>2014</v>
      </c>
      <c r="H9" s="170">
        <v>2015</v>
      </c>
      <c r="I9" s="170">
        <v>2016</v>
      </c>
      <c r="J9" s="170">
        <v>2017</v>
      </c>
      <c r="K9" s="170">
        <v>2018</v>
      </c>
      <c r="L9" s="170">
        <v>2019</v>
      </c>
      <c r="M9" s="170">
        <v>2020</v>
      </c>
      <c r="N9" s="170">
        <v>2021</v>
      </c>
      <c r="O9" s="170">
        <v>2022</v>
      </c>
      <c r="P9" s="170">
        <v>2023</v>
      </c>
      <c r="Q9" s="170">
        <v>2024</v>
      </c>
      <c r="R9" s="170">
        <v>2025</v>
      </c>
      <c r="S9" s="170">
        <v>2026</v>
      </c>
      <c r="T9" s="170">
        <v>2027</v>
      </c>
      <c r="U9" s="170">
        <v>2028</v>
      </c>
      <c r="V9" s="170">
        <v>2029</v>
      </c>
      <c r="W9" s="170">
        <v>2030</v>
      </c>
      <c r="X9" s="170">
        <v>2031</v>
      </c>
      <c r="Y9" s="170">
        <v>2032</v>
      </c>
      <c r="Z9" s="170">
        <v>2033</v>
      </c>
      <c r="AA9" s="170">
        <v>2034</v>
      </c>
      <c r="AB9" s="170">
        <v>2035</v>
      </c>
      <c r="AC9" s="170">
        <v>2036</v>
      </c>
      <c r="AD9" s="170">
        <v>2037</v>
      </c>
      <c r="AE9" s="170">
        <v>2038</v>
      </c>
      <c r="AF9" s="170">
        <v>2039</v>
      </c>
      <c r="AG9" s="170">
        <v>2040</v>
      </c>
      <c r="AH9" s="170">
        <v>2041</v>
      </c>
      <c r="AI9" s="170">
        <v>2042</v>
      </c>
      <c r="AJ9" s="170">
        <v>2043</v>
      </c>
      <c r="AK9" s="170">
        <v>2044</v>
      </c>
      <c r="AL9" s="170">
        <v>2045</v>
      </c>
      <c r="AM9" s="170">
        <v>2046</v>
      </c>
      <c r="AN9" s="170">
        <v>2047</v>
      </c>
      <c r="AO9" s="170">
        <v>2048</v>
      </c>
      <c r="AP9" s="170">
        <v>2049</v>
      </c>
      <c r="AQ9" s="171">
        <v>2050</v>
      </c>
      <c r="AR9"/>
      <c r="AS9"/>
      <c r="AT9"/>
      <c r="AU9"/>
      <c r="AV9"/>
      <c r="AW9"/>
      <c r="AX9"/>
      <c r="AY9"/>
      <c r="AZ9"/>
    </row>
    <row r="10" spans="1:52" x14ac:dyDescent="0.25">
      <c r="A10" s="163" t="s">
        <v>15</v>
      </c>
      <c r="B10" s="172">
        <v>0</v>
      </c>
      <c r="C10" s="173">
        <v>0</v>
      </c>
      <c r="D10" s="173">
        <v>0</v>
      </c>
      <c r="E10" s="173">
        <v>0</v>
      </c>
      <c r="F10" s="173">
        <v>0</v>
      </c>
      <c r="G10" s="173">
        <v>0</v>
      </c>
      <c r="H10" s="173">
        <v>0</v>
      </c>
      <c r="I10" s="173">
        <v>0</v>
      </c>
      <c r="J10" s="173">
        <v>0</v>
      </c>
      <c r="K10" s="173">
        <v>0</v>
      </c>
      <c r="L10" s="173">
        <v>0</v>
      </c>
      <c r="M10" s="173">
        <v>0</v>
      </c>
      <c r="N10" s="173">
        <v>0</v>
      </c>
      <c r="O10" s="173">
        <v>0</v>
      </c>
      <c r="P10" s="173">
        <v>0</v>
      </c>
      <c r="Q10" s="173">
        <v>0</v>
      </c>
      <c r="R10" s="173">
        <v>0</v>
      </c>
      <c r="S10" s="173">
        <v>0</v>
      </c>
      <c r="T10" s="173">
        <v>0</v>
      </c>
      <c r="U10" s="173">
        <v>0</v>
      </c>
      <c r="V10" s="173">
        <v>0</v>
      </c>
      <c r="W10" s="173">
        <v>1.0000000000000001E-5</v>
      </c>
      <c r="X10" s="173">
        <v>3.0000000000000004E-5</v>
      </c>
      <c r="Y10" s="173">
        <v>8.0000000000000007E-5</v>
      </c>
      <c r="Z10" s="173">
        <v>1.3000000000000002E-4</v>
      </c>
      <c r="AA10" s="173">
        <v>2.3000000000000001E-4</v>
      </c>
      <c r="AB10" s="173">
        <v>4.3000000000000004E-4</v>
      </c>
      <c r="AC10" s="173">
        <v>6.3999999999999994E-4</v>
      </c>
      <c r="AD10" s="173">
        <v>8.3000000000000001E-4</v>
      </c>
      <c r="AE10" s="173">
        <v>1.0300000000000001E-3</v>
      </c>
      <c r="AF10" s="173">
        <v>1.2100000000000001E-3</v>
      </c>
      <c r="AG10" s="173">
        <v>1.4300000000000001E-3</v>
      </c>
      <c r="AH10" s="173">
        <v>1.6299999999999999E-3</v>
      </c>
      <c r="AI10" s="173">
        <v>1.83E-3</v>
      </c>
      <c r="AJ10" s="173">
        <v>2.0300000000000001E-3</v>
      </c>
      <c r="AK10" s="173">
        <v>2.2300000000000002E-3</v>
      </c>
      <c r="AL10" s="173">
        <v>2.4200000000000003E-3</v>
      </c>
      <c r="AM10" s="173">
        <v>2.6099999999999999E-3</v>
      </c>
      <c r="AN10" s="173">
        <v>2.82E-3</v>
      </c>
      <c r="AO10" s="173">
        <v>3.0299999999999997E-3</v>
      </c>
      <c r="AP10" s="173">
        <v>3.2299999999999998E-3</v>
      </c>
      <c r="AQ10" s="174">
        <v>3.4300000000000003E-3</v>
      </c>
      <c r="AR10"/>
      <c r="AS10"/>
      <c r="AT10"/>
      <c r="AU10"/>
      <c r="AV10"/>
      <c r="AW10"/>
      <c r="AX10"/>
      <c r="AY10"/>
      <c r="AZ10"/>
    </row>
    <row r="11" spans="1:52" x14ac:dyDescent="0.25">
      <c r="A11" s="175" t="s">
        <v>20</v>
      </c>
      <c r="B11" s="176">
        <v>0</v>
      </c>
      <c r="C11" s="177">
        <v>0</v>
      </c>
      <c r="D11" s="177">
        <v>0</v>
      </c>
      <c r="E11" s="177">
        <v>0</v>
      </c>
      <c r="F11" s="177">
        <v>0.17130999999999999</v>
      </c>
      <c r="G11" s="177">
        <v>1.9225699999999999</v>
      </c>
      <c r="H11" s="177">
        <v>2.52976</v>
      </c>
      <c r="I11" s="177">
        <v>4.1545299999999994</v>
      </c>
      <c r="J11" s="177">
        <v>5.1543200000000002</v>
      </c>
      <c r="K11" s="177">
        <v>6.18086</v>
      </c>
      <c r="L11" s="177">
        <v>7.17666</v>
      </c>
      <c r="M11" s="177">
        <v>8.1641499999999994</v>
      </c>
      <c r="N11" s="177">
        <v>9.15306</v>
      </c>
      <c r="O11" s="177">
        <v>10.138439999999999</v>
      </c>
      <c r="P11" s="177">
        <v>11.17132</v>
      </c>
      <c r="Q11" s="177">
        <v>12.25193</v>
      </c>
      <c r="R11" s="177">
        <v>13.39054</v>
      </c>
      <c r="S11" s="177">
        <v>14.597559999999998</v>
      </c>
      <c r="T11" s="177">
        <v>15.877929999999999</v>
      </c>
      <c r="U11" s="177">
        <v>17.234169999999999</v>
      </c>
      <c r="V11" s="177">
        <v>18.67042</v>
      </c>
      <c r="W11" s="177">
        <v>20.206250000000001</v>
      </c>
      <c r="X11" s="177">
        <v>21.847469999999998</v>
      </c>
      <c r="Y11" s="177">
        <v>23.60239</v>
      </c>
      <c r="Z11" s="177">
        <v>25.471409999999999</v>
      </c>
      <c r="AA11" s="177">
        <v>27.463439999999999</v>
      </c>
      <c r="AB11" s="177">
        <v>29.594099999999997</v>
      </c>
      <c r="AC11" s="177">
        <v>31.872129999999999</v>
      </c>
      <c r="AD11" s="177">
        <v>34.315489999999997</v>
      </c>
      <c r="AE11" s="177">
        <v>36.931570000000001</v>
      </c>
      <c r="AF11" s="177">
        <v>39.734450000000002</v>
      </c>
      <c r="AG11" s="177">
        <v>42.813640000000007</v>
      </c>
      <c r="AH11" s="177">
        <v>46.201620000000005</v>
      </c>
      <c r="AI11" s="177">
        <v>49.92736</v>
      </c>
      <c r="AJ11" s="177">
        <v>54.028449999999999</v>
      </c>
      <c r="AK11" s="177">
        <v>58.591899999999995</v>
      </c>
      <c r="AL11" s="177">
        <v>63.669959999999996</v>
      </c>
      <c r="AM11" s="177">
        <v>69.328279999999992</v>
      </c>
      <c r="AN11" s="177">
        <v>75.630279999999999</v>
      </c>
      <c r="AO11" s="177">
        <v>82.667699999999996</v>
      </c>
      <c r="AP11" s="177">
        <v>90.528589999999994</v>
      </c>
      <c r="AQ11" s="178">
        <v>99.329900000000009</v>
      </c>
      <c r="AR11"/>
      <c r="AS11"/>
      <c r="AT11"/>
      <c r="AU11"/>
      <c r="AV11"/>
      <c r="AW11"/>
      <c r="AX11"/>
      <c r="AY11"/>
      <c r="AZ11"/>
    </row>
    <row r="12" spans="1:52" x14ac:dyDescent="0.25">
      <c r="A12" s="175" t="s">
        <v>22</v>
      </c>
      <c r="B12" s="176">
        <v>0</v>
      </c>
      <c r="C12" s="177">
        <v>0</v>
      </c>
      <c r="D12" s="177">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7">
        <v>0</v>
      </c>
      <c r="W12" s="177">
        <v>0</v>
      </c>
      <c r="X12" s="177">
        <v>0</v>
      </c>
      <c r="Y12" s="177">
        <v>0</v>
      </c>
      <c r="Z12" s="177">
        <v>0</v>
      </c>
      <c r="AA12" s="177">
        <v>0</v>
      </c>
      <c r="AB12" s="177">
        <v>0</v>
      </c>
      <c r="AC12" s="177">
        <v>0</v>
      </c>
      <c r="AD12" s="177">
        <v>0</v>
      </c>
      <c r="AE12" s="177">
        <v>0</v>
      </c>
      <c r="AF12" s="177">
        <v>0</v>
      </c>
      <c r="AG12" s="177">
        <v>0</v>
      </c>
      <c r="AH12" s="177">
        <v>0</v>
      </c>
      <c r="AI12" s="177">
        <v>0</v>
      </c>
      <c r="AJ12" s="177">
        <v>0</v>
      </c>
      <c r="AK12" s="177">
        <v>0</v>
      </c>
      <c r="AL12" s="177">
        <v>0</v>
      </c>
      <c r="AM12" s="177">
        <v>0</v>
      </c>
      <c r="AN12" s="177">
        <v>0</v>
      </c>
      <c r="AO12" s="177">
        <v>0</v>
      </c>
      <c r="AP12" s="177">
        <v>0</v>
      </c>
      <c r="AQ12" s="178">
        <v>0</v>
      </c>
      <c r="AR12"/>
      <c r="AS12"/>
      <c r="AT12"/>
      <c r="AU12"/>
      <c r="AV12"/>
      <c r="AW12"/>
      <c r="AX12"/>
      <c r="AY12"/>
      <c r="AZ12"/>
    </row>
    <row r="13" spans="1:52" x14ac:dyDescent="0.25">
      <c r="A13" s="164" t="s">
        <v>59</v>
      </c>
      <c r="B13" s="179">
        <v>0</v>
      </c>
      <c r="C13" s="180">
        <v>0</v>
      </c>
      <c r="D13" s="180">
        <v>0</v>
      </c>
      <c r="E13" s="180">
        <v>0</v>
      </c>
      <c r="F13" s="180">
        <v>0.17130999999999999</v>
      </c>
      <c r="G13" s="180">
        <v>1.9225699999999999</v>
      </c>
      <c r="H13" s="180">
        <v>2.52976</v>
      </c>
      <c r="I13" s="180">
        <v>4.1545299999999994</v>
      </c>
      <c r="J13" s="180">
        <v>5.1543200000000002</v>
      </c>
      <c r="K13" s="180">
        <v>6.18086</v>
      </c>
      <c r="L13" s="180">
        <v>7.17666</v>
      </c>
      <c r="M13" s="180">
        <v>8.1641499999999994</v>
      </c>
      <c r="N13" s="180">
        <v>9.15306</v>
      </c>
      <c r="O13" s="180">
        <v>10.138439999999999</v>
      </c>
      <c r="P13" s="180">
        <v>11.17132</v>
      </c>
      <c r="Q13" s="180">
        <v>12.25193</v>
      </c>
      <c r="R13" s="180">
        <v>13.39054</v>
      </c>
      <c r="S13" s="180">
        <v>14.597559999999998</v>
      </c>
      <c r="T13" s="180">
        <v>15.877929999999999</v>
      </c>
      <c r="U13" s="180">
        <v>17.234169999999999</v>
      </c>
      <c r="V13" s="180">
        <v>18.67042</v>
      </c>
      <c r="W13" s="180">
        <v>20.20626</v>
      </c>
      <c r="X13" s="180">
        <v>21.847499999999997</v>
      </c>
      <c r="Y13" s="180">
        <v>23.60247</v>
      </c>
      <c r="Z13" s="180">
        <v>25.471539999999997</v>
      </c>
      <c r="AA13" s="180">
        <v>27.463669999999997</v>
      </c>
      <c r="AB13" s="180">
        <v>29.594529999999999</v>
      </c>
      <c r="AC13" s="180">
        <v>31.872769999999999</v>
      </c>
      <c r="AD13" s="180">
        <v>34.316319999999997</v>
      </c>
      <c r="AE13" s="180">
        <v>36.932600000000001</v>
      </c>
      <c r="AF13" s="180">
        <v>39.735660000000003</v>
      </c>
      <c r="AG13" s="180">
        <v>42.815070000000006</v>
      </c>
      <c r="AH13" s="180">
        <v>46.203250000000004</v>
      </c>
      <c r="AI13" s="180">
        <v>49.929189999999998</v>
      </c>
      <c r="AJ13" s="180">
        <v>54.030479999999997</v>
      </c>
      <c r="AK13" s="180">
        <v>58.594129999999993</v>
      </c>
      <c r="AL13" s="180">
        <v>63.672379999999997</v>
      </c>
      <c r="AM13" s="180">
        <v>69.330889999999997</v>
      </c>
      <c r="AN13" s="180">
        <v>75.633099999999999</v>
      </c>
      <c r="AO13" s="180">
        <v>82.670729999999992</v>
      </c>
      <c r="AP13" s="180">
        <v>90.531819999999996</v>
      </c>
      <c r="AQ13" s="181">
        <v>99.333330000000004</v>
      </c>
      <c r="AR13"/>
      <c r="AS13"/>
      <c r="AT13"/>
      <c r="AU13"/>
      <c r="AV13"/>
      <c r="AW13"/>
      <c r="AX13"/>
      <c r="AY13"/>
      <c r="AZ13"/>
    </row>
    <row r="14" spans="1:52"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row>
    <row r="15" spans="1:52"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row>
    <row r="16" spans="1:52"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row>
    <row r="17" spans="1:52"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row>
    <row r="18" spans="1:52"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row>
    <row r="19" spans="1:52"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row>
    <row r="20" spans="1:52"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row>
    <row r="21" spans="1:52"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row>
    <row r="22" spans="1:52"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row>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Z22"/>
  <sheetViews>
    <sheetView zoomScale="75" workbookViewId="0"/>
  </sheetViews>
  <sheetFormatPr defaultColWidth="9" defaultRowHeight="13.8" x14ac:dyDescent="0.25"/>
  <cols>
    <col min="1" max="1" width="13.19921875" style="2" customWidth="1"/>
    <col min="2" max="2" width="7.69921875" style="2" customWidth="1"/>
    <col min="3" max="28" width="5.09765625" style="2" customWidth="1"/>
    <col min="29" max="31" width="8.09765625" style="2" customWidth="1"/>
    <col min="32" max="32" width="7.09765625" style="2" customWidth="1"/>
    <col min="33" max="35" width="8.09765625" style="2" customWidth="1"/>
    <col min="36" max="36" width="7.09765625" style="2" customWidth="1"/>
    <col min="37" max="40" width="8.09765625" style="2" customWidth="1"/>
    <col min="41" max="41" width="7.09765625" style="2" customWidth="1"/>
    <col min="42" max="48" width="8.09765625" style="2" customWidth="1"/>
    <col min="49" max="49" width="7.09765625" style="2" customWidth="1"/>
    <col min="50" max="52" width="8.09765625" style="2" customWidth="1"/>
    <col min="53" max="16384" width="9" style="2"/>
  </cols>
  <sheetData>
    <row r="1" spans="1:52" x14ac:dyDescent="0.2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spans="1:52" x14ac:dyDescent="0.25">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spans="1:52"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52" x14ac:dyDescent="0.25">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row>
    <row r="5" spans="1:52" x14ac:dyDescent="0.25">
      <c r="A5" s="169" t="s">
        <v>53</v>
      </c>
      <c r="B5" s="165" t="s">
        <v>54</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row>
    <row r="6" spans="1:52" x14ac:dyDescent="0.25">
      <c r="A6" s="169" t="s">
        <v>55</v>
      </c>
      <c r="B6" s="165" t="s">
        <v>54</v>
      </c>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2" x14ac:dyDescent="0.25">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row>
    <row r="8" spans="1:52" x14ac:dyDescent="0.25">
      <c r="A8" s="168" t="s">
        <v>61</v>
      </c>
      <c r="B8" s="168" t="s">
        <v>57</v>
      </c>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7"/>
    </row>
    <row r="9" spans="1:52" x14ac:dyDescent="0.25">
      <c r="A9" s="168" t="s">
        <v>58</v>
      </c>
      <c r="B9" s="163">
        <v>2000</v>
      </c>
      <c r="C9" s="170">
        <v>2001</v>
      </c>
      <c r="D9" s="170">
        <v>2002</v>
      </c>
      <c r="E9" s="170">
        <v>2003</v>
      </c>
      <c r="F9" s="170">
        <v>2004</v>
      </c>
      <c r="G9" s="170">
        <v>2005</v>
      </c>
      <c r="H9" s="170">
        <v>2006</v>
      </c>
      <c r="I9" s="170">
        <v>2007</v>
      </c>
      <c r="J9" s="170">
        <v>2008</v>
      </c>
      <c r="K9" s="170">
        <v>2009</v>
      </c>
      <c r="L9" s="170">
        <v>2010</v>
      </c>
      <c r="M9" s="170">
        <v>2011</v>
      </c>
      <c r="N9" s="170">
        <v>2012</v>
      </c>
      <c r="O9" s="170">
        <v>2013</v>
      </c>
      <c r="P9" s="170">
        <v>2014</v>
      </c>
      <c r="Q9" s="170">
        <v>2015</v>
      </c>
      <c r="R9" s="170">
        <v>2016</v>
      </c>
      <c r="S9" s="170">
        <v>2017</v>
      </c>
      <c r="T9" s="170">
        <v>2018</v>
      </c>
      <c r="U9" s="170">
        <v>2019</v>
      </c>
      <c r="V9" s="170">
        <v>2020</v>
      </c>
      <c r="W9" s="170">
        <v>2021</v>
      </c>
      <c r="X9" s="170">
        <v>2022</v>
      </c>
      <c r="Y9" s="170">
        <v>2023</v>
      </c>
      <c r="Z9" s="170">
        <v>2024</v>
      </c>
      <c r="AA9" s="170">
        <v>2025</v>
      </c>
      <c r="AB9" s="170">
        <v>2026</v>
      </c>
      <c r="AC9" s="170">
        <v>2027</v>
      </c>
      <c r="AD9" s="170">
        <v>2028</v>
      </c>
      <c r="AE9" s="170">
        <v>2029</v>
      </c>
      <c r="AF9" s="170">
        <v>2030</v>
      </c>
      <c r="AG9" s="170">
        <v>2031</v>
      </c>
      <c r="AH9" s="170">
        <v>2032</v>
      </c>
      <c r="AI9" s="170">
        <v>2033</v>
      </c>
      <c r="AJ9" s="170">
        <v>2034</v>
      </c>
      <c r="AK9" s="170">
        <v>2035</v>
      </c>
      <c r="AL9" s="170">
        <v>2036</v>
      </c>
      <c r="AM9" s="170">
        <v>2037</v>
      </c>
      <c r="AN9" s="170">
        <v>2038</v>
      </c>
      <c r="AO9" s="170">
        <v>2039</v>
      </c>
      <c r="AP9" s="170">
        <v>2040</v>
      </c>
      <c r="AQ9" s="170">
        <v>2041</v>
      </c>
      <c r="AR9" s="170">
        <v>2042</v>
      </c>
      <c r="AS9" s="170">
        <v>2043</v>
      </c>
      <c r="AT9" s="170">
        <v>2044</v>
      </c>
      <c r="AU9" s="170">
        <v>2045</v>
      </c>
      <c r="AV9" s="170">
        <v>2046</v>
      </c>
      <c r="AW9" s="170">
        <v>2047</v>
      </c>
      <c r="AX9" s="170">
        <v>2048</v>
      </c>
      <c r="AY9" s="170">
        <v>2049</v>
      </c>
      <c r="AZ9" s="171">
        <v>2050</v>
      </c>
    </row>
    <row r="10" spans="1:52" x14ac:dyDescent="0.25">
      <c r="A10" s="163" t="s">
        <v>15</v>
      </c>
      <c r="B10" s="172">
        <v>0</v>
      </c>
      <c r="C10" s="173">
        <v>0</v>
      </c>
      <c r="D10" s="173">
        <v>0</v>
      </c>
      <c r="E10" s="173">
        <v>0</v>
      </c>
      <c r="F10" s="173">
        <v>0</v>
      </c>
      <c r="G10" s="173">
        <v>0</v>
      </c>
      <c r="H10" s="173">
        <v>0</v>
      </c>
      <c r="I10" s="173">
        <v>0</v>
      </c>
      <c r="J10" s="173">
        <v>0</v>
      </c>
      <c r="K10" s="173">
        <v>0</v>
      </c>
      <c r="L10" s="173">
        <v>0</v>
      </c>
      <c r="M10" s="173">
        <v>0</v>
      </c>
      <c r="N10" s="173">
        <v>0</v>
      </c>
      <c r="O10" s="173">
        <v>0</v>
      </c>
      <c r="P10" s="173">
        <v>0</v>
      </c>
      <c r="Q10" s="173">
        <v>0</v>
      </c>
      <c r="R10" s="173">
        <v>0</v>
      </c>
      <c r="S10" s="173">
        <v>0</v>
      </c>
      <c r="T10" s="173">
        <v>0</v>
      </c>
      <c r="U10" s="173">
        <v>0</v>
      </c>
      <c r="V10" s="173">
        <v>0</v>
      </c>
      <c r="W10" s="173">
        <v>0</v>
      </c>
      <c r="X10" s="173">
        <v>0</v>
      </c>
      <c r="Y10" s="173">
        <v>0</v>
      </c>
      <c r="Z10" s="173">
        <v>0</v>
      </c>
      <c r="AA10" s="173">
        <v>0</v>
      </c>
      <c r="AB10" s="173">
        <v>0</v>
      </c>
      <c r="AC10" s="173">
        <v>1.0000000000000001E-5</v>
      </c>
      <c r="AD10" s="173">
        <v>5.0000000000000002E-5</v>
      </c>
      <c r="AE10" s="173">
        <v>1.2E-4</v>
      </c>
      <c r="AF10" s="173">
        <v>3.0000000000000003E-4</v>
      </c>
      <c r="AG10" s="173">
        <v>5.6000000000000006E-4</v>
      </c>
      <c r="AH10" s="173">
        <v>1.0600000000000002E-3</v>
      </c>
      <c r="AI10" s="173">
        <v>1.9399999999999999E-3</v>
      </c>
      <c r="AJ10" s="173">
        <v>3.5999999999999999E-3</v>
      </c>
      <c r="AK10" s="173">
        <v>6.6399999999999992E-3</v>
      </c>
      <c r="AL10" s="173">
        <v>9.6700000000000015E-3</v>
      </c>
      <c r="AM10" s="173">
        <v>1.2740000000000001E-2</v>
      </c>
      <c r="AN10" s="173">
        <v>1.5809999999999998E-2</v>
      </c>
      <c r="AO10" s="173">
        <v>1.89E-2</v>
      </c>
      <c r="AP10" s="173">
        <v>2.1989999999999999E-2</v>
      </c>
      <c r="AQ10" s="173">
        <v>2.513E-2</v>
      </c>
      <c r="AR10" s="173">
        <v>2.8240000000000001E-2</v>
      </c>
      <c r="AS10" s="173">
        <v>3.141E-2</v>
      </c>
      <c r="AT10" s="173">
        <v>3.458E-2</v>
      </c>
      <c r="AU10" s="173">
        <v>3.7790000000000004E-2</v>
      </c>
      <c r="AV10" s="173">
        <v>4.1050000000000003E-2</v>
      </c>
      <c r="AW10" s="173">
        <v>4.4299999999999999E-2</v>
      </c>
      <c r="AX10" s="173">
        <v>4.7559999999999998E-2</v>
      </c>
      <c r="AY10" s="173">
        <v>5.0839999999999996E-2</v>
      </c>
      <c r="AZ10" s="174">
        <v>5.4089999999999999E-2</v>
      </c>
    </row>
    <row r="11" spans="1:52" x14ac:dyDescent="0.25">
      <c r="A11" s="175" t="s">
        <v>20</v>
      </c>
      <c r="B11" s="176">
        <v>0</v>
      </c>
      <c r="C11" s="177">
        <v>0</v>
      </c>
      <c r="D11" s="177">
        <v>0</v>
      </c>
      <c r="E11" s="177">
        <v>0</v>
      </c>
      <c r="F11" s="177">
        <v>0</v>
      </c>
      <c r="G11" s="177">
        <v>0</v>
      </c>
      <c r="H11" s="177">
        <v>0</v>
      </c>
      <c r="I11" s="177">
        <v>0</v>
      </c>
      <c r="J11" s="177">
        <v>0</v>
      </c>
      <c r="K11" s="177">
        <v>0</v>
      </c>
      <c r="L11" s="177">
        <v>0</v>
      </c>
      <c r="M11" s="177">
        <v>0</v>
      </c>
      <c r="N11" s="177">
        <v>0</v>
      </c>
      <c r="O11" s="177">
        <v>0</v>
      </c>
      <c r="P11" s="177">
        <v>0</v>
      </c>
      <c r="Q11" s="177">
        <v>0</v>
      </c>
      <c r="R11" s="177">
        <v>0</v>
      </c>
      <c r="S11" s="177">
        <v>0</v>
      </c>
      <c r="T11" s="177">
        <v>0</v>
      </c>
      <c r="U11" s="177">
        <v>0</v>
      </c>
      <c r="V11" s="177">
        <v>0</v>
      </c>
      <c r="W11" s="177">
        <v>0</v>
      </c>
      <c r="X11" s="177">
        <v>0</v>
      </c>
      <c r="Y11" s="177">
        <v>0</v>
      </c>
      <c r="Z11" s="177">
        <v>0</v>
      </c>
      <c r="AA11" s="177">
        <v>0</v>
      </c>
      <c r="AB11" s="177">
        <v>0</v>
      </c>
      <c r="AC11" s="177">
        <v>0</v>
      </c>
      <c r="AD11" s="177">
        <v>0</v>
      </c>
      <c r="AE11" s="177">
        <v>0</v>
      </c>
      <c r="AF11" s="177">
        <v>0</v>
      </c>
      <c r="AG11" s="177">
        <v>0</v>
      </c>
      <c r="AH11" s="177">
        <v>0</v>
      </c>
      <c r="AI11" s="177">
        <v>0</v>
      </c>
      <c r="AJ11" s="177">
        <v>0</v>
      </c>
      <c r="AK11" s="177">
        <v>0</v>
      </c>
      <c r="AL11" s="177">
        <v>0</v>
      </c>
      <c r="AM11" s="177">
        <v>0</v>
      </c>
      <c r="AN11" s="177">
        <v>0</v>
      </c>
      <c r="AO11" s="177">
        <v>0</v>
      </c>
      <c r="AP11" s="177">
        <v>0</v>
      </c>
      <c r="AQ11" s="177">
        <v>0</v>
      </c>
      <c r="AR11" s="177">
        <v>0</v>
      </c>
      <c r="AS11" s="177">
        <v>0</v>
      </c>
      <c r="AT11" s="177">
        <v>0</v>
      </c>
      <c r="AU11" s="177">
        <v>0</v>
      </c>
      <c r="AV11" s="177">
        <v>0</v>
      </c>
      <c r="AW11" s="177">
        <v>0</v>
      </c>
      <c r="AX11" s="177">
        <v>0</v>
      </c>
      <c r="AY11" s="177">
        <v>0</v>
      </c>
      <c r="AZ11" s="178">
        <v>0</v>
      </c>
    </row>
    <row r="12" spans="1:52" x14ac:dyDescent="0.25">
      <c r="A12" s="175" t="s">
        <v>22</v>
      </c>
      <c r="B12" s="176">
        <v>0</v>
      </c>
      <c r="C12" s="177">
        <v>0</v>
      </c>
      <c r="D12" s="177">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7">
        <v>0</v>
      </c>
      <c r="W12" s="177">
        <v>0</v>
      </c>
      <c r="X12" s="177">
        <v>0</v>
      </c>
      <c r="Y12" s="177">
        <v>0</v>
      </c>
      <c r="Z12" s="177">
        <v>0</v>
      </c>
      <c r="AA12" s="177">
        <v>0</v>
      </c>
      <c r="AB12" s="177">
        <v>0</v>
      </c>
      <c r="AC12" s="177">
        <v>0</v>
      </c>
      <c r="AD12" s="177">
        <v>0</v>
      </c>
      <c r="AE12" s="177">
        <v>0</v>
      </c>
      <c r="AF12" s="177">
        <v>0</v>
      </c>
      <c r="AG12" s="177">
        <v>0</v>
      </c>
      <c r="AH12" s="177">
        <v>0</v>
      </c>
      <c r="AI12" s="177">
        <v>0</v>
      </c>
      <c r="AJ12" s="177">
        <v>0</v>
      </c>
      <c r="AK12" s="177">
        <v>0</v>
      </c>
      <c r="AL12" s="177">
        <v>0</v>
      </c>
      <c r="AM12" s="177">
        <v>0</v>
      </c>
      <c r="AN12" s="177">
        <v>0</v>
      </c>
      <c r="AO12" s="177">
        <v>0</v>
      </c>
      <c r="AP12" s="177">
        <v>0</v>
      </c>
      <c r="AQ12" s="177">
        <v>0</v>
      </c>
      <c r="AR12" s="177">
        <v>0</v>
      </c>
      <c r="AS12" s="177">
        <v>0</v>
      </c>
      <c r="AT12" s="177">
        <v>0</v>
      </c>
      <c r="AU12" s="177">
        <v>0</v>
      </c>
      <c r="AV12" s="177">
        <v>0</v>
      </c>
      <c r="AW12" s="177">
        <v>0</v>
      </c>
      <c r="AX12" s="177">
        <v>0</v>
      </c>
      <c r="AY12" s="177">
        <v>0</v>
      </c>
      <c r="AZ12" s="178">
        <v>0</v>
      </c>
    </row>
    <row r="13" spans="1:52" x14ac:dyDescent="0.25">
      <c r="A13" s="164" t="s">
        <v>59</v>
      </c>
      <c r="B13" s="179">
        <v>0</v>
      </c>
      <c r="C13" s="180">
        <v>0</v>
      </c>
      <c r="D13" s="180">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0">
        <v>0</v>
      </c>
      <c r="W13" s="180">
        <v>0</v>
      </c>
      <c r="X13" s="180">
        <v>0</v>
      </c>
      <c r="Y13" s="180">
        <v>0</v>
      </c>
      <c r="Z13" s="180">
        <v>0</v>
      </c>
      <c r="AA13" s="180">
        <v>0</v>
      </c>
      <c r="AB13" s="180">
        <v>0</v>
      </c>
      <c r="AC13" s="180">
        <v>1.0000000000000001E-5</v>
      </c>
      <c r="AD13" s="180">
        <v>5.0000000000000002E-5</v>
      </c>
      <c r="AE13" s="180">
        <v>1.2E-4</v>
      </c>
      <c r="AF13" s="180">
        <v>3.0000000000000003E-4</v>
      </c>
      <c r="AG13" s="180">
        <v>5.6000000000000006E-4</v>
      </c>
      <c r="AH13" s="180">
        <v>1.0600000000000002E-3</v>
      </c>
      <c r="AI13" s="180">
        <v>1.9399999999999999E-3</v>
      </c>
      <c r="AJ13" s="180">
        <v>3.5999999999999999E-3</v>
      </c>
      <c r="AK13" s="180">
        <v>6.6399999999999992E-3</v>
      </c>
      <c r="AL13" s="180">
        <v>9.6700000000000015E-3</v>
      </c>
      <c r="AM13" s="180">
        <v>1.2740000000000001E-2</v>
      </c>
      <c r="AN13" s="180">
        <v>1.5809999999999998E-2</v>
      </c>
      <c r="AO13" s="180">
        <v>1.89E-2</v>
      </c>
      <c r="AP13" s="180">
        <v>2.1989999999999999E-2</v>
      </c>
      <c r="AQ13" s="180">
        <v>2.513E-2</v>
      </c>
      <c r="AR13" s="180">
        <v>2.8240000000000001E-2</v>
      </c>
      <c r="AS13" s="180">
        <v>3.141E-2</v>
      </c>
      <c r="AT13" s="180">
        <v>3.458E-2</v>
      </c>
      <c r="AU13" s="180">
        <v>3.7790000000000004E-2</v>
      </c>
      <c r="AV13" s="180">
        <v>4.1050000000000003E-2</v>
      </c>
      <c r="AW13" s="180">
        <v>4.4299999999999999E-2</v>
      </c>
      <c r="AX13" s="180">
        <v>4.7559999999999998E-2</v>
      </c>
      <c r="AY13" s="180">
        <v>5.0839999999999996E-2</v>
      </c>
      <c r="AZ13" s="181">
        <v>5.4089999999999999E-2</v>
      </c>
    </row>
    <row r="14" spans="1:52"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row>
    <row r="15" spans="1:52"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row>
    <row r="16" spans="1:52"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row>
    <row r="17" spans="1:52"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row>
    <row r="18" spans="1:52"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row>
    <row r="19" spans="1:52"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row>
    <row r="20" spans="1:52"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row>
    <row r="21" spans="1:52"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row>
    <row r="22" spans="1:52"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row>
  </sheetData>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AZ22"/>
  <sheetViews>
    <sheetView zoomScale="75" workbookViewId="0"/>
  </sheetViews>
  <sheetFormatPr defaultColWidth="9" defaultRowHeight="13.8" x14ac:dyDescent="0.25"/>
  <cols>
    <col min="1" max="1" width="13.5" style="2" customWidth="1"/>
    <col min="2" max="2" width="7.69921875" style="2" customWidth="1"/>
    <col min="3" max="30" width="5.09765625" style="2" customWidth="1"/>
    <col min="31" max="36" width="8.09765625" style="2" customWidth="1"/>
    <col min="37" max="37" width="7.09765625" style="2" customWidth="1"/>
    <col min="38" max="42" width="8.09765625" style="2" customWidth="1"/>
    <col min="43" max="43" width="7.09765625" style="2" customWidth="1"/>
    <col min="44" max="45" width="8.09765625" style="2" customWidth="1"/>
    <col min="46" max="46" width="7.09765625" style="2" customWidth="1"/>
    <col min="47" max="52" width="8.09765625" style="2" customWidth="1"/>
    <col min="53" max="16384" width="9" style="2"/>
  </cols>
  <sheetData>
    <row r="1" spans="1:52" x14ac:dyDescent="0.2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spans="1:52" x14ac:dyDescent="0.25">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spans="1:52"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52" x14ac:dyDescent="0.25">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row>
    <row r="5" spans="1:52" x14ac:dyDescent="0.25">
      <c r="A5" s="169" t="s">
        <v>53</v>
      </c>
      <c r="B5" s="165" t="s">
        <v>54</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row>
    <row r="6" spans="1:52" x14ac:dyDescent="0.25">
      <c r="A6" s="169" t="s">
        <v>55</v>
      </c>
      <c r="B6" s="165" t="s">
        <v>54</v>
      </c>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2" x14ac:dyDescent="0.25">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row>
    <row r="8" spans="1:52" x14ac:dyDescent="0.25">
      <c r="A8" s="168" t="s">
        <v>62</v>
      </c>
      <c r="B8" s="168" t="s">
        <v>57</v>
      </c>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7"/>
    </row>
    <row r="9" spans="1:52" x14ac:dyDescent="0.25">
      <c r="A9" s="168" t="s">
        <v>58</v>
      </c>
      <c r="B9" s="163">
        <v>2000</v>
      </c>
      <c r="C9" s="170">
        <v>2001</v>
      </c>
      <c r="D9" s="170">
        <v>2002</v>
      </c>
      <c r="E9" s="170">
        <v>2003</v>
      </c>
      <c r="F9" s="170">
        <v>2004</v>
      </c>
      <c r="G9" s="170">
        <v>2005</v>
      </c>
      <c r="H9" s="170">
        <v>2006</v>
      </c>
      <c r="I9" s="170">
        <v>2007</v>
      </c>
      <c r="J9" s="170">
        <v>2008</v>
      </c>
      <c r="K9" s="170">
        <v>2009</v>
      </c>
      <c r="L9" s="170">
        <v>2010</v>
      </c>
      <c r="M9" s="170">
        <v>2011</v>
      </c>
      <c r="N9" s="170">
        <v>2012</v>
      </c>
      <c r="O9" s="170">
        <v>2013</v>
      </c>
      <c r="P9" s="170">
        <v>2014</v>
      </c>
      <c r="Q9" s="170">
        <v>2015</v>
      </c>
      <c r="R9" s="170">
        <v>2016</v>
      </c>
      <c r="S9" s="170">
        <v>2017</v>
      </c>
      <c r="T9" s="170">
        <v>2018</v>
      </c>
      <c r="U9" s="170">
        <v>2019</v>
      </c>
      <c r="V9" s="170">
        <v>2020</v>
      </c>
      <c r="W9" s="170">
        <v>2021</v>
      </c>
      <c r="X9" s="170">
        <v>2022</v>
      </c>
      <c r="Y9" s="170">
        <v>2023</v>
      </c>
      <c r="Z9" s="170">
        <v>2024</v>
      </c>
      <c r="AA9" s="170">
        <v>2025</v>
      </c>
      <c r="AB9" s="170">
        <v>2026</v>
      </c>
      <c r="AC9" s="170">
        <v>2027</v>
      </c>
      <c r="AD9" s="170">
        <v>2028</v>
      </c>
      <c r="AE9" s="170">
        <v>2029</v>
      </c>
      <c r="AF9" s="170">
        <v>2030</v>
      </c>
      <c r="AG9" s="170">
        <v>2031</v>
      </c>
      <c r="AH9" s="170">
        <v>2032</v>
      </c>
      <c r="AI9" s="170">
        <v>2033</v>
      </c>
      <c r="AJ9" s="170">
        <v>2034</v>
      </c>
      <c r="AK9" s="170">
        <v>2035</v>
      </c>
      <c r="AL9" s="170">
        <v>2036</v>
      </c>
      <c r="AM9" s="170">
        <v>2037</v>
      </c>
      <c r="AN9" s="170">
        <v>2038</v>
      </c>
      <c r="AO9" s="170">
        <v>2039</v>
      </c>
      <c r="AP9" s="170">
        <v>2040</v>
      </c>
      <c r="AQ9" s="170">
        <v>2041</v>
      </c>
      <c r="AR9" s="170">
        <v>2042</v>
      </c>
      <c r="AS9" s="170">
        <v>2043</v>
      </c>
      <c r="AT9" s="170">
        <v>2044</v>
      </c>
      <c r="AU9" s="170">
        <v>2045</v>
      </c>
      <c r="AV9" s="170">
        <v>2046</v>
      </c>
      <c r="AW9" s="170">
        <v>2047</v>
      </c>
      <c r="AX9" s="170">
        <v>2048</v>
      </c>
      <c r="AY9" s="170">
        <v>2049</v>
      </c>
      <c r="AZ9" s="171">
        <v>2050</v>
      </c>
    </row>
    <row r="10" spans="1:52" x14ac:dyDescent="0.25">
      <c r="A10" s="163" t="s">
        <v>15</v>
      </c>
      <c r="B10" s="172">
        <v>0</v>
      </c>
      <c r="C10" s="173">
        <v>0</v>
      </c>
      <c r="D10" s="173">
        <v>0</v>
      </c>
      <c r="E10" s="173">
        <v>0</v>
      </c>
      <c r="F10" s="173">
        <v>0</v>
      </c>
      <c r="G10" s="173">
        <v>0</v>
      </c>
      <c r="H10" s="173">
        <v>0</v>
      </c>
      <c r="I10" s="173">
        <v>0</v>
      </c>
      <c r="J10" s="173">
        <v>0</v>
      </c>
      <c r="K10" s="173">
        <v>0</v>
      </c>
      <c r="L10" s="173">
        <v>0</v>
      </c>
      <c r="M10" s="173">
        <v>0</v>
      </c>
      <c r="N10" s="173">
        <v>0</v>
      </c>
      <c r="O10" s="173">
        <v>0</v>
      </c>
      <c r="P10" s="173">
        <v>0</v>
      </c>
      <c r="Q10" s="173">
        <v>0</v>
      </c>
      <c r="R10" s="173">
        <v>0</v>
      </c>
      <c r="S10" s="173">
        <v>0</v>
      </c>
      <c r="T10" s="173">
        <v>0</v>
      </c>
      <c r="U10" s="173">
        <v>0</v>
      </c>
      <c r="V10" s="173">
        <v>0</v>
      </c>
      <c r="W10" s="173">
        <v>0</v>
      </c>
      <c r="X10" s="173">
        <v>0</v>
      </c>
      <c r="Y10" s="173">
        <v>0</v>
      </c>
      <c r="Z10" s="173">
        <v>0</v>
      </c>
      <c r="AA10" s="173">
        <v>0</v>
      </c>
      <c r="AB10" s="173">
        <v>0</v>
      </c>
      <c r="AC10" s="173">
        <v>0</v>
      </c>
      <c r="AD10" s="173">
        <v>0</v>
      </c>
      <c r="AE10" s="173">
        <v>1.0000000000000001E-5</v>
      </c>
      <c r="AF10" s="173">
        <v>6.0000000000000002E-5</v>
      </c>
      <c r="AG10" s="173">
        <v>1.1E-4</v>
      </c>
      <c r="AH10" s="173">
        <v>2.2000000000000001E-4</v>
      </c>
      <c r="AI10" s="173">
        <v>4.0999999999999999E-4</v>
      </c>
      <c r="AJ10" s="173">
        <v>7.6999999999999996E-4</v>
      </c>
      <c r="AK10" s="173">
        <v>1.4E-3</v>
      </c>
      <c r="AL10" s="173">
        <v>2.0300000000000001E-3</v>
      </c>
      <c r="AM10" s="173">
        <v>2.6900000000000006E-3</v>
      </c>
      <c r="AN10" s="173">
        <v>3.3300000000000001E-3</v>
      </c>
      <c r="AO10" s="173">
        <v>3.9899999999999996E-3</v>
      </c>
      <c r="AP10" s="173">
        <v>4.6600000000000009E-3</v>
      </c>
      <c r="AQ10" s="173">
        <v>5.3E-3</v>
      </c>
      <c r="AR10" s="173">
        <v>5.96E-3</v>
      </c>
      <c r="AS10" s="173">
        <v>6.6199999999999991E-3</v>
      </c>
      <c r="AT10" s="173">
        <v>7.3000000000000009E-3</v>
      </c>
      <c r="AU10" s="173">
        <v>7.9899999999999988E-3</v>
      </c>
      <c r="AV10" s="173">
        <v>8.6800000000000002E-3</v>
      </c>
      <c r="AW10" s="173">
        <v>9.3600000000000003E-3</v>
      </c>
      <c r="AX10" s="173">
        <v>1.0049999999999998E-2</v>
      </c>
      <c r="AY10" s="173">
        <v>1.0749999999999999E-2</v>
      </c>
      <c r="AZ10" s="174">
        <v>1.1439999999999999E-2</v>
      </c>
    </row>
    <row r="11" spans="1:52" x14ac:dyDescent="0.25">
      <c r="A11" s="175" t="s">
        <v>20</v>
      </c>
      <c r="B11" s="176">
        <v>0</v>
      </c>
      <c r="C11" s="177">
        <v>0</v>
      </c>
      <c r="D11" s="177">
        <v>0</v>
      </c>
      <c r="E11" s="177">
        <v>0</v>
      </c>
      <c r="F11" s="177">
        <v>0</v>
      </c>
      <c r="G11" s="177">
        <v>0</v>
      </c>
      <c r="H11" s="177">
        <v>0</v>
      </c>
      <c r="I11" s="177">
        <v>0</v>
      </c>
      <c r="J11" s="177">
        <v>0</v>
      </c>
      <c r="K11" s="177">
        <v>0</v>
      </c>
      <c r="L11" s="177">
        <v>0</v>
      </c>
      <c r="M11" s="177">
        <v>0</v>
      </c>
      <c r="N11" s="177">
        <v>0</v>
      </c>
      <c r="O11" s="177">
        <v>0</v>
      </c>
      <c r="P11" s="177">
        <v>0</v>
      </c>
      <c r="Q11" s="177">
        <v>0</v>
      </c>
      <c r="R11" s="177">
        <v>0</v>
      </c>
      <c r="S11" s="177">
        <v>0</v>
      </c>
      <c r="T11" s="177">
        <v>0</v>
      </c>
      <c r="U11" s="177">
        <v>0</v>
      </c>
      <c r="V11" s="177">
        <v>0</v>
      </c>
      <c r="W11" s="177">
        <v>0</v>
      </c>
      <c r="X11" s="177">
        <v>0</v>
      </c>
      <c r="Y11" s="177">
        <v>0</v>
      </c>
      <c r="Z11" s="177">
        <v>0</v>
      </c>
      <c r="AA11" s="177">
        <v>0</v>
      </c>
      <c r="AB11" s="177">
        <v>0</v>
      </c>
      <c r="AC11" s="177">
        <v>0</v>
      </c>
      <c r="AD11" s="177">
        <v>0</v>
      </c>
      <c r="AE11" s="177">
        <v>0</v>
      </c>
      <c r="AF11" s="177">
        <v>0</v>
      </c>
      <c r="AG11" s="177">
        <v>0</v>
      </c>
      <c r="AH11" s="177">
        <v>0</v>
      </c>
      <c r="AI11" s="177">
        <v>0</v>
      </c>
      <c r="AJ11" s="177">
        <v>0</v>
      </c>
      <c r="AK11" s="177">
        <v>0</v>
      </c>
      <c r="AL11" s="177">
        <v>0</v>
      </c>
      <c r="AM11" s="177">
        <v>0</v>
      </c>
      <c r="AN11" s="177">
        <v>0</v>
      </c>
      <c r="AO11" s="177">
        <v>0</v>
      </c>
      <c r="AP11" s="177">
        <v>0</v>
      </c>
      <c r="AQ11" s="177">
        <v>0</v>
      </c>
      <c r="AR11" s="177">
        <v>0</v>
      </c>
      <c r="AS11" s="177">
        <v>0</v>
      </c>
      <c r="AT11" s="177">
        <v>0</v>
      </c>
      <c r="AU11" s="177">
        <v>0</v>
      </c>
      <c r="AV11" s="177">
        <v>0</v>
      </c>
      <c r="AW11" s="177">
        <v>0</v>
      </c>
      <c r="AX11" s="177">
        <v>0</v>
      </c>
      <c r="AY11" s="177">
        <v>0</v>
      </c>
      <c r="AZ11" s="178">
        <v>0</v>
      </c>
    </row>
    <row r="12" spans="1:52" x14ac:dyDescent="0.25">
      <c r="A12" s="175" t="s">
        <v>22</v>
      </c>
      <c r="B12" s="176">
        <v>0</v>
      </c>
      <c r="C12" s="177">
        <v>0</v>
      </c>
      <c r="D12" s="177">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7">
        <v>0</v>
      </c>
      <c r="W12" s="177">
        <v>0</v>
      </c>
      <c r="X12" s="177">
        <v>0</v>
      </c>
      <c r="Y12" s="177">
        <v>0</v>
      </c>
      <c r="Z12" s="177">
        <v>0</v>
      </c>
      <c r="AA12" s="177">
        <v>0</v>
      </c>
      <c r="AB12" s="177">
        <v>0</v>
      </c>
      <c r="AC12" s="177">
        <v>0</v>
      </c>
      <c r="AD12" s="177">
        <v>0</v>
      </c>
      <c r="AE12" s="177">
        <v>0</v>
      </c>
      <c r="AF12" s="177">
        <v>0</v>
      </c>
      <c r="AG12" s="177">
        <v>0</v>
      </c>
      <c r="AH12" s="177">
        <v>0</v>
      </c>
      <c r="AI12" s="177">
        <v>0</v>
      </c>
      <c r="AJ12" s="177">
        <v>0</v>
      </c>
      <c r="AK12" s="177">
        <v>0</v>
      </c>
      <c r="AL12" s="177">
        <v>0</v>
      </c>
      <c r="AM12" s="177">
        <v>0</v>
      </c>
      <c r="AN12" s="177">
        <v>0</v>
      </c>
      <c r="AO12" s="177">
        <v>0</v>
      </c>
      <c r="AP12" s="177">
        <v>0</v>
      </c>
      <c r="AQ12" s="177">
        <v>0</v>
      </c>
      <c r="AR12" s="177">
        <v>0</v>
      </c>
      <c r="AS12" s="177">
        <v>0</v>
      </c>
      <c r="AT12" s="177">
        <v>0</v>
      </c>
      <c r="AU12" s="177">
        <v>0</v>
      </c>
      <c r="AV12" s="177">
        <v>0</v>
      </c>
      <c r="AW12" s="177">
        <v>0</v>
      </c>
      <c r="AX12" s="177">
        <v>0</v>
      </c>
      <c r="AY12" s="177">
        <v>0</v>
      </c>
      <c r="AZ12" s="178">
        <v>0</v>
      </c>
    </row>
    <row r="13" spans="1:52" x14ac:dyDescent="0.25">
      <c r="A13" s="164" t="s">
        <v>59</v>
      </c>
      <c r="B13" s="179">
        <v>0</v>
      </c>
      <c r="C13" s="180">
        <v>0</v>
      </c>
      <c r="D13" s="180">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0">
        <v>0</v>
      </c>
      <c r="W13" s="180">
        <v>0</v>
      </c>
      <c r="X13" s="180">
        <v>0</v>
      </c>
      <c r="Y13" s="180">
        <v>0</v>
      </c>
      <c r="Z13" s="180">
        <v>0</v>
      </c>
      <c r="AA13" s="180">
        <v>0</v>
      </c>
      <c r="AB13" s="180">
        <v>0</v>
      </c>
      <c r="AC13" s="180">
        <v>0</v>
      </c>
      <c r="AD13" s="180">
        <v>0</v>
      </c>
      <c r="AE13" s="180">
        <v>1.0000000000000001E-5</v>
      </c>
      <c r="AF13" s="180">
        <v>6.0000000000000002E-5</v>
      </c>
      <c r="AG13" s="180">
        <v>1.1E-4</v>
      </c>
      <c r="AH13" s="180">
        <v>2.2000000000000001E-4</v>
      </c>
      <c r="AI13" s="180">
        <v>4.0999999999999999E-4</v>
      </c>
      <c r="AJ13" s="180">
        <v>7.6999999999999996E-4</v>
      </c>
      <c r="AK13" s="180">
        <v>1.4E-3</v>
      </c>
      <c r="AL13" s="180">
        <v>2.0300000000000001E-3</v>
      </c>
      <c r="AM13" s="180">
        <v>2.6900000000000006E-3</v>
      </c>
      <c r="AN13" s="180">
        <v>3.3300000000000001E-3</v>
      </c>
      <c r="AO13" s="180">
        <v>3.9899999999999996E-3</v>
      </c>
      <c r="AP13" s="180">
        <v>4.6600000000000009E-3</v>
      </c>
      <c r="AQ13" s="180">
        <v>5.3E-3</v>
      </c>
      <c r="AR13" s="180">
        <v>5.96E-3</v>
      </c>
      <c r="AS13" s="180">
        <v>6.6199999999999991E-3</v>
      </c>
      <c r="AT13" s="180">
        <v>7.3000000000000009E-3</v>
      </c>
      <c r="AU13" s="180">
        <v>7.9899999999999988E-3</v>
      </c>
      <c r="AV13" s="180">
        <v>8.6800000000000002E-3</v>
      </c>
      <c r="AW13" s="180">
        <v>9.3600000000000003E-3</v>
      </c>
      <c r="AX13" s="180">
        <v>1.0049999999999998E-2</v>
      </c>
      <c r="AY13" s="180">
        <v>1.0749999999999999E-2</v>
      </c>
      <c r="AZ13" s="181">
        <v>1.1439999999999999E-2</v>
      </c>
    </row>
    <row r="14" spans="1:52"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row>
    <row r="15" spans="1:52"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row>
    <row r="16" spans="1:52"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row>
    <row r="17" spans="1:52"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row>
    <row r="18" spans="1:52"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row>
    <row r="19" spans="1:52"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row>
    <row r="20" spans="1:52"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row>
    <row r="21" spans="1:52"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row>
    <row r="22" spans="1:52"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row>
  </sheetData>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AZ22"/>
  <sheetViews>
    <sheetView zoomScale="75" workbookViewId="0"/>
  </sheetViews>
  <sheetFormatPr defaultColWidth="9" defaultRowHeight="13.8" x14ac:dyDescent="0.25"/>
  <cols>
    <col min="1" max="1" width="12.69921875" style="2" customWidth="1"/>
    <col min="2" max="2" width="7.69921875" style="2" bestFit="1" customWidth="1"/>
    <col min="3" max="52" width="5.09765625" style="2" customWidth="1"/>
    <col min="53" max="16384" width="9" style="2"/>
  </cols>
  <sheetData>
    <row r="1" spans="1:52" x14ac:dyDescent="0.2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spans="1:52" x14ac:dyDescent="0.25">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spans="1:52"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52" x14ac:dyDescent="0.25">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row>
    <row r="5" spans="1:52" x14ac:dyDescent="0.25">
      <c r="A5" s="169" t="s">
        <v>53</v>
      </c>
      <c r="B5" s="165" t="s">
        <v>54</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row>
    <row r="6" spans="1:52" x14ac:dyDescent="0.25">
      <c r="A6" s="169" t="s">
        <v>55</v>
      </c>
      <c r="B6" s="165" t="s">
        <v>54</v>
      </c>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2" x14ac:dyDescent="0.25">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row>
    <row r="8" spans="1:52" x14ac:dyDescent="0.25">
      <c r="A8" s="168" t="s">
        <v>63</v>
      </c>
      <c r="B8" s="168" t="s">
        <v>57</v>
      </c>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7"/>
    </row>
    <row r="9" spans="1:52" x14ac:dyDescent="0.25">
      <c r="A9" s="168" t="s">
        <v>58</v>
      </c>
      <c r="B9" s="163">
        <v>2000</v>
      </c>
      <c r="C9" s="170">
        <v>2001</v>
      </c>
      <c r="D9" s="170">
        <v>2002</v>
      </c>
      <c r="E9" s="170">
        <v>2003</v>
      </c>
      <c r="F9" s="170">
        <v>2004</v>
      </c>
      <c r="G9" s="170">
        <v>2005</v>
      </c>
      <c r="H9" s="170">
        <v>2006</v>
      </c>
      <c r="I9" s="170">
        <v>2007</v>
      </c>
      <c r="J9" s="170">
        <v>2008</v>
      </c>
      <c r="K9" s="170">
        <v>2009</v>
      </c>
      <c r="L9" s="170">
        <v>2010</v>
      </c>
      <c r="M9" s="170">
        <v>2011</v>
      </c>
      <c r="N9" s="170">
        <v>2012</v>
      </c>
      <c r="O9" s="170">
        <v>2013</v>
      </c>
      <c r="P9" s="170">
        <v>2014</v>
      </c>
      <c r="Q9" s="170">
        <v>2015</v>
      </c>
      <c r="R9" s="170">
        <v>2016</v>
      </c>
      <c r="S9" s="170">
        <v>2017</v>
      </c>
      <c r="T9" s="170">
        <v>2018</v>
      </c>
      <c r="U9" s="170">
        <v>2019</v>
      </c>
      <c r="V9" s="170">
        <v>2020</v>
      </c>
      <c r="W9" s="170">
        <v>2021</v>
      </c>
      <c r="X9" s="170">
        <v>2022</v>
      </c>
      <c r="Y9" s="170">
        <v>2023</v>
      </c>
      <c r="Z9" s="170">
        <v>2024</v>
      </c>
      <c r="AA9" s="170">
        <v>2025</v>
      </c>
      <c r="AB9" s="170">
        <v>2026</v>
      </c>
      <c r="AC9" s="170">
        <v>2027</v>
      </c>
      <c r="AD9" s="170">
        <v>2028</v>
      </c>
      <c r="AE9" s="170">
        <v>2029</v>
      </c>
      <c r="AF9" s="170">
        <v>2030</v>
      </c>
      <c r="AG9" s="170">
        <v>2031</v>
      </c>
      <c r="AH9" s="170">
        <v>2032</v>
      </c>
      <c r="AI9" s="170">
        <v>2033</v>
      </c>
      <c r="AJ9" s="170">
        <v>2034</v>
      </c>
      <c r="AK9" s="170">
        <v>2035</v>
      </c>
      <c r="AL9" s="170">
        <v>2036</v>
      </c>
      <c r="AM9" s="170">
        <v>2037</v>
      </c>
      <c r="AN9" s="170">
        <v>2038</v>
      </c>
      <c r="AO9" s="170">
        <v>2039</v>
      </c>
      <c r="AP9" s="170">
        <v>2040</v>
      </c>
      <c r="AQ9" s="170">
        <v>2041</v>
      </c>
      <c r="AR9" s="170">
        <v>2042</v>
      </c>
      <c r="AS9" s="170">
        <v>2043</v>
      </c>
      <c r="AT9" s="170">
        <v>2044</v>
      </c>
      <c r="AU9" s="170">
        <v>2045</v>
      </c>
      <c r="AV9" s="170">
        <v>2046</v>
      </c>
      <c r="AW9" s="170">
        <v>2047</v>
      </c>
      <c r="AX9" s="170">
        <v>2048</v>
      </c>
      <c r="AY9" s="170">
        <v>2049</v>
      </c>
      <c r="AZ9" s="171">
        <v>2050</v>
      </c>
    </row>
    <row r="10" spans="1:52" x14ac:dyDescent="0.25">
      <c r="A10" s="163" t="s">
        <v>15</v>
      </c>
      <c r="B10" s="172">
        <v>0</v>
      </c>
      <c r="C10" s="173">
        <v>0</v>
      </c>
      <c r="D10" s="173">
        <v>0</v>
      </c>
      <c r="E10" s="173">
        <v>0</v>
      </c>
      <c r="F10" s="173">
        <v>0</v>
      </c>
      <c r="G10" s="173">
        <v>0</v>
      </c>
      <c r="H10" s="173">
        <v>0</v>
      </c>
      <c r="I10" s="173">
        <v>0</v>
      </c>
      <c r="J10" s="173">
        <v>0</v>
      </c>
      <c r="K10" s="173">
        <v>0</v>
      </c>
      <c r="L10" s="173">
        <v>0</v>
      </c>
      <c r="M10" s="173">
        <v>0</v>
      </c>
      <c r="N10" s="173">
        <v>0</v>
      </c>
      <c r="O10" s="173">
        <v>0</v>
      </c>
      <c r="P10" s="173">
        <v>0</v>
      </c>
      <c r="Q10" s="173">
        <v>0</v>
      </c>
      <c r="R10" s="173">
        <v>0</v>
      </c>
      <c r="S10" s="173">
        <v>0</v>
      </c>
      <c r="T10" s="173">
        <v>0</v>
      </c>
      <c r="U10" s="173">
        <v>0</v>
      </c>
      <c r="V10" s="173">
        <v>0</v>
      </c>
      <c r="W10" s="173">
        <v>0</v>
      </c>
      <c r="X10" s="173">
        <v>0</v>
      </c>
      <c r="Y10" s="173">
        <v>0</v>
      </c>
      <c r="Z10" s="173">
        <v>0</v>
      </c>
      <c r="AA10" s="173">
        <v>0</v>
      </c>
      <c r="AB10" s="173">
        <v>0</v>
      </c>
      <c r="AC10" s="173">
        <v>0</v>
      </c>
      <c r="AD10" s="173">
        <v>0</v>
      </c>
      <c r="AE10" s="173">
        <v>0</v>
      </c>
      <c r="AF10" s="173">
        <v>0</v>
      </c>
      <c r="AG10" s="173">
        <v>0</v>
      </c>
      <c r="AH10" s="173">
        <v>0</v>
      </c>
      <c r="AI10" s="173">
        <v>0</v>
      </c>
      <c r="AJ10" s="173">
        <v>0</v>
      </c>
      <c r="AK10" s="173">
        <v>0</v>
      </c>
      <c r="AL10" s="173">
        <v>0</v>
      </c>
      <c r="AM10" s="173">
        <v>0</v>
      </c>
      <c r="AN10" s="173">
        <v>0</v>
      </c>
      <c r="AO10" s="173">
        <v>0</v>
      </c>
      <c r="AP10" s="173">
        <v>0</v>
      </c>
      <c r="AQ10" s="173">
        <v>0</v>
      </c>
      <c r="AR10" s="173">
        <v>0</v>
      </c>
      <c r="AS10" s="173">
        <v>0</v>
      </c>
      <c r="AT10" s="173">
        <v>0</v>
      </c>
      <c r="AU10" s="173">
        <v>0</v>
      </c>
      <c r="AV10" s="173">
        <v>0</v>
      </c>
      <c r="AW10" s="173">
        <v>0</v>
      </c>
      <c r="AX10" s="173">
        <v>0</v>
      </c>
      <c r="AY10" s="173">
        <v>0</v>
      </c>
      <c r="AZ10" s="174">
        <v>0</v>
      </c>
    </row>
    <row r="11" spans="1:52" x14ac:dyDescent="0.25">
      <c r="A11" s="175" t="s">
        <v>20</v>
      </c>
      <c r="B11" s="176">
        <v>0</v>
      </c>
      <c r="C11" s="177">
        <v>0</v>
      </c>
      <c r="D11" s="177">
        <v>0</v>
      </c>
      <c r="E11" s="177">
        <v>0</v>
      </c>
      <c r="F11" s="177">
        <v>0</v>
      </c>
      <c r="G11" s="177">
        <v>0</v>
      </c>
      <c r="H11" s="177">
        <v>0</v>
      </c>
      <c r="I11" s="177">
        <v>0</v>
      </c>
      <c r="J11" s="177">
        <v>0</v>
      </c>
      <c r="K11" s="177">
        <v>0</v>
      </c>
      <c r="L11" s="177">
        <v>0</v>
      </c>
      <c r="M11" s="177">
        <v>0</v>
      </c>
      <c r="N11" s="177">
        <v>0</v>
      </c>
      <c r="O11" s="177">
        <v>0</v>
      </c>
      <c r="P11" s="177">
        <v>0</v>
      </c>
      <c r="Q11" s="177">
        <v>0</v>
      </c>
      <c r="R11" s="177">
        <v>0</v>
      </c>
      <c r="S11" s="177">
        <v>0</v>
      </c>
      <c r="T11" s="177">
        <v>0</v>
      </c>
      <c r="U11" s="177">
        <v>0</v>
      </c>
      <c r="V11" s="177">
        <v>0</v>
      </c>
      <c r="W11" s="177">
        <v>0</v>
      </c>
      <c r="X11" s="177">
        <v>0</v>
      </c>
      <c r="Y11" s="177">
        <v>0</v>
      </c>
      <c r="Z11" s="177">
        <v>0</v>
      </c>
      <c r="AA11" s="177">
        <v>0</v>
      </c>
      <c r="AB11" s="177">
        <v>0</v>
      </c>
      <c r="AC11" s="177">
        <v>0</v>
      </c>
      <c r="AD11" s="177">
        <v>0</v>
      </c>
      <c r="AE11" s="177">
        <v>0</v>
      </c>
      <c r="AF11" s="177">
        <v>0</v>
      </c>
      <c r="AG11" s="177">
        <v>0</v>
      </c>
      <c r="AH11" s="177">
        <v>0</v>
      </c>
      <c r="AI11" s="177">
        <v>0</v>
      </c>
      <c r="AJ11" s="177">
        <v>0</v>
      </c>
      <c r="AK11" s="177">
        <v>0</v>
      </c>
      <c r="AL11" s="177">
        <v>0</v>
      </c>
      <c r="AM11" s="177">
        <v>0</v>
      </c>
      <c r="AN11" s="177">
        <v>0</v>
      </c>
      <c r="AO11" s="177">
        <v>0</v>
      </c>
      <c r="AP11" s="177">
        <v>0</v>
      </c>
      <c r="AQ11" s="177">
        <v>0</v>
      </c>
      <c r="AR11" s="177">
        <v>0</v>
      </c>
      <c r="AS11" s="177">
        <v>0</v>
      </c>
      <c r="AT11" s="177">
        <v>0</v>
      </c>
      <c r="AU11" s="177">
        <v>0</v>
      </c>
      <c r="AV11" s="177">
        <v>0</v>
      </c>
      <c r="AW11" s="177">
        <v>0</v>
      </c>
      <c r="AX11" s="177">
        <v>0</v>
      </c>
      <c r="AY11" s="177">
        <v>0</v>
      </c>
      <c r="AZ11" s="178">
        <v>0</v>
      </c>
    </row>
    <row r="12" spans="1:52" x14ac:dyDescent="0.25">
      <c r="A12" s="175" t="s">
        <v>22</v>
      </c>
      <c r="B12" s="176">
        <v>0</v>
      </c>
      <c r="C12" s="177">
        <v>0</v>
      </c>
      <c r="D12" s="177">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7">
        <v>0</v>
      </c>
      <c r="W12" s="177">
        <v>0</v>
      </c>
      <c r="X12" s="177">
        <v>0</v>
      </c>
      <c r="Y12" s="177">
        <v>0</v>
      </c>
      <c r="Z12" s="177">
        <v>0</v>
      </c>
      <c r="AA12" s="177">
        <v>0</v>
      </c>
      <c r="AB12" s="177">
        <v>0</v>
      </c>
      <c r="AC12" s="177">
        <v>0</v>
      </c>
      <c r="AD12" s="177">
        <v>0</v>
      </c>
      <c r="AE12" s="177">
        <v>0</v>
      </c>
      <c r="AF12" s="177">
        <v>0</v>
      </c>
      <c r="AG12" s="177">
        <v>0</v>
      </c>
      <c r="AH12" s="177">
        <v>0</v>
      </c>
      <c r="AI12" s="177">
        <v>0</v>
      </c>
      <c r="AJ12" s="177">
        <v>0</v>
      </c>
      <c r="AK12" s="177">
        <v>0</v>
      </c>
      <c r="AL12" s="177">
        <v>0</v>
      </c>
      <c r="AM12" s="177">
        <v>0</v>
      </c>
      <c r="AN12" s="177">
        <v>0</v>
      </c>
      <c r="AO12" s="177">
        <v>0</v>
      </c>
      <c r="AP12" s="177">
        <v>0</v>
      </c>
      <c r="AQ12" s="177">
        <v>0</v>
      </c>
      <c r="AR12" s="177">
        <v>0</v>
      </c>
      <c r="AS12" s="177">
        <v>0</v>
      </c>
      <c r="AT12" s="177">
        <v>0</v>
      </c>
      <c r="AU12" s="177">
        <v>0</v>
      </c>
      <c r="AV12" s="177">
        <v>0</v>
      </c>
      <c r="AW12" s="177">
        <v>0</v>
      </c>
      <c r="AX12" s="177">
        <v>0</v>
      </c>
      <c r="AY12" s="177">
        <v>0</v>
      </c>
      <c r="AZ12" s="178">
        <v>0</v>
      </c>
    </row>
    <row r="13" spans="1:52" x14ac:dyDescent="0.25">
      <c r="A13" s="164" t="s">
        <v>59</v>
      </c>
      <c r="B13" s="179">
        <v>0</v>
      </c>
      <c r="C13" s="180">
        <v>0</v>
      </c>
      <c r="D13" s="180">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0">
        <v>0</v>
      </c>
      <c r="W13" s="180">
        <v>0</v>
      </c>
      <c r="X13" s="180">
        <v>0</v>
      </c>
      <c r="Y13" s="180">
        <v>0</v>
      </c>
      <c r="Z13" s="180">
        <v>0</v>
      </c>
      <c r="AA13" s="180">
        <v>0</v>
      </c>
      <c r="AB13" s="180">
        <v>0</v>
      </c>
      <c r="AC13" s="180">
        <v>0</v>
      </c>
      <c r="AD13" s="180">
        <v>0</v>
      </c>
      <c r="AE13" s="180">
        <v>0</v>
      </c>
      <c r="AF13" s="180">
        <v>0</v>
      </c>
      <c r="AG13" s="180">
        <v>0</v>
      </c>
      <c r="AH13" s="180">
        <v>0</v>
      </c>
      <c r="AI13" s="180">
        <v>0</v>
      </c>
      <c r="AJ13" s="180">
        <v>0</v>
      </c>
      <c r="AK13" s="180">
        <v>0</v>
      </c>
      <c r="AL13" s="180">
        <v>0</v>
      </c>
      <c r="AM13" s="180">
        <v>0</v>
      </c>
      <c r="AN13" s="180">
        <v>0</v>
      </c>
      <c r="AO13" s="180">
        <v>0</v>
      </c>
      <c r="AP13" s="180">
        <v>0</v>
      </c>
      <c r="AQ13" s="180">
        <v>0</v>
      </c>
      <c r="AR13" s="180">
        <v>0</v>
      </c>
      <c r="AS13" s="180">
        <v>0</v>
      </c>
      <c r="AT13" s="180">
        <v>0</v>
      </c>
      <c r="AU13" s="180">
        <v>0</v>
      </c>
      <c r="AV13" s="180">
        <v>0</v>
      </c>
      <c r="AW13" s="180">
        <v>0</v>
      </c>
      <c r="AX13" s="180">
        <v>0</v>
      </c>
      <c r="AY13" s="180">
        <v>0</v>
      </c>
      <c r="AZ13" s="181">
        <v>0</v>
      </c>
    </row>
    <row r="14" spans="1:52"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row>
    <row r="15" spans="1:52"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row>
    <row r="16" spans="1:52"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row>
    <row r="17" spans="1:52"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row>
    <row r="18" spans="1:52"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row>
    <row r="19" spans="1:52"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row>
    <row r="20" spans="1:52"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row>
    <row r="21" spans="1:52"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row>
    <row r="22" spans="1:52"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row>
  </sheetData>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pageSetUpPr fitToPage="1"/>
  </sheetPr>
  <dimension ref="A1:AZ44"/>
  <sheetViews>
    <sheetView zoomScale="75" zoomScaleNormal="75" workbookViewId="0"/>
  </sheetViews>
  <sheetFormatPr defaultColWidth="9" defaultRowHeight="13.8" x14ac:dyDescent="0.25"/>
  <cols>
    <col min="1" max="1" width="18.3984375" style="2" customWidth="1"/>
    <col min="2" max="5" width="11.09765625" style="2" customWidth="1"/>
    <col min="6" max="35" width="12.09765625" style="2" customWidth="1"/>
    <col min="36" max="36" width="11.09765625" style="2" customWidth="1"/>
    <col min="37" max="37" width="12.09765625" style="2" customWidth="1"/>
    <col min="38" max="38" width="8.09765625" style="2" customWidth="1"/>
    <col min="39" max="42" width="12.09765625" style="2" customWidth="1"/>
    <col min="43" max="52" width="9.09765625" style="2" customWidth="1"/>
    <col min="53" max="16384" width="9" style="2"/>
  </cols>
  <sheetData>
    <row r="1" spans="1:52" x14ac:dyDescent="0.2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spans="1:52" x14ac:dyDescent="0.25">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spans="1:52"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52" x14ac:dyDescent="0.25">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row>
    <row r="5" spans="1:52" x14ac:dyDescent="0.25">
      <c r="A5" s="169" t="s">
        <v>53</v>
      </c>
      <c r="B5" s="165" t="s">
        <v>54</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row>
    <row r="6" spans="1:52" x14ac:dyDescent="0.25">
      <c r="A6" s="169" t="s">
        <v>55</v>
      </c>
      <c r="B6" s="165" t="s">
        <v>54</v>
      </c>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2" x14ac:dyDescent="0.25">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row>
    <row r="8" spans="1:52" x14ac:dyDescent="0.25">
      <c r="A8" s="168" t="s">
        <v>64</v>
      </c>
      <c r="B8" s="168" t="s">
        <v>57</v>
      </c>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7"/>
      <c r="AR8"/>
      <c r="AS8"/>
      <c r="AT8"/>
      <c r="AU8"/>
      <c r="AV8"/>
      <c r="AW8"/>
      <c r="AX8"/>
      <c r="AY8"/>
      <c r="AZ8"/>
    </row>
    <row r="9" spans="1:52" x14ac:dyDescent="0.25">
      <c r="A9" s="168" t="s">
        <v>58</v>
      </c>
      <c r="B9" s="163">
        <v>2009</v>
      </c>
      <c r="C9" s="170">
        <v>2010</v>
      </c>
      <c r="D9" s="170">
        <v>2011</v>
      </c>
      <c r="E9" s="170">
        <v>2012</v>
      </c>
      <c r="F9" s="170">
        <v>2013</v>
      </c>
      <c r="G9" s="170">
        <v>2014</v>
      </c>
      <c r="H9" s="170">
        <v>2015</v>
      </c>
      <c r="I9" s="170">
        <v>2016</v>
      </c>
      <c r="J9" s="170">
        <v>2017</v>
      </c>
      <c r="K9" s="170">
        <v>2018</v>
      </c>
      <c r="L9" s="170">
        <v>2019</v>
      </c>
      <c r="M9" s="170">
        <v>2020</v>
      </c>
      <c r="N9" s="170">
        <v>2021</v>
      </c>
      <c r="O9" s="170">
        <v>2022</v>
      </c>
      <c r="P9" s="170">
        <v>2023</v>
      </c>
      <c r="Q9" s="170">
        <v>2024</v>
      </c>
      <c r="R9" s="170">
        <v>2025</v>
      </c>
      <c r="S9" s="170">
        <v>2026</v>
      </c>
      <c r="T9" s="170">
        <v>2027</v>
      </c>
      <c r="U9" s="170">
        <v>2028</v>
      </c>
      <c r="V9" s="170">
        <v>2029</v>
      </c>
      <c r="W9" s="170">
        <v>2030</v>
      </c>
      <c r="X9" s="170">
        <v>2031</v>
      </c>
      <c r="Y9" s="170">
        <v>2032</v>
      </c>
      <c r="Z9" s="170">
        <v>2033</v>
      </c>
      <c r="AA9" s="170">
        <v>2034</v>
      </c>
      <c r="AB9" s="170">
        <v>2035</v>
      </c>
      <c r="AC9" s="170">
        <v>2036</v>
      </c>
      <c r="AD9" s="170">
        <v>2037</v>
      </c>
      <c r="AE9" s="170">
        <v>2038</v>
      </c>
      <c r="AF9" s="170">
        <v>2039</v>
      </c>
      <c r="AG9" s="170">
        <v>2040</v>
      </c>
      <c r="AH9" s="170">
        <v>2041</v>
      </c>
      <c r="AI9" s="170">
        <v>2042</v>
      </c>
      <c r="AJ9" s="170">
        <v>2043</v>
      </c>
      <c r="AK9" s="170">
        <v>2044</v>
      </c>
      <c r="AL9" s="170">
        <v>2045</v>
      </c>
      <c r="AM9" s="170">
        <v>2046</v>
      </c>
      <c r="AN9" s="170">
        <v>2047</v>
      </c>
      <c r="AO9" s="170">
        <v>2048</v>
      </c>
      <c r="AP9" s="170">
        <v>2049</v>
      </c>
      <c r="AQ9" s="171">
        <v>2050</v>
      </c>
      <c r="AR9"/>
      <c r="AS9"/>
      <c r="AT9"/>
      <c r="AU9"/>
      <c r="AV9"/>
      <c r="AW9"/>
      <c r="AX9"/>
      <c r="AY9"/>
      <c r="AZ9"/>
    </row>
    <row r="10" spans="1:52" x14ac:dyDescent="0.25">
      <c r="A10" s="163" t="s">
        <v>15</v>
      </c>
      <c r="B10" s="172">
        <v>0</v>
      </c>
      <c r="C10" s="173">
        <v>0</v>
      </c>
      <c r="D10" s="173">
        <v>0</v>
      </c>
      <c r="E10" s="173">
        <v>0</v>
      </c>
      <c r="F10" s="173">
        <v>0</v>
      </c>
      <c r="G10" s="173">
        <v>0</v>
      </c>
      <c r="H10" s="173">
        <v>0</v>
      </c>
      <c r="I10" s="173">
        <v>0</v>
      </c>
      <c r="J10" s="173">
        <v>0</v>
      </c>
      <c r="K10" s="173">
        <v>0</v>
      </c>
      <c r="L10" s="173">
        <v>0</v>
      </c>
      <c r="M10" s="173">
        <v>0</v>
      </c>
      <c r="N10" s="173">
        <v>0</v>
      </c>
      <c r="O10" s="173">
        <v>0</v>
      </c>
      <c r="P10" s="173">
        <v>0</v>
      </c>
      <c r="Q10" s="173">
        <v>0</v>
      </c>
      <c r="R10" s="173">
        <v>0</v>
      </c>
      <c r="S10" s="173">
        <v>0.04</v>
      </c>
      <c r="T10" s="173">
        <v>0.16</v>
      </c>
      <c r="U10" s="173">
        <v>0.48</v>
      </c>
      <c r="V10" s="173">
        <v>1.1799999999999997</v>
      </c>
      <c r="W10" s="173">
        <v>2.41</v>
      </c>
      <c r="X10" s="173">
        <v>4.68</v>
      </c>
      <c r="Y10" s="173">
        <v>8.77</v>
      </c>
      <c r="Z10" s="173">
        <v>16.259999999999998</v>
      </c>
      <c r="AA10" s="173">
        <v>30.119999999999997</v>
      </c>
      <c r="AB10" s="173">
        <v>55.71</v>
      </c>
      <c r="AC10" s="173">
        <v>81.499999999999986</v>
      </c>
      <c r="AD10" s="173">
        <v>107.4</v>
      </c>
      <c r="AE10" s="173">
        <v>133.46</v>
      </c>
      <c r="AF10" s="173">
        <v>159.57</v>
      </c>
      <c r="AG10" s="173">
        <v>185.81</v>
      </c>
      <c r="AH10" s="173">
        <v>212.20000000000002</v>
      </c>
      <c r="AI10" s="173">
        <v>238.59999999999997</v>
      </c>
      <c r="AJ10" s="173">
        <v>265.25</v>
      </c>
      <c r="AK10" s="173">
        <v>292.17</v>
      </c>
      <c r="AL10" s="173">
        <v>319.43</v>
      </c>
      <c r="AM10" s="173">
        <v>346.90999999999997</v>
      </c>
      <c r="AN10" s="173">
        <v>374.51</v>
      </c>
      <c r="AO10" s="173">
        <v>402.09000000000003</v>
      </c>
      <c r="AP10" s="173">
        <v>429.67999999999995</v>
      </c>
      <c r="AQ10" s="174">
        <v>457.40999999999997</v>
      </c>
      <c r="AR10"/>
      <c r="AS10"/>
      <c r="AT10"/>
      <c r="AU10"/>
      <c r="AV10"/>
      <c r="AW10"/>
      <c r="AX10"/>
      <c r="AY10"/>
      <c r="AZ10"/>
    </row>
    <row r="11" spans="1:52" x14ac:dyDescent="0.25">
      <c r="A11" s="175" t="s">
        <v>20</v>
      </c>
      <c r="B11" s="176">
        <v>95758.206999999995</v>
      </c>
      <c r="C11" s="177">
        <v>152555.55499999999</v>
      </c>
      <c r="D11" s="177">
        <v>218765.38800000004</v>
      </c>
      <c r="E11" s="177">
        <v>321229.08499999996</v>
      </c>
      <c r="F11" s="177">
        <v>481603.75399999996</v>
      </c>
      <c r="G11" s="177">
        <v>732494.19900000002</v>
      </c>
      <c r="H11" s="177">
        <v>1152373.811</v>
      </c>
      <c r="I11" s="177">
        <v>1599960.45</v>
      </c>
      <c r="J11" s="177">
        <v>2057243.4269999999</v>
      </c>
      <c r="K11" s="177">
        <v>2517099.6289999997</v>
      </c>
      <c r="L11" s="177">
        <v>2985119.429</v>
      </c>
      <c r="M11" s="177">
        <v>3460958.6469999999</v>
      </c>
      <c r="N11" s="177">
        <v>3947252.0179999997</v>
      </c>
      <c r="O11" s="177">
        <v>4404908.9619999994</v>
      </c>
      <c r="P11" s="177">
        <v>4906475.1280000005</v>
      </c>
      <c r="Q11" s="177">
        <v>5437849.9350000005</v>
      </c>
      <c r="R11" s="177">
        <v>6004782.5109999999</v>
      </c>
      <c r="S11" s="177">
        <v>6606950.7340000002</v>
      </c>
      <c r="T11" s="177">
        <v>7239147.9810000006</v>
      </c>
      <c r="U11" s="177">
        <v>7901467.5329999998</v>
      </c>
      <c r="V11" s="177">
        <v>8594723.7899999991</v>
      </c>
      <c r="W11" s="177">
        <v>9323667.4739999995</v>
      </c>
      <c r="X11" s="177">
        <v>10086935.124</v>
      </c>
      <c r="Y11" s="177">
        <v>10884685.296999998</v>
      </c>
      <c r="Z11" s="177">
        <v>11718063.149</v>
      </c>
      <c r="AA11" s="177">
        <v>12590383.469000001</v>
      </c>
      <c r="AB11" s="177">
        <v>13506896.445</v>
      </c>
      <c r="AC11" s="177">
        <v>14469002.289000001</v>
      </c>
      <c r="AD11" s="177">
        <v>15481570.358999999</v>
      </c>
      <c r="AE11" s="177">
        <v>16545835.578000002</v>
      </c>
      <c r="AF11" s="177">
        <v>17663877.719000001</v>
      </c>
      <c r="AG11" s="177">
        <v>18845002.592999998</v>
      </c>
      <c r="AH11" s="177">
        <v>20089799.392000001</v>
      </c>
      <c r="AI11" s="177">
        <v>21402090.703000002</v>
      </c>
      <c r="AJ11" s="177">
        <v>22785526.375</v>
      </c>
      <c r="AK11" s="177">
        <v>24248098.469000001</v>
      </c>
      <c r="AL11" s="177">
        <v>25796670.532000002</v>
      </c>
      <c r="AM11" s="177">
        <v>27439508.186999999</v>
      </c>
      <c r="AN11" s="177">
        <v>29180851.594000001</v>
      </c>
      <c r="AO11" s="177">
        <v>31028382.344000001</v>
      </c>
      <c r="AP11" s="177">
        <v>32987349.061999999</v>
      </c>
      <c r="AQ11" s="178">
        <v>35069502.906000003</v>
      </c>
      <c r="AR11"/>
      <c r="AS11"/>
      <c r="AT11"/>
      <c r="AU11"/>
      <c r="AV11"/>
      <c r="AW11"/>
      <c r="AX11"/>
      <c r="AY11"/>
      <c r="AZ11"/>
    </row>
    <row r="12" spans="1:52" x14ac:dyDescent="0.25">
      <c r="A12" s="175" t="s">
        <v>22</v>
      </c>
      <c r="B12" s="176">
        <v>6628.09</v>
      </c>
      <c r="C12" s="177">
        <v>10133.18</v>
      </c>
      <c r="D12" s="177">
        <v>16036.269999999997</v>
      </c>
      <c r="E12" s="177">
        <v>28697.349000000002</v>
      </c>
      <c r="F12" s="177">
        <v>77422.5</v>
      </c>
      <c r="G12" s="177">
        <v>161444.02100000001</v>
      </c>
      <c r="H12" s="177">
        <v>317793.64199999999</v>
      </c>
      <c r="I12" s="177">
        <v>517641.511</v>
      </c>
      <c r="J12" s="177">
        <v>517641.58899999998</v>
      </c>
      <c r="K12" s="177">
        <v>517641.60499999998</v>
      </c>
      <c r="L12" s="177">
        <v>517641.60499999998</v>
      </c>
      <c r="M12" s="177">
        <v>517641.60499999998</v>
      </c>
      <c r="N12" s="177">
        <v>517641.73</v>
      </c>
      <c r="O12" s="177">
        <v>517641.94799999997</v>
      </c>
      <c r="P12" s="177">
        <v>517642.77699999994</v>
      </c>
      <c r="Q12" s="177">
        <v>517644.277</v>
      </c>
      <c r="R12" s="177">
        <v>517651.64400000003</v>
      </c>
      <c r="S12" s="177">
        <v>517668.38</v>
      </c>
      <c r="T12" s="177">
        <v>517710.71499999997</v>
      </c>
      <c r="U12" s="177">
        <v>517785.842</v>
      </c>
      <c r="V12" s="177">
        <v>517918.49099999998</v>
      </c>
      <c r="W12" s="177">
        <v>519970.34600000002</v>
      </c>
      <c r="X12" s="177">
        <v>524546.84199999995</v>
      </c>
      <c r="Y12" s="177">
        <v>529218.20900000003</v>
      </c>
      <c r="Z12" s="177">
        <v>534049.52600000007</v>
      </c>
      <c r="AA12" s="177">
        <v>539021.64199999999</v>
      </c>
      <c r="AB12" s="177">
        <v>544213.48499999999</v>
      </c>
      <c r="AC12" s="177">
        <v>549531.03700000001</v>
      </c>
      <c r="AD12" s="177">
        <v>555000.473</v>
      </c>
      <c r="AE12" s="177">
        <v>560562.75699999998</v>
      </c>
      <c r="AF12" s="177">
        <v>566454.26800000004</v>
      </c>
      <c r="AG12" s="177">
        <v>572519.18199999991</v>
      </c>
      <c r="AH12" s="177">
        <v>578727.04999999993</v>
      </c>
      <c r="AI12" s="177">
        <v>585230.90799999994</v>
      </c>
      <c r="AJ12" s="177">
        <v>592010.66599999997</v>
      </c>
      <c r="AK12" s="177">
        <v>599053.94800000009</v>
      </c>
      <c r="AL12" s="177">
        <v>606537.80500000005</v>
      </c>
      <c r="AM12" s="177">
        <v>614363.64100000006</v>
      </c>
      <c r="AN12" s="177">
        <v>623772.70900000003</v>
      </c>
      <c r="AO12" s="177">
        <v>633535.77</v>
      </c>
      <c r="AP12" s="177">
        <v>643591.44299999985</v>
      </c>
      <c r="AQ12" s="178">
        <v>653977.03700000013</v>
      </c>
      <c r="AR12"/>
      <c r="AS12"/>
      <c r="AT12"/>
      <c r="AU12"/>
      <c r="AV12"/>
      <c r="AW12"/>
      <c r="AX12"/>
      <c r="AY12"/>
      <c r="AZ12"/>
    </row>
    <row r="13" spans="1:52" x14ac:dyDescent="0.25">
      <c r="A13" s="164" t="s">
        <v>59</v>
      </c>
      <c r="B13" s="179">
        <v>102386.29699999999</v>
      </c>
      <c r="C13" s="180">
        <v>162688.73499999999</v>
      </c>
      <c r="D13" s="180">
        <v>234801.65800000002</v>
      </c>
      <c r="E13" s="180">
        <v>349926.43399999995</v>
      </c>
      <c r="F13" s="180">
        <v>559026.25399999996</v>
      </c>
      <c r="G13" s="180">
        <v>893938.22</v>
      </c>
      <c r="H13" s="180">
        <v>1470167.453</v>
      </c>
      <c r="I13" s="180">
        <v>2117601.9610000001</v>
      </c>
      <c r="J13" s="180">
        <v>2574885.0159999998</v>
      </c>
      <c r="K13" s="180">
        <v>3034741.2339999997</v>
      </c>
      <c r="L13" s="180">
        <v>3502761.034</v>
      </c>
      <c r="M13" s="180">
        <v>3978600.2519999999</v>
      </c>
      <c r="N13" s="180">
        <v>4464893.7479999997</v>
      </c>
      <c r="O13" s="180">
        <v>4922550.9099999992</v>
      </c>
      <c r="P13" s="180">
        <v>5424117.9050000003</v>
      </c>
      <c r="Q13" s="180">
        <v>5955494.2120000003</v>
      </c>
      <c r="R13" s="180">
        <v>6522434.1550000003</v>
      </c>
      <c r="S13" s="180">
        <v>7124619.1540000001</v>
      </c>
      <c r="T13" s="180">
        <v>7756858.8560000006</v>
      </c>
      <c r="U13" s="180">
        <v>8419253.8550000004</v>
      </c>
      <c r="V13" s="180">
        <v>9112643.4609999992</v>
      </c>
      <c r="W13" s="180">
        <v>9843640.2300000004</v>
      </c>
      <c r="X13" s="180">
        <v>10611486.646</v>
      </c>
      <c r="Y13" s="180">
        <v>11413912.275999999</v>
      </c>
      <c r="Z13" s="180">
        <v>12252128.935000001</v>
      </c>
      <c r="AA13" s="180">
        <v>13129435.230999999</v>
      </c>
      <c r="AB13" s="180">
        <v>14051165.640000001</v>
      </c>
      <c r="AC13" s="180">
        <v>15018614.826000001</v>
      </c>
      <c r="AD13" s="180">
        <v>16036678.231999999</v>
      </c>
      <c r="AE13" s="180">
        <v>17106531.795000002</v>
      </c>
      <c r="AF13" s="180">
        <v>18230491.557</v>
      </c>
      <c r="AG13" s="180">
        <v>19417707.584999997</v>
      </c>
      <c r="AH13" s="180">
        <v>20668738.642000001</v>
      </c>
      <c r="AI13" s="180">
        <v>21987560.211000003</v>
      </c>
      <c r="AJ13" s="180">
        <v>23377802.291000001</v>
      </c>
      <c r="AK13" s="180">
        <v>24847444.587000001</v>
      </c>
      <c r="AL13" s="180">
        <v>26403527.767000001</v>
      </c>
      <c r="AM13" s="180">
        <v>28054218.737999998</v>
      </c>
      <c r="AN13" s="180">
        <v>29804998.813000001</v>
      </c>
      <c r="AO13" s="180">
        <v>31662320.204</v>
      </c>
      <c r="AP13" s="180">
        <v>33631370.184999995</v>
      </c>
      <c r="AQ13" s="181">
        <v>35723937.353</v>
      </c>
      <c r="AR13"/>
      <c r="AS13"/>
      <c r="AT13"/>
      <c r="AU13"/>
      <c r="AV13"/>
      <c r="AW13"/>
      <c r="AX13"/>
      <c r="AY13"/>
      <c r="AZ13"/>
    </row>
    <row r="14" spans="1:52"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row>
    <row r="15" spans="1:52"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row>
    <row r="16" spans="1:52"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row>
    <row r="17" spans="1:52"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row>
    <row r="18" spans="1:52"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row>
    <row r="19" spans="1:52"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row>
    <row r="20" spans="1:52"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row>
    <row r="21" spans="1:52"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row>
    <row r="22" spans="1:52"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row>
    <row r="23" spans="1:52"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row>
    <row r="24" spans="1:52"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row>
    <row r="25" spans="1:52"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row>
    <row r="26" spans="1:52"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row>
    <row r="27" spans="1:52" x14ac:dyDescent="0.25">
      <c r="A27" s="169" t="s">
        <v>53</v>
      </c>
      <c r="B27" s="165" t="s">
        <v>54</v>
      </c>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row>
    <row r="28" spans="1:52" x14ac:dyDescent="0.25">
      <c r="A28" s="169" t="s">
        <v>55</v>
      </c>
      <c r="B28" s="165" t="s">
        <v>54</v>
      </c>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row>
    <row r="29" spans="1:52"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row>
    <row r="30" spans="1:52" x14ac:dyDescent="0.25">
      <c r="A30" s="168" t="s">
        <v>65</v>
      </c>
      <c r="B30" s="168" t="s">
        <v>57</v>
      </c>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7"/>
      <c r="AR30"/>
      <c r="AS30"/>
      <c r="AT30"/>
      <c r="AU30"/>
      <c r="AV30"/>
      <c r="AW30"/>
      <c r="AX30"/>
      <c r="AY30"/>
      <c r="AZ30"/>
    </row>
    <row r="31" spans="1:52" x14ac:dyDescent="0.25">
      <c r="A31" s="168" t="s">
        <v>58</v>
      </c>
      <c r="B31" s="163">
        <v>2009</v>
      </c>
      <c r="C31" s="170">
        <v>2010</v>
      </c>
      <c r="D31" s="170">
        <v>2011</v>
      </c>
      <c r="E31" s="170">
        <v>2012</v>
      </c>
      <c r="F31" s="170">
        <v>2013</v>
      </c>
      <c r="G31" s="170">
        <v>2014</v>
      </c>
      <c r="H31" s="170">
        <v>2015</v>
      </c>
      <c r="I31" s="170">
        <v>2016</v>
      </c>
      <c r="J31" s="170">
        <v>2017</v>
      </c>
      <c r="K31" s="170">
        <v>2018</v>
      </c>
      <c r="L31" s="170">
        <v>2019</v>
      </c>
      <c r="M31" s="170">
        <v>2020</v>
      </c>
      <c r="N31" s="170">
        <v>2021</v>
      </c>
      <c r="O31" s="170">
        <v>2022</v>
      </c>
      <c r="P31" s="170">
        <v>2023</v>
      </c>
      <c r="Q31" s="170">
        <v>2024</v>
      </c>
      <c r="R31" s="170">
        <v>2025</v>
      </c>
      <c r="S31" s="170">
        <v>2026</v>
      </c>
      <c r="T31" s="170">
        <v>2027</v>
      </c>
      <c r="U31" s="170">
        <v>2028</v>
      </c>
      <c r="V31" s="170">
        <v>2029</v>
      </c>
      <c r="W31" s="170">
        <v>2030</v>
      </c>
      <c r="X31" s="170">
        <v>2031</v>
      </c>
      <c r="Y31" s="170">
        <v>2032</v>
      </c>
      <c r="Z31" s="170">
        <v>2033</v>
      </c>
      <c r="AA31" s="170">
        <v>2034</v>
      </c>
      <c r="AB31" s="170">
        <v>2035</v>
      </c>
      <c r="AC31" s="170">
        <v>2036</v>
      </c>
      <c r="AD31" s="170">
        <v>2037</v>
      </c>
      <c r="AE31" s="170">
        <v>2038</v>
      </c>
      <c r="AF31" s="170">
        <v>2039</v>
      </c>
      <c r="AG31" s="170">
        <v>2040</v>
      </c>
      <c r="AH31" s="170">
        <v>2041</v>
      </c>
      <c r="AI31" s="170">
        <v>2042</v>
      </c>
      <c r="AJ31" s="170">
        <v>2043</v>
      </c>
      <c r="AK31" s="170">
        <v>2044</v>
      </c>
      <c r="AL31" s="170">
        <v>2045</v>
      </c>
      <c r="AM31" s="170">
        <v>2046</v>
      </c>
      <c r="AN31" s="170">
        <v>2047</v>
      </c>
      <c r="AO31" s="170">
        <v>2048</v>
      </c>
      <c r="AP31" s="170">
        <v>2049</v>
      </c>
      <c r="AQ31" s="171">
        <v>2050</v>
      </c>
      <c r="AR31"/>
      <c r="AS31"/>
      <c r="AT31"/>
      <c r="AU31"/>
      <c r="AV31"/>
      <c r="AW31"/>
      <c r="AX31"/>
      <c r="AY31"/>
      <c r="AZ31"/>
    </row>
    <row r="32" spans="1:52" x14ac:dyDescent="0.25">
      <c r="A32" s="163" t="s">
        <v>15</v>
      </c>
      <c r="B32" s="172">
        <v>0</v>
      </c>
      <c r="C32" s="173">
        <v>0</v>
      </c>
      <c r="D32" s="173">
        <v>0</v>
      </c>
      <c r="E32" s="173">
        <v>0</v>
      </c>
      <c r="F32" s="173">
        <v>0</v>
      </c>
      <c r="G32" s="173">
        <v>0</v>
      </c>
      <c r="H32" s="173">
        <v>0</v>
      </c>
      <c r="I32" s="173">
        <v>0</v>
      </c>
      <c r="J32" s="173">
        <v>0</v>
      </c>
      <c r="K32" s="173">
        <v>0</v>
      </c>
      <c r="L32" s="173">
        <v>0</v>
      </c>
      <c r="M32" s="173">
        <v>0</v>
      </c>
      <c r="N32" s="173">
        <v>0</v>
      </c>
      <c r="O32" s="173">
        <v>0</v>
      </c>
      <c r="P32" s="173">
        <v>0</v>
      </c>
      <c r="Q32" s="173">
        <v>0</v>
      </c>
      <c r="R32" s="173">
        <v>0</v>
      </c>
      <c r="S32" s="173">
        <v>0.2</v>
      </c>
      <c r="T32" s="173">
        <v>0.6</v>
      </c>
      <c r="U32" s="173">
        <v>1.6</v>
      </c>
      <c r="V32" s="173">
        <v>3.5</v>
      </c>
      <c r="W32" s="173">
        <v>6.15</v>
      </c>
      <c r="X32" s="173">
        <v>11.35</v>
      </c>
      <c r="Y32" s="173">
        <v>20.45</v>
      </c>
      <c r="Z32" s="173">
        <v>37.450000000000003</v>
      </c>
      <c r="AA32" s="173">
        <v>69.3</v>
      </c>
      <c r="AB32" s="173">
        <v>127.95</v>
      </c>
      <c r="AC32" s="173">
        <v>128.94999999999999</v>
      </c>
      <c r="AD32" s="173">
        <v>129.5</v>
      </c>
      <c r="AE32" s="173">
        <v>130.30000000000001</v>
      </c>
      <c r="AF32" s="173">
        <v>130.55000000000001</v>
      </c>
      <c r="AG32" s="173">
        <v>131.19999999999999</v>
      </c>
      <c r="AH32" s="173">
        <v>131.94999999999999</v>
      </c>
      <c r="AI32" s="173">
        <v>0</v>
      </c>
      <c r="AJ32" s="173">
        <v>0</v>
      </c>
      <c r="AK32" s="173">
        <v>0</v>
      </c>
      <c r="AL32" s="173">
        <v>0</v>
      </c>
      <c r="AM32" s="173">
        <v>0</v>
      </c>
      <c r="AN32" s="173">
        <v>0</v>
      </c>
      <c r="AO32" s="173">
        <v>0</v>
      </c>
      <c r="AP32" s="173">
        <v>0</v>
      </c>
      <c r="AQ32" s="174">
        <v>0</v>
      </c>
      <c r="AR32"/>
      <c r="AS32"/>
      <c r="AT32"/>
      <c r="AU32"/>
      <c r="AV32"/>
      <c r="AW32"/>
      <c r="AX32"/>
      <c r="AY32"/>
      <c r="AZ32"/>
    </row>
    <row r="33" spans="1:52" x14ac:dyDescent="0.25">
      <c r="A33" s="175" t="s">
        <v>20</v>
      </c>
      <c r="B33" s="176">
        <v>420209.83599999995</v>
      </c>
      <c r="C33" s="177">
        <v>278494.58500000002</v>
      </c>
      <c r="D33" s="177">
        <v>329097.87600000005</v>
      </c>
      <c r="E33" s="177">
        <v>526560.32000000007</v>
      </c>
      <c r="F33" s="177">
        <v>876124.24800000002</v>
      </c>
      <c r="G33" s="177">
        <v>1254452.1329999999</v>
      </c>
      <c r="H33" s="177">
        <v>2099398.0070000002</v>
      </c>
      <c r="I33" s="177">
        <v>2237933.301</v>
      </c>
      <c r="J33" s="177">
        <v>2286414.7230000002</v>
      </c>
      <c r="K33" s="177">
        <v>2299281.193</v>
      </c>
      <c r="L33" s="177">
        <v>2340099.4759999998</v>
      </c>
      <c r="M33" s="177">
        <v>2379196.4759999998</v>
      </c>
      <c r="N33" s="177">
        <v>2431468.023</v>
      </c>
      <c r="O33" s="177">
        <v>2288284.36</v>
      </c>
      <c r="P33" s="177">
        <v>2507830.9170000004</v>
      </c>
      <c r="Q33" s="177">
        <v>2656873.0190000003</v>
      </c>
      <c r="R33" s="177">
        <v>2834662.4849999999</v>
      </c>
      <c r="S33" s="177">
        <v>3010840.8130000001</v>
      </c>
      <c r="T33" s="177">
        <v>3160986.4550000001</v>
      </c>
      <c r="U33" s="177">
        <v>3311596.2659999998</v>
      </c>
      <c r="V33" s="177">
        <v>3466279.0389999999</v>
      </c>
      <c r="W33" s="177">
        <v>3644718.0779999997</v>
      </c>
      <c r="X33" s="177">
        <v>3816337.2230000002</v>
      </c>
      <c r="Y33" s="177">
        <v>3988750.9380000001</v>
      </c>
      <c r="Z33" s="177">
        <v>4166888.0669999998</v>
      </c>
      <c r="AA33" s="177">
        <v>4361600.7539999997</v>
      </c>
      <c r="AB33" s="177">
        <v>4582566.2190000005</v>
      </c>
      <c r="AC33" s="177">
        <v>4810527.9380000001</v>
      </c>
      <c r="AD33" s="177">
        <v>5062840.0089999996</v>
      </c>
      <c r="AE33" s="177">
        <v>5321325.7340000002</v>
      </c>
      <c r="AF33" s="177">
        <v>5590210.8440000005</v>
      </c>
      <c r="AG33" s="177">
        <v>5905624.3679999998</v>
      </c>
      <c r="AH33" s="177">
        <v>6223984.1640000008</v>
      </c>
      <c r="AI33" s="177">
        <v>6561453.7039999999</v>
      </c>
      <c r="AJ33" s="177">
        <v>6917179.7799999993</v>
      </c>
      <c r="AK33" s="177">
        <v>7312862.8909999998</v>
      </c>
      <c r="AL33" s="177">
        <v>7742864</v>
      </c>
      <c r="AM33" s="177">
        <v>8214191.875</v>
      </c>
      <c r="AN33" s="177">
        <v>8706721.375</v>
      </c>
      <c r="AO33" s="177">
        <v>9237659.3909999989</v>
      </c>
      <c r="AP33" s="177">
        <v>9794837.0159999989</v>
      </c>
      <c r="AQ33" s="178">
        <v>10410771</v>
      </c>
      <c r="AR33"/>
      <c r="AS33"/>
      <c r="AT33"/>
      <c r="AU33"/>
      <c r="AV33"/>
      <c r="AW33"/>
      <c r="AX33"/>
      <c r="AY33"/>
      <c r="AZ33"/>
    </row>
    <row r="34" spans="1:52" x14ac:dyDescent="0.25">
      <c r="A34" s="175" t="s">
        <v>22</v>
      </c>
      <c r="B34" s="176">
        <v>33140.449999999997</v>
      </c>
      <c r="C34" s="177">
        <v>17525.45</v>
      </c>
      <c r="D34" s="177">
        <v>29515.449000000001</v>
      </c>
      <c r="E34" s="177">
        <v>63305.394999999997</v>
      </c>
      <c r="F34" s="177">
        <v>243625.75899999999</v>
      </c>
      <c r="G34" s="177">
        <v>420107.598</v>
      </c>
      <c r="H34" s="177">
        <v>781748.12900000007</v>
      </c>
      <c r="I34" s="177">
        <v>999239.33400000003</v>
      </c>
      <c r="J34" s="177">
        <v>0.39</v>
      </c>
      <c r="K34" s="177">
        <v>7.8E-2</v>
      </c>
      <c r="L34" s="177">
        <v>0</v>
      </c>
      <c r="M34" s="177">
        <v>0</v>
      </c>
      <c r="N34" s="177">
        <v>0.625</v>
      </c>
      <c r="O34" s="177">
        <v>1.0940000000000001</v>
      </c>
      <c r="P34" s="177">
        <v>4.141</v>
      </c>
      <c r="Q34" s="177">
        <v>7.5</v>
      </c>
      <c r="R34" s="177">
        <v>36.835999999999999</v>
      </c>
      <c r="S34" s="177">
        <v>83.682000000000002</v>
      </c>
      <c r="T34" s="177">
        <v>211.67000000000002</v>
      </c>
      <c r="U34" s="177">
        <v>375.64500000000004</v>
      </c>
      <c r="V34" s="177">
        <v>663.23899999999992</v>
      </c>
      <c r="W34" s="177">
        <v>10259.283000000001</v>
      </c>
      <c r="X34" s="177">
        <v>22882.47</v>
      </c>
      <c r="Y34" s="177">
        <v>23356.838000000003</v>
      </c>
      <c r="Z34" s="177">
        <v>24156.581000000002</v>
      </c>
      <c r="AA34" s="177">
        <v>24860.585000000003</v>
      </c>
      <c r="AB34" s="177">
        <v>25959.217000000001</v>
      </c>
      <c r="AC34" s="177">
        <v>26587.754000000001</v>
      </c>
      <c r="AD34" s="177">
        <v>27347.179000000004</v>
      </c>
      <c r="AE34" s="177">
        <v>27811.423000000003</v>
      </c>
      <c r="AF34" s="177">
        <v>29457.550999999999</v>
      </c>
      <c r="AG34" s="177">
        <v>30324.572</v>
      </c>
      <c r="AH34" s="177">
        <v>31039.346000000005</v>
      </c>
      <c r="AI34" s="177">
        <v>0</v>
      </c>
      <c r="AJ34" s="177">
        <v>0</v>
      </c>
      <c r="AK34" s="177">
        <v>0</v>
      </c>
      <c r="AL34" s="177">
        <v>0</v>
      </c>
      <c r="AM34" s="177">
        <v>0</v>
      </c>
      <c r="AN34" s="177">
        <v>0</v>
      </c>
      <c r="AO34" s="177">
        <v>0</v>
      </c>
      <c r="AP34" s="177">
        <v>0</v>
      </c>
      <c r="AQ34" s="178">
        <v>0</v>
      </c>
      <c r="AR34"/>
      <c r="AS34"/>
      <c r="AT34"/>
      <c r="AU34"/>
      <c r="AV34"/>
      <c r="AW34"/>
      <c r="AX34"/>
      <c r="AY34"/>
      <c r="AZ34"/>
    </row>
    <row r="35" spans="1:52" x14ac:dyDescent="0.25">
      <c r="A35" s="164" t="s">
        <v>59</v>
      </c>
      <c r="B35" s="179">
        <v>453350.28599999996</v>
      </c>
      <c r="C35" s="180">
        <v>296020.03500000003</v>
      </c>
      <c r="D35" s="180">
        <v>358613.32500000007</v>
      </c>
      <c r="E35" s="180">
        <v>589865.71500000008</v>
      </c>
      <c r="F35" s="180">
        <v>1119750.007</v>
      </c>
      <c r="G35" s="180">
        <v>1674559.7309999999</v>
      </c>
      <c r="H35" s="180">
        <v>2881146.1360000004</v>
      </c>
      <c r="I35" s="180">
        <v>3237172.6349999998</v>
      </c>
      <c r="J35" s="180">
        <v>2286415.1130000004</v>
      </c>
      <c r="K35" s="180">
        <v>2299281.2710000002</v>
      </c>
      <c r="L35" s="180">
        <v>2340099.4759999998</v>
      </c>
      <c r="M35" s="180">
        <v>2379196.4759999998</v>
      </c>
      <c r="N35" s="180">
        <v>2431468.648</v>
      </c>
      <c r="O35" s="180">
        <v>2288285.4539999999</v>
      </c>
      <c r="P35" s="180">
        <v>2507835.0580000002</v>
      </c>
      <c r="Q35" s="180">
        <v>2656880.5190000003</v>
      </c>
      <c r="R35" s="180">
        <v>2834699.321</v>
      </c>
      <c r="S35" s="180">
        <v>3010924.6950000003</v>
      </c>
      <c r="T35" s="180">
        <v>3161198.7250000001</v>
      </c>
      <c r="U35" s="180">
        <v>3311973.5109999999</v>
      </c>
      <c r="V35" s="180">
        <v>3466945.7779999999</v>
      </c>
      <c r="W35" s="180">
        <v>3654983.5109999995</v>
      </c>
      <c r="X35" s="180">
        <v>3839231.0430000005</v>
      </c>
      <c r="Y35" s="180">
        <v>4012128.2260000003</v>
      </c>
      <c r="Z35" s="180">
        <v>4191082.0979999998</v>
      </c>
      <c r="AA35" s="180">
        <v>4386530.6389999995</v>
      </c>
      <c r="AB35" s="180">
        <v>4608653.3860000009</v>
      </c>
      <c r="AC35" s="180">
        <v>4837244.642</v>
      </c>
      <c r="AD35" s="180">
        <v>5090316.6879999992</v>
      </c>
      <c r="AE35" s="180">
        <v>5349267.4570000004</v>
      </c>
      <c r="AF35" s="180">
        <v>5619798.9450000003</v>
      </c>
      <c r="AG35" s="180">
        <v>5936080.1399999997</v>
      </c>
      <c r="AH35" s="180">
        <v>6255155.4600000009</v>
      </c>
      <c r="AI35" s="180">
        <v>6561453.7039999999</v>
      </c>
      <c r="AJ35" s="180">
        <v>6917179.7799999993</v>
      </c>
      <c r="AK35" s="180">
        <v>7312862.8909999998</v>
      </c>
      <c r="AL35" s="180">
        <v>7742864</v>
      </c>
      <c r="AM35" s="180">
        <v>8214191.875</v>
      </c>
      <c r="AN35" s="180">
        <v>8706721.375</v>
      </c>
      <c r="AO35" s="180">
        <v>9237659.3909999989</v>
      </c>
      <c r="AP35" s="180">
        <v>9794837.0159999989</v>
      </c>
      <c r="AQ35" s="181">
        <v>10410771</v>
      </c>
      <c r="AR35"/>
      <c r="AS35"/>
      <c r="AT35"/>
      <c r="AU35"/>
      <c r="AV35"/>
      <c r="AW35"/>
      <c r="AX35"/>
      <c r="AY35"/>
      <c r="AZ35"/>
    </row>
    <row r="36" spans="1:52"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row>
    <row r="37" spans="1:52"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row>
    <row r="38" spans="1:52"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row>
    <row r="39" spans="1:52"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row>
    <row r="40" spans="1:52"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row>
    <row r="41" spans="1:52"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row>
    <row r="42" spans="1:52"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row>
    <row r="43" spans="1:52"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row>
    <row r="44" spans="1:52"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row>
  </sheetData>
  <pageMargins left="0.75" right="0.75" top="1" bottom="1" header="0.5" footer="0.5"/>
  <pageSetup scale="21" orientation="landscape" r:id="rId3"/>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AZ22"/>
  <sheetViews>
    <sheetView zoomScale="75" workbookViewId="0"/>
  </sheetViews>
  <sheetFormatPr defaultColWidth="9" defaultRowHeight="13.8" x14ac:dyDescent="0.25"/>
  <cols>
    <col min="1" max="1" width="17.19921875" style="2" customWidth="1"/>
    <col min="2" max="6" width="11.09765625" style="2" customWidth="1"/>
    <col min="7" max="42" width="12.09765625" style="2" customWidth="1"/>
    <col min="43" max="52" width="12.09765625" style="2" bestFit="1" customWidth="1"/>
    <col min="53" max="16384" width="9" style="2"/>
  </cols>
  <sheetData>
    <row r="1" spans="1:52" x14ac:dyDescent="0.2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spans="1:52" x14ac:dyDescent="0.25">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spans="1:52"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52" x14ac:dyDescent="0.25">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row>
    <row r="5" spans="1:52" x14ac:dyDescent="0.25">
      <c r="A5" s="169" t="s">
        <v>53</v>
      </c>
      <c r="B5" s="165" t="s">
        <v>54</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row>
    <row r="6" spans="1:52" x14ac:dyDescent="0.25">
      <c r="A6" s="169" t="s">
        <v>55</v>
      </c>
      <c r="B6" s="165" t="s">
        <v>54</v>
      </c>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2" x14ac:dyDescent="0.25">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row>
    <row r="8" spans="1:52" x14ac:dyDescent="0.25">
      <c r="A8" s="168" t="s">
        <v>66</v>
      </c>
      <c r="B8" s="168" t="s">
        <v>57</v>
      </c>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7"/>
      <c r="AR8"/>
      <c r="AS8"/>
      <c r="AT8"/>
      <c r="AU8"/>
      <c r="AV8"/>
      <c r="AW8"/>
      <c r="AX8"/>
      <c r="AY8"/>
      <c r="AZ8"/>
    </row>
    <row r="9" spans="1:52" x14ac:dyDescent="0.25">
      <c r="A9" s="168" t="s">
        <v>58</v>
      </c>
      <c r="B9" s="163">
        <v>2009</v>
      </c>
      <c r="C9" s="170">
        <v>2010</v>
      </c>
      <c r="D9" s="170">
        <v>2011</v>
      </c>
      <c r="E9" s="170">
        <v>2012</v>
      </c>
      <c r="F9" s="170">
        <v>2013</v>
      </c>
      <c r="G9" s="170">
        <v>2014</v>
      </c>
      <c r="H9" s="170">
        <v>2015</v>
      </c>
      <c r="I9" s="170">
        <v>2016</v>
      </c>
      <c r="J9" s="170">
        <v>2017</v>
      </c>
      <c r="K9" s="170">
        <v>2018</v>
      </c>
      <c r="L9" s="170">
        <v>2019</v>
      </c>
      <c r="M9" s="170">
        <v>2020</v>
      </c>
      <c r="N9" s="170">
        <v>2021</v>
      </c>
      <c r="O9" s="170">
        <v>2022</v>
      </c>
      <c r="P9" s="170">
        <v>2023</v>
      </c>
      <c r="Q9" s="170">
        <v>2024</v>
      </c>
      <c r="R9" s="170">
        <v>2025</v>
      </c>
      <c r="S9" s="170">
        <v>2026</v>
      </c>
      <c r="T9" s="170">
        <v>2027</v>
      </c>
      <c r="U9" s="170">
        <v>2028</v>
      </c>
      <c r="V9" s="170">
        <v>2029</v>
      </c>
      <c r="W9" s="170">
        <v>2030</v>
      </c>
      <c r="X9" s="170">
        <v>2031</v>
      </c>
      <c r="Y9" s="170">
        <v>2032</v>
      </c>
      <c r="Z9" s="170">
        <v>2033</v>
      </c>
      <c r="AA9" s="170">
        <v>2034</v>
      </c>
      <c r="AB9" s="170">
        <v>2035</v>
      </c>
      <c r="AC9" s="170">
        <v>2036</v>
      </c>
      <c r="AD9" s="170">
        <v>2037</v>
      </c>
      <c r="AE9" s="170">
        <v>2038</v>
      </c>
      <c r="AF9" s="170">
        <v>2039</v>
      </c>
      <c r="AG9" s="170">
        <v>2040</v>
      </c>
      <c r="AH9" s="170">
        <v>2041</v>
      </c>
      <c r="AI9" s="170">
        <v>2042</v>
      </c>
      <c r="AJ9" s="170">
        <v>2043</v>
      </c>
      <c r="AK9" s="170">
        <v>2044</v>
      </c>
      <c r="AL9" s="170">
        <v>2045</v>
      </c>
      <c r="AM9" s="170">
        <v>2046</v>
      </c>
      <c r="AN9" s="170">
        <v>2047</v>
      </c>
      <c r="AO9" s="170">
        <v>2048</v>
      </c>
      <c r="AP9" s="170">
        <v>2049</v>
      </c>
      <c r="AQ9" s="171">
        <v>2050</v>
      </c>
      <c r="AR9"/>
      <c r="AS9"/>
      <c r="AT9"/>
      <c r="AU9"/>
      <c r="AV9"/>
      <c r="AW9"/>
      <c r="AX9"/>
      <c r="AY9"/>
      <c r="AZ9"/>
    </row>
    <row r="10" spans="1:52" x14ac:dyDescent="0.25">
      <c r="A10" s="163" t="s">
        <v>15</v>
      </c>
      <c r="B10" s="172">
        <v>0</v>
      </c>
      <c r="C10" s="173">
        <v>0</v>
      </c>
      <c r="D10" s="173">
        <v>0</v>
      </c>
      <c r="E10" s="173">
        <v>0</v>
      </c>
      <c r="F10" s="173">
        <v>0</v>
      </c>
      <c r="G10" s="173">
        <v>0</v>
      </c>
      <c r="H10" s="173">
        <v>0</v>
      </c>
      <c r="I10" s="173">
        <v>0</v>
      </c>
      <c r="J10" s="173">
        <v>0</v>
      </c>
      <c r="K10" s="173">
        <v>0</v>
      </c>
      <c r="L10" s="173">
        <v>0</v>
      </c>
      <c r="M10" s="173">
        <v>0</v>
      </c>
      <c r="N10" s="173">
        <v>0</v>
      </c>
      <c r="O10" s="173">
        <v>0</v>
      </c>
      <c r="P10" s="173">
        <v>0</v>
      </c>
      <c r="Q10" s="173">
        <v>0</v>
      </c>
      <c r="R10" s="173">
        <v>0</v>
      </c>
      <c r="S10" s="173">
        <v>1.73E-3</v>
      </c>
      <c r="T10" s="173">
        <v>5.11E-3</v>
      </c>
      <c r="U10" s="173">
        <v>1.338E-2</v>
      </c>
      <c r="V10" s="173">
        <v>2.8700000000000003E-2</v>
      </c>
      <c r="W10" s="173">
        <v>4.9410000000000003E-2</v>
      </c>
      <c r="X10" s="173">
        <v>8.974E-2</v>
      </c>
      <c r="Y10" s="173">
        <v>0.15909999999999999</v>
      </c>
      <c r="Z10" s="173">
        <v>0.28672999999999998</v>
      </c>
      <c r="AA10" s="173">
        <v>0.52195000000000003</v>
      </c>
      <c r="AB10" s="173">
        <v>0.94774000000000003</v>
      </c>
      <c r="AC10" s="173">
        <v>0.94068000000000007</v>
      </c>
      <c r="AD10" s="173">
        <v>0.93018999999999985</v>
      </c>
      <c r="AE10" s="173">
        <v>0.92122999999999999</v>
      </c>
      <c r="AF10" s="173">
        <v>0.9083699999999999</v>
      </c>
      <c r="AG10" s="173">
        <v>0.89819000000000004</v>
      </c>
      <c r="AH10" s="173">
        <v>0.90332000000000012</v>
      </c>
      <c r="AI10" s="173">
        <v>0.90366000000000013</v>
      </c>
      <c r="AJ10" s="173">
        <v>0.91222000000000003</v>
      </c>
      <c r="AK10" s="173">
        <v>0.92145999999999983</v>
      </c>
      <c r="AL10" s="173">
        <v>0.93310999999999999</v>
      </c>
      <c r="AM10" s="173">
        <v>0.94065000000000021</v>
      </c>
      <c r="AN10" s="173">
        <v>0.94474000000000002</v>
      </c>
      <c r="AO10" s="173">
        <v>0.94407000000000008</v>
      </c>
      <c r="AP10" s="173">
        <v>0.94439999999999991</v>
      </c>
      <c r="AQ10" s="174">
        <v>0.94919999999999993</v>
      </c>
      <c r="AR10"/>
      <c r="AS10"/>
      <c r="AT10"/>
      <c r="AU10"/>
      <c r="AV10"/>
      <c r="AW10"/>
      <c r="AX10"/>
      <c r="AY10"/>
      <c r="AZ10"/>
    </row>
    <row r="11" spans="1:52" x14ac:dyDescent="0.25">
      <c r="A11" s="175" t="s">
        <v>20</v>
      </c>
      <c r="B11" s="176">
        <v>3374.3054299999999</v>
      </c>
      <c r="C11" s="177">
        <v>1974.2482799999998</v>
      </c>
      <c r="D11" s="177">
        <v>2069.0383899999997</v>
      </c>
      <c r="E11" s="177">
        <v>2813.93858</v>
      </c>
      <c r="F11" s="177">
        <v>4070.4731099999999</v>
      </c>
      <c r="G11" s="177">
        <v>20534.964159999996</v>
      </c>
      <c r="H11" s="177">
        <v>22049.20636</v>
      </c>
      <c r="I11" s="177">
        <v>23507.387620000001</v>
      </c>
      <c r="J11" s="177">
        <v>23027.590910000003</v>
      </c>
      <c r="K11" s="177">
        <v>21836.799739999999</v>
      </c>
      <c r="L11" s="177">
        <v>21067.252349999999</v>
      </c>
      <c r="M11" s="177">
        <v>20175.66748</v>
      </c>
      <c r="N11" s="177">
        <v>19988.09188</v>
      </c>
      <c r="O11" s="177">
        <v>17104.471920000004</v>
      </c>
      <c r="P11" s="177">
        <v>19027.697810000001</v>
      </c>
      <c r="Q11" s="177">
        <v>19812.04666</v>
      </c>
      <c r="R11" s="177">
        <v>20712.77751</v>
      </c>
      <c r="S11" s="177">
        <v>22064.329699999998</v>
      </c>
      <c r="T11" s="177">
        <v>23022.563610000001</v>
      </c>
      <c r="U11" s="177">
        <v>23888.021979999998</v>
      </c>
      <c r="V11" s="177">
        <v>24696.556500000002</v>
      </c>
      <c r="W11" s="177">
        <v>25635.804369999998</v>
      </c>
      <c r="X11" s="177">
        <v>26899.801319999999</v>
      </c>
      <c r="Y11" s="177">
        <v>28106.636409999999</v>
      </c>
      <c r="Z11" s="177">
        <v>29330.69989</v>
      </c>
      <c r="AA11" s="177">
        <v>30654.771789999999</v>
      </c>
      <c r="AB11" s="177">
        <v>32158.763599999998</v>
      </c>
      <c r="AC11" s="177">
        <v>33641.692450000002</v>
      </c>
      <c r="AD11" s="177">
        <v>35288.454469999997</v>
      </c>
      <c r="AE11" s="177">
        <v>36914.915049999996</v>
      </c>
      <c r="AF11" s="177">
        <v>38553.976560000003</v>
      </c>
      <c r="AG11" s="177">
        <v>40475.614569999998</v>
      </c>
      <c r="AH11" s="177">
        <v>42613.258539999995</v>
      </c>
      <c r="AI11" s="177">
        <v>44844.8197</v>
      </c>
      <c r="AJ11" s="177">
        <v>47158.024420000002</v>
      </c>
      <c r="AK11" s="177">
        <v>49718.904769999994</v>
      </c>
      <c r="AL11" s="177">
        <v>52472.121700000003</v>
      </c>
      <c r="AM11" s="177">
        <v>55461.850959999996</v>
      </c>
      <c r="AN11" s="177">
        <v>58523.260750000001</v>
      </c>
      <c r="AO11" s="177">
        <v>61779.533689999997</v>
      </c>
      <c r="AP11" s="177">
        <v>65085.599490000001</v>
      </c>
      <c r="AQ11" s="178">
        <v>68756.718499999988</v>
      </c>
      <c r="AR11"/>
      <c r="AS11"/>
      <c r="AT11"/>
      <c r="AU11"/>
      <c r="AV11"/>
      <c r="AW11"/>
      <c r="AX11"/>
      <c r="AY11"/>
      <c r="AZ11"/>
    </row>
    <row r="12" spans="1:52" x14ac:dyDescent="0.25">
      <c r="A12" s="175" t="s">
        <v>22</v>
      </c>
      <c r="B12" s="176">
        <v>261.80955000000006</v>
      </c>
      <c r="C12" s="177">
        <v>138.62135000000001</v>
      </c>
      <c r="D12" s="177">
        <v>231.97230999999999</v>
      </c>
      <c r="E12" s="177">
        <v>492.98348000000004</v>
      </c>
      <c r="F12" s="177">
        <v>1868.2571399999999</v>
      </c>
      <c r="G12" s="177">
        <v>3023.6979700000002</v>
      </c>
      <c r="H12" s="177">
        <v>5503.1445999999996</v>
      </c>
      <c r="I12" s="177">
        <v>6870.8625400000001</v>
      </c>
      <c r="J12" s="177">
        <v>2.3600000000000001E-3</v>
      </c>
      <c r="K12" s="177">
        <v>6.7000000000000002E-4</v>
      </c>
      <c r="L12" s="177">
        <v>0</v>
      </c>
      <c r="M12" s="177">
        <v>0</v>
      </c>
      <c r="N12" s="177">
        <v>4.0499999999999998E-3</v>
      </c>
      <c r="O12" s="177">
        <v>7.4200000000000004E-3</v>
      </c>
      <c r="P12" s="177">
        <v>2.7990000000000001E-2</v>
      </c>
      <c r="Q12" s="177">
        <v>5.058E-2</v>
      </c>
      <c r="R12" s="177">
        <v>0.24851000000000001</v>
      </c>
      <c r="S12" s="177">
        <v>0.56440000000000001</v>
      </c>
      <c r="T12" s="177">
        <v>1.42726</v>
      </c>
      <c r="U12" s="177">
        <v>2.5319699999999998</v>
      </c>
      <c r="V12" s="177">
        <v>4.468869999999999</v>
      </c>
      <c r="W12" s="177">
        <v>69.093800000000002</v>
      </c>
      <c r="X12" s="177">
        <v>154.00368999999998</v>
      </c>
      <c r="Y12" s="177">
        <v>157.05261000000002</v>
      </c>
      <c r="Z12" s="177">
        <v>162.26997</v>
      </c>
      <c r="AA12" s="177">
        <v>166.81485000000001</v>
      </c>
      <c r="AB12" s="177">
        <v>173.98294999999999</v>
      </c>
      <c r="AC12" s="177">
        <v>177.98054999999999</v>
      </c>
      <c r="AD12" s="177">
        <v>182.84191999999999</v>
      </c>
      <c r="AE12" s="177">
        <v>185.71797999999998</v>
      </c>
      <c r="AF12" s="177">
        <v>196.46856000000002</v>
      </c>
      <c r="AG12" s="177">
        <v>201.99539999999999</v>
      </c>
      <c r="AH12" s="177">
        <v>206.48663000000002</v>
      </c>
      <c r="AI12" s="177">
        <v>216.04829000000001</v>
      </c>
      <c r="AJ12" s="177">
        <v>224.91427999999999</v>
      </c>
      <c r="AK12" s="177">
        <v>233.33787999999998</v>
      </c>
      <c r="AL12" s="177">
        <v>247.57877000000002</v>
      </c>
      <c r="AM12" s="177">
        <v>258.51934999999997</v>
      </c>
      <c r="AN12" s="177">
        <v>310.42102000000006</v>
      </c>
      <c r="AO12" s="177">
        <v>321.63684999999998</v>
      </c>
      <c r="AP12" s="177">
        <v>330.82648</v>
      </c>
      <c r="AQ12" s="178">
        <v>341.20073000000002</v>
      </c>
      <c r="AR12"/>
      <c r="AS12"/>
      <c r="AT12"/>
      <c r="AU12"/>
      <c r="AV12"/>
      <c r="AW12"/>
      <c r="AX12"/>
      <c r="AY12"/>
      <c r="AZ12"/>
    </row>
    <row r="13" spans="1:52" x14ac:dyDescent="0.25">
      <c r="A13" s="164" t="s">
        <v>59</v>
      </c>
      <c r="B13" s="179">
        <v>3636.1149799999998</v>
      </c>
      <c r="C13" s="180">
        <v>2112.8696299999997</v>
      </c>
      <c r="D13" s="180">
        <v>2301.0106999999998</v>
      </c>
      <c r="E13" s="180">
        <v>3306.9220599999999</v>
      </c>
      <c r="F13" s="180">
        <v>5938.7302499999996</v>
      </c>
      <c r="G13" s="180">
        <v>23558.662129999997</v>
      </c>
      <c r="H13" s="180">
        <v>27552.35096</v>
      </c>
      <c r="I13" s="180">
        <v>30378.250160000003</v>
      </c>
      <c r="J13" s="180">
        <v>23027.593270000001</v>
      </c>
      <c r="K13" s="180">
        <v>21836.80041</v>
      </c>
      <c r="L13" s="180">
        <v>21067.252349999999</v>
      </c>
      <c r="M13" s="180">
        <v>20175.66748</v>
      </c>
      <c r="N13" s="180">
        <v>19988.095929999999</v>
      </c>
      <c r="O13" s="180">
        <v>17104.479340000005</v>
      </c>
      <c r="P13" s="180">
        <v>19027.7258</v>
      </c>
      <c r="Q13" s="180">
        <v>19812.097239999999</v>
      </c>
      <c r="R13" s="180">
        <v>20713.026020000001</v>
      </c>
      <c r="S13" s="180">
        <v>22064.895829999998</v>
      </c>
      <c r="T13" s="180">
        <v>23023.99598</v>
      </c>
      <c r="U13" s="180">
        <v>23890.567329999998</v>
      </c>
      <c r="V13" s="180">
        <v>24701.054070000002</v>
      </c>
      <c r="W13" s="180">
        <v>25704.947579999996</v>
      </c>
      <c r="X13" s="180">
        <v>27053.894749999999</v>
      </c>
      <c r="Y13" s="180">
        <v>28263.848119999999</v>
      </c>
      <c r="Z13" s="180">
        <v>29493.256590000001</v>
      </c>
      <c r="AA13" s="180">
        <v>30822.108589999996</v>
      </c>
      <c r="AB13" s="180">
        <v>32333.694289999999</v>
      </c>
      <c r="AC13" s="180">
        <v>33820.613680000002</v>
      </c>
      <c r="AD13" s="180">
        <v>35472.226579999995</v>
      </c>
      <c r="AE13" s="180">
        <v>37101.554259999997</v>
      </c>
      <c r="AF13" s="180">
        <v>38751.353490000001</v>
      </c>
      <c r="AG13" s="180">
        <v>40678.508159999998</v>
      </c>
      <c r="AH13" s="180">
        <v>42820.648489999992</v>
      </c>
      <c r="AI13" s="180">
        <v>45061.771650000002</v>
      </c>
      <c r="AJ13" s="180">
        <v>47383.850919999997</v>
      </c>
      <c r="AK13" s="180">
        <v>49953.164109999991</v>
      </c>
      <c r="AL13" s="180">
        <v>52720.633580000002</v>
      </c>
      <c r="AM13" s="180">
        <v>55721.310959999995</v>
      </c>
      <c r="AN13" s="180">
        <v>58834.626510000002</v>
      </c>
      <c r="AO13" s="180">
        <v>62102.114609999997</v>
      </c>
      <c r="AP13" s="180">
        <v>65417.370370000004</v>
      </c>
      <c r="AQ13" s="181">
        <v>69098.868429999988</v>
      </c>
      <c r="AR13"/>
      <c r="AS13"/>
      <c r="AT13"/>
      <c r="AU13"/>
      <c r="AV13"/>
      <c r="AW13"/>
      <c r="AX13"/>
      <c r="AY13"/>
      <c r="AZ13"/>
    </row>
    <row r="14" spans="1:52"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row>
    <row r="15" spans="1:52"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row>
    <row r="16" spans="1:52"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row>
    <row r="17" spans="1:52"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row>
    <row r="18" spans="1:52"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row>
    <row r="19" spans="1:52"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row>
    <row r="20" spans="1:52"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row>
    <row r="21" spans="1:52"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row>
    <row r="22" spans="1:52"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row>
  </sheetData>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AM22"/>
  <sheetViews>
    <sheetView zoomScale="75" workbookViewId="0"/>
  </sheetViews>
  <sheetFormatPr defaultColWidth="8" defaultRowHeight="13.8" x14ac:dyDescent="0.25"/>
  <cols>
    <col min="1" max="1" width="15.69921875" style="86" customWidth="1"/>
    <col min="2" max="4" width="9.09765625" style="86" customWidth="1"/>
    <col min="5" max="14" width="10.09765625" style="86" customWidth="1"/>
    <col min="15" max="15" width="9.09765625" style="86" customWidth="1"/>
    <col min="16" max="39" width="10.09765625" style="86" customWidth="1"/>
    <col min="40" max="16384" width="8" style="86"/>
  </cols>
  <sheetData>
    <row r="1" spans="1:39" x14ac:dyDescent="0.25">
      <c r="A1"/>
      <c r="B1"/>
      <c r="C1"/>
      <c r="D1"/>
      <c r="E1"/>
      <c r="F1"/>
      <c r="G1"/>
      <c r="H1"/>
      <c r="I1"/>
      <c r="J1"/>
      <c r="K1"/>
      <c r="L1"/>
      <c r="M1"/>
      <c r="N1"/>
      <c r="O1"/>
      <c r="P1"/>
      <c r="Q1"/>
      <c r="R1"/>
      <c r="S1"/>
      <c r="T1"/>
      <c r="U1"/>
      <c r="V1"/>
      <c r="W1"/>
      <c r="X1"/>
      <c r="Y1"/>
      <c r="Z1"/>
      <c r="AA1"/>
      <c r="AB1"/>
      <c r="AC1"/>
      <c r="AD1"/>
      <c r="AE1"/>
      <c r="AF1"/>
      <c r="AG1"/>
      <c r="AH1"/>
      <c r="AI1"/>
      <c r="AJ1"/>
      <c r="AK1"/>
      <c r="AL1"/>
      <c r="AM1"/>
    </row>
    <row r="2" spans="1:39" x14ac:dyDescent="0.25">
      <c r="A2"/>
      <c r="B2"/>
      <c r="C2"/>
      <c r="D2"/>
      <c r="E2"/>
      <c r="F2"/>
      <c r="G2"/>
      <c r="H2"/>
      <c r="I2"/>
      <c r="J2"/>
      <c r="K2"/>
      <c r="L2"/>
      <c r="M2"/>
      <c r="N2"/>
      <c r="O2"/>
      <c r="P2"/>
      <c r="Q2"/>
      <c r="R2"/>
      <c r="S2"/>
      <c r="T2"/>
      <c r="U2"/>
      <c r="V2"/>
      <c r="W2"/>
      <c r="X2"/>
      <c r="Y2"/>
      <c r="Z2"/>
      <c r="AA2"/>
      <c r="AB2"/>
      <c r="AC2"/>
      <c r="AD2"/>
      <c r="AE2"/>
      <c r="AF2"/>
      <c r="AG2"/>
      <c r="AH2"/>
      <c r="AI2"/>
      <c r="AJ2"/>
      <c r="AK2"/>
      <c r="AL2"/>
      <c r="AM2"/>
    </row>
    <row r="3" spans="1:39" x14ac:dyDescent="0.25">
      <c r="A3"/>
      <c r="B3"/>
      <c r="C3"/>
      <c r="D3"/>
      <c r="E3"/>
      <c r="F3"/>
      <c r="G3"/>
      <c r="H3"/>
      <c r="I3"/>
      <c r="J3"/>
      <c r="K3"/>
      <c r="L3"/>
      <c r="M3"/>
      <c r="N3"/>
      <c r="O3"/>
      <c r="P3"/>
      <c r="Q3"/>
      <c r="R3"/>
      <c r="S3"/>
      <c r="T3"/>
      <c r="U3"/>
      <c r="V3"/>
      <c r="W3"/>
      <c r="X3"/>
      <c r="Y3"/>
      <c r="Z3"/>
      <c r="AA3"/>
      <c r="AB3"/>
      <c r="AC3"/>
      <c r="AD3"/>
      <c r="AE3"/>
      <c r="AF3"/>
      <c r="AG3"/>
      <c r="AH3"/>
      <c r="AI3"/>
      <c r="AJ3"/>
      <c r="AK3"/>
      <c r="AL3"/>
      <c r="AM3"/>
    </row>
    <row r="4" spans="1:39" x14ac:dyDescent="0.25">
      <c r="A4"/>
      <c r="B4"/>
      <c r="C4"/>
      <c r="D4"/>
      <c r="E4"/>
      <c r="F4"/>
      <c r="G4"/>
      <c r="H4"/>
      <c r="I4"/>
      <c r="J4"/>
      <c r="K4"/>
      <c r="L4"/>
      <c r="M4"/>
      <c r="N4"/>
      <c r="O4"/>
      <c r="P4"/>
      <c r="Q4"/>
      <c r="R4"/>
      <c r="S4"/>
      <c r="T4"/>
      <c r="U4"/>
      <c r="V4"/>
      <c r="W4"/>
      <c r="X4"/>
      <c r="Y4"/>
      <c r="Z4"/>
      <c r="AA4"/>
      <c r="AB4"/>
      <c r="AC4"/>
      <c r="AD4"/>
      <c r="AE4"/>
      <c r="AF4"/>
      <c r="AG4"/>
      <c r="AH4"/>
      <c r="AI4"/>
      <c r="AJ4"/>
      <c r="AK4"/>
      <c r="AL4"/>
      <c r="AM4"/>
    </row>
    <row r="5" spans="1:39" x14ac:dyDescent="0.25">
      <c r="A5" s="169" t="s">
        <v>53</v>
      </c>
      <c r="B5" s="165" t="s">
        <v>54</v>
      </c>
      <c r="C5"/>
      <c r="D5"/>
      <c r="E5"/>
      <c r="F5"/>
      <c r="G5"/>
      <c r="H5"/>
      <c r="I5"/>
      <c r="J5"/>
      <c r="K5"/>
      <c r="L5"/>
      <c r="M5"/>
      <c r="N5"/>
      <c r="O5"/>
      <c r="P5"/>
      <c r="Q5"/>
      <c r="R5"/>
      <c r="S5"/>
      <c r="T5"/>
      <c r="U5"/>
      <c r="V5"/>
      <c r="W5"/>
      <c r="X5"/>
      <c r="Y5"/>
      <c r="Z5"/>
      <c r="AA5"/>
      <c r="AB5"/>
      <c r="AC5"/>
      <c r="AD5"/>
      <c r="AE5"/>
      <c r="AF5"/>
      <c r="AG5"/>
      <c r="AH5"/>
      <c r="AI5"/>
      <c r="AJ5"/>
      <c r="AK5"/>
      <c r="AL5"/>
      <c r="AM5"/>
    </row>
    <row r="6" spans="1:39" x14ac:dyDescent="0.25">
      <c r="A6" s="169" t="s">
        <v>55</v>
      </c>
      <c r="B6" s="165" t="s">
        <v>54</v>
      </c>
      <c r="C6"/>
      <c r="D6"/>
      <c r="E6"/>
      <c r="F6"/>
      <c r="G6"/>
      <c r="H6"/>
      <c r="I6"/>
      <c r="J6"/>
      <c r="K6"/>
      <c r="L6"/>
      <c r="M6"/>
      <c r="N6"/>
      <c r="O6"/>
      <c r="P6"/>
      <c r="Q6"/>
      <c r="R6"/>
      <c r="S6"/>
      <c r="T6"/>
      <c r="U6"/>
      <c r="V6"/>
      <c r="W6"/>
      <c r="X6"/>
      <c r="Y6"/>
      <c r="Z6"/>
      <c r="AA6"/>
      <c r="AB6"/>
      <c r="AC6"/>
      <c r="AD6"/>
      <c r="AE6"/>
      <c r="AF6"/>
      <c r="AG6"/>
      <c r="AH6"/>
      <c r="AI6"/>
      <c r="AJ6"/>
      <c r="AK6"/>
      <c r="AL6"/>
      <c r="AM6"/>
    </row>
    <row r="7" spans="1:39" x14ac:dyDescent="0.25">
      <c r="A7"/>
      <c r="B7"/>
      <c r="C7"/>
      <c r="D7"/>
      <c r="E7"/>
      <c r="F7"/>
      <c r="G7"/>
      <c r="H7"/>
      <c r="I7"/>
      <c r="J7"/>
      <c r="K7"/>
      <c r="L7"/>
      <c r="M7"/>
      <c r="N7"/>
      <c r="O7"/>
      <c r="P7"/>
      <c r="Q7"/>
      <c r="R7"/>
      <c r="S7"/>
      <c r="T7"/>
      <c r="U7"/>
      <c r="V7"/>
      <c r="W7"/>
      <c r="X7"/>
      <c r="Y7"/>
      <c r="Z7"/>
      <c r="AA7"/>
      <c r="AB7"/>
      <c r="AC7"/>
      <c r="AD7"/>
      <c r="AE7"/>
      <c r="AF7"/>
      <c r="AG7"/>
      <c r="AH7"/>
      <c r="AI7"/>
      <c r="AJ7"/>
      <c r="AK7"/>
      <c r="AL7"/>
      <c r="AM7"/>
    </row>
    <row r="8" spans="1:39" x14ac:dyDescent="0.25">
      <c r="A8" s="168" t="s">
        <v>56</v>
      </c>
      <c r="B8" s="168" t="s">
        <v>57</v>
      </c>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7"/>
    </row>
    <row r="9" spans="1:39" x14ac:dyDescent="0.25">
      <c r="A9" s="168" t="s">
        <v>58</v>
      </c>
      <c r="B9" s="163">
        <v>2013</v>
      </c>
      <c r="C9" s="170">
        <v>2014</v>
      </c>
      <c r="D9" s="170">
        <v>2015</v>
      </c>
      <c r="E9" s="170">
        <v>2016</v>
      </c>
      <c r="F9" s="170">
        <v>2017</v>
      </c>
      <c r="G9" s="170">
        <v>2018</v>
      </c>
      <c r="H9" s="170">
        <v>2019</v>
      </c>
      <c r="I9" s="170">
        <v>2020</v>
      </c>
      <c r="J9" s="170">
        <v>2021</v>
      </c>
      <c r="K9" s="170">
        <v>2022</v>
      </c>
      <c r="L9" s="170">
        <v>2023</v>
      </c>
      <c r="M9" s="170">
        <v>2024</v>
      </c>
      <c r="N9" s="170">
        <v>2025</v>
      </c>
      <c r="O9" s="170">
        <v>2026</v>
      </c>
      <c r="P9" s="170">
        <v>2027</v>
      </c>
      <c r="Q9" s="170">
        <v>2028</v>
      </c>
      <c r="R9" s="170">
        <v>2029</v>
      </c>
      <c r="S9" s="170">
        <v>2030</v>
      </c>
      <c r="T9" s="170">
        <v>2031</v>
      </c>
      <c r="U9" s="170">
        <v>2032</v>
      </c>
      <c r="V9" s="170">
        <v>2033</v>
      </c>
      <c r="W9" s="170">
        <v>2034</v>
      </c>
      <c r="X9" s="170">
        <v>2035</v>
      </c>
      <c r="Y9" s="170">
        <v>2036</v>
      </c>
      <c r="Z9" s="170">
        <v>2037</v>
      </c>
      <c r="AA9" s="170">
        <v>2038</v>
      </c>
      <c r="AB9" s="170">
        <v>2039</v>
      </c>
      <c r="AC9" s="170">
        <v>2040</v>
      </c>
      <c r="AD9" s="170">
        <v>2041</v>
      </c>
      <c r="AE9" s="170">
        <v>2042</v>
      </c>
      <c r="AF9" s="170">
        <v>2043</v>
      </c>
      <c r="AG9" s="170">
        <v>2044</v>
      </c>
      <c r="AH9" s="170">
        <v>2045</v>
      </c>
      <c r="AI9" s="170">
        <v>2046</v>
      </c>
      <c r="AJ9" s="170">
        <v>2047</v>
      </c>
      <c r="AK9" s="170">
        <v>2048</v>
      </c>
      <c r="AL9" s="170">
        <v>2049</v>
      </c>
      <c r="AM9" s="171">
        <v>2050</v>
      </c>
    </row>
    <row r="10" spans="1:39" x14ac:dyDescent="0.25">
      <c r="A10" s="163" t="s">
        <v>12</v>
      </c>
      <c r="B10" s="172">
        <v>2.8622799999999997</v>
      </c>
      <c r="C10" s="173">
        <v>2.0309900000000001</v>
      </c>
      <c r="D10" s="173">
        <v>1.7358699999999998</v>
      </c>
      <c r="E10" s="173">
        <v>1.7358699999999998</v>
      </c>
      <c r="F10" s="173">
        <v>1.7358699999999998</v>
      </c>
      <c r="G10" s="173">
        <v>1.7358699999999998</v>
      </c>
      <c r="H10" s="173">
        <v>1.7358699999999998</v>
      </c>
      <c r="I10" s="173">
        <v>1.7358699999999998</v>
      </c>
      <c r="J10" s="173">
        <v>1.7358699999999998</v>
      </c>
      <c r="K10" s="173">
        <v>1.7358699999999998</v>
      </c>
      <c r="L10" s="173">
        <v>1.7358699999999998</v>
      </c>
      <c r="M10" s="173">
        <v>1.7358699999999998</v>
      </c>
      <c r="N10" s="173">
        <v>1.7358699999999998</v>
      </c>
      <c r="O10" s="173">
        <v>1.7358699999999998</v>
      </c>
      <c r="P10" s="173">
        <v>1.7358699999999998</v>
      </c>
      <c r="Q10" s="173">
        <v>1.7358699999999998</v>
      </c>
      <c r="R10" s="173">
        <v>1.7358699999999998</v>
      </c>
      <c r="S10" s="173">
        <v>1.7358699999999998</v>
      </c>
      <c r="T10" s="173">
        <v>1.7358699999999998</v>
      </c>
      <c r="U10" s="173">
        <v>1.7358699999999998</v>
      </c>
      <c r="V10" s="173">
        <v>1.7358699999999998</v>
      </c>
      <c r="W10" s="173">
        <v>1.7358699999999998</v>
      </c>
      <c r="X10" s="173">
        <v>1.7358699999999998</v>
      </c>
      <c r="Y10" s="173">
        <v>1.7358699999999998</v>
      </c>
      <c r="Z10" s="173">
        <v>1.7358699999999998</v>
      </c>
      <c r="AA10" s="173">
        <v>1.7358699999999998</v>
      </c>
      <c r="AB10" s="173">
        <v>1.7358699999999998</v>
      </c>
      <c r="AC10" s="173">
        <v>1.7358699999999998</v>
      </c>
      <c r="AD10" s="173">
        <v>1.7358699999999998</v>
      </c>
      <c r="AE10" s="173">
        <v>1.7358699999999998</v>
      </c>
      <c r="AF10" s="173">
        <v>1.7358699999999998</v>
      </c>
      <c r="AG10" s="173">
        <v>1.7358699999999998</v>
      </c>
      <c r="AH10" s="173">
        <v>1.7358699999999998</v>
      </c>
      <c r="AI10" s="173">
        <v>1.7358699999999998</v>
      </c>
      <c r="AJ10" s="173">
        <v>1.7358699999999998</v>
      </c>
      <c r="AK10" s="173">
        <v>1.7358699999999998</v>
      </c>
      <c r="AL10" s="173">
        <v>1.7358699999999998</v>
      </c>
      <c r="AM10" s="174">
        <v>1.7358699999999998</v>
      </c>
    </row>
    <row r="11" spans="1:39" x14ac:dyDescent="0.25">
      <c r="A11" s="175" t="s">
        <v>13</v>
      </c>
      <c r="B11" s="176">
        <v>12.529889999999998</v>
      </c>
      <c r="C11" s="177">
        <v>13.08845</v>
      </c>
      <c r="D11" s="177">
        <v>12.875889999999998</v>
      </c>
      <c r="E11" s="177">
        <v>12.875889999999998</v>
      </c>
      <c r="F11" s="177">
        <v>12.875889999999998</v>
      </c>
      <c r="G11" s="177">
        <v>12.875889999999998</v>
      </c>
      <c r="H11" s="177">
        <v>12.875889999999998</v>
      </c>
      <c r="I11" s="177">
        <v>12.875889999999998</v>
      </c>
      <c r="J11" s="177">
        <v>12.875889999999998</v>
      </c>
      <c r="K11" s="177">
        <v>12.875889999999998</v>
      </c>
      <c r="L11" s="177">
        <v>12.875889999999998</v>
      </c>
      <c r="M11" s="177">
        <v>12.875889999999998</v>
      </c>
      <c r="N11" s="177">
        <v>12.875889999999998</v>
      </c>
      <c r="O11" s="177">
        <v>12.875889999999998</v>
      </c>
      <c r="P11" s="177">
        <v>12.875889999999998</v>
      </c>
      <c r="Q11" s="177">
        <v>12.875889999999998</v>
      </c>
      <c r="R11" s="177">
        <v>12.875889999999998</v>
      </c>
      <c r="S11" s="177">
        <v>12.875889999999998</v>
      </c>
      <c r="T11" s="177">
        <v>12.875889999999998</v>
      </c>
      <c r="U11" s="177">
        <v>12.875889999999998</v>
      </c>
      <c r="V11" s="177">
        <v>12.875889999999998</v>
      </c>
      <c r="W11" s="177">
        <v>12.875889999999998</v>
      </c>
      <c r="X11" s="177">
        <v>12.875889999999998</v>
      </c>
      <c r="Y11" s="177">
        <v>12.875889999999998</v>
      </c>
      <c r="Z11" s="177">
        <v>12.875889999999998</v>
      </c>
      <c r="AA11" s="177">
        <v>12.875889999999998</v>
      </c>
      <c r="AB11" s="177">
        <v>12.875889999999998</v>
      </c>
      <c r="AC11" s="177">
        <v>12.875889999999998</v>
      </c>
      <c r="AD11" s="177">
        <v>12.875889999999998</v>
      </c>
      <c r="AE11" s="177">
        <v>12.875889999999998</v>
      </c>
      <c r="AF11" s="177">
        <v>12.875889999999998</v>
      </c>
      <c r="AG11" s="177">
        <v>12.875889999999998</v>
      </c>
      <c r="AH11" s="177">
        <v>12.875889999999998</v>
      </c>
      <c r="AI11" s="177">
        <v>12.875889999999998</v>
      </c>
      <c r="AJ11" s="177">
        <v>12.875889999999998</v>
      </c>
      <c r="AK11" s="177">
        <v>12.875889999999998</v>
      </c>
      <c r="AL11" s="177">
        <v>12.875889999999998</v>
      </c>
      <c r="AM11" s="178">
        <v>12.875889999999998</v>
      </c>
    </row>
    <row r="12" spans="1:39" x14ac:dyDescent="0.25">
      <c r="A12" s="175" t="s">
        <v>14</v>
      </c>
      <c r="B12" s="176">
        <v>0.42226000000000014</v>
      </c>
      <c r="C12" s="177">
        <v>0.86594000000000004</v>
      </c>
      <c r="D12" s="177">
        <v>0.78747000000000011</v>
      </c>
      <c r="E12" s="177">
        <v>0.7877700000000003</v>
      </c>
      <c r="F12" s="177">
        <v>0.7877700000000003</v>
      </c>
      <c r="G12" s="177">
        <v>0.7877700000000003</v>
      </c>
      <c r="H12" s="177">
        <v>0.7877700000000003</v>
      </c>
      <c r="I12" s="177">
        <v>0.78784000000000032</v>
      </c>
      <c r="J12" s="177">
        <v>0.78792000000000018</v>
      </c>
      <c r="K12" s="177">
        <v>0.78831000000000018</v>
      </c>
      <c r="L12" s="177">
        <v>0.78887000000000018</v>
      </c>
      <c r="M12" s="177">
        <v>0.7895000000000002</v>
      </c>
      <c r="N12" s="177">
        <v>0.79052</v>
      </c>
      <c r="O12" s="177">
        <v>0.79183999999999999</v>
      </c>
      <c r="P12" s="177">
        <v>0.79366999999999999</v>
      </c>
      <c r="Q12" s="177">
        <v>0.79614000000000018</v>
      </c>
      <c r="R12" s="177">
        <v>0.79933999999999994</v>
      </c>
      <c r="S12" s="177">
        <v>0.80318000000000023</v>
      </c>
      <c r="T12" s="177">
        <v>0.80699000000000021</v>
      </c>
      <c r="U12" s="177">
        <v>0.81100000000000005</v>
      </c>
      <c r="V12" s="177">
        <v>0.81596000000000013</v>
      </c>
      <c r="W12" s="177">
        <v>0.82214999999999994</v>
      </c>
      <c r="X12" s="177">
        <v>0.82980000000000032</v>
      </c>
      <c r="Y12" s="177">
        <v>0.83807999999999994</v>
      </c>
      <c r="Z12" s="177">
        <v>0.84750999999999999</v>
      </c>
      <c r="AA12" s="177">
        <v>0.85862000000000027</v>
      </c>
      <c r="AB12" s="177">
        <v>0.87109000000000003</v>
      </c>
      <c r="AC12" s="177">
        <v>0.88444000000000011</v>
      </c>
      <c r="AD12" s="177">
        <v>0.89856000000000025</v>
      </c>
      <c r="AE12" s="177">
        <v>0.91425999999999985</v>
      </c>
      <c r="AF12" s="177">
        <v>0.93143000000000009</v>
      </c>
      <c r="AG12" s="177">
        <v>0.95007999999999992</v>
      </c>
      <c r="AH12" s="177">
        <v>0.96863000000000021</v>
      </c>
      <c r="AI12" s="177">
        <v>0.98720000000000019</v>
      </c>
      <c r="AJ12" s="177">
        <v>1.0055200000000002</v>
      </c>
      <c r="AK12" s="177">
        <v>1.02355</v>
      </c>
      <c r="AL12" s="177">
        <v>1.0411100000000002</v>
      </c>
      <c r="AM12" s="178">
        <v>1.0576100000000002</v>
      </c>
    </row>
    <row r="13" spans="1:39" x14ac:dyDescent="0.25">
      <c r="A13" s="175" t="s">
        <v>15</v>
      </c>
      <c r="B13" s="176">
        <v>6.6196499999999965</v>
      </c>
      <c r="C13" s="177">
        <v>6.624559999999998</v>
      </c>
      <c r="D13" s="177">
        <v>6.6304499999999962</v>
      </c>
      <c r="E13" s="177">
        <v>6.6393499999999976</v>
      </c>
      <c r="F13" s="177">
        <v>6.6453399999999956</v>
      </c>
      <c r="G13" s="177">
        <v>6.6520899999999958</v>
      </c>
      <c r="H13" s="177">
        <v>6.664119999999996</v>
      </c>
      <c r="I13" s="177">
        <v>6.6877799999999974</v>
      </c>
      <c r="J13" s="177">
        <v>6.7357999999999958</v>
      </c>
      <c r="K13" s="177">
        <v>6.8354399999999949</v>
      </c>
      <c r="L13" s="177">
        <v>6.9869499999999967</v>
      </c>
      <c r="M13" s="177">
        <v>7.2038099999999954</v>
      </c>
      <c r="N13" s="177">
        <v>7.522419999999995</v>
      </c>
      <c r="O13" s="177">
        <v>7.8859399999999944</v>
      </c>
      <c r="P13" s="177">
        <v>8.258499999999998</v>
      </c>
      <c r="Q13" s="177">
        <v>8.6473199999999988</v>
      </c>
      <c r="R13" s="177">
        <v>9.0536499999999958</v>
      </c>
      <c r="S13" s="177">
        <v>9.4675399999999961</v>
      </c>
      <c r="T13" s="177">
        <v>9.8895699999999955</v>
      </c>
      <c r="U13" s="177">
        <v>10.323129999999999</v>
      </c>
      <c r="V13" s="177">
        <v>10.783259999999999</v>
      </c>
      <c r="W13" s="177">
        <v>11.261239999999999</v>
      </c>
      <c r="X13" s="177">
        <v>11.753879999999999</v>
      </c>
      <c r="Y13" s="177">
        <v>12.255760000000008</v>
      </c>
      <c r="Z13" s="177">
        <v>12.778519999999997</v>
      </c>
      <c r="AA13" s="177">
        <v>13.326359999999996</v>
      </c>
      <c r="AB13" s="177">
        <v>13.908109999999999</v>
      </c>
      <c r="AC13" s="177">
        <v>14.518550000000003</v>
      </c>
      <c r="AD13" s="177">
        <v>15.155850000000003</v>
      </c>
      <c r="AE13" s="177">
        <v>15.849960000000003</v>
      </c>
      <c r="AF13" s="177">
        <v>16.652799999999996</v>
      </c>
      <c r="AG13" s="177">
        <v>17.651909999999997</v>
      </c>
      <c r="AH13" s="177">
        <v>18.653019999999991</v>
      </c>
      <c r="AI13" s="177">
        <v>19.660610000000002</v>
      </c>
      <c r="AJ13" s="177">
        <v>20.676789999999997</v>
      </c>
      <c r="AK13" s="177">
        <v>21.698680000000003</v>
      </c>
      <c r="AL13" s="177">
        <v>22.724099999999996</v>
      </c>
      <c r="AM13" s="178">
        <v>23.753160000000005</v>
      </c>
    </row>
    <row r="14" spans="1:39" x14ac:dyDescent="0.25">
      <c r="A14" s="175" t="s">
        <v>16</v>
      </c>
      <c r="B14" s="176">
        <v>1.2406600000000001</v>
      </c>
      <c r="C14" s="177">
        <v>1.4350400000000005</v>
      </c>
      <c r="D14" s="177">
        <v>1.3369399999999998</v>
      </c>
      <c r="E14" s="177">
        <v>2.9322799999999996</v>
      </c>
      <c r="F14" s="177">
        <v>4.2728599999999988</v>
      </c>
      <c r="G14" s="177">
        <v>5.57667</v>
      </c>
      <c r="H14" s="177">
        <v>6.9289700000000005</v>
      </c>
      <c r="I14" s="177">
        <v>8.319230000000001</v>
      </c>
      <c r="J14" s="177">
        <v>9.8800100000000004</v>
      </c>
      <c r="K14" s="177">
        <v>11.684459999999998</v>
      </c>
      <c r="L14" s="177">
        <v>13.723589999999998</v>
      </c>
      <c r="M14" s="177">
        <v>15.940789999999996</v>
      </c>
      <c r="N14" s="177">
        <v>18.475989999999982</v>
      </c>
      <c r="O14" s="177">
        <v>21.099779999999999</v>
      </c>
      <c r="P14" s="177">
        <v>23.771199999999986</v>
      </c>
      <c r="Q14" s="177">
        <v>26.561600000000016</v>
      </c>
      <c r="R14" s="177">
        <v>29.525970000000012</v>
      </c>
      <c r="S14" s="177">
        <v>32.595649999999999</v>
      </c>
      <c r="T14" s="177">
        <v>35.707389999999997</v>
      </c>
      <c r="U14" s="177">
        <v>38.935520000000011</v>
      </c>
      <c r="V14" s="177">
        <v>42.362249999999996</v>
      </c>
      <c r="W14" s="177">
        <v>45.902059999999985</v>
      </c>
      <c r="X14" s="177">
        <v>49.564280000000011</v>
      </c>
      <c r="Y14" s="177">
        <v>53.286270000000023</v>
      </c>
      <c r="Z14" s="177">
        <v>57.142880000000041</v>
      </c>
      <c r="AA14" s="177">
        <v>61.160379999999996</v>
      </c>
      <c r="AB14" s="177">
        <v>65.318770000000015</v>
      </c>
      <c r="AC14" s="177">
        <v>69.632520000000028</v>
      </c>
      <c r="AD14" s="177">
        <v>74.007200000000012</v>
      </c>
      <c r="AE14" s="177">
        <v>78.429340000000025</v>
      </c>
      <c r="AF14" s="177">
        <v>82.951459999999955</v>
      </c>
      <c r="AG14" s="177">
        <v>87.586959999999976</v>
      </c>
      <c r="AH14" s="177">
        <v>92.190089999999969</v>
      </c>
      <c r="AI14" s="177">
        <v>96.725109999999958</v>
      </c>
      <c r="AJ14" s="177">
        <v>101.31695000000002</v>
      </c>
      <c r="AK14" s="177">
        <v>105.85331999999991</v>
      </c>
      <c r="AL14" s="177">
        <v>110.36369000000005</v>
      </c>
      <c r="AM14" s="178">
        <v>114.81664000000001</v>
      </c>
    </row>
    <row r="15" spans="1:39" x14ac:dyDescent="0.25">
      <c r="A15" s="175" t="s">
        <v>17</v>
      </c>
      <c r="B15" s="176">
        <v>22.592759999999995</v>
      </c>
      <c r="C15" s="177">
        <v>25.375560000000007</v>
      </c>
      <c r="D15" s="177">
        <v>29.102460000000001</v>
      </c>
      <c r="E15" s="177">
        <v>29.400390000000005</v>
      </c>
      <c r="F15" s="177">
        <v>29.67501</v>
      </c>
      <c r="G15" s="177">
        <v>29.947089999999999</v>
      </c>
      <c r="H15" s="177">
        <v>30.23518000000001</v>
      </c>
      <c r="I15" s="177">
        <v>30.539399999999997</v>
      </c>
      <c r="J15" s="177">
        <v>30.878449999999997</v>
      </c>
      <c r="K15" s="177">
        <v>31.25759</v>
      </c>
      <c r="L15" s="177">
        <v>31.678039999999985</v>
      </c>
      <c r="M15" s="177">
        <v>32.138640000000002</v>
      </c>
      <c r="N15" s="177">
        <v>32.66434000000001</v>
      </c>
      <c r="O15" s="177">
        <v>33.211900000000007</v>
      </c>
      <c r="P15" s="177">
        <v>33.774910000000006</v>
      </c>
      <c r="Q15" s="177">
        <v>34.361869999999982</v>
      </c>
      <c r="R15" s="177">
        <v>34.984229999999997</v>
      </c>
      <c r="S15" s="177">
        <v>35.639319999999998</v>
      </c>
      <c r="T15" s="177">
        <v>36.320350000000012</v>
      </c>
      <c r="U15" s="177">
        <v>37.040240000000004</v>
      </c>
      <c r="V15" s="177">
        <v>37.822650000000017</v>
      </c>
      <c r="W15" s="177">
        <v>38.66870999999999</v>
      </c>
      <c r="X15" s="177">
        <v>39.587340000000005</v>
      </c>
      <c r="Y15" s="177">
        <v>40.594599999999993</v>
      </c>
      <c r="Z15" s="177">
        <v>41.717109999999984</v>
      </c>
      <c r="AA15" s="177">
        <v>42.978079999999999</v>
      </c>
      <c r="AB15" s="177">
        <v>44.41443000000001</v>
      </c>
      <c r="AC15" s="177">
        <v>46.057449999999996</v>
      </c>
      <c r="AD15" s="177">
        <v>47.924680000000002</v>
      </c>
      <c r="AE15" s="177">
        <v>50.055080000000004</v>
      </c>
      <c r="AF15" s="177">
        <v>52.528680000000016</v>
      </c>
      <c r="AG15" s="177">
        <v>55.423469999999995</v>
      </c>
      <c r="AH15" s="177">
        <v>58.348830000000028</v>
      </c>
      <c r="AI15" s="177">
        <v>61.320639999999997</v>
      </c>
      <c r="AJ15" s="177">
        <v>64.338949999999997</v>
      </c>
      <c r="AK15" s="177">
        <v>67.387669999999986</v>
      </c>
      <c r="AL15" s="177">
        <v>70.473940000000027</v>
      </c>
      <c r="AM15" s="178">
        <v>73.600959999999972</v>
      </c>
    </row>
    <row r="16" spans="1:39" x14ac:dyDescent="0.25">
      <c r="A16" s="175" t="s">
        <v>18</v>
      </c>
      <c r="B16" s="176">
        <v>0.14405000000000001</v>
      </c>
      <c r="C16" s="177">
        <v>0.13095999999999999</v>
      </c>
      <c r="D16" s="177">
        <v>0.11524000000000001</v>
      </c>
      <c r="E16" s="177">
        <v>0.11524000000000001</v>
      </c>
      <c r="F16" s="177">
        <v>0.11524000000000001</v>
      </c>
      <c r="G16" s="177">
        <v>0.11524000000000001</v>
      </c>
      <c r="H16" s="177">
        <v>0.11524000000000001</v>
      </c>
      <c r="I16" s="177">
        <v>0.11524000000000001</v>
      </c>
      <c r="J16" s="177">
        <v>0.11524000000000001</v>
      </c>
      <c r="K16" s="177">
        <v>0.11524000000000001</v>
      </c>
      <c r="L16" s="177">
        <v>0.11524000000000001</v>
      </c>
      <c r="M16" s="177">
        <v>0.11524000000000001</v>
      </c>
      <c r="N16" s="177">
        <v>0.11524000000000001</v>
      </c>
      <c r="O16" s="177">
        <v>0.11524000000000001</v>
      </c>
      <c r="P16" s="177">
        <v>0.11524000000000001</v>
      </c>
      <c r="Q16" s="177">
        <v>0.11524000000000001</v>
      </c>
      <c r="R16" s="177">
        <v>0.11524000000000001</v>
      </c>
      <c r="S16" s="177">
        <v>0.11524000000000001</v>
      </c>
      <c r="T16" s="177">
        <v>0.11524000000000001</v>
      </c>
      <c r="U16" s="177">
        <v>0.11524000000000001</v>
      </c>
      <c r="V16" s="177">
        <v>0.11524000000000001</v>
      </c>
      <c r="W16" s="177">
        <v>0.11524000000000001</v>
      </c>
      <c r="X16" s="177">
        <v>0.11524000000000001</v>
      </c>
      <c r="Y16" s="177">
        <v>0.11524000000000001</v>
      </c>
      <c r="Z16" s="177">
        <v>0.11524000000000001</v>
      </c>
      <c r="AA16" s="177">
        <v>0.11524000000000001</v>
      </c>
      <c r="AB16" s="177">
        <v>0.11524000000000001</v>
      </c>
      <c r="AC16" s="177">
        <v>0.11524000000000001</v>
      </c>
      <c r="AD16" s="177">
        <v>0.11524000000000001</v>
      </c>
      <c r="AE16" s="177">
        <v>0.11524000000000001</v>
      </c>
      <c r="AF16" s="177">
        <v>0.11524000000000001</v>
      </c>
      <c r="AG16" s="177">
        <v>0.11524000000000001</v>
      </c>
      <c r="AH16" s="177">
        <v>0.11524000000000001</v>
      </c>
      <c r="AI16" s="177">
        <v>0.11524000000000001</v>
      </c>
      <c r="AJ16" s="177">
        <v>0.11524000000000001</v>
      </c>
      <c r="AK16" s="177">
        <v>0.11524000000000001</v>
      </c>
      <c r="AL16" s="177">
        <v>0.11524000000000001</v>
      </c>
      <c r="AM16" s="178">
        <v>0.11524000000000001</v>
      </c>
    </row>
    <row r="17" spans="1:39" x14ac:dyDescent="0.25">
      <c r="A17" s="175" t="s">
        <v>19</v>
      </c>
      <c r="B17" s="176">
        <v>11.402519999999999</v>
      </c>
      <c r="C17" s="177">
        <v>12.056720000000007</v>
      </c>
      <c r="D17" s="177">
        <v>12.8827</v>
      </c>
      <c r="E17" s="177">
        <v>13.620240000000006</v>
      </c>
      <c r="F17" s="177">
        <v>14.210530000000007</v>
      </c>
      <c r="G17" s="177">
        <v>14.783340000000004</v>
      </c>
      <c r="H17" s="177">
        <v>15.373390000000009</v>
      </c>
      <c r="I17" s="177">
        <v>15.971400000000003</v>
      </c>
      <c r="J17" s="177">
        <v>16.634379999999997</v>
      </c>
      <c r="K17" s="177">
        <v>17.380470000000006</v>
      </c>
      <c r="L17" s="177">
        <v>18.211690000000004</v>
      </c>
      <c r="M17" s="177">
        <v>19.119109999999999</v>
      </c>
      <c r="N17" s="177">
        <v>20.148149999999998</v>
      </c>
      <c r="O17" s="177">
        <v>21.255190000000002</v>
      </c>
      <c r="P17" s="177">
        <v>22.416439999999998</v>
      </c>
      <c r="Q17" s="177">
        <v>23.644820000000006</v>
      </c>
      <c r="R17" s="177">
        <v>24.963490000000011</v>
      </c>
      <c r="S17" s="177">
        <v>26.348050000000004</v>
      </c>
      <c r="T17" s="177">
        <v>27.751010000000004</v>
      </c>
      <c r="U17" s="177">
        <v>29.192359999999987</v>
      </c>
      <c r="V17" s="177">
        <v>30.719169999999995</v>
      </c>
      <c r="W17" s="177">
        <v>32.287869999999998</v>
      </c>
      <c r="X17" s="177">
        <v>33.904209999999999</v>
      </c>
      <c r="Y17" s="177">
        <v>35.534379999999999</v>
      </c>
      <c r="Z17" s="177">
        <v>37.223459999999982</v>
      </c>
      <c r="AA17" s="177">
        <v>38.98171</v>
      </c>
      <c r="AB17" s="177">
        <v>40.812599999999989</v>
      </c>
      <c r="AC17" s="177">
        <v>42.694809999999976</v>
      </c>
      <c r="AD17" s="177">
        <v>44.602960000000003</v>
      </c>
      <c r="AE17" s="177">
        <v>46.54818999999997</v>
      </c>
      <c r="AF17" s="177">
        <v>48.515160000000009</v>
      </c>
      <c r="AG17" s="177">
        <v>50.505219999999994</v>
      </c>
      <c r="AH17" s="177">
        <v>52.47343</v>
      </c>
      <c r="AI17" s="177">
        <v>54.450479999999992</v>
      </c>
      <c r="AJ17" s="177">
        <v>56.441700000000019</v>
      </c>
      <c r="AK17" s="177">
        <v>58.412459999999989</v>
      </c>
      <c r="AL17" s="177">
        <v>60.358719999999984</v>
      </c>
      <c r="AM17" s="178">
        <v>62.282270000000025</v>
      </c>
    </row>
    <row r="18" spans="1:39" x14ac:dyDescent="0.25">
      <c r="A18" s="175" t="s">
        <v>20</v>
      </c>
      <c r="B18" s="176">
        <v>17.918310000000002</v>
      </c>
      <c r="C18" s="177">
        <v>22.812200000000001</v>
      </c>
      <c r="D18" s="177">
        <v>27.344010000000011</v>
      </c>
      <c r="E18" s="177">
        <v>30.233109999999996</v>
      </c>
      <c r="F18" s="177">
        <v>33.553849999999997</v>
      </c>
      <c r="G18" s="177">
        <v>37.403870000000005</v>
      </c>
      <c r="H18" s="177">
        <v>41.924610000000001</v>
      </c>
      <c r="I18" s="177">
        <v>46.551469999999995</v>
      </c>
      <c r="J18" s="177">
        <v>51.194640000000021</v>
      </c>
      <c r="K18" s="177">
        <v>55.32418000000002</v>
      </c>
      <c r="L18" s="177">
        <v>57.067309999999999</v>
      </c>
      <c r="M18" s="177">
        <v>59.087019999999988</v>
      </c>
      <c r="N18" s="177">
        <v>61.587740000000004</v>
      </c>
      <c r="O18" s="177">
        <v>64.501730000000009</v>
      </c>
      <c r="P18" s="177">
        <v>67.875880000000009</v>
      </c>
      <c r="Q18" s="177">
        <v>71.734849999999994</v>
      </c>
      <c r="R18" s="177">
        <v>76.14803000000002</v>
      </c>
      <c r="S18" s="177">
        <v>81.093560000000053</v>
      </c>
      <c r="T18" s="177">
        <v>86.458500000000015</v>
      </c>
      <c r="U18" s="177">
        <v>92.223779999999991</v>
      </c>
      <c r="V18" s="177">
        <v>98.349769999999992</v>
      </c>
      <c r="W18" s="177">
        <v>104.79875000000001</v>
      </c>
      <c r="X18" s="177">
        <v>111.56519999999999</v>
      </c>
      <c r="Y18" s="177">
        <v>118.56704000000001</v>
      </c>
      <c r="Z18" s="177">
        <v>125.77511999999996</v>
      </c>
      <c r="AA18" s="177">
        <v>133.16308000000001</v>
      </c>
      <c r="AB18" s="177">
        <v>140.74183000000002</v>
      </c>
      <c r="AC18" s="177">
        <v>148.50333000000003</v>
      </c>
      <c r="AD18" s="177">
        <v>156.33222000000006</v>
      </c>
      <c r="AE18" s="177">
        <v>164.19898000000003</v>
      </c>
      <c r="AF18" s="177">
        <v>172.14984000000004</v>
      </c>
      <c r="AG18" s="177">
        <v>180.20225000000005</v>
      </c>
      <c r="AH18" s="177">
        <v>188.39642000000003</v>
      </c>
      <c r="AI18" s="177">
        <v>196.63772000000003</v>
      </c>
      <c r="AJ18" s="177">
        <v>204.93867000000003</v>
      </c>
      <c r="AK18" s="177">
        <v>213.27262999999994</v>
      </c>
      <c r="AL18" s="177">
        <v>221.62841999999998</v>
      </c>
      <c r="AM18" s="178">
        <v>230.01287000000008</v>
      </c>
    </row>
    <row r="19" spans="1:39" x14ac:dyDescent="0.25">
      <c r="A19" s="175" t="s">
        <v>22</v>
      </c>
      <c r="B19" s="176">
        <v>2.0209699999999997</v>
      </c>
      <c r="C19" s="177">
        <v>2.2300100000000005</v>
      </c>
      <c r="D19" s="177">
        <v>2.2936300000000021</v>
      </c>
      <c r="E19" s="177">
        <v>2.2997200000000011</v>
      </c>
      <c r="F19" s="177">
        <v>2.2998900000000009</v>
      </c>
      <c r="G19" s="177">
        <v>2.3000600000000011</v>
      </c>
      <c r="H19" s="177">
        <v>2.3006200000000008</v>
      </c>
      <c r="I19" s="177">
        <v>2.301330000000001</v>
      </c>
      <c r="J19" s="177">
        <v>2.3030500000000007</v>
      </c>
      <c r="K19" s="177">
        <v>2.3069500000000009</v>
      </c>
      <c r="L19" s="177">
        <v>2.3154400000000011</v>
      </c>
      <c r="M19" s="177">
        <v>2.3320800000000013</v>
      </c>
      <c r="N19" s="177">
        <v>2.364510000000001</v>
      </c>
      <c r="O19" s="177">
        <v>2.4183300000000019</v>
      </c>
      <c r="P19" s="177">
        <v>2.4983400000000011</v>
      </c>
      <c r="Q19" s="177">
        <v>2.6059500000000018</v>
      </c>
      <c r="R19" s="177">
        <v>2.7455400000000014</v>
      </c>
      <c r="S19" s="177">
        <v>2.9065800000000022</v>
      </c>
      <c r="T19" s="177">
        <v>3.0827500000000008</v>
      </c>
      <c r="U19" s="177">
        <v>3.2824699999999996</v>
      </c>
      <c r="V19" s="177">
        <v>3.5177299999999989</v>
      </c>
      <c r="W19" s="177">
        <v>3.7760099999999999</v>
      </c>
      <c r="X19" s="177">
        <v>4.04819</v>
      </c>
      <c r="Y19" s="177">
        <v>4.3289699999999991</v>
      </c>
      <c r="Z19" s="177">
        <v>4.6179099999999993</v>
      </c>
      <c r="AA19" s="177">
        <v>4.916789999999998</v>
      </c>
      <c r="AB19" s="177">
        <v>5.2307300000000012</v>
      </c>
      <c r="AC19" s="177">
        <v>5.5687399999999991</v>
      </c>
      <c r="AD19" s="177">
        <v>5.9173299999999989</v>
      </c>
      <c r="AE19" s="177">
        <v>6.2798999999999996</v>
      </c>
      <c r="AF19" s="177">
        <v>6.66526</v>
      </c>
      <c r="AG19" s="177">
        <v>7.0882500000000004</v>
      </c>
      <c r="AH19" s="177">
        <v>7.5228699999999975</v>
      </c>
      <c r="AI19" s="177">
        <v>7.8895599999999995</v>
      </c>
      <c r="AJ19" s="177">
        <v>8.3098500000000008</v>
      </c>
      <c r="AK19" s="177">
        <v>8.7021099999999976</v>
      </c>
      <c r="AL19" s="177">
        <v>9.1291199999999932</v>
      </c>
      <c r="AM19" s="178">
        <v>9.5183799999999987</v>
      </c>
    </row>
    <row r="20" spans="1:39" x14ac:dyDescent="0.25">
      <c r="A20" s="175" t="s">
        <v>21</v>
      </c>
      <c r="B20" s="176">
        <v>0.11648999999999998</v>
      </c>
      <c r="C20" s="177">
        <v>0.25187999999999999</v>
      </c>
      <c r="D20" s="177">
        <v>0.16339000000000001</v>
      </c>
      <c r="E20" s="177">
        <v>0.16339000000000001</v>
      </c>
      <c r="F20" s="177">
        <v>0.16339000000000001</v>
      </c>
      <c r="G20" s="177">
        <v>0.16339000000000001</v>
      </c>
      <c r="H20" s="177">
        <v>0.16339000000000001</v>
      </c>
      <c r="I20" s="177">
        <v>0.16339000000000001</v>
      </c>
      <c r="J20" s="177">
        <v>0.16339000000000001</v>
      </c>
      <c r="K20" s="177">
        <v>0.16339000000000001</v>
      </c>
      <c r="L20" s="177">
        <v>0.16339000000000001</v>
      </c>
      <c r="M20" s="177">
        <v>0.16339000000000001</v>
      </c>
      <c r="N20" s="177">
        <v>0.16339000000000001</v>
      </c>
      <c r="O20" s="177">
        <v>0.16339000000000001</v>
      </c>
      <c r="P20" s="177">
        <v>0.16339000000000001</v>
      </c>
      <c r="Q20" s="177">
        <v>0.16339000000000001</v>
      </c>
      <c r="R20" s="177">
        <v>0.16339000000000001</v>
      </c>
      <c r="S20" s="177">
        <v>0.16339000000000001</v>
      </c>
      <c r="T20" s="177">
        <v>0.16339000000000001</v>
      </c>
      <c r="U20" s="177">
        <v>0.16339000000000001</v>
      </c>
      <c r="V20" s="177">
        <v>0.16339000000000001</v>
      </c>
      <c r="W20" s="177">
        <v>0.16339000000000001</v>
      </c>
      <c r="X20" s="177">
        <v>0.16339000000000001</v>
      </c>
      <c r="Y20" s="177">
        <v>0.16339000000000001</v>
      </c>
      <c r="Z20" s="177">
        <v>0.16339000000000001</v>
      </c>
      <c r="AA20" s="177">
        <v>0.16339000000000001</v>
      </c>
      <c r="AB20" s="177">
        <v>0.16339000000000001</v>
      </c>
      <c r="AC20" s="177">
        <v>0.16339000000000001</v>
      </c>
      <c r="AD20" s="177">
        <v>0.16339000000000001</v>
      </c>
      <c r="AE20" s="177">
        <v>0.16339000000000001</v>
      </c>
      <c r="AF20" s="177">
        <v>0.16339000000000001</v>
      </c>
      <c r="AG20" s="177">
        <v>0.16339000000000001</v>
      </c>
      <c r="AH20" s="177">
        <v>0.16339000000000001</v>
      </c>
      <c r="AI20" s="177">
        <v>0.16339000000000001</v>
      </c>
      <c r="AJ20" s="177">
        <v>0.16339000000000001</v>
      </c>
      <c r="AK20" s="177">
        <v>0.16339000000000001</v>
      </c>
      <c r="AL20" s="177">
        <v>0.16339000000000001</v>
      </c>
      <c r="AM20" s="178">
        <v>0.16339000000000001</v>
      </c>
    </row>
    <row r="21" spans="1:39" x14ac:dyDescent="0.25">
      <c r="A21" s="164" t="s">
        <v>59</v>
      </c>
      <c r="B21" s="179">
        <v>77.869839999999996</v>
      </c>
      <c r="C21" s="180">
        <v>86.902310000000014</v>
      </c>
      <c r="D21" s="180">
        <v>95.268050000000017</v>
      </c>
      <c r="E21" s="180">
        <v>100.80325000000002</v>
      </c>
      <c r="F21" s="180">
        <v>106.33564000000001</v>
      </c>
      <c r="G21" s="180">
        <v>112.34128000000003</v>
      </c>
      <c r="H21" s="180">
        <v>119.10505000000002</v>
      </c>
      <c r="I21" s="180">
        <v>126.04884</v>
      </c>
      <c r="J21" s="180">
        <v>133.30464000000001</v>
      </c>
      <c r="K21" s="180">
        <v>140.46779000000001</v>
      </c>
      <c r="L21" s="180">
        <v>145.66227999999998</v>
      </c>
      <c r="M21" s="180">
        <v>151.50133999999997</v>
      </c>
      <c r="N21" s="180">
        <v>158.44405999999998</v>
      </c>
      <c r="O21" s="180">
        <v>166.05510000000001</v>
      </c>
      <c r="P21" s="180">
        <v>174.27932999999999</v>
      </c>
      <c r="Q21" s="180">
        <v>183.24294</v>
      </c>
      <c r="R21" s="180">
        <v>193.11064000000005</v>
      </c>
      <c r="S21" s="180">
        <v>203.74427000000003</v>
      </c>
      <c r="T21" s="180">
        <v>214.90695000000002</v>
      </c>
      <c r="U21" s="180">
        <v>226.69888999999995</v>
      </c>
      <c r="V21" s="180">
        <v>239.26118</v>
      </c>
      <c r="W21" s="180">
        <v>252.40717999999998</v>
      </c>
      <c r="X21" s="180">
        <v>266.14328999999998</v>
      </c>
      <c r="Y21" s="180">
        <v>280.29549000000003</v>
      </c>
      <c r="Z21" s="180">
        <v>294.99289999999996</v>
      </c>
      <c r="AA21" s="180">
        <v>310.27540999999997</v>
      </c>
      <c r="AB21" s="180">
        <v>326.18795000000006</v>
      </c>
      <c r="AC21" s="180">
        <v>342.75022999999999</v>
      </c>
      <c r="AD21" s="180">
        <v>359.72919000000007</v>
      </c>
      <c r="AE21" s="180">
        <v>377.16610000000003</v>
      </c>
      <c r="AF21" s="180">
        <v>395.28501999999997</v>
      </c>
      <c r="AG21" s="180">
        <v>414.29853000000003</v>
      </c>
      <c r="AH21" s="180">
        <v>433.44368000000003</v>
      </c>
      <c r="AI21" s="180">
        <v>452.56171000000001</v>
      </c>
      <c r="AJ21" s="180">
        <v>471.91882000000004</v>
      </c>
      <c r="AK21" s="180">
        <v>491.24080999999984</v>
      </c>
      <c r="AL21" s="180">
        <v>510.60949000000005</v>
      </c>
      <c r="AM21" s="181">
        <v>529.93228000000011</v>
      </c>
    </row>
    <row r="22" spans="1:39"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row>
  </sheetData>
  <pageMargins left="0.75" right="0.75" top="1" bottom="1" header="0.5" footer="0.5"/>
  <pageSetup orientation="portrait" horizontalDpi="300" verticalDpi="300" r:id="rId2"/>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AM22"/>
  <sheetViews>
    <sheetView zoomScale="75" workbookViewId="0"/>
  </sheetViews>
  <sheetFormatPr defaultColWidth="9" defaultRowHeight="13.8" x14ac:dyDescent="0.25"/>
  <cols>
    <col min="1" max="1" width="15.3984375" style="2" customWidth="1"/>
    <col min="2" max="6" width="9.09765625" style="2" customWidth="1"/>
    <col min="7" max="7" width="8.09765625" style="2" customWidth="1"/>
    <col min="8" max="30" width="9.09765625" style="2" customWidth="1"/>
    <col min="31" max="31" width="8.09765625" style="2" customWidth="1"/>
    <col min="32" max="39" width="9.09765625" style="2" customWidth="1"/>
    <col min="40" max="16384" width="9" style="2"/>
  </cols>
  <sheetData>
    <row r="1" spans="1:39" x14ac:dyDescent="0.25">
      <c r="A1"/>
      <c r="B1"/>
      <c r="C1"/>
      <c r="D1"/>
      <c r="E1"/>
      <c r="F1"/>
      <c r="G1"/>
      <c r="H1"/>
      <c r="I1"/>
      <c r="J1"/>
      <c r="K1"/>
      <c r="L1"/>
      <c r="M1"/>
      <c r="N1"/>
      <c r="O1"/>
      <c r="P1"/>
      <c r="Q1"/>
      <c r="R1"/>
      <c r="S1"/>
      <c r="T1"/>
      <c r="U1"/>
      <c r="V1"/>
      <c r="W1"/>
      <c r="X1"/>
      <c r="Y1"/>
      <c r="Z1"/>
      <c r="AA1"/>
      <c r="AB1"/>
      <c r="AC1"/>
      <c r="AD1"/>
      <c r="AE1"/>
      <c r="AF1"/>
      <c r="AG1"/>
      <c r="AH1"/>
      <c r="AI1"/>
      <c r="AJ1"/>
      <c r="AK1"/>
      <c r="AL1"/>
      <c r="AM1"/>
    </row>
    <row r="2" spans="1:39" x14ac:dyDescent="0.25">
      <c r="A2"/>
      <c r="B2"/>
      <c r="C2"/>
      <c r="D2"/>
      <c r="E2"/>
      <c r="F2"/>
      <c r="G2"/>
      <c r="H2"/>
      <c r="I2"/>
      <c r="J2"/>
      <c r="K2"/>
      <c r="L2"/>
      <c r="M2"/>
      <c r="N2"/>
      <c r="O2"/>
      <c r="P2"/>
      <c r="Q2"/>
      <c r="R2"/>
      <c r="S2"/>
      <c r="T2"/>
      <c r="U2"/>
      <c r="V2"/>
      <c r="W2"/>
      <c r="X2"/>
      <c r="Y2"/>
      <c r="Z2"/>
      <c r="AA2"/>
      <c r="AB2"/>
      <c r="AC2"/>
      <c r="AD2"/>
      <c r="AE2"/>
      <c r="AF2"/>
      <c r="AG2"/>
      <c r="AH2"/>
      <c r="AI2"/>
      <c r="AJ2"/>
      <c r="AK2"/>
      <c r="AL2"/>
      <c r="AM2"/>
    </row>
    <row r="3" spans="1:39" x14ac:dyDescent="0.25">
      <c r="A3"/>
      <c r="B3"/>
      <c r="C3"/>
      <c r="D3"/>
      <c r="E3"/>
      <c r="F3"/>
      <c r="G3"/>
      <c r="H3"/>
      <c r="I3"/>
      <c r="J3"/>
      <c r="K3"/>
      <c r="L3"/>
      <c r="M3"/>
      <c r="N3"/>
      <c r="O3"/>
      <c r="P3"/>
      <c r="Q3"/>
      <c r="R3"/>
      <c r="S3"/>
      <c r="T3"/>
      <c r="U3"/>
      <c r="V3"/>
      <c r="W3"/>
      <c r="X3"/>
      <c r="Y3"/>
      <c r="Z3"/>
      <c r="AA3"/>
      <c r="AB3"/>
      <c r="AC3"/>
      <c r="AD3"/>
      <c r="AE3"/>
      <c r="AF3"/>
      <c r="AG3"/>
      <c r="AH3"/>
      <c r="AI3"/>
      <c r="AJ3"/>
      <c r="AK3"/>
      <c r="AL3"/>
      <c r="AM3"/>
    </row>
    <row r="4" spans="1:39" x14ac:dyDescent="0.25">
      <c r="A4"/>
      <c r="B4"/>
      <c r="C4"/>
      <c r="D4"/>
      <c r="E4"/>
      <c r="F4"/>
      <c r="G4"/>
      <c r="H4"/>
      <c r="I4"/>
      <c r="J4"/>
      <c r="K4"/>
      <c r="L4"/>
      <c r="M4"/>
      <c r="N4"/>
      <c r="O4"/>
      <c r="P4"/>
      <c r="Q4"/>
      <c r="R4"/>
      <c r="S4"/>
      <c r="T4"/>
      <c r="U4"/>
      <c r="V4"/>
      <c r="W4"/>
      <c r="X4"/>
      <c r="Y4"/>
      <c r="Z4"/>
      <c r="AA4"/>
      <c r="AB4"/>
      <c r="AC4"/>
      <c r="AD4"/>
      <c r="AE4"/>
      <c r="AF4"/>
      <c r="AG4"/>
      <c r="AH4"/>
      <c r="AI4"/>
      <c r="AJ4"/>
      <c r="AK4"/>
      <c r="AL4"/>
      <c r="AM4"/>
    </row>
    <row r="5" spans="1:39" x14ac:dyDescent="0.25">
      <c r="A5" s="169" t="s">
        <v>53</v>
      </c>
      <c r="B5" s="165" t="s">
        <v>54</v>
      </c>
      <c r="C5"/>
      <c r="D5"/>
      <c r="E5"/>
      <c r="F5"/>
      <c r="G5"/>
      <c r="H5"/>
      <c r="I5"/>
      <c r="J5"/>
      <c r="K5"/>
      <c r="L5"/>
      <c r="M5"/>
      <c r="N5"/>
      <c r="O5"/>
      <c r="P5"/>
      <c r="Q5"/>
      <c r="R5"/>
      <c r="S5"/>
      <c r="T5"/>
      <c r="U5"/>
      <c r="V5"/>
      <c r="W5"/>
      <c r="X5"/>
      <c r="Y5"/>
      <c r="Z5"/>
      <c r="AA5"/>
      <c r="AB5"/>
      <c r="AC5"/>
      <c r="AD5"/>
      <c r="AE5"/>
      <c r="AF5"/>
      <c r="AG5"/>
      <c r="AH5"/>
      <c r="AI5"/>
      <c r="AJ5"/>
      <c r="AK5"/>
      <c r="AL5"/>
      <c r="AM5"/>
    </row>
    <row r="6" spans="1:39" x14ac:dyDescent="0.25">
      <c r="A6" s="169" t="s">
        <v>55</v>
      </c>
      <c r="B6" s="165" t="s">
        <v>54</v>
      </c>
      <c r="C6"/>
      <c r="D6"/>
      <c r="E6"/>
      <c r="F6"/>
      <c r="G6"/>
      <c r="H6"/>
      <c r="I6"/>
      <c r="J6"/>
      <c r="K6"/>
      <c r="L6"/>
      <c r="M6"/>
      <c r="N6"/>
      <c r="O6"/>
      <c r="P6"/>
      <c r="Q6"/>
      <c r="R6"/>
      <c r="S6"/>
      <c r="T6"/>
      <c r="U6"/>
      <c r="V6"/>
      <c r="W6"/>
      <c r="X6"/>
      <c r="Y6"/>
      <c r="Z6"/>
      <c r="AA6"/>
      <c r="AB6"/>
      <c r="AC6"/>
      <c r="AD6"/>
      <c r="AE6"/>
      <c r="AF6"/>
      <c r="AG6"/>
      <c r="AH6"/>
      <c r="AI6"/>
      <c r="AJ6"/>
      <c r="AK6"/>
      <c r="AL6"/>
      <c r="AM6"/>
    </row>
    <row r="7" spans="1:39" x14ac:dyDescent="0.25">
      <c r="A7"/>
      <c r="B7"/>
      <c r="C7"/>
      <c r="D7"/>
      <c r="E7"/>
      <c r="F7"/>
      <c r="G7"/>
      <c r="H7"/>
      <c r="I7"/>
      <c r="J7"/>
      <c r="K7"/>
      <c r="L7"/>
      <c r="M7"/>
      <c r="N7"/>
      <c r="O7"/>
      <c r="P7"/>
      <c r="Q7"/>
      <c r="R7"/>
      <c r="S7"/>
      <c r="T7"/>
      <c r="U7"/>
      <c r="V7"/>
      <c r="W7"/>
      <c r="X7"/>
      <c r="Y7"/>
      <c r="Z7"/>
      <c r="AA7"/>
      <c r="AB7"/>
      <c r="AC7"/>
      <c r="AD7"/>
      <c r="AE7"/>
      <c r="AF7"/>
      <c r="AG7"/>
      <c r="AH7"/>
      <c r="AI7"/>
      <c r="AJ7"/>
      <c r="AK7"/>
      <c r="AL7"/>
      <c r="AM7"/>
    </row>
    <row r="8" spans="1:39" x14ac:dyDescent="0.25">
      <c r="A8" s="168" t="s">
        <v>60</v>
      </c>
      <c r="B8" s="168" t="s">
        <v>57</v>
      </c>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7"/>
    </row>
    <row r="9" spans="1:39" x14ac:dyDescent="0.25">
      <c r="A9" s="168" t="s">
        <v>58</v>
      </c>
      <c r="B9" s="163">
        <v>2013</v>
      </c>
      <c r="C9" s="170">
        <v>2014</v>
      </c>
      <c r="D9" s="170">
        <v>2015</v>
      </c>
      <c r="E9" s="170">
        <v>2016</v>
      </c>
      <c r="F9" s="170">
        <v>2017</v>
      </c>
      <c r="G9" s="170">
        <v>2018</v>
      </c>
      <c r="H9" s="170">
        <v>2019</v>
      </c>
      <c r="I9" s="170">
        <v>2020</v>
      </c>
      <c r="J9" s="170">
        <v>2021</v>
      </c>
      <c r="K9" s="170">
        <v>2022</v>
      </c>
      <c r="L9" s="170">
        <v>2023</v>
      </c>
      <c r="M9" s="170">
        <v>2024</v>
      </c>
      <c r="N9" s="170">
        <v>2025</v>
      </c>
      <c r="O9" s="170">
        <v>2026</v>
      </c>
      <c r="P9" s="170">
        <v>2027</v>
      </c>
      <c r="Q9" s="170">
        <v>2028</v>
      </c>
      <c r="R9" s="170">
        <v>2029</v>
      </c>
      <c r="S9" s="170">
        <v>2030</v>
      </c>
      <c r="T9" s="170">
        <v>2031</v>
      </c>
      <c r="U9" s="170">
        <v>2032</v>
      </c>
      <c r="V9" s="170">
        <v>2033</v>
      </c>
      <c r="W9" s="170">
        <v>2034</v>
      </c>
      <c r="X9" s="170">
        <v>2035</v>
      </c>
      <c r="Y9" s="170">
        <v>2036</v>
      </c>
      <c r="Z9" s="170">
        <v>2037</v>
      </c>
      <c r="AA9" s="170">
        <v>2038</v>
      </c>
      <c r="AB9" s="170">
        <v>2039</v>
      </c>
      <c r="AC9" s="170">
        <v>2040</v>
      </c>
      <c r="AD9" s="170">
        <v>2041</v>
      </c>
      <c r="AE9" s="170">
        <v>2042</v>
      </c>
      <c r="AF9" s="170">
        <v>2043</v>
      </c>
      <c r="AG9" s="170">
        <v>2044</v>
      </c>
      <c r="AH9" s="170">
        <v>2045</v>
      </c>
      <c r="AI9" s="170">
        <v>2046</v>
      </c>
      <c r="AJ9" s="170">
        <v>2047</v>
      </c>
      <c r="AK9" s="170">
        <v>2048</v>
      </c>
      <c r="AL9" s="170">
        <v>2049</v>
      </c>
      <c r="AM9" s="171">
        <v>2050</v>
      </c>
    </row>
    <row r="10" spans="1:39" x14ac:dyDescent="0.25">
      <c r="A10" s="163" t="s">
        <v>12</v>
      </c>
      <c r="B10" s="172">
        <v>0.72487999999999997</v>
      </c>
      <c r="C10" s="173">
        <v>0.63260999999999989</v>
      </c>
      <c r="D10" s="173">
        <v>0.53108</v>
      </c>
      <c r="E10" s="173">
        <v>0.53108</v>
      </c>
      <c r="F10" s="173">
        <v>0.53108</v>
      </c>
      <c r="G10" s="173">
        <v>0.53108</v>
      </c>
      <c r="H10" s="173">
        <v>0.53108</v>
      </c>
      <c r="I10" s="173">
        <v>0.53108</v>
      </c>
      <c r="J10" s="173">
        <v>0.53108</v>
      </c>
      <c r="K10" s="173">
        <v>0.53108</v>
      </c>
      <c r="L10" s="173">
        <v>0.53108</v>
      </c>
      <c r="M10" s="173">
        <v>0.53108</v>
      </c>
      <c r="N10" s="173">
        <v>0.53108</v>
      </c>
      <c r="O10" s="173">
        <v>0.53108</v>
      </c>
      <c r="P10" s="173">
        <v>0.53108</v>
      </c>
      <c r="Q10" s="173">
        <v>0.53108</v>
      </c>
      <c r="R10" s="173">
        <v>0.53108</v>
      </c>
      <c r="S10" s="173">
        <v>0.53108</v>
      </c>
      <c r="T10" s="173">
        <v>0.53108</v>
      </c>
      <c r="U10" s="173">
        <v>0.53108</v>
      </c>
      <c r="V10" s="173">
        <v>0.53108</v>
      </c>
      <c r="W10" s="173">
        <v>0.53108</v>
      </c>
      <c r="X10" s="173">
        <v>0.53108</v>
      </c>
      <c r="Y10" s="173">
        <v>0.53108</v>
      </c>
      <c r="Z10" s="173">
        <v>0.53108</v>
      </c>
      <c r="AA10" s="173">
        <v>0.53108</v>
      </c>
      <c r="AB10" s="173">
        <v>0.53108</v>
      </c>
      <c r="AC10" s="173">
        <v>0.53108</v>
      </c>
      <c r="AD10" s="173">
        <v>0.53108</v>
      </c>
      <c r="AE10" s="173">
        <v>0.53108</v>
      </c>
      <c r="AF10" s="173">
        <v>0.53108</v>
      </c>
      <c r="AG10" s="173">
        <v>0.53108</v>
      </c>
      <c r="AH10" s="173">
        <v>0.53108</v>
      </c>
      <c r="AI10" s="173">
        <v>0.53108</v>
      </c>
      <c r="AJ10" s="173">
        <v>0.53108</v>
      </c>
      <c r="AK10" s="173">
        <v>0.53108</v>
      </c>
      <c r="AL10" s="173">
        <v>0.53108</v>
      </c>
      <c r="AM10" s="174">
        <v>0.53108</v>
      </c>
    </row>
    <row r="11" spans="1:39" x14ac:dyDescent="0.25">
      <c r="A11" s="175" t="s">
        <v>13</v>
      </c>
      <c r="B11" s="176">
        <v>5.7852800000000002</v>
      </c>
      <c r="C11" s="177">
        <v>6.0116399999999999</v>
      </c>
      <c r="D11" s="177">
        <v>5.9109099999999994</v>
      </c>
      <c r="E11" s="177">
        <v>5.9109099999999994</v>
      </c>
      <c r="F11" s="177">
        <v>5.9109099999999994</v>
      </c>
      <c r="G11" s="177">
        <v>5.9109099999999994</v>
      </c>
      <c r="H11" s="177">
        <v>5.9109099999999994</v>
      </c>
      <c r="I11" s="177">
        <v>5.9109099999999994</v>
      </c>
      <c r="J11" s="177">
        <v>5.9109099999999994</v>
      </c>
      <c r="K11" s="177">
        <v>5.9109099999999994</v>
      </c>
      <c r="L11" s="177">
        <v>5.9109099999999994</v>
      </c>
      <c r="M11" s="177">
        <v>5.9109099999999994</v>
      </c>
      <c r="N11" s="177">
        <v>5.9109099999999994</v>
      </c>
      <c r="O11" s="177">
        <v>5.9109099999999994</v>
      </c>
      <c r="P11" s="177">
        <v>5.9109099999999994</v>
      </c>
      <c r="Q11" s="177">
        <v>5.9109099999999994</v>
      </c>
      <c r="R11" s="177">
        <v>5.9109099999999994</v>
      </c>
      <c r="S11" s="177">
        <v>5.9109099999999994</v>
      </c>
      <c r="T11" s="177">
        <v>5.9109099999999994</v>
      </c>
      <c r="U11" s="177">
        <v>5.9109099999999994</v>
      </c>
      <c r="V11" s="177">
        <v>5.9109099999999994</v>
      </c>
      <c r="W11" s="177">
        <v>5.9109099999999994</v>
      </c>
      <c r="X11" s="177">
        <v>5.9109099999999994</v>
      </c>
      <c r="Y11" s="177">
        <v>5.9109099999999994</v>
      </c>
      <c r="Z11" s="177">
        <v>5.9109099999999994</v>
      </c>
      <c r="AA11" s="177">
        <v>5.9109099999999994</v>
      </c>
      <c r="AB11" s="177">
        <v>5.9109099999999994</v>
      </c>
      <c r="AC11" s="177">
        <v>5.9109099999999994</v>
      </c>
      <c r="AD11" s="177">
        <v>5.9109099999999994</v>
      </c>
      <c r="AE11" s="177">
        <v>5.9109099999999994</v>
      </c>
      <c r="AF11" s="177">
        <v>5.9109099999999994</v>
      </c>
      <c r="AG11" s="177">
        <v>5.9109099999999994</v>
      </c>
      <c r="AH11" s="177">
        <v>5.9109099999999994</v>
      </c>
      <c r="AI11" s="177">
        <v>5.9109099999999994</v>
      </c>
      <c r="AJ11" s="177">
        <v>5.9109099999999994</v>
      </c>
      <c r="AK11" s="177">
        <v>5.9109099999999994</v>
      </c>
      <c r="AL11" s="177">
        <v>5.9109099999999994</v>
      </c>
      <c r="AM11" s="178">
        <v>5.9109099999999994</v>
      </c>
    </row>
    <row r="12" spans="1:39" x14ac:dyDescent="0.25">
      <c r="A12" s="175" t="s">
        <v>14</v>
      </c>
      <c r="B12" s="176">
        <v>0.13729000000000002</v>
      </c>
      <c r="C12" s="177">
        <v>0.31128</v>
      </c>
      <c r="D12" s="177">
        <v>0.26469000000000009</v>
      </c>
      <c r="E12" s="177">
        <v>0.26469000000000009</v>
      </c>
      <c r="F12" s="177">
        <v>0.26469000000000009</v>
      </c>
      <c r="G12" s="177">
        <v>0.26469000000000009</v>
      </c>
      <c r="H12" s="177">
        <v>0.26469000000000009</v>
      </c>
      <c r="I12" s="177">
        <v>0.26469000000000009</v>
      </c>
      <c r="J12" s="177">
        <v>0.26470000000000005</v>
      </c>
      <c r="K12" s="177">
        <v>0.26470000000000005</v>
      </c>
      <c r="L12" s="177">
        <v>0.26470000000000005</v>
      </c>
      <c r="M12" s="177">
        <v>0.26470000000000005</v>
      </c>
      <c r="N12" s="177">
        <v>0.26471000000000006</v>
      </c>
      <c r="O12" s="177">
        <v>0.26471000000000006</v>
      </c>
      <c r="P12" s="177">
        <v>0.26472000000000007</v>
      </c>
      <c r="Q12" s="177">
        <v>0.26472000000000007</v>
      </c>
      <c r="R12" s="177">
        <v>0.26474000000000009</v>
      </c>
      <c r="S12" s="177">
        <v>0.26474000000000009</v>
      </c>
      <c r="T12" s="177">
        <v>0.2647500000000001</v>
      </c>
      <c r="U12" s="177">
        <v>0.2647500000000001</v>
      </c>
      <c r="V12" s="177">
        <v>0.26476000000000011</v>
      </c>
      <c r="W12" s="177">
        <v>0.26477000000000006</v>
      </c>
      <c r="X12" s="177">
        <v>0.26478000000000007</v>
      </c>
      <c r="Y12" s="177">
        <v>0.26480000000000009</v>
      </c>
      <c r="Z12" s="177">
        <v>0.2648100000000001</v>
      </c>
      <c r="AA12" s="177">
        <v>0.26483000000000012</v>
      </c>
      <c r="AB12" s="177">
        <v>0.26487000000000011</v>
      </c>
      <c r="AC12" s="177">
        <v>0.26490000000000008</v>
      </c>
      <c r="AD12" s="177">
        <v>0.26494000000000006</v>
      </c>
      <c r="AE12" s="177">
        <v>0.2649800000000001</v>
      </c>
      <c r="AF12" s="177">
        <v>0.2650300000000001</v>
      </c>
      <c r="AG12" s="177">
        <v>0.26508000000000009</v>
      </c>
      <c r="AH12" s="177">
        <v>0.26513000000000009</v>
      </c>
      <c r="AI12" s="177">
        <v>0.26517000000000007</v>
      </c>
      <c r="AJ12" s="177">
        <v>0.26522000000000012</v>
      </c>
      <c r="AK12" s="177">
        <v>0.26528000000000007</v>
      </c>
      <c r="AL12" s="177">
        <v>0.26532000000000011</v>
      </c>
      <c r="AM12" s="178">
        <v>0.26536000000000004</v>
      </c>
    </row>
    <row r="13" spans="1:39" x14ac:dyDescent="0.25">
      <c r="A13" s="175" t="s">
        <v>15</v>
      </c>
      <c r="B13" s="176">
        <v>1.7557100000000003</v>
      </c>
      <c r="C13" s="177">
        <v>1.7557200000000004</v>
      </c>
      <c r="D13" s="177">
        <v>1.7557200000000004</v>
      </c>
      <c r="E13" s="177">
        <v>1.7557200000000004</v>
      </c>
      <c r="F13" s="177">
        <v>1.7557200000000004</v>
      </c>
      <c r="G13" s="177">
        <v>1.7557200000000004</v>
      </c>
      <c r="H13" s="177">
        <v>1.7557200000000004</v>
      </c>
      <c r="I13" s="177">
        <v>1.7557200000000004</v>
      </c>
      <c r="J13" s="177">
        <v>1.7557200000000004</v>
      </c>
      <c r="K13" s="177">
        <v>1.7557200000000004</v>
      </c>
      <c r="L13" s="177">
        <v>1.7557400000000003</v>
      </c>
      <c r="M13" s="177">
        <v>1.7558000000000002</v>
      </c>
      <c r="N13" s="177">
        <v>1.7562300000000002</v>
      </c>
      <c r="O13" s="177">
        <v>1.7570700000000004</v>
      </c>
      <c r="P13" s="177">
        <v>1.7583000000000004</v>
      </c>
      <c r="Q13" s="177">
        <v>1.7604100000000003</v>
      </c>
      <c r="R13" s="177">
        <v>1.7629400000000004</v>
      </c>
      <c r="S13" s="177">
        <v>1.7658100000000003</v>
      </c>
      <c r="T13" s="177">
        <v>1.7686000000000004</v>
      </c>
      <c r="U13" s="177">
        <v>1.7714600000000005</v>
      </c>
      <c r="V13" s="177">
        <v>1.7757700000000003</v>
      </c>
      <c r="W13" s="177">
        <v>1.7806200000000003</v>
      </c>
      <c r="X13" s="177">
        <v>1.7861900000000002</v>
      </c>
      <c r="Y13" s="177">
        <v>1.7926500000000003</v>
      </c>
      <c r="Z13" s="177">
        <v>1.8011300000000003</v>
      </c>
      <c r="AA13" s="177">
        <v>1.8137700000000008</v>
      </c>
      <c r="AB13" s="177">
        <v>1.8359700000000001</v>
      </c>
      <c r="AC13" s="177">
        <v>1.87263</v>
      </c>
      <c r="AD13" s="177">
        <v>1.9372300000000002</v>
      </c>
      <c r="AE13" s="177">
        <v>2.0530500000000007</v>
      </c>
      <c r="AF13" s="177">
        <v>2.2648400000000009</v>
      </c>
      <c r="AG13" s="177">
        <v>2.6505000000000001</v>
      </c>
      <c r="AH13" s="177">
        <v>3.0422300000000009</v>
      </c>
      <c r="AI13" s="177">
        <v>3.4412699999999998</v>
      </c>
      <c r="AJ13" s="177">
        <v>3.8476600000000007</v>
      </c>
      <c r="AK13" s="177">
        <v>4.2601800000000001</v>
      </c>
      <c r="AL13" s="177">
        <v>4.6790700000000012</v>
      </c>
      <c r="AM13" s="178">
        <v>5.1049400000000009</v>
      </c>
    </row>
    <row r="14" spans="1:39" x14ac:dyDescent="0.25">
      <c r="A14" s="175" t="s">
        <v>16</v>
      </c>
      <c r="B14" s="176">
        <v>0.58306999999999998</v>
      </c>
      <c r="C14" s="177">
        <v>0.63285000000000002</v>
      </c>
      <c r="D14" s="177">
        <v>0.59529999999999994</v>
      </c>
      <c r="E14" s="177">
        <v>0.62745999999999991</v>
      </c>
      <c r="F14" s="177">
        <v>0.64942999999999995</v>
      </c>
      <c r="G14" s="177">
        <v>0.67203999999999975</v>
      </c>
      <c r="H14" s="177">
        <v>0.69693999999999978</v>
      </c>
      <c r="I14" s="177">
        <v>0.72271999999999958</v>
      </c>
      <c r="J14" s="177">
        <v>0.7533599999999997</v>
      </c>
      <c r="K14" s="177">
        <v>0.78913999999999951</v>
      </c>
      <c r="L14" s="177">
        <v>0.83103999999999967</v>
      </c>
      <c r="M14" s="177">
        <v>0.88082999999999978</v>
      </c>
      <c r="N14" s="177">
        <v>0.94316999999999973</v>
      </c>
      <c r="O14" s="177">
        <v>1.0143699999999993</v>
      </c>
      <c r="P14" s="177">
        <v>1.0922799999999997</v>
      </c>
      <c r="Q14" s="177">
        <v>1.1769400000000001</v>
      </c>
      <c r="R14" s="177">
        <v>1.2705299999999999</v>
      </c>
      <c r="S14" s="177">
        <v>1.3734000000000004</v>
      </c>
      <c r="T14" s="177">
        <v>1.4826799999999996</v>
      </c>
      <c r="U14" s="177">
        <v>1.6015100000000002</v>
      </c>
      <c r="V14" s="177">
        <v>1.7365200000000001</v>
      </c>
      <c r="W14" s="177">
        <v>1.8876000000000004</v>
      </c>
      <c r="X14" s="177">
        <v>2.0582399999999996</v>
      </c>
      <c r="Y14" s="177">
        <v>2.2510600000000021</v>
      </c>
      <c r="Z14" s="177">
        <v>2.4721999999999986</v>
      </c>
      <c r="AA14" s="177">
        <v>2.728660000000001</v>
      </c>
      <c r="AB14" s="177">
        <v>3.0281599999999993</v>
      </c>
      <c r="AC14" s="177">
        <v>3.3767399999999976</v>
      </c>
      <c r="AD14" s="177">
        <v>3.7862499999999999</v>
      </c>
      <c r="AE14" s="177">
        <v>4.2706399999999975</v>
      </c>
      <c r="AF14" s="177">
        <v>4.8475399999999986</v>
      </c>
      <c r="AG14" s="177">
        <v>5.5390500000000031</v>
      </c>
      <c r="AH14" s="177">
        <v>6.2392900000000004</v>
      </c>
      <c r="AI14" s="177">
        <v>6.951360000000002</v>
      </c>
      <c r="AJ14" s="177">
        <v>7.6753599999999986</v>
      </c>
      <c r="AK14" s="177">
        <v>8.4079700000000006</v>
      </c>
      <c r="AL14" s="177">
        <v>9.1493299999999991</v>
      </c>
      <c r="AM14" s="178">
        <v>9.8995099999999958</v>
      </c>
    </row>
    <row r="15" spans="1:39" x14ac:dyDescent="0.25">
      <c r="A15" s="175" t="s">
        <v>17</v>
      </c>
      <c r="B15" s="176">
        <v>17.341400000000004</v>
      </c>
      <c r="C15" s="177">
        <v>19.245549999999998</v>
      </c>
      <c r="D15" s="177">
        <v>22.264919999999996</v>
      </c>
      <c r="E15" s="177">
        <v>22.265889999999995</v>
      </c>
      <c r="F15" s="177">
        <v>22.266459999999995</v>
      </c>
      <c r="G15" s="177">
        <v>22.267199999999992</v>
      </c>
      <c r="H15" s="177">
        <v>22.268769999999993</v>
      </c>
      <c r="I15" s="177">
        <v>22.270799999999991</v>
      </c>
      <c r="J15" s="177">
        <v>22.273209999999995</v>
      </c>
      <c r="K15" s="177">
        <v>22.278219999999997</v>
      </c>
      <c r="L15" s="177">
        <v>22.285809999999994</v>
      </c>
      <c r="M15" s="177">
        <v>22.297549999999998</v>
      </c>
      <c r="N15" s="177">
        <v>22.315639999999991</v>
      </c>
      <c r="O15" s="177">
        <v>22.337540000000001</v>
      </c>
      <c r="P15" s="177">
        <v>22.367929999999991</v>
      </c>
      <c r="Q15" s="177">
        <v>22.409729999999996</v>
      </c>
      <c r="R15" s="177">
        <v>22.465850000000003</v>
      </c>
      <c r="S15" s="177">
        <v>22.544049999999991</v>
      </c>
      <c r="T15" s="177">
        <v>22.642129999999984</v>
      </c>
      <c r="U15" s="177">
        <v>22.766310000000001</v>
      </c>
      <c r="V15" s="177">
        <v>22.929849999999998</v>
      </c>
      <c r="W15" s="177">
        <v>23.143009999999997</v>
      </c>
      <c r="X15" s="177">
        <v>23.415040000000001</v>
      </c>
      <c r="Y15" s="177">
        <v>23.759789999999999</v>
      </c>
      <c r="Z15" s="177">
        <v>24.194710000000008</v>
      </c>
      <c r="AA15" s="177">
        <v>24.741169999999997</v>
      </c>
      <c r="AB15" s="177">
        <v>25.427929999999996</v>
      </c>
      <c r="AC15" s="177">
        <v>26.283279999999994</v>
      </c>
      <c r="AD15" s="177">
        <v>27.358460000000001</v>
      </c>
      <c r="AE15" s="177">
        <v>28.693099999999987</v>
      </c>
      <c r="AF15" s="177">
        <v>30.359859999999998</v>
      </c>
      <c r="AG15" s="177">
        <v>32.435929999999999</v>
      </c>
      <c r="AH15" s="177">
        <v>34.547529999999995</v>
      </c>
      <c r="AI15" s="177">
        <v>36.698490000000014</v>
      </c>
      <c r="AJ15" s="177">
        <v>38.891020000000019</v>
      </c>
      <c r="AK15" s="177">
        <v>41.116739999999979</v>
      </c>
      <c r="AL15" s="177">
        <v>43.381570000000018</v>
      </c>
      <c r="AM15" s="178">
        <v>45.689719999999994</v>
      </c>
    </row>
    <row r="16" spans="1:39" x14ac:dyDescent="0.25">
      <c r="A16" s="175" t="s">
        <v>18</v>
      </c>
      <c r="B16" s="176">
        <v>0.10648000000000001</v>
      </c>
      <c r="C16" s="177">
        <v>9.5619999999999997E-2</v>
      </c>
      <c r="D16" s="177">
        <v>8.5589999999999999E-2</v>
      </c>
      <c r="E16" s="177">
        <v>8.5589999999999999E-2</v>
      </c>
      <c r="F16" s="177">
        <v>8.5589999999999999E-2</v>
      </c>
      <c r="G16" s="177">
        <v>8.5589999999999999E-2</v>
      </c>
      <c r="H16" s="177">
        <v>8.5589999999999999E-2</v>
      </c>
      <c r="I16" s="177">
        <v>8.5589999999999999E-2</v>
      </c>
      <c r="J16" s="177">
        <v>8.5589999999999999E-2</v>
      </c>
      <c r="K16" s="177">
        <v>8.5589999999999999E-2</v>
      </c>
      <c r="L16" s="177">
        <v>8.5589999999999999E-2</v>
      </c>
      <c r="M16" s="177">
        <v>8.5589999999999999E-2</v>
      </c>
      <c r="N16" s="177">
        <v>8.5589999999999999E-2</v>
      </c>
      <c r="O16" s="177">
        <v>8.5589999999999999E-2</v>
      </c>
      <c r="P16" s="177">
        <v>8.5589999999999999E-2</v>
      </c>
      <c r="Q16" s="177">
        <v>8.5589999999999999E-2</v>
      </c>
      <c r="R16" s="177">
        <v>8.5589999999999999E-2</v>
      </c>
      <c r="S16" s="177">
        <v>8.5589999999999999E-2</v>
      </c>
      <c r="T16" s="177">
        <v>8.5589999999999999E-2</v>
      </c>
      <c r="U16" s="177">
        <v>8.5589999999999999E-2</v>
      </c>
      <c r="V16" s="177">
        <v>8.5589999999999999E-2</v>
      </c>
      <c r="W16" s="177">
        <v>8.5589999999999999E-2</v>
      </c>
      <c r="X16" s="177">
        <v>8.5589999999999999E-2</v>
      </c>
      <c r="Y16" s="177">
        <v>8.5589999999999999E-2</v>
      </c>
      <c r="Z16" s="177">
        <v>8.5589999999999999E-2</v>
      </c>
      <c r="AA16" s="177">
        <v>8.5589999999999999E-2</v>
      </c>
      <c r="AB16" s="177">
        <v>8.5589999999999999E-2</v>
      </c>
      <c r="AC16" s="177">
        <v>8.5589999999999999E-2</v>
      </c>
      <c r="AD16" s="177">
        <v>8.5589999999999999E-2</v>
      </c>
      <c r="AE16" s="177">
        <v>8.5589999999999999E-2</v>
      </c>
      <c r="AF16" s="177">
        <v>8.5589999999999999E-2</v>
      </c>
      <c r="AG16" s="177">
        <v>8.5589999999999999E-2</v>
      </c>
      <c r="AH16" s="177">
        <v>8.5589999999999999E-2</v>
      </c>
      <c r="AI16" s="177">
        <v>8.5589999999999999E-2</v>
      </c>
      <c r="AJ16" s="177">
        <v>8.5589999999999999E-2</v>
      </c>
      <c r="AK16" s="177">
        <v>8.5589999999999999E-2</v>
      </c>
      <c r="AL16" s="177">
        <v>8.5589999999999999E-2</v>
      </c>
      <c r="AM16" s="178">
        <v>8.5589999999999999E-2</v>
      </c>
    </row>
    <row r="17" spans="1:39" x14ac:dyDescent="0.25">
      <c r="A17" s="175" t="s">
        <v>19</v>
      </c>
      <c r="B17" s="176">
        <v>4.8158400000000006</v>
      </c>
      <c r="C17" s="177">
        <v>4.8337500000000002</v>
      </c>
      <c r="D17" s="177">
        <v>4.8562900000000004</v>
      </c>
      <c r="E17" s="177">
        <v>4.8573199999999996</v>
      </c>
      <c r="F17" s="177">
        <v>4.8576100000000002</v>
      </c>
      <c r="G17" s="177">
        <v>4.8578700000000001</v>
      </c>
      <c r="H17" s="177">
        <v>4.8582199999999993</v>
      </c>
      <c r="I17" s="177">
        <v>4.858620000000001</v>
      </c>
      <c r="J17" s="177">
        <v>4.85914</v>
      </c>
      <c r="K17" s="177">
        <v>4.8599199999999998</v>
      </c>
      <c r="L17" s="177">
        <v>4.8610299999999995</v>
      </c>
      <c r="M17" s="177">
        <v>4.8625599999999993</v>
      </c>
      <c r="N17" s="177">
        <v>4.8648099999999994</v>
      </c>
      <c r="O17" s="177">
        <v>4.86754</v>
      </c>
      <c r="P17" s="177">
        <v>4.8711999999999973</v>
      </c>
      <c r="Q17" s="177">
        <v>4.8757799999999998</v>
      </c>
      <c r="R17" s="177">
        <v>4.8817500000000003</v>
      </c>
      <c r="S17" s="177">
        <v>4.8891299999999989</v>
      </c>
      <c r="T17" s="177">
        <v>4.8976199999999999</v>
      </c>
      <c r="U17" s="177">
        <v>4.9074599999999995</v>
      </c>
      <c r="V17" s="177">
        <v>4.9199200000000021</v>
      </c>
      <c r="W17" s="177">
        <v>4.9351100000000017</v>
      </c>
      <c r="X17" s="177">
        <v>4.9538300000000017</v>
      </c>
      <c r="Y17" s="177">
        <v>4.976490000000001</v>
      </c>
      <c r="Z17" s="177">
        <v>5.0040600000000017</v>
      </c>
      <c r="AA17" s="177">
        <v>5.038000000000002</v>
      </c>
      <c r="AB17" s="177">
        <v>5.0800099999999997</v>
      </c>
      <c r="AC17" s="177">
        <v>5.130819999999999</v>
      </c>
      <c r="AD17" s="177">
        <v>5.1920400000000022</v>
      </c>
      <c r="AE17" s="177">
        <v>5.2669400000000008</v>
      </c>
      <c r="AF17" s="177">
        <v>5.358220000000002</v>
      </c>
      <c r="AG17" s="177">
        <v>5.4694900000000013</v>
      </c>
      <c r="AH17" s="177">
        <v>5.5820400000000001</v>
      </c>
      <c r="AI17" s="177">
        <v>5.6968600000000009</v>
      </c>
      <c r="AJ17" s="177">
        <v>5.8140099999999997</v>
      </c>
      <c r="AK17" s="177">
        <v>5.9326100000000004</v>
      </c>
      <c r="AL17" s="177">
        <v>6.0520799999999992</v>
      </c>
      <c r="AM17" s="178">
        <v>6.1724000000000006</v>
      </c>
    </row>
    <row r="18" spans="1:39" x14ac:dyDescent="0.25">
      <c r="A18" s="175" t="s">
        <v>20</v>
      </c>
      <c r="B18" s="176">
        <v>6.3300000000000006E-3</v>
      </c>
      <c r="C18" s="177">
        <v>6.8700000000000002E-3</v>
      </c>
      <c r="D18" s="177">
        <v>7.3799999999999994E-3</v>
      </c>
      <c r="E18" s="177">
        <v>7.6900000000000007E-3</v>
      </c>
      <c r="F18" s="177">
        <v>8.0400000000000003E-3</v>
      </c>
      <c r="G18" s="177">
        <v>8.4399999999999996E-3</v>
      </c>
      <c r="H18" s="177">
        <v>8.8900000000000003E-3</v>
      </c>
      <c r="I18" s="177">
        <v>9.3299999999999998E-3</v>
      </c>
      <c r="J18" s="177">
        <v>9.7400000000000004E-3</v>
      </c>
      <c r="K18" s="177">
        <v>1.034E-2</v>
      </c>
      <c r="L18" s="177">
        <v>1.043E-2</v>
      </c>
      <c r="M18" s="177">
        <v>1.0540000000000001E-2</v>
      </c>
      <c r="N18" s="177">
        <v>1.0630000000000001E-2</v>
      </c>
      <c r="O18" s="177">
        <v>1.074E-2</v>
      </c>
      <c r="P18" s="177">
        <v>1.086E-2</v>
      </c>
      <c r="Q18" s="177">
        <v>1.0960000000000001E-2</v>
      </c>
      <c r="R18" s="177">
        <v>1.108E-2</v>
      </c>
      <c r="S18" s="177">
        <v>1.12E-2</v>
      </c>
      <c r="T18" s="177">
        <v>1.132E-2</v>
      </c>
      <c r="U18" s="177">
        <v>1.1440000000000001E-2</v>
      </c>
      <c r="V18" s="177">
        <v>1.157E-2</v>
      </c>
      <c r="W18" s="177">
        <v>1.1699999999999999E-2</v>
      </c>
      <c r="X18" s="177">
        <v>1.183E-2</v>
      </c>
      <c r="Y18" s="177">
        <v>1.1960000000000002E-2</v>
      </c>
      <c r="Z18" s="177">
        <v>1.21E-2</v>
      </c>
      <c r="AA18" s="177">
        <v>1.2240000000000001E-2</v>
      </c>
      <c r="AB18" s="177">
        <v>1.238E-2</v>
      </c>
      <c r="AC18" s="177">
        <v>1.2529999999999999E-2</v>
      </c>
      <c r="AD18" s="177">
        <v>1.268E-2</v>
      </c>
      <c r="AE18" s="177">
        <v>1.2830000000000001E-2</v>
      </c>
      <c r="AF18" s="177">
        <v>1.2979999999999998E-2</v>
      </c>
      <c r="AG18" s="177">
        <v>1.3140000000000001E-2</v>
      </c>
      <c r="AH18" s="177">
        <v>1.329E-2</v>
      </c>
      <c r="AI18" s="177">
        <v>1.346E-2</v>
      </c>
      <c r="AJ18" s="177">
        <v>1.362E-2</v>
      </c>
      <c r="AK18" s="177">
        <v>1.379E-2</v>
      </c>
      <c r="AL18" s="177">
        <v>1.397E-2</v>
      </c>
      <c r="AM18" s="178">
        <v>1.414E-2</v>
      </c>
    </row>
    <row r="19" spans="1:39" x14ac:dyDescent="0.25">
      <c r="A19" s="175" t="s">
        <v>22</v>
      </c>
      <c r="B19" s="176">
        <v>3.6000000000000002E-4</v>
      </c>
      <c r="C19" s="177">
        <v>3.9000000000000005E-4</v>
      </c>
      <c r="D19" s="177">
        <v>3.9999999999999996E-4</v>
      </c>
      <c r="E19" s="177">
        <v>3.9999999999999996E-4</v>
      </c>
      <c r="F19" s="177">
        <v>3.9999999999999996E-4</v>
      </c>
      <c r="G19" s="177">
        <v>3.9999999999999996E-4</v>
      </c>
      <c r="H19" s="177">
        <v>3.9999999999999996E-4</v>
      </c>
      <c r="I19" s="177">
        <v>3.9999999999999996E-4</v>
      </c>
      <c r="J19" s="177">
        <v>3.9999999999999996E-4</v>
      </c>
      <c r="K19" s="177">
        <v>3.9999999999999996E-4</v>
      </c>
      <c r="L19" s="177">
        <v>3.9999999999999996E-4</v>
      </c>
      <c r="M19" s="177">
        <v>3.9999999999999996E-4</v>
      </c>
      <c r="N19" s="177">
        <v>3.9999999999999996E-4</v>
      </c>
      <c r="O19" s="177">
        <v>3.9999999999999996E-4</v>
      </c>
      <c r="P19" s="177">
        <v>3.9999999999999996E-4</v>
      </c>
      <c r="Q19" s="177">
        <v>3.9999999999999996E-4</v>
      </c>
      <c r="R19" s="177">
        <v>3.9999999999999996E-4</v>
      </c>
      <c r="S19" s="177">
        <v>3.9999999999999996E-4</v>
      </c>
      <c r="T19" s="177">
        <v>3.9999999999999996E-4</v>
      </c>
      <c r="U19" s="177">
        <v>3.9999999999999996E-4</v>
      </c>
      <c r="V19" s="177">
        <v>3.9999999999999996E-4</v>
      </c>
      <c r="W19" s="177">
        <v>3.9999999999999996E-4</v>
      </c>
      <c r="X19" s="177">
        <v>3.9999999999999996E-4</v>
      </c>
      <c r="Y19" s="177">
        <v>3.9999999999999996E-4</v>
      </c>
      <c r="Z19" s="177">
        <v>3.9999999999999996E-4</v>
      </c>
      <c r="AA19" s="177">
        <v>3.9999999999999996E-4</v>
      </c>
      <c r="AB19" s="177">
        <v>3.9999999999999996E-4</v>
      </c>
      <c r="AC19" s="177">
        <v>3.9999999999999996E-4</v>
      </c>
      <c r="AD19" s="177">
        <v>4.0999999999999999E-4</v>
      </c>
      <c r="AE19" s="177">
        <v>4.2000000000000002E-4</v>
      </c>
      <c r="AF19" s="177">
        <v>4.2000000000000002E-4</v>
      </c>
      <c r="AG19" s="177">
        <v>4.6000000000000001E-4</v>
      </c>
      <c r="AH19" s="177">
        <v>4.7000000000000004E-4</v>
      </c>
      <c r="AI19" s="177">
        <v>4.8000000000000007E-4</v>
      </c>
      <c r="AJ19" s="177">
        <v>5.0999999999999993E-4</v>
      </c>
      <c r="AK19" s="177">
        <v>5.1999999999999995E-4</v>
      </c>
      <c r="AL19" s="177">
        <v>5.5000000000000003E-4</v>
      </c>
      <c r="AM19" s="178">
        <v>5.5999999999999995E-4</v>
      </c>
    </row>
    <row r="20" spans="1:39" x14ac:dyDescent="0.25">
      <c r="A20" s="175" t="s">
        <v>21</v>
      </c>
      <c r="B20" s="176">
        <v>9.8289999999999988E-2</v>
      </c>
      <c r="C20" s="177">
        <v>0.21567</v>
      </c>
      <c r="D20" s="177">
        <v>0.13725999999999999</v>
      </c>
      <c r="E20" s="177">
        <v>0.13725999999999999</v>
      </c>
      <c r="F20" s="177">
        <v>0.13725999999999999</v>
      </c>
      <c r="G20" s="177">
        <v>0.13725999999999999</v>
      </c>
      <c r="H20" s="177">
        <v>0.13725999999999999</v>
      </c>
      <c r="I20" s="177">
        <v>0.13725999999999999</v>
      </c>
      <c r="J20" s="177">
        <v>0.13725999999999999</v>
      </c>
      <c r="K20" s="177">
        <v>0.13725999999999999</v>
      </c>
      <c r="L20" s="177">
        <v>0.13725999999999999</v>
      </c>
      <c r="M20" s="177">
        <v>0.13725999999999999</v>
      </c>
      <c r="N20" s="177">
        <v>0.13725999999999999</v>
      </c>
      <c r="O20" s="177">
        <v>0.13725999999999999</v>
      </c>
      <c r="P20" s="177">
        <v>0.13725999999999999</v>
      </c>
      <c r="Q20" s="177">
        <v>0.13725999999999999</v>
      </c>
      <c r="R20" s="177">
        <v>0.13725999999999999</v>
      </c>
      <c r="S20" s="177">
        <v>0.13725999999999999</v>
      </c>
      <c r="T20" s="177">
        <v>0.13725999999999999</v>
      </c>
      <c r="U20" s="177">
        <v>0.13725999999999999</v>
      </c>
      <c r="V20" s="177">
        <v>0.13725999999999999</v>
      </c>
      <c r="W20" s="177">
        <v>0.13725999999999999</v>
      </c>
      <c r="X20" s="177">
        <v>0.13725999999999999</v>
      </c>
      <c r="Y20" s="177">
        <v>0.13725999999999999</v>
      </c>
      <c r="Z20" s="177">
        <v>0.13725999999999999</v>
      </c>
      <c r="AA20" s="177">
        <v>0.13725999999999999</v>
      </c>
      <c r="AB20" s="177">
        <v>0.13725999999999999</v>
      </c>
      <c r="AC20" s="177">
        <v>0.13725999999999999</v>
      </c>
      <c r="AD20" s="177">
        <v>0.13725999999999999</v>
      </c>
      <c r="AE20" s="177">
        <v>0.13725999999999999</v>
      </c>
      <c r="AF20" s="177">
        <v>0.13725999999999999</v>
      </c>
      <c r="AG20" s="177">
        <v>0.13725999999999999</v>
      </c>
      <c r="AH20" s="177">
        <v>0.13725999999999999</v>
      </c>
      <c r="AI20" s="177">
        <v>0.13725999999999999</v>
      </c>
      <c r="AJ20" s="177">
        <v>0.13725999999999999</v>
      </c>
      <c r="AK20" s="177">
        <v>0.13725999999999999</v>
      </c>
      <c r="AL20" s="177">
        <v>0.13725999999999999</v>
      </c>
      <c r="AM20" s="178">
        <v>0.13725999999999999</v>
      </c>
    </row>
    <row r="21" spans="1:39" x14ac:dyDescent="0.25">
      <c r="A21" s="164" t="s">
        <v>59</v>
      </c>
      <c r="B21" s="179">
        <v>31.354930000000003</v>
      </c>
      <c r="C21" s="180">
        <v>33.741950000000003</v>
      </c>
      <c r="D21" s="180">
        <v>36.409539999999993</v>
      </c>
      <c r="E21" s="180">
        <v>36.444009999999984</v>
      </c>
      <c r="F21" s="180">
        <v>36.467189999999995</v>
      </c>
      <c r="G21" s="180">
        <v>36.491199999999992</v>
      </c>
      <c r="H21" s="180">
        <v>36.518469999999986</v>
      </c>
      <c r="I21" s="180">
        <v>36.547119999999985</v>
      </c>
      <c r="J21" s="180">
        <v>36.581109999999988</v>
      </c>
      <c r="K21" s="180">
        <v>36.623279999999994</v>
      </c>
      <c r="L21" s="180">
        <v>36.673989999999989</v>
      </c>
      <c r="M21" s="180">
        <v>36.737219999999994</v>
      </c>
      <c r="N21" s="180">
        <v>36.820429999999988</v>
      </c>
      <c r="O21" s="180">
        <v>36.917209999999997</v>
      </c>
      <c r="P21" s="180">
        <v>37.030529999999985</v>
      </c>
      <c r="Q21" s="180">
        <v>37.163779999999988</v>
      </c>
      <c r="R21" s="180">
        <v>37.322130000000008</v>
      </c>
      <c r="S21" s="180">
        <v>37.513569999999994</v>
      </c>
      <c r="T21" s="180">
        <v>37.732339999999979</v>
      </c>
      <c r="U21" s="180">
        <v>37.988170000000004</v>
      </c>
      <c r="V21" s="180">
        <v>38.303629999999998</v>
      </c>
      <c r="W21" s="180">
        <v>38.688049999999997</v>
      </c>
      <c r="X21" s="180">
        <v>39.155150000000006</v>
      </c>
      <c r="Y21" s="180">
        <v>39.721989999999998</v>
      </c>
      <c r="Z21" s="180">
        <v>40.414250000000003</v>
      </c>
      <c r="AA21" s="180">
        <v>41.263910000000003</v>
      </c>
      <c r="AB21" s="180">
        <v>42.31456</v>
      </c>
      <c r="AC21" s="180">
        <v>43.606139999999989</v>
      </c>
      <c r="AD21" s="180">
        <v>45.216850000000008</v>
      </c>
      <c r="AE21" s="180">
        <v>47.226799999999983</v>
      </c>
      <c r="AF21" s="180">
        <v>49.77373</v>
      </c>
      <c r="AG21" s="180">
        <v>53.038489999999996</v>
      </c>
      <c r="AH21" s="180">
        <v>56.354819999999997</v>
      </c>
      <c r="AI21" s="180">
        <v>59.731930000000027</v>
      </c>
      <c r="AJ21" s="180">
        <v>63.172240000000023</v>
      </c>
      <c r="AK21" s="180">
        <v>66.66192999999997</v>
      </c>
      <c r="AL21" s="180">
        <v>70.206730000000022</v>
      </c>
      <c r="AM21" s="181">
        <v>73.811469999999971</v>
      </c>
    </row>
    <row r="22" spans="1:39"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row>
  </sheetData>
  <pageMargins left="0.75" right="0.75" top="1" bottom="1" header="0.5" footer="0.5"/>
  <pageSetup orientation="portrait" horizontalDpi="300" verticalDpi="300" r:id="rId2"/>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
  <dimension ref="A1:AM22"/>
  <sheetViews>
    <sheetView zoomScale="75" workbookViewId="0"/>
  </sheetViews>
  <sheetFormatPr defaultColWidth="9" defaultRowHeight="13.8" x14ac:dyDescent="0.25"/>
  <cols>
    <col min="1" max="1" width="13.19921875" style="2" customWidth="1"/>
    <col min="2" max="37" width="10.09765625" style="2" customWidth="1"/>
    <col min="38" max="39" width="11.09765625" style="2" customWidth="1"/>
    <col min="40" max="16384" width="9" style="2"/>
  </cols>
  <sheetData>
    <row r="1" spans="1:39" x14ac:dyDescent="0.25">
      <c r="A1"/>
      <c r="B1"/>
      <c r="C1"/>
      <c r="D1"/>
      <c r="E1"/>
      <c r="F1"/>
      <c r="G1"/>
      <c r="H1"/>
      <c r="I1"/>
      <c r="J1"/>
      <c r="K1"/>
      <c r="L1"/>
      <c r="M1"/>
      <c r="N1"/>
      <c r="O1"/>
      <c r="P1"/>
      <c r="Q1"/>
      <c r="R1"/>
      <c r="S1"/>
      <c r="T1"/>
      <c r="U1"/>
      <c r="V1"/>
      <c r="W1"/>
      <c r="X1"/>
      <c r="Y1"/>
      <c r="Z1"/>
      <c r="AA1"/>
      <c r="AB1"/>
      <c r="AC1"/>
      <c r="AD1"/>
      <c r="AE1"/>
      <c r="AF1"/>
      <c r="AG1"/>
      <c r="AH1"/>
      <c r="AI1"/>
      <c r="AJ1"/>
      <c r="AK1"/>
      <c r="AL1"/>
      <c r="AM1"/>
    </row>
    <row r="2" spans="1:39" x14ac:dyDescent="0.25">
      <c r="A2"/>
      <c r="B2"/>
      <c r="C2"/>
      <c r="D2"/>
      <c r="E2"/>
      <c r="F2"/>
      <c r="G2"/>
      <c r="H2"/>
      <c r="I2"/>
      <c r="J2"/>
      <c r="K2"/>
      <c r="L2"/>
      <c r="M2"/>
      <c r="N2"/>
      <c r="O2"/>
      <c r="P2"/>
      <c r="Q2"/>
      <c r="R2"/>
      <c r="S2"/>
      <c r="T2"/>
      <c r="U2"/>
      <c r="V2"/>
      <c r="W2"/>
      <c r="X2"/>
      <c r="Y2"/>
      <c r="Z2"/>
      <c r="AA2"/>
      <c r="AB2"/>
      <c r="AC2"/>
      <c r="AD2"/>
      <c r="AE2"/>
      <c r="AF2"/>
      <c r="AG2"/>
      <c r="AH2"/>
      <c r="AI2"/>
      <c r="AJ2"/>
      <c r="AK2"/>
      <c r="AL2"/>
      <c r="AM2"/>
    </row>
    <row r="3" spans="1:39" x14ac:dyDescent="0.25">
      <c r="A3"/>
      <c r="B3"/>
      <c r="C3"/>
      <c r="D3"/>
      <c r="E3"/>
      <c r="F3"/>
      <c r="G3"/>
      <c r="H3"/>
      <c r="I3"/>
      <c r="J3"/>
      <c r="K3"/>
      <c r="L3"/>
      <c r="M3"/>
      <c r="N3"/>
      <c r="O3"/>
      <c r="P3"/>
      <c r="Q3"/>
      <c r="R3"/>
      <c r="S3"/>
      <c r="T3"/>
      <c r="U3"/>
      <c r="V3"/>
      <c r="W3"/>
      <c r="X3"/>
      <c r="Y3"/>
      <c r="Z3"/>
      <c r="AA3"/>
      <c r="AB3"/>
      <c r="AC3"/>
      <c r="AD3"/>
      <c r="AE3"/>
      <c r="AF3"/>
      <c r="AG3"/>
      <c r="AH3"/>
      <c r="AI3"/>
      <c r="AJ3"/>
      <c r="AK3"/>
      <c r="AL3"/>
      <c r="AM3"/>
    </row>
    <row r="4" spans="1:39" x14ac:dyDescent="0.25">
      <c r="A4"/>
      <c r="B4"/>
      <c r="C4"/>
      <c r="D4"/>
      <c r="E4"/>
      <c r="F4"/>
      <c r="G4"/>
      <c r="H4"/>
      <c r="I4"/>
      <c r="J4"/>
      <c r="K4"/>
      <c r="L4"/>
      <c r="M4"/>
      <c r="N4"/>
      <c r="O4"/>
      <c r="P4"/>
      <c r="Q4"/>
      <c r="R4"/>
      <c r="S4"/>
      <c r="T4"/>
      <c r="U4"/>
      <c r="V4"/>
      <c r="W4"/>
      <c r="X4"/>
      <c r="Y4"/>
      <c r="Z4"/>
      <c r="AA4"/>
      <c r="AB4"/>
      <c r="AC4"/>
      <c r="AD4"/>
      <c r="AE4"/>
      <c r="AF4"/>
      <c r="AG4"/>
      <c r="AH4"/>
      <c r="AI4"/>
      <c r="AJ4"/>
      <c r="AK4"/>
      <c r="AL4"/>
      <c r="AM4"/>
    </row>
    <row r="5" spans="1:39" x14ac:dyDescent="0.25">
      <c r="A5" s="169" t="s">
        <v>53</v>
      </c>
      <c r="B5" s="165" t="s">
        <v>54</v>
      </c>
      <c r="C5"/>
      <c r="D5"/>
      <c r="E5"/>
      <c r="F5"/>
      <c r="G5"/>
      <c r="H5"/>
      <c r="I5"/>
      <c r="J5"/>
      <c r="K5"/>
      <c r="L5"/>
      <c r="M5"/>
      <c r="N5"/>
      <c r="O5"/>
      <c r="P5"/>
      <c r="Q5"/>
      <c r="R5"/>
      <c r="S5"/>
      <c r="T5"/>
      <c r="U5"/>
      <c r="V5"/>
      <c r="W5"/>
      <c r="X5"/>
      <c r="Y5"/>
      <c r="Z5"/>
      <c r="AA5"/>
      <c r="AB5"/>
      <c r="AC5"/>
      <c r="AD5"/>
      <c r="AE5"/>
      <c r="AF5"/>
      <c r="AG5"/>
      <c r="AH5"/>
      <c r="AI5"/>
      <c r="AJ5"/>
      <c r="AK5"/>
      <c r="AL5"/>
      <c r="AM5"/>
    </row>
    <row r="6" spans="1:39" x14ac:dyDescent="0.25">
      <c r="A6" s="169" t="s">
        <v>55</v>
      </c>
      <c r="B6" s="165" t="s">
        <v>54</v>
      </c>
      <c r="C6"/>
      <c r="D6"/>
      <c r="E6"/>
      <c r="F6"/>
      <c r="G6"/>
      <c r="H6"/>
      <c r="I6"/>
      <c r="J6"/>
      <c r="K6"/>
      <c r="L6"/>
      <c r="M6"/>
      <c r="N6"/>
      <c r="O6"/>
      <c r="P6"/>
      <c r="Q6"/>
      <c r="R6"/>
      <c r="S6"/>
      <c r="T6"/>
      <c r="U6"/>
      <c r="V6"/>
      <c r="W6"/>
      <c r="X6"/>
      <c r="Y6"/>
      <c r="Z6"/>
      <c r="AA6"/>
      <c r="AB6"/>
      <c r="AC6"/>
      <c r="AD6"/>
      <c r="AE6"/>
      <c r="AF6"/>
      <c r="AG6"/>
      <c r="AH6"/>
      <c r="AI6"/>
      <c r="AJ6"/>
      <c r="AK6"/>
      <c r="AL6"/>
      <c r="AM6"/>
    </row>
    <row r="7" spans="1:39" x14ac:dyDescent="0.25">
      <c r="A7"/>
      <c r="B7"/>
      <c r="C7"/>
      <c r="D7"/>
      <c r="E7"/>
      <c r="F7"/>
      <c r="G7"/>
      <c r="H7"/>
      <c r="I7"/>
      <c r="J7"/>
      <c r="K7"/>
      <c r="L7"/>
      <c r="M7"/>
      <c r="N7"/>
      <c r="O7"/>
      <c r="P7"/>
      <c r="Q7"/>
      <c r="R7"/>
      <c r="S7"/>
      <c r="T7"/>
      <c r="U7"/>
      <c r="V7"/>
      <c r="W7"/>
      <c r="X7"/>
      <c r="Y7"/>
      <c r="Z7"/>
      <c r="AA7"/>
      <c r="AB7"/>
      <c r="AC7"/>
      <c r="AD7"/>
      <c r="AE7"/>
      <c r="AF7"/>
      <c r="AG7"/>
      <c r="AH7"/>
      <c r="AI7"/>
      <c r="AJ7"/>
      <c r="AK7"/>
      <c r="AL7"/>
      <c r="AM7"/>
    </row>
    <row r="8" spans="1:39" x14ac:dyDescent="0.25">
      <c r="A8" s="168" t="s">
        <v>61</v>
      </c>
      <c r="B8" s="168" t="s">
        <v>57</v>
      </c>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7"/>
    </row>
    <row r="9" spans="1:39" x14ac:dyDescent="0.25">
      <c r="A9" s="168" t="s">
        <v>58</v>
      </c>
      <c r="B9" s="163">
        <v>2013</v>
      </c>
      <c r="C9" s="170">
        <v>2014</v>
      </c>
      <c r="D9" s="170">
        <v>2015</v>
      </c>
      <c r="E9" s="170">
        <v>2016</v>
      </c>
      <c r="F9" s="170">
        <v>2017</v>
      </c>
      <c r="G9" s="170">
        <v>2018</v>
      </c>
      <c r="H9" s="170">
        <v>2019</v>
      </c>
      <c r="I9" s="170">
        <v>2020</v>
      </c>
      <c r="J9" s="170">
        <v>2021</v>
      </c>
      <c r="K9" s="170">
        <v>2022</v>
      </c>
      <c r="L9" s="170">
        <v>2023</v>
      </c>
      <c r="M9" s="170">
        <v>2024</v>
      </c>
      <c r="N9" s="170">
        <v>2025</v>
      </c>
      <c r="O9" s="170">
        <v>2026</v>
      </c>
      <c r="P9" s="170">
        <v>2027</v>
      </c>
      <c r="Q9" s="170">
        <v>2028</v>
      </c>
      <c r="R9" s="170">
        <v>2029</v>
      </c>
      <c r="S9" s="170">
        <v>2030</v>
      </c>
      <c r="T9" s="170">
        <v>2031</v>
      </c>
      <c r="U9" s="170">
        <v>2032</v>
      </c>
      <c r="V9" s="170">
        <v>2033</v>
      </c>
      <c r="W9" s="170">
        <v>2034</v>
      </c>
      <c r="X9" s="170">
        <v>2035</v>
      </c>
      <c r="Y9" s="170">
        <v>2036</v>
      </c>
      <c r="Z9" s="170">
        <v>2037</v>
      </c>
      <c r="AA9" s="170">
        <v>2038</v>
      </c>
      <c r="AB9" s="170">
        <v>2039</v>
      </c>
      <c r="AC9" s="170">
        <v>2040</v>
      </c>
      <c r="AD9" s="170">
        <v>2041</v>
      </c>
      <c r="AE9" s="170">
        <v>2042</v>
      </c>
      <c r="AF9" s="170">
        <v>2043</v>
      </c>
      <c r="AG9" s="170">
        <v>2044</v>
      </c>
      <c r="AH9" s="170">
        <v>2045</v>
      </c>
      <c r="AI9" s="170">
        <v>2046</v>
      </c>
      <c r="AJ9" s="170">
        <v>2047</v>
      </c>
      <c r="AK9" s="170">
        <v>2048</v>
      </c>
      <c r="AL9" s="170">
        <v>2049</v>
      </c>
      <c r="AM9" s="171">
        <v>2050</v>
      </c>
    </row>
    <row r="10" spans="1:39" x14ac:dyDescent="0.25">
      <c r="A10" s="163" t="s">
        <v>12</v>
      </c>
      <c r="B10" s="172">
        <v>9.5409100000000002</v>
      </c>
      <c r="C10" s="173">
        <v>6.7699499999999979</v>
      </c>
      <c r="D10" s="173">
        <v>5.7862200000000001</v>
      </c>
      <c r="E10" s="173">
        <v>5.7862200000000001</v>
      </c>
      <c r="F10" s="173">
        <v>5.7862200000000001</v>
      </c>
      <c r="G10" s="173">
        <v>5.7862200000000001</v>
      </c>
      <c r="H10" s="173">
        <v>5.7862200000000001</v>
      </c>
      <c r="I10" s="173">
        <v>5.7862200000000001</v>
      </c>
      <c r="J10" s="173">
        <v>5.7862200000000001</v>
      </c>
      <c r="K10" s="173">
        <v>5.7862200000000001</v>
      </c>
      <c r="L10" s="173">
        <v>5.7862200000000001</v>
      </c>
      <c r="M10" s="173">
        <v>5.7862200000000001</v>
      </c>
      <c r="N10" s="173">
        <v>5.7862200000000001</v>
      </c>
      <c r="O10" s="173">
        <v>5.7862200000000001</v>
      </c>
      <c r="P10" s="173">
        <v>5.7862200000000001</v>
      </c>
      <c r="Q10" s="173">
        <v>5.7862200000000001</v>
      </c>
      <c r="R10" s="173">
        <v>5.7862200000000001</v>
      </c>
      <c r="S10" s="173">
        <v>5.7862200000000001</v>
      </c>
      <c r="T10" s="173">
        <v>5.7862200000000001</v>
      </c>
      <c r="U10" s="173">
        <v>5.7862200000000001</v>
      </c>
      <c r="V10" s="173">
        <v>5.7862200000000001</v>
      </c>
      <c r="W10" s="173">
        <v>5.7862200000000001</v>
      </c>
      <c r="X10" s="173">
        <v>5.7862200000000001</v>
      </c>
      <c r="Y10" s="173">
        <v>5.7862200000000001</v>
      </c>
      <c r="Z10" s="173">
        <v>5.7862200000000001</v>
      </c>
      <c r="AA10" s="173">
        <v>5.7862200000000001</v>
      </c>
      <c r="AB10" s="173">
        <v>5.7862200000000001</v>
      </c>
      <c r="AC10" s="173">
        <v>5.7862200000000001</v>
      </c>
      <c r="AD10" s="173">
        <v>5.7862200000000001</v>
      </c>
      <c r="AE10" s="173">
        <v>5.7862200000000001</v>
      </c>
      <c r="AF10" s="173">
        <v>5.7862200000000001</v>
      </c>
      <c r="AG10" s="173">
        <v>5.7862200000000001</v>
      </c>
      <c r="AH10" s="173">
        <v>5.7862200000000001</v>
      </c>
      <c r="AI10" s="173">
        <v>5.7862200000000001</v>
      </c>
      <c r="AJ10" s="173">
        <v>5.7862200000000001</v>
      </c>
      <c r="AK10" s="173">
        <v>5.7862200000000001</v>
      </c>
      <c r="AL10" s="173">
        <v>5.7862200000000001</v>
      </c>
      <c r="AM10" s="174">
        <v>5.7862200000000001</v>
      </c>
    </row>
    <row r="11" spans="1:39" x14ac:dyDescent="0.25">
      <c r="A11" s="175" t="s">
        <v>13</v>
      </c>
      <c r="B11" s="176">
        <v>87.621579999999994</v>
      </c>
      <c r="C11" s="177">
        <v>91.527679999999989</v>
      </c>
      <c r="D11" s="177">
        <v>90.041240000000002</v>
      </c>
      <c r="E11" s="177">
        <v>90.041240000000002</v>
      </c>
      <c r="F11" s="177">
        <v>90.041240000000002</v>
      </c>
      <c r="G11" s="177">
        <v>90.041240000000002</v>
      </c>
      <c r="H11" s="177">
        <v>90.041240000000002</v>
      </c>
      <c r="I11" s="177">
        <v>90.041240000000002</v>
      </c>
      <c r="J11" s="177">
        <v>90.041240000000002</v>
      </c>
      <c r="K11" s="177">
        <v>90.041240000000002</v>
      </c>
      <c r="L11" s="177">
        <v>90.041240000000002</v>
      </c>
      <c r="M11" s="177">
        <v>90.041240000000002</v>
      </c>
      <c r="N11" s="177">
        <v>90.041240000000002</v>
      </c>
      <c r="O11" s="177">
        <v>90.041240000000002</v>
      </c>
      <c r="P11" s="177">
        <v>90.041240000000002</v>
      </c>
      <c r="Q11" s="177">
        <v>90.041240000000002</v>
      </c>
      <c r="R11" s="177">
        <v>90.041240000000002</v>
      </c>
      <c r="S11" s="177">
        <v>90.041240000000002</v>
      </c>
      <c r="T11" s="177">
        <v>90.041240000000002</v>
      </c>
      <c r="U11" s="177">
        <v>90.041240000000002</v>
      </c>
      <c r="V11" s="177">
        <v>90.041240000000002</v>
      </c>
      <c r="W11" s="177">
        <v>90.041240000000002</v>
      </c>
      <c r="X11" s="177">
        <v>90.041240000000002</v>
      </c>
      <c r="Y11" s="177">
        <v>90.041240000000002</v>
      </c>
      <c r="Z11" s="177">
        <v>90.041240000000002</v>
      </c>
      <c r="AA11" s="177">
        <v>90.041240000000002</v>
      </c>
      <c r="AB11" s="177">
        <v>90.041240000000002</v>
      </c>
      <c r="AC11" s="177">
        <v>90.041240000000002</v>
      </c>
      <c r="AD11" s="177">
        <v>90.041240000000002</v>
      </c>
      <c r="AE11" s="177">
        <v>90.041240000000002</v>
      </c>
      <c r="AF11" s="177">
        <v>90.041240000000002</v>
      </c>
      <c r="AG11" s="177">
        <v>90.041240000000002</v>
      </c>
      <c r="AH11" s="177">
        <v>90.041240000000002</v>
      </c>
      <c r="AI11" s="177">
        <v>90.041240000000002</v>
      </c>
      <c r="AJ11" s="177">
        <v>90.041240000000002</v>
      </c>
      <c r="AK11" s="177">
        <v>90.041240000000002</v>
      </c>
      <c r="AL11" s="177">
        <v>90.041240000000002</v>
      </c>
      <c r="AM11" s="178">
        <v>90.041240000000002</v>
      </c>
    </row>
    <row r="12" spans="1:39" x14ac:dyDescent="0.25">
      <c r="A12" s="175" t="s">
        <v>14</v>
      </c>
      <c r="B12" s="176">
        <v>1.2757599999999996</v>
      </c>
      <c r="C12" s="177">
        <v>2.6160900000000007</v>
      </c>
      <c r="D12" s="177">
        <v>2.3783599999999998</v>
      </c>
      <c r="E12" s="177">
        <v>2.3792599999999999</v>
      </c>
      <c r="F12" s="177">
        <v>2.3792599999999999</v>
      </c>
      <c r="G12" s="177">
        <v>2.3792599999999999</v>
      </c>
      <c r="H12" s="177">
        <v>2.3792599999999999</v>
      </c>
      <c r="I12" s="177">
        <v>2.3794899999999997</v>
      </c>
      <c r="J12" s="177">
        <v>2.3797099999999998</v>
      </c>
      <c r="K12" s="177">
        <v>2.3809299999999998</v>
      </c>
      <c r="L12" s="177">
        <v>2.3826099999999997</v>
      </c>
      <c r="M12" s="177">
        <v>2.3845399999999999</v>
      </c>
      <c r="N12" s="177">
        <v>2.3875999999999991</v>
      </c>
      <c r="O12" s="177">
        <v>2.3916399999999998</v>
      </c>
      <c r="P12" s="177">
        <v>2.3971499999999999</v>
      </c>
      <c r="Q12" s="177">
        <v>2.4046599999999994</v>
      </c>
      <c r="R12" s="177">
        <v>2.4143599999999998</v>
      </c>
      <c r="S12" s="177">
        <v>2.4260100000000002</v>
      </c>
      <c r="T12" s="177">
        <v>2.4374899999999999</v>
      </c>
      <c r="U12" s="177">
        <v>2.4496799999999994</v>
      </c>
      <c r="V12" s="177">
        <v>2.4647299999999994</v>
      </c>
      <c r="W12" s="177">
        <v>2.4834799999999992</v>
      </c>
      <c r="X12" s="177">
        <v>2.5066099999999993</v>
      </c>
      <c r="Y12" s="177">
        <v>2.5317799999999995</v>
      </c>
      <c r="Z12" s="177">
        <v>2.5602999999999998</v>
      </c>
      <c r="AA12" s="177">
        <v>2.5939599999999992</v>
      </c>
      <c r="AB12" s="177">
        <v>2.6317599999999999</v>
      </c>
      <c r="AC12" s="177">
        <v>2.67225</v>
      </c>
      <c r="AD12" s="177">
        <v>2.7149599999999996</v>
      </c>
      <c r="AE12" s="177">
        <v>2.7625199999999994</v>
      </c>
      <c r="AF12" s="177">
        <v>2.8146400000000007</v>
      </c>
      <c r="AG12" s="177">
        <v>2.8710900000000006</v>
      </c>
      <c r="AH12" s="177">
        <v>2.9272900000000011</v>
      </c>
      <c r="AI12" s="177">
        <v>2.9835500000000006</v>
      </c>
      <c r="AJ12" s="177">
        <v>3.0391300000000014</v>
      </c>
      <c r="AK12" s="177">
        <v>3.0937800000000015</v>
      </c>
      <c r="AL12" s="177">
        <v>3.1469500000000008</v>
      </c>
      <c r="AM12" s="178">
        <v>3.1969700000000016</v>
      </c>
    </row>
    <row r="13" spans="1:39" x14ac:dyDescent="0.25">
      <c r="A13" s="175" t="s">
        <v>15</v>
      </c>
      <c r="B13" s="176">
        <v>18.38784999999999</v>
      </c>
      <c r="C13" s="177">
        <v>18.401499999999992</v>
      </c>
      <c r="D13" s="177">
        <v>18.417919999999988</v>
      </c>
      <c r="E13" s="177">
        <v>18.442659999999986</v>
      </c>
      <c r="F13" s="177">
        <v>18.459289999999989</v>
      </c>
      <c r="G13" s="177">
        <v>18.47801999999999</v>
      </c>
      <c r="H13" s="177">
        <v>18.511459999999985</v>
      </c>
      <c r="I13" s="177">
        <v>18.577209999999987</v>
      </c>
      <c r="J13" s="177">
        <v>18.709829999999993</v>
      </c>
      <c r="K13" s="177">
        <v>18.983599999999985</v>
      </c>
      <c r="L13" s="177">
        <v>19.397509999999993</v>
      </c>
      <c r="M13" s="177">
        <v>19.986829999999991</v>
      </c>
      <c r="N13" s="177">
        <v>20.847850000000005</v>
      </c>
      <c r="O13" s="177">
        <v>21.830400000000012</v>
      </c>
      <c r="P13" s="177">
        <v>22.837300000000006</v>
      </c>
      <c r="Q13" s="177">
        <v>23.888240000000003</v>
      </c>
      <c r="R13" s="177">
        <v>24.986360000000005</v>
      </c>
      <c r="S13" s="177">
        <v>26.105050000000006</v>
      </c>
      <c r="T13" s="177">
        <v>27.245560000000001</v>
      </c>
      <c r="U13" s="177">
        <v>28.417290000000005</v>
      </c>
      <c r="V13" s="177">
        <v>29.661030000000011</v>
      </c>
      <c r="W13" s="177">
        <v>30.952880000000015</v>
      </c>
      <c r="X13" s="177">
        <v>32.284360000000007</v>
      </c>
      <c r="Y13" s="177">
        <v>33.633490000000002</v>
      </c>
      <c r="Z13" s="177">
        <v>35.031089999999992</v>
      </c>
      <c r="AA13" s="177">
        <v>36.488210000000009</v>
      </c>
      <c r="AB13" s="177">
        <v>38.02723000000001</v>
      </c>
      <c r="AC13" s="177">
        <v>39.633450000000018</v>
      </c>
      <c r="AD13" s="177">
        <v>41.310660000000006</v>
      </c>
      <c r="AE13" s="177">
        <v>43.137310000000006</v>
      </c>
      <c r="AF13" s="177">
        <v>45.25018</v>
      </c>
      <c r="AG13" s="177">
        <v>47.879199999999983</v>
      </c>
      <c r="AH13" s="177">
        <v>50.513749999999973</v>
      </c>
      <c r="AI13" s="177">
        <v>53.165370000000046</v>
      </c>
      <c r="AJ13" s="177">
        <v>55.839569999999995</v>
      </c>
      <c r="AK13" s="177">
        <v>58.528790000000008</v>
      </c>
      <c r="AL13" s="177">
        <v>61.227250000000005</v>
      </c>
      <c r="AM13" s="178">
        <v>63.935090000000002</v>
      </c>
    </row>
    <row r="14" spans="1:39" x14ac:dyDescent="0.25">
      <c r="A14" s="175" t="s">
        <v>16</v>
      </c>
      <c r="B14" s="176">
        <v>3.8174300000000003</v>
      </c>
      <c r="C14" s="177">
        <v>4.4118100000000009</v>
      </c>
      <c r="D14" s="177">
        <v>4.1145700000000005</v>
      </c>
      <c r="E14" s="177">
        <v>8.9487800000000011</v>
      </c>
      <c r="F14" s="177">
        <v>13.011460000000003</v>
      </c>
      <c r="G14" s="177">
        <v>16.962240000000001</v>
      </c>
      <c r="H14" s="177">
        <v>21.06015</v>
      </c>
      <c r="I14" s="177">
        <v>25.273020000000006</v>
      </c>
      <c r="J14" s="177">
        <v>30.002560000000003</v>
      </c>
      <c r="K14" s="177">
        <v>35.470789999999994</v>
      </c>
      <c r="L14" s="177">
        <v>41.649860000000004</v>
      </c>
      <c r="M14" s="177">
        <v>48.368890000000007</v>
      </c>
      <c r="N14" s="177">
        <v>56.051200000000001</v>
      </c>
      <c r="O14" s="177">
        <v>64.002020000000044</v>
      </c>
      <c r="P14" s="177">
        <v>72.097130000000021</v>
      </c>
      <c r="Q14" s="177">
        <v>80.552870000000027</v>
      </c>
      <c r="R14" s="177">
        <v>89.535960000000017</v>
      </c>
      <c r="S14" s="177">
        <v>98.838010000000025</v>
      </c>
      <c r="T14" s="177">
        <v>108.26764000000004</v>
      </c>
      <c r="U14" s="177">
        <v>118.04959999999998</v>
      </c>
      <c r="V14" s="177">
        <v>128.43364999999994</v>
      </c>
      <c r="W14" s="177">
        <v>139.1603400000001</v>
      </c>
      <c r="X14" s="177">
        <v>150.25799999999995</v>
      </c>
      <c r="Y14" s="177">
        <v>161.53683000000004</v>
      </c>
      <c r="Z14" s="177">
        <v>173.22351999999998</v>
      </c>
      <c r="AA14" s="177">
        <v>185.39765000000003</v>
      </c>
      <c r="AB14" s="177">
        <v>197.99896999999993</v>
      </c>
      <c r="AC14" s="177">
        <v>211.07080999999999</v>
      </c>
      <c r="AD14" s="177">
        <v>224.32740000000001</v>
      </c>
      <c r="AE14" s="177">
        <v>237.72802999999996</v>
      </c>
      <c r="AF14" s="177">
        <v>251.43128999999999</v>
      </c>
      <c r="AG14" s="177">
        <v>265.47827000000012</v>
      </c>
      <c r="AH14" s="177">
        <v>279.42706999999996</v>
      </c>
      <c r="AI14" s="177">
        <v>293.16954000000004</v>
      </c>
      <c r="AJ14" s="177">
        <v>307.08428000000015</v>
      </c>
      <c r="AK14" s="177">
        <v>320.83121</v>
      </c>
      <c r="AL14" s="177">
        <v>334.49856999999992</v>
      </c>
      <c r="AM14" s="178">
        <v>347.99245999999994</v>
      </c>
    </row>
    <row r="15" spans="1:39" x14ac:dyDescent="0.25">
      <c r="A15" s="175" t="s">
        <v>17</v>
      </c>
      <c r="B15" s="176">
        <v>93.745950000000022</v>
      </c>
      <c r="C15" s="177">
        <v>105.29262999999997</v>
      </c>
      <c r="D15" s="177">
        <v>120.82149999999997</v>
      </c>
      <c r="E15" s="177">
        <v>122.05271000000002</v>
      </c>
      <c r="F15" s="177">
        <v>123.17815999999993</v>
      </c>
      <c r="G15" s="177">
        <v>124.28423999999997</v>
      </c>
      <c r="H15" s="177">
        <v>125.44578000000003</v>
      </c>
      <c r="I15" s="177">
        <v>126.66259000000001</v>
      </c>
      <c r="J15" s="177">
        <v>128.01892999999998</v>
      </c>
      <c r="K15" s="177">
        <v>129.53544999999997</v>
      </c>
      <c r="L15" s="177">
        <v>131.21720000000002</v>
      </c>
      <c r="M15" s="177">
        <v>133.05970000000002</v>
      </c>
      <c r="N15" s="177">
        <v>135.16238000000001</v>
      </c>
      <c r="O15" s="177">
        <v>137.35275999999999</v>
      </c>
      <c r="P15" s="177">
        <v>139.60483000000002</v>
      </c>
      <c r="Q15" s="177">
        <v>141.95262</v>
      </c>
      <c r="R15" s="177">
        <v>144.44222000000002</v>
      </c>
      <c r="S15" s="177">
        <v>147.06225000000003</v>
      </c>
      <c r="T15" s="177">
        <v>149.7863100000001</v>
      </c>
      <c r="U15" s="177">
        <v>152.66603000000003</v>
      </c>
      <c r="V15" s="177">
        <v>155.79569999999998</v>
      </c>
      <c r="W15" s="177">
        <v>159.17969000000008</v>
      </c>
      <c r="X15" s="177">
        <v>162.85442999999998</v>
      </c>
      <c r="Y15" s="177">
        <v>166.85154000000006</v>
      </c>
      <c r="Z15" s="177">
        <v>171.27072999999999</v>
      </c>
      <c r="AA15" s="177">
        <v>176.19646000000006</v>
      </c>
      <c r="AB15" s="177">
        <v>181.76412000000002</v>
      </c>
      <c r="AC15" s="177">
        <v>188.08304999999993</v>
      </c>
      <c r="AD15" s="177">
        <v>195.26472000000004</v>
      </c>
      <c r="AE15" s="177">
        <v>203.45846999999995</v>
      </c>
      <c r="AF15" s="177">
        <v>212.97247999999996</v>
      </c>
      <c r="AG15" s="177">
        <v>224.10610999999992</v>
      </c>
      <c r="AH15" s="177">
        <v>235.35752999999988</v>
      </c>
      <c r="AI15" s="177">
        <v>246.78757999999996</v>
      </c>
      <c r="AJ15" s="177">
        <v>258.39661999999998</v>
      </c>
      <c r="AK15" s="177">
        <v>270.12236999999988</v>
      </c>
      <c r="AL15" s="177">
        <v>281.99251999999996</v>
      </c>
      <c r="AM15" s="178">
        <v>294.01956000000007</v>
      </c>
    </row>
    <row r="16" spans="1:39" x14ac:dyDescent="0.25">
      <c r="A16" s="175" t="s">
        <v>18</v>
      </c>
      <c r="B16" s="176">
        <v>0.49673999999999996</v>
      </c>
      <c r="C16" s="177">
        <v>0.45157000000000003</v>
      </c>
      <c r="D16" s="177">
        <v>0.39735000000000004</v>
      </c>
      <c r="E16" s="177">
        <v>0.39735000000000004</v>
      </c>
      <c r="F16" s="177">
        <v>0.39735000000000004</v>
      </c>
      <c r="G16" s="177">
        <v>0.39735000000000004</v>
      </c>
      <c r="H16" s="177">
        <v>0.39735000000000004</v>
      </c>
      <c r="I16" s="177">
        <v>0.39735000000000004</v>
      </c>
      <c r="J16" s="177">
        <v>0.39735000000000004</v>
      </c>
      <c r="K16" s="177">
        <v>0.39735000000000004</v>
      </c>
      <c r="L16" s="177">
        <v>0.39735000000000004</v>
      </c>
      <c r="M16" s="177">
        <v>0.39735000000000004</v>
      </c>
      <c r="N16" s="177">
        <v>0.39735000000000004</v>
      </c>
      <c r="O16" s="177">
        <v>0.39735000000000004</v>
      </c>
      <c r="P16" s="177">
        <v>0.39735000000000004</v>
      </c>
      <c r="Q16" s="177">
        <v>0.39735000000000004</v>
      </c>
      <c r="R16" s="177">
        <v>0.39735000000000004</v>
      </c>
      <c r="S16" s="177">
        <v>0.39735000000000004</v>
      </c>
      <c r="T16" s="177">
        <v>0.39735000000000004</v>
      </c>
      <c r="U16" s="177">
        <v>0.39735000000000004</v>
      </c>
      <c r="V16" s="177">
        <v>0.39735000000000004</v>
      </c>
      <c r="W16" s="177">
        <v>0.39735000000000004</v>
      </c>
      <c r="X16" s="177">
        <v>0.39735000000000004</v>
      </c>
      <c r="Y16" s="177">
        <v>0.39735000000000004</v>
      </c>
      <c r="Z16" s="177">
        <v>0.39735000000000004</v>
      </c>
      <c r="AA16" s="177">
        <v>0.39735000000000004</v>
      </c>
      <c r="AB16" s="177">
        <v>0.39735000000000004</v>
      </c>
      <c r="AC16" s="177">
        <v>0.39735000000000004</v>
      </c>
      <c r="AD16" s="177">
        <v>0.39735000000000004</v>
      </c>
      <c r="AE16" s="177">
        <v>0.39735000000000004</v>
      </c>
      <c r="AF16" s="177">
        <v>0.39735000000000004</v>
      </c>
      <c r="AG16" s="177">
        <v>0.39735000000000004</v>
      </c>
      <c r="AH16" s="177">
        <v>0.39735000000000004</v>
      </c>
      <c r="AI16" s="177">
        <v>0.39735000000000004</v>
      </c>
      <c r="AJ16" s="177">
        <v>0.39735000000000004</v>
      </c>
      <c r="AK16" s="177">
        <v>0.39735000000000004</v>
      </c>
      <c r="AL16" s="177">
        <v>0.39735000000000004</v>
      </c>
      <c r="AM16" s="178">
        <v>0.39735000000000004</v>
      </c>
    </row>
    <row r="17" spans="1:39" x14ac:dyDescent="0.25">
      <c r="A17" s="175" t="s">
        <v>19</v>
      </c>
      <c r="B17" s="176">
        <v>44.195689999999985</v>
      </c>
      <c r="C17" s="177">
        <v>46.721810000000019</v>
      </c>
      <c r="D17" s="177">
        <v>49.898560000000018</v>
      </c>
      <c r="E17" s="177">
        <v>52.735020000000027</v>
      </c>
      <c r="F17" s="177">
        <v>55.005580000000023</v>
      </c>
      <c r="G17" s="177">
        <v>57.208660000000009</v>
      </c>
      <c r="H17" s="177">
        <v>59.478250000000031</v>
      </c>
      <c r="I17" s="177">
        <v>61.778210000000001</v>
      </c>
      <c r="J17" s="177">
        <v>64.328290000000024</v>
      </c>
      <c r="K17" s="177">
        <v>67.197699999999998</v>
      </c>
      <c r="L17" s="177">
        <v>70.394620000000003</v>
      </c>
      <c r="M17" s="177">
        <v>73.884929999999997</v>
      </c>
      <c r="N17" s="177">
        <v>77.84265000000002</v>
      </c>
      <c r="O17" s="177">
        <v>82.067669999999993</v>
      </c>
      <c r="P17" s="177">
        <v>86.466610000000031</v>
      </c>
      <c r="Q17" s="177">
        <v>91.084560000000025</v>
      </c>
      <c r="R17" s="177">
        <v>96.00493000000003</v>
      </c>
      <c r="S17" s="177">
        <v>101.13285000000002</v>
      </c>
      <c r="T17" s="177">
        <v>106.32907999999999</v>
      </c>
      <c r="U17" s="177">
        <v>111.66729000000002</v>
      </c>
      <c r="V17" s="177">
        <v>117.32239000000006</v>
      </c>
      <c r="W17" s="177">
        <v>123.13249000000002</v>
      </c>
      <c r="X17" s="177">
        <v>129.11880000000002</v>
      </c>
      <c r="Y17" s="177">
        <v>135.15642000000003</v>
      </c>
      <c r="Z17" s="177">
        <v>141.41224999999997</v>
      </c>
      <c r="AA17" s="177">
        <v>147.92428000000001</v>
      </c>
      <c r="AB17" s="177">
        <v>154.70511999999999</v>
      </c>
      <c r="AC17" s="177">
        <v>161.67665999999997</v>
      </c>
      <c r="AD17" s="177">
        <v>168.74379999999994</v>
      </c>
      <c r="AE17" s="177">
        <v>175.94824000000006</v>
      </c>
      <c r="AF17" s="177">
        <v>183.2334000000001</v>
      </c>
      <c r="AG17" s="177">
        <v>190.60403999999994</v>
      </c>
      <c r="AH17" s="177">
        <v>197.89368999999988</v>
      </c>
      <c r="AI17" s="177">
        <v>205.21604999999985</v>
      </c>
      <c r="AJ17" s="177">
        <v>212.59074000000004</v>
      </c>
      <c r="AK17" s="177">
        <v>219.89000999999996</v>
      </c>
      <c r="AL17" s="177">
        <v>227.09835999999993</v>
      </c>
      <c r="AM17" s="178">
        <v>234.22275999999999</v>
      </c>
    </row>
    <row r="18" spans="1:39" x14ac:dyDescent="0.25">
      <c r="A18" s="175" t="s">
        <v>20</v>
      </c>
      <c r="B18" s="176">
        <v>0</v>
      </c>
      <c r="C18" s="177">
        <v>0</v>
      </c>
      <c r="D18" s="177">
        <v>0</v>
      </c>
      <c r="E18" s="177">
        <v>0</v>
      </c>
      <c r="F18" s="177">
        <v>0</v>
      </c>
      <c r="G18" s="177">
        <v>0</v>
      </c>
      <c r="H18" s="177">
        <v>0</v>
      </c>
      <c r="I18" s="177">
        <v>0</v>
      </c>
      <c r="J18" s="177">
        <v>0</v>
      </c>
      <c r="K18" s="177">
        <v>0</v>
      </c>
      <c r="L18" s="177">
        <v>0</v>
      </c>
      <c r="M18" s="177">
        <v>0</v>
      </c>
      <c r="N18" s="177">
        <v>0</v>
      </c>
      <c r="O18" s="177">
        <v>0</v>
      </c>
      <c r="P18" s="177">
        <v>0</v>
      </c>
      <c r="Q18" s="177">
        <v>0</v>
      </c>
      <c r="R18" s="177">
        <v>0</v>
      </c>
      <c r="S18" s="177">
        <v>0</v>
      </c>
      <c r="T18" s="177">
        <v>0</v>
      </c>
      <c r="U18" s="177">
        <v>0</v>
      </c>
      <c r="V18" s="177">
        <v>0</v>
      </c>
      <c r="W18" s="177">
        <v>0</v>
      </c>
      <c r="X18" s="177">
        <v>0</v>
      </c>
      <c r="Y18" s="177">
        <v>0</v>
      </c>
      <c r="Z18" s="177">
        <v>0</v>
      </c>
      <c r="AA18" s="177">
        <v>0</v>
      </c>
      <c r="AB18" s="177">
        <v>0</v>
      </c>
      <c r="AC18" s="177">
        <v>0</v>
      </c>
      <c r="AD18" s="177">
        <v>0</v>
      </c>
      <c r="AE18" s="177">
        <v>0</v>
      </c>
      <c r="AF18" s="177">
        <v>0</v>
      </c>
      <c r="AG18" s="177">
        <v>0</v>
      </c>
      <c r="AH18" s="177">
        <v>0</v>
      </c>
      <c r="AI18" s="177">
        <v>0</v>
      </c>
      <c r="AJ18" s="177">
        <v>0</v>
      </c>
      <c r="AK18" s="177">
        <v>0</v>
      </c>
      <c r="AL18" s="177">
        <v>0</v>
      </c>
      <c r="AM18" s="178">
        <v>0</v>
      </c>
    </row>
    <row r="19" spans="1:39" x14ac:dyDescent="0.25">
      <c r="A19" s="175" t="s">
        <v>22</v>
      </c>
      <c r="B19" s="176">
        <v>0</v>
      </c>
      <c r="C19" s="177">
        <v>0</v>
      </c>
      <c r="D19" s="177">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7">
        <v>0</v>
      </c>
      <c r="W19" s="177">
        <v>0</v>
      </c>
      <c r="X19" s="177">
        <v>0</v>
      </c>
      <c r="Y19" s="177">
        <v>0</v>
      </c>
      <c r="Z19" s="177">
        <v>0</v>
      </c>
      <c r="AA19" s="177">
        <v>0</v>
      </c>
      <c r="AB19" s="177">
        <v>0</v>
      </c>
      <c r="AC19" s="177">
        <v>0</v>
      </c>
      <c r="AD19" s="177">
        <v>0</v>
      </c>
      <c r="AE19" s="177">
        <v>0</v>
      </c>
      <c r="AF19" s="177">
        <v>0</v>
      </c>
      <c r="AG19" s="177">
        <v>0</v>
      </c>
      <c r="AH19" s="177">
        <v>0</v>
      </c>
      <c r="AI19" s="177">
        <v>0</v>
      </c>
      <c r="AJ19" s="177">
        <v>0</v>
      </c>
      <c r="AK19" s="177">
        <v>0</v>
      </c>
      <c r="AL19" s="177">
        <v>0</v>
      </c>
      <c r="AM19" s="178">
        <v>0</v>
      </c>
    </row>
    <row r="20" spans="1:39" x14ac:dyDescent="0.25">
      <c r="A20" s="175" t="s">
        <v>21</v>
      </c>
      <c r="B20" s="176">
        <v>1.5740699999999999</v>
      </c>
      <c r="C20" s="177">
        <v>3.40387</v>
      </c>
      <c r="D20" s="177">
        <v>2.20797</v>
      </c>
      <c r="E20" s="177">
        <v>2.20797</v>
      </c>
      <c r="F20" s="177">
        <v>2.20797</v>
      </c>
      <c r="G20" s="177">
        <v>2.20797</v>
      </c>
      <c r="H20" s="177">
        <v>2.20797</v>
      </c>
      <c r="I20" s="177">
        <v>2.20797</v>
      </c>
      <c r="J20" s="177">
        <v>2.20797</v>
      </c>
      <c r="K20" s="177">
        <v>2.20797</v>
      </c>
      <c r="L20" s="177">
        <v>2.20797</v>
      </c>
      <c r="M20" s="177">
        <v>2.20797</v>
      </c>
      <c r="N20" s="177">
        <v>2.20797</v>
      </c>
      <c r="O20" s="177">
        <v>2.20797</v>
      </c>
      <c r="P20" s="177">
        <v>2.20797</v>
      </c>
      <c r="Q20" s="177">
        <v>2.20797</v>
      </c>
      <c r="R20" s="177">
        <v>2.20797</v>
      </c>
      <c r="S20" s="177">
        <v>2.20797</v>
      </c>
      <c r="T20" s="177">
        <v>2.20797</v>
      </c>
      <c r="U20" s="177">
        <v>2.20797</v>
      </c>
      <c r="V20" s="177">
        <v>2.20797</v>
      </c>
      <c r="W20" s="177">
        <v>2.20797</v>
      </c>
      <c r="X20" s="177">
        <v>2.20797</v>
      </c>
      <c r="Y20" s="177">
        <v>2.20797</v>
      </c>
      <c r="Z20" s="177">
        <v>2.20797</v>
      </c>
      <c r="AA20" s="177">
        <v>2.20797</v>
      </c>
      <c r="AB20" s="177">
        <v>2.20797</v>
      </c>
      <c r="AC20" s="177">
        <v>2.20797</v>
      </c>
      <c r="AD20" s="177">
        <v>2.20797</v>
      </c>
      <c r="AE20" s="177">
        <v>2.20797</v>
      </c>
      <c r="AF20" s="177">
        <v>2.20797</v>
      </c>
      <c r="AG20" s="177">
        <v>2.20797</v>
      </c>
      <c r="AH20" s="177">
        <v>2.20797</v>
      </c>
      <c r="AI20" s="177">
        <v>2.20797</v>
      </c>
      <c r="AJ20" s="177">
        <v>2.20797</v>
      </c>
      <c r="AK20" s="177">
        <v>2.20797</v>
      </c>
      <c r="AL20" s="177">
        <v>2.20797</v>
      </c>
      <c r="AM20" s="178">
        <v>2.20797</v>
      </c>
    </row>
    <row r="21" spans="1:39" x14ac:dyDescent="0.25">
      <c r="A21" s="164" t="s">
        <v>59</v>
      </c>
      <c r="B21" s="179">
        <v>260.65598</v>
      </c>
      <c r="C21" s="180">
        <v>279.59690999999998</v>
      </c>
      <c r="D21" s="180">
        <v>294.06368999999995</v>
      </c>
      <c r="E21" s="180">
        <v>302.99121000000002</v>
      </c>
      <c r="F21" s="180">
        <v>310.46652999999992</v>
      </c>
      <c r="G21" s="180">
        <v>317.74519999999995</v>
      </c>
      <c r="H21" s="180">
        <v>325.30768000000006</v>
      </c>
      <c r="I21" s="180">
        <v>333.10329999999999</v>
      </c>
      <c r="J21" s="180">
        <v>341.87210000000005</v>
      </c>
      <c r="K21" s="180">
        <v>352.00124999999997</v>
      </c>
      <c r="L21" s="180">
        <v>363.47458</v>
      </c>
      <c r="M21" s="180">
        <v>376.11767000000003</v>
      </c>
      <c r="N21" s="180">
        <v>390.72446000000008</v>
      </c>
      <c r="O21" s="180">
        <v>406.07727000000006</v>
      </c>
      <c r="P21" s="180">
        <v>421.83580000000012</v>
      </c>
      <c r="Q21" s="180">
        <v>438.31573000000003</v>
      </c>
      <c r="R21" s="180">
        <v>455.81661000000003</v>
      </c>
      <c r="S21" s="180">
        <v>473.99695000000014</v>
      </c>
      <c r="T21" s="180">
        <v>492.49886000000015</v>
      </c>
      <c r="U21" s="180">
        <v>511.68267000000009</v>
      </c>
      <c r="V21" s="180">
        <v>532.1102800000001</v>
      </c>
      <c r="W21" s="180">
        <v>553.34166000000027</v>
      </c>
      <c r="X21" s="180">
        <v>575.45497999999998</v>
      </c>
      <c r="Y21" s="180">
        <v>598.14284000000021</v>
      </c>
      <c r="Z21" s="180">
        <v>621.93067000000008</v>
      </c>
      <c r="AA21" s="180">
        <v>647.03334000000007</v>
      </c>
      <c r="AB21" s="180">
        <v>673.55998</v>
      </c>
      <c r="AC21" s="180">
        <v>701.56899999999996</v>
      </c>
      <c r="AD21" s="180">
        <v>730.79431999999997</v>
      </c>
      <c r="AE21" s="180">
        <v>761.46735000000001</v>
      </c>
      <c r="AF21" s="180">
        <v>794.13477</v>
      </c>
      <c r="AG21" s="180">
        <v>829.37148999999999</v>
      </c>
      <c r="AH21" s="180">
        <v>864.55210999999974</v>
      </c>
      <c r="AI21" s="180">
        <v>899.75486999999987</v>
      </c>
      <c r="AJ21" s="180">
        <v>935.3831200000003</v>
      </c>
      <c r="AK21" s="180">
        <v>970.89893999999981</v>
      </c>
      <c r="AL21" s="180">
        <v>1006.3964299999999</v>
      </c>
      <c r="AM21" s="181">
        <v>1041.7996199999998</v>
      </c>
    </row>
    <row r="22" spans="1:39"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row>
  </sheetData>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1:AM22"/>
  <sheetViews>
    <sheetView zoomScale="75" workbookViewId="0"/>
  </sheetViews>
  <sheetFormatPr defaultColWidth="9" defaultRowHeight="13.8" x14ac:dyDescent="0.25"/>
  <cols>
    <col min="1" max="1" width="13.5" style="2" customWidth="1"/>
    <col min="2" max="6" width="8.09765625" style="2" customWidth="1"/>
    <col min="7" max="39" width="9.09765625" style="2" customWidth="1"/>
    <col min="40" max="16384" width="9" style="2"/>
  </cols>
  <sheetData>
    <row r="1" spans="1:39" x14ac:dyDescent="0.25">
      <c r="A1"/>
      <c r="B1"/>
      <c r="C1"/>
      <c r="D1"/>
      <c r="E1"/>
      <c r="F1"/>
      <c r="G1"/>
      <c r="H1"/>
      <c r="I1"/>
      <c r="J1"/>
      <c r="K1"/>
      <c r="L1"/>
      <c r="M1"/>
      <c r="N1"/>
      <c r="O1"/>
      <c r="P1"/>
      <c r="Q1"/>
      <c r="R1"/>
      <c r="S1"/>
      <c r="T1"/>
      <c r="U1"/>
      <c r="V1"/>
      <c r="W1"/>
      <c r="X1"/>
      <c r="Y1"/>
      <c r="Z1"/>
      <c r="AA1"/>
      <c r="AB1"/>
      <c r="AC1"/>
      <c r="AD1"/>
      <c r="AE1"/>
      <c r="AF1"/>
      <c r="AG1"/>
      <c r="AH1"/>
      <c r="AI1"/>
      <c r="AJ1"/>
      <c r="AK1"/>
      <c r="AL1"/>
      <c r="AM1"/>
    </row>
    <row r="2" spans="1:39" x14ac:dyDescent="0.25">
      <c r="A2"/>
      <c r="B2"/>
      <c r="C2"/>
      <c r="D2"/>
      <c r="E2"/>
      <c r="F2"/>
      <c r="G2"/>
      <c r="H2"/>
      <c r="I2"/>
      <c r="J2"/>
      <c r="K2"/>
      <c r="L2"/>
      <c r="M2"/>
      <c r="N2"/>
      <c r="O2"/>
      <c r="P2"/>
      <c r="Q2"/>
      <c r="R2"/>
      <c r="S2"/>
      <c r="T2"/>
      <c r="U2"/>
      <c r="V2"/>
      <c r="W2"/>
      <c r="X2"/>
      <c r="Y2"/>
      <c r="Z2"/>
      <c r="AA2"/>
      <c r="AB2"/>
      <c r="AC2"/>
      <c r="AD2"/>
      <c r="AE2"/>
      <c r="AF2"/>
      <c r="AG2"/>
      <c r="AH2"/>
      <c r="AI2"/>
      <c r="AJ2"/>
      <c r="AK2"/>
      <c r="AL2"/>
      <c r="AM2"/>
    </row>
    <row r="3" spans="1:39" x14ac:dyDescent="0.25">
      <c r="A3"/>
      <c r="B3"/>
      <c r="C3"/>
      <c r="D3"/>
      <c r="E3"/>
      <c r="F3"/>
      <c r="G3"/>
      <c r="H3"/>
      <c r="I3"/>
      <c r="J3"/>
      <c r="K3"/>
      <c r="L3"/>
      <c r="M3"/>
      <c r="N3"/>
      <c r="O3"/>
      <c r="P3"/>
      <c r="Q3"/>
      <c r="R3"/>
      <c r="S3"/>
      <c r="T3"/>
      <c r="U3"/>
      <c r="V3"/>
      <c r="W3"/>
      <c r="X3"/>
      <c r="Y3"/>
      <c r="Z3"/>
      <c r="AA3"/>
      <c r="AB3"/>
      <c r="AC3"/>
      <c r="AD3"/>
      <c r="AE3"/>
      <c r="AF3"/>
      <c r="AG3"/>
      <c r="AH3"/>
      <c r="AI3"/>
      <c r="AJ3"/>
      <c r="AK3"/>
      <c r="AL3"/>
      <c r="AM3"/>
    </row>
    <row r="4" spans="1:39" x14ac:dyDescent="0.25">
      <c r="A4"/>
      <c r="B4"/>
      <c r="C4"/>
      <c r="D4"/>
      <c r="E4"/>
      <c r="F4"/>
      <c r="G4"/>
      <c r="H4"/>
      <c r="I4"/>
      <c r="J4"/>
      <c r="K4"/>
      <c r="L4"/>
      <c r="M4"/>
      <c r="N4"/>
      <c r="O4"/>
      <c r="P4"/>
      <c r="Q4"/>
      <c r="R4"/>
      <c r="S4"/>
      <c r="T4"/>
      <c r="U4"/>
      <c r="V4"/>
      <c r="W4"/>
      <c r="X4"/>
      <c r="Y4"/>
      <c r="Z4"/>
      <c r="AA4"/>
      <c r="AB4"/>
      <c r="AC4"/>
      <c r="AD4"/>
      <c r="AE4"/>
      <c r="AF4"/>
      <c r="AG4"/>
      <c r="AH4"/>
      <c r="AI4"/>
      <c r="AJ4"/>
      <c r="AK4"/>
      <c r="AL4"/>
      <c r="AM4"/>
    </row>
    <row r="5" spans="1:39" x14ac:dyDescent="0.25">
      <c r="A5" s="169" t="s">
        <v>53</v>
      </c>
      <c r="B5" s="165" t="s">
        <v>54</v>
      </c>
      <c r="C5"/>
      <c r="D5"/>
      <c r="E5"/>
      <c r="F5"/>
      <c r="G5"/>
      <c r="H5"/>
      <c r="I5"/>
      <c r="J5"/>
      <c r="K5"/>
      <c r="L5"/>
      <c r="M5"/>
      <c r="N5"/>
      <c r="O5"/>
      <c r="P5"/>
      <c r="Q5"/>
      <c r="R5"/>
      <c r="S5"/>
      <c r="T5"/>
      <c r="U5"/>
      <c r="V5"/>
      <c r="W5"/>
      <c r="X5"/>
      <c r="Y5"/>
      <c r="Z5"/>
      <c r="AA5"/>
      <c r="AB5"/>
      <c r="AC5"/>
      <c r="AD5"/>
      <c r="AE5"/>
      <c r="AF5"/>
      <c r="AG5"/>
      <c r="AH5"/>
      <c r="AI5"/>
      <c r="AJ5"/>
      <c r="AK5"/>
      <c r="AL5"/>
      <c r="AM5"/>
    </row>
    <row r="6" spans="1:39" x14ac:dyDescent="0.25">
      <c r="A6" s="169" t="s">
        <v>55</v>
      </c>
      <c r="B6" s="165" t="s">
        <v>54</v>
      </c>
      <c r="C6"/>
      <c r="D6"/>
      <c r="E6"/>
      <c r="F6"/>
      <c r="G6"/>
      <c r="H6"/>
      <c r="I6"/>
      <c r="J6"/>
      <c r="K6"/>
      <c r="L6"/>
      <c r="M6"/>
      <c r="N6"/>
      <c r="O6"/>
      <c r="P6"/>
      <c r="Q6"/>
      <c r="R6"/>
      <c r="S6"/>
      <c r="T6"/>
      <c r="U6"/>
      <c r="V6"/>
      <c r="W6"/>
      <c r="X6"/>
      <c r="Y6"/>
      <c r="Z6"/>
      <c r="AA6"/>
      <c r="AB6"/>
      <c r="AC6"/>
      <c r="AD6"/>
      <c r="AE6"/>
      <c r="AF6"/>
      <c r="AG6"/>
      <c r="AH6"/>
      <c r="AI6"/>
      <c r="AJ6"/>
      <c r="AK6"/>
      <c r="AL6"/>
      <c r="AM6"/>
    </row>
    <row r="7" spans="1:39" x14ac:dyDescent="0.25">
      <c r="A7"/>
      <c r="B7"/>
      <c r="C7"/>
      <c r="D7"/>
      <c r="E7"/>
      <c r="F7"/>
      <c r="G7"/>
      <c r="H7"/>
      <c r="I7"/>
      <c r="J7"/>
      <c r="K7"/>
      <c r="L7"/>
      <c r="M7"/>
      <c r="N7"/>
      <c r="O7"/>
      <c r="P7"/>
      <c r="Q7"/>
      <c r="R7"/>
      <c r="S7"/>
      <c r="T7"/>
      <c r="U7"/>
      <c r="V7"/>
      <c r="W7"/>
      <c r="X7"/>
      <c r="Y7"/>
      <c r="Z7"/>
      <c r="AA7"/>
      <c r="AB7"/>
      <c r="AC7"/>
      <c r="AD7"/>
      <c r="AE7"/>
      <c r="AF7"/>
      <c r="AG7"/>
      <c r="AH7"/>
      <c r="AI7"/>
      <c r="AJ7"/>
      <c r="AK7"/>
      <c r="AL7"/>
      <c r="AM7"/>
    </row>
    <row r="8" spans="1:39" x14ac:dyDescent="0.25">
      <c r="A8" s="168" t="s">
        <v>62</v>
      </c>
      <c r="B8" s="168" t="s">
        <v>57</v>
      </c>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7"/>
    </row>
    <row r="9" spans="1:39" x14ac:dyDescent="0.25">
      <c r="A9" s="168" t="s">
        <v>58</v>
      </c>
      <c r="B9" s="163">
        <v>2013</v>
      </c>
      <c r="C9" s="170">
        <v>2014</v>
      </c>
      <c r="D9" s="170">
        <v>2015</v>
      </c>
      <c r="E9" s="170">
        <v>2016</v>
      </c>
      <c r="F9" s="170">
        <v>2017</v>
      </c>
      <c r="G9" s="170">
        <v>2018</v>
      </c>
      <c r="H9" s="170">
        <v>2019</v>
      </c>
      <c r="I9" s="170">
        <v>2020</v>
      </c>
      <c r="J9" s="170">
        <v>2021</v>
      </c>
      <c r="K9" s="170">
        <v>2022</v>
      </c>
      <c r="L9" s="170">
        <v>2023</v>
      </c>
      <c r="M9" s="170">
        <v>2024</v>
      </c>
      <c r="N9" s="170">
        <v>2025</v>
      </c>
      <c r="O9" s="170">
        <v>2026</v>
      </c>
      <c r="P9" s="170">
        <v>2027</v>
      </c>
      <c r="Q9" s="170">
        <v>2028</v>
      </c>
      <c r="R9" s="170">
        <v>2029</v>
      </c>
      <c r="S9" s="170">
        <v>2030</v>
      </c>
      <c r="T9" s="170">
        <v>2031</v>
      </c>
      <c r="U9" s="170">
        <v>2032</v>
      </c>
      <c r="V9" s="170">
        <v>2033</v>
      </c>
      <c r="W9" s="170">
        <v>2034</v>
      </c>
      <c r="X9" s="170">
        <v>2035</v>
      </c>
      <c r="Y9" s="170">
        <v>2036</v>
      </c>
      <c r="Z9" s="170">
        <v>2037</v>
      </c>
      <c r="AA9" s="170">
        <v>2038</v>
      </c>
      <c r="AB9" s="170">
        <v>2039</v>
      </c>
      <c r="AC9" s="170">
        <v>2040</v>
      </c>
      <c r="AD9" s="170">
        <v>2041</v>
      </c>
      <c r="AE9" s="170">
        <v>2042</v>
      </c>
      <c r="AF9" s="170">
        <v>2043</v>
      </c>
      <c r="AG9" s="170">
        <v>2044</v>
      </c>
      <c r="AH9" s="170">
        <v>2045</v>
      </c>
      <c r="AI9" s="170">
        <v>2046</v>
      </c>
      <c r="AJ9" s="170">
        <v>2047</v>
      </c>
      <c r="AK9" s="170">
        <v>2048</v>
      </c>
      <c r="AL9" s="170">
        <v>2049</v>
      </c>
      <c r="AM9" s="171">
        <v>2050</v>
      </c>
    </row>
    <row r="10" spans="1:39" x14ac:dyDescent="0.25">
      <c r="A10" s="163" t="s">
        <v>12</v>
      </c>
      <c r="B10" s="172">
        <v>0.48442999999999992</v>
      </c>
      <c r="C10" s="173">
        <v>0.27900999999999998</v>
      </c>
      <c r="D10" s="173">
        <v>0.24286000000000002</v>
      </c>
      <c r="E10" s="173">
        <v>0.24286000000000002</v>
      </c>
      <c r="F10" s="173">
        <v>0.24286000000000002</v>
      </c>
      <c r="G10" s="173">
        <v>0.24286000000000002</v>
      </c>
      <c r="H10" s="173">
        <v>0.24286000000000002</v>
      </c>
      <c r="I10" s="173">
        <v>0.24286000000000002</v>
      </c>
      <c r="J10" s="173">
        <v>0.24286000000000002</v>
      </c>
      <c r="K10" s="173">
        <v>0.24286000000000002</v>
      </c>
      <c r="L10" s="173">
        <v>0.24286000000000002</v>
      </c>
      <c r="M10" s="173">
        <v>0.24286000000000002</v>
      </c>
      <c r="N10" s="173">
        <v>0.24286000000000002</v>
      </c>
      <c r="O10" s="173">
        <v>0.24286000000000002</v>
      </c>
      <c r="P10" s="173">
        <v>0.24286000000000002</v>
      </c>
      <c r="Q10" s="173">
        <v>0.24286000000000002</v>
      </c>
      <c r="R10" s="173">
        <v>0.24286000000000002</v>
      </c>
      <c r="S10" s="173">
        <v>0.24286000000000002</v>
      </c>
      <c r="T10" s="173">
        <v>0.24286000000000002</v>
      </c>
      <c r="U10" s="173">
        <v>0.24286000000000002</v>
      </c>
      <c r="V10" s="173">
        <v>0.24286000000000002</v>
      </c>
      <c r="W10" s="173">
        <v>0.24286000000000002</v>
      </c>
      <c r="X10" s="173">
        <v>0.24286000000000002</v>
      </c>
      <c r="Y10" s="173">
        <v>0.24286000000000002</v>
      </c>
      <c r="Z10" s="173">
        <v>0.24286000000000002</v>
      </c>
      <c r="AA10" s="173">
        <v>0.24286000000000002</v>
      </c>
      <c r="AB10" s="173">
        <v>0.24286000000000002</v>
      </c>
      <c r="AC10" s="173">
        <v>0.24286000000000002</v>
      </c>
      <c r="AD10" s="173">
        <v>0.24286000000000002</v>
      </c>
      <c r="AE10" s="173">
        <v>0.24286000000000002</v>
      </c>
      <c r="AF10" s="173">
        <v>0.24286000000000002</v>
      </c>
      <c r="AG10" s="173">
        <v>0.24286000000000002</v>
      </c>
      <c r="AH10" s="173">
        <v>0.24286000000000002</v>
      </c>
      <c r="AI10" s="173">
        <v>0.24286000000000002</v>
      </c>
      <c r="AJ10" s="173">
        <v>0.24286000000000002</v>
      </c>
      <c r="AK10" s="173">
        <v>0.24286000000000002</v>
      </c>
      <c r="AL10" s="173">
        <v>0.24286000000000002</v>
      </c>
      <c r="AM10" s="174">
        <v>0.24286000000000002</v>
      </c>
    </row>
    <row r="11" spans="1:39" x14ac:dyDescent="0.25">
      <c r="A11" s="175" t="s">
        <v>13</v>
      </c>
      <c r="B11" s="176">
        <v>0.50183</v>
      </c>
      <c r="C11" s="177">
        <v>0.53922999999999999</v>
      </c>
      <c r="D11" s="177">
        <v>0.53959000000000001</v>
      </c>
      <c r="E11" s="177">
        <v>0.53959000000000001</v>
      </c>
      <c r="F11" s="177">
        <v>0.53959000000000001</v>
      </c>
      <c r="G11" s="177">
        <v>0.53959000000000001</v>
      </c>
      <c r="H11" s="177">
        <v>0.53959000000000001</v>
      </c>
      <c r="I11" s="177">
        <v>0.53959000000000001</v>
      </c>
      <c r="J11" s="177">
        <v>0.53959000000000001</v>
      </c>
      <c r="K11" s="177">
        <v>0.53959000000000001</v>
      </c>
      <c r="L11" s="177">
        <v>0.53959000000000001</v>
      </c>
      <c r="M11" s="177">
        <v>0.53959000000000001</v>
      </c>
      <c r="N11" s="177">
        <v>0.53959000000000001</v>
      </c>
      <c r="O11" s="177">
        <v>0.53959000000000001</v>
      </c>
      <c r="P11" s="177">
        <v>0.53959000000000001</v>
      </c>
      <c r="Q11" s="177">
        <v>0.53959000000000001</v>
      </c>
      <c r="R11" s="177">
        <v>0.53959000000000001</v>
      </c>
      <c r="S11" s="177">
        <v>0.53959000000000001</v>
      </c>
      <c r="T11" s="177">
        <v>0.53959000000000001</v>
      </c>
      <c r="U11" s="177">
        <v>0.53959000000000001</v>
      </c>
      <c r="V11" s="177">
        <v>0.53959000000000001</v>
      </c>
      <c r="W11" s="177">
        <v>0.53959000000000001</v>
      </c>
      <c r="X11" s="177">
        <v>0.53959000000000001</v>
      </c>
      <c r="Y11" s="177">
        <v>0.53959000000000001</v>
      </c>
      <c r="Z11" s="177">
        <v>0.53959000000000001</v>
      </c>
      <c r="AA11" s="177">
        <v>0.53959000000000001</v>
      </c>
      <c r="AB11" s="177">
        <v>0.53959000000000001</v>
      </c>
      <c r="AC11" s="177">
        <v>0.53959000000000001</v>
      </c>
      <c r="AD11" s="177">
        <v>0.53959000000000001</v>
      </c>
      <c r="AE11" s="177">
        <v>0.53959000000000001</v>
      </c>
      <c r="AF11" s="177">
        <v>0.53959000000000001</v>
      </c>
      <c r="AG11" s="177">
        <v>0.53959000000000001</v>
      </c>
      <c r="AH11" s="177">
        <v>0.53959000000000001</v>
      </c>
      <c r="AI11" s="177">
        <v>0.53959000000000001</v>
      </c>
      <c r="AJ11" s="177">
        <v>0.53959000000000001</v>
      </c>
      <c r="AK11" s="177">
        <v>0.53959000000000001</v>
      </c>
      <c r="AL11" s="177">
        <v>0.53959000000000001</v>
      </c>
      <c r="AM11" s="178">
        <v>0.53959000000000001</v>
      </c>
    </row>
    <row r="12" spans="1:39" x14ac:dyDescent="0.25">
      <c r="A12" s="175" t="s">
        <v>14</v>
      </c>
      <c r="B12" s="176">
        <v>5.5950000000000007E-2</v>
      </c>
      <c r="C12" s="177">
        <v>0.17670999999999992</v>
      </c>
      <c r="D12" s="177">
        <v>0.16681000000000001</v>
      </c>
      <c r="E12" s="177">
        <v>0.16687000000000002</v>
      </c>
      <c r="F12" s="177">
        <v>0.16687000000000002</v>
      </c>
      <c r="G12" s="177">
        <v>0.16687000000000002</v>
      </c>
      <c r="H12" s="177">
        <v>0.16687000000000002</v>
      </c>
      <c r="I12" s="177">
        <v>0.16691000000000006</v>
      </c>
      <c r="J12" s="177">
        <v>0.16694000000000003</v>
      </c>
      <c r="K12" s="177">
        <v>0.16707000000000005</v>
      </c>
      <c r="L12" s="177">
        <v>0.16735000000000005</v>
      </c>
      <c r="M12" s="177">
        <v>0.16775000000000007</v>
      </c>
      <c r="N12" s="177">
        <v>0.16828000000000001</v>
      </c>
      <c r="O12" s="177">
        <v>0.16898000000000002</v>
      </c>
      <c r="P12" s="177">
        <v>0.16989000000000004</v>
      </c>
      <c r="Q12" s="177">
        <v>0.17126000000000008</v>
      </c>
      <c r="R12" s="177">
        <v>0.17328000000000002</v>
      </c>
      <c r="S12" s="177">
        <v>0.17558000000000004</v>
      </c>
      <c r="T12" s="177">
        <v>0.17796000000000003</v>
      </c>
      <c r="U12" s="177">
        <v>0.18054000000000003</v>
      </c>
      <c r="V12" s="177">
        <v>0.18382000000000001</v>
      </c>
      <c r="W12" s="177">
        <v>0.18786000000000008</v>
      </c>
      <c r="X12" s="177">
        <v>0.19279000000000004</v>
      </c>
      <c r="Y12" s="177">
        <v>0.19827999999999998</v>
      </c>
      <c r="Z12" s="177">
        <v>0.20437000000000002</v>
      </c>
      <c r="AA12" s="177">
        <v>0.21141000000000007</v>
      </c>
      <c r="AB12" s="177">
        <v>0.21898000000000004</v>
      </c>
      <c r="AC12" s="177">
        <v>0.22730000000000009</v>
      </c>
      <c r="AD12" s="177">
        <v>0.23610000000000003</v>
      </c>
      <c r="AE12" s="177">
        <v>0.2457</v>
      </c>
      <c r="AF12" s="177">
        <v>0.25609000000000004</v>
      </c>
      <c r="AG12" s="177">
        <v>0.26729000000000003</v>
      </c>
      <c r="AH12" s="177">
        <v>0.27847000000000005</v>
      </c>
      <c r="AI12" s="177">
        <v>0.28979000000000005</v>
      </c>
      <c r="AJ12" s="177">
        <v>0.30099999999999999</v>
      </c>
      <c r="AK12" s="177">
        <v>0.31214999999999998</v>
      </c>
      <c r="AL12" s="177">
        <v>0.32298999999999989</v>
      </c>
      <c r="AM12" s="178">
        <v>0.33334000000000003</v>
      </c>
    </row>
    <row r="13" spans="1:39" x14ac:dyDescent="0.25">
      <c r="A13" s="175" t="s">
        <v>15</v>
      </c>
      <c r="B13" s="176">
        <v>1.2409300000000001</v>
      </c>
      <c r="C13" s="177">
        <v>1.2425599999999999</v>
      </c>
      <c r="D13" s="177">
        <v>1.2444700000000002</v>
      </c>
      <c r="E13" s="177">
        <v>1.2475000000000003</v>
      </c>
      <c r="F13" s="177">
        <v>1.2496300000000005</v>
      </c>
      <c r="G13" s="177">
        <v>1.2521900000000001</v>
      </c>
      <c r="H13" s="177">
        <v>1.2563</v>
      </c>
      <c r="I13" s="177">
        <v>1.2644400000000002</v>
      </c>
      <c r="J13" s="177">
        <v>1.2796200000000004</v>
      </c>
      <c r="K13" s="177">
        <v>1.3098599999999998</v>
      </c>
      <c r="L13" s="177">
        <v>1.3508899999999997</v>
      </c>
      <c r="M13" s="177">
        <v>1.4010899999999999</v>
      </c>
      <c r="N13" s="177">
        <v>1.46513</v>
      </c>
      <c r="O13" s="177">
        <v>1.5369899999999994</v>
      </c>
      <c r="P13" s="177">
        <v>1.6123499999999995</v>
      </c>
      <c r="Q13" s="177">
        <v>1.6884299999999999</v>
      </c>
      <c r="R13" s="177">
        <v>1.7689399999999997</v>
      </c>
      <c r="S13" s="177">
        <v>1.8511099999999996</v>
      </c>
      <c r="T13" s="177">
        <v>1.9343099999999998</v>
      </c>
      <c r="U13" s="177">
        <v>2.0196899999999998</v>
      </c>
      <c r="V13" s="177">
        <v>2.1116299999999999</v>
      </c>
      <c r="W13" s="177">
        <v>2.2073700000000001</v>
      </c>
      <c r="X13" s="177">
        <v>2.3057200000000004</v>
      </c>
      <c r="Y13" s="177">
        <v>2.4056900000000003</v>
      </c>
      <c r="Z13" s="177">
        <v>2.5095900000000002</v>
      </c>
      <c r="AA13" s="177">
        <v>2.6168900000000006</v>
      </c>
      <c r="AB13" s="177">
        <v>2.7309000000000019</v>
      </c>
      <c r="AC13" s="177">
        <v>2.8471200000000025</v>
      </c>
      <c r="AD13" s="177">
        <v>2.9630100000000019</v>
      </c>
      <c r="AE13" s="177">
        <v>3.0798500000000004</v>
      </c>
      <c r="AF13" s="177">
        <v>3.1986300000000027</v>
      </c>
      <c r="AG13" s="177">
        <v>3.3205000000000013</v>
      </c>
      <c r="AH13" s="177">
        <v>3.4418799999999994</v>
      </c>
      <c r="AI13" s="177">
        <v>3.5643099999999999</v>
      </c>
      <c r="AJ13" s="177">
        <v>3.6869100000000006</v>
      </c>
      <c r="AK13" s="177">
        <v>3.8096900000000016</v>
      </c>
      <c r="AL13" s="177">
        <v>3.9317200000000012</v>
      </c>
      <c r="AM13" s="178">
        <v>4.0530599999999986</v>
      </c>
    </row>
    <row r="14" spans="1:39" x14ac:dyDescent="0.25">
      <c r="A14" s="175" t="s">
        <v>16</v>
      </c>
      <c r="B14" s="176">
        <v>0.28881999999999997</v>
      </c>
      <c r="C14" s="177">
        <v>0.42149999999999999</v>
      </c>
      <c r="D14" s="177">
        <v>0.42189999999999994</v>
      </c>
      <c r="E14" s="177">
        <v>0.8979699999999996</v>
      </c>
      <c r="F14" s="177">
        <v>1.3426700000000003</v>
      </c>
      <c r="G14" s="177">
        <v>1.8036500000000004</v>
      </c>
      <c r="H14" s="177">
        <v>2.3012299999999994</v>
      </c>
      <c r="I14" s="177">
        <v>2.8259599999999998</v>
      </c>
      <c r="J14" s="177">
        <v>3.4205499999999995</v>
      </c>
      <c r="K14" s="177">
        <v>4.0884900000000002</v>
      </c>
      <c r="L14" s="177">
        <v>4.8203099999999983</v>
      </c>
      <c r="M14" s="177">
        <v>5.6094799999999987</v>
      </c>
      <c r="N14" s="177">
        <v>6.476020000000001</v>
      </c>
      <c r="O14" s="177">
        <v>7.3922299999999987</v>
      </c>
      <c r="P14" s="177">
        <v>8.3335900000000009</v>
      </c>
      <c r="Q14" s="177">
        <v>9.3078499999999984</v>
      </c>
      <c r="R14" s="177">
        <v>10.321410000000002</v>
      </c>
      <c r="S14" s="177">
        <v>11.361359999999992</v>
      </c>
      <c r="T14" s="177">
        <v>12.420759999999994</v>
      </c>
      <c r="U14" s="177">
        <v>13.511899999999994</v>
      </c>
      <c r="V14" s="177">
        <v>14.646829999999996</v>
      </c>
      <c r="W14" s="177">
        <v>15.805709999999999</v>
      </c>
      <c r="X14" s="177">
        <v>16.989190000000001</v>
      </c>
      <c r="Y14" s="177">
        <v>18.189359999999994</v>
      </c>
      <c r="Z14" s="177">
        <v>19.415939999999999</v>
      </c>
      <c r="AA14" s="177">
        <v>20.672560000000001</v>
      </c>
      <c r="AB14" s="177">
        <v>21.952689999999993</v>
      </c>
      <c r="AC14" s="177">
        <v>23.255780000000009</v>
      </c>
      <c r="AD14" s="177">
        <v>24.564309999999995</v>
      </c>
      <c r="AE14" s="177">
        <v>25.875209999999978</v>
      </c>
      <c r="AF14" s="177">
        <v>27.191739999999996</v>
      </c>
      <c r="AG14" s="177">
        <v>28.512010000000007</v>
      </c>
      <c r="AH14" s="177">
        <v>29.832400000000018</v>
      </c>
      <c r="AI14" s="177">
        <v>31.154789999999984</v>
      </c>
      <c r="AJ14" s="177">
        <v>32.482439999999997</v>
      </c>
      <c r="AK14" s="177">
        <v>33.805500000000002</v>
      </c>
      <c r="AL14" s="177">
        <v>35.124179999999974</v>
      </c>
      <c r="AM14" s="178">
        <v>36.437440000000002</v>
      </c>
    </row>
    <row r="15" spans="1:39" x14ac:dyDescent="0.25">
      <c r="A15" s="175" t="s">
        <v>17</v>
      </c>
      <c r="B15" s="176">
        <v>1.6295500000000003</v>
      </c>
      <c r="C15" s="177">
        <v>2.10005</v>
      </c>
      <c r="D15" s="177">
        <v>1.9839499999999999</v>
      </c>
      <c r="E15" s="177">
        <v>2.1206100000000006</v>
      </c>
      <c r="F15" s="177">
        <v>2.2467600000000005</v>
      </c>
      <c r="G15" s="177">
        <v>2.3737399999999993</v>
      </c>
      <c r="H15" s="177">
        <v>2.5112900000000007</v>
      </c>
      <c r="I15" s="177">
        <v>2.657350000000001</v>
      </c>
      <c r="J15" s="177">
        <v>2.8253599999999999</v>
      </c>
      <c r="K15" s="177">
        <v>3.0163400000000009</v>
      </c>
      <c r="L15" s="177">
        <v>3.2339700000000016</v>
      </c>
      <c r="M15" s="177">
        <v>3.4762600000000008</v>
      </c>
      <c r="N15" s="177">
        <v>3.7536100000000001</v>
      </c>
      <c r="O15" s="177">
        <v>4.0361500000000001</v>
      </c>
      <c r="P15" s="177">
        <v>4.3195600000000018</v>
      </c>
      <c r="Q15" s="177">
        <v>4.6102000000000016</v>
      </c>
      <c r="R15" s="177">
        <v>4.9095299999999993</v>
      </c>
      <c r="S15" s="177">
        <v>5.2153799999999997</v>
      </c>
      <c r="T15" s="177">
        <v>5.526569999999996</v>
      </c>
      <c r="U15" s="177">
        <v>5.8447599999999964</v>
      </c>
      <c r="V15" s="177">
        <v>6.1748599999999971</v>
      </c>
      <c r="W15" s="177">
        <v>6.5119999999999978</v>
      </c>
      <c r="X15" s="177">
        <v>6.8552400000000002</v>
      </c>
      <c r="Y15" s="177">
        <v>7.2088099999999971</v>
      </c>
      <c r="Z15" s="177">
        <v>7.5767399999999929</v>
      </c>
      <c r="AA15" s="177">
        <v>7.9576000000000002</v>
      </c>
      <c r="AB15" s="177">
        <v>8.3541099999999968</v>
      </c>
      <c r="AC15" s="177">
        <v>8.765749999999997</v>
      </c>
      <c r="AD15" s="177">
        <v>9.1797799999999956</v>
      </c>
      <c r="AE15" s="177">
        <v>9.5949099999999969</v>
      </c>
      <c r="AF15" s="177">
        <v>10.012679999999996</v>
      </c>
      <c r="AG15" s="177">
        <v>10.433519999999994</v>
      </c>
      <c r="AH15" s="177">
        <v>10.855329999999999</v>
      </c>
      <c r="AI15" s="177">
        <v>11.2814</v>
      </c>
      <c r="AJ15" s="177">
        <v>11.710069999999996</v>
      </c>
      <c r="AK15" s="177">
        <v>12.138350000000006</v>
      </c>
      <c r="AL15" s="177">
        <v>12.567079999999995</v>
      </c>
      <c r="AM15" s="178">
        <v>12.9956</v>
      </c>
    </row>
    <row r="16" spans="1:39" x14ac:dyDescent="0.25">
      <c r="A16" s="175" t="s">
        <v>18</v>
      </c>
      <c r="B16" s="176">
        <v>1.1500000000000002E-3</v>
      </c>
      <c r="C16" s="177">
        <v>8.5999999999999998E-4</v>
      </c>
      <c r="D16" s="177">
        <v>9.2000000000000014E-4</v>
      </c>
      <c r="E16" s="177">
        <v>9.2000000000000014E-4</v>
      </c>
      <c r="F16" s="177">
        <v>9.2000000000000014E-4</v>
      </c>
      <c r="G16" s="177">
        <v>9.2000000000000014E-4</v>
      </c>
      <c r="H16" s="177">
        <v>9.2000000000000014E-4</v>
      </c>
      <c r="I16" s="177">
        <v>9.2000000000000014E-4</v>
      </c>
      <c r="J16" s="177">
        <v>9.2000000000000014E-4</v>
      </c>
      <c r="K16" s="177">
        <v>9.2000000000000014E-4</v>
      </c>
      <c r="L16" s="177">
        <v>9.2000000000000014E-4</v>
      </c>
      <c r="M16" s="177">
        <v>9.2000000000000014E-4</v>
      </c>
      <c r="N16" s="177">
        <v>9.2000000000000014E-4</v>
      </c>
      <c r="O16" s="177">
        <v>9.2000000000000014E-4</v>
      </c>
      <c r="P16" s="177">
        <v>9.2000000000000014E-4</v>
      </c>
      <c r="Q16" s="177">
        <v>9.2000000000000014E-4</v>
      </c>
      <c r="R16" s="177">
        <v>9.2000000000000014E-4</v>
      </c>
      <c r="S16" s="177">
        <v>9.2000000000000014E-4</v>
      </c>
      <c r="T16" s="177">
        <v>9.2000000000000014E-4</v>
      </c>
      <c r="U16" s="177">
        <v>9.2000000000000014E-4</v>
      </c>
      <c r="V16" s="177">
        <v>9.2000000000000014E-4</v>
      </c>
      <c r="W16" s="177">
        <v>9.2000000000000014E-4</v>
      </c>
      <c r="X16" s="177">
        <v>9.2000000000000014E-4</v>
      </c>
      <c r="Y16" s="177">
        <v>9.2000000000000014E-4</v>
      </c>
      <c r="Z16" s="177">
        <v>9.2000000000000014E-4</v>
      </c>
      <c r="AA16" s="177">
        <v>9.2000000000000014E-4</v>
      </c>
      <c r="AB16" s="177">
        <v>9.2000000000000014E-4</v>
      </c>
      <c r="AC16" s="177">
        <v>9.2000000000000014E-4</v>
      </c>
      <c r="AD16" s="177">
        <v>9.2000000000000014E-4</v>
      </c>
      <c r="AE16" s="177">
        <v>9.2000000000000014E-4</v>
      </c>
      <c r="AF16" s="177">
        <v>9.2000000000000014E-4</v>
      </c>
      <c r="AG16" s="177">
        <v>9.2000000000000014E-4</v>
      </c>
      <c r="AH16" s="177">
        <v>9.2000000000000014E-4</v>
      </c>
      <c r="AI16" s="177">
        <v>9.2000000000000014E-4</v>
      </c>
      <c r="AJ16" s="177">
        <v>9.2000000000000014E-4</v>
      </c>
      <c r="AK16" s="177">
        <v>9.2000000000000014E-4</v>
      </c>
      <c r="AL16" s="177">
        <v>9.2000000000000014E-4</v>
      </c>
      <c r="AM16" s="178">
        <v>9.2000000000000014E-4</v>
      </c>
    </row>
    <row r="17" spans="1:39" x14ac:dyDescent="0.25">
      <c r="A17" s="175" t="s">
        <v>19</v>
      </c>
      <c r="B17" s="176">
        <v>2.6221800000000002</v>
      </c>
      <c r="C17" s="177">
        <v>2.8747100000000003</v>
      </c>
      <c r="D17" s="177">
        <v>3.1797300000000002</v>
      </c>
      <c r="E17" s="177">
        <v>3.5059399999999998</v>
      </c>
      <c r="F17" s="177">
        <v>3.7779100000000012</v>
      </c>
      <c r="G17" s="177">
        <v>4.0498200000000013</v>
      </c>
      <c r="H17" s="177">
        <v>4.3342300000000007</v>
      </c>
      <c r="I17" s="177">
        <v>4.6246700000000009</v>
      </c>
      <c r="J17" s="177">
        <v>4.951620000000001</v>
      </c>
      <c r="K17" s="177">
        <v>5.3256600000000018</v>
      </c>
      <c r="L17" s="177">
        <v>5.7453900000000013</v>
      </c>
      <c r="M17" s="177">
        <v>6.2059900000000026</v>
      </c>
      <c r="N17" s="177">
        <v>6.7276299999999969</v>
      </c>
      <c r="O17" s="177">
        <v>7.2841699999999969</v>
      </c>
      <c r="P17" s="177">
        <v>7.862249999999996</v>
      </c>
      <c r="Q17" s="177">
        <v>8.4674999999999976</v>
      </c>
      <c r="R17" s="177">
        <v>9.1068699999999971</v>
      </c>
      <c r="S17" s="177">
        <v>9.7700499999999995</v>
      </c>
      <c r="T17" s="177">
        <v>10.443070000000001</v>
      </c>
      <c r="U17" s="177">
        <v>11.131920000000001</v>
      </c>
      <c r="V17" s="177">
        <v>11.8537</v>
      </c>
      <c r="W17" s="177">
        <v>12.590739999999998</v>
      </c>
      <c r="X17" s="177">
        <v>13.345819999999996</v>
      </c>
      <c r="Y17" s="177">
        <v>14.109639999999995</v>
      </c>
      <c r="Z17" s="177">
        <v>14.899799999999994</v>
      </c>
      <c r="AA17" s="177">
        <v>15.721999999999998</v>
      </c>
      <c r="AB17" s="177">
        <v>16.575249999999997</v>
      </c>
      <c r="AC17" s="177">
        <v>17.452940000000002</v>
      </c>
      <c r="AD17" s="177">
        <v>18.339149999999993</v>
      </c>
      <c r="AE17" s="177">
        <v>19.233349999999991</v>
      </c>
      <c r="AF17" s="177">
        <v>20.128499999999995</v>
      </c>
      <c r="AG17" s="177">
        <v>21.023919999999997</v>
      </c>
      <c r="AH17" s="177">
        <v>21.911999999999992</v>
      </c>
      <c r="AI17" s="177">
        <v>22.806490000000011</v>
      </c>
      <c r="AJ17" s="177">
        <v>23.704379999999986</v>
      </c>
      <c r="AK17" s="177">
        <v>24.595170000000007</v>
      </c>
      <c r="AL17" s="177">
        <v>25.476559999999999</v>
      </c>
      <c r="AM17" s="178">
        <v>26.349090000000007</v>
      </c>
    </row>
    <row r="18" spans="1:39" x14ac:dyDescent="0.25">
      <c r="A18" s="175" t="s">
        <v>20</v>
      </c>
      <c r="B18" s="176">
        <v>0</v>
      </c>
      <c r="C18" s="177">
        <v>0</v>
      </c>
      <c r="D18" s="177">
        <v>0</v>
      </c>
      <c r="E18" s="177">
        <v>0</v>
      </c>
      <c r="F18" s="177">
        <v>0</v>
      </c>
      <c r="G18" s="177">
        <v>0</v>
      </c>
      <c r="H18" s="177">
        <v>0</v>
      </c>
      <c r="I18" s="177">
        <v>0</v>
      </c>
      <c r="J18" s="177">
        <v>0</v>
      </c>
      <c r="K18" s="177">
        <v>0</v>
      </c>
      <c r="L18" s="177">
        <v>0</v>
      </c>
      <c r="M18" s="177">
        <v>0</v>
      </c>
      <c r="N18" s="177">
        <v>0</v>
      </c>
      <c r="O18" s="177">
        <v>0</v>
      </c>
      <c r="P18" s="177">
        <v>0</v>
      </c>
      <c r="Q18" s="177">
        <v>0</v>
      </c>
      <c r="R18" s="177">
        <v>0</v>
      </c>
      <c r="S18" s="177">
        <v>0</v>
      </c>
      <c r="T18" s="177">
        <v>0</v>
      </c>
      <c r="U18" s="177">
        <v>0</v>
      </c>
      <c r="V18" s="177">
        <v>0</v>
      </c>
      <c r="W18" s="177">
        <v>0</v>
      </c>
      <c r="X18" s="177">
        <v>0</v>
      </c>
      <c r="Y18" s="177">
        <v>0</v>
      </c>
      <c r="Z18" s="177">
        <v>0</v>
      </c>
      <c r="AA18" s="177">
        <v>0</v>
      </c>
      <c r="AB18" s="177">
        <v>0</v>
      </c>
      <c r="AC18" s="177">
        <v>0</v>
      </c>
      <c r="AD18" s="177">
        <v>0</v>
      </c>
      <c r="AE18" s="177">
        <v>0</v>
      </c>
      <c r="AF18" s="177">
        <v>0</v>
      </c>
      <c r="AG18" s="177">
        <v>0</v>
      </c>
      <c r="AH18" s="177">
        <v>0</v>
      </c>
      <c r="AI18" s="177">
        <v>0</v>
      </c>
      <c r="AJ18" s="177">
        <v>0</v>
      </c>
      <c r="AK18" s="177">
        <v>0</v>
      </c>
      <c r="AL18" s="177">
        <v>0</v>
      </c>
      <c r="AM18" s="178">
        <v>0</v>
      </c>
    </row>
    <row r="19" spans="1:39" x14ac:dyDescent="0.25">
      <c r="A19" s="175" t="s">
        <v>22</v>
      </c>
      <c r="B19" s="176">
        <v>0</v>
      </c>
      <c r="C19" s="177">
        <v>0</v>
      </c>
      <c r="D19" s="177">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7">
        <v>0</v>
      </c>
      <c r="W19" s="177">
        <v>0</v>
      </c>
      <c r="X19" s="177">
        <v>0</v>
      </c>
      <c r="Y19" s="177">
        <v>0</v>
      </c>
      <c r="Z19" s="177">
        <v>0</v>
      </c>
      <c r="AA19" s="177">
        <v>0</v>
      </c>
      <c r="AB19" s="177">
        <v>0</v>
      </c>
      <c r="AC19" s="177">
        <v>0</v>
      </c>
      <c r="AD19" s="177">
        <v>0</v>
      </c>
      <c r="AE19" s="177">
        <v>0</v>
      </c>
      <c r="AF19" s="177">
        <v>0</v>
      </c>
      <c r="AG19" s="177">
        <v>0</v>
      </c>
      <c r="AH19" s="177">
        <v>0</v>
      </c>
      <c r="AI19" s="177">
        <v>0</v>
      </c>
      <c r="AJ19" s="177">
        <v>0</v>
      </c>
      <c r="AK19" s="177">
        <v>0</v>
      </c>
      <c r="AL19" s="177">
        <v>0</v>
      </c>
      <c r="AM19" s="178">
        <v>0</v>
      </c>
    </row>
    <row r="20" spans="1:39" x14ac:dyDescent="0.25">
      <c r="A20" s="175" t="s">
        <v>21</v>
      </c>
      <c r="B20" s="176">
        <v>2.7599999999999999E-3</v>
      </c>
      <c r="C20" s="177">
        <v>2.32E-3</v>
      </c>
      <c r="D20" s="177">
        <v>1.3499999999999999E-3</v>
      </c>
      <c r="E20" s="177">
        <v>1.3499999999999999E-3</v>
      </c>
      <c r="F20" s="177">
        <v>1.3499999999999999E-3</v>
      </c>
      <c r="G20" s="177">
        <v>1.3499999999999999E-3</v>
      </c>
      <c r="H20" s="177">
        <v>1.3499999999999999E-3</v>
      </c>
      <c r="I20" s="177">
        <v>1.3499999999999999E-3</v>
      </c>
      <c r="J20" s="177">
        <v>1.3499999999999999E-3</v>
      </c>
      <c r="K20" s="177">
        <v>1.3499999999999999E-3</v>
      </c>
      <c r="L20" s="177">
        <v>1.3499999999999999E-3</v>
      </c>
      <c r="M20" s="177">
        <v>1.3499999999999999E-3</v>
      </c>
      <c r="N20" s="177">
        <v>1.3499999999999999E-3</v>
      </c>
      <c r="O20" s="177">
        <v>1.3499999999999999E-3</v>
      </c>
      <c r="P20" s="177">
        <v>1.3499999999999999E-3</v>
      </c>
      <c r="Q20" s="177">
        <v>1.3499999999999999E-3</v>
      </c>
      <c r="R20" s="177">
        <v>1.3499999999999999E-3</v>
      </c>
      <c r="S20" s="177">
        <v>1.3499999999999999E-3</v>
      </c>
      <c r="T20" s="177">
        <v>1.3499999999999999E-3</v>
      </c>
      <c r="U20" s="177">
        <v>1.3499999999999999E-3</v>
      </c>
      <c r="V20" s="177">
        <v>1.3499999999999999E-3</v>
      </c>
      <c r="W20" s="177">
        <v>1.3499999999999999E-3</v>
      </c>
      <c r="X20" s="177">
        <v>1.3499999999999999E-3</v>
      </c>
      <c r="Y20" s="177">
        <v>1.3499999999999999E-3</v>
      </c>
      <c r="Z20" s="177">
        <v>1.3499999999999999E-3</v>
      </c>
      <c r="AA20" s="177">
        <v>1.3499999999999999E-3</v>
      </c>
      <c r="AB20" s="177">
        <v>1.3499999999999999E-3</v>
      </c>
      <c r="AC20" s="177">
        <v>1.3499999999999999E-3</v>
      </c>
      <c r="AD20" s="177">
        <v>1.3499999999999999E-3</v>
      </c>
      <c r="AE20" s="177">
        <v>1.3499999999999999E-3</v>
      </c>
      <c r="AF20" s="177">
        <v>1.3499999999999999E-3</v>
      </c>
      <c r="AG20" s="177">
        <v>1.3499999999999999E-3</v>
      </c>
      <c r="AH20" s="177">
        <v>1.3499999999999999E-3</v>
      </c>
      <c r="AI20" s="177">
        <v>1.3499999999999999E-3</v>
      </c>
      <c r="AJ20" s="177">
        <v>1.3499999999999999E-3</v>
      </c>
      <c r="AK20" s="177">
        <v>1.3499999999999999E-3</v>
      </c>
      <c r="AL20" s="177">
        <v>1.3499999999999999E-3</v>
      </c>
      <c r="AM20" s="178">
        <v>1.3499999999999999E-3</v>
      </c>
    </row>
    <row r="21" spans="1:39" x14ac:dyDescent="0.25">
      <c r="A21" s="164" t="s">
        <v>59</v>
      </c>
      <c r="B21" s="179">
        <v>6.8276000000000003</v>
      </c>
      <c r="C21" s="180">
        <v>7.6369500000000006</v>
      </c>
      <c r="D21" s="180">
        <v>7.7815800000000008</v>
      </c>
      <c r="E21" s="180">
        <v>8.7236100000000008</v>
      </c>
      <c r="F21" s="180">
        <v>9.5685600000000033</v>
      </c>
      <c r="G21" s="180">
        <v>10.430990000000001</v>
      </c>
      <c r="H21" s="180">
        <v>11.354640000000002</v>
      </c>
      <c r="I21" s="180">
        <v>12.324050000000002</v>
      </c>
      <c r="J21" s="180">
        <v>13.428810000000004</v>
      </c>
      <c r="K21" s="180">
        <v>14.692140000000004</v>
      </c>
      <c r="L21" s="180">
        <v>16.102630000000001</v>
      </c>
      <c r="M21" s="180">
        <v>17.645290000000003</v>
      </c>
      <c r="N21" s="180">
        <v>19.375389999999996</v>
      </c>
      <c r="O21" s="180">
        <v>21.203239999999994</v>
      </c>
      <c r="P21" s="180">
        <v>23.082359999999998</v>
      </c>
      <c r="Q21" s="180">
        <v>25.029959999999996</v>
      </c>
      <c r="R21" s="180">
        <v>27.064749999999997</v>
      </c>
      <c r="S21" s="180">
        <v>29.15819999999999</v>
      </c>
      <c r="T21" s="180">
        <v>31.287389999999991</v>
      </c>
      <c r="U21" s="180">
        <v>33.473529999999997</v>
      </c>
      <c r="V21" s="180">
        <v>35.755560000000003</v>
      </c>
      <c r="W21" s="180">
        <v>38.0884</v>
      </c>
      <c r="X21" s="180">
        <v>40.473480000000002</v>
      </c>
      <c r="Y21" s="180">
        <v>42.896499999999989</v>
      </c>
      <c r="Z21" s="180">
        <v>45.391159999999992</v>
      </c>
      <c r="AA21" s="180">
        <v>47.965180000000004</v>
      </c>
      <c r="AB21" s="180">
        <v>50.616649999999993</v>
      </c>
      <c r="AC21" s="180">
        <v>53.333610000000007</v>
      </c>
      <c r="AD21" s="180">
        <v>56.067069999999987</v>
      </c>
      <c r="AE21" s="180">
        <v>58.813739999999967</v>
      </c>
      <c r="AF21" s="180">
        <v>61.572359999999989</v>
      </c>
      <c r="AG21" s="180">
        <v>64.34196</v>
      </c>
      <c r="AH21" s="180">
        <v>67.104800000000012</v>
      </c>
      <c r="AI21" s="180">
        <v>69.881499999999988</v>
      </c>
      <c r="AJ21" s="180">
        <v>72.669519999999977</v>
      </c>
      <c r="AK21" s="180">
        <v>75.445580000000021</v>
      </c>
      <c r="AL21" s="180">
        <v>78.207249999999974</v>
      </c>
      <c r="AM21" s="181">
        <v>80.953250000000011</v>
      </c>
    </row>
    <row r="22" spans="1:39"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row>
  </sheetData>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AM22"/>
  <sheetViews>
    <sheetView zoomScale="75" workbookViewId="0"/>
  </sheetViews>
  <sheetFormatPr defaultColWidth="9" defaultRowHeight="13.8" x14ac:dyDescent="0.25"/>
  <cols>
    <col min="1" max="1" width="12.69921875" style="2" customWidth="1"/>
    <col min="2" max="3" width="9.09765625" style="2" customWidth="1"/>
    <col min="4" max="5" width="8.09765625" style="2" customWidth="1"/>
    <col min="6" max="32" width="9.09765625" style="2" customWidth="1"/>
    <col min="33" max="38" width="10.09765625" style="2" customWidth="1"/>
    <col min="39" max="39" width="9.09765625" style="2" customWidth="1"/>
    <col min="40" max="16384" width="9" style="2"/>
  </cols>
  <sheetData>
    <row r="1" spans="1:39" x14ac:dyDescent="0.25">
      <c r="A1"/>
      <c r="B1"/>
      <c r="C1"/>
      <c r="D1"/>
      <c r="E1"/>
      <c r="F1"/>
      <c r="G1"/>
      <c r="H1"/>
      <c r="I1"/>
      <c r="J1"/>
      <c r="K1"/>
      <c r="L1"/>
      <c r="M1"/>
      <c r="N1"/>
      <c r="O1"/>
      <c r="P1"/>
      <c r="Q1"/>
      <c r="R1"/>
      <c r="S1"/>
      <c r="T1"/>
      <c r="U1"/>
      <c r="V1"/>
      <c r="W1"/>
      <c r="X1"/>
      <c r="Y1"/>
      <c r="Z1"/>
      <c r="AA1"/>
      <c r="AB1"/>
      <c r="AC1"/>
      <c r="AD1"/>
      <c r="AE1"/>
      <c r="AF1"/>
      <c r="AG1"/>
      <c r="AH1"/>
      <c r="AI1"/>
      <c r="AJ1"/>
      <c r="AK1"/>
      <c r="AL1"/>
      <c r="AM1"/>
    </row>
    <row r="2" spans="1:39" x14ac:dyDescent="0.25">
      <c r="A2"/>
      <c r="B2"/>
      <c r="C2"/>
      <c r="D2"/>
      <c r="E2"/>
      <c r="F2"/>
      <c r="G2"/>
      <c r="H2"/>
      <c r="I2"/>
      <c r="J2"/>
      <c r="K2"/>
      <c r="L2"/>
      <c r="M2"/>
      <c r="N2"/>
      <c r="O2"/>
      <c r="P2"/>
      <c r="Q2"/>
      <c r="R2"/>
      <c r="S2"/>
      <c r="T2"/>
      <c r="U2"/>
      <c r="V2"/>
      <c r="W2"/>
      <c r="X2"/>
      <c r="Y2"/>
      <c r="Z2"/>
      <c r="AA2"/>
      <c r="AB2"/>
      <c r="AC2"/>
      <c r="AD2"/>
      <c r="AE2"/>
      <c r="AF2"/>
      <c r="AG2"/>
      <c r="AH2"/>
      <c r="AI2"/>
      <c r="AJ2"/>
      <c r="AK2"/>
      <c r="AL2"/>
      <c r="AM2"/>
    </row>
    <row r="3" spans="1:39" x14ac:dyDescent="0.25">
      <c r="A3"/>
      <c r="B3"/>
      <c r="C3"/>
      <c r="D3"/>
      <c r="E3"/>
      <c r="F3"/>
      <c r="G3"/>
      <c r="H3"/>
      <c r="I3"/>
      <c r="J3"/>
      <c r="K3"/>
      <c r="L3"/>
      <c r="M3"/>
      <c r="N3"/>
      <c r="O3"/>
      <c r="P3"/>
      <c r="Q3"/>
      <c r="R3"/>
      <c r="S3"/>
      <c r="T3"/>
      <c r="U3"/>
      <c r="V3"/>
      <c r="W3"/>
      <c r="X3"/>
      <c r="Y3"/>
      <c r="Z3"/>
      <c r="AA3"/>
      <c r="AB3"/>
      <c r="AC3"/>
      <c r="AD3"/>
      <c r="AE3"/>
      <c r="AF3"/>
      <c r="AG3"/>
      <c r="AH3"/>
      <c r="AI3"/>
      <c r="AJ3"/>
      <c r="AK3"/>
      <c r="AL3"/>
      <c r="AM3"/>
    </row>
    <row r="4" spans="1:39" x14ac:dyDescent="0.25">
      <c r="A4"/>
      <c r="B4"/>
      <c r="C4"/>
      <c r="D4"/>
      <c r="E4"/>
      <c r="F4"/>
      <c r="G4"/>
      <c r="H4"/>
      <c r="I4"/>
      <c r="J4"/>
      <c r="K4"/>
      <c r="L4"/>
      <c r="M4"/>
      <c r="N4"/>
      <c r="O4"/>
      <c r="P4"/>
      <c r="Q4"/>
      <c r="R4"/>
      <c r="S4"/>
      <c r="T4"/>
      <c r="U4"/>
      <c r="V4"/>
      <c r="W4"/>
      <c r="X4"/>
      <c r="Y4"/>
      <c r="Z4"/>
      <c r="AA4"/>
      <c r="AB4"/>
      <c r="AC4"/>
      <c r="AD4"/>
      <c r="AE4"/>
      <c r="AF4"/>
      <c r="AG4"/>
      <c r="AH4"/>
      <c r="AI4"/>
      <c r="AJ4"/>
      <c r="AK4"/>
      <c r="AL4"/>
      <c r="AM4"/>
    </row>
    <row r="5" spans="1:39" x14ac:dyDescent="0.25">
      <c r="A5" s="169" t="s">
        <v>53</v>
      </c>
      <c r="B5" s="165" t="s">
        <v>54</v>
      </c>
      <c r="C5"/>
      <c r="D5"/>
      <c r="E5"/>
      <c r="F5"/>
      <c r="G5"/>
      <c r="H5"/>
      <c r="I5"/>
      <c r="J5"/>
      <c r="K5"/>
      <c r="L5"/>
      <c r="M5"/>
      <c r="N5"/>
      <c r="O5"/>
      <c r="P5"/>
      <c r="Q5"/>
      <c r="R5"/>
      <c r="S5"/>
      <c r="T5"/>
      <c r="U5"/>
      <c r="V5"/>
      <c r="W5"/>
      <c r="X5"/>
      <c r="Y5"/>
      <c r="Z5"/>
      <c r="AA5"/>
      <c r="AB5"/>
      <c r="AC5"/>
      <c r="AD5"/>
      <c r="AE5"/>
      <c r="AF5"/>
      <c r="AG5"/>
      <c r="AH5"/>
      <c r="AI5"/>
      <c r="AJ5"/>
      <c r="AK5"/>
      <c r="AL5"/>
      <c r="AM5"/>
    </row>
    <row r="6" spans="1:39" x14ac:dyDescent="0.25">
      <c r="A6" s="169" t="s">
        <v>55</v>
      </c>
      <c r="B6" s="165" t="s">
        <v>54</v>
      </c>
      <c r="C6"/>
      <c r="D6"/>
      <c r="E6"/>
      <c r="F6"/>
      <c r="G6"/>
      <c r="H6"/>
      <c r="I6"/>
      <c r="J6"/>
      <c r="K6"/>
      <c r="L6"/>
      <c r="M6"/>
      <c r="N6"/>
      <c r="O6"/>
      <c r="P6"/>
      <c r="Q6"/>
      <c r="R6"/>
      <c r="S6"/>
      <c r="T6"/>
      <c r="U6"/>
      <c r="V6"/>
      <c r="W6"/>
      <c r="X6"/>
      <c r="Y6"/>
      <c r="Z6"/>
      <c r="AA6"/>
      <c r="AB6"/>
      <c r="AC6"/>
      <c r="AD6"/>
      <c r="AE6"/>
      <c r="AF6"/>
      <c r="AG6"/>
      <c r="AH6"/>
      <c r="AI6"/>
      <c r="AJ6"/>
      <c r="AK6"/>
      <c r="AL6"/>
      <c r="AM6"/>
    </row>
    <row r="7" spans="1:39" x14ac:dyDescent="0.25">
      <c r="A7"/>
      <c r="B7"/>
      <c r="C7"/>
      <c r="D7"/>
      <c r="E7"/>
      <c r="F7"/>
      <c r="G7"/>
      <c r="H7"/>
      <c r="I7"/>
      <c r="J7"/>
      <c r="K7"/>
      <c r="L7"/>
      <c r="M7"/>
      <c r="N7"/>
      <c r="O7"/>
      <c r="P7"/>
      <c r="Q7"/>
      <c r="R7"/>
      <c r="S7"/>
      <c r="T7"/>
      <c r="U7"/>
      <c r="V7"/>
      <c r="W7"/>
      <c r="X7"/>
      <c r="Y7"/>
      <c r="Z7"/>
      <c r="AA7"/>
      <c r="AB7"/>
      <c r="AC7"/>
      <c r="AD7"/>
      <c r="AE7"/>
      <c r="AF7"/>
      <c r="AG7"/>
      <c r="AH7"/>
      <c r="AI7"/>
      <c r="AJ7"/>
      <c r="AK7"/>
      <c r="AL7"/>
      <c r="AM7"/>
    </row>
    <row r="8" spans="1:39" x14ac:dyDescent="0.25">
      <c r="A8" s="168" t="s">
        <v>63</v>
      </c>
      <c r="B8" s="168" t="s">
        <v>57</v>
      </c>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7"/>
    </row>
    <row r="9" spans="1:39" x14ac:dyDescent="0.25">
      <c r="A9" s="168" t="s">
        <v>58</v>
      </c>
      <c r="B9" s="163">
        <v>2013</v>
      </c>
      <c r="C9" s="170">
        <v>2014</v>
      </c>
      <c r="D9" s="170">
        <v>2015</v>
      </c>
      <c r="E9" s="170">
        <v>2016</v>
      </c>
      <c r="F9" s="170">
        <v>2017</v>
      </c>
      <c r="G9" s="170">
        <v>2018</v>
      </c>
      <c r="H9" s="170">
        <v>2019</v>
      </c>
      <c r="I9" s="170">
        <v>2020</v>
      </c>
      <c r="J9" s="170">
        <v>2021</v>
      </c>
      <c r="K9" s="170">
        <v>2022</v>
      </c>
      <c r="L9" s="170">
        <v>2023</v>
      </c>
      <c r="M9" s="170">
        <v>2024</v>
      </c>
      <c r="N9" s="170">
        <v>2025</v>
      </c>
      <c r="O9" s="170">
        <v>2026</v>
      </c>
      <c r="P9" s="170">
        <v>2027</v>
      </c>
      <c r="Q9" s="170">
        <v>2028</v>
      </c>
      <c r="R9" s="170">
        <v>2029</v>
      </c>
      <c r="S9" s="170">
        <v>2030</v>
      </c>
      <c r="T9" s="170">
        <v>2031</v>
      </c>
      <c r="U9" s="170">
        <v>2032</v>
      </c>
      <c r="V9" s="170">
        <v>2033</v>
      </c>
      <c r="W9" s="170">
        <v>2034</v>
      </c>
      <c r="X9" s="170">
        <v>2035</v>
      </c>
      <c r="Y9" s="170">
        <v>2036</v>
      </c>
      <c r="Z9" s="170">
        <v>2037</v>
      </c>
      <c r="AA9" s="170">
        <v>2038</v>
      </c>
      <c r="AB9" s="170">
        <v>2039</v>
      </c>
      <c r="AC9" s="170">
        <v>2040</v>
      </c>
      <c r="AD9" s="170">
        <v>2041</v>
      </c>
      <c r="AE9" s="170">
        <v>2042</v>
      </c>
      <c r="AF9" s="170">
        <v>2043</v>
      </c>
      <c r="AG9" s="170">
        <v>2044</v>
      </c>
      <c r="AH9" s="170">
        <v>2045</v>
      </c>
      <c r="AI9" s="170">
        <v>2046</v>
      </c>
      <c r="AJ9" s="170">
        <v>2047</v>
      </c>
      <c r="AK9" s="170">
        <v>2048</v>
      </c>
      <c r="AL9" s="170">
        <v>2049</v>
      </c>
      <c r="AM9" s="171">
        <v>2050</v>
      </c>
    </row>
    <row r="10" spans="1:39" x14ac:dyDescent="0.25">
      <c r="A10" s="163" t="s">
        <v>12</v>
      </c>
      <c r="B10" s="172">
        <v>1.3517100000000002</v>
      </c>
      <c r="C10" s="173">
        <v>0.94419000000000008</v>
      </c>
      <c r="D10" s="173">
        <v>0.75989999999999991</v>
      </c>
      <c r="E10" s="173">
        <v>0.75989999999999991</v>
      </c>
      <c r="F10" s="173">
        <v>0.75989999999999991</v>
      </c>
      <c r="G10" s="173">
        <v>0.75989999999999991</v>
      </c>
      <c r="H10" s="173">
        <v>0.75989999999999991</v>
      </c>
      <c r="I10" s="173">
        <v>0.75989999999999991</v>
      </c>
      <c r="J10" s="173">
        <v>0.75989999999999991</v>
      </c>
      <c r="K10" s="173">
        <v>0.75989999999999991</v>
      </c>
      <c r="L10" s="173">
        <v>0.75989999999999991</v>
      </c>
      <c r="M10" s="173">
        <v>0.75989999999999991</v>
      </c>
      <c r="N10" s="173">
        <v>0.75989999999999991</v>
      </c>
      <c r="O10" s="173">
        <v>0.75989999999999991</v>
      </c>
      <c r="P10" s="173">
        <v>0.75989999999999991</v>
      </c>
      <c r="Q10" s="173">
        <v>0.75989999999999991</v>
      </c>
      <c r="R10" s="173">
        <v>0.75989999999999991</v>
      </c>
      <c r="S10" s="173">
        <v>0.75989999999999991</v>
      </c>
      <c r="T10" s="173">
        <v>0.75989999999999991</v>
      </c>
      <c r="U10" s="173">
        <v>0.75989999999999991</v>
      </c>
      <c r="V10" s="173">
        <v>0.75989999999999991</v>
      </c>
      <c r="W10" s="173">
        <v>0.75989999999999991</v>
      </c>
      <c r="X10" s="173">
        <v>0.75989999999999991</v>
      </c>
      <c r="Y10" s="173">
        <v>0.75989999999999991</v>
      </c>
      <c r="Z10" s="173">
        <v>0.75989999999999991</v>
      </c>
      <c r="AA10" s="173">
        <v>0.75989999999999991</v>
      </c>
      <c r="AB10" s="173">
        <v>0.75989999999999991</v>
      </c>
      <c r="AC10" s="173">
        <v>0.75989999999999991</v>
      </c>
      <c r="AD10" s="173">
        <v>0.75989999999999991</v>
      </c>
      <c r="AE10" s="173">
        <v>0.75989999999999991</v>
      </c>
      <c r="AF10" s="173">
        <v>0.75989999999999991</v>
      </c>
      <c r="AG10" s="173">
        <v>0.75989999999999991</v>
      </c>
      <c r="AH10" s="173">
        <v>0.75989999999999991</v>
      </c>
      <c r="AI10" s="173">
        <v>0.75989999999999991</v>
      </c>
      <c r="AJ10" s="173">
        <v>0.75989999999999991</v>
      </c>
      <c r="AK10" s="173">
        <v>0.75989999999999991</v>
      </c>
      <c r="AL10" s="173">
        <v>0.75989999999999991</v>
      </c>
      <c r="AM10" s="174">
        <v>0.75989999999999991</v>
      </c>
    </row>
    <row r="11" spans="1:39" x14ac:dyDescent="0.25">
      <c r="A11" s="175" t="s">
        <v>13</v>
      </c>
      <c r="B11" s="176">
        <v>3.5027999999999992</v>
      </c>
      <c r="C11" s="177">
        <v>3.7614699999999992</v>
      </c>
      <c r="D11" s="177">
        <v>3.7936399999999999</v>
      </c>
      <c r="E11" s="177">
        <v>3.7936399999999999</v>
      </c>
      <c r="F11" s="177">
        <v>3.7936399999999999</v>
      </c>
      <c r="G11" s="177">
        <v>3.7936399999999999</v>
      </c>
      <c r="H11" s="177">
        <v>3.7936399999999999</v>
      </c>
      <c r="I11" s="177">
        <v>3.7936399999999999</v>
      </c>
      <c r="J11" s="177">
        <v>3.7936399999999999</v>
      </c>
      <c r="K11" s="177">
        <v>3.7936399999999999</v>
      </c>
      <c r="L11" s="177">
        <v>3.7936399999999999</v>
      </c>
      <c r="M11" s="177">
        <v>3.7936399999999999</v>
      </c>
      <c r="N11" s="177">
        <v>3.7936399999999999</v>
      </c>
      <c r="O11" s="177">
        <v>3.7936399999999999</v>
      </c>
      <c r="P11" s="177">
        <v>3.7936399999999999</v>
      </c>
      <c r="Q11" s="177">
        <v>3.7936399999999999</v>
      </c>
      <c r="R11" s="177">
        <v>3.7936399999999999</v>
      </c>
      <c r="S11" s="177">
        <v>3.7936399999999999</v>
      </c>
      <c r="T11" s="177">
        <v>3.7936399999999999</v>
      </c>
      <c r="U11" s="177">
        <v>3.7936399999999999</v>
      </c>
      <c r="V11" s="177">
        <v>3.7936399999999999</v>
      </c>
      <c r="W11" s="177">
        <v>3.7936399999999999</v>
      </c>
      <c r="X11" s="177">
        <v>3.7936399999999999</v>
      </c>
      <c r="Y11" s="177">
        <v>3.7936399999999999</v>
      </c>
      <c r="Z11" s="177">
        <v>3.7936399999999999</v>
      </c>
      <c r="AA11" s="177">
        <v>3.7936399999999999</v>
      </c>
      <c r="AB11" s="177">
        <v>3.7936399999999999</v>
      </c>
      <c r="AC11" s="177">
        <v>3.7936399999999999</v>
      </c>
      <c r="AD11" s="177">
        <v>3.7936399999999999</v>
      </c>
      <c r="AE11" s="177">
        <v>3.7936399999999999</v>
      </c>
      <c r="AF11" s="177">
        <v>3.7936399999999999</v>
      </c>
      <c r="AG11" s="177">
        <v>3.7936399999999999</v>
      </c>
      <c r="AH11" s="177">
        <v>3.7936399999999999</v>
      </c>
      <c r="AI11" s="177">
        <v>3.7936399999999999</v>
      </c>
      <c r="AJ11" s="177">
        <v>3.7936399999999999</v>
      </c>
      <c r="AK11" s="177">
        <v>3.7936399999999999</v>
      </c>
      <c r="AL11" s="177">
        <v>3.7936399999999999</v>
      </c>
      <c r="AM11" s="178">
        <v>3.7936399999999999</v>
      </c>
    </row>
    <row r="12" spans="1:39" x14ac:dyDescent="0.25">
      <c r="A12" s="175" t="s">
        <v>14</v>
      </c>
      <c r="B12" s="176">
        <v>0.13538999999999998</v>
      </c>
      <c r="C12" s="177">
        <v>0.25837000000000016</v>
      </c>
      <c r="D12" s="177">
        <v>0.20342999999999997</v>
      </c>
      <c r="E12" s="177">
        <v>0.20352000000000001</v>
      </c>
      <c r="F12" s="177">
        <v>0.20352000000000001</v>
      </c>
      <c r="G12" s="177">
        <v>0.20352000000000001</v>
      </c>
      <c r="H12" s="177">
        <v>0.20352000000000001</v>
      </c>
      <c r="I12" s="177">
        <v>0.20356000000000002</v>
      </c>
      <c r="J12" s="177">
        <v>0.2036</v>
      </c>
      <c r="K12" s="177">
        <v>0.20394999999999999</v>
      </c>
      <c r="L12" s="177">
        <v>0.20434999999999998</v>
      </c>
      <c r="M12" s="177">
        <v>0.20476</v>
      </c>
      <c r="N12" s="177">
        <v>0.20537</v>
      </c>
      <c r="O12" s="177">
        <v>0.20617000000000002</v>
      </c>
      <c r="P12" s="177">
        <v>0.20745</v>
      </c>
      <c r="Q12" s="177">
        <v>0.20912</v>
      </c>
      <c r="R12" s="177">
        <v>0.21114999999999998</v>
      </c>
      <c r="S12" s="177">
        <v>0.21374000000000001</v>
      </c>
      <c r="T12" s="177">
        <v>0.21626999999999999</v>
      </c>
      <c r="U12" s="177">
        <v>0.21899000000000002</v>
      </c>
      <c r="V12" s="177">
        <v>0.22228999999999996</v>
      </c>
      <c r="W12" s="177">
        <v>0.22645000000000001</v>
      </c>
      <c r="X12" s="177">
        <v>0.23172999999999999</v>
      </c>
      <c r="Y12" s="177">
        <v>0.23747000000000001</v>
      </c>
      <c r="Z12" s="177">
        <v>0.24398</v>
      </c>
      <c r="AA12" s="177">
        <v>0.25168999999999997</v>
      </c>
      <c r="AB12" s="177">
        <v>0.26055999999999996</v>
      </c>
      <c r="AC12" s="177">
        <v>0.26999000000000001</v>
      </c>
      <c r="AD12" s="177">
        <v>0.27992000000000006</v>
      </c>
      <c r="AE12" s="177">
        <v>0.29100999999999994</v>
      </c>
      <c r="AF12" s="177">
        <v>0.30320000000000003</v>
      </c>
      <c r="AG12" s="177">
        <v>0.31643999999999994</v>
      </c>
      <c r="AH12" s="177">
        <v>0.32959999999999995</v>
      </c>
      <c r="AI12" s="177">
        <v>0.34275</v>
      </c>
      <c r="AJ12" s="177">
        <v>0.35571999999999998</v>
      </c>
      <c r="AK12" s="177">
        <v>0.36846999999999996</v>
      </c>
      <c r="AL12" s="177">
        <v>0.38086999999999999</v>
      </c>
      <c r="AM12" s="178">
        <v>0.39248999999999995</v>
      </c>
    </row>
    <row r="13" spans="1:39" x14ac:dyDescent="0.25">
      <c r="A13" s="175" t="s">
        <v>15</v>
      </c>
      <c r="B13" s="176">
        <v>1.80931</v>
      </c>
      <c r="C13" s="177">
        <v>1.8111899999999999</v>
      </c>
      <c r="D13" s="177">
        <v>1.8133200000000003</v>
      </c>
      <c r="E13" s="177">
        <v>1.8162799999999997</v>
      </c>
      <c r="F13" s="177">
        <v>1.8181599999999998</v>
      </c>
      <c r="G13" s="177">
        <v>1.82054</v>
      </c>
      <c r="H13" s="177">
        <v>1.82497</v>
      </c>
      <c r="I13" s="177">
        <v>1.8339299999999998</v>
      </c>
      <c r="J13" s="177">
        <v>1.8525500000000001</v>
      </c>
      <c r="K13" s="177">
        <v>1.8914000000000002</v>
      </c>
      <c r="L13" s="177">
        <v>1.95136</v>
      </c>
      <c r="M13" s="177">
        <v>2.0395599999999998</v>
      </c>
      <c r="N13" s="177">
        <v>2.1699700000000002</v>
      </c>
      <c r="O13" s="177">
        <v>2.3214499999999991</v>
      </c>
      <c r="P13" s="177">
        <v>2.4775999999999994</v>
      </c>
      <c r="Q13" s="177">
        <v>2.6379799999999993</v>
      </c>
      <c r="R13" s="177">
        <v>2.8046100000000012</v>
      </c>
      <c r="S13" s="177">
        <v>2.9741000000000013</v>
      </c>
      <c r="T13" s="177">
        <v>3.1462600000000016</v>
      </c>
      <c r="U13" s="177">
        <v>3.3224100000000019</v>
      </c>
      <c r="V13" s="177">
        <v>3.5120700000000009</v>
      </c>
      <c r="W13" s="177">
        <v>3.7079300000000011</v>
      </c>
      <c r="X13" s="177">
        <v>3.909730000000001</v>
      </c>
      <c r="Y13" s="177">
        <v>4.1141400000000008</v>
      </c>
      <c r="Z13" s="177">
        <v>4.3276800000000009</v>
      </c>
      <c r="AA13" s="177">
        <v>4.5483100000000034</v>
      </c>
      <c r="AB13" s="177">
        <v>4.7801700000000018</v>
      </c>
      <c r="AC13" s="177">
        <v>5.016499999999998</v>
      </c>
      <c r="AD13" s="177">
        <v>5.2518899999999977</v>
      </c>
      <c r="AE13" s="177">
        <v>5.4894499999999997</v>
      </c>
      <c r="AF13" s="177">
        <v>5.7317000000000009</v>
      </c>
      <c r="AG13" s="177">
        <v>5.9812299999999992</v>
      </c>
      <c r="AH13" s="177">
        <v>6.229370000000003</v>
      </c>
      <c r="AI13" s="177">
        <v>6.4776300000000013</v>
      </c>
      <c r="AJ13" s="177">
        <v>6.7261999999999977</v>
      </c>
      <c r="AK13" s="177">
        <v>6.9746299999999994</v>
      </c>
      <c r="AL13" s="177">
        <v>7.2214500000000008</v>
      </c>
      <c r="AM13" s="178">
        <v>7.4668100000000015</v>
      </c>
    </row>
    <row r="14" spans="1:39" x14ac:dyDescent="0.25">
      <c r="A14" s="175" t="s">
        <v>16</v>
      </c>
      <c r="B14" s="176">
        <v>0.37364999999999998</v>
      </c>
      <c r="C14" s="177">
        <v>0.46277000000000001</v>
      </c>
      <c r="D14" s="177">
        <v>0.42052</v>
      </c>
      <c r="E14" s="177">
        <v>1.25485</v>
      </c>
      <c r="F14" s="177">
        <v>2.0059700000000005</v>
      </c>
      <c r="G14" s="177">
        <v>2.7661599999999997</v>
      </c>
      <c r="H14" s="177">
        <v>3.5699200000000011</v>
      </c>
      <c r="I14" s="177">
        <v>4.4091399999999998</v>
      </c>
      <c r="J14" s="177">
        <v>5.3545299999999996</v>
      </c>
      <c r="K14" s="177">
        <v>6.4205600000000018</v>
      </c>
      <c r="L14" s="177">
        <v>7.6002599999999987</v>
      </c>
      <c r="M14" s="177">
        <v>8.8889800000000001</v>
      </c>
      <c r="N14" s="177">
        <v>10.335339999999997</v>
      </c>
      <c r="O14" s="177">
        <v>11.881669999999996</v>
      </c>
      <c r="P14" s="177">
        <v>13.483049999999992</v>
      </c>
      <c r="Q14" s="177">
        <v>15.15347</v>
      </c>
      <c r="R14" s="177">
        <v>16.919560000000001</v>
      </c>
      <c r="S14" s="177">
        <v>18.742289999999997</v>
      </c>
      <c r="T14" s="177">
        <v>20.597449999999988</v>
      </c>
      <c r="U14" s="177">
        <v>22.516999999999996</v>
      </c>
      <c r="V14" s="177">
        <v>24.531750000000002</v>
      </c>
      <c r="W14" s="177">
        <v>26.596509999999988</v>
      </c>
      <c r="X14" s="177">
        <v>28.71245</v>
      </c>
      <c r="Y14" s="177">
        <v>30.854309999999998</v>
      </c>
      <c r="Z14" s="177">
        <v>33.053329999999981</v>
      </c>
      <c r="AA14" s="177">
        <v>35.31519999999999</v>
      </c>
      <c r="AB14" s="177">
        <v>37.628320000000002</v>
      </c>
      <c r="AC14" s="177">
        <v>39.988570000000003</v>
      </c>
      <c r="AD14" s="177">
        <v>42.354559999999985</v>
      </c>
      <c r="AE14" s="177">
        <v>44.722220000000021</v>
      </c>
      <c r="AF14" s="177">
        <v>47.09415000000002</v>
      </c>
      <c r="AG14" s="177">
        <v>49.469009999999997</v>
      </c>
      <c r="AH14" s="177">
        <v>51.830449999999956</v>
      </c>
      <c r="AI14" s="177">
        <v>54.181030000000007</v>
      </c>
      <c r="AJ14" s="177">
        <v>56.541659999999979</v>
      </c>
      <c r="AK14" s="177">
        <v>58.881</v>
      </c>
      <c r="AL14" s="177">
        <v>61.200900000000011</v>
      </c>
      <c r="AM14" s="178">
        <v>63.494840000000003</v>
      </c>
    </row>
    <row r="15" spans="1:39" x14ac:dyDescent="0.25">
      <c r="A15" s="175" t="s">
        <v>17</v>
      </c>
      <c r="B15" s="176">
        <v>2.6659800000000007</v>
      </c>
      <c r="C15" s="177">
        <v>3.4551500000000006</v>
      </c>
      <c r="D15" s="177">
        <v>3.85242</v>
      </c>
      <c r="E15" s="177">
        <v>4.0467500000000003</v>
      </c>
      <c r="F15" s="177">
        <v>4.2292999999999985</v>
      </c>
      <c r="G15" s="177">
        <v>4.4132399999999992</v>
      </c>
      <c r="H15" s="177">
        <v>4.6081299999999992</v>
      </c>
      <c r="I15" s="177">
        <v>4.8135999999999983</v>
      </c>
      <c r="J15" s="177">
        <v>5.0437100000000026</v>
      </c>
      <c r="K15" s="177">
        <v>5.2971700000000013</v>
      </c>
      <c r="L15" s="177">
        <v>5.5773900000000038</v>
      </c>
      <c r="M15" s="177">
        <v>5.8869600000000011</v>
      </c>
      <c r="N15" s="177">
        <v>6.2413400000000019</v>
      </c>
      <c r="O15" s="177">
        <v>6.6147199999999993</v>
      </c>
      <c r="P15" s="177">
        <v>6.99796</v>
      </c>
      <c r="Q15" s="177">
        <v>7.3908299999999985</v>
      </c>
      <c r="R15" s="177">
        <v>7.7989799999999985</v>
      </c>
      <c r="S15" s="177">
        <v>8.2146999999999988</v>
      </c>
      <c r="T15" s="177">
        <v>8.6349899999999948</v>
      </c>
      <c r="U15" s="177">
        <v>9.0634300000000003</v>
      </c>
      <c r="V15" s="177">
        <v>9.5081099999999914</v>
      </c>
      <c r="W15" s="177">
        <v>9.9623899999999885</v>
      </c>
      <c r="X15" s="177">
        <v>10.425769999999996</v>
      </c>
      <c r="Y15" s="177">
        <v>10.899669999999993</v>
      </c>
      <c r="Z15" s="177">
        <v>11.390689999999999</v>
      </c>
      <c r="AA15" s="177">
        <v>11.899609999999992</v>
      </c>
      <c r="AB15" s="177">
        <v>12.431609999999989</v>
      </c>
      <c r="AC15" s="177">
        <v>12.987620000000007</v>
      </c>
      <c r="AD15" s="177">
        <v>13.54448</v>
      </c>
      <c r="AE15" s="177">
        <v>14.102590000000003</v>
      </c>
      <c r="AF15" s="177">
        <v>14.664339999999997</v>
      </c>
      <c r="AG15" s="177">
        <v>15.229619999999997</v>
      </c>
      <c r="AH15" s="177">
        <v>15.791159999999994</v>
      </c>
      <c r="AI15" s="177">
        <v>16.357719999999997</v>
      </c>
      <c r="AJ15" s="177">
        <v>16.9269</v>
      </c>
      <c r="AK15" s="177">
        <v>17.494839999999996</v>
      </c>
      <c r="AL15" s="177">
        <v>18.06081</v>
      </c>
      <c r="AM15" s="178">
        <v>18.62371000000001</v>
      </c>
    </row>
    <row r="16" spans="1:39" x14ac:dyDescent="0.25">
      <c r="A16" s="175" t="s">
        <v>18</v>
      </c>
      <c r="B16" s="176">
        <v>1.0679999999999999E-2</v>
      </c>
      <c r="C16" s="177">
        <v>8.7000000000000011E-3</v>
      </c>
      <c r="D16" s="177">
        <v>8.879999999999999E-3</v>
      </c>
      <c r="E16" s="177">
        <v>8.879999999999999E-3</v>
      </c>
      <c r="F16" s="177">
        <v>8.879999999999999E-3</v>
      </c>
      <c r="G16" s="177">
        <v>8.879999999999999E-3</v>
      </c>
      <c r="H16" s="177">
        <v>8.879999999999999E-3</v>
      </c>
      <c r="I16" s="177">
        <v>8.879999999999999E-3</v>
      </c>
      <c r="J16" s="177">
        <v>8.879999999999999E-3</v>
      </c>
      <c r="K16" s="177">
        <v>8.879999999999999E-3</v>
      </c>
      <c r="L16" s="177">
        <v>8.879999999999999E-3</v>
      </c>
      <c r="M16" s="177">
        <v>8.879999999999999E-3</v>
      </c>
      <c r="N16" s="177">
        <v>8.879999999999999E-3</v>
      </c>
      <c r="O16" s="177">
        <v>8.879999999999999E-3</v>
      </c>
      <c r="P16" s="177">
        <v>8.879999999999999E-3</v>
      </c>
      <c r="Q16" s="177">
        <v>8.879999999999999E-3</v>
      </c>
      <c r="R16" s="177">
        <v>8.879999999999999E-3</v>
      </c>
      <c r="S16" s="177">
        <v>8.879999999999999E-3</v>
      </c>
      <c r="T16" s="177">
        <v>8.879999999999999E-3</v>
      </c>
      <c r="U16" s="177">
        <v>8.879999999999999E-3</v>
      </c>
      <c r="V16" s="177">
        <v>8.879999999999999E-3</v>
      </c>
      <c r="W16" s="177">
        <v>8.879999999999999E-3</v>
      </c>
      <c r="X16" s="177">
        <v>8.879999999999999E-3</v>
      </c>
      <c r="Y16" s="177">
        <v>8.879999999999999E-3</v>
      </c>
      <c r="Z16" s="177">
        <v>8.879999999999999E-3</v>
      </c>
      <c r="AA16" s="177">
        <v>8.879999999999999E-3</v>
      </c>
      <c r="AB16" s="177">
        <v>8.879999999999999E-3</v>
      </c>
      <c r="AC16" s="177">
        <v>8.879999999999999E-3</v>
      </c>
      <c r="AD16" s="177">
        <v>8.879999999999999E-3</v>
      </c>
      <c r="AE16" s="177">
        <v>8.879999999999999E-3</v>
      </c>
      <c r="AF16" s="177">
        <v>8.879999999999999E-3</v>
      </c>
      <c r="AG16" s="177">
        <v>8.879999999999999E-3</v>
      </c>
      <c r="AH16" s="177">
        <v>8.879999999999999E-3</v>
      </c>
      <c r="AI16" s="177">
        <v>8.879999999999999E-3</v>
      </c>
      <c r="AJ16" s="177">
        <v>8.879999999999999E-3</v>
      </c>
      <c r="AK16" s="177">
        <v>8.879999999999999E-3</v>
      </c>
      <c r="AL16" s="177">
        <v>8.879999999999999E-3</v>
      </c>
      <c r="AM16" s="178">
        <v>8.879999999999999E-3</v>
      </c>
    </row>
    <row r="17" spans="1:39" x14ac:dyDescent="0.25">
      <c r="A17" s="175" t="s">
        <v>19</v>
      </c>
      <c r="B17" s="176">
        <v>3.7646499999999987</v>
      </c>
      <c r="C17" s="177">
        <v>4.1476100000000011</v>
      </c>
      <c r="D17" s="177">
        <v>4.6211399999999987</v>
      </c>
      <c r="E17" s="177">
        <v>5.1436300000000017</v>
      </c>
      <c r="F17" s="177">
        <v>5.5764900000000006</v>
      </c>
      <c r="G17" s="177">
        <v>6.0033400000000006</v>
      </c>
      <c r="H17" s="177">
        <v>6.4461500000000029</v>
      </c>
      <c r="I17" s="177">
        <v>6.8968200000000008</v>
      </c>
      <c r="J17" s="177">
        <v>7.3948499999999999</v>
      </c>
      <c r="K17" s="177">
        <v>7.9426599999999974</v>
      </c>
      <c r="L17" s="177">
        <v>8.5465899999999984</v>
      </c>
      <c r="M17" s="177">
        <v>9.2099900000000066</v>
      </c>
      <c r="N17" s="177">
        <v>9.963839999999994</v>
      </c>
      <c r="O17" s="177">
        <v>10.790250000000004</v>
      </c>
      <c r="P17" s="177">
        <v>11.668319999999998</v>
      </c>
      <c r="Q17" s="177">
        <v>12.592250000000003</v>
      </c>
      <c r="R17" s="177">
        <v>13.586</v>
      </c>
      <c r="S17" s="177">
        <v>14.629289999999994</v>
      </c>
      <c r="T17" s="177">
        <v>15.680529999999999</v>
      </c>
      <c r="U17" s="177">
        <v>16.757180000000005</v>
      </c>
      <c r="V17" s="177">
        <v>17.902519999999999</v>
      </c>
      <c r="W17" s="177">
        <v>19.076000000000008</v>
      </c>
      <c r="X17" s="177">
        <v>20.282489999999996</v>
      </c>
      <c r="Y17" s="177">
        <v>21.505709999999997</v>
      </c>
      <c r="Z17" s="177">
        <v>22.780409999999996</v>
      </c>
      <c r="AA17" s="177">
        <v>24.110059999999997</v>
      </c>
      <c r="AB17" s="177">
        <v>25.49751000000002</v>
      </c>
      <c r="AC17" s="177">
        <v>26.926039999999993</v>
      </c>
      <c r="AD17" s="177">
        <v>28.366870000000006</v>
      </c>
      <c r="AE17" s="177">
        <v>29.82364999999999</v>
      </c>
      <c r="AF17" s="177">
        <v>31.275539999999996</v>
      </c>
      <c r="AG17" s="177">
        <v>32.72605999999999</v>
      </c>
      <c r="AH17" s="177">
        <v>34.159739999999999</v>
      </c>
      <c r="AI17" s="177">
        <v>35.602229999999992</v>
      </c>
      <c r="AJ17" s="177">
        <v>37.051279999999991</v>
      </c>
      <c r="AK17" s="177">
        <v>38.481839999999991</v>
      </c>
      <c r="AL17" s="177">
        <v>39.89482000000001</v>
      </c>
      <c r="AM17" s="178">
        <v>41.289580000000001</v>
      </c>
    </row>
    <row r="18" spans="1:39" x14ac:dyDescent="0.25">
      <c r="A18" s="175" t="s">
        <v>20</v>
      </c>
      <c r="B18" s="176">
        <v>0</v>
      </c>
      <c r="C18" s="177">
        <v>0</v>
      </c>
      <c r="D18" s="177">
        <v>0</v>
      </c>
      <c r="E18" s="177">
        <v>0</v>
      </c>
      <c r="F18" s="177">
        <v>0</v>
      </c>
      <c r="G18" s="177">
        <v>0</v>
      </c>
      <c r="H18" s="177">
        <v>0</v>
      </c>
      <c r="I18" s="177">
        <v>0</v>
      </c>
      <c r="J18" s="177">
        <v>0</v>
      </c>
      <c r="K18" s="177">
        <v>0</v>
      </c>
      <c r="L18" s="177">
        <v>0</v>
      </c>
      <c r="M18" s="177">
        <v>0</v>
      </c>
      <c r="N18" s="177">
        <v>0</v>
      </c>
      <c r="O18" s="177">
        <v>0</v>
      </c>
      <c r="P18" s="177">
        <v>0</v>
      </c>
      <c r="Q18" s="177">
        <v>0</v>
      </c>
      <c r="R18" s="177">
        <v>0</v>
      </c>
      <c r="S18" s="177">
        <v>0</v>
      </c>
      <c r="T18" s="177">
        <v>0</v>
      </c>
      <c r="U18" s="177">
        <v>0</v>
      </c>
      <c r="V18" s="177">
        <v>0</v>
      </c>
      <c r="W18" s="177">
        <v>0</v>
      </c>
      <c r="X18" s="177">
        <v>0</v>
      </c>
      <c r="Y18" s="177">
        <v>0</v>
      </c>
      <c r="Z18" s="177">
        <v>0</v>
      </c>
      <c r="AA18" s="177">
        <v>0</v>
      </c>
      <c r="AB18" s="177">
        <v>0</v>
      </c>
      <c r="AC18" s="177">
        <v>0</v>
      </c>
      <c r="AD18" s="177">
        <v>0</v>
      </c>
      <c r="AE18" s="177">
        <v>0</v>
      </c>
      <c r="AF18" s="177">
        <v>0</v>
      </c>
      <c r="AG18" s="177">
        <v>0</v>
      </c>
      <c r="AH18" s="177">
        <v>0</v>
      </c>
      <c r="AI18" s="177">
        <v>0</v>
      </c>
      <c r="AJ18" s="177">
        <v>0</v>
      </c>
      <c r="AK18" s="177">
        <v>0</v>
      </c>
      <c r="AL18" s="177">
        <v>0</v>
      </c>
      <c r="AM18" s="178">
        <v>0</v>
      </c>
    </row>
    <row r="19" spans="1:39" x14ac:dyDescent="0.25">
      <c r="A19" s="175" t="s">
        <v>22</v>
      </c>
      <c r="B19" s="176">
        <v>0</v>
      </c>
      <c r="C19" s="177">
        <v>0</v>
      </c>
      <c r="D19" s="177">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7">
        <v>0</v>
      </c>
      <c r="W19" s="177">
        <v>0</v>
      </c>
      <c r="X19" s="177">
        <v>0</v>
      </c>
      <c r="Y19" s="177">
        <v>0</v>
      </c>
      <c r="Z19" s="177">
        <v>0</v>
      </c>
      <c r="AA19" s="177">
        <v>0</v>
      </c>
      <c r="AB19" s="177">
        <v>0</v>
      </c>
      <c r="AC19" s="177">
        <v>0</v>
      </c>
      <c r="AD19" s="177">
        <v>0</v>
      </c>
      <c r="AE19" s="177">
        <v>0</v>
      </c>
      <c r="AF19" s="177">
        <v>0</v>
      </c>
      <c r="AG19" s="177">
        <v>0</v>
      </c>
      <c r="AH19" s="177">
        <v>0</v>
      </c>
      <c r="AI19" s="177">
        <v>0</v>
      </c>
      <c r="AJ19" s="177">
        <v>0</v>
      </c>
      <c r="AK19" s="177">
        <v>0</v>
      </c>
      <c r="AL19" s="177">
        <v>0</v>
      </c>
      <c r="AM19" s="178">
        <v>0</v>
      </c>
    </row>
    <row r="20" spans="1:39" x14ac:dyDescent="0.25">
      <c r="A20" s="175" t="s">
        <v>21</v>
      </c>
      <c r="B20" s="176">
        <v>7.9600000000000001E-3</v>
      </c>
      <c r="C20" s="177">
        <v>1.6820000000000002E-2</v>
      </c>
      <c r="D20" s="177">
        <v>1.1049999999999999E-2</v>
      </c>
      <c r="E20" s="177">
        <v>1.1049999999999999E-2</v>
      </c>
      <c r="F20" s="177">
        <v>1.1049999999999999E-2</v>
      </c>
      <c r="G20" s="177">
        <v>1.1049999999999999E-2</v>
      </c>
      <c r="H20" s="177">
        <v>1.1049999999999999E-2</v>
      </c>
      <c r="I20" s="177">
        <v>1.1049999999999999E-2</v>
      </c>
      <c r="J20" s="177">
        <v>1.1049999999999999E-2</v>
      </c>
      <c r="K20" s="177">
        <v>1.1049999999999999E-2</v>
      </c>
      <c r="L20" s="177">
        <v>1.1049999999999999E-2</v>
      </c>
      <c r="M20" s="177">
        <v>1.1049999999999999E-2</v>
      </c>
      <c r="N20" s="177">
        <v>1.1049999999999999E-2</v>
      </c>
      <c r="O20" s="177">
        <v>1.1049999999999999E-2</v>
      </c>
      <c r="P20" s="177">
        <v>1.1049999999999999E-2</v>
      </c>
      <c r="Q20" s="177">
        <v>1.1049999999999999E-2</v>
      </c>
      <c r="R20" s="177">
        <v>1.1049999999999999E-2</v>
      </c>
      <c r="S20" s="177">
        <v>1.1049999999999999E-2</v>
      </c>
      <c r="T20" s="177">
        <v>1.1049999999999999E-2</v>
      </c>
      <c r="U20" s="177">
        <v>1.1049999999999999E-2</v>
      </c>
      <c r="V20" s="177">
        <v>1.1049999999999999E-2</v>
      </c>
      <c r="W20" s="177">
        <v>1.1049999999999999E-2</v>
      </c>
      <c r="X20" s="177">
        <v>1.1049999999999999E-2</v>
      </c>
      <c r="Y20" s="177">
        <v>1.1049999999999999E-2</v>
      </c>
      <c r="Z20" s="177">
        <v>1.1049999999999999E-2</v>
      </c>
      <c r="AA20" s="177">
        <v>1.1049999999999999E-2</v>
      </c>
      <c r="AB20" s="177">
        <v>1.1049999999999999E-2</v>
      </c>
      <c r="AC20" s="177">
        <v>1.1049999999999999E-2</v>
      </c>
      <c r="AD20" s="177">
        <v>1.1049999999999999E-2</v>
      </c>
      <c r="AE20" s="177">
        <v>1.1049999999999999E-2</v>
      </c>
      <c r="AF20" s="177">
        <v>1.1049999999999999E-2</v>
      </c>
      <c r="AG20" s="177">
        <v>1.1049999999999999E-2</v>
      </c>
      <c r="AH20" s="177">
        <v>1.1049999999999999E-2</v>
      </c>
      <c r="AI20" s="177">
        <v>1.1049999999999999E-2</v>
      </c>
      <c r="AJ20" s="177">
        <v>1.1049999999999999E-2</v>
      </c>
      <c r="AK20" s="177">
        <v>1.1049999999999999E-2</v>
      </c>
      <c r="AL20" s="177">
        <v>1.1049999999999999E-2</v>
      </c>
      <c r="AM20" s="178">
        <v>1.1049999999999999E-2</v>
      </c>
    </row>
    <row r="21" spans="1:39" x14ac:dyDescent="0.25">
      <c r="A21" s="164" t="s">
        <v>59</v>
      </c>
      <c r="B21" s="179">
        <v>13.622129999999999</v>
      </c>
      <c r="C21" s="180">
        <v>14.86627</v>
      </c>
      <c r="D21" s="180">
        <v>15.484299999999998</v>
      </c>
      <c r="E21" s="180">
        <v>17.038500000000003</v>
      </c>
      <c r="F21" s="180">
        <v>18.40691</v>
      </c>
      <c r="G21" s="180">
        <v>19.780269999999998</v>
      </c>
      <c r="H21" s="180">
        <v>21.226160000000004</v>
      </c>
      <c r="I21" s="180">
        <v>22.730519999999999</v>
      </c>
      <c r="J21" s="180">
        <v>24.422710000000006</v>
      </c>
      <c r="K21" s="180">
        <v>26.329210000000003</v>
      </c>
      <c r="L21" s="180">
        <v>28.453420000000005</v>
      </c>
      <c r="M21" s="180">
        <v>30.803720000000009</v>
      </c>
      <c r="N21" s="180">
        <v>33.489329999999995</v>
      </c>
      <c r="O21" s="180">
        <v>36.387729999999998</v>
      </c>
      <c r="P21" s="180">
        <v>39.407849999999982</v>
      </c>
      <c r="Q21" s="180">
        <v>42.557119999999998</v>
      </c>
      <c r="R21" s="180">
        <v>45.893769999999996</v>
      </c>
      <c r="S21" s="180">
        <v>49.347589999999983</v>
      </c>
      <c r="T21" s="180">
        <v>52.84896999999998</v>
      </c>
      <c r="U21" s="180">
        <v>56.452480000000001</v>
      </c>
      <c r="V21" s="180">
        <v>60.250209999999996</v>
      </c>
      <c r="W21" s="180">
        <v>64.142749999999992</v>
      </c>
      <c r="X21" s="180">
        <v>68.135639999999981</v>
      </c>
      <c r="Y21" s="180">
        <v>72.184769999999986</v>
      </c>
      <c r="Z21" s="180">
        <v>76.369559999999964</v>
      </c>
      <c r="AA21" s="180">
        <v>80.698339999999973</v>
      </c>
      <c r="AB21" s="180">
        <v>85.171640000000011</v>
      </c>
      <c r="AC21" s="180">
        <v>89.76218999999999</v>
      </c>
      <c r="AD21" s="180">
        <v>94.371189999999999</v>
      </c>
      <c r="AE21" s="180">
        <v>99.00239000000002</v>
      </c>
      <c r="AF21" s="180">
        <v>103.64240000000001</v>
      </c>
      <c r="AG21" s="180">
        <v>108.29582999999998</v>
      </c>
      <c r="AH21" s="180">
        <v>112.91378999999995</v>
      </c>
      <c r="AI21" s="180">
        <v>117.53483</v>
      </c>
      <c r="AJ21" s="180">
        <v>122.17522999999997</v>
      </c>
      <c r="AK21" s="180">
        <v>126.77424999999999</v>
      </c>
      <c r="AL21" s="180">
        <v>131.33232000000004</v>
      </c>
      <c r="AM21" s="181">
        <v>135.84090000000003</v>
      </c>
    </row>
    <row r="22" spans="1:39"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row>
  </sheetData>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
  <dimension ref="A1:AM44"/>
  <sheetViews>
    <sheetView zoomScale="75" workbookViewId="0"/>
  </sheetViews>
  <sheetFormatPr defaultColWidth="9" defaultRowHeight="13.8" x14ac:dyDescent="0.25"/>
  <cols>
    <col min="1" max="1" width="18.3984375" style="2" customWidth="1"/>
    <col min="2" max="2" width="12.09765625" style="2" customWidth="1"/>
    <col min="3" max="3" width="12.69921875" style="2" customWidth="1"/>
    <col min="4" max="39" width="12.09765625" style="2" customWidth="1"/>
    <col min="40" max="16384" width="9" style="2"/>
  </cols>
  <sheetData>
    <row r="1" spans="1:39" x14ac:dyDescent="0.25">
      <c r="A1"/>
      <c r="B1"/>
      <c r="C1"/>
      <c r="D1"/>
      <c r="E1"/>
      <c r="F1"/>
      <c r="G1"/>
      <c r="H1"/>
      <c r="I1"/>
      <c r="J1"/>
      <c r="K1"/>
      <c r="L1"/>
      <c r="M1"/>
      <c r="N1"/>
      <c r="O1"/>
      <c r="P1"/>
      <c r="Q1"/>
      <c r="R1"/>
      <c r="S1"/>
      <c r="T1"/>
      <c r="U1"/>
      <c r="V1"/>
      <c r="W1"/>
      <c r="X1"/>
      <c r="Y1"/>
      <c r="Z1"/>
      <c r="AA1"/>
      <c r="AB1"/>
      <c r="AC1"/>
      <c r="AD1"/>
      <c r="AE1"/>
      <c r="AF1"/>
      <c r="AG1"/>
      <c r="AH1"/>
      <c r="AI1"/>
      <c r="AJ1"/>
      <c r="AK1"/>
      <c r="AL1"/>
      <c r="AM1"/>
    </row>
    <row r="2" spans="1:39" x14ac:dyDescent="0.25">
      <c r="A2"/>
      <c r="B2"/>
      <c r="C2"/>
      <c r="D2"/>
      <c r="E2"/>
      <c r="F2"/>
      <c r="G2"/>
      <c r="H2"/>
      <c r="I2"/>
      <c r="J2"/>
      <c r="K2"/>
      <c r="L2"/>
      <c r="M2"/>
      <c r="N2"/>
      <c r="O2"/>
      <c r="P2"/>
      <c r="Q2"/>
      <c r="R2"/>
      <c r="S2"/>
      <c r="T2"/>
      <c r="U2"/>
      <c r="V2"/>
      <c r="W2"/>
      <c r="X2"/>
      <c r="Y2"/>
      <c r="Z2"/>
      <c r="AA2"/>
      <c r="AB2"/>
      <c r="AC2"/>
      <c r="AD2"/>
      <c r="AE2"/>
      <c r="AF2"/>
      <c r="AG2"/>
      <c r="AH2"/>
      <c r="AI2"/>
      <c r="AJ2"/>
      <c r="AK2"/>
      <c r="AL2"/>
      <c r="AM2"/>
    </row>
    <row r="3" spans="1:39" x14ac:dyDescent="0.25">
      <c r="A3"/>
      <c r="B3"/>
      <c r="C3"/>
      <c r="D3"/>
      <c r="E3"/>
      <c r="F3"/>
      <c r="G3"/>
      <c r="H3"/>
      <c r="I3"/>
      <c r="J3"/>
      <c r="K3"/>
      <c r="L3"/>
      <c r="M3"/>
      <c r="N3"/>
      <c r="O3"/>
      <c r="P3"/>
      <c r="Q3"/>
      <c r="R3"/>
      <c r="S3"/>
      <c r="T3"/>
      <c r="U3"/>
      <c r="V3"/>
      <c r="W3"/>
      <c r="X3"/>
      <c r="Y3"/>
      <c r="Z3"/>
      <c r="AA3"/>
      <c r="AB3"/>
      <c r="AC3"/>
      <c r="AD3"/>
      <c r="AE3"/>
      <c r="AF3"/>
      <c r="AG3"/>
      <c r="AH3"/>
      <c r="AI3"/>
      <c r="AJ3"/>
      <c r="AK3"/>
      <c r="AL3"/>
      <c r="AM3"/>
    </row>
    <row r="4" spans="1:39" x14ac:dyDescent="0.25">
      <c r="A4"/>
      <c r="B4"/>
      <c r="C4"/>
      <c r="D4"/>
      <c r="E4"/>
      <c r="F4"/>
      <c r="G4"/>
      <c r="H4"/>
      <c r="I4"/>
      <c r="J4"/>
      <c r="K4"/>
      <c r="L4"/>
      <c r="M4"/>
      <c r="N4"/>
      <c r="O4"/>
      <c r="P4"/>
      <c r="Q4"/>
      <c r="R4"/>
      <c r="S4"/>
      <c r="T4"/>
      <c r="U4"/>
      <c r="V4"/>
      <c r="W4"/>
      <c r="X4"/>
      <c r="Y4"/>
      <c r="Z4"/>
      <c r="AA4"/>
      <c r="AB4"/>
      <c r="AC4"/>
      <c r="AD4"/>
      <c r="AE4"/>
      <c r="AF4"/>
      <c r="AG4"/>
      <c r="AH4"/>
      <c r="AI4"/>
      <c r="AJ4"/>
      <c r="AK4"/>
      <c r="AL4"/>
      <c r="AM4"/>
    </row>
    <row r="5" spans="1:39" x14ac:dyDescent="0.25">
      <c r="A5" s="169" t="s">
        <v>53</v>
      </c>
      <c r="B5" s="165" t="s">
        <v>54</v>
      </c>
      <c r="C5"/>
      <c r="D5"/>
      <c r="E5"/>
      <c r="F5"/>
      <c r="G5"/>
      <c r="H5"/>
      <c r="I5"/>
      <c r="J5"/>
      <c r="K5"/>
      <c r="L5"/>
      <c r="M5"/>
      <c r="N5"/>
      <c r="O5"/>
      <c r="P5"/>
      <c r="Q5"/>
      <c r="R5"/>
      <c r="S5"/>
      <c r="T5"/>
      <c r="U5"/>
      <c r="V5"/>
      <c r="W5"/>
      <c r="X5"/>
      <c r="Y5"/>
      <c r="Z5"/>
      <c r="AA5"/>
      <c r="AB5"/>
      <c r="AC5"/>
      <c r="AD5"/>
      <c r="AE5"/>
      <c r="AF5"/>
      <c r="AG5"/>
      <c r="AH5"/>
      <c r="AI5"/>
      <c r="AJ5"/>
      <c r="AK5"/>
      <c r="AL5"/>
      <c r="AM5"/>
    </row>
    <row r="6" spans="1:39" x14ac:dyDescent="0.25">
      <c r="A6" s="169" t="s">
        <v>55</v>
      </c>
      <c r="B6" s="165" t="s">
        <v>54</v>
      </c>
      <c r="C6"/>
      <c r="D6"/>
      <c r="E6"/>
      <c r="F6"/>
      <c r="G6"/>
      <c r="H6"/>
      <c r="I6"/>
      <c r="J6"/>
      <c r="K6"/>
      <c r="L6"/>
      <c r="M6"/>
      <c r="N6"/>
      <c r="O6"/>
      <c r="P6"/>
      <c r="Q6"/>
      <c r="R6"/>
      <c r="S6"/>
      <c r="T6"/>
      <c r="U6"/>
      <c r="V6"/>
      <c r="W6"/>
      <c r="X6"/>
      <c r="Y6"/>
      <c r="Z6"/>
      <c r="AA6"/>
      <c r="AB6"/>
      <c r="AC6"/>
      <c r="AD6"/>
      <c r="AE6"/>
      <c r="AF6"/>
      <c r="AG6"/>
      <c r="AH6"/>
      <c r="AI6"/>
      <c r="AJ6"/>
      <c r="AK6"/>
      <c r="AL6"/>
      <c r="AM6"/>
    </row>
    <row r="7" spans="1:39" x14ac:dyDescent="0.25">
      <c r="A7"/>
      <c r="B7"/>
      <c r="C7"/>
      <c r="D7"/>
      <c r="E7"/>
      <c r="F7"/>
      <c r="G7"/>
      <c r="H7"/>
      <c r="I7"/>
      <c r="J7"/>
      <c r="K7"/>
      <c r="L7"/>
      <c r="M7"/>
      <c r="N7"/>
      <c r="O7"/>
      <c r="P7"/>
      <c r="Q7"/>
      <c r="R7"/>
      <c r="S7"/>
      <c r="T7"/>
      <c r="U7"/>
      <c r="V7"/>
      <c r="W7"/>
      <c r="X7"/>
      <c r="Y7"/>
      <c r="Z7"/>
      <c r="AA7"/>
      <c r="AB7"/>
      <c r="AC7"/>
      <c r="AD7"/>
      <c r="AE7"/>
      <c r="AF7"/>
      <c r="AG7"/>
      <c r="AH7"/>
      <c r="AI7"/>
      <c r="AJ7"/>
      <c r="AK7"/>
      <c r="AL7"/>
      <c r="AM7"/>
    </row>
    <row r="8" spans="1:39" x14ac:dyDescent="0.25">
      <c r="A8" s="168" t="s">
        <v>64</v>
      </c>
      <c r="B8" s="168" t="s">
        <v>57</v>
      </c>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7"/>
    </row>
    <row r="9" spans="1:39" x14ac:dyDescent="0.25">
      <c r="A9" s="168" t="s">
        <v>58</v>
      </c>
      <c r="B9" s="163">
        <v>2013</v>
      </c>
      <c r="C9" s="170">
        <v>2014</v>
      </c>
      <c r="D9" s="170">
        <v>2015</v>
      </c>
      <c r="E9" s="170">
        <v>2016</v>
      </c>
      <c r="F9" s="170">
        <v>2017</v>
      </c>
      <c r="G9" s="170">
        <v>2018</v>
      </c>
      <c r="H9" s="170">
        <v>2019</v>
      </c>
      <c r="I9" s="170">
        <v>2020</v>
      </c>
      <c r="J9" s="170">
        <v>2021</v>
      </c>
      <c r="K9" s="170">
        <v>2022</v>
      </c>
      <c r="L9" s="170">
        <v>2023</v>
      </c>
      <c r="M9" s="170">
        <v>2024</v>
      </c>
      <c r="N9" s="170">
        <v>2025</v>
      </c>
      <c r="O9" s="170">
        <v>2026</v>
      </c>
      <c r="P9" s="170">
        <v>2027</v>
      </c>
      <c r="Q9" s="170">
        <v>2028</v>
      </c>
      <c r="R9" s="170">
        <v>2029</v>
      </c>
      <c r="S9" s="170">
        <v>2030</v>
      </c>
      <c r="T9" s="170">
        <v>2031</v>
      </c>
      <c r="U9" s="170">
        <v>2032</v>
      </c>
      <c r="V9" s="170">
        <v>2033</v>
      </c>
      <c r="W9" s="170">
        <v>2034</v>
      </c>
      <c r="X9" s="170">
        <v>2035</v>
      </c>
      <c r="Y9" s="170">
        <v>2036</v>
      </c>
      <c r="Z9" s="170">
        <v>2037</v>
      </c>
      <c r="AA9" s="170">
        <v>2038</v>
      </c>
      <c r="AB9" s="170">
        <v>2039</v>
      </c>
      <c r="AC9" s="170">
        <v>2040</v>
      </c>
      <c r="AD9" s="170">
        <v>2041</v>
      </c>
      <c r="AE9" s="170">
        <v>2042</v>
      </c>
      <c r="AF9" s="170">
        <v>2043</v>
      </c>
      <c r="AG9" s="170">
        <v>2044</v>
      </c>
      <c r="AH9" s="170">
        <v>2045</v>
      </c>
      <c r="AI9" s="170">
        <v>2046</v>
      </c>
      <c r="AJ9" s="170">
        <v>2047</v>
      </c>
      <c r="AK9" s="170">
        <v>2048</v>
      </c>
      <c r="AL9" s="170">
        <v>2049</v>
      </c>
      <c r="AM9" s="171">
        <v>2050</v>
      </c>
    </row>
    <row r="10" spans="1:39" x14ac:dyDescent="0.25">
      <c r="A10" s="163" t="s">
        <v>12</v>
      </c>
      <c r="B10" s="172">
        <v>588.69000000000005</v>
      </c>
      <c r="C10" s="173">
        <v>417.71</v>
      </c>
      <c r="D10" s="173">
        <v>357.03</v>
      </c>
      <c r="E10" s="173">
        <v>357.03</v>
      </c>
      <c r="F10" s="173">
        <v>357.03</v>
      </c>
      <c r="G10" s="173">
        <v>357.03</v>
      </c>
      <c r="H10" s="173">
        <v>357.03</v>
      </c>
      <c r="I10" s="173">
        <v>357.03</v>
      </c>
      <c r="J10" s="173">
        <v>357.03</v>
      </c>
      <c r="K10" s="173">
        <v>357.03</v>
      </c>
      <c r="L10" s="173">
        <v>357.03</v>
      </c>
      <c r="M10" s="173">
        <v>357.03</v>
      </c>
      <c r="N10" s="173">
        <v>357.03</v>
      </c>
      <c r="O10" s="173">
        <v>357.03</v>
      </c>
      <c r="P10" s="173">
        <v>357.03</v>
      </c>
      <c r="Q10" s="173">
        <v>357.03</v>
      </c>
      <c r="R10" s="173">
        <v>357.03</v>
      </c>
      <c r="S10" s="173">
        <v>357.03</v>
      </c>
      <c r="T10" s="173">
        <v>357.03</v>
      </c>
      <c r="U10" s="173">
        <v>357.03</v>
      </c>
      <c r="V10" s="173">
        <v>357.03</v>
      </c>
      <c r="W10" s="173">
        <v>357.03</v>
      </c>
      <c r="X10" s="173">
        <v>357.03</v>
      </c>
      <c r="Y10" s="173">
        <v>357.03</v>
      </c>
      <c r="Z10" s="173">
        <v>357.03</v>
      </c>
      <c r="AA10" s="173">
        <v>357.03</v>
      </c>
      <c r="AB10" s="173">
        <v>357.03</v>
      </c>
      <c r="AC10" s="173">
        <v>357.03</v>
      </c>
      <c r="AD10" s="173">
        <v>357.03</v>
      </c>
      <c r="AE10" s="173">
        <v>357.03</v>
      </c>
      <c r="AF10" s="173">
        <v>357.03</v>
      </c>
      <c r="AG10" s="173">
        <v>357.03</v>
      </c>
      <c r="AH10" s="173">
        <v>357.03</v>
      </c>
      <c r="AI10" s="173">
        <v>357.03</v>
      </c>
      <c r="AJ10" s="173">
        <v>357.03</v>
      </c>
      <c r="AK10" s="173">
        <v>357.03</v>
      </c>
      <c r="AL10" s="173">
        <v>357.03</v>
      </c>
      <c r="AM10" s="174">
        <v>357.03</v>
      </c>
    </row>
    <row r="11" spans="1:39" x14ac:dyDescent="0.25">
      <c r="A11" s="175" t="s">
        <v>13</v>
      </c>
      <c r="B11" s="176">
        <v>2577.0699999999997</v>
      </c>
      <c r="C11" s="177">
        <v>2691.95</v>
      </c>
      <c r="D11" s="177">
        <v>2648.22</v>
      </c>
      <c r="E11" s="177">
        <v>2648.22</v>
      </c>
      <c r="F11" s="177">
        <v>2648.22</v>
      </c>
      <c r="G11" s="177">
        <v>2648.22</v>
      </c>
      <c r="H11" s="177">
        <v>2648.22</v>
      </c>
      <c r="I11" s="177">
        <v>2648.22</v>
      </c>
      <c r="J11" s="177">
        <v>2648.22</v>
      </c>
      <c r="K11" s="177">
        <v>2648.22</v>
      </c>
      <c r="L11" s="177">
        <v>2648.22</v>
      </c>
      <c r="M11" s="177">
        <v>2648.22</v>
      </c>
      <c r="N11" s="177">
        <v>2648.22</v>
      </c>
      <c r="O11" s="177">
        <v>2648.22</v>
      </c>
      <c r="P11" s="177">
        <v>2648.22</v>
      </c>
      <c r="Q11" s="177">
        <v>2648.22</v>
      </c>
      <c r="R11" s="177">
        <v>2648.22</v>
      </c>
      <c r="S11" s="177">
        <v>2648.22</v>
      </c>
      <c r="T11" s="177">
        <v>2648.22</v>
      </c>
      <c r="U11" s="177">
        <v>2648.22</v>
      </c>
      <c r="V11" s="177">
        <v>2648.22</v>
      </c>
      <c r="W11" s="177">
        <v>2648.22</v>
      </c>
      <c r="X11" s="177">
        <v>2648.22</v>
      </c>
      <c r="Y11" s="177">
        <v>2648.22</v>
      </c>
      <c r="Z11" s="177">
        <v>2648.22</v>
      </c>
      <c r="AA11" s="177">
        <v>2648.22</v>
      </c>
      <c r="AB11" s="177">
        <v>2648.22</v>
      </c>
      <c r="AC11" s="177">
        <v>2648.22</v>
      </c>
      <c r="AD11" s="177">
        <v>2648.22</v>
      </c>
      <c r="AE11" s="177">
        <v>2648.22</v>
      </c>
      <c r="AF11" s="177">
        <v>2648.22</v>
      </c>
      <c r="AG11" s="177">
        <v>2648.22</v>
      </c>
      <c r="AH11" s="177">
        <v>2648.22</v>
      </c>
      <c r="AI11" s="177">
        <v>2648.22</v>
      </c>
      <c r="AJ11" s="177">
        <v>2648.22</v>
      </c>
      <c r="AK11" s="177">
        <v>2648.22</v>
      </c>
      <c r="AL11" s="177">
        <v>2648.22</v>
      </c>
      <c r="AM11" s="178">
        <v>2648.22</v>
      </c>
    </row>
    <row r="12" spans="1:39" x14ac:dyDescent="0.25">
      <c r="A12" s="175" t="s">
        <v>14</v>
      </c>
      <c r="B12" s="176">
        <v>51.229999999999976</v>
      </c>
      <c r="C12" s="177">
        <v>104.30000000000003</v>
      </c>
      <c r="D12" s="177">
        <v>94.990000000000023</v>
      </c>
      <c r="E12" s="177">
        <v>95.03000000000003</v>
      </c>
      <c r="F12" s="177">
        <v>95.03000000000003</v>
      </c>
      <c r="G12" s="177">
        <v>95.03000000000003</v>
      </c>
      <c r="H12" s="177">
        <v>95.03000000000003</v>
      </c>
      <c r="I12" s="177">
        <v>95.040000000000035</v>
      </c>
      <c r="J12" s="177">
        <v>95.05000000000004</v>
      </c>
      <c r="K12" s="177">
        <v>95.100000000000037</v>
      </c>
      <c r="L12" s="177">
        <v>95.17000000000003</v>
      </c>
      <c r="M12" s="177">
        <v>95.250000000000043</v>
      </c>
      <c r="N12" s="177">
        <v>95.380000000000024</v>
      </c>
      <c r="O12" s="177">
        <v>95.550000000000026</v>
      </c>
      <c r="P12" s="177">
        <v>95.78000000000003</v>
      </c>
      <c r="Q12" s="177">
        <v>96.090000000000018</v>
      </c>
      <c r="R12" s="177">
        <v>96.490000000000023</v>
      </c>
      <c r="S12" s="177">
        <v>96.970000000000027</v>
      </c>
      <c r="T12" s="177">
        <v>97.44000000000004</v>
      </c>
      <c r="U12" s="177">
        <v>97.940000000000026</v>
      </c>
      <c r="V12" s="177">
        <v>98.560000000000031</v>
      </c>
      <c r="W12" s="177">
        <v>99.330000000000013</v>
      </c>
      <c r="X12" s="177">
        <v>100.28000000000003</v>
      </c>
      <c r="Y12" s="177">
        <v>101.31000000000003</v>
      </c>
      <c r="Z12" s="177">
        <v>102.48000000000005</v>
      </c>
      <c r="AA12" s="177">
        <v>103.86000000000003</v>
      </c>
      <c r="AB12" s="177">
        <v>105.41000000000001</v>
      </c>
      <c r="AC12" s="177">
        <v>107.07000000000004</v>
      </c>
      <c r="AD12" s="177">
        <v>108.82000000000005</v>
      </c>
      <c r="AE12" s="177">
        <v>110.77000000000002</v>
      </c>
      <c r="AF12" s="177">
        <v>112.91000000000003</v>
      </c>
      <c r="AG12" s="177">
        <v>115.23000000000005</v>
      </c>
      <c r="AH12" s="177">
        <v>117.53999999999999</v>
      </c>
      <c r="AI12" s="177">
        <v>119.85000000000005</v>
      </c>
      <c r="AJ12" s="177">
        <v>122.13000000000002</v>
      </c>
      <c r="AK12" s="177">
        <v>124.37</v>
      </c>
      <c r="AL12" s="177">
        <v>126.55000000000004</v>
      </c>
      <c r="AM12" s="178">
        <v>128.60000000000002</v>
      </c>
    </row>
    <row r="13" spans="1:39" x14ac:dyDescent="0.25">
      <c r="A13" s="175" t="s">
        <v>15</v>
      </c>
      <c r="B13" s="176">
        <v>1336.1599999999994</v>
      </c>
      <c r="C13" s="177">
        <v>1337.1499999999994</v>
      </c>
      <c r="D13" s="177">
        <v>1338.3399999999992</v>
      </c>
      <c r="E13" s="177">
        <v>1338.9199999999992</v>
      </c>
      <c r="F13" s="177">
        <v>1339.1399999999994</v>
      </c>
      <c r="G13" s="177">
        <v>1339.3199999999993</v>
      </c>
      <c r="H13" s="177">
        <v>1339.6399999999992</v>
      </c>
      <c r="I13" s="177">
        <v>1340.2899999999991</v>
      </c>
      <c r="J13" s="177">
        <v>1341.7299999999989</v>
      </c>
      <c r="K13" s="177">
        <v>1345.149999999999</v>
      </c>
      <c r="L13" s="177">
        <v>1352.2399999999991</v>
      </c>
      <c r="M13" s="177">
        <v>1365.4699999999996</v>
      </c>
      <c r="N13" s="177">
        <v>1392.9499999999994</v>
      </c>
      <c r="O13" s="177">
        <v>1427.36</v>
      </c>
      <c r="P13" s="177">
        <v>1462.7199999999993</v>
      </c>
      <c r="Q13" s="177">
        <v>1499.6899999999996</v>
      </c>
      <c r="R13" s="177">
        <v>1538.629999999999</v>
      </c>
      <c r="S13" s="177">
        <v>1578.2799999999995</v>
      </c>
      <c r="T13" s="177">
        <v>1619.3999999999996</v>
      </c>
      <c r="U13" s="177">
        <v>1662.1699999999994</v>
      </c>
      <c r="V13" s="177">
        <v>1707.4199999999996</v>
      </c>
      <c r="W13" s="177">
        <v>1754.4999999999995</v>
      </c>
      <c r="X13" s="177">
        <v>1803.0299999999995</v>
      </c>
      <c r="Y13" s="177">
        <v>1852.3999999999992</v>
      </c>
      <c r="Z13" s="177">
        <v>1904.299999999999</v>
      </c>
      <c r="AA13" s="177">
        <v>1959.2399999999998</v>
      </c>
      <c r="AB13" s="177">
        <v>2018.6099999999992</v>
      </c>
      <c r="AC13" s="177">
        <v>2082.38</v>
      </c>
      <c r="AD13" s="177">
        <v>2151.8699999999994</v>
      </c>
      <c r="AE13" s="177">
        <v>2232.4300000000003</v>
      </c>
      <c r="AF13" s="177">
        <v>2334.3799999999992</v>
      </c>
      <c r="AG13" s="177">
        <v>2475.2599999999998</v>
      </c>
      <c r="AH13" s="177">
        <v>2616.6900000000005</v>
      </c>
      <c r="AI13" s="177">
        <v>2758.9199999999992</v>
      </c>
      <c r="AJ13" s="177">
        <v>2902.4800000000005</v>
      </c>
      <c r="AK13" s="177">
        <v>3047.1099999999997</v>
      </c>
      <c r="AL13" s="177">
        <v>3192.8100000000004</v>
      </c>
      <c r="AM13" s="178">
        <v>3339.690000000001</v>
      </c>
    </row>
    <row r="14" spans="1:39" x14ac:dyDescent="0.25">
      <c r="A14" s="175" t="s">
        <v>16</v>
      </c>
      <c r="B14" s="176">
        <v>136.18</v>
      </c>
      <c r="C14" s="177">
        <v>157.35999999999999</v>
      </c>
      <c r="D14" s="177">
        <v>146.73999999999998</v>
      </c>
      <c r="E14" s="177">
        <v>291.2</v>
      </c>
      <c r="F14" s="177">
        <v>405.94000000000017</v>
      </c>
      <c r="G14" s="177">
        <v>516.30999999999983</v>
      </c>
      <c r="H14" s="177">
        <v>629.83000000000027</v>
      </c>
      <c r="I14" s="177">
        <v>745.99</v>
      </c>
      <c r="J14" s="177">
        <v>876.20999999999992</v>
      </c>
      <c r="K14" s="177">
        <v>1028.3699999999997</v>
      </c>
      <c r="L14" s="177">
        <v>1203.2500000000002</v>
      </c>
      <c r="M14" s="177">
        <v>1394.4699999999998</v>
      </c>
      <c r="N14" s="177">
        <v>1617.9399999999996</v>
      </c>
      <c r="O14" s="177">
        <v>1847.8899999999996</v>
      </c>
      <c r="P14" s="177">
        <v>2081.1399999999994</v>
      </c>
      <c r="Q14" s="177">
        <v>2325.2699999999991</v>
      </c>
      <c r="R14" s="177">
        <v>2585.6799999999989</v>
      </c>
      <c r="S14" s="177">
        <v>2856.3500000000008</v>
      </c>
      <c r="T14" s="177">
        <v>3131.090000000002</v>
      </c>
      <c r="U14" s="177">
        <v>3416.7500000000023</v>
      </c>
      <c r="V14" s="177">
        <v>3722.0900000000011</v>
      </c>
      <c r="W14" s="177">
        <v>4038.8900000000017</v>
      </c>
      <c r="X14" s="177">
        <v>4368.7000000000007</v>
      </c>
      <c r="Y14" s="177">
        <v>4704.9099999999989</v>
      </c>
      <c r="Z14" s="177">
        <v>5055.3</v>
      </c>
      <c r="AA14" s="177">
        <v>5422.0599999999977</v>
      </c>
      <c r="AB14" s="177">
        <v>5804.01</v>
      </c>
      <c r="AC14" s="177">
        <v>6202.3799999999992</v>
      </c>
      <c r="AD14" s="177">
        <v>6609.1600000000008</v>
      </c>
      <c r="AE14" s="177">
        <v>7023.3</v>
      </c>
      <c r="AF14" s="177">
        <v>7450.800000000002</v>
      </c>
      <c r="AG14" s="177">
        <v>7894.1900000000023</v>
      </c>
      <c r="AH14" s="177">
        <v>8335.0700000000015</v>
      </c>
      <c r="AI14" s="177">
        <v>8770.4100000000017</v>
      </c>
      <c r="AJ14" s="177">
        <v>9211.7099999999973</v>
      </c>
      <c r="AK14" s="177">
        <v>9648.5699999999979</v>
      </c>
      <c r="AL14" s="177">
        <v>10083.530000000002</v>
      </c>
      <c r="AM14" s="178">
        <v>10513.539999999997</v>
      </c>
    </row>
    <row r="15" spans="1:39" x14ac:dyDescent="0.25">
      <c r="A15" s="175" t="s">
        <v>17</v>
      </c>
      <c r="B15" s="176">
        <v>571.36999999999989</v>
      </c>
      <c r="C15" s="177">
        <v>651.34</v>
      </c>
      <c r="D15" s="177">
        <v>775.41</v>
      </c>
      <c r="E15" s="177">
        <v>783.19999999999993</v>
      </c>
      <c r="F15" s="177">
        <v>790.36000000000013</v>
      </c>
      <c r="G15" s="177">
        <v>797.57000000000016</v>
      </c>
      <c r="H15" s="177">
        <v>805.29</v>
      </c>
      <c r="I15" s="177">
        <v>813.51999999999987</v>
      </c>
      <c r="J15" s="177">
        <v>822.65</v>
      </c>
      <c r="K15" s="177">
        <v>832.83999999999969</v>
      </c>
      <c r="L15" s="177">
        <v>844.06999999999971</v>
      </c>
      <c r="M15" s="177">
        <v>856.32</v>
      </c>
      <c r="N15" s="177">
        <v>870.18</v>
      </c>
      <c r="O15" s="177">
        <v>884.60999999999967</v>
      </c>
      <c r="P15" s="177">
        <v>899.6099999999999</v>
      </c>
      <c r="Q15" s="177">
        <v>915.41</v>
      </c>
      <c r="R15" s="177">
        <v>932.34000000000015</v>
      </c>
      <c r="S15" s="177">
        <v>950.46999999999969</v>
      </c>
      <c r="T15" s="177">
        <v>969.57999999999981</v>
      </c>
      <c r="U15" s="177">
        <v>990.08000000000027</v>
      </c>
      <c r="V15" s="177">
        <v>1012.8199999999998</v>
      </c>
      <c r="W15" s="177">
        <v>1037.9399999999998</v>
      </c>
      <c r="X15" s="177">
        <v>1065.8400000000001</v>
      </c>
      <c r="Y15" s="177">
        <v>1097.0900000000006</v>
      </c>
      <c r="Z15" s="177">
        <v>1132.6599999999996</v>
      </c>
      <c r="AA15" s="177">
        <v>1173.4800000000002</v>
      </c>
      <c r="AB15" s="177">
        <v>1220.9700000000003</v>
      </c>
      <c r="AC15" s="177">
        <v>1276.1900000000003</v>
      </c>
      <c r="AD15" s="177">
        <v>1340.4699999999993</v>
      </c>
      <c r="AE15" s="177">
        <v>1415.5600000000004</v>
      </c>
      <c r="AF15" s="177">
        <v>1504.4899999999996</v>
      </c>
      <c r="AG15" s="177">
        <v>1610.3799999999997</v>
      </c>
      <c r="AH15" s="177">
        <v>1717.5399999999997</v>
      </c>
      <c r="AI15" s="177">
        <v>1826.45</v>
      </c>
      <c r="AJ15" s="177">
        <v>1937.2000000000003</v>
      </c>
      <c r="AK15" s="177">
        <v>2049.1999999999989</v>
      </c>
      <c r="AL15" s="177">
        <v>2162.7200000000012</v>
      </c>
      <c r="AM15" s="178">
        <v>2277.9100000000003</v>
      </c>
    </row>
    <row r="16" spans="1:39" x14ac:dyDescent="0.25">
      <c r="A16" s="175" t="s">
        <v>18</v>
      </c>
      <c r="B16" s="176">
        <v>5.92</v>
      </c>
      <c r="C16" s="177">
        <v>5.38</v>
      </c>
      <c r="D16" s="177">
        <v>4.75</v>
      </c>
      <c r="E16" s="177">
        <v>4.75</v>
      </c>
      <c r="F16" s="177">
        <v>4.75</v>
      </c>
      <c r="G16" s="177">
        <v>4.75</v>
      </c>
      <c r="H16" s="177">
        <v>4.75</v>
      </c>
      <c r="I16" s="177">
        <v>4.75</v>
      </c>
      <c r="J16" s="177">
        <v>4.75</v>
      </c>
      <c r="K16" s="177">
        <v>4.75</v>
      </c>
      <c r="L16" s="177">
        <v>4.75</v>
      </c>
      <c r="M16" s="177">
        <v>4.75</v>
      </c>
      <c r="N16" s="177">
        <v>4.75</v>
      </c>
      <c r="O16" s="177">
        <v>4.75</v>
      </c>
      <c r="P16" s="177">
        <v>4.75</v>
      </c>
      <c r="Q16" s="177">
        <v>4.75</v>
      </c>
      <c r="R16" s="177">
        <v>4.75</v>
      </c>
      <c r="S16" s="177">
        <v>4.75</v>
      </c>
      <c r="T16" s="177">
        <v>4.75</v>
      </c>
      <c r="U16" s="177">
        <v>4.75</v>
      </c>
      <c r="V16" s="177">
        <v>4.75</v>
      </c>
      <c r="W16" s="177">
        <v>4.75</v>
      </c>
      <c r="X16" s="177">
        <v>4.75</v>
      </c>
      <c r="Y16" s="177">
        <v>4.75</v>
      </c>
      <c r="Z16" s="177">
        <v>4.75</v>
      </c>
      <c r="AA16" s="177">
        <v>4.75</v>
      </c>
      <c r="AB16" s="177">
        <v>4.75</v>
      </c>
      <c r="AC16" s="177">
        <v>4.75</v>
      </c>
      <c r="AD16" s="177">
        <v>4.75</v>
      </c>
      <c r="AE16" s="177">
        <v>4.75</v>
      </c>
      <c r="AF16" s="177">
        <v>4.75</v>
      </c>
      <c r="AG16" s="177">
        <v>4.75</v>
      </c>
      <c r="AH16" s="177">
        <v>4.75</v>
      </c>
      <c r="AI16" s="177">
        <v>4.75</v>
      </c>
      <c r="AJ16" s="177">
        <v>4.75</v>
      </c>
      <c r="AK16" s="177">
        <v>4.75</v>
      </c>
      <c r="AL16" s="177">
        <v>4.75</v>
      </c>
      <c r="AM16" s="178">
        <v>4.75</v>
      </c>
    </row>
    <row r="17" spans="1:39" x14ac:dyDescent="0.25">
      <c r="A17" s="175" t="s">
        <v>19</v>
      </c>
      <c r="B17" s="176">
        <v>1837.4599999999994</v>
      </c>
      <c r="C17" s="177">
        <v>1942.8899999999999</v>
      </c>
      <c r="D17" s="177">
        <v>2075.9899999999998</v>
      </c>
      <c r="E17" s="177">
        <v>2234.6099999999997</v>
      </c>
      <c r="F17" s="177">
        <v>2359.0299999999997</v>
      </c>
      <c r="G17" s="177">
        <v>2480.0499999999993</v>
      </c>
      <c r="H17" s="177">
        <v>2605.349999999999</v>
      </c>
      <c r="I17" s="177">
        <v>2732.1300000000015</v>
      </c>
      <c r="J17" s="177">
        <v>2873.2299999999996</v>
      </c>
      <c r="K17" s="177">
        <v>3032.8999999999983</v>
      </c>
      <c r="L17" s="177">
        <v>3211.9700000000016</v>
      </c>
      <c r="M17" s="177">
        <v>3408.62</v>
      </c>
      <c r="N17" s="177">
        <v>3634.3500000000013</v>
      </c>
      <c r="O17" s="177">
        <v>3879.7799999999993</v>
      </c>
      <c r="P17" s="177">
        <v>4140.7100000000028</v>
      </c>
      <c r="Q17" s="177">
        <v>4419.49</v>
      </c>
      <c r="R17" s="177">
        <v>4721.6299999999992</v>
      </c>
      <c r="S17" s="177">
        <v>5041.03</v>
      </c>
      <c r="T17" s="177">
        <v>5365.9800000000005</v>
      </c>
      <c r="U17" s="177">
        <v>5701.1800000000021</v>
      </c>
      <c r="V17" s="177">
        <v>6059.6500000000024</v>
      </c>
      <c r="W17" s="177">
        <v>6431.0100000000048</v>
      </c>
      <c r="X17" s="177">
        <v>6817.6600000000017</v>
      </c>
      <c r="Y17" s="177">
        <v>7210.7799999999979</v>
      </c>
      <c r="Z17" s="177">
        <v>7622.4099999999989</v>
      </c>
      <c r="AA17" s="177">
        <v>8055.0600000000013</v>
      </c>
      <c r="AB17" s="177">
        <v>8510.2099999999991</v>
      </c>
      <c r="AC17" s="177">
        <v>8981.6999999999989</v>
      </c>
      <c r="AD17" s="177">
        <v>9464.8099999999977</v>
      </c>
      <c r="AE17" s="177">
        <v>9965.5700000000015</v>
      </c>
      <c r="AF17" s="177">
        <v>10482.289999999997</v>
      </c>
      <c r="AG17" s="177">
        <v>11015.929999999995</v>
      </c>
      <c r="AH17" s="177">
        <v>11545.47</v>
      </c>
      <c r="AI17" s="177">
        <v>12078.710000000005</v>
      </c>
      <c r="AJ17" s="177">
        <v>12617.339999999989</v>
      </c>
      <c r="AK17" s="177">
        <v>13152.96</v>
      </c>
      <c r="AL17" s="177">
        <v>13683.839999999991</v>
      </c>
      <c r="AM17" s="178">
        <v>14209.38</v>
      </c>
    </row>
    <row r="18" spans="1:39" s="73" customFormat="1" x14ac:dyDescent="0.25">
      <c r="A18" s="175" t="s">
        <v>20</v>
      </c>
      <c r="B18" s="176">
        <v>131911.64000000001</v>
      </c>
      <c r="C18" s="177">
        <v>169125.20999999996</v>
      </c>
      <c r="D18" s="177">
        <v>201616.19</v>
      </c>
      <c r="E18" s="177">
        <v>221966.48999999993</v>
      </c>
      <c r="F18" s="177">
        <v>244163.09</v>
      </c>
      <c r="G18" s="177">
        <v>268934.39999999997</v>
      </c>
      <c r="H18" s="177">
        <v>297462.57999999996</v>
      </c>
      <c r="I18" s="177">
        <v>325632.80000000005</v>
      </c>
      <c r="J18" s="177">
        <v>352597.05999999994</v>
      </c>
      <c r="K18" s="177">
        <v>374121.51999999996</v>
      </c>
      <c r="L18" s="177">
        <v>382388.58999999997</v>
      </c>
      <c r="M18" s="177">
        <v>391775.12</v>
      </c>
      <c r="N18" s="177">
        <v>402666.42000000004</v>
      </c>
      <c r="O18" s="177">
        <v>414742.55999999994</v>
      </c>
      <c r="P18" s="177">
        <v>428271.00000000012</v>
      </c>
      <c r="Q18" s="177">
        <v>443386.46999999991</v>
      </c>
      <c r="R18" s="177">
        <v>460303.92000000004</v>
      </c>
      <c r="S18" s="177">
        <v>478902.81000000017</v>
      </c>
      <c r="T18" s="177">
        <v>498888.18999999983</v>
      </c>
      <c r="U18" s="177">
        <v>520384.89000000013</v>
      </c>
      <c r="V18" s="177">
        <v>543568.30000000005</v>
      </c>
      <c r="W18" s="177">
        <v>568144.77</v>
      </c>
      <c r="X18" s="177">
        <v>593995.41999999993</v>
      </c>
      <c r="Y18" s="177">
        <v>620919.17999999993</v>
      </c>
      <c r="Z18" s="177">
        <v>648795.44999999995</v>
      </c>
      <c r="AA18" s="177">
        <v>677620.85000000009</v>
      </c>
      <c r="AB18" s="177">
        <v>707449.22</v>
      </c>
      <c r="AC18" s="177">
        <v>738228.46000000008</v>
      </c>
      <c r="AD18" s="177">
        <v>769393.06999999983</v>
      </c>
      <c r="AE18" s="177">
        <v>800860.70000000007</v>
      </c>
      <c r="AF18" s="177">
        <v>832739.0199999999</v>
      </c>
      <c r="AG18" s="177">
        <v>865043.19</v>
      </c>
      <c r="AH18" s="177">
        <v>897919.87</v>
      </c>
      <c r="AI18" s="177">
        <v>930972.86999999976</v>
      </c>
      <c r="AJ18" s="177">
        <v>964278.27999999968</v>
      </c>
      <c r="AK18" s="177">
        <v>997705.88000000012</v>
      </c>
      <c r="AL18" s="177">
        <v>1031243.8799999999</v>
      </c>
      <c r="AM18" s="178">
        <v>1064875.0899999999</v>
      </c>
    </row>
    <row r="19" spans="1:39" x14ac:dyDescent="0.25">
      <c r="A19" s="175" t="s">
        <v>22</v>
      </c>
      <c r="B19" s="176">
        <v>6474.7100000000019</v>
      </c>
      <c r="C19" s="177">
        <v>7193.3099999999995</v>
      </c>
      <c r="D19" s="177">
        <v>7408.4899999999971</v>
      </c>
      <c r="E19" s="177">
        <v>7451.5599999999986</v>
      </c>
      <c r="F19" s="177">
        <v>7452.2799999999988</v>
      </c>
      <c r="G19" s="177">
        <v>7452.9999999999991</v>
      </c>
      <c r="H19" s="177">
        <v>7455.0599999999995</v>
      </c>
      <c r="I19" s="177">
        <v>7457.9199999999992</v>
      </c>
      <c r="J19" s="177">
        <v>7464.41</v>
      </c>
      <c r="K19" s="177">
        <v>7479.0399999999991</v>
      </c>
      <c r="L19" s="177">
        <v>7511.1699999999983</v>
      </c>
      <c r="M19" s="177">
        <v>7573.7499999999982</v>
      </c>
      <c r="N19" s="177">
        <v>7695.2</v>
      </c>
      <c r="O19" s="177">
        <v>7896.5399999999981</v>
      </c>
      <c r="P19" s="177">
        <v>8195.3099999999977</v>
      </c>
      <c r="Q19" s="177">
        <v>8598.0399999999991</v>
      </c>
      <c r="R19" s="177">
        <v>9119.44</v>
      </c>
      <c r="S19" s="177">
        <v>9723.65</v>
      </c>
      <c r="T19" s="177">
        <v>10390.620000000003</v>
      </c>
      <c r="U19" s="177">
        <v>11153.260000000002</v>
      </c>
      <c r="V19" s="177">
        <v>12058.260000000002</v>
      </c>
      <c r="W19" s="177">
        <v>13057.15</v>
      </c>
      <c r="X19" s="177">
        <v>14113.430000000002</v>
      </c>
      <c r="Y19" s="177">
        <v>15205.699999999997</v>
      </c>
      <c r="Z19" s="177">
        <v>16331.99</v>
      </c>
      <c r="AA19" s="177">
        <v>17499.47</v>
      </c>
      <c r="AB19" s="177">
        <v>18729.440000000002</v>
      </c>
      <c r="AC19" s="177">
        <v>20058.939999999999</v>
      </c>
      <c r="AD19" s="177">
        <v>21431.77</v>
      </c>
      <c r="AE19" s="177">
        <v>22860.570000000003</v>
      </c>
      <c r="AF19" s="177">
        <v>24381.71</v>
      </c>
      <c r="AG19" s="177">
        <v>26054.35999999999</v>
      </c>
      <c r="AH19" s="177">
        <v>27772.78000000001</v>
      </c>
      <c r="AI19" s="177">
        <v>29225.120000000003</v>
      </c>
      <c r="AJ19" s="177">
        <v>30888.619999999988</v>
      </c>
      <c r="AK19" s="177">
        <v>32442.279999999977</v>
      </c>
      <c r="AL19" s="177">
        <v>34132.719999999994</v>
      </c>
      <c r="AM19" s="178">
        <v>35675.700000000012</v>
      </c>
    </row>
    <row r="20" spans="1:39" x14ac:dyDescent="0.25">
      <c r="A20" s="175" t="s">
        <v>21</v>
      </c>
      <c r="B20" s="176">
        <v>3.2</v>
      </c>
      <c r="C20" s="177">
        <v>6.91</v>
      </c>
      <c r="D20" s="177">
        <v>4.49</v>
      </c>
      <c r="E20" s="177">
        <v>4.49</v>
      </c>
      <c r="F20" s="177">
        <v>4.49</v>
      </c>
      <c r="G20" s="177">
        <v>4.49</v>
      </c>
      <c r="H20" s="177">
        <v>4.49</v>
      </c>
      <c r="I20" s="177">
        <v>4.49</v>
      </c>
      <c r="J20" s="177">
        <v>4.49</v>
      </c>
      <c r="K20" s="177">
        <v>4.49</v>
      </c>
      <c r="L20" s="177">
        <v>4.49</v>
      </c>
      <c r="M20" s="177">
        <v>4.49</v>
      </c>
      <c r="N20" s="177">
        <v>4.49</v>
      </c>
      <c r="O20" s="177">
        <v>4.49</v>
      </c>
      <c r="P20" s="177">
        <v>4.49</v>
      </c>
      <c r="Q20" s="177">
        <v>4.49</v>
      </c>
      <c r="R20" s="177">
        <v>4.49</v>
      </c>
      <c r="S20" s="177">
        <v>4.49</v>
      </c>
      <c r="T20" s="177">
        <v>4.49</v>
      </c>
      <c r="U20" s="177">
        <v>4.49</v>
      </c>
      <c r="V20" s="177">
        <v>4.49</v>
      </c>
      <c r="W20" s="177">
        <v>4.49</v>
      </c>
      <c r="X20" s="177">
        <v>4.49</v>
      </c>
      <c r="Y20" s="177">
        <v>4.49</v>
      </c>
      <c r="Z20" s="177">
        <v>4.49</v>
      </c>
      <c r="AA20" s="177">
        <v>4.49</v>
      </c>
      <c r="AB20" s="177">
        <v>4.49</v>
      </c>
      <c r="AC20" s="177">
        <v>4.49</v>
      </c>
      <c r="AD20" s="177">
        <v>4.49</v>
      </c>
      <c r="AE20" s="177">
        <v>4.49</v>
      </c>
      <c r="AF20" s="177">
        <v>4.49</v>
      </c>
      <c r="AG20" s="177">
        <v>4.49</v>
      </c>
      <c r="AH20" s="177">
        <v>4.49</v>
      </c>
      <c r="AI20" s="177">
        <v>4.49</v>
      </c>
      <c r="AJ20" s="177">
        <v>4.49</v>
      </c>
      <c r="AK20" s="177">
        <v>4.49</v>
      </c>
      <c r="AL20" s="177">
        <v>4.49</v>
      </c>
      <c r="AM20" s="178">
        <v>4.49</v>
      </c>
    </row>
    <row r="21" spans="1:39" x14ac:dyDescent="0.25">
      <c r="A21" s="164" t="s">
        <v>59</v>
      </c>
      <c r="B21" s="179">
        <v>145493.63</v>
      </c>
      <c r="C21" s="180">
        <v>183633.50999999995</v>
      </c>
      <c r="D21" s="180">
        <v>216470.63999999998</v>
      </c>
      <c r="E21" s="180">
        <v>237175.49999999991</v>
      </c>
      <c r="F21" s="180">
        <v>259619.36</v>
      </c>
      <c r="G21" s="180">
        <v>284630.16999999993</v>
      </c>
      <c r="H21" s="180">
        <v>313407.26999999996</v>
      </c>
      <c r="I21" s="180">
        <v>341832.18</v>
      </c>
      <c r="J21" s="180">
        <v>369084.8299999999</v>
      </c>
      <c r="K21" s="180">
        <v>390949.40999999992</v>
      </c>
      <c r="L21" s="180">
        <v>399620.94999999995</v>
      </c>
      <c r="M21" s="180">
        <v>409483.49</v>
      </c>
      <c r="N21" s="180">
        <v>420986.91000000003</v>
      </c>
      <c r="O21" s="180">
        <v>433788.77999999991</v>
      </c>
      <c r="P21" s="180">
        <v>448160.76000000013</v>
      </c>
      <c r="Q21" s="180">
        <v>464254.9499999999</v>
      </c>
      <c r="R21" s="180">
        <v>482312.62000000005</v>
      </c>
      <c r="S21" s="180">
        <v>502164.05000000016</v>
      </c>
      <c r="T21" s="180">
        <v>523476.7899999998</v>
      </c>
      <c r="U21" s="180">
        <v>546420.76000000013</v>
      </c>
      <c r="V21" s="180">
        <v>571241.59000000008</v>
      </c>
      <c r="W21" s="180">
        <v>597578.08000000007</v>
      </c>
      <c r="X21" s="180">
        <v>625278.85</v>
      </c>
      <c r="Y21" s="180">
        <v>654105.85999999987</v>
      </c>
      <c r="Z21" s="180">
        <v>683959.08</v>
      </c>
      <c r="AA21" s="180">
        <v>714848.51</v>
      </c>
      <c r="AB21" s="180">
        <v>746852.35999999987</v>
      </c>
      <c r="AC21" s="180">
        <v>779951.61</v>
      </c>
      <c r="AD21" s="180">
        <v>813514.45999999985</v>
      </c>
      <c r="AE21" s="180">
        <v>847483.39</v>
      </c>
      <c r="AF21" s="180">
        <v>882020.08999999985</v>
      </c>
      <c r="AG21" s="180">
        <v>917223.02999999991</v>
      </c>
      <c r="AH21" s="180">
        <v>953039.45000000007</v>
      </c>
      <c r="AI21" s="180">
        <v>988766.81999999972</v>
      </c>
      <c r="AJ21" s="180">
        <v>1024972.2499999997</v>
      </c>
      <c r="AK21" s="180">
        <v>1061184.8600000001</v>
      </c>
      <c r="AL21" s="180">
        <v>1097640.5399999998</v>
      </c>
      <c r="AM21" s="181">
        <v>1134034.3999999999</v>
      </c>
    </row>
    <row r="22" spans="1:39"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row>
    <row r="23" spans="1:39"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39"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row>
    <row r="25" spans="1:39"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row>
    <row r="26" spans="1:39"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row>
    <row r="27" spans="1:39" x14ac:dyDescent="0.25">
      <c r="A27" s="169" t="s">
        <v>53</v>
      </c>
      <c r="B27" s="165" t="s">
        <v>54</v>
      </c>
      <c r="C27"/>
      <c r="D27"/>
      <c r="E27"/>
      <c r="F27"/>
      <c r="G27"/>
      <c r="H27"/>
      <c r="I27"/>
      <c r="J27"/>
      <c r="K27"/>
      <c r="L27"/>
      <c r="M27"/>
      <c r="N27"/>
      <c r="O27"/>
      <c r="P27"/>
      <c r="Q27"/>
      <c r="R27"/>
      <c r="S27"/>
      <c r="T27"/>
      <c r="U27"/>
      <c r="V27"/>
      <c r="W27"/>
      <c r="X27"/>
      <c r="Y27"/>
      <c r="Z27"/>
      <c r="AA27"/>
      <c r="AB27"/>
      <c r="AC27"/>
      <c r="AD27"/>
      <c r="AE27"/>
      <c r="AF27"/>
      <c r="AG27"/>
      <c r="AH27"/>
      <c r="AI27"/>
      <c r="AJ27"/>
      <c r="AK27"/>
      <c r="AL27"/>
      <c r="AM27"/>
    </row>
    <row r="28" spans="1:39" x14ac:dyDescent="0.25">
      <c r="A28" s="169" t="s">
        <v>55</v>
      </c>
      <c r="B28" s="165" t="s">
        <v>54</v>
      </c>
      <c r="C28"/>
      <c r="D28"/>
      <c r="E28"/>
      <c r="F28"/>
      <c r="G28"/>
      <c r="H28"/>
      <c r="I28"/>
      <c r="J28"/>
      <c r="K28"/>
      <c r="L28"/>
      <c r="M28"/>
      <c r="N28"/>
      <c r="O28"/>
      <c r="P28"/>
      <c r="Q28"/>
      <c r="R28"/>
      <c r="S28"/>
      <c r="T28"/>
      <c r="U28"/>
      <c r="V28"/>
      <c r="W28"/>
      <c r="X28"/>
      <c r="Y28"/>
      <c r="Z28"/>
      <c r="AA28"/>
      <c r="AB28"/>
      <c r="AC28"/>
      <c r="AD28"/>
      <c r="AE28"/>
      <c r="AF28"/>
      <c r="AG28"/>
      <c r="AH28"/>
      <c r="AI28"/>
      <c r="AJ28"/>
      <c r="AK28"/>
      <c r="AL28"/>
      <c r="AM28"/>
    </row>
    <row r="29" spans="1:39"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39" x14ac:dyDescent="0.25">
      <c r="A30" s="168" t="s">
        <v>65</v>
      </c>
      <c r="B30" s="168" t="s">
        <v>57</v>
      </c>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7"/>
    </row>
    <row r="31" spans="1:39" x14ac:dyDescent="0.25">
      <c r="A31" s="168" t="s">
        <v>58</v>
      </c>
      <c r="B31" s="163">
        <v>2013</v>
      </c>
      <c r="C31" s="170">
        <v>2014</v>
      </c>
      <c r="D31" s="170">
        <v>2015</v>
      </c>
      <c r="E31" s="170">
        <v>2016</v>
      </c>
      <c r="F31" s="170">
        <v>2017</v>
      </c>
      <c r="G31" s="170">
        <v>2018</v>
      </c>
      <c r="H31" s="170">
        <v>2019</v>
      </c>
      <c r="I31" s="170">
        <v>2020</v>
      </c>
      <c r="J31" s="170">
        <v>2021</v>
      </c>
      <c r="K31" s="170">
        <v>2022</v>
      </c>
      <c r="L31" s="170">
        <v>2023</v>
      </c>
      <c r="M31" s="170">
        <v>2024</v>
      </c>
      <c r="N31" s="170">
        <v>2025</v>
      </c>
      <c r="O31" s="170">
        <v>2026</v>
      </c>
      <c r="P31" s="170">
        <v>2027</v>
      </c>
      <c r="Q31" s="170">
        <v>2028</v>
      </c>
      <c r="R31" s="170">
        <v>2029</v>
      </c>
      <c r="S31" s="170">
        <v>2030</v>
      </c>
      <c r="T31" s="170">
        <v>2031</v>
      </c>
      <c r="U31" s="170">
        <v>2032</v>
      </c>
      <c r="V31" s="170">
        <v>2033</v>
      </c>
      <c r="W31" s="170">
        <v>2034</v>
      </c>
      <c r="X31" s="170">
        <v>2035</v>
      </c>
      <c r="Y31" s="170">
        <v>2036</v>
      </c>
      <c r="Z31" s="170">
        <v>2037</v>
      </c>
      <c r="AA31" s="170">
        <v>2038</v>
      </c>
      <c r="AB31" s="170">
        <v>2039</v>
      </c>
      <c r="AC31" s="170">
        <v>2040</v>
      </c>
      <c r="AD31" s="170">
        <v>2041</v>
      </c>
      <c r="AE31" s="170">
        <v>2042</v>
      </c>
      <c r="AF31" s="170">
        <v>2043</v>
      </c>
      <c r="AG31" s="170">
        <v>2044</v>
      </c>
      <c r="AH31" s="170">
        <v>2045</v>
      </c>
      <c r="AI31" s="170">
        <v>2046</v>
      </c>
      <c r="AJ31" s="170">
        <v>2047</v>
      </c>
      <c r="AK31" s="170">
        <v>2048</v>
      </c>
      <c r="AL31" s="170">
        <v>2049</v>
      </c>
      <c r="AM31" s="171">
        <v>2050</v>
      </c>
    </row>
    <row r="32" spans="1:39" x14ac:dyDescent="0.25">
      <c r="A32" s="163" t="s">
        <v>12</v>
      </c>
      <c r="B32" s="172">
        <v>117738.37985000001</v>
      </c>
      <c r="C32" s="173">
        <v>-34194.856070000002</v>
      </c>
      <c r="D32" s="173">
        <v>-12139.561400000001</v>
      </c>
      <c r="E32" s="173">
        <v>0</v>
      </c>
      <c r="F32" s="173">
        <v>0</v>
      </c>
      <c r="G32" s="173">
        <v>0</v>
      </c>
      <c r="H32" s="173">
        <v>0</v>
      </c>
      <c r="I32" s="173">
        <v>0</v>
      </c>
      <c r="J32" s="173">
        <v>0</v>
      </c>
      <c r="K32" s="173">
        <v>0</v>
      </c>
      <c r="L32" s="173">
        <v>0</v>
      </c>
      <c r="M32" s="173">
        <v>0</v>
      </c>
      <c r="N32" s="173">
        <v>0</v>
      </c>
      <c r="O32" s="173">
        <v>0</v>
      </c>
      <c r="P32" s="173">
        <v>0</v>
      </c>
      <c r="Q32" s="173">
        <v>0</v>
      </c>
      <c r="R32" s="173">
        <v>0</v>
      </c>
      <c r="S32" s="173">
        <v>0</v>
      </c>
      <c r="T32" s="173">
        <v>0</v>
      </c>
      <c r="U32" s="173">
        <v>0</v>
      </c>
      <c r="V32" s="173">
        <v>0</v>
      </c>
      <c r="W32" s="173">
        <v>0</v>
      </c>
      <c r="X32" s="173">
        <v>0</v>
      </c>
      <c r="Y32" s="173">
        <v>0</v>
      </c>
      <c r="Z32" s="173">
        <v>0</v>
      </c>
      <c r="AA32" s="173">
        <v>0</v>
      </c>
      <c r="AB32" s="173">
        <v>0</v>
      </c>
      <c r="AC32" s="173">
        <v>0</v>
      </c>
      <c r="AD32" s="173">
        <v>0</v>
      </c>
      <c r="AE32" s="173">
        <v>0</v>
      </c>
      <c r="AF32" s="173">
        <v>0</v>
      </c>
      <c r="AG32" s="173">
        <v>0</v>
      </c>
      <c r="AH32" s="173">
        <v>0</v>
      </c>
      <c r="AI32" s="173">
        <v>0</v>
      </c>
      <c r="AJ32" s="173">
        <v>0</v>
      </c>
      <c r="AK32" s="173">
        <v>0</v>
      </c>
      <c r="AL32" s="173">
        <v>0</v>
      </c>
      <c r="AM32" s="174">
        <v>0</v>
      </c>
    </row>
    <row r="33" spans="1:39" x14ac:dyDescent="0.25">
      <c r="A33" s="175" t="s">
        <v>13</v>
      </c>
      <c r="B33" s="176">
        <v>515410.52007000003</v>
      </c>
      <c r="C33" s="177">
        <v>22976.470749999993</v>
      </c>
      <c r="D33" s="177">
        <v>-8743.5024400000002</v>
      </c>
      <c r="E33" s="177">
        <v>0</v>
      </c>
      <c r="F33" s="177">
        <v>0</v>
      </c>
      <c r="G33" s="177">
        <v>0</v>
      </c>
      <c r="H33" s="177">
        <v>0</v>
      </c>
      <c r="I33" s="177">
        <v>0</v>
      </c>
      <c r="J33" s="177">
        <v>0</v>
      </c>
      <c r="K33" s="177">
        <v>0</v>
      </c>
      <c r="L33" s="177">
        <v>0</v>
      </c>
      <c r="M33" s="177">
        <v>0</v>
      </c>
      <c r="N33" s="177">
        <v>0</v>
      </c>
      <c r="O33" s="177">
        <v>0</v>
      </c>
      <c r="P33" s="177">
        <v>0</v>
      </c>
      <c r="Q33" s="177">
        <v>0</v>
      </c>
      <c r="R33" s="177">
        <v>0</v>
      </c>
      <c r="S33" s="177">
        <v>0</v>
      </c>
      <c r="T33" s="177">
        <v>0</v>
      </c>
      <c r="U33" s="177">
        <v>0</v>
      </c>
      <c r="V33" s="177">
        <v>0</v>
      </c>
      <c r="W33" s="177">
        <v>0</v>
      </c>
      <c r="X33" s="177">
        <v>0</v>
      </c>
      <c r="Y33" s="177">
        <v>0</v>
      </c>
      <c r="Z33" s="177">
        <v>0</v>
      </c>
      <c r="AA33" s="177">
        <v>0</v>
      </c>
      <c r="AB33" s="177">
        <v>0</v>
      </c>
      <c r="AC33" s="177">
        <v>0</v>
      </c>
      <c r="AD33" s="177">
        <v>0</v>
      </c>
      <c r="AE33" s="177">
        <v>0</v>
      </c>
      <c r="AF33" s="177">
        <v>0</v>
      </c>
      <c r="AG33" s="177">
        <v>0</v>
      </c>
      <c r="AH33" s="177">
        <v>0</v>
      </c>
      <c r="AI33" s="177">
        <v>0</v>
      </c>
      <c r="AJ33" s="177">
        <v>0</v>
      </c>
      <c r="AK33" s="177">
        <v>0</v>
      </c>
      <c r="AL33" s="177">
        <v>0</v>
      </c>
      <c r="AM33" s="178">
        <v>0</v>
      </c>
    </row>
    <row r="34" spans="1:39" x14ac:dyDescent="0.25">
      <c r="A34" s="175" t="s">
        <v>14</v>
      </c>
      <c r="B34" s="176">
        <v>17046.795220000004</v>
      </c>
      <c r="C34" s="177">
        <v>17892.016359999998</v>
      </c>
      <c r="D34" s="177">
        <v>-3160.8248799999997</v>
      </c>
      <c r="E34" s="177">
        <v>12</v>
      </c>
      <c r="F34" s="177">
        <v>0</v>
      </c>
      <c r="G34" s="177">
        <v>0</v>
      </c>
      <c r="H34" s="177">
        <v>0</v>
      </c>
      <c r="I34" s="177">
        <v>3</v>
      </c>
      <c r="J34" s="177">
        <v>3</v>
      </c>
      <c r="K34" s="177">
        <v>16.05</v>
      </c>
      <c r="L34" s="177">
        <v>22.45</v>
      </c>
      <c r="M34" s="177">
        <v>25.45</v>
      </c>
      <c r="N34" s="177">
        <v>40.849899999999998</v>
      </c>
      <c r="O34" s="177">
        <v>53.649920000000002</v>
      </c>
      <c r="P34" s="177">
        <v>73.269809999999993</v>
      </c>
      <c r="Q34" s="177">
        <v>99.679789999999997</v>
      </c>
      <c r="R34" s="177">
        <v>129.07983999999999</v>
      </c>
      <c r="S34" s="177">
        <v>154.97028000000003</v>
      </c>
      <c r="T34" s="177">
        <v>152.37028000000004</v>
      </c>
      <c r="U34" s="177">
        <v>162.06020000000004</v>
      </c>
      <c r="V34" s="177">
        <v>200.35016000000005</v>
      </c>
      <c r="W34" s="177">
        <v>249.23999000000003</v>
      </c>
      <c r="X34" s="177">
        <v>307.41991999999999</v>
      </c>
      <c r="Y34" s="177">
        <v>334.42977999999994</v>
      </c>
      <c r="Z34" s="177">
        <v>379.70029</v>
      </c>
      <c r="AA34" s="177">
        <v>447.29010000000005</v>
      </c>
      <c r="AB34" s="177">
        <v>502.36974999999995</v>
      </c>
      <c r="AC34" s="177">
        <v>538.50025000000005</v>
      </c>
      <c r="AD34" s="177">
        <v>567.90027000000009</v>
      </c>
      <c r="AE34" s="177">
        <v>632.29013999999995</v>
      </c>
      <c r="AF34" s="177">
        <v>692.76983000000007</v>
      </c>
      <c r="AG34" s="177">
        <v>750.39961000000005</v>
      </c>
      <c r="AH34" s="177">
        <v>747.39989000000003</v>
      </c>
      <c r="AI34" s="177">
        <v>747.79966000000002</v>
      </c>
      <c r="AJ34" s="177">
        <v>738.79965000000004</v>
      </c>
      <c r="AK34" s="177">
        <v>726.49976000000004</v>
      </c>
      <c r="AL34" s="177">
        <v>706.91967</v>
      </c>
      <c r="AM34" s="178">
        <v>665.11981000000014</v>
      </c>
    </row>
    <row r="35" spans="1:39" x14ac:dyDescent="0.25">
      <c r="A35" s="175" t="s">
        <v>15</v>
      </c>
      <c r="B35" s="176">
        <v>267232.00842000014</v>
      </c>
      <c r="C35" s="177">
        <v>198</v>
      </c>
      <c r="D35" s="177">
        <v>238</v>
      </c>
      <c r="E35" s="177">
        <v>358.83974999999998</v>
      </c>
      <c r="F35" s="177">
        <v>241.18982999999997</v>
      </c>
      <c r="G35" s="177">
        <v>271.60010999999997</v>
      </c>
      <c r="H35" s="177">
        <v>485.19012999999995</v>
      </c>
      <c r="I35" s="177">
        <v>953.52032000000008</v>
      </c>
      <c r="J35" s="177">
        <v>1934.0708599999998</v>
      </c>
      <c r="K35" s="177">
        <v>4014.2401300000001</v>
      </c>
      <c r="L35" s="177">
        <v>6103.2607200000002</v>
      </c>
      <c r="M35" s="177">
        <v>8737.1397599999982</v>
      </c>
      <c r="N35" s="177">
        <v>12834.21038</v>
      </c>
      <c r="O35" s="177">
        <v>14645.791469999998</v>
      </c>
      <c r="P35" s="177">
        <v>15008.877920000003</v>
      </c>
      <c r="Q35" s="177">
        <v>15665.568569999999</v>
      </c>
      <c r="R35" s="177">
        <v>16368.299059999999</v>
      </c>
      <c r="S35" s="177">
        <v>16674.843389999998</v>
      </c>
      <c r="T35" s="177">
        <v>17000.830400000003</v>
      </c>
      <c r="U35" s="177">
        <v>17465.808840000002</v>
      </c>
      <c r="V35" s="177">
        <v>18538.630519999999</v>
      </c>
      <c r="W35" s="177">
        <v>19256.37934</v>
      </c>
      <c r="X35" s="177">
        <v>19847.159609999999</v>
      </c>
      <c r="Y35" s="177">
        <v>20218.58887</v>
      </c>
      <c r="Z35" s="177">
        <v>21058.488259999998</v>
      </c>
      <c r="AA35" s="177">
        <v>22071.9836</v>
      </c>
      <c r="AB35" s="177">
        <v>23436.281079999997</v>
      </c>
      <c r="AC35" s="177">
        <v>24588.872950000001</v>
      </c>
      <c r="AD35" s="177">
        <v>25676.341890000007</v>
      </c>
      <c r="AE35" s="177">
        <v>27963.161050000002</v>
      </c>
      <c r="AF35" s="177">
        <v>32345.210459999998</v>
      </c>
      <c r="AG35" s="177">
        <v>40247.645049999999</v>
      </c>
      <c r="AH35" s="177">
        <v>40331.975530000003</v>
      </c>
      <c r="AI35" s="177">
        <v>40593.299570000003</v>
      </c>
      <c r="AJ35" s="177">
        <v>40938.957750000001</v>
      </c>
      <c r="AK35" s="177">
        <v>41167.854720000003</v>
      </c>
      <c r="AL35" s="177">
        <v>41310.634239999992</v>
      </c>
      <c r="AM35" s="178">
        <v>41454.959110000003</v>
      </c>
    </row>
    <row r="36" spans="1:39" x14ac:dyDescent="0.25">
      <c r="A36" s="175" t="s">
        <v>16</v>
      </c>
      <c r="B36" s="176">
        <v>49982.056229999995</v>
      </c>
      <c r="C36" s="177">
        <v>7830.0085600000002</v>
      </c>
      <c r="D36" s="177">
        <v>-3951.8325900000004</v>
      </c>
      <c r="E36" s="177">
        <v>64268.520499999984</v>
      </c>
      <c r="F36" s="177">
        <v>54011.15677999999</v>
      </c>
      <c r="G36" s="177">
        <v>52523.690650000004</v>
      </c>
      <c r="H36" s="177">
        <v>54479.708779999979</v>
      </c>
      <c r="I36" s="177">
        <v>56008.045700000002</v>
      </c>
      <c r="J36" s="177">
        <v>62876.671020000016</v>
      </c>
      <c r="K36" s="177">
        <v>72697.262700000007</v>
      </c>
      <c r="L36" s="177">
        <v>82147.690820000018</v>
      </c>
      <c r="M36" s="177">
        <v>89325.724260000003</v>
      </c>
      <c r="N36" s="177">
        <v>102132.97198000005</v>
      </c>
      <c r="O36" s="177">
        <v>105701.40010000003</v>
      </c>
      <c r="P36" s="177">
        <v>107622.11014</v>
      </c>
      <c r="Q36" s="177">
        <v>112414.12214999998</v>
      </c>
      <c r="R36" s="177">
        <v>119425.29421000001</v>
      </c>
      <c r="S36" s="177">
        <v>123665.87585000001</v>
      </c>
      <c r="T36" s="177">
        <v>125363.03158000005</v>
      </c>
      <c r="U36" s="177">
        <v>130046.22460000003</v>
      </c>
      <c r="V36" s="177">
        <v>138050.58443000002</v>
      </c>
      <c r="W36" s="177">
        <v>142605.46214000002</v>
      </c>
      <c r="X36" s="177">
        <v>147539.02499000009</v>
      </c>
      <c r="Y36" s="177">
        <v>149945.94421999998</v>
      </c>
      <c r="Z36" s="177">
        <v>155367.62879000002</v>
      </c>
      <c r="AA36" s="177">
        <v>161848.91122000007</v>
      </c>
      <c r="AB36" s="177">
        <v>167528.76456000001</v>
      </c>
      <c r="AC36" s="177">
        <v>173783.21120999995</v>
      </c>
      <c r="AD36" s="177">
        <v>176239.88442000002</v>
      </c>
      <c r="AE36" s="177">
        <v>178154.25069999998</v>
      </c>
      <c r="AF36" s="177">
        <v>182178.61864999999</v>
      </c>
      <c r="AG36" s="177">
        <v>186746.76762000006</v>
      </c>
      <c r="AH36" s="177">
        <v>185443.03053999995</v>
      </c>
      <c r="AI36" s="177">
        <v>182698.69451</v>
      </c>
      <c r="AJ36" s="177">
        <v>184990.15784999999</v>
      </c>
      <c r="AK36" s="177">
        <v>182757.92646000005</v>
      </c>
      <c r="AL36" s="177">
        <v>181701.10753000004</v>
      </c>
      <c r="AM36" s="178">
        <v>179394.08543000001</v>
      </c>
    </row>
    <row r="37" spans="1:39" x14ac:dyDescent="0.25">
      <c r="A37" s="175" t="s">
        <v>17</v>
      </c>
      <c r="B37" s="176">
        <v>910180.5518700002</v>
      </c>
      <c r="C37" s="177">
        <v>112106.93213000002</v>
      </c>
      <c r="D37" s="177">
        <v>150144.54857000001</v>
      </c>
      <c r="E37" s="177">
        <v>12003.142150000005</v>
      </c>
      <c r="F37" s="177">
        <v>11062.835220000001</v>
      </c>
      <c r="G37" s="177">
        <v>10961.904490000001</v>
      </c>
      <c r="H37" s="177">
        <v>11604.894249999999</v>
      </c>
      <c r="I37" s="177">
        <v>12255.666770000002</v>
      </c>
      <c r="J37" s="177">
        <v>13660.217559999999</v>
      </c>
      <c r="K37" s="177">
        <v>15273.50506</v>
      </c>
      <c r="L37" s="177">
        <v>16938.15481</v>
      </c>
      <c r="M37" s="177">
        <v>18557.193829999997</v>
      </c>
      <c r="N37" s="177">
        <v>21177.035230000001</v>
      </c>
      <c r="O37" s="177">
        <v>22060.676699999996</v>
      </c>
      <c r="P37" s="177">
        <v>22682.217470000007</v>
      </c>
      <c r="Q37" s="177">
        <v>23645.997000000003</v>
      </c>
      <c r="R37" s="177">
        <v>25073.660599999999</v>
      </c>
      <c r="S37" s="177">
        <v>26388.47754</v>
      </c>
      <c r="T37" s="177">
        <v>27435.291939999999</v>
      </c>
      <c r="U37" s="177">
        <v>29003.685250000002</v>
      </c>
      <c r="V37" s="177">
        <v>31520.371910000002</v>
      </c>
      <c r="W37" s="177">
        <v>34082.557960000006</v>
      </c>
      <c r="X37" s="177">
        <v>37010.097300000001</v>
      </c>
      <c r="Y37" s="177">
        <v>40578.665850000012</v>
      </c>
      <c r="Z37" s="177">
        <v>45220.71486</v>
      </c>
      <c r="AA37" s="177">
        <v>50801.226809999993</v>
      </c>
      <c r="AB37" s="177">
        <v>57869.165739999997</v>
      </c>
      <c r="AC37" s="177">
        <v>66187.681049999999</v>
      </c>
      <c r="AD37" s="177">
        <v>75224.040019999986</v>
      </c>
      <c r="AE37" s="177">
        <v>85824.540860000023</v>
      </c>
      <c r="AF37" s="177">
        <v>99653.876400000008</v>
      </c>
      <c r="AG37" s="177">
        <v>116619.23126999999</v>
      </c>
      <c r="AH37" s="177">
        <v>117852.26547999999</v>
      </c>
      <c r="AI37" s="177">
        <v>119723.41032</v>
      </c>
      <c r="AJ37" s="177">
        <v>121598.22996999999</v>
      </c>
      <c r="AK37" s="177">
        <v>122820.75547</v>
      </c>
      <c r="AL37" s="177">
        <v>124334.00258000001</v>
      </c>
      <c r="AM37" s="178">
        <v>125975.76983000002</v>
      </c>
    </row>
    <row r="38" spans="1:39" x14ac:dyDescent="0.25">
      <c r="A38" s="175" t="s">
        <v>18</v>
      </c>
      <c r="B38" s="176">
        <v>5925.6748099999995</v>
      </c>
      <c r="C38" s="177">
        <v>-538.95955000000004</v>
      </c>
      <c r="D38" s="177">
        <v>-646.65862000000004</v>
      </c>
      <c r="E38" s="177">
        <v>0</v>
      </c>
      <c r="F38" s="177">
        <v>0</v>
      </c>
      <c r="G38" s="177">
        <v>0</v>
      </c>
      <c r="H38" s="177">
        <v>0</v>
      </c>
      <c r="I38" s="177">
        <v>0</v>
      </c>
      <c r="J38" s="177">
        <v>0</v>
      </c>
      <c r="K38" s="177">
        <v>0</v>
      </c>
      <c r="L38" s="177">
        <v>0</v>
      </c>
      <c r="M38" s="177">
        <v>0</v>
      </c>
      <c r="N38" s="177">
        <v>0</v>
      </c>
      <c r="O38" s="177">
        <v>0</v>
      </c>
      <c r="P38" s="177">
        <v>0</v>
      </c>
      <c r="Q38" s="177">
        <v>0</v>
      </c>
      <c r="R38" s="177">
        <v>0</v>
      </c>
      <c r="S38" s="177">
        <v>0</v>
      </c>
      <c r="T38" s="177">
        <v>0</v>
      </c>
      <c r="U38" s="177">
        <v>0</v>
      </c>
      <c r="V38" s="177">
        <v>0</v>
      </c>
      <c r="W38" s="177">
        <v>0</v>
      </c>
      <c r="X38" s="177">
        <v>0</v>
      </c>
      <c r="Y38" s="177">
        <v>0</v>
      </c>
      <c r="Z38" s="177">
        <v>0</v>
      </c>
      <c r="AA38" s="177">
        <v>0</v>
      </c>
      <c r="AB38" s="177">
        <v>0</v>
      </c>
      <c r="AC38" s="177">
        <v>0</v>
      </c>
      <c r="AD38" s="177">
        <v>0</v>
      </c>
      <c r="AE38" s="177">
        <v>0</v>
      </c>
      <c r="AF38" s="177">
        <v>0</v>
      </c>
      <c r="AG38" s="177">
        <v>0</v>
      </c>
      <c r="AH38" s="177">
        <v>0</v>
      </c>
      <c r="AI38" s="177">
        <v>0</v>
      </c>
      <c r="AJ38" s="177">
        <v>0</v>
      </c>
      <c r="AK38" s="177">
        <v>0</v>
      </c>
      <c r="AL38" s="177">
        <v>0</v>
      </c>
      <c r="AM38" s="178">
        <v>0</v>
      </c>
    </row>
    <row r="39" spans="1:39" x14ac:dyDescent="0.25">
      <c r="A39" s="175" t="s">
        <v>19</v>
      </c>
      <c r="B39" s="176">
        <v>459365.0039000003</v>
      </c>
      <c r="C39" s="177">
        <v>26357.5</v>
      </c>
      <c r="D39" s="177">
        <v>33275</v>
      </c>
      <c r="E39" s="177">
        <v>29710.211060000005</v>
      </c>
      <c r="F39" s="177">
        <v>23783.371520000001</v>
      </c>
      <c r="G39" s="177">
        <v>23075.319030000006</v>
      </c>
      <c r="H39" s="177">
        <v>23773.030540000003</v>
      </c>
      <c r="I39" s="177">
        <v>24090.592500000002</v>
      </c>
      <c r="J39" s="177">
        <v>26710.588110000001</v>
      </c>
      <c r="K39" s="177">
        <v>30055.587179999999</v>
      </c>
      <c r="L39" s="177">
        <v>33486.456600000005</v>
      </c>
      <c r="M39" s="177">
        <v>36558.86204</v>
      </c>
      <c r="N39" s="177">
        <v>41454.511830000003</v>
      </c>
      <c r="O39" s="177">
        <v>44595.922030000031</v>
      </c>
      <c r="P39" s="177">
        <v>46784.823480000006</v>
      </c>
      <c r="Q39" s="177">
        <v>49486.865609999993</v>
      </c>
      <c r="R39" s="177">
        <v>53123.945879999985</v>
      </c>
      <c r="S39" s="177">
        <v>55777.909019999999</v>
      </c>
      <c r="T39" s="177">
        <v>56521.342109999961</v>
      </c>
      <c r="U39" s="177">
        <v>58064.794239999981</v>
      </c>
      <c r="V39" s="177">
        <v>61512.652780000019</v>
      </c>
      <c r="W39" s="177">
        <v>63198.20928000001</v>
      </c>
      <c r="X39" s="177">
        <v>65115.036369999965</v>
      </c>
      <c r="Y39" s="177">
        <v>65672.885359999986</v>
      </c>
      <c r="Z39" s="177">
        <v>68047.375859999986</v>
      </c>
      <c r="AA39" s="177">
        <v>70833.19077999999</v>
      </c>
      <c r="AB39" s="177">
        <v>73757.253699999987</v>
      </c>
      <c r="AC39" s="177">
        <v>75831.588999999993</v>
      </c>
      <c r="AD39" s="177">
        <v>76871.71437999999</v>
      </c>
      <c r="AE39" s="177">
        <v>78364.471529999995</v>
      </c>
      <c r="AF39" s="177">
        <v>79243.285879999996</v>
      </c>
      <c r="AG39" s="177">
        <v>80172.182029999982</v>
      </c>
      <c r="AH39" s="177">
        <v>79292.906560000003</v>
      </c>
      <c r="AI39" s="177">
        <v>79646.773320000008</v>
      </c>
      <c r="AJ39" s="177">
        <v>80217.187420000031</v>
      </c>
      <c r="AK39" s="177">
        <v>79396.350350000008</v>
      </c>
      <c r="AL39" s="177">
        <v>78407.83964000002</v>
      </c>
      <c r="AM39" s="178">
        <v>77493.88188999999</v>
      </c>
    </row>
    <row r="40" spans="1:39" x14ac:dyDescent="0.25">
      <c r="A40" s="175" t="s">
        <v>20</v>
      </c>
      <c r="B40" s="176">
        <v>4946686.27097</v>
      </c>
      <c r="C40" s="177">
        <v>1051623.3586299999</v>
      </c>
      <c r="D40" s="177">
        <v>951254.55480999977</v>
      </c>
      <c r="E40" s="177">
        <v>603196.63741999981</v>
      </c>
      <c r="F40" s="177">
        <v>689420.7306799998</v>
      </c>
      <c r="G40" s="177">
        <v>795371.16210999968</v>
      </c>
      <c r="H40" s="177">
        <v>928126.8741700002</v>
      </c>
      <c r="I40" s="177">
        <v>945760.01040999987</v>
      </c>
      <c r="J40" s="177">
        <v>945991.76303000026</v>
      </c>
      <c r="K40" s="177">
        <v>821392.71244999999</v>
      </c>
      <c r="L40" s="177">
        <v>339629.23893999995</v>
      </c>
      <c r="M40" s="177">
        <v>395069.57416999998</v>
      </c>
      <c r="N40" s="177">
        <v>491953.98764000001</v>
      </c>
      <c r="O40" s="177">
        <v>573882.49685</v>
      </c>
      <c r="P40" s="177">
        <v>663322.22197999991</v>
      </c>
      <c r="Q40" s="177">
        <v>757448.14517000015</v>
      </c>
      <c r="R40" s="177">
        <v>867258.45575999981</v>
      </c>
      <c r="S40" s="177">
        <v>975224.67125999997</v>
      </c>
      <c r="T40" s="177">
        <v>1060597.2876500001</v>
      </c>
      <c r="U40" s="177">
        <v>1143067.6435000002</v>
      </c>
      <c r="V40" s="177">
        <v>1218951.5334099997</v>
      </c>
      <c r="W40" s="177">
        <v>1286388.3040799999</v>
      </c>
      <c r="X40" s="177">
        <v>1352838.0781299998</v>
      </c>
      <c r="Y40" s="177">
        <v>1401880.9553499997</v>
      </c>
      <c r="Z40" s="177">
        <v>1444764.1469700001</v>
      </c>
      <c r="AA40" s="177">
        <v>1481495.0343199999</v>
      </c>
      <c r="AB40" s="177">
        <v>1520365.1454999996</v>
      </c>
      <c r="AC40" s="177">
        <v>1556185.8253300001</v>
      </c>
      <c r="AD40" s="177">
        <v>1569352.4492299999</v>
      </c>
      <c r="AE40" s="177">
        <v>1577585.1871500001</v>
      </c>
      <c r="AF40" s="177">
        <v>1594444.2769100002</v>
      </c>
      <c r="AG40" s="177">
        <v>1614539.3245699999</v>
      </c>
      <c r="AH40" s="177">
        <v>1642352.0221999998</v>
      </c>
      <c r="AI40" s="177">
        <v>1651307.4543500002</v>
      </c>
      <c r="AJ40" s="177">
        <v>1663076.2541200004</v>
      </c>
      <c r="AK40" s="177">
        <v>1669076.0741999999</v>
      </c>
      <c r="AL40" s="177">
        <v>1673366.1728299996</v>
      </c>
      <c r="AM40" s="178">
        <v>1678361.1457700001</v>
      </c>
    </row>
    <row r="41" spans="1:39" x14ac:dyDescent="0.25">
      <c r="A41" s="175" t="s">
        <v>22</v>
      </c>
      <c r="B41" s="176">
        <v>569774.48406000016</v>
      </c>
      <c r="C41" s="177">
        <v>55116.398379999999</v>
      </c>
      <c r="D41" s="177">
        <v>13659.710339999998</v>
      </c>
      <c r="E41" s="177">
        <v>1277.4402399999999</v>
      </c>
      <c r="F41" s="177">
        <v>35.109689999999993</v>
      </c>
      <c r="G41" s="177">
        <v>34.059860000000008</v>
      </c>
      <c r="H41" s="177">
        <v>104.42984</v>
      </c>
      <c r="I41" s="177">
        <v>149.33088000000001</v>
      </c>
      <c r="J41" s="177">
        <v>342.12987999999996</v>
      </c>
      <c r="K41" s="177">
        <v>771.63970000000006</v>
      </c>
      <c r="L41" s="177">
        <v>1707.9301700000003</v>
      </c>
      <c r="M41" s="177">
        <v>3333.3296700000001</v>
      </c>
      <c r="N41" s="177">
        <v>6516.10952</v>
      </c>
      <c r="O41" s="177">
        <v>10893.1991</v>
      </c>
      <c r="P41" s="177">
        <v>16243.281349999999</v>
      </c>
      <c r="Q41" s="177">
        <v>21990.038749999996</v>
      </c>
      <c r="R41" s="177">
        <v>28592.981340000002</v>
      </c>
      <c r="S41" s="177">
        <v>33373.9303</v>
      </c>
      <c r="T41" s="177">
        <v>37187.048659999993</v>
      </c>
      <c r="U41" s="177">
        <v>42931.470619999993</v>
      </c>
      <c r="V41" s="177">
        <v>51372.169609999997</v>
      </c>
      <c r="W41" s="177">
        <v>57042.325679999994</v>
      </c>
      <c r="X41" s="177">
        <v>60535.565279999995</v>
      </c>
      <c r="Y41" s="177">
        <v>62752.653500000015</v>
      </c>
      <c r="Z41" s="177">
        <v>64796.774340000004</v>
      </c>
      <c r="AA41" s="177">
        <v>67174.591370000009</v>
      </c>
      <c r="AB41" s="177">
        <v>70559.375579999993</v>
      </c>
      <c r="AC41" s="177">
        <v>75828.882429999983</v>
      </c>
      <c r="AD41" s="177">
        <v>78088.39069</v>
      </c>
      <c r="AE41" s="177">
        <v>81105.345229999977</v>
      </c>
      <c r="AF41" s="177">
        <v>86100.211600000024</v>
      </c>
      <c r="AG41" s="177">
        <v>94293.024409999984</v>
      </c>
      <c r="AH41" s="177">
        <v>96713.415889999989</v>
      </c>
      <c r="AI41" s="177">
        <v>83335.046190000008</v>
      </c>
      <c r="AJ41" s="177">
        <v>94166.133119999984</v>
      </c>
      <c r="AK41" s="177">
        <v>88655.217810000002</v>
      </c>
      <c r="AL41" s="177">
        <v>95711.89317999997</v>
      </c>
      <c r="AM41" s="178">
        <v>88363.808040000004</v>
      </c>
    </row>
    <row r="42" spans="1:39" x14ac:dyDescent="0.25">
      <c r="A42" s="175" t="s">
        <v>21</v>
      </c>
      <c r="B42" s="176">
        <v>4791.4096600000003</v>
      </c>
      <c r="C42" s="177">
        <v>5569.8134500000006</v>
      </c>
      <c r="D42" s="177">
        <v>-3640.2830699999995</v>
      </c>
      <c r="E42" s="177">
        <v>0</v>
      </c>
      <c r="F42" s="177">
        <v>0</v>
      </c>
      <c r="G42" s="177">
        <v>0</v>
      </c>
      <c r="H42" s="177">
        <v>0</v>
      </c>
      <c r="I42" s="177">
        <v>0</v>
      </c>
      <c r="J42" s="177">
        <v>0</v>
      </c>
      <c r="K42" s="177">
        <v>0</v>
      </c>
      <c r="L42" s="177">
        <v>0</v>
      </c>
      <c r="M42" s="177">
        <v>0</v>
      </c>
      <c r="N42" s="177">
        <v>0</v>
      </c>
      <c r="O42" s="177">
        <v>0</v>
      </c>
      <c r="P42" s="177">
        <v>0</v>
      </c>
      <c r="Q42" s="177">
        <v>0</v>
      </c>
      <c r="R42" s="177">
        <v>0</v>
      </c>
      <c r="S42" s="177">
        <v>0</v>
      </c>
      <c r="T42" s="177">
        <v>0</v>
      </c>
      <c r="U42" s="177">
        <v>0</v>
      </c>
      <c r="V42" s="177">
        <v>0</v>
      </c>
      <c r="W42" s="177">
        <v>0</v>
      </c>
      <c r="X42" s="177">
        <v>0</v>
      </c>
      <c r="Y42" s="177">
        <v>0</v>
      </c>
      <c r="Z42" s="177">
        <v>0</v>
      </c>
      <c r="AA42" s="177">
        <v>0</v>
      </c>
      <c r="AB42" s="177">
        <v>0</v>
      </c>
      <c r="AC42" s="177">
        <v>0</v>
      </c>
      <c r="AD42" s="177">
        <v>0</v>
      </c>
      <c r="AE42" s="177">
        <v>0</v>
      </c>
      <c r="AF42" s="177">
        <v>0</v>
      </c>
      <c r="AG42" s="177">
        <v>0</v>
      </c>
      <c r="AH42" s="177">
        <v>0</v>
      </c>
      <c r="AI42" s="177">
        <v>0</v>
      </c>
      <c r="AJ42" s="177">
        <v>0</v>
      </c>
      <c r="AK42" s="177">
        <v>0</v>
      </c>
      <c r="AL42" s="177">
        <v>0</v>
      </c>
      <c r="AM42" s="178">
        <v>0</v>
      </c>
    </row>
    <row r="43" spans="1:39" x14ac:dyDescent="0.25">
      <c r="A43" s="164" t="s">
        <v>59</v>
      </c>
      <c r="B43" s="179">
        <v>7864133.1550600007</v>
      </c>
      <c r="C43" s="180">
        <v>1264936.6826399998</v>
      </c>
      <c r="D43" s="180">
        <v>1116289.1507199998</v>
      </c>
      <c r="E43" s="180">
        <v>710826.79111999983</v>
      </c>
      <c r="F43" s="180">
        <v>778554.3937199997</v>
      </c>
      <c r="G43" s="180">
        <v>882237.73624999973</v>
      </c>
      <c r="H43" s="180">
        <v>1018574.1277100001</v>
      </c>
      <c r="I43" s="180">
        <v>1039220.16658</v>
      </c>
      <c r="J43" s="180">
        <v>1051518.4404600002</v>
      </c>
      <c r="K43" s="180">
        <v>944220.99722000002</v>
      </c>
      <c r="L43" s="180">
        <v>480035.18205999996</v>
      </c>
      <c r="M43" s="180">
        <v>551607.27373000002</v>
      </c>
      <c r="N43" s="180">
        <v>676109.67648000014</v>
      </c>
      <c r="O43" s="180">
        <v>771833.13616999995</v>
      </c>
      <c r="P43" s="180">
        <v>871736.80214999989</v>
      </c>
      <c r="Q43" s="180">
        <v>980750.41704000009</v>
      </c>
      <c r="R43" s="180">
        <v>1109971.7166899997</v>
      </c>
      <c r="S43" s="180">
        <v>1231260.6776399999</v>
      </c>
      <c r="T43" s="180">
        <v>1324257.2026200001</v>
      </c>
      <c r="U43" s="180">
        <v>1420741.6872500002</v>
      </c>
      <c r="V43" s="180">
        <v>1520146.2928199996</v>
      </c>
      <c r="W43" s="180">
        <v>1602822.47847</v>
      </c>
      <c r="X43" s="180">
        <v>1683192.3815999997</v>
      </c>
      <c r="Y43" s="180">
        <v>1741384.1229299996</v>
      </c>
      <c r="Z43" s="180">
        <v>1799634.8293700002</v>
      </c>
      <c r="AA43" s="180">
        <v>1854672.2282</v>
      </c>
      <c r="AB43" s="180">
        <v>1914018.3559099997</v>
      </c>
      <c r="AC43" s="180">
        <v>1972944.56222</v>
      </c>
      <c r="AD43" s="180">
        <v>2002020.7208999998</v>
      </c>
      <c r="AE43" s="180">
        <v>2029629.2466600002</v>
      </c>
      <c r="AF43" s="180">
        <v>2074658.2497300003</v>
      </c>
      <c r="AG43" s="180">
        <v>2133368.5745600001</v>
      </c>
      <c r="AH43" s="180">
        <v>2162733.0160899996</v>
      </c>
      <c r="AI43" s="180">
        <v>2158052.4779200004</v>
      </c>
      <c r="AJ43" s="180">
        <v>2185725.7198800002</v>
      </c>
      <c r="AK43" s="180">
        <v>2184600.6787700001</v>
      </c>
      <c r="AL43" s="180">
        <v>2195538.5696699996</v>
      </c>
      <c r="AM43" s="181">
        <v>2191708.76988</v>
      </c>
    </row>
    <row r="44" spans="1:39"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row>
  </sheetData>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5"/>
  <dimension ref="A1:AM22"/>
  <sheetViews>
    <sheetView zoomScale="75" workbookViewId="0"/>
  </sheetViews>
  <sheetFormatPr defaultColWidth="9" defaultRowHeight="13.8" x14ac:dyDescent="0.25"/>
  <cols>
    <col min="1" max="1" width="17.19921875" style="2" customWidth="1"/>
    <col min="2" max="2" width="7.69921875" style="2" customWidth="1"/>
    <col min="3" max="11" width="11.09765625" style="2" customWidth="1"/>
    <col min="12" max="12" width="10.09765625" style="2" customWidth="1"/>
    <col min="13" max="34" width="11.09765625" style="2" customWidth="1"/>
    <col min="35" max="38" width="11.09765625" style="2" bestFit="1" customWidth="1"/>
    <col min="39" max="39" width="11.09765625" style="2" customWidth="1"/>
    <col min="40" max="16384" width="9" style="2"/>
  </cols>
  <sheetData>
    <row r="1" spans="1:39" x14ac:dyDescent="0.25">
      <c r="A1"/>
      <c r="B1"/>
      <c r="C1"/>
      <c r="D1"/>
      <c r="E1"/>
      <c r="F1"/>
      <c r="G1"/>
      <c r="H1"/>
      <c r="I1"/>
      <c r="J1"/>
      <c r="K1"/>
      <c r="L1"/>
      <c r="M1"/>
      <c r="N1"/>
      <c r="O1"/>
      <c r="P1"/>
      <c r="Q1"/>
      <c r="R1"/>
      <c r="S1"/>
      <c r="T1"/>
      <c r="U1"/>
      <c r="V1"/>
      <c r="W1"/>
      <c r="X1"/>
      <c r="Y1"/>
      <c r="Z1"/>
      <c r="AA1"/>
      <c r="AB1"/>
      <c r="AC1"/>
      <c r="AD1"/>
      <c r="AE1"/>
      <c r="AF1"/>
      <c r="AG1"/>
      <c r="AH1"/>
      <c r="AI1"/>
      <c r="AJ1"/>
      <c r="AK1"/>
      <c r="AL1"/>
      <c r="AM1"/>
    </row>
    <row r="2" spans="1:39" x14ac:dyDescent="0.25">
      <c r="A2"/>
      <c r="B2"/>
      <c r="C2"/>
      <c r="D2"/>
      <c r="E2"/>
      <c r="F2"/>
      <c r="G2"/>
      <c r="H2"/>
      <c r="I2"/>
      <c r="J2"/>
      <c r="K2"/>
      <c r="L2"/>
      <c r="M2"/>
      <c r="N2"/>
      <c r="O2"/>
      <c r="P2"/>
      <c r="Q2"/>
      <c r="R2"/>
      <c r="S2"/>
      <c r="T2"/>
      <c r="U2"/>
      <c r="V2"/>
      <c r="W2"/>
      <c r="X2"/>
      <c r="Y2"/>
      <c r="Z2"/>
      <c r="AA2"/>
      <c r="AB2"/>
      <c r="AC2"/>
      <c r="AD2"/>
      <c r="AE2"/>
      <c r="AF2"/>
      <c r="AG2"/>
      <c r="AH2"/>
      <c r="AI2"/>
      <c r="AJ2"/>
      <c r="AK2"/>
      <c r="AL2"/>
      <c r="AM2"/>
    </row>
    <row r="3" spans="1:39" x14ac:dyDescent="0.25">
      <c r="A3"/>
      <c r="B3"/>
      <c r="C3"/>
      <c r="D3"/>
      <c r="E3"/>
      <c r="F3"/>
      <c r="G3"/>
      <c r="H3"/>
      <c r="I3"/>
      <c r="J3"/>
      <c r="K3"/>
      <c r="L3"/>
      <c r="M3"/>
      <c r="N3"/>
      <c r="O3"/>
      <c r="P3"/>
      <c r="Q3"/>
      <c r="R3"/>
      <c r="S3"/>
      <c r="T3"/>
      <c r="U3"/>
      <c r="V3"/>
      <c r="W3"/>
      <c r="X3"/>
      <c r="Y3"/>
      <c r="Z3"/>
      <c r="AA3"/>
      <c r="AB3"/>
      <c r="AC3"/>
      <c r="AD3"/>
      <c r="AE3"/>
      <c r="AF3"/>
      <c r="AG3"/>
      <c r="AH3"/>
      <c r="AI3"/>
      <c r="AJ3"/>
      <c r="AK3"/>
      <c r="AL3"/>
      <c r="AM3"/>
    </row>
    <row r="4" spans="1:39" x14ac:dyDescent="0.25">
      <c r="A4"/>
      <c r="B4"/>
      <c r="C4"/>
      <c r="D4"/>
      <c r="E4"/>
      <c r="F4"/>
      <c r="G4"/>
      <c r="H4"/>
      <c r="I4"/>
      <c r="J4"/>
      <c r="K4"/>
      <c r="L4"/>
      <c r="M4"/>
      <c r="N4"/>
      <c r="O4"/>
      <c r="P4"/>
      <c r="Q4"/>
      <c r="R4"/>
      <c r="S4"/>
      <c r="T4"/>
      <c r="U4"/>
      <c r="V4"/>
      <c r="W4"/>
      <c r="X4"/>
      <c r="Y4"/>
      <c r="Z4"/>
      <c r="AA4"/>
      <c r="AB4"/>
      <c r="AC4"/>
      <c r="AD4"/>
      <c r="AE4"/>
      <c r="AF4"/>
      <c r="AG4"/>
      <c r="AH4"/>
      <c r="AI4"/>
      <c r="AJ4"/>
      <c r="AK4"/>
      <c r="AL4"/>
      <c r="AM4"/>
    </row>
    <row r="5" spans="1:39" x14ac:dyDescent="0.25">
      <c r="A5" s="169" t="s">
        <v>53</v>
      </c>
      <c r="B5" s="165" t="s">
        <v>54</v>
      </c>
      <c r="C5"/>
      <c r="D5"/>
      <c r="E5"/>
      <c r="F5"/>
      <c r="G5"/>
      <c r="H5"/>
      <c r="I5"/>
      <c r="J5"/>
      <c r="K5"/>
      <c r="L5"/>
      <c r="M5"/>
      <c r="N5"/>
      <c r="O5"/>
      <c r="P5"/>
      <c r="Q5"/>
      <c r="R5"/>
      <c r="S5"/>
      <c r="T5"/>
      <c r="U5"/>
      <c r="V5"/>
      <c r="W5"/>
      <c r="X5"/>
      <c r="Y5"/>
      <c r="Z5"/>
      <c r="AA5"/>
      <c r="AB5"/>
      <c r="AC5"/>
      <c r="AD5"/>
      <c r="AE5"/>
      <c r="AF5"/>
      <c r="AG5"/>
      <c r="AH5"/>
      <c r="AI5"/>
      <c r="AJ5"/>
      <c r="AK5"/>
      <c r="AL5"/>
      <c r="AM5"/>
    </row>
    <row r="6" spans="1:39" x14ac:dyDescent="0.25">
      <c r="A6" s="169" t="s">
        <v>55</v>
      </c>
      <c r="B6" s="165" t="s">
        <v>54</v>
      </c>
      <c r="C6"/>
      <c r="D6"/>
      <c r="E6"/>
      <c r="F6"/>
      <c r="G6"/>
      <c r="H6"/>
      <c r="I6"/>
      <c r="J6"/>
      <c r="K6"/>
      <c r="L6"/>
      <c r="M6"/>
      <c r="N6"/>
      <c r="O6"/>
      <c r="P6"/>
      <c r="Q6"/>
      <c r="R6"/>
      <c r="S6"/>
      <c r="T6"/>
      <c r="U6"/>
      <c r="V6"/>
      <c r="W6"/>
      <c r="X6"/>
      <c r="Y6"/>
      <c r="Z6"/>
      <c r="AA6"/>
      <c r="AB6"/>
      <c r="AC6"/>
      <c r="AD6"/>
      <c r="AE6"/>
      <c r="AF6"/>
      <c r="AG6"/>
      <c r="AH6"/>
      <c r="AI6"/>
      <c r="AJ6"/>
      <c r="AK6"/>
      <c r="AL6"/>
      <c r="AM6"/>
    </row>
    <row r="7" spans="1:39" x14ac:dyDescent="0.25">
      <c r="A7"/>
      <c r="B7"/>
      <c r="C7"/>
      <c r="D7"/>
      <c r="E7"/>
      <c r="F7"/>
      <c r="G7"/>
      <c r="H7"/>
      <c r="I7"/>
      <c r="J7"/>
      <c r="K7"/>
      <c r="L7"/>
      <c r="M7"/>
      <c r="N7"/>
      <c r="O7"/>
      <c r="P7"/>
      <c r="Q7"/>
      <c r="R7"/>
      <c r="S7"/>
      <c r="T7"/>
      <c r="U7"/>
      <c r="V7"/>
      <c r="W7"/>
      <c r="X7"/>
      <c r="Y7"/>
      <c r="Z7"/>
      <c r="AA7"/>
      <c r="AB7"/>
      <c r="AC7"/>
      <c r="AD7"/>
      <c r="AE7"/>
      <c r="AF7"/>
      <c r="AG7"/>
      <c r="AH7"/>
      <c r="AI7"/>
      <c r="AJ7"/>
      <c r="AK7"/>
      <c r="AL7"/>
      <c r="AM7"/>
    </row>
    <row r="8" spans="1:39" x14ac:dyDescent="0.25">
      <c r="A8" s="168" t="s">
        <v>66</v>
      </c>
      <c r="B8" s="168" t="s">
        <v>57</v>
      </c>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7"/>
    </row>
    <row r="9" spans="1:39" x14ac:dyDescent="0.25">
      <c r="A9" s="168" t="s">
        <v>58</v>
      </c>
      <c r="B9" s="163">
        <v>2013</v>
      </c>
      <c r="C9" s="170">
        <v>2014</v>
      </c>
      <c r="D9" s="170">
        <v>2015</v>
      </c>
      <c r="E9" s="170">
        <v>2016</v>
      </c>
      <c r="F9" s="170">
        <v>2017</v>
      </c>
      <c r="G9" s="170">
        <v>2018</v>
      </c>
      <c r="H9" s="170">
        <v>2019</v>
      </c>
      <c r="I9" s="170">
        <v>2020</v>
      </c>
      <c r="J9" s="170">
        <v>2021</v>
      </c>
      <c r="K9" s="170">
        <v>2022</v>
      </c>
      <c r="L9" s="170">
        <v>2023</v>
      </c>
      <c r="M9" s="170">
        <v>2024</v>
      </c>
      <c r="N9" s="170">
        <v>2025</v>
      </c>
      <c r="O9" s="170">
        <v>2026</v>
      </c>
      <c r="P9" s="170">
        <v>2027</v>
      </c>
      <c r="Q9" s="170">
        <v>2028</v>
      </c>
      <c r="R9" s="170">
        <v>2029</v>
      </c>
      <c r="S9" s="170">
        <v>2030</v>
      </c>
      <c r="T9" s="170">
        <v>2031</v>
      </c>
      <c r="U9" s="170">
        <v>2032</v>
      </c>
      <c r="V9" s="170">
        <v>2033</v>
      </c>
      <c r="W9" s="170">
        <v>2034</v>
      </c>
      <c r="X9" s="170">
        <v>2035</v>
      </c>
      <c r="Y9" s="170">
        <v>2036</v>
      </c>
      <c r="Z9" s="170">
        <v>2037</v>
      </c>
      <c r="AA9" s="170">
        <v>2038</v>
      </c>
      <c r="AB9" s="170">
        <v>2039</v>
      </c>
      <c r="AC9" s="170">
        <v>2040</v>
      </c>
      <c r="AD9" s="170">
        <v>2041</v>
      </c>
      <c r="AE9" s="170">
        <v>2042</v>
      </c>
      <c r="AF9" s="170">
        <v>2043</v>
      </c>
      <c r="AG9" s="170">
        <v>2044</v>
      </c>
      <c r="AH9" s="170">
        <v>2045</v>
      </c>
      <c r="AI9" s="170">
        <v>2046</v>
      </c>
      <c r="AJ9" s="170">
        <v>2047</v>
      </c>
      <c r="AK9" s="170">
        <v>2048</v>
      </c>
      <c r="AL9" s="170">
        <v>2049</v>
      </c>
      <c r="AM9" s="171">
        <v>2050</v>
      </c>
    </row>
    <row r="10" spans="1:39" x14ac:dyDescent="0.25">
      <c r="A10" s="163" t="s">
        <v>12</v>
      </c>
      <c r="B10" s="172">
        <v>0</v>
      </c>
      <c r="C10" s="173">
        <v>-157.40973000000002</v>
      </c>
      <c r="D10" s="173">
        <v>-55.87397</v>
      </c>
      <c r="E10" s="173">
        <v>0</v>
      </c>
      <c r="F10" s="173">
        <v>0</v>
      </c>
      <c r="G10" s="173">
        <v>0</v>
      </c>
      <c r="H10" s="173">
        <v>0</v>
      </c>
      <c r="I10" s="173">
        <v>0</v>
      </c>
      <c r="J10" s="173">
        <v>0</v>
      </c>
      <c r="K10" s="173">
        <v>0</v>
      </c>
      <c r="L10" s="173">
        <v>0</v>
      </c>
      <c r="M10" s="173">
        <v>0</v>
      </c>
      <c r="N10" s="173">
        <v>0</v>
      </c>
      <c r="O10" s="173">
        <v>0</v>
      </c>
      <c r="P10" s="173">
        <v>0</v>
      </c>
      <c r="Q10" s="173">
        <v>0</v>
      </c>
      <c r="R10" s="173">
        <v>0</v>
      </c>
      <c r="S10" s="173">
        <v>0</v>
      </c>
      <c r="T10" s="173">
        <v>0</v>
      </c>
      <c r="U10" s="173">
        <v>0</v>
      </c>
      <c r="V10" s="173">
        <v>0</v>
      </c>
      <c r="W10" s="173">
        <v>0</v>
      </c>
      <c r="X10" s="173">
        <v>0</v>
      </c>
      <c r="Y10" s="173">
        <v>0</v>
      </c>
      <c r="Z10" s="173">
        <v>0</v>
      </c>
      <c r="AA10" s="173">
        <v>0</v>
      </c>
      <c r="AB10" s="173">
        <v>0</v>
      </c>
      <c r="AC10" s="173">
        <v>0</v>
      </c>
      <c r="AD10" s="173">
        <v>0</v>
      </c>
      <c r="AE10" s="173">
        <v>0</v>
      </c>
      <c r="AF10" s="173">
        <v>0</v>
      </c>
      <c r="AG10" s="173">
        <v>0</v>
      </c>
      <c r="AH10" s="173">
        <v>0</v>
      </c>
      <c r="AI10" s="173">
        <v>0</v>
      </c>
      <c r="AJ10" s="173">
        <v>0</v>
      </c>
      <c r="AK10" s="173">
        <v>0</v>
      </c>
      <c r="AL10" s="173">
        <v>0</v>
      </c>
      <c r="AM10" s="174">
        <v>0</v>
      </c>
    </row>
    <row r="11" spans="1:39" x14ac:dyDescent="0.25">
      <c r="A11" s="175" t="s">
        <v>13</v>
      </c>
      <c r="B11" s="176">
        <v>0</v>
      </c>
      <c r="C11" s="177">
        <v>105.7679</v>
      </c>
      <c r="D11" s="177">
        <v>-40.243170000000006</v>
      </c>
      <c r="E11" s="177">
        <v>0</v>
      </c>
      <c r="F11" s="177">
        <v>0</v>
      </c>
      <c r="G11" s="177">
        <v>0</v>
      </c>
      <c r="H11" s="177">
        <v>0</v>
      </c>
      <c r="I11" s="177">
        <v>0</v>
      </c>
      <c r="J11" s="177">
        <v>0</v>
      </c>
      <c r="K11" s="177">
        <v>0</v>
      </c>
      <c r="L11" s="177">
        <v>0</v>
      </c>
      <c r="M11" s="177">
        <v>0</v>
      </c>
      <c r="N11" s="177">
        <v>0</v>
      </c>
      <c r="O11" s="177">
        <v>0</v>
      </c>
      <c r="P11" s="177">
        <v>0</v>
      </c>
      <c r="Q11" s="177">
        <v>0</v>
      </c>
      <c r="R11" s="177">
        <v>0</v>
      </c>
      <c r="S11" s="177">
        <v>0</v>
      </c>
      <c r="T11" s="177">
        <v>0</v>
      </c>
      <c r="U11" s="177">
        <v>0</v>
      </c>
      <c r="V11" s="177">
        <v>0</v>
      </c>
      <c r="W11" s="177">
        <v>0</v>
      </c>
      <c r="X11" s="177">
        <v>0</v>
      </c>
      <c r="Y11" s="177">
        <v>0</v>
      </c>
      <c r="Z11" s="177">
        <v>0</v>
      </c>
      <c r="AA11" s="177">
        <v>0</v>
      </c>
      <c r="AB11" s="177">
        <v>0</v>
      </c>
      <c r="AC11" s="177">
        <v>0</v>
      </c>
      <c r="AD11" s="177">
        <v>0</v>
      </c>
      <c r="AE11" s="177">
        <v>0</v>
      </c>
      <c r="AF11" s="177">
        <v>0</v>
      </c>
      <c r="AG11" s="177">
        <v>0</v>
      </c>
      <c r="AH11" s="177">
        <v>0</v>
      </c>
      <c r="AI11" s="177">
        <v>0</v>
      </c>
      <c r="AJ11" s="177">
        <v>0</v>
      </c>
      <c r="AK11" s="177">
        <v>0</v>
      </c>
      <c r="AL11" s="177">
        <v>0</v>
      </c>
      <c r="AM11" s="178">
        <v>0</v>
      </c>
    </row>
    <row r="12" spans="1:39" x14ac:dyDescent="0.25">
      <c r="A12" s="175" t="s">
        <v>14</v>
      </c>
      <c r="B12" s="176">
        <v>0</v>
      </c>
      <c r="C12" s="177">
        <v>48.879899999999999</v>
      </c>
      <c r="D12" s="177">
        <v>-8.5577600000000036</v>
      </c>
      <c r="E12" s="177">
        <v>2.4199999999999999E-2</v>
      </c>
      <c r="F12" s="177">
        <v>0</v>
      </c>
      <c r="G12" s="177">
        <v>0</v>
      </c>
      <c r="H12" s="177">
        <v>0</v>
      </c>
      <c r="I12" s="177">
        <v>6.0800000000000003E-3</v>
      </c>
      <c r="J12" s="177">
        <v>6.0400000000000002E-3</v>
      </c>
      <c r="K12" s="177">
        <v>3.2059999999999998E-2</v>
      </c>
      <c r="L12" s="177">
        <v>4.4539999999999996E-2</v>
      </c>
      <c r="M12" s="177">
        <v>5.0139999999999997E-2</v>
      </c>
      <c r="N12" s="177">
        <v>7.9910000000000009E-2</v>
      </c>
      <c r="O12" s="177">
        <v>0.10465999999999999</v>
      </c>
      <c r="P12" s="177">
        <v>0.14250000000000002</v>
      </c>
      <c r="Q12" s="177">
        <v>0.19339000000000001</v>
      </c>
      <c r="R12" s="177">
        <v>0.24964999999999998</v>
      </c>
      <c r="S12" s="177">
        <v>0.29893000000000003</v>
      </c>
      <c r="T12" s="177">
        <v>0.29256000000000004</v>
      </c>
      <c r="U12" s="177">
        <v>0.30968999999999997</v>
      </c>
      <c r="V12" s="177">
        <v>0.38108999999999998</v>
      </c>
      <c r="W12" s="177">
        <v>0.47181999999999996</v>
      </c>
      <c r="X12" s="177">
        <v>0.57921000000000011</v>
      </c>
      <c r="Y12" s="177">
        <v>0.62739</v>
      </c>
      <c r="Z12" s="177">
        <v>0.70926</v>
      </c>
      <c r="AA12" s="177">
        <v>0.83151999999999993</v>
      </c>
      <c r="AB12" s="177">
        <v>0.92988000000000015</v>
      </c>
      <c r="AC12" s="177">
        <v>0.99246000000000001</v>
      </c>
      <c r="AD12" s="177">
        <v>1.0466500000000001</v>
      </c>
      <c r="AE12" s="177">
        <v>1.1653200000000001</v>
      </c>
      <c r="AF12" s="177">
        <v>1.27678</v>
      </c>
      <c r="AG12" s="177">
        <v>1.3829900000000002</v>
      </c>
      <c r="AH12" s="177">
        <v>1.3774700000000002</v>
      </c>
      <c r="AI12" s="177">
        <v>1.3782000000000003</v>
      </c>
      <c r="AJ12" s="177">
        <v>1.3616100000000002</v>
      </c>
      <c r="AK12" s="177">
        <v>1.3389400000000002</v>
      </c>
      <c r="AL12" s="177">
        <v>1.3028600000000001</v>
      </c>
      <c r="AM12" s="178">
        <v>1.2258300000000002</v>
      </c>
    </row>
    <row r="13" spans="1:39" x14ac:dyDescent="0.25">
      <c r="A13" s="175" t="s">
        <v>15</v>
      </c>
      <c r="B13" s="176">
        <v>0</v>
      </c>
      <c r="C13" s="177">
        <v>0.91146000000000027</v>
      </c>
      <c r="D13" s="177">
        <v>1.0954500000000003</v>
      </c>
      <c r="E13" s="177">
        <v>1.2212800000000001</v>
      </c>
      <c r="F13" s="177">
        <v>0.75131999999999988</v>
      </c>
      <c r="G13" s="177">
        <v>0.81094999999999995</v>
      </c>
      <c r="H13" s="177">
        <v>1.4434900000000002</v>
      </c>
      <c r="I13" s="177">
        <v>2.8433099999999998</v>
      </c>
      <c r="J13" s="177">
        <v>5.8298000000000014</v>
      </c>
      <c r="K13" s="177">
        <v>12.247859999999998</v>
      </c>
      <c r="L13" s="177">
        <v>19.006599999999999</v>
      </c>
      <c r="M13" s="177">
        <v>27.677180000000007</v>
      </c>
      <c r="N13" s="177">
        <v>42.180679999999995</v>
      </c>
      <c r="O13" s="177">
        <v>47.917569999999998</v>
      </c>
      <c r="P13" s="177">
        <v>47.929459999999999</v>
      </c>
      <c r="Q13" s="177">
        <v>48.796970000000002</v>
      </c>
      <c r="R13" s="177">
        <v>49.755300000000013</v>
      </c>
      <c r="S13" s="177">
        <v>49.32748999999999</v>
      </c>
      <c r="T13" s="177">
        <v>49.215530000000008</v>
      </c>
      <c r="U13" s="177">
        <v>49.375380000000007</v>
      </c>
      <c r="V13" s="177">
        <v>50.927029999999995</v>
      </c>
      <c r="W13" s="177">
        <v>51.437670000000004</v>
      </c>
      <c r="X13" s="177">
        <v>51.523329999999994</v>
      </c>
      <c r="Y13" s="177">
        <v>51.172799999999974</v>
      </c>
      <c r="Z13" s="177">
        <v>52.075630000000025</v>
      </c>
      <c r="AA13" s="177">
        <v>53.304279999999963</v>
      </c>
      <c r="AB13" s="177">
        <v>55.328319999999991</v>
      </c>
      <c r="AC13" s="177">
        <v>56.775440000000032</v>
      </c>
      <c r="AD13" s="177">
        <v>59.900930000000024</v>
      </c>
      <c r="AE13" s="177">
        <v>66.267380000000017</v>
      </c>
      <c r="AF13" s="177">
        <v>78.512699999999995</v>
      </c>
      <c r="AG13" s="177">
        <v>100.66749999999996</v>
      </c>
      <c r="AH13" s="177">
        <v>100.92974000000001</v>
      </c>
      <c r="AI13" s="177">
        <v>101.55120999999998</v>
      </c>
      <c r="AJ13" s="177">
        <v>102.44151999999998</v>
      </c>
      <c r="AK13" s="177">
        <v>103.06714000000002</v>
      </c>
      <c r="AL13" s="177">
        <v>103.54496000000002</v>
      </c>
      <c r="AM13" s="178">
        <v>104.04954000000002</v>
      </c>
    </row>
    <row r="14" spans="1:39" x14ac:dyDescent="0.25">
      <c r="A14" s="175" t="s">
        <v>16</v>
      </c>
      <c r="B14" s="176">
        <v>0</v>
      </c>
      <c r="C14" s="177">
        <v>19.483240000000002</v>
      </c>
      <c r="D14" s="177">
        <v>-9.7527299999999997</v>
      </c>
      <c r="E14" s="177">
        <v>132.30756</v>
      </c>
      <c r="F14" s="177">
        <v>109.96391</v>
      </c>
      <c r="G14" s="177">
        <v>106.77878000000004</v>
      </c>
      <c r="H14" s="177">
        <v>110.66128</v>
      </c>
      <c r="I14" s="177">
        <v>113.76035999999996</v>
      </c>
      <c r="J14" s="177">
        <v>126.82041999999997</v>
      </c>
      <c r="K14" s="177">
        <v>145.96697</v>
      </c>
      <c r="L14" s="177">
        <v>164.38243999999997</v>
      </c>
      <c r="M14" s="177">
        <v>177.72155999999998</v>
      </c>
      <c r="N14" s="177">
        <v>202.69414</v>
      </c>
      <c r="O14" s="177">
        <v>208.93229000000002</v>
      </c>
      <c r="P14" s="177">
        <v>211.94328000000002</v>
      </c>
      <c r="Q14" s="177">
        <v>220.94657999999998</v>
      </c>
      <c r="R14" s="177">
        <v>234.24381000000008</v>
      </c>
      <c r="S14" s="177">
        <v>242.03090000000006</v>
      </c>
      <c r="T14" s="177">
        <v>244.23980999999995</v>
      </c>
      <c r="U14" s="177">
        <v>252.37580999999997</v>
      </c>
      <c r="V14" s="177">
        <v>266.95762000000002</v>
      </c>
      <c r="W14" s="177">
        <v>274.7907899999999</v>
      </c>
      <c r="X14" s="177">
        <v>283.24891000000002</v>
      </c>
      <c r="Y14" s="177">
        <v>286.76494000000008</v>
      </c>
      <c r="Z14" s="177">
        <v>296.16589000000005</v>
      </c>
      <c r="AA14" s="177">
        <v>307.45599999999979</v>
      </c>
      <c r="AB14" s="177">
        <v>317.20686000000001</v>
      </c>
      <c r="AC14" s="177">
        <v>327.94140999999996</v>
      </c>
      <c r="AD14" s="177">
        <v>333.04657999999989</v>
      </c>
      <c r="AE14" s="177">
        <v>337.11473999999987</v>
      </c>
      <c r="AF14" s="177">
        <v>345.37434999999988</v>
      </c>
      <c r="AG14" s="177">
        <v>354.88621999999992</v>
      </c>
      <c r="AH14" s="177">
        <v>352.49536999999998</v>
      </c>
      <c r="AI14" s="177">
        <v>347.36808000000008</v>
      </c>
      <c r="AJ14" s="177">
        <v>351.83462999999995</v>
      </c>
      <c r="AK14" s="177">
        <v>347.69649999999996</v>
      </c>
      <c r="AL14" s="177">
        <v>345.79220999999995</v>
      </c>
      <c r="AM14" s="178">
        <v>341.48218999999995</v>
      </c>
    </row>
    <row r="15" spans="1:39" x14ac:dyDescent="0.25">
      <c r="A15" s="175" t="s">
        <v>17</v>
      </c>
      <c r="B15" s="176">
        <v>0</v>
      </c>
      <c r="C15" s="177">
        <v>73.618190000000013</v>
      </c>
      <c r="D15" s="177">
        <v>114.22488999999999</v>
      </c>
      <c r="E15" s="177">
        <v>21.677139999999998</v>
      </c>
      <c r="F15" s="177">
        <v>19.992779999999996</v>
      </c>
      <c r="G15" s="177">
        <v>20.140000000000008</v>
      </c>
      <c r="H15" s="177">
        <v>21.58888000000001</v>
      </c>
      <c r="I15" s="177">
        <v>23.033229999999993</v>
      </c>
      <c r="J15" s="177">
        <v>25.433800000000005</v>
      </c>
      <c r="K15" s="177">
        <v>28.245930000000001</v>
      </c>
      <c r="L15" s="177">
        <v>30.99111000000001</v>
      </c>
      <c r="M15" s="177">
        <v>33.651019999999995</v>
      </c>
      <c r="N15" s="177">
        <v>37.912500000000001</v>
      </c>
      <c r="O15" s="177">
        <v>39.439359999999965</v>
      </c>
      <c r="P15" s="177">
        <v>40.859779999999986</v>
      </c>
      <c r="Q15" s="177">
        <v>42.928530000000009</v>
      </c>
      <c r="R15" s="177">
        <v>45.847560000000001</v>
      </c>
      <c r="S15" s="177">
        <v>48.915259999999996</v>
      </c>
      <c r="T15" s="177">
        <v>51.268720000000009</v>
      </c>
      <c r="U15" s="177">
        <v>54.71504999999997</v>
      </c>
      <c r="V15" s="177">
        <v>60.283840000000005</v>
      </c>
      <c r="W15" s="177">
        <v>66.181190000000058</v>
      </c>
      <c r="X15" s="177">
        <v>72.990520000000046</v>
      </c>
      <c r="Y15" s="177">
        <v>81.292649999999981</v>
      </c>
      <c r="Z15" s="177">
        <v>91.95159000000001</v>
      </c>
      <c r="AA15" s="177">
        <v>104.93504999999996</v>
      </c>
      <c r="AB15" s="177">
        <v>121.33206000000004</v>
      </c>
      <c r="AC15" s="177">
        <v>140.38978000000003</v>
      </c>
      <c r="AD15" s="177">
        <v>162.87274999999994</v>
      </c>
      <c r="AE15" s="177">
        <v>189.65748000000011</v>
      </c>
      <c r="AF15" s="177">
        <v>224.01148000000003</v>
      </c>
      <c r="AG15" s="177">
        <v>266.11280999999997</v>
      </c>
      <c r="AH15" s="177">
        <v>269.25338999999997</v>
      </c>
      <c r="AI15" s="177">
        <v>273.63421999999997</v>
      </c>
      <c r="AJ15" s="177">
        <v>278.21296000000001</v>
      </c>
      <c r="AK15" s="177">
        <v>281.30805000000004</v>
      </c>
      <c r="AL15" s="177">
        <v>285.07947999999988</v>
      </c>
      <c r="AM15" s="178">
        <v>289.2164800000001</v>
      </c>
    </row>
    <row r="16" spans="1:39" x14ac:dyDescent="0.25">
      <c r="A16" s="175" t="s">
        <v>18</v>
      </c>
      <c r="B16" s="176">
        <v>0</v>
      </c>
      <c r="C16" s="177">
        <v>-0.23451000000000002</v>
      </c>
      <c r="D16" s="177">
        <v>-0.27903</v>
      </c>
      <c r="E16" s="177">
        <v>0</v>
      </c>
      <c r="F16" s="177">
        <v>0</v>
      </c>
      <c r="G16" s="177">
        <v>0</v>
      </c>
      <c r="H16" s="177">
        <v>0</v>
      </c>
      <c r="I16" s="177">
        <v>0</v>
      </c>
      <c r="J16" s="177">
        <v>0</v>
      </c>
      <c r="K16" s="177">
        <v>0</v>
      </c>
      <c r="L16" s="177">
        <v>0</v>
      </c>
      <c r="M16" s="177">
        <v>0</v>
      </c>
      <c r="N16" s="177">
        <v>0</v>
      </c>
      <c r="O16" s="177">
        <v>0</v>
      </c>
      <c r="P16" s="177">
        <v>0</v>
      </c>
      <c r="Q16" s="177">
        <v>0</v>
      </c>
      <c r="R16" s="177">
        <v>0</v>
      </c>
      <c r="S16" s="177">
        <v>0</v>
      </c>
      <c r="T16" s="177">
        <v>0</v>
      </c>
      <c r="U16" s="177">
        <v>0</v>
      </c>
      <c r="V16" s="177">
        <v>0</v>
      </c>
      <c r="W16" s="177">
        <v>0</v>
      </c>
      <c r="X16" s="177">
        <v>0</v>
      </c>
      <c r="Y16" s="177">
        <v>0</v>
      </c>
      <c r="Z16" s="177">
        <v>0</v>
      </c>
      <c r="AA16" s="177">
        <v>0</v>
      </c>
      <c r="AB16" s="177">
        <v>0</v>
      </c>
      <c r="AC16" s="177">
        <v>0</v>
      </c>
      <c r="AD16" s="177">
        <v>0</v>
      </c>
      <c r="AE16" s="177">
        <v>0</v>
      </c>
      <c r="AF16" s="177">
        <v>0</v>
      </c>
      <c r="AG16" s="177">
        <v>0</v>
      </c>
      <c r="AH16" s="177">
        <v>0</v>
      </c>
      <c r="AI16" s="177">
        <v>0</v>
      </c>
      <c r="AJ16" s="177">
        <v>0</v>
      </c>
      <c r="AK16" s="177">
        <v>0</v>
      </c>
      <c r="AL16" s="177">
        <v>0</v>
      </c>
      <c r="AM16" s="178">
        <v>0</v>
      </c>
    </row>
    <row r="17" spans="1:39" x14ac:dyDescent="0.25">
      <c r="A17" s="175" t="s">
        <v>19</v>
      </c>
      <c r="B17" s="176">
        <v>0</v>
      </c>
      <c r="C17" s="177">
        <v>45.87377</v>
      </c>
      <c r="D17" s="177">
        <v>57.430689999999963</v>
      </c>
      <c r="E17" s="177">
        <v>61.196450000000013</v>
      </c>
      <c r="F17" s="177">
        <v>48.022809999999986</v>
      </c>
      <c r="G17" s="177">
        <v>46.526859999999992</v>
      </c>
      <c r="H17" s="177">
        <v>47.802459999999996</v>
      </c>
      <c r="I17" s="177">
        <v>48.247359999999972</v>
      </c>
      <c r="J17" s="177">
        <v>53.295999999999999</v>
      </c>
      <c r="K17" s="177">
        <v>59.949720000000006</v>
      </c>
      <c r="L17" s="177">
        <v>66.595230000000015</v>
      </c>
      <c r="M17" s="177">
        <v>72.63597</v>
      </c>
      <c r="N17" s="177">
        <v>82.36786000000005</v>
      </c>
      <c r="O17" s="177">
        <v>88.761619999999979</v>
      </c>
      <c r="P17" s="177">
        <v>93.179440000000028</v>
      </c>
      <c r="Q17" s="177">
        <v>98.672770000000014</v>
      </c>
      <c r="R17" s="177">
        <v>105.72299000000005</v>
      </c>
      <c r="S17" s="177">
        <v>110.90446999999999</v>
      </c>
      <c r="T17" s="177">
        <v>111.76767</v>
      </c>
      <c r="U17" s="177">
        <v>114.54128000000001</v>
      </c>
      <c r="V17" s="177">
        <v>121.19467000000007</v>
      </c>
      <c r="W17" s="177">
        <v>124.59548999999994</v>
      </c>
      <c r="X17" s="177">
        <v>128.31620000000001</v>
      </c>
      <c r="Y17" s="177">
        <v>129.47800000000004</v>
      </c>
      <c r="Z17" s="177">
        <v>134.14526999999993</v>
      </c>
      <c r="AA17" s="177">
        <v>139.90802000000002</v>
      </c>
      <c r="AB17" s="177">
        <v>145.63298000000003</v>
      </c>
      <c r="AC17" s="177">
        <v>149.78475000000003</v>
      </c>
      <c r="AD17" s="177">
        <v>151.83218000000002</v>
      </c>
      <c r="AE17" s="177">
        <v>155.46057000000002</v>
      </c>
      <c r="AF17" s="177">
        <v>158.29921999999991</v>
      </c>
      <c r="AG17" s="177">
        <v>161.31728000000012</v>
      </c>
      <c r="AH17" s="177">
        <v>158.9277100000001</v>
      </c>
      <c r="AI17" s="177">
        <v>158.98651999999998</v>
      </c>
      <c r="AJ17" s="177">
        <v>159.55981999999989</v>
      </c>
      <c r="AK17" s="177">
        <v>157.57693999999992</v>
      </c>
      <c r="AL17" s="177">
        <v>155.19099</v>
      </c>
      <c r="AM17" s="178">
        <v>152.77938</v>
      </c>
    </row>
    <row r="18" spans="1:39" x14ac:dyDescent="0.25">
      <c r="A18" s="175" t="s">
        <v>20</v>
      </c>
      <c r="B18" s="176">
        <v>0</v>
      </c>
      <c r="C18" s="177">
        <v>3860.60196</v>
      </c>
      <c r="D18" s="177">
        <v>3256.0266200000001</v>
      </c>
      <c r="E18" s="177">
        <v>1997.5695499999999</v>
      </c>
      <c r="F18" s="177">
        <v>2205.8682399999998</v>
      </c>
      <c r="G18" s="177">
        <v>2455.2638999999995</v>
      </c>
      <c r="H18" s="177">
        <v>2762.2722899999999</v>
      </c>
      <c r="I18" s="177">
        <v>2708.9544700000006</v>
      </c>
      <c r="J18" s="177">
        <v>2573.64534</v>
      </c>
      <c r="K18" s="177">
        <v>2109.6445699999999</v>
      </c>
      <c r="L18" s="177">
        <v>824.57806000000016</v>
      </c>
      <c r="M18" s="177">
        <v>903.36698999999987</v>
      </c>
      <c r="N18" s="177">
        <v>1053.2724900000003</v>
      </c>
      <c r="O18" s="177">
        <v>1199.32827</v>
      </c>
      <c r="P18" s="177">
        <v>1352.7215999999999</v>
      </c>
      <c r="Q18" s="177">
        <v>1507.5753599999998</v>
      </c>
      <c r="R18" s="177">
        <v>1683.8414399999999</v>
      </c>
      <c r="S18" s="177">
        <v>1845.7279000000003</v>
      </c>
      <c r="T18" s="177">
        <v>1971.8077199999996</v>
      </c>
      <c r="U18" s="177">
        <v>2087.5829999999996</v>
      </c>
      <c r="V18" s="177">
        <v>2186.6988699999993</v>
      </c>
      <c r="W18" s="177">
        <v>2265.3267199999996</v>
      </c>
      <c r="X18" s="177">
        <v>2337.1022399999997</v>
      </c>
      <c r="Y18" s="177">
        <v>2375.6575499999999</v>
      </c>
      <c r="Z18" s="177">
        <v>2400.9150600000003</v>
      </c>
      <c r="AA18" s="177">
        <v>2414.88753</v>
      </c>
      <c r="AB18" s="177">
        <v>2428.3812599999997</v>
      </c>
      <c r="AC18" s="177">
        <v>2434.2874800000004</v>
      </c>
      <c r="AD18" s="177">
        <v>2414.7147800000007</v>
      </c>
      <c r="AE18" s="177">
        <v>2388.5581200000006</v>
      </c>
      <c r="AF18" s="177">
        <v>2373.10536</v>
      </c>
      <c r="AG18" s="177">
        <v>2362.940250000001</v>
      </c>
      <c r="AH18" s="177">
        <v>2361.3016599999992</v>
      </c>
      <c r="AI18" s="177">
        <v>2361.5361400000006</v>
      </c>
      <c r="AJ18" s="177">
        <v>2365.6932499999998</v>
      </c>
      <c r="AK18" s="177">
        <v>2361.4900300000004</v>
      </c>
      <c r="AL18" s="177">
        <v>2354.8398399999992</v>
      </c>
      <c r="AM18" s="178">
        <v>2349.0311200000001</v>
      </c>
    </row>
    <row r="19" spans="1:39" x14ac:dyDescent="0.25">
      <c r="A19" s="175" t="s">
        <v>22</v>
      </c>
      <c r="B19" s="176">
        <v>0</v>
      </c>
      <c r="C19" s="177">
        <v>266.69362999999998</v>
      </c>
      <c r="D19" s="177">
        <v>64.645699999999991</v>
      </c>
      <c r="E19" s="177">
        <v>5.9051900000000002</v>
      </c>
      <c r="F19" s="177">
        <v>0.15919</v>
      </c>
      <c r="G19" s="177">
        <v>0.15443000000000001</v>
      </c>
      <c r="H19" s="177">
        <v>0.47351000000000004</v>
      </c>
      <c r="I19" s="177">
        <v>0.67710000000000015</v>
      </c>
      <c r="J19" s="177">
        <v>1.55128</v>
      </c>
      <c r="K19" s="177">
        <v>3.4988000000000006</v>
      </c>
      <c r="L19" s="177">
        <v>7.744019999999999</v>
      </c>
      <c r="M19" s="177">
        <v>15.113420000000001</v>
      </c>
      <c r="N19" s="177">
        <v>29.542690000000004</v>
      </c>
      <c r="O19" s="177">
        <v>49.382339999999992</v>
      </c>
      <c r="P19" s="177">
        <v>73.62309999999998</v>
      </c>
      <c r="Q19" s="177">
        <v>99.64443</v>
      </c>
      <c r="R19" s="177">
        <v>129.51901999999995</v>
      </c>
      <c r="S19" s="177">
        <v>151.10634000000002</v>
      </c>
      <c r="T19" s="177">
        <v>168.25741000000005</v>
      </c>
      <c r="U19" s="177">
        <v>192.76230000000001</v>
      </c>
      <c r="V19" s="177">
        <v>226.80814000000001</v>
      </c>
      <c r="W19" s="177">
        <v>247.62078000000002</v>
      </c>
      <c r="X19" s="177">
        <v>258.24475000000001</v>
      </c>
      <c r="Y19" s="177">
        <v>263.62385</v>
      </c>
      <c r="Z19" s="177">
        <v>267.99944000000005</v>
      </c>
      <c r="AA19" s="177">
        <v>273.4005800000001</v>
      </c>
      <c r="AB19" s="177">
        <v>282.59024999999991</v>
      </c>
      <c r="AC19" s="177">
        <v>298.76582999999999</v>
      </c>
      <c r="AD19" s="177">
        <v>307.66827000000012</v>
      </c>
      <c r="AE19" s="177">
        <v>319.55504999999999</v>
      </c>
      <c r="AF19" s="177">
        <v>339.2348300000001</v>
      </c>
      <c r="AG19" s="177">
        <v>371.51453000000015</v>
      </c>
      <c r="AH19" s="177">
        <v>381.05089000000009</v>
      </c>
      <c r="AI19" s="177">
        <v>328.34008000000017</v>
      </c>
      <c r="AJ19" s="177">
        <v>371.01449000000019</v>
      </c>
      <c r="AK19" s="177">
        <v>349.30156000000011</v>
      </c>
      <c r="AL19" s="177">
        <v>377.10491000000002</v>
      </c>
      <c r="AM19" s="178">
        <v>348.15341999999993</v>
      </c>
    </row>
    <row r="20" spans="1:39" x14ac:dyDescent="0.25">
      <c r="A20" s="175" t="s">
        <v>21</v>
      </c>
      <c r="B20" s="176">
        <v>0</v>
      </c>
      <c r="C20" s="177">
        <v>1.6156699999999999</v>
      </c>
      <c r="D20" s="177">
        <v>-1.04714</v>
      </c>
      <c r="E20" s="177">
        <v>0</v>
      </c>
      <c r="F20" s="177">
        <v>0</v>
      </c>
      <c r="G20" s="177">
        <v>0</v>
      </c>
      <c r="H20" s="177">
        <v>0</v>
      </c>
      <c r="I20" s="177">
        <v>0</v>
      </c>
      <c r="J20" s="177">
        <v>0</v>
      </c>
      <c r="K20" s="177">
        <v>0</v>
      </c>
      <c r="L20" s="177">
        <v>0</v>
      </c>
      <c r="M20" s="177">
        <v>0</v>
      </c>
      <c r="N20" s="177">
        <v>0</v>
      </c>
      <c r="O20" s="177">
        <v>0</v>
      </c>
      <c r="P20" s="177">
        <v>0</v>
      </c>
      <c r="Q20" s="177">
        <v>0</v>
      </c>
      <c r="R20" s="177">
        <v>0</v>
      </c>
      <c r="S20" s="177">
        <v>0</v>
      </c>
      <c r="T20" s="177">
        <v>0</v>
      </c>
      <c r="U20" s="177">
        <v>0</v>
      </c>
      <c r="V20" s="177">
        <v>0</v>
      </c>
      <c r="W20" s="177">
        <v>0</v>
      </c>
      <c r="X20" s="177">
        <v>0</v>
      </c>
      <c r="Y20" s="177">
        <v>0</v>
      </c>
      <c r="Z20" s="177">
        <v>0</v>
      </c>
      <c r="AA20" s="177">
        <v>0</v>
      </c>
      <c r="AB20" s="177">
        <v>0</v>
      </c>
      <c r="AC20" s="177">
        <v>0</v>
      </c>
      <c r="AD20" s="177">
        <v>0</v>
      </c>
      <c r="AE20" s="177">
        <v>0</v>
      </c>
      <c r="AF20" s="177">
        <v>0</v>
      </c>
      <c r="AG20" s="177">
        <v>0</v>
      </c>
      <c r="AH20" s="177">
        <v>0</v>
      </c>
      <c r="AI20" s="177">
        <v>0</v>
      </c>
      <c r="AJ20" s="177">
        <v>0</v>
      </c>
      <c r="AK20" s="177">
        <v>0</v>
      </c>
      <c r="AL20" s="177">
        <v>0</v>
      </c>
      <c r="AM20" s="178">
        <v>0</v>
      </c>
    </row>
    <row r="21" spans="1:39" x14ac:dyDescent="0.25">
      <c r="A21" s="164" t="s">
        <v>59</v>
      </c>
      <c r="B21" s="179">
        <v>0</v>
      </c>
      <c r="C21" s="180">
        <v>4265.8014800000001</v>
      </c>
      <c r="D21" s="180">
        <v>3377.6695500000001</v>
      </c>
      <c r="E21" s="180">
        <v>2219.90137</v>
      </c>
      <c r="F21" s="180">
        <v>2384.7582499999994</v>
      </c>
      <c r="G21" s="180">
        <v>2629.6749199999995</v>
      </c>
      <c r="H21" s="180">
        <v>2944.2419099999997</v>
      </c>
      <c r="I21" s="180">
        <v>2897.5219100000004</v>
      </c>
      <c r="J21" s="180">
        <v>2786.58268</v>
      </c>
      <c r="K21" s="180">
        <v>2359.5859099999998</v>
      </c>
      <c r="L21" s="180">
        <v>1113.3420000000003</v>
      </c>
      <c r="M21" s="180">
        <v>1230.2162799999999</v>
      </c>
      <c r="N21" s="180">
        <v>1448.0502700000004</v>
      </c>
      <c r="O21" s="180">
        <v>1633.8661099999997</v>
      </c>
      <c r="P21" s="180">
        <v>1820.3991599999999</v>
      </c>
      <c r="Q21" s="180">
        <v>2018.75803</v>
      </c>
      <c r="R21" s="180">
        <v>2249.1797699999997</v>
      </c>
      <c r="S21" s="180">
        <v>2448.3112900000001</v>
      </c>
      <c r="T21" s="180">
        <v>2596.8494199999996</v>
      </c>
      <c r="U21" s="180">
        <v>2751.6625099999997</v>
      </c>
      <c r="V21" s="180">
        <v>2913.2512599999995</v>
      </c>
      <c r="W21" s="180">
        <v>3030.4244599999997</v>
      </c>
      <c r="X21" s="180">
        <v>3132.0051599999997</v>
      </c>
      <c r="Y21" s="180">
        <v>3188.6171800000002</v>
      </c>
      <c r="Z21" s="180">
        <v>3243.9621400000001</v>
      </c>
      <c r="AA21" s="180">
        <v>3294.72298</v>
      </c>
      <c r="AB21" s="180">
        <v>3351.4016099999994</v>
      </c>
      <c r="AC21" s="180">
        <v>3408.9371500000002</v>
      </c>
      <c r="AD21" s="180">
        <v>3431.0821400000004</v>
      </c>
      <c r="AE21" s="180">
        <v>3457.7786600000009</v>
      </c>
      <c r="AF21" s="180">
        <v>3519.8147200000003</v>
      </c>
      <c r="AG21" s="180">
        <v>3618.8215800000007</v>
      </c>
      <c r="AH21" s="180">
        <v>3625.3362299999994</v>
      </c>
      <c r="AI21" s="180">
        <v>3572.7944500000003</v>
      </c>
      <c r="AJ21" s="180">
        <v>3630.1182799999997</v>
      </c>
      <c r="AK21" s="180">
        <v>3601.77916</v>
      </c>
      <c r="AL21" s="180">
        <v>3622.8552499999992</v>
      </c>
      <c r="AM21" s="181">
        <v>3585.9379600000002</v>
      </c>
    </row>
    <row r="22" spans="1:39"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row>
  </sheetData>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4</vt:i4>
      </vt:variant>
      <vt:variant>
        <vt:lpstr>Named Ranges</vt:lpstr>
      </vt:variant>
      <vt:variant>
        <vt:i4>9</vt:i4>
      </vt:variant>
    </vt:vector>
  </HeadingPairs>
  <TitlesOfParts>
    <vt:vector size="34" baseType="lpstr">
      <vt:lpstr>Menu</vt:lpstr>
      <vt:lpstr>Read_Me</vt:lpstr>
      <vt:lpstr>SummaryTable</vt:lpstr>
      <vt:lpstr>Tax Credit Summary</vt:lpstr>
      <vt:lpstr>GDP</vt:lpstr>
      <vt:lpstr>Tax Credits</vt:lpstr>
      <vt:lpstr>Year Selections</vt:lpstr>
      <vt:lpstr>ResidentialGenPivot</vt:lpstr>
      <vt:lpstr>ResidentialSalesPivot</vt:lpstr>
      <vt:lpstr>ResidentialFuelUsePivot</vt:lpstr>
      <vt:lpstr>ResidentialHWOutputPivot</vt:lpstr>
      <vt:lpstr>ResidentialSHOutputPivot</vt:lpstr>
      <vt:lpstr>ResidentialUnitsPivot</vt:lpstr>
      <vt:lpstr>ResidentialInvestPivot</vt:lpstr>
      <vt:lpstr>CommercialGenPivot</vt:lpstr>
      <vt:lpstr>CommercialSalesPivot</vt:lpstr>
      <vt:lpstr>CommercialFuelUsePivot</vt:lpstr>
      <vt:lpstr>CommercialHWOutputPivot</vt:lpstr>
      <vt:lpstr>CommercialSHOutputPivot</vt:lpstr>
      <vt:lpstr>CommercialUnitsPivot</vt:lpstr>
      <vt:lpstr>CommercialInvestPivot</vt:lpstr>
      <vt:lpstr>Buildings Generation Chart</vt:lpstr>
      <vt:lpstr>Buildings Fuel Use Chart</vt:lpstr>
      <vt:lpstr>Buildings Capacity Chart</vt:lpstr>
      <vt:lpstr>Buildings Units Chart</vt:lpstr>
      <vt:lpstr>AEOdollarYr</vt:lpstr>
      <vt:lpstr>AERFSourceDir</vt:lpstr>
      <vt:lpstr>CommYr</vt:lpstr>
      <vt:lpstr>GDPyear</vt:lpstr>
      <vt:lpstr>SummaryTable!Print_Area</vt:lpstr>
      <vt:lpstr>SummaryTable!Print_Titles</vt:lpstr>
      <vt:lpstr>ResYr</vt:lpstr>
      <vt:lpstr>RunID</vt:lpstr>
      <vt:lpstr>TaxMin</vt:lpstr>
    </vt:vector>
  </TitlesOfParts>
  <Company>EIA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Jarzomski, Kevin</dc:creator>
  <cp:lastModifiedBy>Dave Bielen</cp:lastModifiedBy>
  <dcterms:created xsi:type="dcterms:W3CDTF">2016-01-15T13:46:54Z</dcterms:created>
  <dcterms:modified xsi:type="dcterms:W3CDTF">2017-11-08T17:05:06Z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{72BE53CA-0302-404A-B9B5-465311F6814D}</vt:lpwstr>
  </property>
</Properties>
</file>